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Julieta Montenegro\DocumentosJM\Escritorio\JULIETA LABORAL\SDIS 2026\06. MANTENIMIENTO MOTOBOMBAS\2026\6. PRIMERA REVISION MANT MOTOBOMBAS\"/>
    </mc:Choice>
  </mc:AlternateContent>
  <xr:revisionPtr revIDLastSave="0" documentId="13_ncr:1_{CA1252F4-5842-4978-A300-EF56348FDB2E}" xr6:coauthVersionLast="47" xr6:coauthVersionMax="47" xr10:uidLastSave="{00000000-0000-0000-0000-000000000000}"/>
  <bookViews>
    <workbookView xWindow="-120" yWindow="-120" windowWidth="20730" windowHeight="11760" activeTab="2" xr2:uid="{00000000-000D-0000-FFFF-FFFF00000000}"/>
  </bookViews>
  <sheets>
    <sheet name="PROMEDIO" sheetId="1" r:id="rId1"/>
    <sheet name="MEDIANA" sheetId="6" r:id="rId2"/>
    <sheet name="MEDIA GEOMÉTRICA" sheetId="7" r:id="rId3"/>
    <sheet name="INSTRUCCIONES" sheetId="5" r:id="rId4"/>
    <sheet name="VALIDAR" sheetId="8" r:id="rId5"/>
  </sheets>
  <definedNames>
    <definedName name="_xlnm._FilterDatabase" localSheetId="2" hidden="1">'MEDIA GEOMÉTRICA'!$A$7:$JM$678</definedName>
    <definedName name="_xlnm._FilterDatabase" localSheetId="1" hidden="1">MEDIANA!$A$7:$JM$678</definedName>
    <definedName name="_xlnm._FilterDatabase" localSheetId="0" hidden="1">PROMEDIO!$A$7:$JM$678</definedName>
    <definedName name="_xlnm._FilterDatabase" localSheetId="4" hidden="1">VALIDAR!$A$1349:$AD$2020</definedName>
    <definedName name="_xlnm.Print_Area" localSheetId="2">'MEDIA GEOMÉTRICA'!$A$6:$AI$680</definedName>
    <definedName name="_xlnm.Print_Area" localSheetId="1">MEDIANA!$A$6:$AI$680</definedName>
    <definedName name="_xlnm.Print_Area" localSheetId="0">PROMEDIO!$A$6:$AI$680</definedName>
    <definedName name="_xlnm.Print_Titles" localSheetId="2">'MEDIA GEOMÉTRICA'!$7:$7</definedName>
    <definedName name="_xlnm.Print_Titles" localSheetId="1">MEDIANA!$7:$7</definedName>
    <definedName name="_xlnm.Print_Titles" localSheetId="0">PROMEDIO!$7:$7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351" i="8" l="1"/>
  <c r="V1352" i="8"/>
  <c r="V1353" i="8"/>
  <c r="V1354" i="8"/>
  <c r="V1355" i="8"/>
  <c r="V1356" i="8"/>
  <c r="V1357" i="8"/>
  <c r="V1358" i="8"/>
  <c r="V1359" i="8"/>
  <c r="V1360" i="8"/>
  <c r="V1361" i="8"/>
  <c r="V1362" i="8"/>
  <c r="V1363" i="8"/>
  <c r="V1364" i="8"/>
  <c r="V1365" i="8"/>
  <c r="V1366" i="8"/>
  <c r="V1367" i="8"/>
  <c r="V1368" i="8"/>
  <c r="V1369" i="8"/>
  <c r="V1370" i="8"/>
  <c r="V1371" i="8"/>
  <c r="V1372" i="8"/>
  <c r="V1373" i="8"/>
  <c r="V1374" i="8"/>
  <c r="V1375" i="8"/>
  <c r="V1376" i="8"/>
  <c r="V1377" i="8"/>
  <c r="V1378" i="8"/>
  <c r="V1379" i="8"/>
  <c r="V1380" i="8"/>
  <c r="V1381" i="8"/>
  <c r="V1382" i="8"/>
  <c r="V1383" i="8"/>
  <c r="V1384" i="8"/>
  <c r="V1385" i="8"/>
  <c r="V1386" i="8"/>
  <c r="V1387" i="8"/>
  <c r="V1388" i="8"/>
  <c r="V1389" i="8"/>
  <c r="V1390" i="8"/>
  <c r="V1391" i="8"/>
  <c r="V1392" i="8"/>
  <c r="V1393" i="8"/>
  <c r="V1394" i="8"/>
  <c r="V1395" i="8"/>
  <c r="V1396" i="8"/>
  <c r="V1397" i="8"/>
  <c r="V1398" i="8"/>
  <c r="V1399" i="8"/>
  <c r="V1400" i="8"/>
  <c r="V1401" i="8"/>
  <c r="V1402" i="8"/>
  <c r="V1403" i="8"/>
  <c r="V1404" i="8"/>
  <c r="V1405" i="8"/>
  <c r="V1406" i="8"/>
  <c r="V1407" i="8"/>
  <c r="V1408" i="8"/>
  <c r="V1409" i="8"/>
  <c r="V1410" i="8"/>
  <c r="V1411" i="8"/>
  <c r="V1412" i="8"/>
  <c r="V1413" i="8"/>
  <c r="V1414" i="8"/>
  <c r="V1415" i="8"/>
  <c r="V1416" i="8"/>
  <c r="V1417" i="8"/>
  <c r="V1418" i="8"/>
  <c r="V1419" i="8"/>
  <c r="V1420" i="8"/>
  <c r="V1421" i="8"/>
  <c r="V1422" i="8"/>
  <c r="V1423" i="8"/>
  <c r="V1424" i="8"/>
  <c r="V1425" i="8"/>
  <c r="V1426" i="8"/>
  <c r="V1427" i="8"/>
  <c r="V1428" i="8"/>
  <c r="V1429" i="8"/>
  <c r="V1430" i="8"/>
  <c r="V1431" i="8"/>
  <c r="V1432" i="8"/>
  <c r="V1433" i="8"/>
  <c r="V1434" i="8"/>
  <c r="V1435" i="8"/>
  <c r="V1436" i="8"/>
  <c r="V1437" i="8"/>
  <c r="V1438" i="8"/>
  <c r="V1439" i="8"/>
  <c r="V1440" i="8"/>
  <c r="V1441" i="8"/>
  <c r="V1442" i="8"/>
  <c r="V1443" i="8"/>
  <c r="V1444" i="8"/>
  <c r="V1445" i="8"/>
  <c r="V1446" i="8"/>
  <c r="V1447" i="8"/>
  <c r="V1448" i="8"/>
  <c r="V1449" i="8"/>
  <c r="V1450" i="8"/>
  <c r="V1451" i="8"/>
  <c r="V1452" i="8"/>
  <c r="V1453" i="8"/>
  <c r="V1454" i="8"/>
  <c r="V1455" i="8"/>
  <c r="V1456" i="8"/>
  <c r="V1457" i="8"/>
  <c r="V1458" i="8"/>
  <c r="V1459" i="8"/>
  <c r="V1460" i="8"/>
  <c r="V1461" i="8"/>
  <c r="V1462" i="8"/>
  <c r="V1463" i="8"/>
  <c r="V1464" i="8"/>
  <c r="V1465" i="8"/>
  <c r="V1466" i="8"/>
  <c r="V1467" i="8"/>
  <c r="V1468" i="8"/>
  <c r="V1469" i="8"/>
  <c r="V1470" i="8"/>
  <c r="V1471" i="8"/>
  <c r="V1472" i="8"/>
  <c r="V1473" i="8"/>
  <c r="V1474" i="8"/>
  <c r="V1475" i="8"/>
  <c r="V1476" i="8"/>
  <c r="V1477" i="8"/>
  <c r="V1478" i="8"/>
  <c r="V1479" i="8"/>
  <c r="V1480" i="8"/>
  <c r="V1481" i="8"/>
  <c r="V1482" i="8"/>
  <c r="V1483" i="8"/>
  <c r="V1484" i="8"/>
  <c r="V1485" i="8"/>
  <c r="V1486" i="8"/>
  <c r="V1487" i="8"/>
  <c r="V1488" i="8"/>
  <c r="V1489" i="8"/>
  <c r="V1490" i="8"/>
  <c r="V1491" i="8"/>
  <c r="V1492" i="8"/>
  <c r="V1493" i="8"/>
  <c r="V1494" i="8"/>
  <c r="V1495" i="8"/>
  <c r="V1496" i="8"/>
  <c r="V1497" i="8"/>
  <c r="V1498" i="8"/>
  <c r="V1499" i="8"/>
  <c r="V1500" i="8"/>
  <c r="V1501" i="8"/>
  <c r="V1502" i="8"/>
  <c r="V1503" i="8"/>
  <c r="V1504" i="8"/>
  <c r="V1505" i="8"/>
  <c r="V1506" i="8"/>
  <c r="V1507" i="8"/>
  <c r="V1508" i="8"/>
  <c r="V1509" i="8"/>
  <c r="V1510" i="8"/>
  <c r="V1511" i="8"/>
  <c r="V1512" i="8"/>
  <c r="V1513" i="8"/>
  <c r="V1514" i="8"/>
  <c r="V1515" i="8"/>
  <c r="V1516" i="8"/>
  <c r="V1517" i="8"/>
  <c r="V1518" i="8"/>
  <c r="V1519" i="8"/>
  <c r="V1520" i="8"/>
  <c r="V1521" i="8"/>
  <c r="V1522" i="8"/>
  <c r="V1523" i="8"/>
  <c r="V1524" i="8"/>
  <c r="V1525" i="8"/>
  <c r="V1526" i="8"/>
  <c r="V1527" i="8"/>
  <c r="V1528" i="8"/>
  <c r="V1529" i="8"/>
  <c r="V1530" i="8"/>
  <c r="V1531" i="8"/>
  <c r="V1532" i="8"/>
  <c r="V1533" i="8"/>
  <c r="V1534" i="8"/>
  <c r="V1535" i="8"/>
  <c r="V1536" i="8"/>
  <c r="V1537" i="8"/>
  <c r="V1538" i="8"/>
  <c r="V1539" i="8"/>
  <c r="V1540" i="8"/>
  <c r="V1541" i="8"/>
  <c r="V1542" i="8"/>
  <c r="V1543" i="8"/>
  <c r="V1544" i="8"/>
  <c r="V1545" i="8"/>
  <c r="V1546" i="8"/>
  <c r="V1547" i="8"/>
  <c r="V1548" i="8"/>
  <c r="V1549" i="8"/>
  <c r="V1550" i="8"/>
  <c r="V1551" i="8"/>
  <c r="V1552" i="8"/>
  <c r="V1553" i="8"/>
  <c r="V1554" i="8"/>
  <c r="V1555" i="8"/>
  <c r="V1556" i="8"/>
  <c r="V1557" i="8"/>
  <c r="V1558" i="8"/>
  <c r="V1559" i="8"/>
  <c r="V1560" i="8"/>
  <c r="V1561" i="8"/>
  <c r="V1562" i="8"/>
  <c r="V1563" i="8"/>
  <c r="V1564" i="8"/>
  <c r="V1565" i="8"/>
  <c r="V1566" i="8"/>
  <c r="V1567" i="8"/>
  <c r="V1568" i="8"/>
  <c r="V1569" i="8"/>
  <c r="V1570" i="8"/>
  <c r="V1571" i="8"/>
  <c r="V1572" i="8"/>
  <c r="V1573" i="8"/>
  <c r="V1574" i="8"/>
  <c r="V1575" i="8"/>
  <c r="V1576" i="8"/>
  <c r="V1577" i="8"/>
  <c r="V1578" i="8"/>
  <c r="V1579" i="8"/>
  <c r="V1580" i="8"/>
  <c r="V1581" i="8"/>
  <c r="V1582" i="8"/>
  <c r="V1583" i="8"/>
  <c r="V1584" i="8"/>
  <c r="V1585" i="8"/>
  <c r="V1586" i="8"/>
  <c r="V1587" i="8"/>
  <c r="V1588" i="8"/>
  <c r="V1589" i="8"/>
  <c r="V1590" i="8"/>
  <c r="V1591" i="8"/>
  <c r="V1592" i="8"/>
  <c r="V1593" i="8"/>
  <c r="V1594" i="8"/>
  <c r="V1595" i="8"/>
  <c r="V1596" i="8"/>
  <c r="V1597" i="8"/>
  <c r="V1598" i="8"/>
  <c r="V1599" i="8"/>
  <c r="V1600" i="8"/>
  <c r="V1601" i="8"/>
  <c r="V1602" i="8"/>
  <c r="V1603" i="8"/>
  <c r="V1604" i="8"/>
  <c r="V1605" i="8"/>
  <c r="V1606" i="8"/>
  <c r="V1607" i="8"/>
  <c r="V1608" i="8"/>
  <c r="V1609" i="8"/>
  <c r="V1610" i="8"/>
  <c r="V1611" i="8"/>
  <c r="V1612" i="8"/>
  <c r="V1613" i="8"/>
  <c r="V1614" i="8"/>
  <c r="V1615" i="8"/>
  <c r="V1616" i="8"/>
  <c r="V1617" i="8"/>
  <c r="V1618" i="8"/>
  <c r="V1619" i="8"/>
  <c r="V1620" i="8"/>
  <c r="V1621" i="8"/>
  <c r="V1622" i="8"/>
  <c r="V1623" i="8"/>
  <c r="V1624" i="8"/>
  <c r="V1625" i="8"/>
  <c r="V1626" i="8"/>
  <c r="V1627" i="8"/>
  <c r="V1628" i="8"/>
  <c r="V1629" i="8"/>
  <c r="V1630" i="8"/>
  <c r="V1631" i="8"/>
  <c r="V1632" i="8"/>
  <c r="V1633" i="8"/>
  <c r="V1634" i="8"/>
  <c r="V1635" i="8"/>
  <c r="V1636" i="8"/>
  <c r="V1637" i="8"/>
  <c r="V1638" i="8"/>
  <c r="V1639" i="8"/>
  <c r="V1640" i="8"/>
  <c r="V1641" i="8"/>
  <c r="V1642" i="8"/>
  <c r="V1643" i="8"/>
  <c r="V1644" i="8"/>
  <c r="V1645" i="8"/>
  <c r="V1646" i="8"/>
  <c r="V1647" i="8"/>
  <c r="V1648" i="8"/>
  <c r="V1649" i="8"/>
  <c r="V1650" i="8"/>
  <c r="V1651" i="8"/>
  <c r="V1652" i="8"/>
  <c r="V1653" i="8"/>
  <c r="V1654" i="8"/>
  <c r="V1655" i="8"/>
  <c r="V1656" i="8"/>
  <c r="V1657" i="8"/>
  <c r="V1658" i="8"/>
  <c r="V1659" i="8"/>
  <c r="V1660" i="8"/>
  <c r="V1661" i="8"/>
  <c r="V1662" i="8"/>
  <c r="V1663" i="8"/>
  <c r="V1664" i="8"/>
  <c r="V1665" i="8"/>
  <c r="V1666" i="8"/>
  <c r="V1667" i="8"/>
  <c r="V1668" i="8"/>
  <c r="V1669" i="8"/>
  <c r="V1670" i="8"/>
  <c r="V1671" i="8"/>
  <c r="V1672" i="8"/>
  <c r="V1673" i="8"/>
  <c r="V1674" i="8"/>
  <c r="V1675" i="8"/>
  <c r="V1676" i="8"/>
  <c r="V1677" i="8"/>
  <c r="V1678" i="8"/>
  <c r="V1679" i="8"/>
  <c r="V1680" i="8"/>
  <c r="V1681" i="8"/>
  <c r="V1682" i="8"/>
  <c r="V1683" i="8"/>
  <c r="V1684" i="8"/>
  <c r="V1685" i="8"/>
  <c r="V1686" i="8"/>
  <c r="V1687" i="8"/>
  <c r="V1688" i="8"/>
  <c r="V1689" i="8"/>
  <c r="V1690" i="8"/>
  <c r="V1691" i="8"/>
  <c r="V1692" i="8"/>
  <c r="V1693" i="8"/>
  <c r="V1694" i="8"/>
  <c r="V1695" i="8"/>
  <c r="V1696" i="8"/>
  <c r="V1697" i="8"/>
  <c r="V1698" i="8"/>
  <c r="V1699" i="8"/>
  <c r="V1700" i="8"/>
  <c r="V1701" i="8"/>
  <c r="V1702" i="8"/>
  <c r="V1703" i="8"/>
  <c r="V1704" i="8"/>
  <c r="V1705" i="8"/>
  <c r="V1706" i="8"/>
  <c r="V1707" i="8"/>
  <c r="V1708" i="8"/>
  <c r="V1709" i="8"/>
  <c r="V1710" i="8"/>
  <c r="V1711" i="8"/>
  <c r="V1712" i="8"/>
  <c r="V1713" i="8"/>
  <c r="V1714" i="8"/>
  <c r="V1715" i="8"/>
  <c r="V1716" i="8"/>
  <c r="V1717" i="8"/>
  <c r="V1718" i="8"/>
  <c r="V1719" i="8"/>
  <c r="V1720" i="8"/>
  <c r="V1721" i="8"/>
  <c r="V1722" i="8"/>
  <c r="V1723" i="8"/>
  <c r="V1724" i="8"/>
  <c r="V1725" i="8"/>
  <c r="V1726" i="8"/>
  <c r="V1727" i="8"/>
  <c r="V1728" i="8"/>
  <c r="V1729" i="8"/>
  <c r="V1730" i="8"/>
  <c r="V1731" i="8"/>
  <c r="V1732" i="8"/>
  <c r="V1733" i="8"/>
  <c r="V1734" i="8"/>
  <c r="V1735" i="8"/>
  <c r="V1736" i="8"/>
  <c r="V1737" i="8"/>
  <c r="V1738" i="8"/>
  <c r="V1739" i="8"/>
  <c r="V1740" i="8"/>
  <c r="V1741" i="8"/>
  <c r="V1742" i="8"/>
  <c r="V1743" i="8"/>
  <c r="V1744" i="8"/>
  <c r="V1745" i="8"/>
  <c r="V1746" i="8"/>
  <c r="V1747" i="8"/>
  <c r="V1748" i="8"/>
  <c r="V1749" i="8"/>
  <c r="V1750" i="8"/>
  <c r="V1751" i="8"/>
  <c r="V1752" i="8"/>
  <c r="V1753" i="8"/>
  <c r="V1754" i="8"/>
  <c r="V1755" i="8"/>
  <c r="V1756" i="8"/>
  <c r="V1757" i="8"/>
  <c r="V1758" i="8"/>
  <c r="V1759" i="8"/>
  <c r="V1760" i="8"/>
  <c r="V1761" i="8"/>
  <c r="V1762" i="8"/>
  <c r="V1763" i="8"/>
  <c r="V1764" i="8"/>
  <c r="V1765" i="8"/>
  <c r="V1766" i="8"/>
  <c r="V1767" i="8"/>
  <c r="V1768" i="8"/>
  <c r="V1769" i="8"/>
  <c r="V1770" i="8"/>
  <c r="V1771" i="8"/>
  <c r="V1772" i="8"/>
  <c r="V1773" i="8"/>
  <c r="V1774" i="8"/>
  <c r="V1775" i="8"/>
  <c r="V1776" i="8"/>
  <c r="V1777" i="8"/>
  <c r="V1778" i="8"/>
  <c r="V1779" i="8"/>
  <c r="V1780" i="8"/>
  <c r="V1781" i="8"/>
  <c r="V1782" i="8"/>
  <c r="V1783" i="8"/>
  <c r="V1784" i="8"/>
  <c r="V1785" i="8"/>
  <c r="V1786" i="8"/>
  <c r="V1787" i="8"/>
  <c r="V1788" i="8"/>
  <c r="V1789" i="8"/>
  <c r="V1790" i="8"/>
  <c r="V1791" i="8"/>
  <c r="V1792" i="8"/>
  <c r="V1793" i="8"/>
  <c r="V1794" i="8"/>
  <c r="V1795" i="8"/>
  <c r="V1796" i="8"/>
  <c r="V1797" i="8"/>
  <c r="V1798" i="8"/>
  <c r="V1799" i="8"/>
  <c r="V1800" i="8"/>
  <c r="V1801" i="8"/>
  <c r="V1802" i="8"/>
  <c r="V1803" i="8"/>
  <c r="V1804" i="8"/>
  <c r="V1805" i="8"/>
  <c r="V1806" i="8"/>
  <c r="V1807" i="8"/>
  <c r="V1808" i="8"/>
  <c r="V1809" i="8"/>
  <c r="V1810" i="8"/>
  <c r="V1811" i="8"/>
  <c r="V1812" i="8"/>
  <c r="V1813" i="8"/>
  <c r="V1814" i="8"/>
  <c r="V1815" i="8"/>
  <c r="V1816" i="8"/>
  <c r="V1817" i="8"/>
  <c r="V1818" i="8"/>
  <c r="V1819" i="8"/>
  <c r="V1820" i="8"/>
  <c r="V1821" i="8"/>
  <c r="V1822" i="8"/>
  <c r="V1823" i="8"/>
  <c r="V1824" i="8"/>
  <c r="V1825" i="8"/>
  <c r="V1826" i="8"/>
  <c r="V1827" i="8"/>
  <c r="V1828" i="8"/>
  <c r="V1829" i="8"/>
  <c r="V1830" i="8"/>
  <c r="V1831" i="8"/>
  <c r="V1832" i="8"/>
  <c r="V1833" i="8"/>
  <c r="V1834" i="8"/>
  <c r="V1835" i="8"/>
  <c r="V1836" i="8"/>
  <c r="V1837" i="8"/>
  <c r="V1838" i="8"/>
  <c r="V1839" i="8"/>
  <c r="V1840" i="8"/>
  <c r="V1841" i="8"/>
  <c r="V1842" i="8"/>
  <c r="V1843" i="8"/>
  <c r="V1844" i="8"/>
  <c r="V1845" i="8"/>
  <c r="V1846" i="8"/>
  <c r="V1847" i="8"/>
  <c r="V1848" i="8"/>
  <c r="V1849" i="8"/>
  <c r="V1850" i="8"/>
  <c r="V1851" i="8"/>
  <c r="V1852" i="8"/>
  <c r="V1853" i="8"/>
  <c r="V1854" i="8"/>
  <c r="V1855" i="8"/>
  <c r="V1856" i="8"/>
  <c r="V1857" i="8"/>
  <c r="V1858" i="8"/>
  <c r="V1859" i="8"/>
  <c r="V1860" i="8"/>
  <c r="V1861" i="8"/>
  <c r="V1862" i="8"/>
  <c r="V1863" i="8"/>
  <c r="V1864" i="8"/>
  <c r="V1865" i="8"/>
  <c r="V1866" i="8"/>
  <c r="V1867" i="8"/>
  <c r="V1868" i="8"/>
  <c r="V1869" i="8"/>
  <c r="V1870" i="8"/>
  <c r="V1871" i="8"/>
  <c r="V1872" i="8"/>
  <c r="V1873" i="8"/>
  <c r="V1874" i="8"/>
  <c r="V1875" i="8"/>
  <c r="V1876" i="8"/>
  <c r="V1877" i="8"/>
  <c r="V1878" i="8"/>
  <c r="V1879" i="8"/>
  <c r="V1880" i="8"/>
  <c r="V1881" i="8"/>
  <c r="V1882" i="8"/>
  <c r="V1883" i="8"/>
  <c r="V1884" i="8"/>
  <c r="V1885" i="8"/>
  <c r="V1886" i="8"/>
  <c r="V1887" i="8"/>
  <c r="V1888" i="8"/>
  <c r="V1889" i="8"/>
  <c r="V1890" i="8"/>
  <c r="V1891" i="8"/>
  <c r="V1892" i="8"/>
  <c r="V1893" i="8"/>
  <c r="V1894" i="8"/>
  <c r="V1895" i="8"/>
  <c r="V1896" i="8"/>
  <c r="V1897" i="8"/>
  <c r="V1898" i="8"/>
  <c r="V1899" i="8"/>
  <c r="V1900" i="8"/>
  <c r="V1901" i="8"/>
  <c r="V1902" i="8"/>
  <c r="V1903" i="8"/>
  <c r="V1904" i="8"/>
  <c r="V1905" i="8"/>
  <c r="V1906" i="8"/>
  <c r="V1907" i="8"/>
  <c r="V1908" i="8"/>
  <c r="V1909" i="8"/>
  <c r="V1910" i="8"/>
  <c r="V1911" i="8"/>
  <c r="V1912" i="8"/>
  <c r="V1913" i="8"/>
  <c r="V1914" i="8"/>
  <c r="V1915" i="8"/>
  <c r="V1916" i="8"/>
  <c r="V1917" i="8"/>
  <c r="V1918" i="8"/>
  <c r="V1919" i="8"/>
  <c r="V1920" i="8"/>
  <c r="V1921" i="8"/>
  <c r="V1922" i="8"/>
  <c r="V1923" i="8"/>
  <c r="V1924" i="8"/>
  <c r="V1925" i="8"/>
  <c r="V1926" i="8"/>
  <c r="V1927" i="8"/>
  <c r="V1928" i="8"/>
  <c r="V1929" i="8"/>
  <c r="V1930" i="8"/>
  <c r="V1931" i="8"/>
  <c r="V1932" i="8"/>
  <c r="V1933" i="8"/>
  <c r="V1934" i="8"/>
  <c r="V1935" i="8"/>
  <c r="V1936" i="8"/>
  <c r="V1937" i="8"/>
  <c r="V1938" i="8"/>
  <c r="V1939" i="8"/>
  <c r="V1940" i="8"/>
  <c r="V1941" i="8"/>
  <c r="V1942" i="8"/>
  <c r="V1943" i="8"/>
  <c r="V1944" i="8"/>
  <c r="V1945" i="8"/>
  <c r="V1946" i="8"/>
  <c r="V1947" i="8"/>
  <c r="V1948" i="8"/>
  <c r="V1949" i="8"/>
  <c r="V1950" i="8"/>
  <c r="V1951" i="8"/>
  <c r="V1952" i="8"/>
  <c r="V1953" i="8"/>
  <c r="V1954" i="8"/>
  <c r="V1955" i="8"/>
  <c r="V1956" i="8"/>
  <c r="V1957" i="8"/>
  <c r="V1958" i="8"/>
  <c r="V1959" i="8"/>
  <c r="V1960" i="8"/>
  <c r="V1961" i="8"/>
  <c r="V1962" i="8"/>
  <c r="V1963" i="8"/>
  <c r="V1964" i="8"/>
  <c r="V1965" i="8"/>
  <c r="V1966" i="8"/>
  <c r="V1967" i="8"/>
  <c r="V1968" i="8"/>
  <c r="V1969" i="8"/>
  <c r="V1970" i="8"/>
  <c r="V1971" i="8"/>
  <c r="V1972" i="8"/>
  <c r="V1973" i="8"/>
  <c r="V1974" i="8"/>
  <c r="V1975" i="8"/>
  <c r="V1976" i="8"/>
  <c r="V1977" i="8"/>
  <c r="V1978" i="8"/>
  <c r="V1979" i="8"/>
  <c r="V1980" i="8"/>
  <c r="V1981" i="8"/>
  <c r="V1982" i="8"/>
  <c r="V1983" i="8"/>
  <c r="V1984" i="8"/>
  <c r="V1985" i="8"/>
  <c r="V1986" i="8"/>
  <c r="V1987" i="8"/>
  <c r="V1988" i="8"/>
  <c r="V1989" i="8"/>
  <c r="V1990" i="8"/>
  <c r="V1991" i="8"/>
  <c r="V1992" i="8"/>
  <c r="V1993" i="8"/>
  <c r="V1994" i="8"/>
  <c r="V1995" i="8"/>
  <c r="V1996" i="8"/>
  <c r="V1997" i="8"/>
  <c r="V1998" i="8"/>
  <c r="V1999" i="8"/>
  <c r="V2000" i="8"/>
  <c r="V2001" i="8"/>
  <c r="V2002" i="8"/>
  <c r="V2003" i="8"/>
  <c r="V2004" i="8"/>
  <c r="V2005" i="8"/>
  <c r="V2006" i="8"/>
  <c r="V2007" i="8"/>
  <c r="V2008" i="8"/>
  <c r="V2009" i="8"/>
  <c r="V2010" i="8"/>
  <c r="V2011" i="8"/>
  <c r="V2012" i="8"/>
  <c r="V2013" i="8"/>
  <c r="V2014" i="8"/>
  <c r="V2015" i="8"/>
  <c r="V2016" i="8"/>
  <c r="V2017" i="8"/>
  <c r="V2018" i="8"/>
  <c r="V2019" i="8"/>
  <c r="V2020" i="8"/>
  <c r="V1350" i="8"/>
  <c r="P2695" i="8"/>
  <c r="P2694" i="8"/>
  <c r="P2693" i="8"/>
  <c r="P2692" i="8"/>
  <c r="P2691" i="8"/>
  <c r="P2690" i="8"/>
  <c r="P2689" i="8"/>
  <c r="P2688" i="8"/>
  <c r="P2687" i="8"/>
  <c r="P2686" i="8"/>
  <c r="P2685" i="8"/>
  <c r="P2684" i="8"/>
  <c r="P2683" i="8"/>
  <c r="P2682" i="8"/>
  <c r="P2681" i="8"/>
  <c r="P2680" i="8"/>
  <c r="P2679" i="8"/>
  <c r="P2678" i="8"/>
  <c r="P2677" i="8"/>
  <c r="P2676" i="8"/>
  <c r="P2675" i="8"/>
  <c r="P2674" i="8"/>
  <c r="P2673" i="8"/>
  <c r="P2672" i="8"/>
  <c r="P2671" i="8"/>
  <c r="P2670" i="8"/>
  <c r="P2669" i="8"/>
  <c r="P2668" i="8"/>
  <c r="P2667" i="8"/>
  <c r="P2666" i="8"/>
  <c r="P2665" i="8"/>
  <c r="P2664" i="8"/>
  <c r="P2663" i="8"/>
  <c r="P2662" i="8"/>
  <c r="P2661" i="8"/>
  <c r="P2660" i="8"/>
  <c r="P2659" i="8"/>
  <c r="P2658" i="8"/>
  <c r="P2657" i="8"/>
  <c r="P2656" i="8"/>
  <c r="P2655" i="8"/>
  <c r="P2654" i="8"/>
  <c r="P2653" i="8"/>
  <c r="P2652" i="8"/>
  <c r="P2651" i="8"/>
  <c r="P2650" i="8"/>
  <c r="P2649" i="8"/>
  <c r="P2648" i="8"/>
  <c r="P2647" i="8"/>
  <c r="P2646" i="8"/>
  <c r="P2645" i="8"/>
  <c r="P2644" i="8"/>
  <c r="P2643" i="8"/>
  <c r="P2642" i="8"/>
  <c r="P2641" i="8"/>
  <c r="P2640" i="8"/>
  <c r="P2639" i="8"/>
  <c r="P2638" i="8"/>
  <c r="P2637" i="8"/>
  <c r="P2636" i="8"/>
  <c r="P2635" i="8"/>
  <c r="P2634" i="8"/>
  <c r="P2633" i="8"/>
  <c r="P2632" i="8"/>
  <c r="P2631" i="8"/>
  <c r="P2630" i="8"/>
  <c r="P2629" i="8"/>
  <c r="P2628" i="8"/>
  <c r="P2627" i="8"/>
  <c r="P2626" i="8"/>
  <c r="P2625" i="8"/>
  <c r="P2624" i="8"/>
  <c r="P2623" i="8"/>
  <c r="P2622" i="8"/>
  <c r="P2621" i="8"/>
  <c r="P2620" i="8"/>
  <c r="P2619" i="8"/>
  <c r="P2618" i="8"/>
  <c r="P2617" i="8"/>
  <c r="P2616" i="8"/>
  <c r="P2615" i="8"/>
  <c r="P2614" i="8"/>
  <c r="P2613" i="8"/>
  <c r="P2612" i="8"/>
  <c r="P2611" i="8"/>
  <c r="P2610" i="8"/>
  <c r="P2609" i="8"/>
  <c r="P2608" i="8"/>
  <c r="P2607" i="8"/>
  <c r="P2606" i="8"/>
  <c r="P2605" i="8"/>
  <c r="P2604" i="8"/>
  <c r="P2603" i="8"/>
  <c r="P2602" i="8"/>
  <c r="P2601" i="8"/>
  <c r="P2600" i="8"/>
  <c r="P2599" i="8"/>
  <c r="P2598" i="8"/>
  <c r="P2597" i="8"/>
  <c r="P2596" i="8"/>
  <c r="P2595" i="8"/>
  <c r="P2594" i="8"/>
  <c r="P2593" i="8"/>
  <c r="P2592" i="8"/>
  <c r="P2591" i="8"/>
  <c r="P2590" i="8"/>
  <c r="P2589" i="8"/>
  <c r="P2588" i="8"/>
  <c r="P2587" i="8"/>
  <c r="P2586" i="8"/>
  <c r="P2585" i="8"/>
  <c r="P2584" i="8"/>
  <c r="P2583" i="8"/>
  <c r="P2582" i="8"/>
  <c r="P2581" i="8"/>
  <c r="P2580" i="8"/>
  <c r="P2579" i="8"/>
  <c r="P2578" i="8"/>
  <c r="P2577" i="8"/>
  <c r="P2576" i="8"/>
  <c r="P2575" i="8"/>
  <c r="P2574" i="8"/>
  <c r="P2573" i="8"/>
  <c r="P2572" i="8"/>
  <c r="P2571" i="8"/>
  <c r="P2570" i="8"/>
  <c r="P2569" i="8"/>
  <c r="P2568" i="8"/>
  <c r="P2567" i="8"/>
  <c r="P2566" i="8"/>
  <c r="P2565" i="8"/>
  <c r="P2564" i="8"/>
  <c r="P2563" i="8"/>
  <c r="P2562" i="8"/>
  <c r="P2561" i="8"/>
  <c r="P2560" i="8"/>
  <c r="P2559" i="8"/>
  <c r="P2558" i="8"/>
  <c r="P2557" i="8"/>
  <c r="P2556" i="8"/>
  <c r="P2555" i="8"/>
  <c r="P2554" i="8"/>
  <c r="P2553" i="8"/>
  <c r="P2552" i="8"/>
  <c r="P2551" i="8"/>
  <c r="P2550" i="8"/>
  <c r="P2549" i="8"/>
  <c r="P2548" i="8"/>
  <c r="P2547" i="8"/>
  <c r="P2546" i="8"/>
  <c r="P2545" i="8"/>
  <c r="P2544" i="8"/>
  <c r="P2543" i="8"/>
  <c r="P2542" i="8"/>
  <c r="P2541" i="8"/>
  <c r="P2540" i="8"/>
  <c r="P2539" i="8"/>
  <c r="P2538" i="8"/>
  <c r="P2537" i="8"/>
  <c r="P2536" i="8"/>
  <c r="P2535" i="8"/>
  <c r="P2534" i="8"/>
  <c r="P2533" i="8"/>
  <c r="P2532" i="8"/>
  <c r="P2531" i="8"/>
  <c r="P2530" i="8"/>
  <c r="P2529" i="8"/>
  <c r="P2528" i="8"/>
  <c r="P2527" i="8"/>
  <c r="P2526" i="8"/>
  <c r="P2525" i="8"/>
  <c r="P2524" i="8"/>
  <c r="P2523" i="8"/>
  <c r="P2522" i="8"/>
  <c r="P2521" i="8"/>
  <c r="P2520" i="8"/>
  <c r="P2519" i="8"/>
  <c r="P2518" i="8"/>
  <c r="P2517" i="8"/>
  <c r="P2516" i="8"/>
  <c r="P2515" i="8"/>
  <c r="P2514" i="8"/>
  <c r="P2513" i="8"/>
  <c r="P2512" i="8"/>
  <c r="P2511" i="8"/>
  <c r="P2510" i="8"/>
  <c r="P2509" i="8"/>
  <c r="P2508" i="8"/>
  <c r="P2507" i="8"/>
  <c r="P2506" i="8"/>
  <c r="P2505" i="8"/>
  <c r="P2504" i="8"/>
  <c r="P2503" i="8"/>
  <c r="P2502" i="8"/>
  <c r="P2501" i="8"/>
  <c r="P2500" i="8"/>
  <c r="P2499" i="8"/>
  <c r="P2498" i="8"/>
  <c r="P2497" i="8"/>
  <c r="P2496" i="8"/>
  <c r="P2495" i="8"/>
  <c r="P2494" i="8"/>
  <c r="P2493" i="8"/>
  <c r="P2492" i="8"/>
  <c r="P2491" i="8"/>
  <c r="P2490" i="8"/>
  <c r="P2489" i="8"/>
  <c r="P2488" i="8"/>
  <c r="P2487" i="8"/>
  <c r="P2486" i="8"/>
  <c r="P2485" i="8"/>
  <c r="P2484" i="8"/>
  <c r="P2483" i="8"/>
  <c r="P2482" i="8"/>
  <c r="P2481" i="8"/>
  <c r="P2480" i="8"/>
  <c r="P2479" i="8"/>
  <c r="P2478" i="8"/>
  <c r="P2477" i="8"/>
  <c r="P2476" i="8"/>
  <c r="P2475" i="8"/>
  <c r="P2474" i="8"/>
  <c r="P2473" i="8"/>
  <c r="P2472" i="8"/>
  <c r="P2471" i="8"/>
  <c r="P2470" i="8"/>
  <c r="P2469" i="8"/>
  <c r="P2468" i="8"/>
  <c r="P2467" i="8"/>
  <c r="P2466" i="8"/>
  <c r="P2465" i="8"/>
  <c r="P2464" i="8"/>
  <c r="P2463" i="8"/>
  <c r="P2462" i="8"/>
  <c r="P2461" i="8"/>
  <c r="P2460" i="8"/>
  <c r="P2459" i="8"/>
  <c r="P2458" i="8"/>
  <c r="P2457" i="8"/>
  <c r="P2456" i="8"/>
  <c r="P2455" i="8"/>
  <c r="P2454" i="8"/>
  <c r="P2453" i="8"/>
  <c r="P2452" i="8"/>
  <c r="P2451" i="8"/>
  <c r="P2450" i="8"/>
  <c r="P2449" i="8"/>
  <c r="P2448" i="8"/>
  <c r="P2447" i="8"/>
  <c r="P2446" i="8"/>
  <c r="P2445" i="8"/>
  <c r="P2444" i="8"/>
  <c r="P2443" i="8"/>
  <c r="P2442" i="8"/>
  <c r="P2441" i="8"/>
  <c r="P2440" i="8"/>
  <c r="P2439" i="8"/>
  <c r="P2438" i="8"/>
  <c r="P2437" i="8"/>
  <c r="P2436" i="8"/>
  <c r="P2435" i="8"/>
  <c r="P2434" i="8"/>
  <c r="P2433" i="8"/>
  <c r="P2432" i="8"/>
  <c r="P2431" i="8"/>
  <c r="P2430" i="8"/>
  <c r="P2429" i="8"/>
  <c r="P2428" i="8"/>
  <c r="P2427" i="8"/>
  <c r="P2426" i="8"/>
  <c r="P2425" i="8"/>
  <c r="P2424" i="8"/>
  <c r="P2423" i="8"/>
  <c r="P2422" i="8"/>
  <c r="P2421" i="8"/>
  <c r="P2420" i="8"/>
  <c r="P2419" i="8"/>
  <c r="P2418" i="8"/>
  <c r="P2417" i="8"/>
  <c r="P2416" i="8"/>
  <c r="P2415" i="8"/>
  <c r="P2414" i="8"/>
  <c r="P2413" i="8"/>
  <c r="P2412" i="8"/>
  <c r="P2411" i="8"/>
  <c r="P2410" i="8"/>
  <c r="P2409" i="8"/>
  <c r="P2408" i="8"/>
  <c r="P2407" i="8"/>
  <c r="P2406" i="8"/>
  <c r="P2405" i="8"/>
  <c r="P2404" i="8"/>
  <c r="P2403" i="8"/>
  <c r="P2402" i="8"/>
  <c r="P2401" i="8"/>
  <c r="P2400" i="8"/>
  <c r="P2399" i="8"/>
  <c r="P2398" i="8"/>
  <c r="P2397" i="8"/>
  <c r="P2396" i="8"/>
  <c r="P2395" i="8"/>
  <c r="P2394" i="8"/>
  <c r="P2393" i="8"/>
  <c r="P2392" i="8"/>
  <c r="P2391" i="8"/>
  <c r="P2390" i="8"/>
  <c r="P2389" i="8"/>
  <c r="P2388" i="8"/>
  <c r="P2387" i="8"/>
  <c r="P2386" i="8"/>
  <c r="P2385" i="8"/>
  <c r="P2384" i="8"/>
  <c r="P2383" i="8"/>
  <c r="P2382" i="8"/>
  <c r="P2381" i="8"/>
  <c r="P2380" i="8"/>
  <c r="P2379" i="8"/>
  <c r="P2378" i="8"/>
  <c r="P2377" i="8"/>
  <c r="P2376" i="8"/>
  <c r="P2375" i="8"/>
  <c r="P2374" i="8"/>
  <c r="P2373" i="8"/>
  <c r="P2372" i="8"/>
  <c r="P2371" i="8"/>
  <c r="P2370" i="8"/>
  <c r="P2369" i="8"/>
  <c r="P2368" i="8"/>
  <c r="P2367" i="8"/>
  <c r="P2366" i="8"/>
  <c r="P2365" i="8"/>
  <c r="P2364" i="8"/>
  <c r="P2363" i="8"/>
  <c r="P2362" i="8"/>
  <c r="P2361" i="8"/>
  <c r="P2360" i="8"/>
  <c r="P2359" i="8"/>
  <c r="P2358" i="8"/>
  <c r="P2357" i="8"/>
  <c r="P2356" i="8"/>
  <c r="P2355" i="8"/>
  <c r="P2354" i="8"/>
  <c r="P2353" i="8"/>
  <c r="P2352" i="8"/>
  <c r="P2351" i="8"/>
  <c r="P2350" i="8"/>
  <c r="P2349" i="8"/>
  <c r="P2348" i="8"/>
  <c r="P2347" i="8"/>
  <c r="P2346" i="8"/>
  <c r="P2345" i="8"/>
  <c r="P2344" i="8"/>
  <c r="P2343" i="8"/>
  <c r="P2342" i="8"/>
  <c r="P2341" i="8"/>
  <c r="P2340" i="8"/>
  <c r="P2339" i="8"/>
  <c r="P2338" i="8"/>
  <c r="P2337" i="8"/>
  <c r="P2336" i="8"/>
  <c r="P2335" i="8"/>
  <c r="P2334" i="8"/>
  <c r="P2333" i="8"/>
  <c r="P2332" i="8"/>
  <c r="P2331" i="8"/>
  <c r="P2330" i="8"/>
  <c r="P2329" i="8"/>
  <c r="P2328" i="8"/>
  <c r="P2327" i="8"/>
  <c r="P2326" i="8"/>
  <c r="P2325" i="8"/>
  <c r="P2324" i="8"/>
  <c r="P2323" i="8"/>
  <c r="P2322" i="8"/>
  <c r="P2321" i="8"/>
  <c r="P2320" i="8"/>
  <c r="P2319" i="8"/>
  <c r="P2318" i="8"/>
  <c r="P2317" i="8"/>
  <c r="P2316" i="8"/>
  <c r="P2315" i="8"/>
  <c r="P2314" i="8"/>
  <c r="P2313" i="8"/>
  <c r="P2312" i="8"/>
  <c r="P2311" i="8"/>
  <c r="P2310" i="8"/>
  <c r="P2309" i="8"/>
  <c r="P2308" i="8"/>
  <c r="P2307" i="8"/>
  <c r="P2306" i="8"/>
  <c r="P2305" i="8"/>
  <c r="P2304" i="8"/>
  <c r="P2303" i="8"/>
  <c r="P2302" i="8"/>
  <c r="P2301" i="8"/>
  <c r="P2300" i="8"/>
  <c r="P2299" i="8"/>
  <c r="P2298" i="8"/>
  <c r="P2297" i="8"/>
  <c r="P2296" i="8"/>
  <c r="P2295" i="8"/>
  <c r="P2294" i="8"/>
  <c r="P2293" i="8"/>
  <c r="P2292" i="8"/>
  <c r="P2291" i="8"/>
  <c r="P2290" i="8"/>
  <c r="P2289" i="8"/>
  <c r="P2288" i="8"/>
  <c r="P2287" i="8"/>
  <c r="P2286" i="8"/>
  <c r="P2285" i="8"/>
  <c r="P2284" i="8"/>
  <c r="P2283" i="8"/>
  <c r="P2282" i="8"/>
  <c r="P2281" i="8"/>
  <c r="P2280" i="8"/>
  <c r="P2279" i="8"/>
  <c r="P2278" i="8"/>
  <c r="P2277" i="8"/>
  <c r="P2276" i="8"/>
  <c r="P2275" i="8"/>
  <c r="P2274" i="8"/>
  <c r="P2273" i="8"/>
  <c r="P2272" i="8"/>
  <c r="P2271" i="8"/>
  <c r="P2270" i="8"/>
  <c r="P2269" i="8"/>
  <c r="P2268" i="8"/>
  <c r="P2267" i="8"/>
  <c r="P2266" i="8"/>
  <c r="P2265" i="8"/>
  <c r="P2264" i="8"/>
  <c r="P2263" i="8"/>
  <c r="P2262" i="8"/>
  <c r="P2261" i="8"/>
  <c r="P2260" i="8"/>
  <c r="P2259" i="8"/>
  <c r="P2258" i="8"/>
  <c r="P2257" i="8"/>
  <c r="P2256" i="8"/>
  <c r="P2255" i="8"/>
  <c r="P2254" i="8"/>
  <c r="P2253" i="8"/>
  <c r="P2252" i="8"/>
  <c r="P2251" i="8"/>
  <c r="P2250" i="8"/>
  <c r="P2249" i="8"/>
  <c r="P2248" i="8"/>
  <c r="P2247" i="8"/>
  <c r="P2246" i="8"/>
  <c r="P2245" i="8"/>
  <c r="P2244" i="8"/>
  <c r="P2243" i="8"/>
  <c r="P2242" i="8"/>
  <c r="P2241" i="8"/>
  <c r="P2240" i="8"/>
  <c r="P2239" i="8"/>
  <c r="P2238" i="8"/>
  <c r="P2237" i="8"/>
  <c r="P2236" i="8"/>
  <c r="P2235" i="8"/>
  <c r="P2234" i="8"/>
  <c r="P2233" i="8"/>
  <c r="P2232" i="8"/>
  <c r="P2231" i="8"/>
  <c r="P2230" i="8"/>
  <c r="P2229" i="8"/>
  <c r="P2228" i="8"/>
  <c r="P2227" i="8"/>
  <c r="P2226" i="8"/>
  <c r="P2225" i="8"/>
  <c r="P2224" i="8"/>
  <c r="P2223" i="8"/>
  <c r="P2222" i="8"/>
  <c r="P2221" i="8"/>
  <c r="P2220" i="8"/>
  <c r="P2219" i="8"/>
  <c r="P2218" i="8"/>
  <c r="P2217" i="8"/>
  <c r="P2216" i="8"/>
  <c r="P2215" i="8"/>
  <c r="P2214" i="8"/>
  <c r="P2213" i="8"/>
  <c r="P2212" i="8"/>
  <c r="P2211" i="8"/>
  <c r="P2210" i="8"/>
  <c r="P2209" i="8"/>
  <c r="P2208" i="8"/>
  <c r="P2207" i="8"/>
  <c r="P2206" i="8"/>
  <c r="P2205" i="8"/>
  <c r="P2204" i="8"/>
  <c r="P2203" i="8"/>
  <c r="P2202" i="8"/>
  <c r="P2201" i="8"/>
  <c r="P2200" i="8"/>
  <c r="P2199" i="8"/>
  <c r="P2198" i="8"/>
  <c r="P2197" i="8"/>
  <c r="P2196" i="8"/>
  <c r="P2195" i="8"/>
  <c r="P2194" i="8"/>
  <c r="P2193" i="8"/>
  <c r="P2192" i="8"/>
  <c r="P2191" i="8"/>
  <c r="P2190" i="8"/>
  <c r="P2189" i="8"/>
  <c r="P2188" i="8"/>
  <c r="P2187" i="8"/>
  <c r="P2186" i="8"/>
  <c r="P2185" i="8"/>
  <c r="P2184" i="8"/>
  <c r="P2183" i="8"/>
  <c r="P2182" i="8"/>
  <c r="P2181" i="8"/>
  <c r="P2180" i="8"/>
  <c r="P2179" i="8"/>
  <c r="P2178" i="8"/>
  <c r="P2177" i="8"/>
  <c r="P2176" i="8"/>
  <c r="P2175" i="8"/>
  <c r="P2174" i="8"/>
  <c r="P2173" i="8"/>
  <c r="P2172" i="8"/>
  <c r="P2171" i="8"/>
  <c r="P2170" i="8"/>
  <c r="P2169" i="8"/>
  <c r="P2168" i="8"/>
  <c r="P2167" i="8"/>
  <c r="P2166" i="8"/>
  <c r="P2165" i="8"/>
  <c r="P2164" i="8"/>
  <c r="P2163" i="8"/>
  <c r="P2162" i="8"/>
  <c r="P2161" i="8"/>
  <c r="P2160" i="8"/>
  <c r="P2159" i="8"/>
  <c r="P2158" i="8"/>
  <c r="P2157" i="8"/>
  <c r="P2156" i="8"/>
  <c r="P2155" i="8"/>
  <c r="P2154" i="8"/>
  <c r="P2153" i="8"/>
  <c r="P2152" i="8"/>
  <c r="P2151" i="8"/>
  <c r="P2150" i="8"/>
  <c r="P2149" i="8"/>
  <c r="P2148" i="8"/>
  <c r="P2147" i="8"/>
  <c r="P2146" i="8"/>
  <c r="P2145" i="8"/>
  <c r="P2144" i="8"/>
  <c r="P2143" i="8"/>
  <c r="P2142" i="8"/>
  <c r="P2141" i="8"/>
  <c r="P2140" i="8"/>
  <c r="P2139" i="8"/>
  <c r="P2138" i="8"/>
  <c r="P2137" i="8"/>
  <c r="P2136" i="8"/>
  <c r="P2135" i="8"/>
  <c r="P2134" i="8"/>
  <c r="P2133" i="8"/>
  <c r="P2132" i="8"/>
  <c r="P2131" i="8"/>
  <c r="P2130" i="8"/>
  <c r="P2129" i="8"/>
  <c r="P2128" i="8"/>
  <c r="P2127" i="8"/>
  <c r="P2126" i="8"/>
  <c r="P2125" i="8"/>
  <c r="P2124" i="8"/>
  <c r="P2123" i="8"/>
  <c r="P2122" i="8"/>
  <c r="P2121" i="8"/>
  <c r="P2120" i="8"/>
  <c r="P2119" i="8"/>
  <c r="P2118" i="8"/>
  <c r="P2117" i="8"/>
  <c r="P2116" i="8"/>
  <c r="P2115" i="8"/>
  <c r="P2114" i="8"/>
  <c r="P2113" i="8"/>
  <c r="P2112" i="8"/>
  <c r="P2111" i="8"/>
  <c r="P2110" i="8"/>
  <c r="P2109" i="8"/>
  <c r="P2108" i="8"/>
  <c r="P2107" i="8"/>
  <c r="P2106" i="8"/>
  <c r="P2105" i="8"/>
  <c r="P2104" i="8"/>
  <c r="P2103" i="8"/>
  <c r="P2102" i="8"/>
  <c r="P2101" i="8"/>
  <c r="P2100" i="8"/>
  <c r="P2099" i="8"/>
  <c r="P2098" i="8"/>
  <c r="P2097" i="8"/>
  <c r="P2096" i="8"/>
  <c r="P2095" i="8"/>
  <c r="P2094" i="8"/>
  <c r="P2093" i="8"/>
  <c r="P2092" i="8"/>
  <c r="P2091" i="8"/>
  <c r="P2090" i="8"/>
  <c r="P2089" i="8"/>
  <c r="P2088" i="8"/>
  <c r="P2087" i="8"/>
  <c r="P2086" i="8"/>
  <c r="P2085" i="8"/>
  <c r="P2084" i="8"/>
  <c r="P2083" i="8"/>
  <c r="P2082" i="8"/>
  <c r="P2081" i="8"/>
  <c r="P2080" i="8"/>
  <c r="P2079" i="8"/>
  <c r="P2078" i="8"/>
  <c r="P2077" i="8"/>
  <c r="P2076" i="8"/>
  <c r="P2075" i="8"/>
  <c r="P2074" i="8"/>
  <c r="P2073" i="8"/>
  <c r="P2072" i="8"/>
  <c r="P2071" i="8"/>
  <c r="P2070" i="8"/>
  <c r="P2069" i="8"/>
  <c r="P2068" i="8"/>
  <c r="P2067" i="8"/>
  <c r="P2066" i="8"/>
  <c r="P2065" i="8"/>
  <c r="P2064" i="8"/>
  <c r="P2063" i="8"/>
  <c r="P2062" i="8"/>
  <c r="P2061" i="8"/>
  <c r="P2060" i="8"/>
  <c r="P2059" i="8"/>
  <c r="P2058" i="8"/>
  <c r="P2057" i="8"/>
  <c r="P2056" i="8"/>
  <c r="P2055" i="8"/>
  <c r="P2054" i="8"/>
  <c r="P2053" i="8"/>
  <c r="P2052" i="8"/>
  <c r="P2051" i="8"/>
  <c r="P2050" i="8"/>
  <c r="P2049" i="8"/>
  <c r="P2048" i="8"/>
  <c r="P2047" i="8"/>
  <c r="P2046" i="8"/>
  <c r="P2045" i="8"/>
  <c r="P2044" i="8"/>
  <c r="P2043" i="8"/>
  <c r="P2042" i="8"/>
  <c r="P2041" i="8"/>
  <c r="P2040" i="8"/>
  <c r="P2039" i="8"/>
  <c r="P2038" i="8"/>
  <c r="P2037" i="8"/>
  <c r="P2036" i="8"/>
  <c r="P2035" i="8"/>
  <c r="P2034" i="8"/>
  <c r="P2033" i="8"/>
  <c r="P2032" i="8"/>
  <c r="P2031" i="8"/>
  <c r="P2030" i="8"/>
  <c r="P2029" i="8"/>
  <c r="P2028" i="8"/>
  <c r="P2027" i="8"/>
  <c r="P2026" i="8"/>
  <c r="P2025" i="8"/>
  <c r="G2026" i="8"/>
  <c r="G2027" i="8"/>
  <c r="G2028" i="8"/>
  <c r="G2029" i="8"/>
  <c r="G2030" i="8"/>
  <c r="G2031" i="8"/>
  <c r="G2032" i="8"/>
  <c r="G2033" i="8"/>
  <c r="G2034" i="8"/>
  <c r="G2035" i="8"/>
  <c r="G2036" i="8"/>
  <c r="G2037" i="8"/>
  <c r="G2038" i="8"/>
  <c r="G2039" i="8"/>
  <c r="G2040" i="8"/>
  <c r="G2041" i="8"/>
  <c r="I2041" i="8" s="1"/>
  <c r="G2042" i="8"/>
  <c r="G2043" i="8"/>
  <c r="G2044" i="8"/>
  <c r="G2045" i="8"/>
  <c r="G2046" i="8"/>
  <c r="G2047" i="8"/>
  <c r="G2048" i="8"/>
  <c r="G2049" i="8"/>
  <c r="G2050" i="8"/>
  <c r="G2051" i="8"/>
  <c r="G2052" i="8"/>
  <c r="G2053" i="8"/>
  <c r="G2054" i="8"/>
  <c r="G2055" i="8"/>
  <c r="G2056" i="8"/>
  <c r="G2057" i="8"/>
  <c r="J2057" i="8" s="1"/>
  <c r="G2058" i="8"/>
  <c r="G2059" i="8"/>
  <c r="G2060" i="8"/>
  <c r="G2061" i="8"/>
  <c r="G2062" i="8"/>
  <c r="G2063" i="8"/>
  <c r="G2064" i="8"/>
  <c r="G2065" i="8"/>
  <c r="G2066" i="8"/>
  <c r="G2067" i="8"/>
  <c r="G2068" i="8"/>
  <c r="G2069" i="8"/>
  <c r="G2070" i="8"/>
  <c r="G2071" i="8"/>
  <c r="G2072" i="8"/>
  <c r="J2072" i="8" s="1"/>
  <c r="G2073" i="8"/>
  <c r="I2073" i="8" s="1"/>
  <c r="G2074" i="8"/>
  <c r="G2075" i="8"/>
  <c r="G2076" i="8"/>
  <c r="G2077" i="8"/>
  <c r="G2078" i="8"/>
  <c r="G2079" i="8"/>
  <c r="G2080" i="8"/>
  <c r="G2081" i="8"/>
  <c r="G2082" i="8"/>
  <c r="G2083" i="8"/>
  <c r="G2084" i="8"/>
  <c r="G2085" i="8"/>
  <c r="G2086" i="8"/>
  <c r="G2087" i="8"/>
  <c r="G2088" i="8"/>
  <c r="J2088" i="8" s="1"/>
  <c r="G2089" i="8"/>
  <c r="G2090" i="8"/>
  <c r="G2091" i="8"/>
  <c r="G2092" i="8"/>
  <c r="G2093" i="8"/>
  <c r="G2094" i="8"/>
  <c r="G2095" i="8"/>
  <c r="G2096" i="8"/>
  <c r="G2097" i="8"/>
  <c r="G2098" i="8"/>
  <c r="G2099" i="8"/>
  <c r="G2100" i="8"/>
  <c r="G2101" i="8"/>
  <c r="G2102" i="8"/>
  <c r="G2103" i="8"/>
  <c r="G2104" i="8"/>
  <c r="G2105" i="8"/>
  <c r="G2106" i="8"/>
  <c r="G2107" i="8"/>
  <c r="G2108" i="8"/>
  <c r="G2109" i="8"/>
  <c r="G2110" i="8"/>
  <c r="G2111" i="8"/>
  <c r="G2112" i="8"/>
  <c r="G2113" i="8"/>
  <c r="G2114" i="8"/>
  <c r="G2115" i="8"/>
  <c r="G2116" i="8"/>
  <c r="G2117" i="8"/>
  <c r="G2118" i="8"/>
  <c r="G2119" i="8"/>
  <c r="G2120" i="8"/>
  <c r="J2120" i="8" s="1"/>
  <c r="G2121" i="8"/>
  <c r="I2121" i="8" s="1"/>
  <c r="G2122" i="8"/>
  <c r="G2123" i="8"/>
  <c r="G2124" i="8"/>
  <c r="G2125" i="8"/>
  <c r="G2126" i="8"/>
  <c r="G2127" i="8"/>
  <c r="G2128" i="8"/>
  <c r="G2129" i="8"/>
  <c r="G2130" i="8"/>
  <c r="G2131" i="8"/>
  <c r="G2132" i="8"/>
  <c r="G2133" i="8"/>
  <c r="G2134" i="8"/>
  <c r="G2135" i="8"/>
  <c r="G2136" i="8"/>
  <c r="G2137" i="8"/>
  <c r="I2137" i="8" s="1"/>
  <c r="G2138" i="8"/>
  <c r="G2139" i="8"/>
  <c r="G2140" i="8"/>
  <c r="G2141" i="8"/>
  <c r="G2142" i="8"/>
  <c r="G2143" i="8"/>
  <c r="G2144" i="8"/>
  <c r="G2145" i="8"/>
  <c r="G2146" i="8"/>
  <c r="G2147" i="8"/>
  <c r="G2148" i="8"/>
  <c r="G2149" i="8"/>
  <c r="G2150" i="8"/>
  <c r="G2151" i="8"/>
  <c r="G2152" i="8"/>
  <c r="J2152" i="8" s="1"/>
  <c r="G2153" i="8"/>
  <c r="I2153" i="8" s="1"/>
  <c r="G2154" i="8"/>
  <c r="G2155" i="8"/>
  <c r="G2156" i="8"/>
  <c r="G2157" i="8"/>
  <c r="G2158" i="8"/>
  <c r="G2159" i="8"/>
  <c r="G2160" i="8"/>
  <c r="G2161" i="8"/>
  <c r="G2162" i="8"/>
  <c r="G2163" i="8"/>
  <c r="G2164" i="8"/>
  <c r="G2165" i="8"/>
  <c r="G2166" i="8"/>
  <c r="G2167" i="8"/>
  <c r="G2168" i="8"/>
  <c r="G2169" i="8"/>
  <c r="G2170" i="8"/>
  <c r="G2171" i="8"/>
  <c r="G2172" i="8"/>
  <c r="G2173" i="8"/>
  <c r="G2174" i="8"/>
  <c r="G2175" i="8"/>
  <c r="G2176" i="8"/>
  <c r="G2177" i="8"/>
  <c r="G2178" i="8"/>
  <c r="G2179" i="8"/>
  <c r="G2180" i="8"/>
  <c r="G2181" i="8"/>
  <c r="G2182" i="8"/>
  <c r="G2183" i="8"/>
  <c r="G2184" i="8"/>
  <c r="J2184" i="8" s="1"/>
  <c r="G2185" i="8"/>
  <c r="G2186" i="8"/>
  <c r="G2187" i="8"/>
  <c r="G2188" i="8"/>
  <c r="G2189" i="8"/>
  <c r="G2190" i="8"/>
  <c r="G2191" i="8"/>
  <c r="G2192" i="8"/>
  <c r="G2193" i="8"/>
  <c r="G2194" i="8"/>
  <c r="G2195" i="8"/>
  <c r="G2196" i="8"/>
  <c r="G2197" i="8"/>
  <c r="G2198" i="8"/>
  <c r="G2199" i="8"/>
  <c r="G2200" i="8"/>
  <c r="I2200" i="8" s="1"/>
  <c r="G2201" i="8"/>
  <c r="J2201" i="8" s="1"/>
  <c r="G2202" i="8"/>
  <c r="G2203" i="8"/>
  <c r="G2204" i="8"/>
  <c r="G2205" i="8"/>
  <c r="G2206" i="8"/>
  <c r="G2207" i="8"/>
  <c r="G2208" i="8"/>
  <c r="G2209" i="8"/>
  <c r="G2210" i="8"/>
  <c r="G2211" i="8"/>
  <c r="G2212" i="8"/>
  <c r="G2213" i="8"/>
  <c r="G2214" i="8"/>
  <c r="G2215" i="8"/>
  <c r="G2216" i="8"/>
  <c r="J2216" i="8" s="1"/>
  <c r="G2217" i="8"/>
  <c r="I2217" i="8" s="1"/>
  <c r="G2218" i="8"/>
  <c r="G2219" i="8"/>
  <c r="G2220" i="8"/>
  <c r="G2221" i="8"/>
  <c r="G2222" i="8"/>
  <c r="G2223" i="8"/>
  <c r="G2224" i="8"/>
  <c r="G2225" i="8"/>
  <c r="G2226" i="8"/>
  <c r="G2227" i="8"/>
  <c r="G2228" i="8"/>
  <c r="G2229" i="8"/>
  <c r="G2230" i="8"/>
  <c r="G2231" i="8"/>
  <c r="G2232" i="8"/>
  <c r="J2232" i="8" s="1"/>
  <c r="G2233" i="8"/>
  <c r="J2233" i="8" s="1"/>
  <c r="G2234" i="8"/>
  <c r="G2235" i="8"/>
  <c r="G2236" i="8"/>
  <c r="G2237" i="8"/>
  <c r="G2238" i="8"/>
  <c r="G2239" i="8"/>
  <c r="G2240" i="8"/>
  <c r="G2241" i="8"/>
  <c r="G2242" i="8"/>
  <c r="G2243" i="8"/>
  <c r="G2244" i="8"/>
  <c r="G2245" i="8"/>
  <c r="G2246" i="8"/>
  <c r="G2247" i="8"/>
  <c r="G2248" i="8"/>
  <c r="I2248" i="8" s="1"/>
  <c r="G2249" i="8"/>
  <c r="J2249" i="8" s="1"/>
  <c r="G2250" i="8"/>
  <c r="G2251" i="8"/>
  <c r="G2252" i="8"/>
  <c r="G2253" i="8"/>
  <c r="G2254" i="8"/>
  <c r="G2255" i="8"/>
  <c r="G2256" i="8"/>
  <c r="G2257" i="8"/>
  <c r="G2258" i="8"/>
  <c r="G2259" i="8"/>
  <c r="G2260" i="8"/>
  <c r="G2261" i="8"/>
  <c r="G2262" i="8"/>
  <c r="G2263" i="8"/>
  <c r="G2264" i="8"/>
  <c r="J2264" i="8" s="1"/>
  <c r="G2265" i="8"/>
  <c r="G2266" i="8"/>
  <c r="G2267" i="8"/>
  <c r="G2268" i="8"/>
  <c r="G2269" i="8"/>
  <c r="G2270" i="8"/>
  <c r="G2271" i="8"/>
  <c r="G2272" i="8"/>
  <c r="G2273" i="8"/>
  <c r="G2274" i="8"/>
  <c r="G2275" i="8"/>
  <c r="G2276" i="8"/>
  <c r="G2277" i="8"/>
  <c r="G2278" i="8"/>
  <c r="G2279" i="8"/>
  <c r="G2280" i="8"/>
  <c r="G2281" i="8"/>
  <c r="J2281" i="8" s="1"/>
  <c r="G2282" i="8"/>
  <c r="G2283" i="8"/>
  <c r="G2284" i="8"/>
  <c r="G2285" i="8"/>
  <c r="G2286" i="8"/>
  <c r="G2287" i="8"/>
  <c r="G2288" i="8"/>
  <c r="G2289" i="8"/>
  <c r="G2290" i="8"/>
  <c r="G2291" i="8"/>
  <c r="G2292" i="8"/>
  <c r="G2293" i="8"/>
  <c r="G2294" i="8"/>
  <c r="G2295" i="8"/>
  <c r="G2296" i="8"/>
  <c r="J2296" i="8" s="1"/>
  <c r="G2297" i="8"/>
  <c r="J2297" i="8" s="1"/>
  <c r="G2298" i="8"/>
  <c r="G2299" i="8"/>
  <c r="G2300" i="8"/>
  <c r="G2301" i="8"/>
  <c r="G2302" i="8"/>
  <c r="G2303" i="8"/>
  <c r="G2304" i="8"/>
  <c r="G2305" i="8"/>
  <c r="G2306" i="8"/>
  <c r="G2307" i="8"/>
  <c r="G2308" i="8"/>
  <c r="G2309" i="8"/>
  <c r="G2310" i="8"/>
  <c r="G2311" i="8"/>
  <c r="G2312" i="8"/>
  <c r="I2312" i="8" s="1"/>
  <c r="G2313" i="8"/>
  <c r="I2313" i="8" s="1"/>
  <c r="G2314" i="8"/>
  <c r="G2315" i="8"/>
  <c r="G2316" i="8"/>
  <c r="G2317" i="8"/>
  <c r="G2318" i="8"/>
  <c r="G2319" i="8"/>
  <c r="G2320" i="8"/>
  <c r="G2321" i="8"/>
  <c r="G2322" i="8"/>
  <c r="G2323" i="8"/>
  <c r="G2324" i="8"/>
  <c r="G2325" i="8"/>
  <c r="G2326" i="8"/>
  <c r="G2327" i="8"/>
  <c r="G2328" i="8"/>
  <c r="G2329" i="8"/>
  <c r="J2329" i="8" s="1"/>
  <c r="G2330" i="8"/>
  <c r="G2331" i="8"/>
  <c r="G2332" i="8"/>
  <c r="G2333" i="8"/>
  <c r="G2334" i="8"/>
  <c r="G2335" i="8"/>
  <c r="G2336" i="8"/>
  <c r="G2337" i="8"/>
  <c r="G2338" i="8"/>
  <c r="G2339" i="8"/>
  <c r="G2340" i="8"/>
  <c r="G2341" i="8"/>
  <c r="G2342" i="8"/>
  <c r="G2343" i="8"/>
  <c r="G2344" i="8"/>
  <c r="G2345" i="8"/>
  <c r="I2345" i="8" s="1"/>
  <c r="G2346" i="8"/>
  <c r="G2347" i="8"/>
  <c r="G2348" i="8"/>
  <c r="G2349" i="8"/>
  <c r="G2350" i="8"/>
  <c r="G2351" i="8"/>
  <c r="G2352" i="8"/>
  <c r="G2353" i="8"/>
  <c r="G2354" i="8"/>
  <c r="G2355" i="8"/>
  <c r="G2356" i="8"/>
  <c r="G2357" i="8"/>
  <c r="G2358" i="8"/>
  <c r="I2358" i="8" s="1"/>
  <c r="G2359" i="8"/>
  <c r="G2360" i="8"/>
  <c r="G2361" i="8"/>
  <c r="I2361" i="8" s="1"/>
  <c r="G2362" i="8"/>
  <c r="G2363" i="8"/>
  <c r="G2364" i="8"/>
  <c r="G2365" i="8"/>
  <c r="G2366" i="8"/>
  <c r="G2367" i="8"/>
  <c r="G2368" i="8"/>
  <c r="G2369" i="8"/>
  <c r="G2370" i="8"/>
  <c r="G2371" i="8"/>
  <c r="G2372" i="8"/>
  <c r="G2373" i="8"/>
  <c r="G2374" i="8"/>
  <c r="G2375" i="8"/>
  <c r="G2376" i="8"/>
  <c r="G2377" i="8"/>
  <c r="G2378" i="8"/>
  <c r="G2379" i="8"/>
  <c r="G2380" i="8"/>
  <c r="G2381" i="8"/>
  <c r="G2382" i="8"/>
  <c r="G2383" i="8"/>
  <c r="G2384" i="8"/>
  <c r="G2385" i="8"/>
  <c r="G2386" i="8"/>
  <c r="G2387" i="8"/>
  <c r="G2388" i="8"/>
  <c r="G2389" i="8"/>
  <c r="G2390" i="8"/>
  <c r="G2391" i="8"/>
  <c r="G2392" i="8"/>
  <c r="G2393" i="8"/>
  <c r="G2394" i="8"/>
  <c r="G2395" i="8"/>
  <c r="G2396" i="8"/>
  <c r="G2397" i="8"/>
  <c r="G2398" i="8"/>
  <c r="G2399" i="8"/>
  <c r="G2400" i="8"/>
  <c r="G2401" i="8"/>
  <c r="G2402" i="8"/>
  <c r="G2403" i="8"/>
  <c r="G2404" i="8"/>
  <c r="G2405" i="8"/>
  <c r="G2406" i="8"/>
  <c r="G2407" i="8"/>
  <c r="G2408" i="8"/>
  <c r="I2408" i="8" s="1"/>
  <c r="G2409" i="8"/>
  <c r="G2410" i="8"/>
  <c r="G2411" i="8"/>
  <c r="G2412" i="8"/>
  <c r="G2413" i="8"/>
  <c r="G2414" i="8"/>
  <c r="G2415" i="8"/>
  <c r="G2416" i="8"/>
  <c r="G2417" i="8"/>
  <c r="G2418" i="8"/>
  <c r="G2419" i="8"/>
  <c r="G2420" i="8"/>
  <c r="G2421" i="8"/>
  <c r="G2422" i="8"/>
  <c r="J2422" i="8" s="1"/>
  <c r="G2423" i="8"/>
  <c r="G2424" i="8"/>
  <c r="J2424" i="8" s="1"/>
  <c r="G2425" i="8"/>
  <c r="G2426" i="8"/>
  <c r="G2427" i="8"/>
  <c r="G2428" i="8"/>
  <c r="G2429" i="8"/>
  <c r="G2430" i="8"/>
  <c r="G2431" i="8"/>
  <c r="G2432" i="8"/>
  <c r="G2433" i="8"/>
  <c r="G2434" i="8"/>
  <c r="G2435" i="8"/>
  <c r="G2436" i="8"/>
  <c r="G2437" i="8"/>
  <c r="G2438" i="8"/>
  <c r="J2438" i="8" s="1"/>
  <c r="G2439" i="8"/>
  <c r="G2440" i="8"/>
  <c r="J2440" i="8" s="1"/>
  <c r="G2441" i="8"/>
  <c r="J2441" i="8" s="1"/>
  <c r="G2442" i="8"/>
  <c r="G2443" i="8"/>
  <c r="G2444" i="8"/>
  <c r="G2445" i="8"/>
  <c r="G2446" i="8"/>
  <c r="G2447" i="8"/>
  <c r="G2448" i="8"/>
  <c r="G2449" i="8"/>
  <c r="G2450" i="8"/>
  <c r="G2451" i="8"/>
  <c r="G2452" i="8"/>
  <c r="G2453" i="8"/>
  <c r="G2454" i="8"/>
  <c r="J2454" i="8" s="1"/>
  <c r="G2455" i="8"/>
  <c r="G2456" i="8"/>
  <c r="J2456" i="8" s="1"/>
  <c r="G2457" i="8"/>
  <c r="J2457" i="8" s="1"/>
  <c r="G2458" i="8"/>
  <c r="G2459" i="8"/>
  <c r="G2460" i="8"/>
  <c r="G2461" i="8"/>
  <c r="G2462" i="8"/>
  <c r="G2463" i="8"/>
  <c r="G2464" i="8"/>
  <c r="G2465" i="8"/>
  <c r="G2466" i="8"/>
  <c r="G2467" i="8"/>
  <c r="G2468" i="8"/>
  <c r="G2469" i="8"/>
  <c r="G2470" i="8"/>
  <c r="J2470" i="8" s="1"/>
  <c r="G2471" i="8"/>
  <c r="G2472" i="8"/>
  <c r="G2473" i="8"/>
  <c r="J2473" i="8" s="1"/>
  <c r="G2474" i="8"/>
  <c r="G2475" i="8"/>
  <c r="G2476" i="8"/>
  <c r="G2477" i="8"/>
  <c r="G2478" i="8"/>
  <c r="G2479" i="8"/>
  <c r="G2480" i="8"/>
  <c r="G2481" i="8"/>
  <c r="G2482" i="8"/>
  <c r="G2483" i="8"/>
  <c r="G2484" i="8"/>
  <c r="G2485" i="8"/>
  <c r="G2486" i="8"/>
  <c r="J2486" i="8" s="1"/>
  <c r="G2487" i="8"/>
  <c r="G2488" i="8"/>
  <c r="J2488" i="8" s="1"/>
  <c r="G2489" i="8"/>
  <c r="J2489" i="8" s="1"/>
  <c r="G2490" i="8"/>
  <c r="G2491" i="8"/>
  <c r="G2492" i="8"/>
  <c r="G2493" i="8"/>
  <c r="G2494" i="8"/>
  <c r="G2495" i="8"/>
  <c r="G2496" i="8"/>
  <c r="G2497" i="8"/>
  <c r="G2498" i="8"/>
  <c r="G2499" i="8"/>
  <c r="G2500" i="8"/>
  <c r="G2501" i="8"/>
  <c r="G2502" i="8"/>
  <c r="G2503" i="8"/>
  <c r="G2504" i="8"/>
  <c r="J2504" i="8" s="1"/>
  <c r="G2505" i="8"/>
  <c r="J2505" i="8" s="1"/>
  <c r="G2506" i="8"/>
  <c r="G2507" i="8"/>
  <c r="G2508" i="8"/>
  <c r="G2509" i="8"/>
  <c r="G2510" i="8"/>
  <c r="G2511" i="8"/>
  <c r="G2512" i="8"/>
  <c r="G2513" i="8"/>
  <c r="G2514" i="8"/>
  <c r="G2515" i="8"/>
  <c r="G2516" i="8"/>
  <c r="G2517" i="8"/>
  <c r="G2518" i="8"/>
  <c r="J2518" i="8" s="1"/>
  <c r="G2519" i="8"/>
  <c r="G2520" i="8"/>
  <c r="I2520" i="8" s="1"/>
  <c r="G2521" i="8"/>
  <c r="G2522" i="8"/>
  <c r="G2523" i="8"/>
  <c r="G2524" i="8"/>
  <c r="G2525" i="8"/>
  <c r="G2526" i="8"/>
  <c r="G2527" i="8"/>
  <c r="G2528" i="8"/>
  <c r="G2529" i="8"/>
  <c r="G2530" i="8"/>
  <c r="G2531" i="8"/>
  <c r="G2532" i="8"/>
  <c r="G2533" i="8"/>
  <c r="G2534" i="8"/>
  <c r="I2534" i="8" s="1"/>
  <c r="G2535" i="8"/>
  <c r="G2536" i="8"/>
  <c r="G2537" i="8"/>
  <c r="G2538" i="8"/>
  <c r="G2539" i="8"/>
  <c r="G2540" i="8"/>
  <c r="G2541" i="8"/>
  <c r="G2542" i="8"/>
  <c r="G2543" i="8"/>
  <c r="G2544" i="8"/>
  <c r="G2545" i="8"/>
  <c r="G2546" i="8"/>
  <c r="G2547" i="8"/>
  <c r="G2548" i="8"/>
  <c r="G2549" i="8"/>
  <c r="G2550" i="8"/>
  <c r="J2550" i="8" s="1"/>
  <c r="G2551" i="8"/>
  <c r="G2552" i="8"/>
  <c r="G2553" i="8"/>
  <c r="G2554" i="8"/>
  <c r="G2555" i="8"/>
  <c r="G2556" i="8"/>
  <c r="G2557" i="8"/>
  <c r="G2558" i="8"/>
  <c r="G2559" i="8"/>
  <c r="G2560" i="8"/>
  <c r="G2561" i="8"/>
  <c r="G2562" i="8"/>
  <c r="G2563" i="8"/>
  <c r="G2564" i="8"/>
  <c r="G2565" i="8"/>
  <c r="G2566" i="8"/>
  <c r="J2566" i="8" s="1"/>
  <c r="G2567" i="8"/>
  <c r="G2568" i="8"/>
  <c r="I2568" i="8" s="1"/>
  <c r="G2569" i="8"/>
  <c r="G2570" i="8"/>
  <c r="G2571" i="8"/>
  <c r="G2572" i="8"/>
  <c r="G2573" i="8"/>
  <c r="G2574" i="8"/>
  <c r="G2575" i="8"/>
  <c r="G2576" i="8"/>
  <c r="G2577" i="8"/>
  <c r="G2578" i="8"/>
  <c r="G2579" i="8"/>
  <c r="G2580" i="8"/>
  <c r="G2581" i="8"/>
  <c r="G2582" i="8"/>
  <c r="I2582" i="8" s="1"/>
  <c r="G2583" i="8"/>
  <c r="G2584" i="8"/>
  <c r="G2585" i="8"/>
  <c r="J2585" i="8" s="1"/>
  <c r="G2586" i="8"/>
  <c r="G2587" i="8"/>
  <c r="G2588" i="8"/>
  <c r="G2589" i="8"/>
  <c r="G2590" i="8"/>
  <c r="G2591" i="8"/>
  <c r="G2592" i="8"/>
  <c r="G2593" i="8"/>
  <c r="G2594" i="8"/>
  <c r="G2595" i="8"/>
  <c r="G2596" i="8"/>
  <c r="J2596" i="8" s="1"/>
  <c r="G2597" i="8"/>
  <c r="G2598" i="8"/>
  <c r="G2599" i="8"/>
  <c r="G2600" i="8"/>
  <c r="J2600" i="8" s="1"/>
  <c r="G2601" i="8"/>
  <c r="J2601" i="8" s="1"/>
  <c r="G2602" i="8"/>
  <c r="G2603" i="8"/>
  <c r="G2604" i="8"/>
  <c r="G2605" i="8"/>
  <c r="G2606" i="8"/>
  <c r="G2607" i="8"/>
  <c r="G2608" i="8"/>
  <c r="G2609" i="8"/>
  <c r="G2610" i="8"/>
  <c r="G2611" i="8"/>
  <c r="G2612" i="8"/>
  <c r="G2613" i="8"/>
  <c r="G2614" i="8"/>
  <c r="G2615" i="8"/>
  <c r="I2615" i="8" s="1"/>
  <c r="G2616" i="8"/>
  <c r="G2617" i="8"/>
  <c r="J2617" i="8" s="1"/>
  <c r="G2618" i="8"/>
  <c r="G2619" i="8"/>
  <c r="G2620" i="8"/>
  <c r="G2621" i="8"/>
  <c r="G2622" i="8"/>
  <c r="G2623" i="8"/>
  <c r="G2624" i="8"/>
  <c r="G2625" i="8"/>
  <c r="G2626" i="8"/>
  <c r="G2627" i="8"/>
  <c r="G2628" i="8"/>
  <c r="J2628" i="8" s="1"/>
  <c r="G2629" i="8"/>
  <c r="J2629" i="8" s="1"/>
  <c r="G2630" i="8"/>
  <c r="G2631" i="8"/>
  <c r="G2632" i="8"/>
  <c r="I2632" i="8" s="1"/>
  <c r="G2633" i="8"/>
  <c r="J2633" i="8" s="1"/>
  <c r="G2634" i="8"/>
  <c r="G2635" i="8"/>
  <c r="G2636" i="8"/>
  <c r="G2637" i="8"/>
  <c r="G2638" i="8"/>
  <c r="G2639" i="8"/>
  <c r="G2640" i="8"/>
  <c r="G2641" i="8"/>
  <c r="G2642" i="8"/>
  <c r="G2643" i="8"/>
  <c r="G2644" i="8"/>
  <c r="J2644" i="8" s="1"/>
  <c r="G2645" i="8"/>
  <c r="J2645" i="8" s="1"/>
  <c r="G2646" i="8"/>
  <c r="G2647" i="8"/>
  <c r="I2647" i="8" s="1"/>
  <c r="G2648" i="8"/>
  <c r="J2648" i="8" s="1"/>
  <c r="G2649" i="8"/>
  <c r="G2650" i="8"/>
  <c r="G2651" i="8"/>
  <c r="G2652" i="8"/>
  <c r="G2653" i="8"/>
  <c r="G2654" i="8"/>
  <c r="G2655" i="8"/>
  <c r="G2656" i="8"/>
  <c r="G2657" i="8"/>
  <c r="G2658" i="8"/>
  <c r="G2659" i="8"/>
  <c r="G2660" i="8"/>
  <c r="J2660" i="8" s="1"/>
  <c r="G2661" i="8"/>
  <c r="G2662" i="8"/>
  <c r="G2663" i="8"/>
  <c r="G2664" i="8"/>
  <c r="G2665" i="8"/>
  <c r="I2665" i="8" s="1"/>
  <c r="G2666" i="8"/>
  <c r="G2667" i="8"/>
  <c r="G2668" i="8"/>
  <c r="G2669" i="8"/>
  <c r="G2670" i="8"/>
  <c r="G2671" i="8"/>
  <c r="G2672" i="8"/>
  <c r="G2673" i="8"/>
  <c r="G2674" i="8"/>
  <c r="G2675" i="8"/>
  <c r="J2675" i="8" s="1"/>
  <c r="G2676" i="8"/>
  <c r="I2676" i="8" s="1"/>
  <c r="G2677" i="8"/>
  <c r="G2678" i="8"/>
  <c r="J2678" i="8" s="1"/>
  <c r="G2679" i="8"/>
  <c r="J2679" i="8" s="1"/>
  <c r="G2680" i="8"/>
  <c r="G2681" i="8"/>
  <c r="I2681" i="8" s="1"/>
  <c r="G2682" i="8"/>
  <c r="G2683" i="8"/>
  <c r="G2684" i="8"/>
  <c r="G2685" i="8"/>
  <c r="G2686" i="8"/>
  <c r="G2687" i="8"/>
  <c r="G2688" i="8"/>
  <c r="G2689" i="8"/>
  <c r="J2689" i="8" s="1"/>
  <c r="G2690" i="8"/>
  <c r="J2690" i="8" s="1"/>
  <c r="G2691" i="8"/>
  <c r="J2691" i="8" s="1"/>
  <c r="G2692" i="8"/>
  <c r="J2692" i="8" s="1"/>
  <c r="G2693" i="8"/>
  <c r="J2693" i="8" s="1"/>
  <c r="G2694" i="8"/>
  <c r="J2694" i="8" s="1"/>
  <c r="G2695" i="8"/>
  <c r="J2695" i="8" s="1"/>
  <c r="G2025" i="8"/>
  <c r="H2695" i="8"/>
  <c r="H2694" i="8"/>
  <c r="H2693" i="8"/>
  <c r="H2692" i="8"/>
  <c r="H2691" i="8"/>
  <c r="H2690" i="8"/>
  <c r="I2689" i="8"/>
  <c r="H2689" i="8"/>
  <c r="H2688" i="8"/>
  <c r="H2687" i="8"/>
  <c r="I2687" i="8" s="1"/>
  <c r="J2687" i="8"/>
  <c r="H2686" i="8"/>
  <c r="J2686" i="8"/>
  <c r="H2685" i="8"/>
  <c r="J2685" i="8"/>
  <c r="J2684" i="8"/>
  <c r="H2684" i="8"/>
  <c r="I2684" i="8"/>
  <c r="L2684" i="8" s="1"/>
  <c r="J2683" i="8"/>
  <c r="H2683" i="8"/>
  <c r="I2683" i="8" s="1"/>
  <c r="H2682" i="8"/>
  <c r="J2681" i="8"/>
  <c r="H2681" i="8"/>
  <c r="H2680" i="8"/>
  <c r="H2679" i="8"/>
  <c r="H2678" i="8"/>
  <c r="H2677" i="8"/>
  <c r="J2677" i="8"/>
  <c r="J2676" i="8"/>
  <c r="H2676" i="8"/>
  <c r="H2675" i="8"/>
  <c r="H2674" i="8"/>
  <c r="I2673" i="8"/>
  <c r="H2673" i="8"/>
  <c r="J2673" i="8"/>
  <c r="H2672" i="8"/>
  <c r="H2671" i="8"/>
  <c r="I2671" i="8" s="1"/>
  <c r="J2671" i="8"/>
  <c r="H2670" i="8"/>
  <c r="J2670" i="8"/>
  <c r="H2669" i="8"/>
  <c r="J2669" i="8"/>
  <c r="J2668" i="8"/>
  <c r="H2668" i="8"/>
  <c r="I2668" i="8"/>
  <c r="O2668" i="8" s="1"/>
  <c r="J2667" i="8"/>
  <c r="H2667" i="8"/>
  <c r="I2667" i="8" s="1"/>
  <c r="H2666" i="8"/>
  <c r="H2665" i="8"/>
  <c r="H2664" i="8"/>
  <c r="H2663" i="8"/>
  <c r="H2662" i="8"/>
  <c r="H2661" i="8"/>
  <c r="J2661" i="8"/>
  <c r="H2660" i="8"/>
  <c r="J2659" i="8"/>
  <c r="H2659" i="8"/>
  <c r="I2659" i="8" s="1"/>
  <c r="H2658" i="8"/>
  <c r="J2658" i="8"/>
  <c r="I2657" i="8"/>
  <c r="H2657" i="8"/>
  <c r="J2657" i="8"/>
  <c r="K2657" i="8" s="1"/>
  <c r="H2656" i="8"/>
  <c r="J2656" i="8"/>
  <c r="H2655" i="8"/>
  <c r="H2654" i="8"/>
  <c r="H2653" i="8"/>
  <c r="J2653" i="8"/>
  <c r="J2652" i="8"/>
  <c r="H2652" i="8"/>
  <c r="I2652" i="8"/>
  <c r="L2652" i="8" s="1"/>
  <c r="J2651" i="8"/>
  <c r="H2651" i="8"/>
  <c r="I2651" i="8" s="1"/>
  <c r="H2650" i="8"/>
  <c r="I2650" i="8" s="1"/>
  <c r="H2649" i="8"/>
  <c r="H2648" i="8"/>
  <c r="H2647" i="8"/>
  <c r="J2647" i="8"/>
  <c r="H2646" i="8"/>
  <c r="H2645" i="8"/>
  <c r="H2644" i="8"/>
  <c r="H2643" i="8"/>
  <c r="I2643" i="8" s="1"/>
  <c r="I2642" i="8"/>
  <c r="H2642" i="8"/>
  <c r="H2641" i="8"/>
  <c r="I2640" i="8"/>
  <c r="H2640" i="8"/>
  <c r="J2640" i="8"/>
  <c r="H2639" i="8"/>
  <c r="J2639" i="8"/>
  <c r="H2638" i="8"/>
  <c r="H2637" i="8"/>
  <c r="J2637" i="8"/>
  <c r="J2636" i="8"/>
  <c r="H2636" i="8"/>
  <c r="I2636" i="8"/>
  <c r="J2635" i="8"/>
  <c r="I2635" i="8"/>
  <c r="H2635" i="8"/>
  <c r="I2634" i="8"/>
  <c r="H2634" i="8"/>
  <c r="H2633" i="8"/>
  <c r="H2632" i="8"/>
  <c r="H2631" i="8"/>
  <c r="J2631" i="8"/>
  <c r="H2630" i="8"/>
  <c r="H2629" i="8"/>
  <c r="H2628" i="8"/>
  <c r="J2627" i="8"/>
  <c r="I2627" i="8"/>
  <c r="K2627" i="8" s="1"/>
  <c r="H2627" i="8"/>
  <c r="H2626" i="8"/>
  <c r="J2626" i="8"/>
  <c r="I2625" i="8"/>
  <c r="H2625" i="8"/>
  <c r="J2625" i="8"/>
  <c r="M2625" i="8" s="1"/>
  <c r="I2624" i="8"/>
  <c r="H2624" i="8"/>
  <c r="J2624" i="8"/>
  <c r="H2623" i="8"/>
  <c r="H2622" i="8"/>
  <c r="H2621" i="8"/>
  <c r="J2621" i="8"/>
  <c r="J2620" i="8"/>
  <c r="H2620" i="8"/>
  <c r="I2620" i="8"/>
  <c r="I2619" i="8"/>
  <c r="N2619" i="8" s="1"/>
  <c r="H2619" i="8"/>
  <c r="J2619" i="8" s="1"/>
  <c r="I2618" i="8"/>
  <c r="H2618" i="8"/>
  <c r="H2617" i="8"/>
  <c r="H2616" i="8"/>
  <c r="H2615" i="8"/>
  <c r="H2614" i="8"/>
  <c r="H2613" i="8"/>
  <c r="J2612" i="8"/>
  <c r="H2612" i="8"/>
  <c r="I2612" i="8"/>
  <c r="O2612" i="8" s="1"/>
  <c r="I2611" i="8"/>
  <c r="H2611" i="8"/>
  <c r="J2611" i="8" s="1"/>
  <c r="H2610" i="8"/>
  <c r="J2609" i="8"/>
  <c r="I2609" i="8"/>
  <c r="O2609" i="8" s="1"/>
  <c r="H2609" i="8"/>
  <c r="H2608" i="8"/>
  <c r="I2608" i="8" s="1"/>
  <c r="I2607" i="8"/>
  <c r="H2607" i="8"/>
  <c r="J2607" i="8"/>
  <c r="K2607" i="8" s="1"/>
  <c r="H2606" i="8"/>
  <c r="J2606" i="8"/>
  <c r="H2605" i="8"/>
  <c r="J2604" i="8"/>
  <c r="H2604" i="8"/>
  <c r="I2604" i="8"/>
  <c r="N2604" i="8" s="1"/>
  <c r="J2603" i="8"/>
  <c r="I2603" i="8"/>
  <c r="K2603" i="8" s="1"/>
  <c r="H2603" i="8"/>
  <c r="H2602" i="8"/>
  <c r="H2601" i="8"/>
  <c r="H2600" i="8"/>
  <c r="J2599" i="8"/>
  <c r="I2599" i="8"/>
  <c r="H2599" i="8"/>
  <c r="H2598" i="8"/>
  <c r="H2597" i="8"/>
  <c r="H2596" i="8"/>
  <c r="H2595" i="8"/>
  <c r="H2594" i="8"/>
  <c r="I2594" i="8" s="1"/>
  <c r="J2593" i="8"/>
  <c r="H2593" i="8"/>
  <c r="I2593" i="8"/>
  <c r="H2592" i="8"/>
  <c r="J2592" i="8" s="1"/>
  <c r="H2591" i="8"/>
  <c r="H2590" i="8"/>
  <c r="H2589" i="8"/>
  <c r="J2588" i="8"/>
  <c r="H2588" i="8"/>
  <c r="I2588" i="8"/>
  <c r="M2588" i="8" s="1"/>
  <c r="I2587" i="8"/>
  <c r="H2587" i="8"/>
  <c r="J2587" i="8" s="1"/>
  <c r="I2586" i="8"/>
  <c r="H2586" i="8"/>
  <c r="J2586" i="8"/>
  <c r="H2585" i="8"/>
  <c r="H2584" i="8"/>
  <c r="H2583" i="8"/>
  <c r="J2583" i="8"/>
  <c r="H2582" i="8"/>
  <c r="J2582" i="8"/>
  <c r="H2581" i="8"/>
  <c r="J2581" i="8"/>
  <c r="H2580" i="8"/>
  <c r="I2579" i="8"/>
  <c r="H2579" i="8"/>
  <c r="J2579" i="8"/>
  <c r="O2579" i="8" s="1"/>
  <c r="H2578" i="8"/>
  <c r="I2578" i="8"/>
  <c r="J2577" i="8"/>
  <c r="O2577" i="8" s="1"/>
  <c r="H2577" i="8"/>
  <c r="I2577" i="8"/>
  <c r="I2576" i="8"/>
  <c r="H2576" i="8"/>
  <c r="J2576" i="8" s="1"/>
  <c r="J2575" i="8"/>
  <c r="H2575" i="8"/>
  <c r="I2575" i="8"/>
  <c r="H2574" i="8"/>
  <c r="I2574" i="8" s="1"/>
  <c r="J2574" i="8"/>
  <c r="J2573" i="8"/>
  <c r="I2573" i="8"/>
  <c r="H2573" i="8"/>
  <c r="J2572" i="8"/>
  <c r="H2572" i="8"/>
  <c r="I2572" i="8"/>
  <c r="H2571" i="8"/>
  <c r="I2571" i="8" s="1"/>
  <c r="J2571" i="8"/>
  <c r="H2570" i="8"/>
  <c r="I2570" i="8"/>
  <c r="H2569" i="8"/>
  <c r="H2568" i="8"/>
  <c r="H2567" i="8"/>
  <c r="I2567" i="8" s="1"/>
  <c r="J2567" i="8"/>
  <c r="H2566" i="8"/>
  <c r="J2565" i="8"/>
  <c r="H2565" i="8"/>
  <c r="I2565" i="8"/>
  <c r="H2564" i="8"/>
  <c r="I2564" i="8"/>
  <c r="I2563" i="8"/>
  <c r="H2563" i="8"/>
  <c r="M2562" i="8"/>
  <c r="J2562" i="8"/>
  <c r="H2562" i="8"/>
  <c r="I2562" i="8"/>
  <c r="H2561" i="8"/>
  <c r="J2560" i="8"/>
  <c r="K2560" i="8" s="1"/>
  <c r="H2560" i="8"/>
  <c r="I2560" i="8" s="1"/>
  <c r="H2559" i="8"/>
  <c r="H2558" i="8"/>
  <c r="H2557" i="8"/>
  <c r="J2557" i="8"/>
  <c r="J2556" i="8"/>
  <c r="H2556" i="8"/>
  <c r="I2555" i="8"/>
  <c r="H2555" i="8"/>
  <c r="I2554" i="8"/>
  <c r="H2554" i="8"/>
  <c r="J2554" i="8"/>
  <c r="H2553" i="8"/>
  <c r="H2552" i="8"/>
  <c r="H2551" i="8"/>
  <c r="J2551" i="8" s="1"/>
  <c r="H2550" i="8"/>
  <c r="H2549" i="8"/>
  <c r="I2549" i="8" s="1"/>
  <c r="K2549" i="8" s="1"/>
  <c r="J2549" i="8"/>
  <c r="H2548" i="8"/>
  <c r="I2547" i="8"/>
  <c r="K2547" i="8" s="1"/>
  <c r="H2547" i="8"/>
  <c r="J2547" i="8"/>
  <c r="J2546" i="8"/>
  <c r="I2546" i="8"/>
  <c r="H2546" i="8"/>
  <c r="H2545" i="8"/>
  <c r="J2544" i="8"/>
  <c r="H2544" i="8"/>
  <c r="I2544" i="8" s="1"/>
  <c r="H2543" i="8"/>
  <c r="J2542" i="8"/>
  <c r="H2542" i="8"/>
  <c r="I2542" i="8"/>
  <c r="J2541" i="8"/>
  <c r="H2541" i="8"/>
  <c r="I2541" i="8"/>
  <c r="H2540" i="8"/>
  <c r="H2539" i="8"/>
  <c r="I2538" i="8"/>
  <c r="O2538" i="8" s="1"/>
  <c r="H2538" i="8"/>
  <c r="J2538" i="8"/>
  <c r="N2538" i="8" s="1"/>
  <c r="H2537" i="8"/>
  <c r="I2536" i="8"/>
  <c r="H2536" i="8"/>
  <c r="J2536" i="8" s="1"/>
  <c r="O2536" i="8" s="1"/>
  <c r="H2535" i="8"/>
  <c r="H2534" i="8"/>
  <c r="H2533" i="8"/>
  <c r="I2533" i="8" s="1"/>
  <c r="O2533" i="8" s="1"/>
  <c r="J2533" i="8"/>
  <c r="H2532" i="8"/>
  <c r="I2532" i="8"/>
  <c r="H2531" i="8"/>
  <c r="J2530" i="8"/>
  <c r="H2530" i="8"/>
  <c r="I2530" i="8"/>
  <c r="H2529" i="8"/>
  <c r="J2528" i="8"/>
  <c r="H2528" i="8"/>
  <c r="I2528" i="8" s="1"/>
  <c r="L2528" i="8" s="1"/>
  <c r="H2527" i="8"/>
  <c r="I2527" i="8" s="1"/>
  <c r="J2527" i="8"/>
  <c r="I2526" i="8"/>
  <c r="H2526" i="8"/>
  <c r="J2526" i="8"/>
  <c r="J2525" i="8"/>
  <c r="H2525" i="8"/>
  <c r="I2525" i="8"/>
  <c r="H2524" i="8"/>
  <c r="J2524" i="8"/>
  <c r="H2523" i="8"/>
  <c r="I2523" i="8" s="1"/>
  <c r="J2522" i="8"/>
  <c r="H2522" i="8"/>
  <c r="I2522" i="8"/>
  <c r="H2521" i="8"/>
  <c r="H2520" i="8"/>
  <c r="H2519" i="8"/>
  <c r="J2519" i="8"/>
  <c r="H2518" i="8"/>
  <c r="H2517" i="8"/>
  <c r="J2517" i="8"/>
  <c r="H2516" i="8"/>
  <c r="I2515" i="8"/>
  <c r="H2515" i="8"/>
  <c r="J2515" i="8"/>
  <c r="H2514" i="8"/>
  <c r="J2514" i="8"/>
  <c r="J2513" i="8"/>
  <c r="L2513" i="8" s="1"/>
  <c r="H2513" i="8"/>
  <c r="I2513" i="8"/>
  <c r="O2513" i="8" s="1"/>
  <c r="H2512" i="8"/>
  <c r="J2512" i="8" s="1"/>
  <c r="J2511" i="8"/>
  <c r="H2511" i="8"/>
  <c r="I2511" i="8"/>
  <c r="H2510" i="8"/>
  <c r="H2509" i="8"/>
  <c r="J2509" i="8"/>
  <c r="I2508" i="8"/>
  <c r="H2508" i="8"/>
  <c r="J2508" i="8"/>
  <c r="H2507" i="8"/>
  <c r="O2506" i="8"/>
  <c r="N2506" i="8"/>
  <c r="H2506" i="8"/>
  <c r="I2506" i="8" s="1"/>
  <c r="L2506" i="8" s="1"/>
  <c r="J2506" i="8"/>
  <c r="K2506" i="8" s="1"/>
  <c r="H2505" i="8"/>
  <c r="H2504" i="8"/>
  <c r="H2503" i="8"/>
  <c r="H2502" i="8"/>
  <c r="H2501" i="8"/>
  <c r="J2501" i="8"/>
  <c r="I2500" i="8"/>
  <c r="H2500" i="8"/>
  <c r="J2500" i="8"/>
  <c r="H2499" i="8"/>
  <c r="I2498" i="8"/>
  <c r="M2498" i="8" s="1"/>
  <c r="H2498" i="8"/>
  <c r="J2498" i="8"/>
  <c r="O2498" i="8" s="1"/>
  <c r="J2497" i="8"/>
  <c r="I2497" i="8"/>
  <c r="O2497" i="8" s="1"/>
  <c r="H2497" i="8"/>
  <c r="H2496" i="8"/>
  <c r="H2495" i="8"/>
  <c r="J2495" i="8"/>
  <c r="J2494" i="8"/>
  <c r="H2494" i="8"/>
  <c r="I2494" i="8"/>
  <c r="H2493" i="8"/>
  <c r="J2493" i="8"/>
  <c r="H2492" i="8"/>
  <c r="H2491" i="8"/>
  <c r="I2490" i="8"/>
  <c r="H2490" i="8"/>
  <c r="J2490" i="8"/>
  <c r="O2490" i="8" s="1"/>
  <c r="H2489" i="8"/>
  <c r="H2488" i="8"/>
  <c r="J2487" i="8"/>
  <c r="H2487" i="8"/>
  <c r="I2487" i="8"/>
  <c r="H2486" i="8"/>
  <c r="J2485" i="8"/>
  <c r="H2485" i="8"/>
  <c r="I2485" i="8"/>
  <c r="H2484" i="8"/>
  <c r="I2484" i="8" s="1"/>
  <c r="J2484" i="8"/>
  <c r="H2483" i="8"/>
  <c r="I2482" i="8"/>
  <c r="L2482" i="8" s="1"/>
  <c r="H2482" i="8"/>
  <c r="J2482" i="8"/>
  <c r="M2481" i="8"/>
  <c r="J2481" i="8"/>
  <c r="I2481" i="8"/>
  <c r="H2481" i="8"/>
  <c r="J2480" i="8"/>
  <c r="H2480" i="8"/>
  <c r="I2480" i="8"/>
  <c r="H2479" i="8"/>
  <c r="J2479" i="8"/>
  <c r="H2478" i="8"/>
  <c r="J2478" i="8"/>
  <c r="H2477" i="8"/>
  <c r="H2476" i="8"/>
  <c r="J2476" i="8"/>
  <c r="H2475" i="8"/>
  <c r="J2475" i="8" s="1"/>
  <c r="H2474" i="8"/>
  <c r="I2474" i="8" s="1"/>
  <c r="J2474" i="8"/>
  <c r="H2473" i="8"/>
  <c r="H2472" i="8"/>
  <c r="H2471" i="8"/>
  <c r="H2470" i="8"/>
  <c r="H2469" i="8"/>
  <c r="H2468" i="8"/>
  <c r="H2467" i="8"/>
  <c r="H2466" i="8"/>
  <c r="I2466" i="8" s="1"/>
  <c r="K2466" i="8" s="1"/>
  <c r="J2466" i="8"/>
  <c r="J2465" i="8"/>
  <c r="O2465" i="8" s="1"/>
  <c r="I2465" i="8"/>
  <c r="M2465" i="8" s="1"/>
  <c r="H2465" i="8"/>
  <c r="H2464" i="8"/>
  <c r="J2464" i="8"/>
  <c r="J2463" i="8"/>
  <c r="I2463" i="8"/>
  <c r="M2463" i="8" s="1"/>
  <c r="H2463" i="8"/>
  <c r="K2462" i="8"/>
  <c r="J2462" i="8"/>
  <c r="H2462" i="8"/>
  <c r="I2462" i="8"/>
  <c r="H2461" i="8"/>
  <c r="L2460" i="8"/>
  <c r="J2460" i="8"/>
  <c r="H2460" i="8"/>
  <c r="I2460" i="8"/>
  <c r="H2459" i="8"/>
  <c r="J2459" i="8"/>
  <c r="H2458" i="8"/>
  <c r="J2458" i="8"/>
  <c r="H2457" i="8"/>
  <c r="H2456" i="8"/>
  <c r="H2455" i="8"/>
  <c r="H2454" i="8"/>
  <c r="I2454" i="8"/>
  <c r="H2453" i="8"/>
  <c r="J2452" i="8"/>
  <c r="H2452" i="8"/>
  <c r="I2452" i="8"/>
  <c r="H2451" i="8"/>
  <c r="H2450" i="8"/>
  <c r="I2450" i="8" s="1"/>
  <c r="H2449" i="8"/>
  <c r="J2448" i="8"/>
  <c r="H2448" i="8"/>
  <c r="I2448" i="8"/>
  <c r="I2447" i="8"/>
  <c r="M2447" i="8" s="1"/>
  <c r="H2447" i="8"/>
  <c r="J2447" i="8"/>
  <c r="J2446" i="8"/>
  <c r="N2446" i="8" s="1"/>
  <c r="H2446" i="8"/>
  <c r="I2446" i="8"/>
  <c r="K2446" i="8" s="1"/>
  <c r="H2445" i="8"/>
  <c r="H2444" i="8"/>
  <c r="I2444" i="8" s="1"/>
  <c r="J2444" i="8"/>
  <c r="H2443" i="8"/>
  <c r="J2443" i="8"/>
  <c r="H2442" i="8"/>
  <c r="I2442" i="8" s="1"/>
  <c r="H2441" i="8"/>
  <c r="H2440" i="8"/>
  <c r="I2439" i="8"/>
  <c r="M2439" i="8" s="1"/>
  <c r="H2439" i="8"/>
  <c r="J2439" i="8" s="1"/>
  <c r="H2438" i="8"/>
  <c r="I2437" i="8"/>
  <c r="H2437" i="8"/>
  <c r="J2437" i="8"/>
  <c r="H2436" i="8"/>
  <c r="J2435" i="8"/>
  <c r="H2435" i="8"/>
  <c r="I2435" i="8"/>
  <c r="J2434" i="8"/>
  <c r="H2434" i="8"/>
  <c r="I2434" i="8" s="1"/>
  <c r="H2433" i="8"/>
  <c r="J2433" i="8"/>
  <c r="L2432" i="8"/>
  <c r="J2432" i="8"/>
  <c r="H2432" i="8"/>
  <c r="I2432" i="8"/>
  <c r="K2432" i="8" s="1"/>
  <c r="J2431" i="8"/>
  <c r="H2431" i="8"/>
  <c r="I2431" i="8" s="1"/>
  <c r="I2430" i="8"/>
  <c r="H2430" i="8"/>
  <c r="J2430" i="8"/>
  <c r="I2429" i="8"/>
  <c r="H2429" i="8"/>
  <c r="J2429" i="8"/>
  <c r="H2428" i="8"/>
  <c r="J2427" i="8"/>
  <c r="H2427" i="8"/>
  <c r="I2427" i="8"/>
  <c r="K2427" i="8" s="1"/>
  <c r="J2426" i="8"/>
  <c r="I2426" i="8"/>
  <c r="N2426" i="8" s="1"/>
  <c r="H2426" i="8"/>
  <c r="H2425" i="8"/>
  <c r="H2424" i="8"/>
  <c r="H2423" i="8"/>
  <c r="J2423" i="8" s="1"/>
  <c r="H2422" i="8"/>
  <c r="I2421" i="8"/>
  <c r="H2421" i="8"/>
  <c r="J2421" i="8"/>
  <c r="H2420" i="8"/>
  <c r="J2419" i="8"/>
  <c r="H2419" i="8"/>
  <c r="I2419" i="8"/>
  <c r="M2419" i="8" s="1"/>
  <c r="H2418" i="8"/>
  <c r="J2418" i="8" s="1"/>
  <c r="I2417" i="8"/>
  <c r="H2417" i="8"/>
  <c r="J2417" i="8"/>
  <c r="H2416" i="8"/>
  <c r="I2416" i="8"/>
  <c r="J2415" i="8"/>
  <c r="H2415" i="8"/>
  <c r="I2415" i="8" s="1"/>
  <c r="H2414" i="8"/>
  <c r="J2414" i="8"/>
  <c r="H2413" i="8"/>
  <c r="H2412" i="8"/>
  <c r="L2411" i="8"/>
  <c r="K2411" i="8"/>
  <c r="J2411" i="8"/>
  <c r="H2411" i="8"/>
  <c r="I2411" i="8"/>
  <c r="M2411" i="8" s="1"/>
  <c r="I2410" i="8"/>
  <c r="H2410" i="8"/>
  <c r="J2410" i="8" s="1"/>
  <c r="H2409" i="8"/>
  <c r="H2408" i="8"/>
  <c r="H2407" i="8"/>
  <c r="H2406" i="8"/>
  <c r="H2405" i="8"/>
  <c r="J2405" i="8"/>
  <c r="I2404" i="8"/>
  <c r="H2404" i="8"/>
  <c r="J2404" i="8"/>
  <c r="J2403" i="8"/>
  <c r="H2403" i="8"/>
  <c r="I2403" i="8"/>
  <c r="J2402" i="8"/>
  <c r="K2402" i="8" s="1"/>
  <c r="I2402" i="8"/>
  <c r="H2402" i="8"/>
  <c r="H2401" i="8"/>
  <c r="J2401" i="8"/>
  <c r="H2400" i="8"/>
  <c r="J2400" i="8" s="1"/>
  <c r="I2399" i="8"/>
  <c r="H2399" i="8"/>
  <c r="J2399" i="8" s="1"/>
  <c r="H2398" i="8"/>
  <c r="H2397" i="8"/>
  <c r="I2397" i="8" s="1"/>
  <c r="H2396" i="8"/>
  <c r="J2396" i="8"/>
  <c r="K2395" i="8"/>
  <c r="J2395" i="8"/>
  <c r="I2395" i="8"/>
  <c r="O2395" i="8" s="1"/>
  <c r="H2395" i="8"/>
  <c r="H2394" i="8"/>
  <c r="H2393" i="8"/>
  <c r="H2392" i="8"/>
  <c r="H2391" i="8"/>
  <c r="H2390" i="8"/>
  <c r="I2390" i="8"/>
  <c r="K2389" i="8"/>
  <c r="J2389" i="8"/>
  <c r="I2389" i="8"/>
  <c r="N2389" i="8" s="1"/>
  <c r="H2389" i="8"/>
  <c r="H2388" i="8"/>
  <c r="J2388" i="8"/>
  <c r="J2387" i="8"/>
  <c r="I2387" i="8"/>
  <c r="H2387" i="8"/>
  <c r="J2386" i="8"/>
  <c r="I2386" i="8"/>
  <c r="M2386" i="8" s="1"/>
  <c r="H2386" i="8"/>
  <c r="H2385" i="8"/>
  <c r="J2385" i="8"/>
  <c r="H2384" i="8"/>
  <c r="I2384" i="8"/>
  <c r="J2383" i="8"/>
  <c r="H2383" i="8"/>
  <c r="I2383" i="8" s="1"/>
  <c r="H2382" i="8"/>
  <c r="J2382" i="8"/>
  <c r="J2381" i="8"/>
  <c r="H2381" i="8"/>
  <c r="I2381" i="8"/>
  <c r="H2380" i="8"/>
  <c r="I2379" i="8"/>
  <c r="H2379" i="8"/>
  <c r="J2379" i="8"/>
  <c r="H2378" i="8"/>
  <c r="J2378" i="8" s="1"/>
  <c r="I2378" i="8"/>
  <c r="K2378" i="8" s="1"/>
  <c r="H2377" i="8"/>
  <c r="H2376" i="8"/>
  <c r="J2375" i="8"/>
  <c r="I2375" i="8"/>
  <c r="N2375" i="8" s="1"/>
  <c r="H2375" i="8"/>
  <c r="H2374" i="8"/>
  <c r="J2373" i="8"/>
  <c r="H2373" i="8"/>
  <c r="I2373" i="8" s="1"/>
  <c r="O2373" i="8" s="1"/>
  <c r="H2372" i="8"/>
  <c r="J2372" i="8"/>
  <c r="H2371" i="8"/>
  <c r="J2371" i="8" s="1"/>
  <c r="I2371" i="8"/>
  <c r="J2370" i="8"/>
  <c r="I2370" i="8"/>
  <c r="H2370" i="8"/>
  <c r="H2369" i="8"/>
  <c r="J2369" i="8"/>
  <c r="H2368" i="8"/>
  <c r="J2367" i="8"/>
  <c r="I2367" i="8"/>
  <c r="L2367" i="8" s="1"/>
  <c r="H2367" i="8"/>
  <c r="H2366" i="8"/>
  <c r="I2366" i="8"/>
  <c r="H2365" i="8"/>
  <c r="J2365" i="8" s="1"/>
  <c r="H2364" i="8"/>
  <c r="H2363" i="8"/>
  <c r="J2363" i="8" s="1"/>
  <c r="K2363" i="8" s="1"/>
  <c r="I2363" i="8"/>
  <c r="J2362" i="8"/>
  <c r="I2362" i="8"/>
  <c r="H2362" i="8"/>
  <c r="H2361" i="8"/>
  <c r="J2361" i="8"/>
  <c r="H2360" i="8"/>
  <c r="J2359" i="8"/>
  <c r="L2359" i="8" s="1"/>
  <c r="I2359" i="8"/>
  <c r="H2359" i="8"/>
  <c r="H2358" i="8"/>
  <c r="I2357" i="8"/>
  <c r="H2357" i="8"/>
  <c r="J2357" i="8" s="1"/>
  <c r="H2356" i="8"/>
  <c r="H2355" i="8"/>
  <c r="J2355" i="8" s="1"/>
  <c r="I2355" i="8"/>
  <c r="M2355" i="8" s="1"/>
  <c r="J2354" i="8"/>
  <c r="I2354" i="8"/>
  <c r="K2354" i="8" s="1"/>
  <c r="H2354" i="8"/>
  <c r="H2353" i="8"/>
  <c r="J2353" i="8"/>
  <c r="H2352" i="8"/>
  <c r="J2351" i="8"/>
  <c r="I2351" i="8"/>
  <c r="H2351" i="8"/>
  <c r="J2350" i="8"/>
  <c r="H2350" i="8"/>
  <c r="I2350" i="8"/>
  <c r="H2349" i="8"/>
  <c r="J2349" i="8" s="1"/>
  <c r="H2348" i="8"/>
  <c r="H2347" i="8"/>
  <c r="J2347" i="8" s="1"/>
  <c r="I2347" i="8"/>
  <c r="J2346" i="8"/>
  <c r="O2346" i="8" s="1"/>
  <c r="I2346" i="8"/>
  <c r="H2346" i="8"/>
  <c r="H2345" i="8"/>
  <c r="H2344" i="8"/>
  <c r="M2343" i="8"/>
  <c r="J2343" i="8"/>
  <c r="I2343" i="8"/>
  <c r="H2343" i="8"/>
  <c r="H2342" i="8"/>
  <c r="I2342" i="8"/>
  <c r="J2341" i="8"/>
  <c r="H2341" i="8"/>
  <c r="I2341" i="8" s="1"/>
  <c r="H2340" i="8"/>
  <c r="H2339" i="8"/>
  <c r="J2339" i="8" s="1"/>
  <c r="M2339" i="8" s="1"/>
  <c r="I2339" i="8"/>
  <c r="J2338" i="8"/>
  <c r="I2338" i="8"/>
  <c r="H2338" i="8"/>
  <c r="H2337" i="8"/>
  <c r="J2337" i="8"/>
  <c r="H2336" i="8"/>
  <c r="J2335" i="8"/>
  <c r="I2335" i="8"/>
  <c r="L2335" i="8" s="1"/>
  <c r="H2335" i="8"/>
  <c r="J2334" i="8"/>
  <c r="H2334" i="8"/>
  <c r="I2334" i="8"/>
  <c r="J2333" i="8"/>
  <c r="I2333" i="8"/>
  <c r="H2333" i="8"/>
  <c r="H2332" i="8"/>
  <c r="H2331" i="8"/>
  <c r="J2331" i="8" s="1"/>
  <c r="I2331" i="8"/>
  <c r="J2330" i="8"/>
  <c r="I2330" i="8"/>
  <c r="H2330" i="8"/>
  <c r="H2329" i="8"/>
  <c r="H2328" i="8"/>
  <c r="J2327" i="8"/>
  <c r="I2327" i="8"/>
  <c r="H2327" i="8"/>
  <c r="H2326" i="8"/>
  <c r="J2326" i="8" s="1"/>
  <c r="H2325" i="8"/>
  <c r="J2325" i="8" s="1"/>
  <c r="H2324" i="8"/>
  <c r="H2323" i="8"/>
  <c r="J2323" i="8" s="1"/>
  <c r="J2322" i="8"/>
  <c r="I2322" i="8"/>
  <c r="H2322" i="8"/>
  <c r="H2321" i="8"/>
  <c r="J2321" i="8"/>
  <c r="H2320" i="8"/>
  <c r="J2319" i="8"/>
  <c r="I2319" i="8"/>
  <c r="O2319" i="8" s="1"/>
  <c r="H2319" i="8"/>
  <c r="H2318" i="8"/>
  <c r="J2318" i="8"/>
  <c r="H2317" i="8"/>
  <c r="J2317" i="8"/>
  <c r="H2316" i="8"/>
  <c r="H2315" i="8"/>
  <c r="J2315" i="8" s="1"/>
  <c r="J2314" i="8"/>
  <c r="I2314" i="8"/>
  <c r="O2314" i="8" s="1"/>
  <c r="H2314" i="8"/>
  <c r="H2313" i="8"/>
  <c r="H2312" i="8"/>
  <c r="J2311" i="8"/>
  <c r="I2311" i="8"/>
  <c r="K2311" i="8" s="1"/>
  <c r="H2311" i="8"/>
  <c r="J2310" i="8"/>
  <c r="I2310" i="8"/>
  <c r="H2310" i="8"/>
  <c r="H2309" i="8"/>
  <c r="J2309" i="8"/>
  <c r="J2308" i="8"/>
  <c r="H2308" i="8"/>
  <c r="H2307" i="8"/>
  <c r="I2306" i="8"/>
  <c r="H2306" i="8"/>
  <c r="J2306" i="8" s="1"/>
  <c r="I2305" i="8"/>
  <c r="H2305" i="8"/>
  <c r="J2305" i="8"/>
  <c r="H2304" i="8"/>
  <c r="J2304" i="8"/>
  <c r="J2303" i="8"/>
  <c r="I2303" i="8"/>
  <c r="H2303" i="8"/>
  <c r="J2302" i="8"/>
  <c r="I2302" i="8"/>
  <c r="H2302" i="8"/>
  <c r="J2301" i="8"/>
  <c r="H2301" i="8"/>
  <c r="I2301" i="8"/>
  <c r="I2300" i="8"/>
  <c r="H2300" i="8"/>
  <c r="J2300" i="8"/>
  <c r="N2300" i="8" s="1"/>
  <c r="J2299" i="8"/>
  <c r="I2299" i="8"/>
  <c r="H2299" i="8"/>
  <c r="J2298" i="8"/>
  <c r="I2298" i="8"/>
  <c r="H2298" i="8"/>
  <c r="H2297" i="8"/>
  <c r="H2296" i="8"/>
  <c r="H2295" i="8"/>
  <c r="J2295" i="8"/>
  <c r="J2294" i="8"/>
  <c r="I2294" i="8"/>
  <c r="H2294" i="8"/>
  <c r="J2293" i="8"/>
  <c r="I2293" i="8"/>
  <c r="H2293" i="8"/>
  <c r="J2292" i="8"/>
  <c r="H2292" i="8"/>
  <c r="I2292" i="8"/>
  <c r="I2291" i="8"/>
  <c r="M2291" i="8" s="1"/>
  <c r="H2291" i="8"/>
  <c r="J2291" i="8"/>
  <c r="O2291" i="8" s="1"/>
  <c r="J2290" i="8"/>
  <c r="I2290" i="8"/>
  <c r="H2290" i="8"/>
  <c r="K2289" i="8"/>
  <c r="I2289" i="8"/>
  <c r="H2289" i="8"/>
  <c r="J2289" i="8"/>
  <c r="H2288" i="8"/>
  <c r="I2287" i="8"/>
  <c r="O2287" i="8" s="1"/>
  <c r="H2287" i="8"/>
  <c r="J2287" i="8"/>
  <c r="L2287" i="8" s="1"/>
  <c r="N2286" i="8"/>
  <c r="I2286" i="8"/>
  <c r="L2286" i="8" s="1"/>
  <c r="H2286" i="8"/>
  <c r="J2286" i="8"/>
  <c r="J2285" i="8"/>
  <c r="N2285" i="8" s="1"/>
  <c r="I2285" i="8"/>
  <c r="H2285" i="8"/>
  <c r="J2284" i="8"/>
  <c r="I2284" i="8"/>
  <c r="O2284" i="8" s="1"/>
  <c r="H2284" i="8"/>
  <c r="J2283" i="8"/>
  <c r="H2283" i="8"/>
  <c r="I2283" i="8"/>
  <c r="I2282" i="8"/>
  <c r="H2282" i="8"/>
  <c r="J2282" i="8"/>
  <c r="I2281" i="8"/>
  <c r="H2281" i="8"/>
  <c r="H2280" i="8"/>
  <c r="I2279" i="8"/>
  <c r="H2279" i="8"/>
  <c r="J2279" i="8"/>
  <c r="J2278" i="8"/>
  <c r="H2278" i="8"/>
  <c r="I2278" i="8"/>
  <c r="H2277" i="8"/>
  <c r="J2277" i="8" s="1"/>
  <c r="I2276" i="8"/>
  <c r="H2276" i="8"/>
  <c r="J2276" i="8"/>
  <c r="H2275" i="8"/>
  <c r="J2275" i="8"/>
  <c r="J2274" i="8"/>
  <c r="I2274" i="8"/>
  <c r="H2274" i="8"/>
  <c r="H2273" i="8"/>
  <c r="J2272" i="8"/>
  <c r="I2272" i="8"/>
  <c r="H2272" i="8"/>
  <c r="H2271" i="8"/>
  <c r="J2270" i="8"/>
  <c r="H2270" i="8"/>
  <c r="I2270" i="8"/>
  <c r="H2269" i="8"/>
  <c r="I2268" i="8"/>
  <c r="H2268" i="8"/>
  <c r="J2268" i="8"/>
  <c r="M2268" i="8" s="1"/>
  <c r="H2267" i="8"/>
  <c r="J2266" i="8"/>
  <c r="N2266" i="8" s="1"/>
  <c r="I2266" i="8"/>
  <c r="H2266" i="8"/>
  <c r="H2265" i="8"/>
  <c r="H2264" i="8"/>
  <c r="H2263" i="8"/>
  <c r="J2262" i="8"/>
  <c r="H2262" i="8"/>
  <c r="I2262" i="8"/>
  <c r="H2261" i="8"/>
  <c r="I2260" i="8"/>
  <c r="H2260" i="8"/>
  <c r="J2260" i="8"/>
  <c r="H2259" i="8"/>
  <c r="J2258" i="8"/>
  <c r="I2258" i="8"/>
  <c r="O2258" i="8" s="1"/>
  <c r="H2258" i="8"/>
  <c r="H2257" i="8"/>
  <c r="J2257" i="8"/>
  <c r="J2256" i="8"/>
  <c r="H2256" i="8"/>
  <c r="I2256" i="8"/>
  <c r="H2255" i="8"/>
  <c r="J2254" i="8"/>
  <c r="H2254" i="8"/>
  <c r="I2254" i="8"/>
  <c r="H2253" i="8"/>
  <c r="O2252" i="8"/>
  <c r="N2252" i="8"/>
  <c r="I2252" i="8"/>
  <c r="H2252" i="8"/>
  <c r="J2252" i="8"/>
  <c r="H2251" i="8"/>
  <c r="J2250" i="8"/>
  <c r="I2250" i="8"/>
  <c r="O2250" i="8" s="1"/>
  <c r="H2250" i="8"/>
  <c r="H2249" i="8"/>
  <c r="J2248" i="8"/>
  <c r="H2248" i="8"/>
  <c r="H2247" i="8"/>
  <c r="I2247" i="8" s="1"/>
  <c r="J2246" i="8"/>
  <c r="M2246" i="8" s="1"/>
  <c r="H2246" i="8"/>
  <c r="I2246" i="8"/>
  <c r="H2245" i="8"/>
  <c r="O2244" i="8"/>
  <c r="I2244" i="8"/>
  <c r="H2244" i="8"/>
  <c r="J2244" i="8"/>
  <c r="H2243" i="8"/>
  <c r="J2242" i="8"/>
  <c r="I2242" i="8"/>
  <c r="H2242" i="8"/>
  <c r="H2241" i="8"/>
  <c r="J2241" i="8"/>
  <c r="J2240" i="8"/>
  <c r="H2240" i="8"/>
  <c r="I2240" i="8"/>
  <c r="H2239" i="8"/>
  <c r="J2239" i="8"/>
  <c r="J2238" i="8"/>
  <c r="M2238" i="8" s="1"/>
  <c r="H2238" i="8"/>
  <c r="I2238" i="8"/>
  <c r="H2237" i="8"/>
  <c r="I2236" i="8"/>
  <c r="O2236" i="8" s="1"/>
  <c r="H2236" i="8"/>
  <c r="J2236" i="8"/>
  <c r="H2235" i="8"/>
  <c r="M2234" i="8"/>
  <c r="L2234" i="8"/>
  <c r="J2234" i="8"/>
  <c r="I2234" i="8"/>
  <c r="K2234" i="8" s="1"/>
  <c r="H2234" i="8"/>
  <c r="H2233" i="8"/>
  <c r="H2232" i="8"/>
  <c r="H2231" i="8"/>
  <c r="H2230" i="8"/>
  <c r="I2230" i="8"/>
  <c r="H2229" i="8"/>
  <c r="I2228" i="8"/>
  <c r="M2228" i="8" s="1"/>
  <c r="H2228" i="8"/>
  <c r="J2228" i="8"/>
  <c r="H2227" i="8"/>
  <c r="J2226" i="8"/>
  <c r="I2226" i="8"/>
  <c r="N2226" i="8" s="1"/>
  <c r="H2226" i="8"/>
  <c r="J2225" i="8"/>
  <c r="I2225" i="8"/>
  <c r="H2225" i="8"/>
  <c r="H2224" i="8"/>
  <c r="J2224" i="8"/>
  <c r="H2223" i="8"/>
  <c r="J2223" i="8"/>
  <c r="J2222" i="8"/>
  <c r="H2222" i="8"/>
  <c r="I2222" i="8"/>
  <c r="J2221" i="8"/>
  <c r="H2221" i="8"/>
  <c r="I2221" i="8" s="1"/>
  <c r="I2220" i="8"/>
  <c r="M2220" i="8" s="1"/>
  <c r="H2220" i="8"/>
  <c r="J2220" i="8"/>
  <c r="H2219" i="8"/>
  <c r="J2218" i="8"/>
  <c r="I2218" i="8"/>
  <c r="M2218" i="8" s="1"/>
  <c r="H2218" i="8"/>
  <c r="H2217" i="8"/>
  <c r="H2216" i="8"/>
  <c r="H2215" i="8"/>
  <c r="J2214" i="8"/>
  <c r="H2214" i="8"/>
  <c r="I2214" i="8"/>
  <c r="M2214" i="8" s="1"/>
  <c r="I2213" i="8"/>
  <c r="H2213" i="8"/>
  <c r="J2213" i="8" s="1"/>
  <c r="H2212" i="8"/>
  <c r="I2212" i="8" s="1"/>
  <c r="H2211" i="8"/>
  <c r="M2210" i="8"/>
  <c r="J2210" i="8"/>
  <c r="I2210" i="8"/>
  <c r="O2210" i="8" s="1"/>
  <c r="H2210" i="8"/>
  <c r="I2209" i="8"/>
  <c r="H2209" i="8"/>
  <c r="J2209" i="8"/>
  <c r="M2209" i="8" s="1"/>
  <c r="H2208" i="8"/>
  <c r="J2207" i="8"/>
  <c r="I2207" i="8"/>
  <c r="H2207" i="8"/>
  <c r="H2206" i="8"/>
  <c r="H2205" i="8"/>
  <c r="J2205" i="8" s="1"/>
  <c r="I2204" i="8"/>
  <c r="H2204" i="8"/>
  <c r="J2204" i="8"/>
  <c r="H2203" i="8"/>
  <c r="M2202" i="8"/>
  <c r="L2202" i="8"/>
  <c r="J2202" i="8"/>
  <c r="I2202" i="8"/>
  <c r="N2202" i="8" s="1"/>
  <c r="H2202" i="8"/>
  <c r="H2201" i="8"/>
  <c r="H2200" i="8"/>
  <c r="H2199" i="8"/>
  <c r="H2198" i="8"/>
  <c r="H2197" i="8"/>
  <c r="J2197" i="8"/>
  <c r="H2196" i="8"/>
  <c r="I2196" i="8" s="1"/>
  <c r="H2195" i="8"/>
  <c r="K2194" i="8"/>
  <c r="J2194" i="8"/>
  <c r="O2194" i="8" s="1"/>
  <c r="I2194" i="8"/>
  <c r="N2194" i="8" s="1"/>
  <c r="H2194" i="8"/>
  <c r="H2193" i="8"/>
  <c r="J2193" i="8" s="1"/>
  <c r="H2192" i="8"/>
  <c r="J2192" i="8"/>
  <c r="H2191" i="8"/>
  <c r="J2191" i="8"/>
  <c r="J2190" i="8"/>
  <c r="H2190" i="8"/>
  <c r="I2190" i="8"/>
  <c r="K2190" i="8" s="1"/>
  <c r="H2189" i="8"/>
  <c r="J2189" i="8" s="1"/>
  <c r="I2189" i="8"/>
  <c r="H2188" i="8"/>
  <c r="H2187" i="8"/>
  <c r="J2186" i="8"/>
  <c r="I2186" i="8"/>
  <c r="N2186" i="8" s="1"/>
  <c r="H2186" i="8"/>
  <c r="H2185" i="8"/>
  <c r="H2184" i="8"/>
  <c r="J2183" i="8"/>
  <c r="I2183" i="8"/>
  <c r="M2183" i="8" s="1"/>
  <c r="H2183" i="8"/>
  <c r="J2182" i="8"/>
  <c r="I2182" i="8"/>
  <c r="H2182" i="8"/>
  <c r="H2181" i="8"/>
  <c r="J2181" i="8"/>
  <c r="H2180" i="8"/>
  <c r="H2179" i="8"/>
  <c r="J2179" i="8"/>
  <c r="J2178" i="8"/>
  <c r="H2178" i="8"/>
  <c r="I2178" i="8"/>
  <c r="J2177" i="8"/>
  <c r="H2177" i="8"/>
  <c r="J2176" i="8"/>
  <c r="H2176" i="8"/>
  <c r="I2176" i="8"/>
  <c r="H2175" i="8"/>
  <c r="H2174" i="8"/>
  <c r="H2173" i="8"/>
  <c r="I2173" i="8"/>
  <c r="H2172" i="8"/>
  <c r="H2171" i="8"/>
  <c r="J2170" i="8"/>
  <c r="I2170" i="8"/>
  <c r="O2170" i="8" s="1"/>
  <c r="H2170" i="8"/>
  <c r="H2169" i="8"/>
  <c r="H2168" i="8"/>
  <c r="J2167" i="8"/>
  <c r="H2167" i="8"/>
  <c r="I2167" i="8"/>
  <c r="H2166" i="8"/>
  <c r="H2165" i="8"/>
  <c r="H2164" i="8"/>
  <c r="H2163" i="8"/>
  <c r="J2162" i="8"/>
  <c r="I2162" i="8"/>
  <c r="H2162" i="8"/>
  <c r="J2161" i="8"/>
  <c r="H2161" i="8"/>
  <c r="H2160" i="8"/>
  <c r="J2159" i="8"/>
  <c r="H2159" i="8"/>
  <c r="J2158" i="8"/>
  <c r="H2158" i="8"/>
  <c r="I2158" i="8"/>
  <c r="J2157" i="8"/>
  <c r="H2157" i="8"/>
  <c r="H2156" i="8"/>
  <c r="N2155" i="8"/>
  <c r="I2155" i="8"/>
  <c r="L2155" i="8" s="1"/>
  <c r="H2155" i="8"/>
  <c r="J2155" i="8"/>
  <c r="H2154" i="8"/>
  <c r="J2154" i="8"/>
  <c r="H2153" i="8"/>
  <c r="H2152" i="8"/>
  <c r="H2151" i="8"/>
  <c r="J2151" i="8" s="1"/>
  <c r="J2150" i="8"/>
  <c r="H2150" i="8"/>
  <c r="I2150" i="8"/>
  <c r="H2149" i="8"/>
  <c r="I2149" i="8"/>
  <c r="H2148" i="8"/>
  <c r="J2148" i="8" s="1"/>
  <c r="I2148" i="8"/>
  <c r="J2147" i="8"/>
  <c r="H2147" i="8"/>
  <c r="I2147" i="8"/>
  <c r="J2146" i="8"/>
  <c r="H2146" i="8"/>
  <c r="I2146" i="8" s="1"/>
  <c r="H2145" i="8"/>
  <c r="I2145" i="8"/>
  <c r="H2144" i="8"/>
  <c r="J2144" i="8" s="1"/>
  <c r="H2143" i="8"/>
  <c r="J2142" i="8"/>
  <c r="I2142" i="8"/>
  <c r="H2142" i="8"/>
  <c r="H2141" i="8"/>
  <c r="I2141" i="8"/>
  <c r="H2140" i="8"/>
  <c r="J2140" i="8" s="1"/>
  <c r="I2140" i="8"/>
  <c r="H2139" i="8"/>
  <c r="J2139" i="8" s="1"/>
  <c r="H2138" i="8"/>
  <c r="J2138" i="8" s="1"/>
  <c r="H2137" i="8"/>
  <c r="H2136" i="8"/>
  <c r="H2135" i="8"/>
  <c r="J2134" i="8"/>
  <c r="I2134" i="8"/>
  <c r="H2134" i="8"/>
  <c r="J2133" i="8"/>
  <c r="I2133" i="8"/>
  <c r="H2133" i="8"/>
  <c r="H2132" i="8"/>
  <c r="I2132" i="8"/>
  <c r="J2131" i="8"/>
  <c r="H2131" i="8"/>
  <c r="H2130" i="8"/>
  <c r="J2130" i="8" s="1"/>
  <c r="H2129" i="8"/>
  <c r="H2128" i="8"/>
  <c r="J2128" i="8"/>
  <c r="H2127" i="8"/>
  <c r="J2126" i="8"/>
  <c r="I2126" i="8"/>
  <c r="H2126" i="8"/>
  <c r="J2125" i="8"/>
  <c r="H2125" i="8"/>
  <c r="I2125" i="8"/>
  <c r="J2124" i="8"/>
  <c r="H2124" i="8"/>
  <c r="H2123" i="8"/>
  <c r="J2123" i="8" s="1"/>
  <c r="I2123" i="8"/>
  <c r="J2122" i="8"/>
  <c r="I2122" i="8"/>
  <c r="O2122" i="8" s="1"/>
  <c r="H2122" i="8"/>
  <c r="H2121" i="8"/>
  <c r="I2120" i="8"/>
  <c r="H2120" i="8"/>
  <c r="H2119" i="8"/>
  <c r="J2118" i="8"/>
  <c r="I2118" i="8"/>
  <c r="H2118" i="8"/>
  <c r="H2117" i="8"/>
  <c r="J2117" i="8" s="1"/>
  <c r="H2116" i="8"/>
  <c r="J2116" i="8"/>
  <c r="J2115" i="8"/>
  <c r="H2115" i="8"/>
  <c r="H2114" i="8"/>
  <c r="J2114" i="8" s="1"/>
  <c r="J2113" i="8"/>
  <c r="I2113" i="8"/>
  <c r="H2113" i="8"/>
  <c r="H2112" i="8"/>
  <c r="J2112" i="8" s="1"/>
  <c r="H2111" i="8"/>
  <c r="I2111" i="8"/>
  <c r="H2110" i="8"/>
  <c r="J2110" i="8" s="1"/>
  <c r="H2109" i="8"/>
  <c r="J2109" i="8"/>
  <c r="J2108" i="8"/>
  <c r="I2108" i="8"/>
  <c r="H2108" i="8"/>
  <c r="H2107" i="8"/>
  <c r="I2107" i="8"/>
  <c r="J2106" i="8"/>
  <c r="H2106" i="8"/>
  <c r="I2106" i="8" s="1"/>
  <c r="L2106" i="8" s="1"/>
  <c r="H2105" i="8"/>
  <c r="H2104" i="8"/>
  <c r="J2104" i="8"/>
  <c r="H2103" i="8"/>
  <c r="J2103" i="8" s="1"/>
  <c r="J2102" i="8"/>
  <c r="H2102" i="8"/>
  <c r="I2102" i="8" s="1"/>
  <c r="H2101" i="8"/>
  <c r="J2101" i="8"/>
  <c r="H2100" i="8"/>
  <c r="I2100" i="8" s="1"/>
  <c r="H2099" i="8"/>
  <c r="I2099" i="8"/>
  <c r="J2098" i="8"/>
  <c r="I2098" i="8"/>
  <c r="H2098" i="8"/>
  <c r="H2097" i="8"/>
  <c r="J2096" i="8"/>
  <c r="H2096" i="8"/>
  <c r="I2096" i="8"/>
  <c r="O2096" i="8" s="1"/>
  <c r="H2095" i="8"/>
  <c r="J2095" i="8"/>
  <c r="I2094" i="8"/>
  <c r="H2094" i="8"/>
  <c r="J2094" i="8"/>
  <c r="H2093" i="8"/>
  <c r="J2093" i="8"/>
  <c r="J2092" i="8"/>
  <c r="I2092" i="8"/>
  <c r="H2092" i="8"/>
  <c r="H2091" i="8"/>
  <c r="J2091" i="8" s="1"/>
  <c r="I2090" i="8"/>
  <c r="H2090" i="8"/>
  <c r="J2090" i="8" s="1"/>
  <c r="H2089" i="8"/>
  <c r="I2088" i="8"/>
  <c r="H2088" i="8"/>
  <c r="H2087" i="8"/>
  <c r="H2086" i="8"/>
  <c r="J2086" i="8"/>
  <c r="J2085" i="8"/>
  <c r="I2085" i="8"/>
  <c r="N2085" i="8" s="1"/>
  <c r="H2085" i="8"/>
  <c r="H2084" i="8"/>
  <c r="J2083" i="8"/>
  <c r="H2083" i="8"/>
  <c r="I2083" i="8"/>
  <c r="H2082" i="8"/>
  <c r="J2082" i="8"/>
  <c r="K2081" i="8"/>
  <c r="J2081" i="8"/>
  <c r="M2081" i="8" s="1"/>
  <c r="I2081" i="8"/>
  <c r="H2081" i="8"/>
  <c r="H2080" i="8"/>
  <c r="I2080" i="8" s="1"/>
  <c r="H2079" i="8"/>
  <c r="H2078" i="8"/>
  <c r="N2077" i="8"/>
  <c r="J2077" i="8"/>
  <c r="I2077" i="8"/>
  <c r="H2077" i="8"/>
  <c r="H2076" i="8"/>
  <c r="J2075" i="8"/>
  <c r="H2075" i="8"/>
  <c r="I2075" i="8"/>
  <c r="H2074" i="8"/>
  <c r="J2074" i="8"/>
  <c r="J2073" i="8"/>
  <c r="H2073" i="8"/>
  <c r="H2072" i="8"/>
  <c r="I2071" i="8"/>
  <c r="M2071" i="8" s="1"/>
  <c r="H2071" i="8"/>
  <c r="J2071" i="8"/>
  <c r="H2070" i="8"/>
  <c r="J2069" i="8"/>
  <c r="I2069" i="8"/>
  <c r="H2069" i="8"/>
  <c r="H2068" i="8"/>
  <c r="J2067" i="8"/>
  <c r="H2067" i="8"/>
  <c r="I2067" i="8"/>
  <c r="H2066" i="8"/>
  <c r="J2065" i="8"/>
  <c r="L2065" i="8" s="1"/>
  <c r="I2065" i="8"/>
  <c r="M2065" i="8" s="1"/>
  <c r="H2065" i="8"/>
  <c r="H2064" i="8"/>
  <c r="J2064" i="8" s="1"/>
  <c r="I2063" i="8"/>
  <c r="H2063" i="8"/>
  <c r="J2063" i="8"/>
  <c r="H2062" i="8"/>
  <c r="J2061" i="8"/>
  <c r="I2061" i="8"/>
  <c r="H2061" i="8"/>
  <c r="I2060" i="8"/>
  <c r="H2060" i="8"/>
  <c r="J2060" i="8"/>
  <c r="H2059" i="8"/>
  <c r="I2059" i="8"/>
  <c r="H2058" i="8"/>
  <c r="J2058" i="8"/>
  <c r="H2057" i="8"/>
  <c r="H2056" i="8"/>
  <c r="I2055" i="8"/>
  <c r="O2055" i="8" s="1"/>
  <c r="H2055" i="8"/>
  <c r="J2055" i="8"/>
  <c r="H2054" i="8"/>
  <c r="J2053" i="8"/>
  <c r="I2053" i="8"/>
  <c r="N2053" i="8" s="1"/>
  <c r="H2053" i="8"/>
  <c r="I2052" i="8"/>
  <c r="H2052" i="8"/>
  <c r="J2052" i="8"/>
  <c r="J2051" i="8"/>
  <c r="H2051" i="8"/>
  <c r="I2051" i="8"/>
  <c r="O2051" i="8" s="1"/>
  <c r="H2050" i="8"/>
  <c r="J2050" i="8"/>
  <c r="L2049" i="8"/>
  <c r="K2049" i="8"/>
  <c r="J2049" i="8"/>
  <c r="M2049" i="8" s="1"/>
  <c r="I2049" i="8"/>
  <c r="H2049" i="8"/>
  <c r="H2048" i="8"/>
  <c r="J2048" i="8" s="1"/>
  <c r="H2047" i="8"/>
  <c r="H2046" i="8"/>
  <c r="N2045" i="8"/>
  <c r="J2045" i="8"/>
  <c r="I2045" i="8"/>
  <c r="H2045" i="8"/>
  <c r="J2044" i="8"/>
  <c r="L2044" i="8" s="1"/>
  <c r="I2044" i="8"/>
  <c r="H2044" i="8"/>
  <c r="H2043" i="8"/>
  <c r="J2043" i="8" s="1"/>
  <c r="H2042" i="8"/>
  <c r="J2041" i="8"/>
  <c r="H2041" i="8"/>
  <c r="H2040" i="8"/>
  <c r="I2039" i="8"/>
  <c r="H2039" i="8"/>
  <c r="H2038" i="8"/>
  <c r="J2037" i="8"/>
  <c r="I2037" i="8"/>
  <c r="O2037" i="8" s="1"/>
  <c r="H2037" i="8"/>
  <c r="J2036" i="8"/>
  <c r="I2036" i="8"/>
  <c r="H2036" i="8"/>
  <c r="J2035" i="8"/>
  <c r="I2035" i="8"/>
  <c r="H2035" i="8"/>
  <c r="H2034" i="8"/>
  <c r="J2033" i="8"/>
  <c r="I2033" i="8"/>
  <c r="H2033" i="8"/>
  <c r="J2032" i="8"/>
  <c r="I2032" i="8"/>
  <c r="H2032" i="8"/>
  <c r="I2031" i="8"/>
  <c r="O2031" i="8" s="1"/>
  <c r="H2031" i="8"/>
  <c r="J2031" i="8"/>
  <c r="H2030" i="8"/>
  <c r="J2029" i="8"/>
  <c r="I2029" i="8"/>
  <c r="O2029" i="8" s="1"/>
  <c r="H2029" i="8"/>
  <c r="J2028" i="8"/>
  <c r="H2028" i="8"/>
  <c r="I2028" i="8"/>
  <c r="H2027" i="8"/>
  <c r="I2027" i="8" s="1"/>
  <c r="J2027" i="8"/>
  <c r="H2026" i="8"/>
  <c r="K2025" i="8"/>
  <c r="J2025" i="8"/>
  <c r="I2025" i="8"/>
  <c r="M2025" i="8" s="1"/>
  <c r="H2025" i="8"/>
  <c r="G1351" i="8"/>
  <c r="G1352" i="8"/>
  <c r="G1353" i="8"/>
  <c r="G1354" i="8"/>
  <c r="G1355" i="8"/>
  <c r="G1356" i="8"/>
  <c r="G1357" i="8"/>
  <c r="G1358" i="8"/>
  <c r="G1359" i="8"/>
  <c r="G1360" i="8"/>
  <c r="G1361" i="8"/>
  <c r="G1362" i="8"/>
  <c r="G1363" i="8"/>
  <c r="J1363" i="8" s="1"/>
  <c r="G1364" i="8"/>
  <c r="G1365" i="8"/>
  <c r="G1366" i="8"/>
  <c r="G1367" i="8"/>
  <c r="G1368" i="8"/>
  <c r="G1369" i="8"/>
  <c r="G1370" i="8"/>
  <c r="G1371" i="8"/>
  <c r="G1372" i="8"/>
  <c r="G1373" i="8"/>
  <c r="G1374" i="8"/>
  <c r="G1375" i="8"/>
  <c r="G1376" i="8"/>
  <c r="G1377" i="8"/>
  <c r="G1378" i="8"/>
  <c r="G1379" i="8"/>
  <c r="G1380" i="8"/>
  <c r="G1381" i="8"/>
  <c r="G1382" i="8"/>
  <c r="G1383" i="8"/>
  <c r="G1384" i="8"/>
  <c r="G1385" i="8"/>
  <c r="G1386" i="8"/>
  <c r="G1387" i="8"/>
  <c r="J1387" i="8" s="1"/>
  <c r="G1388" i="8"/>
  <c r="G1389" i="8"/>
  <c r="G1390" i="8"/>
  <c r="G1391" i="8"/>
  <c r="G1392" i="8"/>
  <c r="G1393" i="8"/>
  <c r="G1394" i="8"/>
  <c r="G1395" i="8"/>
  <c r="G1396" i="8"/>
  <c r="G1397" i="8"/>
  <c r="G1398" i="8"/>
  <c r="G1399" i="8"/>
  <c r="J1399" i="8" s="1"/>
  <c r="G1400" i="8"/>
  <c r="J1400" i="8" s="1"/>
  <c r="G1401" i="8"/>
  <c r="G1402" i="8"/>
  <c r="I1402" i="8" s="1"/>
  <c r="G1403" i="8"/>
  <c r="G1404" i="8"/>
  <c r="G1405" i="8"/>
  <c r="G1406" i="8"/>
  <c r="G1407" i="8"/>
  <c r="G1408" i="8"/>
  <c r="G1409" i="8"/>
  <c r="G1410" i="8"/>
  <c r="G1411" i="8"/>
  <c r="G1412" i="8"/>
  <c r="G1413" i="8"/>
  <c r="G1414" i="8"/>
  <c r="G1415" i="8"/>
  <c r="G1416" i="8"/>
  <c r="G1417" i="8"/>
  <c r="G1418" i="8"/>
  <c r="J1418" i="8" s="1"/>
  <c r="G1419" i="8"/>
  <c r="G1420" i="8"/>
  <c r="G1421" i="8"/>
  <c r="G1422" i="8"/>
  <c r="G1423" i="8"/>
  <c r="G1424" i="8"/>
  <c r="G1425" i="8"/>
  <c r="G1426" i="8"/>
  <c r="G1427" i="8"/>
  <c r="G1428" i="8"/>
  <c r="G1429" i="8"/>
  <c r="G1430" i="8"/>
  <c r="G1431" i="8"/>
  <c r="G1432" i="8"/>
  <c r="G1433" i="8"/>
  <c r="G1434" i="8"/>
  <c r="J1434" i="8" s="1"/>
  <c r="G1435" i="8"/>
  <c r="G1436" i="8"/>
  <c r="G1437" i="8"/>
  <c r="G1438" i="8"/>
  <c r="G1439" i="8"/>
  <c r="G1440" i="8"/>
  <c r="G1441" i="8"/>
  <c r="G1442" i="8"/>
  <c r="G1443" i="8"/>
  <c r="J1443" i="8" s="1"/>
  <c r="G1444" i="8"/>
  <c r="G1445" i="8"/>
  <c r="G1446" i="8"/>
  <c r="G1447" i="8"/>
  <c r="G1448" i="8"/>
  <c r="G1449" i="8"/>
  <c r="G1450" i="8"/>
  <c r="I1450" i="8" s="1"/>
  <c r="G1451" i="8"/>
  <c r="G1452" i="8"/>
  <c r="I1452" i="8" s="1"/>
  <c r="G1453" i="8"/>
  <c r="G1454" i="8"/>
  <c r="G1455" i="8"/>
  <c r="G1456" i="8"/>
  <c r="G1457" i="8"/>
  <c r="G1458" i="8"/>
  <c r="G1459" i="8"/>
  <c r="G1460" i="8"/>
  <c r="G1461" i="8"/>
  <c r="G1462" i="8"/>
  <c r="G1463" i="8"/>
  <c r="J1463" i="8" s="1"/>
  <c r="M1463" i="8" s="1"/>
  <c r="G1464" i="8"/>
  <c r="G1465" i="8"/>
  <c r="G1466" i="8"/>
  <c r="G1467" i="8"/>
  <c r="G1468" i="8"/>
  <c r="J1468" i="8" s="1"/>
  <c r="G1469" i="8"/>
  <c r="G1470" i="8"/>
  <c r="G1471" i="8"/>
  <c r="G1472" i="8"/>
  <c r="G1473" i="8"/>
  <c r="G1474" i="8"/>
  <c r="G1475" i="8"/>
  <c r="G1476" i="8"/>
  <c r="I1476" i="8" s="1"/>
  <c r="G1477" i="8"/>
  <c r="G1478" i="8"/>
  <c r="G1479" i="8"/>
  <c r="G1480" i="8"/>
  <c r="G1481" i="8"/>
  <c r="G1482" i="8"/>
  <c r="G1483" i="8"/>
  <c r="G1484" i="8"/>
  <c r="I1484" i="8" s="1"/>
  <c r="G1485" i="8"/>
  <c r="G1486" i="8"/>
  <c r="G1487" i="8"/>
  <c r="G1488" i="8"/>
  <c r="G1489" i="8"/>
  <c r="G1490" i="8"/>
  <c r="G1491" i="8"/>
  <c r="G1492" i="8"/>
  <c r="G1493" i="8"/>
  <c r="G1494" i="8"/>
  <c r="G1495" i="8"/>
  <c r="G1496" i="8"/>
  <c r="J1496" i="8" s="1"/>
  <c r="G1497" i="8"/>
  <c r="G1498" i="8"/>
  <c r="G1499" i="8"/>
  <c r="G1500" i="8"/>
  <c r="G1501" i="8"/>
  <c r="G1502" i="8"/>
  <c r="G1503" i="8"/>
  <c r="G1504" i="8"/>
  <c r="G1505" i="8"/>
  <c r="G1506" i="8"/>
  <c r="G1507" i="8"/>
  <c r="G1508" i="8"/>
  <c r="G1509" i="8"/>
  <c r="G1510" i="8"/>
  <c r="G1511" i="8"/>
  <c r="I1511" i="8" s="1"/>
  <c r="G1512" i="8"/>
  <c r="J1512" i="8" s="1"/>
  <c r="G1513" i="8"/>
  <c r="G1514" i="8"/>
  <c r="G1515" i="8"/>
  <c r="G1516" i="8"/>
  <c r="G1517" i="8"/>
  <c r="G1518" i="8"/>
  <c r="G1519" i="8"/>
  <c r="G1520" i="8"/>
  <c r="G1521" i="8"/>
  <c r="G1522" i="8"/>
  <c r="G1523" i="8"/>
  <c r="J1523" i="8" s="1"/>
  <c r="G1524" i="8"/>
  <c r="G1525" i="8"/>
  <c r="G1526" i="8"/>
  <c r="G1527" i="8"/>
  <c r="G1528" i="8"/>
  <c r="G1529" i="8"/>
  <c r="G1530" i="8"/>
  <c r="G1531" i="8"/>
  <c r="G1532" i="8"/>
  <c r="J1532" i="8" s="1"/>
  <c r="G1533" i="8"/>
  <c r="G1534" i="8"/>
  <c r="G1535" i="8"/>
  <c r="G1536" i="8"/>
  <c r="G1537" i="8"/>
  <c r="G1538" i="8"/>
  <c r="G1539" i="8"/>
  <c r="G1540" i="8"/>
  <c r="G1541" i="8"/>
  <c r="G1542" i="8"/>
  <c r="G1543" i="8"/>
  <c r="G1544" i="8"/>
  <c r="J1544" i="8" s="1"/>
  <c r="G1545" i="8"/>
  <c r="J1545" i="8" s="1"/>
  <c r="G1546" i="8"/>
  <c r="G1547" i="8"/>
  <c r="G1548" i="8"/>
  <c r="G1549" i="8"/>
  <c r="G1550" i="8"/>
  <c r="G1551" i="8"/>
  <c r="G1552" i="8"/>
  <c r="G1553" i="8"/>
  <c r="G1554" i="8"/>
  <c r="G1555" i="8"/>
  <c r="G1556" i="8"/>
  <c r="G1557" i="8"/>
  <c r="G1558" i="8"/>
  <c r="G1559" i="8"/>
  <c r="I1559" i="8" s="1"/>
  <c r="G1560" i="8"/>
  <c r="J1560" i="8" s="1"/>
  <c r="G1561" i="8"/>
  <c r="G1562" i="8"/>
  <c r="G1563" i="8"/>
  <c r="I1563" i="8" s="1"/>
  <c r="G1564" i="8"/>
  <c r="G1565" i="8"/>
  <c r="G1566" i="8"/>
  <c r="G1567" i="8"/>
  <c r="G1568" i="8"/>
  <c r="G1569" i="8"/>
  <c r="G1570" i="8"/>
  <c r="G1571" i="8"/>
  <c r="J1571" i="8" s="1"/>
  <c r="G1572" i="8"/>
  <c r="J1572" i="8" s="1"/>
  <c r="G1573" i="8"/>
  <c r="G1574" i="8"/>
  <c r="G1575" i="8"/>
  <c r="G1576" i="8"/>
  <c r="J1576" i="8" s="1"/>
  <c r="G1577" i="8"/>
  <c r="I1577" i="8" s="1"/>
  <c r="G1578" i="8"/>
  <c r="G1579" i="8"/>
  <c r="G1580" i="8"/>
  <c r="I1580" i="8" s="1"/>
  <c r="G1581" i="8"/>
  <c r="G1582" i="8"/>
  <c r="G1583" i="8"/>
  <c r="G1584" i="8"/>
  <c r="G1585" i="8"/>
  <c r="G1586" i="8"/>
  <c r="G1587" i="8"/>
  <c r="G1588" i="8"/>
  <c r="G1589" i="8"/>
  <c r="G1590" i="8"/>
  <c r="J1590" i="8" s="1"/>
  <c r="G1591" i="8"/>
  <c r="J1591" i="8" s="1"/>
  <c r="G1592" i="8"/>
  <c r="J1592" i="8" s="1"/>
  <c r="G1593" i="8"/>
  <c r="J1593" i="8" s="1"/>
  <c r="G1594" i="8"/>
  <c r="J1594" i="8" s="1"/>
  <c r="G1595" i="8"/>
  <c r="G1596" i="8"/>
  <c r="J1596" i="8" s="1"/>
  <c r="G1597" i="8"/>
  <c r="G1598" i="8"/>
  <c r="G1599" i="8"/>
  <c r="G1600" i="8"/>
  <c r="G1601" i="8"/>
  <c r="G1602" i="8"/>
  <c r="G1603" i="8"/>
  <c r="G1604" i="8"/>
  <c r="J1604" i="8" s="1"/>
  <c r="G1605" i="8"/>
  <c r="G1606" i="8"/>
  <c r="G1607" i="8"/>
  <c r="G1608" i="8"/>
  <c r="G1609" i="8"/>
  <c r="J1609" i="8" s="1"/>
  <c r="G1610" i="8"/>
  <c r="G1611" i="8"/>
  <c r="G1612" i="8"/>
  <c r="J1612" i="8" s="1"/>
  <c r="G1613" i="8"/>
  <c r="G1614" i="8"/>
  <c r="G1615" i="8"/>
  <c r="G1616" i="8"/>
  <c r="G1617" i="8"/>
  <c r="G1618" i="8"/>
  <c r="G1619" i="8"/>
  <c r="G1620" i="8"/>
  <c r="G1621" i="8"/>
  <c r="G1622" i="8"/>
  <c r="G1623" i="8"/>
  <c r="G1624" i="8"/>
  <c r="J1624" i="8" s="1"/>
  <c r="G1625" i="8"/>
  <c r="G1626" i="8"/>
  <c r="J1626" i="8" s="1"/>
  <c r="G1627" i="8"/>
  <c r="G1628" i="8"/>
  <c r="G1629" i="8"/>
  <c r="G1630" i="8"/>
  <c r="G1631" i="8"/>
  <c r="G1632" i="8"/>
  <c r="G1633" i="8"/>
  <c r="G1634" i="8"/>
  <c r="G1635" i="8"/>
  <c r="J1635" i="8" s="1"/>
  <c r="G1636" i="8"/>
  <c r="G1637" i="8"/>
  <c r="G1638" i="8"/>
  <c r="G1639" i="8"/>
  <c r="G1640" i="8"/>
  <c r="G1641" i="8"/>
  <c r="G1642" i="8"/>
  <c r="G1643" i="8"/>
  <c r="G1644" i="8"/>
  <c r="G1645" i="8"/>
  <c r="G1646" i="8"/>
  <c r="G1647" i="8"/>
  <c r="G1648" i="8"/>
  <c r="G1649" i="8"/>
  <c r="G1650" i="8"/>
  <c r="G1651" i="8"/>
  <c r="G1652" i="8"/>
  <c r="G1653" i="8"/>
  <c r="G1654" i="8"/>
  <c r="G1655" i="8"/>
  <c r="G1656" i="8"/>
  <c r="J1656" i="8" s="1"/>
  <c r="G1657" i="8"/>
  <c r="G1658" i="8"/>
  <c r="G1659" i="8"/>
  <c r="G1660" i="8"/>
  <c r="G1661" i="8"/>
  <c r="G1662" i="8"/>
  <c r="G1663" i="8"/>
  <c r="G1664" i="8"/>
  <c r="G1665" i="8"/>
  <c r="G1666" i="8"/>
  <c r="G1667" i="8"/>
  <c r="G1668" i="8"/>
  <c r="G1669" i="8"/>
  <c r="G1670" i="8"/>
  <c r="G1671" i="8"/>
  <c r="G1672" i="8"/>
  <c r="G1673" i="8"/>
  <c r="G1674" i="8"/>
  <c r="G1675" i="8"/>
  <c r="G1676" i="8"/>
  <c r="G1677" i="8"/>
  <c r="G1678" i="8"/>
  <c r="G1679" i="8"/>
  <c r="G1680" i="8"/>
  <c r="G1681" i="8"/>
  <c r="G1682" i="8"/>
  <c r="G1683" i="8"/>
  <c r="G1684" i="8"/>
  <c r="G1685" i="8"/>
  <c r="G1686" i="8"/>
  <c r="G1687" i="8"/>
  <c r="G1688" i="8"/>
  <c r="I1688" i="8" s="1"/>
  <c r="G1689" i="8"/>
  <c r="I1689" i="8" s="1"/>
  <c r="G1690" i="8"/>
  <c r="G1691" i="8"/>
  <c r="G1692" i="8"/>
  <c r="G1693" i="8"/>
  <c r="G1694" i="8"/>
  <c r="G1695" i="8"/>
  <c r="G1696" i="8"/>
  <c r="G1697" i="8"/>
  <c r="G1698" i="8"/>
  <c r="G1699" i="8"/>
  <c r="J1699" i="8" s="1"/>
  <c r="G1700" i="8"/>
  <c r="I1700" i="8" s="1"/>
  <c r="G1701" i="8"/>
  <c r="G1702" i="8"/>
  <c r="I1702" i="8" s="1"/>
  <c r="G1703" i="8"/>
  <c r="G1704" i="8"/>
  <c r="G1705" i="8"/>
  <c r="J1705" i="8" s="1"/>
  <c r="G1706" i="8"/>
  <c r="G1707" i="8"/>
  <c r="G1708" i="8"/>
  <c r="G1709" i="8"/>
  <c r="G1710" i="8"/>
  <c r="G1711" i="8"/>
  <c r="G1712" i="8"/>
  <c r="G1713" i="8"/>
  <c r="G1714" i="8"/>
  <c r="G1715" i="8"/>
  <c r="G1716" i="8"/>
  <c r="G1717" i="8"/>
  <c r="G1718" i="8"/>
  <c r="G1719" i="8"/>
  <c r="I1719" i="8" s="1"/>
  <c r="G1720" i="8"/>
  <c r="G1721" i="8"/>
  <c r="J1721" i="8" s="1"/>
  <c r="G1722" i="8"/>
  <c r="J1722" i="8" s="1"/>
  <c r="G1723" i="8"/>
  <c r="G1724" i="8"/>
  <c r="I1724" i="8" s="1"/>
  <c r="G1725" i="8"/>
  <c r="G1726" i="8"/>
  <c r="G1727" i="8"/>
  <c r="G1728" i="8"/>
  <c r="G1729" i="8"/>
  <c r="G1730" i="8"/>
  <c r="G1731" i="8"/>
  <c r="G1732" i="8"/>
  <c r="J1732" i="8" s="1"/>
  <c r="G1733" i="8"/>
  <c r="G1734" i="8"/>
  <c r="G1735" i="8"/>
  <c r="J1735" i="8" s="1"/>
  <c r="G1736" i="8"/>
  <c r="G1737" i="8"/>
  <c r="G1738" i="8"/>
  <c r="G1739" i="8"/>
  <c r="I1739" i="8" s="1"/>
  <c r="G1740" i="8"/>
  <c r="G1741" i="8"/>
  <c r="G1742" i="8"/>
  <c r="G1743" i="8"/>
  <c r="G1744" i="8"/>
  <c r="G1745" i="8"/>
  <c r="G1746" i="8"/>
  <c r="G1747" i="8"/>
  <c r="J1747" i="8" s="1"/>
  <c r="G1748" i="8"/>
  <c r="G1749" i="8"/>
  <c r="G1750" i="8"/>
  <c r="G1751" i="8"/>
  <c r="G1752" i="8"/>
  <c r="G1753" i="8"/>
  <c r="J1753" i="8" s="1"/>
  <c r="G1754" i="8"/>
  <c r="J1754" i="8" s="1"/>
  <c r="G1755" i="8"/>
  <c r="G1756" i="8"/>
  <c r="J1756" i="8" s="1"/>
  <c r="G1757" i="8"/>
  <c r="G1758" i="8"/>
  <c r="G1759" i="8"/>
  <c r="G1760" i="8"/>
  <c r="G1761" i="8"/>
  <c r="G1762" i="8"/>
  <c r="G1763" i="8"/>
  <c r="G1764" i="8"/>
  <c r="G1765" i="8"/>
  <c r="G1766" i="8"/>
  <c r="J1766" i="8" s="1"/>
  <c r="G1767" i="8"/>
  <c r="G1768" i="8"/>
  <c r="G1769" i="8"/>
  <c r="G1770" i="8"/>
  <c r="G1771" i="8"/>
  <c r="G1772" i="8"/>
  <c r="G1773" i="8"/>
  <c r="G1774" i="8"/>
  <c r="G1775" i="8"/>
  <c r="G1776" i="8"/>
  <c r="G1777" i="8"/>
  <c r="G1778" i="8"/>
  <c r="G1779" i="8"/>
  <c r="G1780" i="8"/>
  <c r="J1780" i="8" s="1"/>
  <c r="G1781" i="8"/>
  <c r="G1782" i="8"/>
  <c r="G1783" i="8"/>
  <c r="J1783" i="8" s="1"/>
  <c r="G1784" i="8"/>
  <c r="I1784" i="8" s="1"/>
  <c r="G1785" i="8"/>
  <c r="G1786" i="8"/>
  <c r="G1787" i="8"/>
  <c r="J1787" i="8" s="1"/>
  <c r="G1788" i="8"/>
  <c r="G1789" i="8"/>
  <c r="G1790" i="8"/>
  <c r="G1791" i="8"/>
  <c r="G1792" i="8"/>
  <c r="G1793" i="8"/>
  <c r="G1794" i="8"/>
  <c r="G1795" i="8"/>
  <c r="G1796" i="8"/>
  <c r="I1796" i="8" s="1"/>
  <c r="G1797" i="8"/>
  <c r="G1798" i="8"/>
  <c r="G1799" i="8"/>
  <c r="G1800" i="8"/>
  <c r="G1801" i="8"/>
  <c r="G1802" i="8"/>
  <c r="G1803" i="8"/>
  <c r="G1804" i="8"/>
  <c r="G1805" i="8"/>
  <c r="G1806" i="8"/>
  <c r="G1807" i="8"/>
  <c r="G1808" i="8"/>
  <c r="G1809" i="8"/>
  <c r="G1810" i="8"/>
  <c r="G1811" i="8"/>
  <c r="G1812" i="8"/>
  <c r="G1813" i="8"/>
  <c r="G1814" i="8"/>
  <c r="G1815" i="8"/>
  <c r="G1816" i="8"/>
  <c r="I1816" i="8" s="1"/>
  <c r="G1817" i="8"/>
  <c r="J1817" i="8" s="1"/>
  <c r="G1818" i="8"/>
  <c r="G1819" i="8"/>
  <c r="G1820" i="8"/>
  <c r="G1821" i="8"/>
  <c r="G1822" i="8"/>
  <c r="G1823" i="8"/>
  <c r="G1824" i="8"/>
  <c r="G1825" i="8"/>
  <c r="G1826" i="8"/>
  <c r="G1827" i="8"/>
  <c r="G1828" i="8"/>
  <c r="I1828" i="8" s="1"/>
  <c r="G1829" i="8"/>
  <c r="G1830" i="8"/>
  <c r="G1831" i="8"/>
  <c r="J1831" i="8" s="1"/>
  <c r="G1832" i="8"/>
  <c r="G1833" i="8"/>
  <c r="I1833" i="8" s="1"/>
  <c r="G1834" i="8"/>
  <c r="G1835" i="8"/>
  <c r="G1836" i="8"/>
  <c r="G1837" i="8"/>
  <c r="G1838" i="8"/>
  <c r="G1839" i="8"/>
  <c r="G1840" i="8"/>
  <c r="G1841" i="8"/>
  <c r="G1842" i="8"/>
  <c r="G1843" i="8"/>
  <c r="G1844" i="8"/>
  <c r="G1845" i="8"/>
  <c r="G1846" i="8"/>
  <c r="I1846" i="8" s="1"/>
  <c r="G1847" i="8"/>
  <c r="J1847" i="8" s="1"/>
  <c r="G1848" i="8"/>
  <c r="G1849" i="8"/>
  <c r="G1850" i="8"/>
  <c r="G1851" i="8"/>
  <c r="G1852" i="8"/>
  <c r="G1853" i="8"/>
  <c r="G1854" i="8"/>
  <c r="G1855" i="8"/>
  <c r="G1856" i="8"/>
  <c r="G1857" i="8"/>
  <c r="G1858" i="8"/>
  <c r="G1859" i="8"/>
  <c r="G1860" i="8"/>
  <c r="G1861" i="8"/>
  <c r="G1862" i="8"/>
  <c r="G1863" i="8"/>
  <c r="G1864" i="8"/>
  <c r="G1865" i="8"/>
  <c r="G1866" i="8"/>
  <c r="J1866" i="8" s="1"/>
  <c r="G1867" i="8"/>
  <c r="G1868" i="8"/>
  <c r="G1869" i="8"/>
  <c r="G1870" i="8"/>
  <c r="G1871" i="8"/>
  <c r="G1872" i="8"/>
  <c r="G1873" i="8"/>
  <c r="G1874" i="8"/>
  <c r="G1875" i="8"/>
  <c r="J1875" i="8" s="1"/>
  <c r="G1876" i="8"/>
  <c r="G1877" i="8"/>
  <c r="G1878" i="8"/>
  <c r="G1879" i="8"/>
  <c r="G1880" i="8"/>
  <c r="G1881" i="8"/>
  <c r="J1881" i="8" s="1"/>
  <c r="G1882" i="8"/>
  <c r="G1883" i="8"/>
  <c r="G1884" i="8"/>
  <c r="G1885" i="8"/>
  <c r="G1886" i="8"/>
  <c r="G1887" i="8"/>
  <c r="G1888" i="8"/>
  <c r="G1889" i="8"/>
  <c r="G1890" i="8"/>
  <c r="G1891" i="8"/>
  <c r="G1892" i="8"/>
  <c r="G1893" i="8"/>
  <c r="G1894" i="8"/>
  <c r="G1895" i="8"/>
  <c r="G1896" i="8"/>
  <c r="G1897" i="8"/>
  <c r="G1898" i="8"/>
  <c r="G1899" i="8"/>
  <c r="J1899" i="8" s="1"/>
  <c r="G1900" i="8"/>
  <c r="G1901" i="8"/>
  <c r="G1902" i="8"/>
  <c r="G1903" i="8"/>
  <c r="G1904" i="8"/>
  <c r="G1905" i="8"/>
  <c r="G1906" i="8"/>
  <c r="G1907" i="8"/>
  <c r="G1908" i="8"/>
  <c r="G1909" i="8"/>
  <c r="G1910" i="8"/>
  <c r="G1911" i="8"/>
  <c r="G1912" i="8"/>
  <c r="J1912" i="8" s="1"/>
  <c r="G1913" i="8"/>
  <c r="G1914" i="8"/>
  <c r="G1915" i="8"/>
  <c r="G1916" i="8"/>
  <c r="I1916" i="8" s="1"/>
  <c r="G1917" i="8"/>
  <c r="G1918" i="8"/>
  <c r="G1919" i="8"/>
  <c r="G1920" i="8"/>
  <c r="G1921" i="8"/>
  <c r="G1922" i="8"/>
  <c r="G1923" i="8"/>
  <c r="G1924" i="8"/>
  <c r="I1924" i="8" s="1"/>
  <c r="G1925" i="8"/>
  <c r="G1926" i="8"/>
  <c r="I1926" i="8" s="1"/>
  <c r="G1927" i="8"/>
  <c r="G1928" i="8"/>
  <c r="I1928" i="8" s="1"/>
  <c r="G1929" i="8"/>
  <c r="G1930" i="8"/>
  <c r="J1930" i="8" s="1"/>
  <c r="G1931" i="8"/>
  <c r="G1932" i="8"/>
  <c r="J1932" i="8" s="1"/>
  <c r="G1933" i="8"/>
  <c r="G1934" i="8"/>
  <c r="G1935" i="8"/>
  <c r="G1936" i="8"/>
  <c r="G1937" i="8"/>
  <c r="G1938" i="8"/>
  <c r="G1939" i="8"/>
  <c r="I1939" i="8" s="1"/>
  <c r="G1940" i="8"/>
  <c r="J1940" i="8" s="1"/>
  <c r="G1941" i="8"/>
  <c r="G1942" i="8"/>
  <c r="J1942" i="8" s="1"/>
  <c r="G1943" i="8"/>
  <c r="G1944" i="8"/>
  <c r="G1945" i="8"/>
  <c r="G1946" i="8"/>
  <c r="G1947" i="8"/>
  <c r="G1948" i="8"/>
  <c r="G1949" i="8"/>
  <c r="G1950" i="8"/>
  <c r="G1951" i="8"/>
  <c r="G1952" i="8"/>
  <c r="G1953" i="8"/>
  <c r="G1954" i="8"/>
  <c r="G1955" i="8"/>
  <c r="J1955" i="8" s="1"/>
  <c r="G1956" i="8"/>
  <c r="G1957" i="8"/>
  <c r="G1958" i="8"/>
  <c r="J1958" i="8" s="1"/>
  <c r="G1959" i="8"/>
  <c r="G1960" i="8"/>
  <c r="G1961" i="8"/>
  <c r="G1962" i="8"/>
  <c r="G1963" i="8"/>
  <c r="J1963" i="8" s="1"/>
  <c r="G1964" i="8"/>
  <c r="G1965" i="8"/>
  <c r="G1966" i="8"/>
  <c r="G1967" i="8"/>
  <c r="G1968" i="8"/>
  <c r="G1969" i="8"/>
  <c r="G1970" i="8"/>
  <c r="G1971" i="8"/>
  <c r="G1972" i="8"/>
  <c r="G1973" i="8"/>
  <c r="G1974" i="8"/>
  <c r="G1975" i="8"/>
  <c r="J1975" i="8" s="1"/>
  <c r="G1976" i="8"/>
  <c r="I1976" i="8" s="1"/>
  <c r="G1977" i="8"/>
  <c r="I1977" i="8" s="1"/>
  <c r="G1978" i="8"/>
  <c r="G1979" i="8"/>
  <c r="G1980" i="8"/>
  <c r="G1981" i="8"/>
  <c r="G1982" i="8"/>
  <c r="G1983" i="8"/>
  <c r="G1984" i="8"/>
  <c r="G1985" i="8"/>
  <c r="G1986" i="8"/>
  <c r="G1987" i="8"/>
  <c r="G1988" i="8"/>
  <c r="G1989" i="8"/>
  <c r="G1990" i="8"/>
  <c r="G1991" i="8"/>
  <c r="J1991" i="8" s="1"/>
  <c r="G1992" i="8"/>
  <c r="I1992" i="8" s="1"/>
  <c r="G1993" i="8"/>
  <c r="G1994" i="8"/>
  <c r="G1995" i="8"/>
  <c r="G1996" i="8"/>
  <c r="G1997" i="8"/>
  <c r="G1998" i="8"/>
  <c r="G1999" i="8"/>
  <c r="G2000" i="8"/>
  <c r="G2001" i="8"/>
  <c r="G2002" i="8"/>
  <c r="G2003" i="8"/>
  <c r="G2004" i="8"/>
  <c r="G2005" i="8"/>
  <c r="G2006" i="8"/>
  <c r="J2006" i="8" s="1"/>
  <c r="G2007" i="8"/>
  <c r="J2007" i="8" s="1"/>
  <c r="G2008" i="8"/>
  <c r="J2008" i="8" s="1"/>
  <c r="G2009" i="8"/>
  <c r="G2010" i="8"/>
  <c r="G2011" i="8"/>
  <c r="G2012" i="8"/>
  <c r="G2013" i="8"/>
  <c r="G2014" i="8"/>
  <c r="G2015" i="8"/>
  <c r="G2016" i="8"/>
  <c r="G2017" i="8"/>
  <c r="G2018" i="8"/>
  <c r="G2019" i="8"/>
  <c r="G2020" i="8"/>
  <c r="G1350" i="8"/>
  <c r="H2020" i="8"/>
  <c r="H2019" i="8"/>
  <c r="H2018" i="8"/>
  <c r="H2017" i="8"/>
  <c r="H2016" i="8"/>
  <c r="H2015" i="8"/>
  <c r="H2014" i="8"/>
  <c r="J2014" i="8" s="1"/>
  <c r="H2013" i="8"/>
  <c r="H2012" i="8"/>
  <c r="H2011" i="8"/>
  <c r="H2010" i="8"/>
  <c r="H2009" i="8"/>
  <c r="H2008" i="8"/>
  <c r="H2007" i="8"/>
  <c r="H2006" i="8"/>
  <c r="H2005" i="8"/>
  <c r="H2004" i="8"/>
  <c r="H2003" i="8"/>
  <c r="H2002" i="8"/>
  <c r="H2001" i="8"/>
  <c r="J2001" i="8" s="1"/>
  <c r="H2000" i="8"/>
  <c r="H1999" i="8"/>
  <c r="J1999" i="8" s="1"/>
  <c r="J1998" i="8"/>
  <c r="H1998" i="8"/>
  <c r="I1998" i="8" s="1"/>
  <c r="L1998" i="8" s="1"/>
  <c r="H1997" i="8"/>
  <c r="J1997" i="8" s="1"/>
  <c r="H1996" i="8"/>
  <c r="H1995" i="8"/>
  <c r="H1994" i="8"/>
  <c r="H1993" i="8"/>
  <c r="H1992" i="8"/>
  <c r="H1991" i="8"/>
  <c r="H1990" i="8"/>
  <c r="H1989" i="8"/>
  <c r="H1988" i="8"/>
  <c r="H1987" i="8"/>
  <c r="H1986" i="8"/>
  <c r="J1986" i="8" s="1"/>
  <c r="H1985" i="8"/>
  <c r="I1985" i="8" s="1"/>
  <c r="H1984" i="8"/>
  <c r="H1983" i="8"/>
  <c r="H1982" i="8"/>
  <c r="J1982" i="8" s="1"/>
  <c r="H1981" i="8"/>
  <c r="J1981" i="8" s="1"/>
  <c r="H1980" i="8"/>
  <c r="H1979" i="8"/>
  <c r="H1978" i="8"/>
  <c r="H1977" i="8"/>
  <c r="H1976" i="8"/>
  <c r="H1975" i="8"/>
  <c r="H1974" i="8"/>
  <c r="H1973" i="8"/>
  <c r="H1972" i="8"/>
  <c r="H1971" i="8"/>
  <c r="H1970" i="8"/>
  <c r="J1970" i="8"/>
  <c r="H1969" i="8"/>
  <c r="J1969" i="8" s="1"/>
  <c r="I1969" i="8"/>
  <c r="H1968" i="8"/>
  <c r="H1967" i="8"/>
  <c r="J1967" i="8" s="1"/>
  <c r="H1966" i="8"/>
  <c r="H1965" i="8"/>
  <c r="J1965" i="8"/>
  <c r="H1964" i="8"/>
  <c r="H1963" i="8"/>
  <c r="H1962" i="8"/>
  <c r="H1961" i="8"/>
  <c r="J1961" i="8" s="1"/>
  <c r="H1960" i="8"/>
  <c r="I1960" i="8"/>
  <c r="H1959" i="8"/>
  <c r="H1958" i="8"/>
  <c r="H1957" i="8"/>
  <c r="H1956" i="8"/>
  <c r="H1955" i="8"/>
  <c r="H1954" i="8"/>
  <c r="H1953" i="8"/>
  <c r="J1953" i="8" s="1"/>
  <c r="H1952" i="8"/>
  <c r="H1951" i="8"/>
  <c r="J1951" i="8" s="1"/>
  <c r="H1950" i="8"/>
  <c r="I1950" i="8" s="1"/>
  <c r="H1949" i="8"/>
  <c r="J1949" i="8" s="1"/>
  <c r="H1948" i="8"/>
  <c r="H1947" i="8"/>
  <c r="H1946" i="8"/>
  <c r="H1945" i="8"/>
  <c r="I1945" i="8" s="1"/>
  <c r="H1944" i="8"/>
  <c r="H1943" i="8"/>
  <c r="H1942" i="8"/>
  <c r="H1941" i="8"/>
  <c r="H1940" i="8"/>
  <c r="H1939" i="8"/>
  <c r="H1938" i="8"/>
  <c r="H1937" i="8"/>
  <c r="J1937" i="8" s="1"/>
  <c r="H1936" i="8"/>
  <c r="H1935" i="8"/>
  <c r="J1935" i="8" s="1"/>
  <c r="H1934" i="8"/>
  <c r="J1934" i="8" s="1"/>
  <c r="H1933" i="8"/>
  <c r="J1933" i="8"/>
  <c r="H1932" i="8"/>
  <c r="H1931" i="8"/>
  <c r="H1930" i="8"/>
  <c r="H1929" i="8"/>
  <c r="H1928" i="8"/>
  <c r="H1927" i="8"/>
  <c r="H1926" i="8"/>
  <c r="H1925" i="8"/>
  <c r="H1924" i="8"/>
  <c r="J1924" i="8" s="1"/>
  <c r="H1923" i="8"/>
  <c r="H1922" i="8"/>
  <c r="H1921" i="8"/>
  <c r="I1921" i="8" s="1"/>
  <c r="H1920" i="8"/>
  <c r="I1920" i="8"/>
  <c r="H1919" i="8"/>
  <c r="I1919" i="8" s="1"/>
  <c r="H1918" i="8"/>
  <c r="H1917" i="8"/>
  <c r="H1916" i="8"/>
  <c r="H1915" i="8"/>
  <c r="H1914" i="8"/>
  <c r="H1913" i="8"/>
  <c r="H1912" i="8"/>
  <c r="H1911" i="8"/>
  <c r="H1910" i="8"/>
  <c r="H1909" i="8"/>
  <c r="H1908" i="8"/>
  <c r="H1907" i="8"/>
  <c r="H1906" i="8"/>
  <c r="I1906" i="8" s="1"/>
  <c r="H1905" i="8"/>
  <c r="H1904" i="8"/>
  <c r="H1903" i="8"/>
  <c r="J1903" i="8" s="1"/>
  <c r="H1902" i="8"/>
  <c r="H1901" i="8"/>
  <c r="J1901" i="8" s="1"/>
  <c r="H1900" i="8"/>
  <c r="H1899" i="8"/>
  <c r="H1898" i="8"/>
  <c r="H1897" i="8"/>
  <c r="H1896" i="8"/>
  <c r="H1895" i="8"/>
  <c r="H1894" i="8"/>
  <c r="H1893" i="8"/>
  <c r="J1893" i="8" s="1"/>
  <c r="H1892" i="8"/>
  <c r="H1891" i="8"/>
  <c r="H1890" i="8"/>
  <c r="I1890" i="8" s="1"/>
  <c r="H1889" i="8"/>
  <c r="J1889" i="8" s="1"/>
  <c r="H1888" i="8"/>
  <c r="J1888" i="8" s="1"/>
  <c r="H1887" i="8"/>
  <c r="H1886" i="8"/>
  <c r="H1885" i="8"/>
  <c r="J1885" i="8" s="1"/>
  <c r="H1884" i="8"/>
  <c r="H1883" i="8"/>
  <c r="H1882" i="8"/>
  <c r="H1881" i="8"/>
  <c r="H1880" i="8"/>
  <c r="H1879" i="8"/>
  <c r="H1878" i="8"/>
  <c r="H1877" i="8"/>
  <c r="H1876" i="8"/>
  <c r="H1875" i="8"/>
  <c r="H1874" i="8"/>
  <c r="J1874" i="8" s="1"/>
  <c r="H1873" i="8"/>
  <c r="H1872" i="8"/>
  <c r="H1871" i="8"/>
  <c r="J1871" i="8" s="1"/>
  <c r="H1870" i="8"/>
  <c r="H1869" i="8"/>
  <c r="J1869" i="8" s="1"/>
  <c r="H1868" i="8"/>
  <c r="H1867" i="8"/>
  <c r="H1866" i="8"/>
  <c r="H1865" i="8"/>
  <c r="J1865" i="8" s="1"/>
  <c r="H1864" i="8"/>
  <c r="H1863" i="8"/>
  <c r="H1862" i="8"/>
  <c r="H1861" i="8"/>
  <c r="H1860" i="8"/>
  <c r="H1859" i="8"/>
  <c r="H1858" i="8"/>
  <c r="H1857" i="8"/>
  <c r="I1857" i="8" s="1"/>
  <c r="H1856" i="8"/>
  <c r="H1855" i="8"/>
  <c r="J1855" i="8" s="1"/>
  <c r="H1854" i="8"/>
  <c r="J1854" i="8" s="1"/>
  <c r="H1853" i="8"/>
  <c r="J1853" i="8" s="1"/>
  <c r="H1852" i="8"/>
  <c r="H1851" i="8"/>
  <c r="H1850" i="8"/>
  <c r="J1850" i="8" s="1"/>
  <c r="H1849" i="8"/>
  <c r="H1848" i="8"/>
  <c r="H1847" i="8"/>
  <c r="H1846" i="8"/>
  <c r="H1845" i="8"/>
  <c r="H1844" i="8"/>
  <c r="H1843" i="8"/>
  <c r="H1842" i="8"/>
  <c r="I1842" i="8" s="1"/>
  <c r="H1841" i="8"/>
  <c r="J1841" i="8" s="1"/>
  <c r="H1840" i="8"/>
  <c r="H1839" i="8"/>
  <c r="J1839" i="8" s="1"/>
  <c r="H1838" i="8"/>
  <c r="J1838" i="8" s="1"/>
  <c r="H1837" i="8"/>
  <c r="I1837" i="8" s="1"/>
  <c r="H1836" i="8"/>
  <c r="J1836" i="8" s="1"/>
  <c r="H1835" i="8"/>
  <c r="H1834" i="8"/>
  <c r="H1833" i="8"/>
  <c r="H1832" i="8"/>
  <c r="H1831" i="8"/>
  <c r="H1830" i="8"/>
  <c r="H1829" i="8"/>
  <c r="H1828" i="8"/>
  <c r="H1827" i="8"/>
  <c r="H1826" i="8"/>
  <c r="H1825" i="8"/>
  <c r="J1825" i="8"/>
  <c r="H1824" i="8"/>
  <c r="H1823" i="8"/>
  <c r="H1822" i="8"/>
  <c r="H1821" i="8"/>
  <c r="J1821" i="8" s="1"/>
  <c r="H1820" i="8"/>
  <c r="H1819" i="8"/>
  <c r="H1818" i="8"/>
  <c r="H1817" i="8"/>
  <c r="H1816" i="8"/>
  <c r="H1815" i="8"/>
  <c r="I1815" i="8" s="1"/>
  <c r="J1815" i="8"/>
  <c r="H1814" i="8"/>
  <c r="H1813" i="8"/>
  <c r="H1812" i="8"/>
  <c r="H1811" i="8"/>
  <c r="H1810" i="8"/>
  <c r="I1810" i="8" s="1"/>
  <c r="H1809" i="8"/>
  <c r="H1808" i="8"/>
  <c r="J1808" i="8" s="1"/>
  <c r="H1807" i="8"/>
  <c r="I1807" i="8"/>
  <c r="H1806" i="8"/>
  <c r="H1805" i="8"/>
  <c r="J1805" i="8" s="1"/>
  <c r="I1805" i="8"/>
  <c r="H1804" i="8"/>
  <c r="H1803" i="8"/>
  <c r="H1802" i="8"/>
  <c r="I1802" i="8"/>
  <c r="H1801" i="8"/>
  <c r="J1801" i="8" s="1"/>
  <c r="I1800" i="8"/>
  <c r="H1800" i="8"/>
  <c r="H1799" i="8"/>
  <c r="H1798" i="8"/>
  <c r="H1797" i="8"/>
  <c r="I1797" i="8" s="1"/>
  <c r="H1796" i="8"/>
  <c r="H1795" i="8"/>
  <c r="H1794" i="8"/>
  <c r="J1794" i="8" s="1"/>
  <c r="H1793" i="8"/>
  <c r="J1793" i="8" s="1"/>
  <c r="H1792" i="8"/>
  <c r="H1791" i="8"/>
  <c r="J1791" i="8" s="1"/>
  <c r="H1790" i="8"/>
  <c r="H1789" i="8"/>
  <c r="J1789" i="8" s="1"/>
  <c r="H1788" i="8"/>
  <c r="H1787" i="8"/>
  <c r="I1787" i="8" s="1"/>
  <c r="H1786" i="8"/>
  <c r="H1785" i="8"/>
  <c r="H1784" i="8"/>
  <c r="H1783" i="8"/>
  <c r="H1782" i="8"/>
  <c r="H1781" i="8"/>
  <c r="J1781" i="8" s="1"/>
  <c r="H1780" i="8"/>
  <c r="H1779" i="8"/>
  <c r="H1778" i="8"/>
  <c r="J1778" i="8" s="1"/>
  <c r="I1778" i="8"/>
  <c r="H1777" i="8"/>
  <c r="J1777" i="8" s="1"/>
  <c r="H1776" i="8"/>
  <c r="H1775" i="8"/>
  <c r="J1775" i="8"/>
  <c r="H1774" i="8"/>
  <c r="I1774" i="8" s="1"/>
  <c r="H1773" i="8"/>
  <c r="I1773" i="8" s="1"/>
  <c r="H1772" i="8"/>
  <c r="H1771" i="8"/>
  <c r="H1770" i="8"/>
  <c r="H1769" i="8"/>
  <c r="H1768" i="8"/>
  <c r="H1767" i="8"/>
  <c r="H1766" i="8"/>
  <c r="H1765" i="8"/>
  <c r="H1764" i="8"/>
  <c r="H1763" i="8"/>
  <c r="H1762" i="8"/>
  <c r="J1762" i="8" s="1"/>
  <c r="H1761" i="8"/>
  <c r="H1760" i="8"/>
  <c r="H1759" i="8"/>
  <c r="J1759" i="8" s="1"/>
  <c r="H1758" i="8"/>
  <c r="H1757" i="8"/>
  <c r="I1757" i="8" s="1"/>
  <c r="H1756" i="8"/>
  <c r="H1755" i="8"/>
  <c r="H1754" i="8"/>
  <c r="H1753" i="8"/>
  <c r="H1752" i="8"/>
  <c r="H1751" i="8"/>
  <c r="H1750" i="8"/>
  <c r="H1749" i="8"/>
  <c r="I1749" i="8" s="1"/>
  <c r="H1748" i="8"/>
  <c r="I1748" i="8" s="1"/>
  <c r="H1747" i="8"/>
  <c r="H1746" i="8"/>
  <c r="J1746" i="8" s="1"/>
  <c r="H1745" i="8"/>
  <c r="H1744" i="8"/>
  <c r="H1743" i="8"/>
  <c r="J1743" i="8"/>
  <c r="J1742" i="8"/>
  <c r="I1742" i="8"/>
  <c r="O1742" i="8" s="1"/>
  <c r="H1742" i="8"/>
  <c r="H1741" i="8"/>
  <c r="J1741" i="8" s="1"/>
  <c r="H1740" i="8"/>
  <c r="H1739" i="8"/>
  <c r="H1738" i="8"/>
  <c r="J1738" i="8" s="1"/>
  <c r="H1737" i="8"/>
  <c r="H1736" i="8"/>
  <c r="H1735" i="8"/>
  <c r="H1734" i="8"/>
  <c r="H1733" i="8"/>
  <c r="H1732" i="8"/>
  <c r="H1731" i="8"/>
  <c r="H1730" i="8"/>
  <c r="I1730" i="8"/>
  <c r="H1729" i="8"/>
  <c r="J1729" i="8" s="1"/>
  <c r="H1728" i="8"/>
  <c r="I1728" i="8" s="1"/>
  <c r="H1727" i="8"/>
  <c r="H1726" i="8"/>
  <c r="J1726" i="8" s="1"/>
  <c r="H1725" i="8"/>
  <c r="J1725" i="8" s="1"/>
  <c r="H1724" i="8"/>
  <c r="H1723" i="8"/>
  <c r="H1722" i="8"/>
  <c r="H1721" i="8"/>
  <c r="H1720" i="8"/>
  <c r="H1719" i="8"/>
  <c r="H1718" i="8"/>
  <c r="H1717" i="8"/>
  <c r="I1717" i="8"/>
  <c r="H1716" i="8"/>
  <c r="J1716" i="8" s="1"/>
  <c r="H1715" i="8"/>
  <c r="H1714" i="8"/>
  <c r="H1713" i="8"/>
  <c r="J1713" i="8" s="1"/>
  <c r="H1712" i="8"/>
  <c r="I1712" i="8" s="1"/>
  <c r="H1711" i="8"/>
  <c r="I1711" i="8" s="1"/>
  <c r="J1711" i="8"/>
  <c r="H1710" i="8"/>
  <c r="J1710" i="8" s="1"/>
  <c r="I1710" i="8"/>
  <c r="H1709" i="8"/>
  <c r="I1709" i="8" s="1"/>
  <c r="H1708" i="8"/>
  <c r="H1707" i="8"/>
  <c r="H1706" i="8"/>
  <c r="H1705" i="8"/>
  <c r="I1705" i="8" s="1"/>
  <c r="H1704" i="8"/>
  <c r="J1704" i="8" s="1"/>
  <c r="J1703" i="8"/>
  <c r="I1703" i="8"/>
  <c r="N1703" i="8" s="1"/>
  <c r="H1703" i="8"/>
  <c r="H1702" i="8"/>
  <c r="H1701" i="8"/>
  <c r="H1700" i="8"/>
  <c r="H1699" i="8"/>
  <c r="H1698" i="8"/>
  <c r="H1697" i="8"/>
  <c r="J1697" i="8" s="1"/>
  <c r="H1696" i="8"/>
  <c r="I1696" i="8" s="1"/>
  <c r="H1695" i="8"/>
  <c r="J1695" i="8" s="1"/>
  <c r="H1694" i="8"/>
  <c r="H1693" i="8"/>
  <c r="J1693" i="8" s="1"/>
  <c r="H1692" i="8"/>
  <c r="H1691" i="8"/>
  <c r="H1690" i="8"/>
  <c r="H1689" i="8"/>
  <c r="H1688" i="8"/>
  <c r="H1687" i="8"/>
  <c r="H1686" i="8"/>
  <c r="H1685" i="8"/>
  <c r="H1684" i="8"/>
  <c r="I1684" i="8" s="1"/>
  <c r="H1683" i="8"/>
  <c r="H1682" i="8"/>
  <c r="I1682" i="8" s="1"/>
  <c r="H1681" i="8"/>
  <c r="H1680" i="8"/>
  <c r="I1680" i="8" s="1"/>
  <c r="H1679" i="8"/>
  <c r="H1678" i="8"/>
  <c r="I1678" i="8" s="1"/>
  <c r="H1677" i="8"/>
  <c r="I1677" i="8" s="1"/>
  <c r="H1676" i="8"/>
  <c r="H1675" i="8"/>
  <c r="H1674" i="8"/>
  <c r="H1673" i="8"/>
  <c r="H1672" i="8"/>
  <c r="H1671" i="8"/>
  <c r="H1670" i="8"/>
  <c r="H1669" i="8"/>
  <c r="H1668" i="8"/>
  <c r="J1668" i="8"/>
  <c r="H1667" i="8"/>
  <c r="H1666" i="8"/>
  <c r="J1666" i="8" s="1"/>
  <c r="H1665" i="8"/>
  <c r="J1665" i="8" s="1"/>
  <c r="H1664" i="8"/>
  <c r="J1664" i="8" s="1"/>
  <c r="H1663" i="8"/>
  <c r="J1663" i="8" s="1"/>
  <c r="H1662" i="8"/>
  <c r="J1662" i="8" s="1"/>
  <c r="H1661" i="8"/>
  <c r="H1660" i="8"/>
  <c r="H1659" i="8"/>
  <c r="H1658" i="8"/>
  <c r="H1657" i="8"/>
  <c r="H1656" i="8"/>
  <c r="H1655" i="8"/>
  <c r="H1654" i="8"/>
  <c r="H1653" i="8"/>
  <c r="H1652" i="8"/>
  <c r="H1651" i="8"/>
  <c r="H1650" i="8"/>
  <c r="J1650" i="8" s="1"/>
  <c r="H1649" i="8"/>
  <c r="I1649" i="8" s="1"/>
  <c r="H1648" i="8"/>
  <c r="I1648" i="8" s="1"/>
  <c r="H1647" i="8"/>
  <c r="J1647" i="8" s="1"/>
  <c r="H1646" i="8"/>
  <c r="I1646" i="8" s="1"/>
  <c r="H1645" i="8"/>
  <c r="H1644" i="8"/>
  <c r="H1643" i="8"/>
  <c r="H1642" i="8"/>
  <c r="J1642" i="8" s="1"/>
  <c r="H1641" i="8"/>
  <c r="I1641" i="8" s="1"/>
  <c r="H1640" i="8"/>
  <c r="H1639" i="8"/>
  <c r="H1638" i="8"/>
  <c r="H1637" i="8"/>
  <c r="H1636" i="8"/>
  <c r="H1635" i="8"/>
  <c r="H1634" i="8"/>
  <c r="J1634" i="8" s="1"/>
  <c r="H1633" i="8"/>
  <c r="J1633" i="8" s="1"/>
  <c r="I1632" i="8"/>
  <c r="H1632" i="8"/>
  <c r="J1632" i="8" s="1"/>
  <c r="H1631" i="8"/>
  <c r="J1631" i="8" s="1"/>
  <c r="H1630" i="8"/>
  <c r="I1630" i="8" s="1"/>
  <c r="H1629" i="8"/>
  <c r="J1629" i="8"/>
  <c r="H1628" i="8"/>
  <c r="J1628" i="8"/>
  <c r="H1627" i="8"/>
  <c r="H1626" i="8"/>
  <c r="H1625" i="8"/>
  <c r="H1624" i="8"/>
  <c r="H1623" i="8"/>
  <c r="H1622" i="8"/>
  <c r="H1621" i="8"/>
  <c r="H1620" i="8"/>
  <c r="H1619" i="8"/>
  <c r="H1618" i="8"/>
  <c r="J1618" i="8" s="1"/>
  <c r="H1617" i="8"/>
  <c r="J1617" i="8" s="1"/>
  <c r="H1616" i="8"/>
  <c r="J1616" i="8" s="1"/>
  <c r="H1615" i="8"/>
  <c r="J1615" i="8" s="1"/>
  <c r="H1614" i="8"/>
  <c r="J1614" i="8" s="1"/>
  <c r="H1613" i="8"/>
  <c r="H1612" i="8"/>
  <c r="H1611" i="8"/>
  <c r="H1610" i="8"/>
  <c r="H1609" i="8"/>
  <c r="H1608" i="8"/>
  <c r="I1608" i="8" s="1"/>
  <c r="H1607" i="8"/>
  <c r="H1606" i="8"/>
  <c r="H1605" i="8"/>
  <c r="H1604" i="8"/>
  <c r="H1603" i="8"/>
  <c r="H1602" i="8"/>
  <c r="J1602" i="8" s="1"/>
  <c r="H1601" i="8"/>
  <c r="I1601" i="8" s="1"/>
  <c r="H1600" i="8"/>
  <c r="J1600" i="8" s="1"/>
  <c r="H1599" i="8"/>
  <c r="J1599" i="8" s="1"/>
  <c r="H1598" i="8"/>
  <c r="J1598" i="8" s="1"/>
  <c r="H1597" i="8"/>
  <c r="H1596" i="8"/>
  <c r="H1595" i="8"/>
  <c r="H1594" i="8"/>
  <c r="H1593" i="8"/>
  <c r="H1592" i="8"/>
  <c r="H1591" i="8"/>
  <c r="H1590" i="8"/>
  <c r="H1589" i="8"/>
  <c r="H1588" i="8"/>
  <c r="J1588" i="8" s="1"/>
  <c r="H1587" i="8"/>
  <c r="H1586" i="8"/>
  <c r="J1586" i="8" s="1"/>
  <c r="H1585" i="8"/>
  <c r="I1585" i="8" s="1"/>
  <c r="H1584" i="8"/>
  <c r="J1584" i="8" s="1"/>
  <c r="H1583" i="8"/>
  <c r="J1583" i="8" s="1"/>
  <c r="H1582" i="8"/>
  <c r="J1582" i="8" s="1"/>
  <c r="H1581" i="8"/>
  <c r="I1581" i="8" s="1"/>
  <c r="H1580" i="8"/>
  <c r="H1579" i="8"/>
  <c r="H1578" i="8"/>
  <c r="H1577" i="8"/>
  <c r="H1576" i="8"/>
  <c r="I1576" i="8" s="1"/>
  <c r="H1575" i="8"/>
  <c r="J1575" i="8"/>
  <c r="H1574" i="8"/>
  <c r="H1573" i="8"/>
  <c r="H1572" i="8"/>
  <c r="H1571" i="8"/>
  <c r="H1570" i="8"/>
  <c r="H1569" i="8"/>
  <c r="J1569" i="8" s="1"/>
  <c r="I1569" i="8"/>
  <c r="H1568" i="8"/>
  <c r="J1568" i="8" s="1"/>
  <c r="H1567" i="8"/>
  <c r="H1566" i="8"/>
  <c r="J1566" i="8" s="1"/>
  <c r="H1565" i="8"/>
  <c r="I1565" i="8" s="1"/>
  <c r="H1564" i="8"/>
  <c r="H1563" i="8"/>
  <c r="H1562" i="8"/>
  <c r="H1561" i="8"/>
  <c r="H1560" i="8"/>
  <c r="H1559" i="8"/>
  <c r="H1558" i="8"/>
  <c r="H1557" i="8"/>
  <c r="J1557" i="8" s="1"/>
  <c r="H1556" i="8"/>
  <c r="H1555" i="8"/>
  <c r="H1554" i="8"/>
  <c r="J1554" i="8" s="1"/>
  <c r="H1553" i="8"/>
  <c r="J1553" i="8"/>
  <c r="H1552" i="8"/>
  <c r="J1552" i="8" s="1"/>
  <c r="H1551" i="8"/>
  <c r="J1551" i="8" s="1"/>
  <c r="H1550" i="8"/>
  <c r="J1550" i="8" s="1"/>
  <c r="H1549" i="8"/>
  <c r="I1549" i="8" s="1"/>
  <c r="H1548" i="8"/>
  <c r="H1547" i="8"/>
  <c r="H1546" i="8"/>
  <c r="H1545" i="8"/>
  <c r="H1544" i="8"/>
  <c r="H1543" i="8"/>
  <c r="H1542" i="8"/>
  <c r="H1541" i="8"/>
  <c r="H1540" i="8"/>
  <c r="J1540" i="8" s="1"/>
  <c r="H1539" i="8"/>
  <c r="H1538" i="8"/>
  <c r="H1537" i="8"/>
  <c r="J1537" i="8" s="1"/>
  <c r="J1536" i="8"/>
  <c r="H1536" i="8"/>
  <c r="I1536" i="8" s="1"/>
  <c r="H1535" i="8"/>
  <c r="I1535" i="8" s="1"/>
  <c r="H1534" i="8"/>
  <c r="J1533" i="8"/>
  <c r="I1533" i="8"/>
  <c r="H1533" i="8"/>
  <c r="H1532" i="8"/>
  <c r="H1531" i="8"/>
  <c r="H1530" i="8"/>
  <c r="H1529" i="8"/>
  <c r="J1529" i="8" s="1"/>
  <c r="H1528" i="8"/>
  <c r="J1528" i="8" s="1"/>
  <c r="H1527" i="8"/>
  <c r="H1526" i="8"/>
  <c r="H1525" i="8"/>
  <c r="H1524" i="8"/>
  <c r="H1523" i="8"/>
  <c r="H1522" i="8"/>
  <c r="J1522" i="8" s="1"/>
  <c r="H1521" i="8"/>
  <c r="H1520" i="8"/>
  <c r="I1520" i="8" s="1"/>
  <c r="H1519" i="8"/>
  <c r="J1519" i="8" s="1"/>
  <c r="H1518" i="8"/>
  <c r="H1517" i="8"/>
  <c r="J1517" i="8" s="1"/>
  <c r="H1516" i="8"/>
  <c r="H1515" i="8"/>
  <c r="H1514" i="8"/>
  <c r="J1514" i="8" s="1"/>
  <c r="H1513" i="8"/>
  <c r="H1512" i="8"/>
  <c r="H1511" i="8"/>
  <c r="H1510" i="8"/>
  <c r="H1509" i="8"/>
  <c r="I1508" i="8"/>
  <c r="H1508" i="8"/>
  <c r="H1507" i="8"/>
  <c r="H1506" i="8"/>
  <c r="H1505" i="8"/>
  <c r="H1504" i="8"/>
  <c r="J1504" i="8" s="1"/>
  <c r="H1503" i="8"/>
  <c r="H1502" i="8"/>
  <c r="H1501" i="8"/>
  <c r="J1501" i="8" s="1"/>
  <c r="H1500" i="8"/>
  <c r="H1499" i="8"/>
  <c r="H1498" i="8"/>
  <c r="H1497" i="8"/>
  <c r="H1496" i="8"/>
  <c r="H1495" i="8"/>
  <c r="I1495" i="8"/>
  <c r="H1494" i="8"/>
  <c r="H1493" i="8"/>
  <c r="H1492" i="8"/>
  <c r="J1492" i="8" s="1"/>
  <c r="H1491" i="8"/>
  <c r="I1490" i="8"/>
  <c r="H1490" i="8"/>
  <c r="J1490" i="8" s="1"/>
  <c r="H1489" i="8"/>
  <c r="H1488" i="8"/>
  <c r="J1488" i="8" s="1"/>
  <c r="H1487" i="8"/>
  <c r="I1487" i="8" s="1"/>
  <c r="H1486" i="8"/>
  <c r="H1485" i="8"/>
  <c r="J1485" i="8" s="1"/>
  <c r="H1484" i="8"/>
  <c r="H1483" i="8"/>
  <c r="H1482" i="8"/>
  <c r="I1482" i="8" s="1"/>
  <c r="H1481" i="8"/>
  <c r="H1480" i="8"/>
  <c r="H1479" i="8"/>
  <c r="H1478" i="8"/>
  <c r="H1477" i="8"/>
  <c r="H1476" i="8"/>
  <c r="H1475" i="8"/>
  <c r="H1474" i="8"/>
  <c r="J1474" i="8" s="1"/>
  <c r="H1473" i="8"/>
  <c r="I1473" i="8"/>
  <c r="H1472" i="8"/>
  <c r="H1471" i="8"/>
  <c r="I1471" i="8" s="1"/>
  <c r="H1470" i="8"/>
  <c r="J1470" i="8" s="1"/>
  <c r="H1469" i="8"/>
  <c r="J1469" i="8" s="1"/>
  <c r="H1468" i="8"/>
  <c r="H1467" i="8"/>
  <c r="H1466" i="8"/>
  <c r="H1465" i="8"/>
  <c r="H1464" i="8"/>
  <c r="H1463" i="8"/>
  <c r="I1463" i="8"/>
  <c r="H1462" i="8"/>
  <c r="H1461" i="8"/>
  <c r="H1460" i="8"/>
  <c r="I1460" i="8"/>
  <c r="H1459" i="8"/>
  <c r="H1458" i="8"/>
  <c r="J1458" i="8" s="1"/>
  <c r="H1457" i="8"/>
  <c r="J1457" i="8" s="1"/>
  <c r="H1456" i="8"/>
  <c r="H1455" i="8"/>
  <c r="I1455" i="8" s="1"/>
  <c r="H1454" i="8"/>
  <c r="J1454" i="8" s="1"/>
  <c r="H1453" i="8"/>
  <c r="I1453" i="8" s="1"/>
  <c r="H1452" i="8"/>
  <c r="H1451" i="8"/>
  <c r="J1451" i="8"/>
  <c r="J1450" i="8"/>
  <c r="H1450" i="8"/>
  <c r="H1449" i="8"/>
  <c r="H1448" i="8"/>
  <c r="H1447" i="8"/>
  <c r="H1446" i="8"/>
  <c r="H1445" i="8"/>
  <c r="H1444" i="8"/>
  <c r="J1444" i="8" s="1"/>
  <c r="H1443" i="8"/>
  <c r="H1442" i="8"/>
  <c r="J1442" i="8" s="1"/>
  <c r="H1441" i="8"/>
  <c r="I1441" i="8" s="1"/>
  <c r="H1440" i="8"/>
  <c r="J1440" i="8" s="1"/>
  <c r="H1439" i="8"/>
  <c r="I1439" i="8" s="1"/>
  <c r="H1438" i="8"/>
  <c r="J1438" i="8" s="1"/>
  <c r="H1437" i="8"/>
  <c r="J1437" i="8" s="1"/>
  <c r="H1436" i="8"/>
  <c r="H1435" i="8"/>
  <c r="H1434" i="8"/>
  <c r="H1433" i="8"/>
  <c r="H1432" i="8"/>
  <c r="H1431" i="8"/>
  <c r="H1430" i="8"/>
  <c r="H1429" i="8"/>
  <c r="H1428" i="8"/>
  <c r="J1428" i="8" s="1"/>
  <c r="H1427" i="8"/>
  <c r="H1426" i="8"/>
  <c r="I1426" i="8" s="1"/>
  <c r="H1425" i="8"/>
  <c r="I1425" i="8" s="1"/>
  <c r="H1424" i="8"/>
  <c r="J1424" i="8" s="1"/>
  <c r="H1423" i="8"/>
  <c r="H1422" i="8"/>
  <c r="J1422" i="8" s="1"/>
  <c r="H1421" i="8"/>
  <c r="J1421" i="8" s="1"/>
  <c r="H1420" i="8"/>
  <c r="H1419" i="8"/>
  <c r="H1418" i="8"/>
  <c r="H1417" i="8"/>
  <c r="I1417" i="8"/>
  <c r="H1416" i="8"/>
  <c r="J1416" i="8" s="1"/>
  <c r="H1415" i="8"/>
  <c r="H1414" i="8"/>
  <c r="H1413" i="8"/>
  <c r="H1412" i="8"/>
  <c r="H1411" i="8"/>
  <c r="H1410" i="8"/>
  <c r="J1410" i="8" s="1"/>
  <c r="H1409" i="8"/>
  <c r="I1409" i="8"/>
  <c r="H1408" i="8"/>
  <c r="J1408" i="8" s="1"/>
  <c r="H1407" i="8"/>
  <c r="H1406" i="8"/>
  <c r="J1406" i="8"/>
  <c r="H1405" i="8"/>
  <c r="J1405" i="8" s="1"/>
  <c r="H1404" i="8"/>
  <c r="H1403" i="8"/>
  <c r="J1402" i="8"/>
  <c r="H1402" i="8"/>
  <c r="H1401" i="8"/>
  <c r="H1400" i="8"/>
  <c r="H1399" i="8"/>
  <c r="H1398" i="8"/>
  <c r="H1397" i="8"/>
  <c r="H1396" i="8"/>
  <c r="J1396" i="8" s="1"/>
  <c r="H1395" i="8"/>
  <c r="H1394" i="8"/>
  <c r="J1394" i="8" s="1"/>
  <c r="H1393" i="8"/>
  <c r="J1393" i="8" s="1"/>
  <c r="H1392" i="8"/>
  <c r="J1392" i="8" s="1"/>
  <c r="H1391" i="8"/>
  <c r="J1391" i="8" s="1"/>
  <c r="H1390" i="8"/>
  <c r="J1390" i="8" s="1"/>
  <c r="H1389" i="8"/>
  <c r="J1389" i="8" s="1"/>
  <c r="H1388" i="8"/>
  <c r="H1387" i="8"/>
  <c r="H1386" i="8"/>
  <c r="H1385" i="8"/>
  <c r="H1384" i="8"/>
  <c r="H1383" i="8"/>
  <c r="J1383" i="8"/>
  <c r="H1382" i="8"/>
  <c r="H1381" i="8"/>
  <c r="H1380" i="8"/>
  <c r="J1380" i="8"/>
  <c r="H1379" i="8"/>
  <c r="H1378" i="8"/>
  <c r="J1378" i="8" s="1"/>
  <c r="H1377" i="8"/>
  <c r="J1377" i="8" s="1"/>
  <c r="H1376" i="8"/>
  <c r="J1376" i="8" s="1"/>
  <c r="H1375" i="8"/>
  <c r="J1375" i="8" s="1"/>
  <c r="H1374" i="8"/>
  <c r="J1374" i="8" s="1"/>
  <c r="J1373" i="8"/>
  <c r="I1373" i="8"/>
  <c r="O1373" i="8" s="1"/>
  <c r="H1373" i="8"/>
  <c r="H1372" i="8"/>
  <c r="H1371" i="8"/>
  <c r="H1370" i="8"/>
  <c r="H1369" i="8"/>
  <c r="J1369" i="8" s="1"/>
  <c r="H1368" i="8"/>
  <c r="J1368" i="8"/>
  <c r="H1367" i="8"/>
  <c r="J1367" i="8" s="1"/>
  <c r="H1366" i="8"/>
  <c r="H1365" i="8"/>
  <c r="H1364" i="8"/>
  <c r="H1363" i="8"/>
  <c r="H1362" i="8"/>
  <c r="J1362" i="8" s="1"/>
  <c r="H1361" i="8"/>
  <c r="J1361" i="8" s="1"/>
  <c r="H1360" i="8"/>
  <c r="J1360" i="8" s="1"/>
  <c r="H1359" i="8"/>
  <c r="J1359" i="8" s="1"/>
  <c r="H1358" i="8"/>
  <c r="J1358" i="8" s="1"/>
  <c r="I1358" i="8"/>
  <c r="H1357" i="8"/>
  <c r="J1357" i="8" s="1"/>
  <c r="H1356" i="8"/>
  <c r="H1355" i="8"/>
  <c r="I1355" i="8" s="1"/>
  <c r="H1354" i="8"/>
  <c r="H1353" i="8"/>
  <c r="H1352" i="8"/>
  <c r="H1351" i="8"/>
  <c r="H1350" i="8"/>
  <c r="J1350" i="8" s="1"/>
  <c r="I1350" i="8"/>
  <c r="K677" i="8"/>
  <c r="L677" i="8"/>
  <c r="M677" i="8"/>
  <c r="N677" i="8"/>
  <c r="O677" i="8"/>
  <c r="K678" i="8"/>
  <c r="L678" i="8"/>
  <c r="M678" i="8"/>
  <c r="N678" i="8"/>
  <c r="O678" i="8"/>
  <c r="K679" i="8"/>
  <c r="L679" i="8"/>
  <c r="M679" i="8"/>
  <c r="N679" i="8"/>
  <c r="O679" i="8"/>
  <c r="K680" i="8"/>
  <c r="L680" i="8"/>
  <c r="M680" i="8"/>
  <c r="N680" i="8"/>
  <c r="O680" i="8"/>
  <c r="L676" i="8"/>
  <c r="M676" i="8"/>
  <c r="N676" i="8"/>
  <c r="O676" i="8"/>
  <c r="K676" i="8"/>
  <c r="J1351" i="8" l="1"/>
  <c r="O1576" i="8"/>
  <c r="I1504" i="8"/>
  <c r="J1404" i="8"/>
  <c r="J1516" i="8"/>
  <c r="J1906" i="8"/>
  <c r="L1906" i="8" s="1"/>
  <c r="I1866" i="8"/>
  <c r="I1418" i="8"/>
  <c r="M1418" i="8" s="1"/>
  <c r="I1729" i="8"/>
  <c r="M1729" i="8" s="1"/>
  <c r="J1943" i="8"/>
  <c r="J1372" i="8"/>
  <c r="J1453" i="8"/>
  <c r="M1453" i="8" s="1"/>
  <c r="I1485" i="8"/>
  <c r="O1485" i="8" s="1"/>
  <c r="I1544" i="8"/>
  <c r="L1544" i="8" s="1"/>
  <c r="I1566" i="8"/>
  <c r="J1610" i="8"/>
  <c r="I1656" i="8"/>
  <c r="J1696" i="8"/>
  <c r="J1707" i="8"/>
  <c r="J1719" i="8"/>
  <c r="I1753" i="8"/>
  <c r="I1853" i="8"/>
  <c r="K1853" i="8" s="1"/>
  <c r="J1867" i="8"/>
  <c r="I1990" i="8"/>
  <c r="J1974" i="8"/>
  <c r="J1910" i="8"/>
  <c r="O1910" i="8" s="1"/>
  <c r="J1894" i="8"/>
  <c r="I1878" i="8"/>
  <c r="L1878" i="8" s="1"/>
  <c r="J1654" i="8"/>
  <c r="J1622" i="8"/>
  <c r="J1384" i="8"/>
  <c r="I1474" i="8"/>
  <c r="L1474" i="8" s="1"/>
  <c r="I1496" i="8"/>
  <c r="J1508" i="8"/>
  <c r="I1556" i="8"/>
  <c r="J1577" i="8"/>
  <c r="I1600" i="8"/>
  <c r="L1600" i="8" s="1"/>
  <c r="I1624" i="8"/>
  <c r="J1646" i="8"/>
  <c r="K1646" i="8" s="1"/>
  <c r="I1697" i="8"/>
  <c r="O1697" i="8" s="1"/>
  <c r="J1708" i="8"/>
  <c r="I1754" i="8"/>
  <c r="O1754" i="8" s="1"/>
  <c r="J1816" i="8"/>
  <c r="M1816" i="8" s="1"/>
  <c r="J1898" i="8"/>
  <c r="O1898" i="8" s="1"/>
  <c r="J2005" i="8"/>
  <c r="N1373" i="8"/>
  <c r="J1386" i="8"/>
  <c r="I1399" i="8"/>
  <c r="J1432" i="8"/>
  <c r="J1455" i="8"/>
  <c r="J1466" i="8"/>
  <c r="J1520" i="8"/>
  <c r="J1579" i="8"/>
  <c r="I1647" i="8"/>
  <c r="N1647" i="8" s="1"/>
  <c r="J1658" i="8"/>
  <c r="J1688" i="8"/>
  <c r="L1688" i="8" s="1"/>
  <c r="I1721" i="8"/>
  <c r="N1721" i="8" s="1"/>
  <c r="I1755" i="8"/>
  <c r="I1869" i="8"/>
  <c r="O1869" i="8" s="1"/>
  <c r="J2019" i="8"/>
  <c r="J2003" i="8"/>
  <c r="J1987" i="8"/>
  <c r="J1907" i="8"/>
  <c r="J1891" i="8"/>
  <c r="I1763" i="8"/>
  <c r="J1731" i="8"/>
  <c r="I1715" i="8"/>
  <c r="J1683" i="8"/>
  <c r="J1667" i="8"/>
  <c r="J1651" i="8"/>
  <c r="K1651" i="8" s="1"/>
  <c r="J1539" i="8"/>
  <c r="J1475" i="8"/>
  <c r="J1379" i="8"/>
  <c r="M1379" i="8" s="1"/>
  <c r="J1426" i="8"/>
  <c r="N1426" i="8" s="1"/>
  <c r="I1517" i="8"/>
  <c r="M1517" i="8" s="1"/>
  <c r="J1947" i="8"/>
  <c r="J1896" i="8"/>
  <c r="I1465" i="8"/>
  <c r="I1720" i="8"/>
  <c r="I1764" i="8"/>
  <c r="I1374" i="8"/>
  <c r="I1387" i="8"/>
  <c r="I1421" i="8"/>
  <c r="L1421" i="8" s="1"/>
  <c r="I1433" i="8"/>
  <c r="L1433" i="8" s="1"/>
  <c r="J1580" i="8"/>
  <c r="O1580" i="8" s="1"/>
  <c r="I1592" i="8"/>
  <c r="O1592" i="8" s="1"/>
  <c r="J1601" i="8"/>
  <c r="N1601" i="8" s="1"/>
  <c r="I1659" i="8"/>
  <c r="O1659" i="8" s="1"/>
  <c r="I1673" i="8"/>
  <c r="I1732" i="8"/>
  <c r="O1732" i="8" s="1"/>
  <c r="I1817" i="8"/>
  <c r="O1817" i="8" s="1"/>
  <c r="J1857" i="8"/>
  <c r="O1857" i="8" s="1"/>
  <c r="J1979" i="8"/>
  <c r="L1979" i="8" s="1"/>
  <c r="J1994" i="8"/>
  <c r="J1356" i="8"/>
  <c r="I1440" i="8"/>
  <c r="O1440" i="8" s="1"/>
  <c r="I1944" i="8"/>
  <c r="I1812" i="8"/>
  <c r="I1410" i="8"/>
  <c r="I1447" i="8"/>
  <c r="I1468" i="8"/>
  <c r="N1468" i="8" s="1"/>
  <c r="I1488" i="8"/>
  <c r="K1488" i="8" s="1"/>
  <c r="J1499" i="8"/>
  <c r="I1547" i="8"/>
  <c r="J1648" i="8"/>
  <c r="O1648" i="8" s="1"/>
  <c r="J1674" i="8"/>
  <c r="I1722" i="8"/>
  <c r="M1722" i="8" s="1"/>
  <c r="I1756" i="8"/>
  <c r="O1756" i="8" s="1"/>
  <c r="J1818" i="8"/>
  <c r="J1915" i="8"/>
  <c r="J1995" i="8"/>
  <c r="J1355" i="8"/>
  <c r="J1471" i="8"/>
  <c r="J1608" i="8"/>
  <c r="O1608" i="8" s="1"/>
  <c r="I1695" i="8"/>
  <c r="I1531" i="8"/>
  <c r="L1531" i="8" s="1"/>
  <c r="I1609" i="8"/>
  <c r="O1609" i="8" s="1"/>
  <c r="J1852" i="8"/>
  <c r="J1371" i="8"/>
  <c r="K1371" i="8" s="1"/>
  <c r="I1532" i="8"/>
  <c r="J1385" i="8"/>
  <c r="J1671" i="8"/>
  <c r="J1883" i="8"/>
  <c r="J1748" i="8"/>
  <c r="N1748" i="8" s="1"/>
  <c r="J1388" i="8"/>
  <c r="I1434" i="8"/>
  <c r="J1448" i="8"/>
  <c r="J1500" i="8"/>
  <c r="I1548" i="8"/>
  <c r="I1593" i="8"/>
  <c r="O1593" i="8" s="1"/>
  <c r="J1625" i="8"/>
  <c r="J1649" i="8"/>
  <c r="O1649" i="8" s="1"/>
  <c r="J1771" i="8"/>
  <c r="J1784" i="8"/>
  <c r="K1784" i="8" s="1"/>
  <c r="I1808" i="8"/>
  <c r="L1808" i="8" s="1"/>
  <c r="J1819" i="8"/>
  <c r="J2016" i="8"/>
  <c r="J2000" i="8"/>
  <c r="I1984" i="8"/>
  <c r="O1984" i="8" s="1"/>
  <c r="I1968" i="8"/>
  <c r="L1968" i="8" s="1"/>
  <c r="I1952" i="8"/>
  <c r="J1856" i="8"/>
  <c r="I1666" i="8"/>
  <c r="I1788" i="8"/>
  <c r="J1864" i="8"/>
  <c r="J1630" i="8"/>
  <c r="J1804" i="8"/>
  <c r="J1607" i="8"/>
  <c r="J1431" i="8"/>
  <c r="J1657" i="8"/>
  <c r="J1352" i="8"/>
  <c r="J1364" i="8"/>
  <c r="J1401" i="8"/>
  <c r="J1412" i="8"/>
  <c r="I1449" i="8"/>
  <c r="K1449" i="8" s="1"/>
  <c r="I1458" i="8"/>
  <c r="M1458" i="8" s="1"/>
  <c r="I1512" i="8"/>
  <c r="L1512" i="8" s="1"/>
  <c r="J1524" i="8"/>
  <c r="I1560" i="8"/>
  <c r="J1676" i="8"/>
  <c r="I1690" i="8"/>
  <c r="J1772" i="8"/>
  <c r="I1785" i="8"/>
  <c r="J1916" i="8"/>
  <c r="J2011" i="8"/>
  <c r="J2015" i="8"/>
  <c r="J1370" i="8"/>
  <c r="J1740" i="8"/>
  <c r="J1751" i="8"/>
  <c r="J1620" i="8"/>
  <c r="J1353" i="8"/>
  <c r="I1390" i="8"/>
  <c r="J1549" i="8"/>
  <c r="L1549" i="8" s="1"/>
  <c r="I1582" i="8"/>
  <c r="J1712" i="8"/>
  <c r="J1724" i="8"/>
  <c r="I1821" i="8"/>
  <c r="I1847" i="8"/>
  <c r="I2014" i="8"/>
  <c r="K2014" i="8" s="1"/>
  <c r="I1982" i="8"/>
  <c r="J1966" i="8"/>
  <c r="J1902" i="8"/>
  <c r="I1932" i="8"/>
  <c r="L1932" i="8" s="1"/>
  <c r="J1483" i="8"/>
  <c r="J1564" i="8"/>
  <c r="O1564" i="8" s="1"/>
  <c r="I1643" i="8"/>
  <c r="O1643" i="8" s="1"/>
  <c r="J1739" i="8"/>
  <c r="K1739" i="8" s="1"/>
  <c r="J1880" i="8"/>
  <c r="J1959" i="8"/>
  <c r="J1623" i="8"/>
  <c r="J1420" i="8"/>
  <c r="J1354" i="8"/>
  <c r="I1436" i="8"/>
  <c r="J1480" i="8"/>
  <c r="J1561" i="8"/>
  <c r="J1639" i="8"/>
  <c r="I1692" i="8"/>
  <c r="I1835" i="8"/>
  <c r="N1835" i="8" s="1"/>
  <c r="N1632" i="8"/>
  <c r="O1632" i="8"/>
  <c r="M1697" i="8"/>
  <c r="M1667" i="8"/>
  <c r="L1592" i="8"/>
  <c r="J1859" i="8"/>
  <c r="I1389" i="8"/>
  <c r="O1389" i="8" s="1"/>
  <c r="I1500" i="8"/>
  <c r="O1500" i="8" s="1"/>
  <c r="I1568" i="8"/>
  <c r="J1643" i="8"/>
  <c r="J1659" i="8"/>
  <c r="J1678" i="8"/>
  <c r="L1678" i="8" s="1"/>
  <c r="J1436" i="8"/>
  <c r="M1436" i="8" s="1"/>
  <c r="I1442" i="8"/>
  <c r="O1442" i="8" s="1"/>
  <c r="I1492" i="8"/>
  <c r="M1492" i="8" s="1"/>
  <c r="I1519" i="8"/>
  <c r="M1519" i="8" s="1"/>
  <c r="I1527" i="8"/>
  <c r="J1535" i="8"/>
  <c r="I1552" i="8"/>
  <c r="O1552" i="8" s="1"/>
  <c r="I1561" i="8"/>
  <c r="M1576" i="8"/>
  <c r="I1651" i="8"/>
  <c r="L1703" i="8"/>
  <c r="I1726" i="8"/>
  <c r="N1726" i="8" s="1"/>
  <c r="N1742" i="8"/>
  <c r="J1837" i="8"/>
  <c r="O1837" i="8" s="1"/>
  <c r="L1399" i="8"/>
  <c r="I1501" i="8"/>
  <c r="N1501" i="8" s="1"/>
  <c r="I1528" i="8"/>
  <c r="K1528" i="8" s="1"/>
  <c r="O1577" i="8"/>
  <c r="I1598" i="8"/>
  <c r="K1598" i="8" s="1"/>
  <c r="L1697" i="8"/>
  <c r="I1783" i="8"/>
  <c r="J1758" i="8"/>
  <c r="I1758" i="8"/>
  <c r="N1758" i="8" s="1"/>
  <c r="I1437" i="8"/>
  <c r="I1469" i="8"/>
  <c r="I1584" i="8"/>
  <c r="K1584" i="8" s="1"/>
  <c r="I1614" i="8"/>
  <c r="N1614" i="8" s="1"/>
  <c r="I1635" i="8"/>
  <c r="K1635" i="8" s="1"/>
  <c r="J1774" i="8"/>
  <c r="K1774" i="8" s="1"/>
  <c r="K1982" i="8"/>
  <c r="J1950" i="8"/>
  <c r="M1950" i="8" s="1"/>
  <c r="I1934" i="8"/>
  <c r="O1934" i="8" s="1"/>
  <c r="J1918" i="8"/>
  <c r="O1918" i="8" s="1"/>
  <c r="I1827" i="8"/>
  <c r="J1827" i="8"/>
  <c r="N1827" i="8" s="1"/>
  <c r="I1664" i="8"/>
  <c r="J1828" i="8"/>
  <c r="K1828" i="8" s="1"/>
  <c r="J1928" i="8"/>
  <c r="L1928" i="8" s="1"/>
  <c r="N1410" i="8"/>
  <c r="J1763" i="8"/>
  <c r="I1555" i="8"/>
  <c r="I1564" i="8"/>
  <c r="K1564" i="8" s="1"/>
  <c r="M1647" i="8"/>
  <c r="J1655" i="8"/>
  <c r="I1693" i="8"/>
  <c r="K1693" i="8" s="1"/>
  <c r="I1713" i="8"/>
  <c r="O1713" i="8" s="1"/>
  <c r="J1939" i="8"/>
  <c r="O1703" i="8"/>
  <c r="I1371" i="8"/>
  <c r="J1531" i="8"/>
  <c r="J1684" i="8"/>
  <c r="K1684" i="8" s="1"/>
  <c r="I1699" i="8"/>
  <c r="O1699" i="8" s="1"/>
  <c r="J1764" i="8"/>
  <c r="K1764" i="8" s="1"/>
  <c r="N1402" i="8"/>
  <c r="I1480" i="8"/>
  <c r="K1480" i="8" s="1"/>
  <c r="I1616" i="8"/>
  <c r="L1616" i="8" s="1"/>
  <c r="I1707" i="8"/>
  <c r="O1707" i="8" s="1"/>
  <c r="J1993" i="8"/>
  <c r="I1363" i="8"/>
  <c r="O1421" i="8"/>
  <c r="K1496" i="8"/>
  <c r="J1585" i="8"/>
  <c r="O1585" i="8" s="1"/>
  <c r="I1747" i="8"/>
  <c r="I1831" i="8"/>
  <c r="I1979" i="8"/>
  <c r="I1896" i="8"/>
  <c r="K1697" i="8"/>
  <c r="I1888" i="8"/>
  <c r="J1482" i="8"/>
  <c r="L1482" i="8" s="1"/>
  <c r="I1539" i="8"/>
  <c r="N1539" i="8" s="1"/>
  <c r="I1617" i="8"/>
  <c r="O1617" i="8" s="1"/>
  <c r="L1648" i="8"/>
  <c r="J1677" i="8"/>
  <c r="K1677" i="8" s="1"/>
  <c r="M1695" i="8"/>
  <c r="J1715" i="8"/>
  <c r="I1731" i="8"/>
  <c r="J1820" i="8"/>
  <c r="I1820" i="8"/>
  <c r="O1820" i="8" s="1"/>
  <c r="J1895" i="8"/>
  <c r="J1863" i="8"/>
  <c r="I1863" i="8"/>
  <c r="L1863" i="8" s="1"/>
  <c r="J1767" i="8"/>
  <c r="I1379" i="8"/>
  <c r="M1566" i="8"/>
  <c r="L1632" i="8"/>
  <c r="I1667" i="8"/>
  <c r="O1667" i="8" s="1"/>
  <c r="J1926" i="8"/>
  <c r="O1926" i="8" s="1"/>
  <c r="J1750" i="8"/>
  <c r="I1734" i="8"/>
  <c r="J1686" i="8"/>
  <c r="J1638" i="8"/>
  <c r="J1606" i="8"/>
  <c r="J1574" i="8"/>
  <c r="J1542" i="8"/>
  <c r="J1462" i="8"/>
  <c r="J1446" i="8"/>
  <c r="J1430" i="8"/>
  <c r="J1414" i="8"/>
  <c r="I1398" i="8"/>
  <c r="J1382" i="8"/>
  <c r="L1382" i="8" s="1"/>
  <c r="J1366" i="8"/>
  <c r="I1779" i="8"/>
  <c r="N1779" i="8" s="1"/>
  <c r="J1779" i="8"/>
  <c r="N1576" i="8"/>
  <c r="I1405" i="8"/>
  <c r="O1405" i="8" s="1"/>
  <c r="L1440" i="8"/>
  <c r="I1466" i="8"/>
  <c r="I1524" i="8"/>
  <c r="I1789" i="8"/>
  <c r="J1944" i="8"/>
  <c r="O1969" i="8"/>
  <c r="M1450" i="8"/>
  <c r="N1533" i="8"/>
  <c r="M1632" i="8"/>
  <c r="K1649" i="8"/>
  <c r="I1780" i="8"/>
  <c r="O1780" i="8" s="1"/>
  <c r="J1960" i="8"/>
  <c r="N1960" i="8" s="1"/>
  <c r="J1989" i="8"/>
  <c r="J1957" i="8"/>
  <c r="J1941" i="8"/>
  <c r="J1925" i="8"/>
  <c r="J1909" i="8"/>
  <c r="I1877" i="8"/>
  <c r="J1829" i="8"/>
  <c r="J1813" i="8"/>
  <c r="N1813" i="8" s="1"/>
  <c r="J1797" i="8"/>
  <c r="M1797" i="8" s="1"/>
  <c r="I1765" i="8"/>
  <c r="J1749" i="8"/>
  <c r="N1749" i="8" s="1"/>
  <c r="J1733" i="8"/>
  <c r="L1733" i="8" s="1"/>
  <c r="J1701" i="8"/>
  <c r="J1573" i="8"/>
  <c r="J1541" i="8"/>
  <c r="J1525" i="8"/>
  <c r="J1509" i="8"/>
  <c r="J1493" i="8"/>
  <c r="I1477" i="8"/>
  <c r="J1461" i="8"/>
  <c r="J1445" i="8"/>
  <c r="J1429" i="8"/>
  <c r="J1413" i="8"/>
  <c r="J1381" i="8"/>
  <c r="J1879" i="8"/>
  <c r="I1918" i="8"/>
  <c r="J2018" i="8"/>
  <c r="J2002" i="8"/>
  <c r="J1938" i="8"/>
  <c r="J1890" i="8"/>
  <c r="N1890" i="8" s="1"/>
  <c r="J1858" i="8"/>
  <c r="O1858" i="8" s="1"/>
  <c r="J1842" i="8"/>
  <c r="O1842" i="8" s="1"/>
  <c r="J1826" i="8"/>
  <c r="O1826" i="8" s="1"/>
  <c r="J1810" i="8"/>
  <c r="K1810" i="8" s="1"/>
  <c r="J1832" i="8"/>
  <c r="J1971" i="8"/>
  <c r="J2017" i="8"/>
  <c r="J1985" i="8"/>
  <c r="I1953" i="8"/>
  <c r="O1953" i="8" s="1"/>
  <c r="J1921" i="8"/>
  <c r="N1921" i="8" s="1"/>
  <c r="J1809" i="8"/>
  <c r="J1904" i="8"/>
  <c r="J1872" i="8"/>
  <c r="J1824" i="8"/>
  <c r="J1983" i="8"/>
  <c r="J1919" i="8"/>
  <c r="M1919" i="8" s="1"/>
  <c r="I1903" i="8"/>
  <c r="M1903" i="8" s="1"/>
  <c r="I1887" i="8"/>
  <c r="O1887" i="8" s="1"/>
  <c r="I1871" i="8"/>
  <c r="K1871" i="8" s="1"/>
  <c r="I1855" i="8"/>
  <c r="I1839" i="8"/>
  <c r="J1835" i="8"/>
  <c r="I1911" i="8"/>
  <c r="J1920" i="8"/>
  <c r="N1920" i="8" s="1"/>
  <c r="I1937" i="8"/>
  <c r="J1984" i="8"/>
  <c r="I1771" i="8"/>
  <c r="O1771" i="8" s="1"/>
  <c r="I1818" i="8"/>
  <c r="L1818" i="8" s="1"/>
  <c r="I1874" i="8"/>
  <c r="J1755" i="8"/>
  <c r="I1762" i="8"/>
  <c r="N1762" i="8" s="1"/>
  <c r="I1794" i="8"/>
  <c r="K1794" i="8" s="1"/>
  <c r="I1966" i="8"/>
  <c r="L1966" i="8" s="1"/>
  <c r="J1812" i="8"/>
  <c r="K1812" i="8" s="1"/>
  <c r="I1856" i="8"/>
  <c r="L1856" i="8" s="1"/>
  <c r="J2010" i="8"/>
  <c r="J1978" i="8"/>
  <c r="I1898" i="8"/>
  <c r="J1882" i="8"/>
  <c r="I1850" i="8"/>
  <c r="J1834" i="8"/>
  <c r="I1804" i="8"/>
  <c r="I1836" i="8"/>
  <c r="N1836" i="8" s="1"/>
  <c r="J2009" i="8"/>
  <c r="J1977" i="8"/>
  <c r="L1977" i="8" s="1"/>
  <c r="I1961" i="8"/>
  <c r="O1961" i="8" s="1"/>
  <c r="J1945" i="8"/>
  <c r="O1945" i="8" s="1"/>
  <c r="J1929" i="8"/>
  <c r="J1913" i="8"/>
  <c r="I1864" i="8"/>
  <c r="O1864" i="8" s="1"/>
  <c r="O2073" i="8"/>
  <c r="K2073" i="8"/>
  <c r="Q2073" i="8" s="1"/>
  <c r="M2073" i="8"/>
  <c r="O2312" i="8"/>
  <c r="K2041" i="8"/>
  <c r="M2041" i="8"/>
  <c r="L2041" i="8"/>
  <c r="N2489" i="8"/>
  <c r="N2183" i="8"/>
  <c r="O2202" i="8"/>
  <c r="N2234" i="8"/>
  <c r="O2282" i="8"/>
  <c r="M2286" i="8"/>
  <c r="N2327" i="8"/>
  <c r="K2386" i="8"/>
  <c r="J2390" i="8"/>
  <c r="M2390" i="8" s="1"/>
  <c r="M2402" i="8"/>
  <c r="I2473" i="8"/>
  <c r="M2497" i="8"/>
  <c r="J2568" i="8"/>
  <c r="O2568" i="8" s="1"/>
  <c r="N2593" i="8"/>
  <c r="I2692" i="8"/>
  <c r="K2037" i="8"/>
  <c r="J2168" i="8"/>
  <c r="K2226" i="8"/>
  <c r="I2377" i="8"/>
  <c r="K2417" i="8"/>
  <c r="J2537" i="8"/>
  <c r="J2552" i="8"/>
  <c r="L2612" i="8"/>
  <c r="I2617" i="8"/>
  <c r="O2183" i="8"/>
  <c r="M2037" i="8"/>
  <c r="N2051" i="8"/>
  <c r="I2105" i="8"/>
  <c r="L2105" i="8" s="1"/>
  <c r="J2121" i="8"/>
  <c r="O2121" i="8" s="1"/>
  <c r="I2184" i="8"/>
  <c r="K2184" i="8" s="1"/>
  <c r="L2218" i="8"/>
  <c r="M2222" i="8"/>
  <c r="L2226" i="8"/>
  <c r="I2249" i="8"/>
  <c r="J2312" i="8"/>
  <c r="M2417" i="8"/>
  <c r="I2422" i="8"/>
  <c r="I2440" i="8"/>
  <c r="K2440" i="8" s="1"/>
  <c r="M2612" i="8"/>
  <c r="J2632" i="8"/>
  <c r="N2037" i="8"/>
  <c r="N2218" i="8"/>
  <c r="M2226" i="8"/>
  <c r="K2258" i="8"/>
  <c r="J2569" i="8"/>
  <c r="O2218" i="8"/>
  <c r="O2226" i="8"/>
  <c r="L2258" i="8"/>
  <c r="I2456" i="8"/>
  <c r="K2456" i="8" s="1"/>
  <c r="O2542" i="8"/>
  <c r="K2652" i="8"/>
  <c r="J2056" i="8"/>
  <c r="J2153" i="8"/>
  <c r="L2194" i="8"/>
  <c r="J2200" i="8"/>
  <c r="M2254" i="8"/>
  <c r="M2258" i="8"/>
  <c r="J2392" i="8"/>
  <c r="M2513" i="8"/>
  <c r="L2554" i="8"/>
  <c r="I2584" i="8"/>
  <c r="K2604" i="8"/>
  <c r="Q2604" i="8" s="1"/>
  <c r="I2628" i="8"/>
  <c r="K2628" i="8" s="1"/>
  <c r="K2106" i="8"/>
  <c r="M2194" i="8"/>
  <c r="N2258" i="8"/>
  <c r="J2313" i="8"/>
  <c r="I2409" i="8"/>
  <c r="I2489" i="8"/>
  <c r="O2489" i="8" s="1"/>
  <c r="N2513" i="8"/>
  <c r="I2518" i="8"/>
  <c r="K2518" i="8" s="1"/>
  <c r="L2538" i="8"/>
  <c r="I2596" i="8"/>
  <c r="M2596" i="8" s="1"/>
  <c r="I2601" i="8"/>
  <c r="L2601" i="8" s="1"/>
  <c r="L2604" i="8"/>
  <c r="I2663" i="8"/>
  <c r="L2668" i="8"/>
  <c r="M2236" i="8"/>
  <c r="I2264" i="8"/>
  <c r="I2424" i="8"/>
  <c r="M2528" i="8"/>
  <c r="M2538" i="8"/>
  <c r="M2604" i="8"/>
  <c r="I2644" i="8"/>
  <c r="I2648" i="8"/>
  <c r="N2035" i="8"/>
  <c r="I2057" i="8"/>
  <c r="L2057" i="8" s="1"/>
  <c r="N2170" i="8"/>
  <c r="I2201" i="8"/>
  <c r="I2216" i="8"/>
  <c r="O2216" i="8" s="1"/>
  <c r="J2345" i="8"/>
  <c r="I2470" i="8"/>
  <c r="I2505" i="8"/>
  <c r="J2534" i="8"/>
  <c r="O2534" i="8" s="1"/>
  <c r="O2604" i="8"/>
  <c r="I2679" i="8"/>
  <c r="L2419" i="8"/>
  <c r="I2457" i="8"/>
  <c r="J2615" i="8"/>
  <c r="L2073" i="8"/>
  <c r="J2217" i="8"/>
  <c r="J2040" i="8"/>
  <c r="I2072" i="8"/>
  <c r="N2072" i="8" s="1"/>
  <c r="I2438" i="8"/>
  <c r="I2486" i="8"/>
  <c r="J2665" i="8"/>
  <c r="M2665" i="8" s="1"/>
  <c r="I2675" i="8"/>
  <c r="M2675" i="8" s="1"/>
  <c r="L2122" i="8"/>
  <c r="K2186" i="8"/>
  <c r="L2305" i="8"/>
  <c r="N2465" i="8"/>
  <c r="I2660" i="8"/>
  <c r="K2036" i="8"/>
  <c r="K2053" i="8"/>
  <c r="O2234" i="8"/>
  <c r="N2305" i="8"/>
  <c r="K2355" i="8"/>
  <c r="K2482" i="8"/>
  <c r="J2520" i="8"/>
  <c r="I2550" i="8"/>
  <c r="K2640" i="8"/>
  <c r="I2691" i="8"/>
  <c r="M2691" i="8" s="1"/>
  <c r="K2123" i="8"/>
  <c r="L2289" i="8"/>
  <c r="O2389" i="8"/>
  <c r="M2506" i="8"/>
  <c r="Q2506" i="8" s="1"/>
  <c r="I2598" i="8"/>
  <c r="I2616" i="8"/>
  <c r="I2695" i="8"/>
  <c r="L2025" i="8"/>
  <c r="Q2025" i="8" s="1"/>
  <c r="M2072" i="8"/>
  <c r="L2072" i="8"/>
  <c r="O2072" i="8"/>
  <c r="K2072" i="8"/>
  <c r="L2027" i="8"/>
  <c r="K2027" i="8"/>
  <c r="O2027" i="8"/>
  <c r="N2027" i="8"/>
  <c r="M2027" i="8"/>
  <c r="N2028" i="8"/>
  <c r="M2028" i="8"/>
  <c r="O2028" i="8"/>
  <c r="L2028" i="8"/>
  <c r="K2028" i="8"/>
  <c r="O2025" i="8"/>
  <c r="N2025" i="8"/>
  <c r="M2031" i="8"/>
  <c r="L2037" i="8"/>
  <c r="Q2037" i="8" s="1"/>
  <c r="J2042" i="8"/>
  <c r="M2051" i="8"/>
  <c r="L2051" i="8"/>
  <c r="K2051" i="8"/>
  <c r="O2053" i="8"/>
  <c r="M2053" i="8"/>
  <c r="L2053" i="8"/>
  <c r="M2055" i="8"/>
  <c r="J2062" i="8"/>
  <c r="I2062" i="8"/>
  <c r="I2064" i="8"/>
  <c r="L2071" i="8"/>
  <c r="K2071" i="8"/>
  <c r="O2071" i="8"/>
  <c r="N2071" i="8"/>
  <c r="J2076" i="8"/>
  <c r="I2076" i="8"/>
  <c r="O2081" i="8"/>
  <c r="J2084" i="8"/>
  <c r="I2084" i="8"/>
  <c r="N2031" i="8"/>
  <c r="J2039" i="8"/>
  <c r="L2039" i="8" s="1"/>
  <c r="O2049" i="8"/>
  <c r="N2142" i="8"/>
  <c r="L2142" i="8"/>
  <c r="N2036" i="8"/>
  <c r="M2036" i="8"/>
  <c r="O2044" i="8"/>
  <c r="N2044" i="8"/>
  <c r="M2044" i="8"/>
  <c r="K2044" i="8"/>
  <c r="K2092" i="8"/>
  <c r="N2092" i="8"/>
  <c r="M2092" i="8"/>
  <c r="L2092" i="8"/>
  <c r="O2098" i="8"/>
  <c r="N2098" i="8"/>
  <c r="M2098" i="8"/>
  <c r="L2098" i="8"/>
  <c r="K2098" i="8"/>
  <c r="J2105" i="8"/>
  <c r="K2120" i="8"/>
  <c r="O2120" i="8"/>
  <c r="N2120" i="8"/>
  <c r="M2120" i="8"/>
  <c r="L2120" i="8"/>
  <c r="M2147" i="8"/>
  <c r="O2147" i="8"/>
  <c r="N2147" i="8"/>
  <c r="L2147" i="8"/>
  <c r="K2147" i="8"/>
  <c r="J2030" i="8"/>
  <c r="I2030" i="8"/>
  <c r="J2046" i="8"/>
  <c r="I2046" i="8"/>
  <c r="O2060" i="8"/>
  <c r="N2060" i="8"/>
  <c r="M2060" i="8"/>
  <c r="K2060" i="8"/>
  <c r="O2069" i="8"/>
  <c r="M2069" i="8"/>
  <c r="L2069" i="8"/>
  <c r="K2069" i="8"/>
  <c r="J2079" i="8"/>
  <c r="I2079" i="8"/>
  <c r="J2087" i="8"/>
  <c r="I2087" i="8"/>
  <c r="O2033" i="8"/>
  <c r="N2033" i="8"/>
  <c r="L2060" i="8"/>
  <c r="M2067" i="8"/>
  <c r="L2067" i="8"/>
  <c r="K2067" i="8"/>
  <c r="O2092" i="8"/>
  <c r="K2108" i="8"/>
  <c r="O2108" i="8"/>
  <c r="N2108" i="8"/>
  <c r="M2108" i="8"/>
  <c r="L2108" i="8"/>
  <c r="O2123" i="8"/>
  <c r="N2123" i="8"/>
  <c r="M2123" i="8"/>
  <c r="O2126" i="8"/>
  <c r="M2126" i="8"/>
  <c r="N2126" i="8"/>
  <c r="L2126" i="8"/>
  <c r="K2126" i="8"/>
  <c r="L2036" i="8"/>
  <c r="N2069" i="8"/>
  <c r="O2090" i="8"/>
  <c r="L2090" i="8"/>
  <c r="K2090" i="8"/>
  <c r="M2096" i="8"/>
  <c r="L2096" i="8"/>
  <c r="K2096" i="8"/>
  <c r="O2102" i="8"/>
  <c r="M2102" i="8"/>
  <c r="L2102" i="8"/>
  <c r="K2102" i="8"/>
  <c r="L2123" i="8"/>
  <c r="O2133" i="8"/>
  <c r="N2133" i="8"/>
  <c r="L2133" i="8"/>
  <c r="K2033" i="8"/>
  <c r="O2036" i="8"/>
  <c r="O2039" i="8"/>
  <c r="J2054" i="8"/>
  <c r="I2054" i="8"/>
  <c r="I2056" i="8"/>
  <c r="M2090" i="8"/>
  <c r="J2156" i="8"/>
  <c r="I2156" i="8"/>
  <c r="L2033" i="8"/>
  <c r="J2038" i="8"/>
  <c r="I2038" i="8"/>
  <c r="O2041" i="8"/>
  <c r="I2048" i="8"/>
  <c r="N2067" i="8"/>
  <c r="N2090" i="8"/>
  <c r="N2102" i="8"/>
  <c r="M2033" i="8"/>
  <c r="L2035" i="8"/>
  <c r="K2035" i="8"/>
  <c r="I2043" i="8"/>
  <c r="O2065" i="8"/>
  <c r="O2067" i="8"/>
  <c r="J2070" i="8"/>
  <c r="I2070" i="8"/>
  <c r="O2077" i="8"/>
  <c r="M2077" i="8"/>
  <c r="L2077" i="8"/>
  <c r="K2077" i="8"/>
  <c r="J2080" i="8"/>
  <c r="N2080" i="8" s="1"/>
  <c r="O2085" i="8"/>
  <c r="M2085" i="8"/>
  <c r="L2085" i="8"/>
  <c r="K2085" i="8"/>
  <c r="N2096" i="8"/>
  <c r="O2106" i="8"/>
  <c r="N2106" i="8"/>
  <c r="M2106" i="8"/>
  <c r="Q2106" i="8" s="1"/>
  <c r="O2118" i="8"/>
  <c r="N2118" i="8"/>
  <c r="M2118" i="8"/>
  <c r="L2118" i="8"/>
  <c r="K2118" i="8"/>
  <c r="J2026" i="8"/>
  <c r="I2026" i="8"/>
  <c r="N2032" i="8"/>
  <c r="M2032" i="8"/>
  <c r="L2032" i="8"/>
  <c r="O2052" i="8"/>
  <c r="N2052" i="8"/>
  <c r="M2052" i="8"/>
  <c r="K2052" i="8"/>
  <c r="L2063" i="8"/>
  <c r="K2063" i="8"/>
  <c r="N2063" i="8"/>
  <c r="M2075" i="8"/>
  <c r="L2075" i="8"/>
  <c r="K2075" i="8"/>
  <c r="O2088" i="8"/>
  <c r="N2088" i="8"/>
  <c r="M2088" i="8"/>
  <c r="L2088" i="8"/>
  <c r="K2088" i="8"/>
  <c r="M2035" i="8"/>
  <c r="L2052" i="8"/>
  <c r="O2061" i="8"/>
  <c r="M2061" i="8"/>
  <c r="L2061" i="8"/>
  <c r="M2063" i="8"/>
  <c r="K2065" i="8"/>
  <c r="M2083" i="8"/>
  <c r="L2083" i="8"/>
  <c r="K2083" i="8"/>
  <c r="J2100" i="8"/>
  <c r="K2100" i="8" s="1"/>
  <c r="O2153" i="8"/>
  <c r="N2153" i="8"/>
  <c r="K2029" i="8"/>
  <c r="K2032" i="8"/>
  <c r="O2045" i="8"/>
  <c r="M2045" i="8"/>
  <c r="O2063" i="8"/>
  <c r="J2068" i="8"/>
  <c r="I2068" i="8"/>
  <c r="J2097" i="8"/>
  <c r="I2097" i="8"/>
  <c r="J2136" i="8"/>
  <c r="I2136" i="8"/>
  <c r="I2166" i="8"/>
  <c r="J2166" i="8"/>
  <c r="O2146" i="8"/>
  <c r="K2146" i="8"/>
  <c r="N2146" i="8"/>
  <c r="M2146" i="8"/>
  <c r="L2146" i="8"/>
  <c r="L2029" i="8"/>
  <c r="O2032" i="8"/>
  <c r="O2035" i="8"/>
  <c r="I2040" i="8"/>
  <c r="J2047" i="8"/>
  <c r="J2059" i="8"/>
  <c r="M2059" i="8" s="1"/>
  <c r="K2061" i="8"/>
  <c r="N2075" i="8"/>
  <c r="J2129" i="8"/>
  <c r="I2129" i="8"/>
  <c r="M2029" i="8"/>
  <c r="J2034" i="8"/>
  <c r="I2034" i="8"/>
  <c r="K2045" i="8"/>
  <c r="N2061" i="8"/>
  <c r="O2075" i="8"/>
  <c r="J2078" i="8"/>
  <c r="I2078" i="8"/>
  <c r="N2083" i="8"/>
  <c r="J2089" i="8"/>
  <c r="I2089" i="8"/>
  <c r="O2094" i="8"/>
  <c r="N2094" i="8"/>
  <c r="M2094" i="8"/>
  <c r="L2094" i="8"/>
  <c r="K2094" i="8"/>
  <c r="M2125" i="8"/>
  <c r="K2125" i="8"/>
  <c r="O2125" i="8"/>
  <c r="N2125" i="8"/>
  <c r="L2125" i="8"/>
  <c r="N2158" i="8"/>
  <c r="M2158" i="8"/>
  <c r="O2158" i="8"/>
  <c r="L2158" i="8"/>
  <c r="K2158" i="8"/>
  <c r="M2216" i="8"/>
  <c r="N2216" i="8"/>
  <c r="L2216" i="8"/>
  <c r="K2216" i="8"/>
  <c r="L2031" i="8"/>
  <c r="K2031" i="8"/>
  <c r="L2055" i="8"/>
  <c r="K2055" i="8"/>
  <c r="N2055" i="8"/>
  <c r="N2029" i="8"/>
  <c r="L2045" i="8"/>
  <c r="I2047" i="8"/>
  <c r="O2057" i="8"/>
  <c r="J2066" i="8"/>
  <c r="O2083" i="8"/>
  <c r="I2110" i="8"/>
  <c r="M2113" i="8"/>
  <c r="O2113" i="8"/>
  <c r="N2113" i="8"/>
  <c r="L2113" i="8"/>
  <c r="K2113" i="8"/>
  <c r="I2091" i="8"/>
  <c r="J2160" i="8"/>
  <c r="I2160" i="8"/>
  <c r="J2164" i="8"/>
  <c r="I2164" i="8"/>
  <c r="J2175" i="8"/>
  <c r="I2175" i="8"/>
  <c r="J2188" i="8"/>
  <c r="I2188" i="8"/>
  <c r="N2212" i="8"/>
  <c r="O2162" i="8"/>
  <c r="L2162" i="8"/>
  <c r="J2180" i="8"/>
  <c r="I2180" i="8"/>
  <c r="K2200" i="8"/>
  <c r="O2200" i="8"/>
  <c r="N2200" i="8"/>
  <c r="M2200" i="8"/>
  <c r="Q2226" i="8"/>
  <c r="O2260" i="8"/>
  <c r="N2260" i="8"/>
  <c r="M2260" i="8"/>
  <c r="N2276" i="8"/>
  <c r="M2276" i="8"/>
  <c r="I2112" i="8"/>
  <c r="I2117" i="8"/>
  <c r="I2144" i="8"/>
  <c r="O2249" i="8"/>
  <c r="N2249" i="8"/>
  <c r="M2249" i="8"/>
  <c r="L2249" i="8"/>
  <c r="K2249" i="8"/>
  <c r="O2264" i="8"/>
  <c r="M2264" i="8"/>
  <c r="L2264" i="8"/>
  <c r="K2264" i="8"/>
  <c r="N2264" i="8"/>
  <c r="J2107" i="8"/>
  <c r="K2122" i="8"/>
  <c r="J2132" i="8"/>
  <c r="K2132" i="8" s="1"/>
  <c r="J2149" i="8"/>
  <c r="L2149" i="8" s="1"/>
  <c r="M2153" i="8"/>
  <c r="K2162" i="8"/>
  <c r="J2171" i="8"/>
  <c r="I2171" i="8"/>
  <c r="O2178" i="8"/>
  <c r="N2178" i="8"/>
  <c r="L2178" i="8"/>
  <c r="L2200" i="8"/>
  <c r="M2121" i="8"/>
  <c r="L2132" i="8"/>
  <c r="J2135" i="8"/>
  <c r="I2135" i="8"/>
  <c r="J2141" i="8"/>
  <c r="O2141" i="8" s="1"/>
  <c r="M2149" i="8"/>
  <c r="M2162" i="8"/>
  <c r="J2169" i="8"/>
  <c r="I2169" i="8"/>
  <c r="J2173" i="8"/>
  <c r="L2173" i="8" s="1"/>
  <c r="Q2194" i="8"/>
  <c r="O2217" i="8"/>
  <c r="N2217" i="8"/>
  <c r="M2217" i="8"/>
  <c r="L2217" i="8"/>
  <c r="K2217" i="8"/>
  <c r="I2042" i="8"/>
  <c r="I2050" i="8"/>
  <c r="I2058" i="8"/>
  <c r="I2066" i="8"/>
  <c r="I2074" i="8"/>
  <c r="I2082" i="8"/>
  <c r="I2116" i="8"/>
  <c r="M2122" i="8"/>
  <c r="I2128" i="8"/>
  <c r="M2132" i="8"/>
  <c r="I2138" i="8"/>
  <c r="O2149" i="8"/>
  <c r="I2151" i="8"/>
  <c r="N2162" i="8"/>
  <c r="N2189" i="8"/>
  <c r="M2189" i="8"/>
  <c r="L2189" i="8"/>
  <c r="K2189" i="8"/>
  <c r="O2242" i="8"/>
  <c r="N2242" i="8"/>
  <c r="M2242" i="8"/>
  <c r="L2242" i="8"/>
  <c r="K2242" i="8"/>
  <c r="L2281" i="8"/>
  <c r="N2281" i="8"/>
  <c r="M2281" i="8"/>
  <c r="O2281" i="8"/>
  <c r="K2281" i="8"/>
  <c r="I2095" i="8"/>
  <c r="I2101" i="8"/>
  <c r="J2111" i="8"/>
  <c r="N2111" i="8" s="1"/>
  <c r="K2121" i="8"/>
  <c r="N2122" i="8"/>
  <c r="I2124" i="8"/>
  <c r="I2131" i="8"/>
  <c r="N2132" i="8"/>
  <c r="K2153" i="8"/>
  <c r="K2178" i="8"/>
  <c r="O2186" i="8"/>
  <c r="M2186" i="8"/>
  <c r="L2186" i="8"/>
  <c r="I2115" i="8"/>
  <c r="L2121" i="8"/>
  <c r="O2132" i="8"/>
  <c r="J2143" i="8"/>
  <c r="I2143" i="8"/>
  <c r="L2153" i="8"/>
  <c r="O2155" i="8"/>
  <c r="M2155" i="8"/>
  <c r="K2155" i="8"/>
  <c r="I2157" i="8"/>
  <c r="I2159" i="8"/>
  <c r="I2161" i="8"/>
  <c r="M2167" i="8"/>
  <c r="L2167" i="8"/>
  <c r="N2176" i="8"/>
  <c r="M2176" i="8"/>
  <c r="L2176" i="8"/>
  <c r="M2178" i="8"/>
  <c r="O2189" i="8"/>
  <c r="K2140" i="8"/>
  <c r="O2140" i="8"/>
  <c r="K2148" i="8"/>
  <c r="O2148" i="8"/>
  <c r="J2163" i="8"/>
  <c r="I2163" i="8"/>
  <c r="J2165" i="8"/>
  <c r="I2165" i="8"/>
  <c r="O2201" i="8"/>
  <c r="N2201" i="8"/>
  <c r="M2201" i="8"/>
  <c r="L2201" i="8"/>
  <c r="K2201" i="8"/>
  <c r="K2207" i="8"/>
  <c r="O2207" i="8"/>
  <c r="N2207" i="8"/>
  <c r="M2207" i="8"/>
  <c r="L2207" i="8"/>
  <c r="J2127" i="8"/>
  <c r="I2127" i="8"/>
  <c r="J2174" i="8"/>
  <c r="I2174" i="8"/>
  <c r="J2198" i="8"/>
  <c r="I2198" i="8"/>
  <c r="N2221" i="8"/>
  <c r="M2221" i="8"/>
  <c r="L2221" i="8"/>
  <c r="O2221" i="8"/>
  <c r="K2221" i="8"/>
  <c r="J2235" i="8"/>
  <c r="I2235" i="8"/>
  <c r="Q2258" i="8"/>
  <c r="L2081" i="8"/>
  <c r="I2119" i="8"/>
  <c r="O2134" i="8"/>
  <c r="M2134" i="8"/>
  <c r="N2150" i="8"/>
  <c r="O2150" i="8"/>
  <c r="L2150" i="8"/>
  <c r="K2167" i="8"/>
  <c r="K2176" i="8"/>
  <c r="L2214" i="8"/>
  <c r="K2214" i="8"/>
  <c r="J2137" i="8"/>
  <c r="O2137" i="8" s="1"/>
  <c r="L2140" i="8"/>
  <c r="L2148" i="8"/>
  <c r="N2167" i="8"/>
  <c r="O2176" i="8"/>
  <c r="O2190" i="8"/>
  <c r="N2190" i="8"/>
  <c r="M2190" i="8"/>
  <c r="L2190" i="8"/>
  <c r="L2204" i="8"/>
  <c r="K2204" i="8"/>
  <c r="O2204" i="8"/>
  <c r="N2204" i="8"/>
  <c r="M2204" i="8"/>
  <c r="N2041" i="8"/>
  <c r="Q2041" i="8" s="1"/>
  <c r="N2049" i="8"/>
  <c r="N2057" i="8"/>
  <c r="N2065" i="8"/>
  <c r="N2073" i="8"/>
  <c r="N2081" i="8"/>
  <c r="I2093" i="8"/>
  <c r="I2104" i="8"/>
  <c r="I2109" i="8"/>
  <c r="I2114" i="8"/>
  <c r="J2119" i="8"/>
  <c r="I2130" i="8"/>
  <c r="K2134" i="8"/>
  <c r="M2140" i="8"/>
  <c r="J2145" i="8"/>
  <c r="O2145" i="8" s="1"/>
  <c r="M2148" i="8"/>
  <c r="I2152" i="8"/>
  <c r="O2167" i="8"/>
  <c r="J2208" i="8"/>
  <c r="I2208" i="8"/>
  <c r="O2240" i="8"/>
  <c r="M2240" i="8"/>
  <c r="L2240" i="8"/>
  <c r="N2240" i="8"/>
  <c r="K2240" i="8"/>
  <c r="O2248" i="8"/>
  <c r="M2248" i="8"/>
  <c r="L2248" i="8"/>
  <c r="N2248" i="8"/>
  <c r="K2248" i="8"/>
  <c r="I2086" i="8"/>
  <c r="J2099" i="8"/>
  <c r="L2134" i="8"/>
  <c r="L2137" i="8"/>
  <c r="N2140" i="8"/>
  <c r="K2145" i="8"/>
  <c r="N2148" i="8"/>
  <c r="K2150" i="8"/>
  <c r="I2154" i="8"/>
  <c r="M2170" i="8"/>
  <c r="L2170" i="8"/>
  <c r="K2170" i="8"/>
  <c r="I2177" i="8"/>
  <c r="O2182" i="8"/>
  <c r="N2182" i="8"/>
  <c r="M2182" i="8"/>
  <c r="L2182" i="8"/>
  <c r="K2182" i="8"/>
  <c r="I2193" i="8"/>
  <c r="J2199" i="8"/>
  <c r="I2199" i="8"/>
  <c r="J2215" i="8"/>
  <c r="I2215" i="8"/>
  <c r="I2103" i="8"/>
  <c r="M2133" i="8"/>
  <c r="K2133" i="8"/>
  <c r="N2134" i="8"/>
  <c r="I2139" i="8"/>
  <c r="O2142" i="8"/>
  <c r="M2142" i="8"/>
  <c r="K2142" i="8"/>
  <c r="L2145" i="8"/>
  <c r="M2150" i="8"/>
  <c r="I2168" i="8"/>
  <c r="J2185" i="8"/>
  <c r="I2185" i="8"/>
  <c r="O2256" i="8"/>
  <c r="M2256" i="8"/>
  <c r="L2256" i="8"/>
  <c r="K2256" i="8"/>
  <c r="N2256" i="8"/>
  <c r="O2262" i="8"/>
  <c r="N2262" i="8"/>
  <c r="L2262" i="8"/>
  <c r="K2262" i="8"/>
  <c r="J2271" i="8"/>
  <c r="I2271" i="8"/>
  <c r="N2299" i="8"/>
  <c r="M2299" i="8"/>
  <c r="L2299" i="8"/>
  <c r="K2299" i="8"/>
  <c r="J2360" i="8"/>
  <c r="I2360" i="8"/>
  <c r="J2203" i="8"/>
  <c r="I2203" i="8"/>
  <c r="J2251" i="8"/>
  <c r="I2251" i="8"/>
  <c r="L2260" i="8"/>
  <c r="K2260" i="8"/>
  <c r="L2276" i="8"/>
  <c r="N2341" i="8"/>
  <c r="M2341" i="8"/>
  <c r="L2341" i="8"/>
  <c r="K2341" i="8"/>
  <c r="O2341" i="8"/>
  <c r="I2191" i="8"/>
  <c r="J2195" i="8"/>
  <c r="I2195" i="8"/>
  <c r="K2210" i="8"/>
  <c r="I2223" i="8"/>
  <c r="J2267" i="8"/>
  <c r="I2267" i="8"/>
  <c r="O2299" i="8"/>
  <c r="J2187" i="8"/>
  <c r="I2187" i="8"/>
  <c r="I2206" i="8"/>
  <c r="L2210" i="8"/>
  <c r="L2220" i="8"/>
  <c r="K2220" i="8"/>
  <c r="O2225" i="8"/>
  <c r="N2225" i="8"/>
  <c r="L2228" i="8"/>
  <c r="K2228" i="8"/>
  <c r="M2262" i="8"/>
  <c r="J2269" i="8"/>
  <c r="I2269" i="8"/>
  <c r="O2274" i="8"/>
  <c r="L2274" i="8"/>
  <c r="K2274" i="8"/>
  <c r="N2290" i="8"/>
  <c r="L2290" i="8"/>
  <c r="O2290" i="8"/>
  <c r="M2290" i="8"/>
  <c r="K2290" i="8"/>
  <c r="O2293" i="8"/>
  <c r="O2209" i="8"/>
  <c r="N2213" i="8"/>
  <c r="M2213" i="8"/>
  <c r="L2213" i="8"/>
  <c r="O2230" i="8"/>
  <c r="N2230" i="8"/>
  <c r="J2265" i="8"/>
  <c r="I2265" i="8"/>
  <c r="O2310" i="8"/>
  <c r="M2310" i="8"/>
  <c r="N2310" i="8"/>
  <c r="L2310" i="8"/>
  <c r="K2310" i="8"/>
  <c r="L2313" i="8"/>
  <c r="O2313" i="8"/>
  <c r="N2313" i="8"/>
  <c r="M2313" i="8"/>
  <c r="K2313" i="8"/>
  <c r="I2179" i="8"/>
  <c r="K2183" i="8"/>
  <c r="J2206" i="8"/>
  <c r="N2210" i="8"/>
  <c r="J2219" i="8"/>
  <c r="I2219" i="8"/>
  <c r="N2220" i="8"/>
  <c r="K2225" i="8"/>
  <c r="N2228" i="8"/>
  <c r="I2232" i="8"/>
  <c r="J2237" i="8"/>
  <c r="I2237" i="8"/>
  <c r="L2244" i="8"/>
  <c r="K2244" i="8"/>
  <c r="I2257" i="8"/>
  <c r="J2259" i="8"/>
  <c r="I2259" i="8"/>
  <c r="M2274" i="8"/>
  <c r="O2279" i="8"/>
  <c r="N2279" i="8"/>
  <c r="M2279" i="8"/>
  <c r="L2279" i="8"/>
  <c r="K2279" i="8"/>
  <c r="L2183" i="8"/>
  <c r="K2209" i="8"/>
  <c r="K2213" i="8"/>
  <c r="O2220" i="8"/>
  <c r="L2225" i="8"/>
  <c r="J2227" i="8"/>
  <c r="I2227" i="8"/>
  <c r="O2228" i="8"/>
  <c r="J2230" i="8"/>
  <c r="L2230" i="8" s="1"/>
  <c r="I2241" i="8"/>
  <c r="M2244" i="8"/>
  <c r="O2246" i="8"/>
  <c r="N2246" i="8"/>
  <c r="L2246" i="8"/>
  <c r="K2246" i="8"/>
  <c r="J2253" i="8"/>
  <c r="I2253" i="8"/>
  <c r="J2255" i="8"/>
  <c r="I2255" i="8"/>
  <c r="N2274" i="8"/>
  <c r="L2300" i="8"/>
  <c r="O2303" i="8"/>
  <c r="N2303" i="8"/>
  <c r="M2303" i="8"/>
  <c r="L2303" i="8"/>
  <c r="K2303" i="8"/>
  <c r="L2334" i="8"/>
  <c r="K2334" i="8"/>
  <c r="O2399" i="8"/>
  <c r="M2399" i="8"/>
  <c r="L2399" i="8"/>
  <c r="K2399" i="8"/>
  <c r="K2202" i="8"/>
  <c r="L2209" i="8"/>
  <c r="J2212" i="8"/>
  <c r="M2212" i="8" s="1"/>
  <c r="O2213" i="8"/>
  <c r="O2222" i="8"/>
  <c r="N2222" i="8"/>
  <c r="L2222" i="8"/>
  <c r="M2225" i="8"/>
  <c r="M2230" i="8"/>
  <c r="I2239" i="8"/>
  <c r="N2244" i="8"/>
  <c r="J2263" i="8"/>
  <c r="I2263" i="8"/>
  <c r="O2285" i="8"/>
  <c r="M2285" i="8"/>
  <c r="L2285" i="8"/>
  <c r="K2285" i="8"/>
  <c r="M2300" i="8"/>
  <c r="N2338" i="8"/>
  <c r="M2338" i="8"/>
  <c r="L2338" i="8"/>
  <c r="O2338" i="8"/>
  <c r="K2338" i="8"/>
  <c r="Q2234" i="8"/>
  <c r="R2234" i="8" s="1"/>
  <c r="J2243" i="8"/>
  <c r="I2243" i="8"/>
  <c r="O2272" i="8"/>
  <c r="N2272" i="8"/>
  <c r="M2272" i="8"/>
  <c r="L2272" i="8"/>
  <c r="K2272" i="8"/>
  <c r="J2280" i="8"/>
  <c r="I2280" i="8"/>
  <c r="J2288" i="8"/>
  <c r="I2288" i="8"/>
  <c r="O2294" i="8"/>
  <c r="M2294" i="8"/>
  <c r="L2294" i="8"/>
  <c r="K2294" i="8"/>
  <c r="I2307" i="8"/>
  <c r="J2307" i="8"/>
  <c r="M2383" i="8"/>
  <c r="L2383" i="8"/>
  <c r="K2383" i="8"/>
  <c r="O2383" i="8"/>
  <c r="N2383" i="8"/>
  <c r="N2209" i="8"/>
  <c r="O2270" i="8"/>
  <c r="N2270" i="8"/>
  <c r="L2270" i="8"/>
  <c r="K2270" i="8"/>
  <c r="I2205" i="8"/>
  <c r="K2222" i="8"/>
  <c r="I2224" i="8"/>
  <c r="K2250" i="8"/>
  <c r="J2261" i="8"/>
  <c r="I2261" i="8"/>
  <c r="N2294" i="8"/>
  <c r="O2301" i="8"/>
  <c r="N2301" i="8"/>
  <c r="M2301" i="8"/>
  <c r="L2301" i="8"/>
  <c r="K2301" i="8"/>
  <c r="I2197" i="8"/>
  <c r="J2211" i="8"/>
  <c r="I2211" i="8"/>
  <c r="L2250" i="8"/>
  <c r="N2283" i="8"/>
  <c r="O2283" i="8"/>
  <c r="M2283" i="8"/>
  <c r="L2283" i="8"/>
  <c r="K2283" i="8"/>
  <c r="O2351" i="8"/>
  <c r="K2351" i="8"/>
  <c r="N2351" i="8"/>
  <c r="M2351" i="8"/>
  <c r="L2351" i="8"/>
  <c r="J2172" i="8"/>
  <c r="K2218" i="8"/>
  <c r="J2229" i="8"/>
  <c r="I2229" i="8"/>
  <c r="J2231" i="8"/>
  <c r="L2236" i="8"/>
  <c r="K2236" i="8"/>
  <c r="M2250" i="8"/>
  <c r="O2266" i="8"/>
  <c r="L2266" i="8"/>
  <c r="K2266" i="8"/>
  <c r="L2268" i="8"/>
  <c r="K2268" i="8"/>
  <c r="O2268" i="8"/>
  <c r="M2270" i="8"/>
  <c r="J2273" i="8"/>
  <c r="I2273" i="8"/>
  <c r="I2181" i="8"/>
  <c r="I2192" i="8"/>
  <c r="O2214" i="8"/>
  <c r="N2214" i="8"/>
  <c r="I2233" i="8"/>
  <c r="O2238" i="8"/>
  <c r="N2238" i="8"/>
  <c r="L2238" i="8"/>
  <c r="K2238" i="8"/>
  <c r="N2250" i="8"/>
  <c r="L2252" i="8"/>
  <c r="K2252" i="8"/>
  <c r="O2278" i="8"/>
  <c r="N2278" i="8"/>
  <c r="M2278" i="8"/>
  <c r="L2278" i="8"/>
  <c r="K2278" i="8"/>
  <c r="O2292" i="8"/>
  <c r="N2292" i="8"/>
  <c r="M2292" i="8"/>
  <c r="L2292" i="8"/>
  <c r="K2292" i="8"/>
  <c r="J2340" i="8"/>
  <c r="I2340" i="8"/>
  <c r="O2410" i="8"/>
  <c r="N2410" i="8"/>
  <c r="K2410" i="8"/>
  <c r="I2172" i="8"/>
  <c r="J2196" i="8"/>
  <c r="L2196" i="8" s="1"/>
  <c r="I2231" i="8"/>
  <c r="N2236" i="8"/>
  <c r="J2245" i="8"/>
  <c r="I2245" i="8"/>
  <c r="J2247" i="8"/>
  <c r="N2247" i="8" s="1"/>
  <c r="M2252" i="8"/>
  <c r="O2254" i="8"/>
  <c r="N2254" i="8"/>
  <c r="L2254" i="8"/>
  <c r="K2254" i="8"/>
  <c r="M2266" i="8"/>
  <c r="N2268" i="8"/>
  <c r="N2322" i="8"/>
  <c r="M2322" i="8"/>
  <c r="L2322" i="8"/>
  <c r="N2330" i="8"/>
  <c r="M2330" i="8"/>
  <c r="L2330" i="8"/>
  <c r="J2332" i="8"/>
  <c r="I2332" i="8"/>
  <c r="N2362" i="8"/>
  <c r="M2362" i="8"/>
  <c r="L2362" i="8"/>
  <c r="J2406" i="8"/>
  <c r="I2406" i="8"/>
  <c r="O2448" i="8"/>
  <c r="N2448" i="8"/>
  <c r="M2448" i="8"/>
  <c r="K2448" i="8"/>
  <c r="L2448" i="8"/>
  <c r="O2276" i="8"/>
  <c r="O2286" i="8"/>
  <c r="O2300" i="8"/>
  <c r="J2324" i="8"/>
  <c r="I2324" i="8"/>
  <c r="I2349" i="8"/>
  <c r="M2378" i="8"/>
  <c r="Q2378" i="8" s="1"/>
  <c r="O2378" i="8"/>
  <c r="L2378" i="8"/>
  <c r="N2444" i="8"/>
  <c r="M2444" i="8"/>
  <c r="L2444" i="8"/>
  <c r="K2444" i="8"/>
  <c r="O2444" i="8"/>
  <c r="K2322" i="8"/>
  <c r="K2330" i="8"/>
  <c r="J2358" i="8"/>
  <c r="K2358" i="8" s="1"/>
  <c r="K2362" i="8"/>
  <c r="O2367" i="8"/>
  <c r="M2367" i="8"/>
  <c r="K2367" i="8"/>
  <c r="O2375" i="8"/>
  <c r="M2375" i="8"/>
  <c r="L2375" i="8"/>
  <c r="K2375" i="8"/>
  <c r="J2453" i="8"/>
  <c r="I2453" i="8"/>
  <c r="N2298" i="8"/>
  <c r="L2298" i="8"/>
  <c r="M2302" i="8"/>
  <c r="O2322" i="8"/>
  <c r="O2330" i="8"/>
  <c r="O2347" i="8"/>
  <c r="N2347" i="8"/>
  <c r="L2347" i="8"/>
  <c r="O2362" i="8"/>
  <c r="N2381" i="8"/>
  <c r="M2381" i="8"/>
  <c r="L2381" i="8"/>
  <c r="K2381" i="8"/>
  <c r="O2403" i="8"/>
  <c r="N2403" i="8"/>
  <c r="M2403" i="8"/>
  <c r="L2403" i="8"/>
  <c r="K2403" i="8"/>
  <c r="N2306" i="8"/>
  <c r="L2306" i="8"/>
  <c r="L2345" i="8"/>
  <c r="K2345" i="8"/>
  <c r="O2345" i="8"/>
  <c r="N2345" i="8"/>
  <c r="J2356" i="8"/>
  <c r="I2356" i="8"/>
  <c r="N2370" i="8"/>
  <c r="M2370" i="8"/>
  <c r="L2370" i="8"/>
  <c r="N2378" i="8"/>
  <c r="J2407" i="8"/>
  <c r="I2407" i="8"/>
  <c r="O2422" i="8"/>
  <c r="N2422" i="8"/>
  <c r="M2422" i="8"/>
  <c r="L2422" i="8"/>
  <c r="K2422" i="8"/>
  <c r="K2284" i="8"/>
  <c r="M2289" i="8"/>
  <c r="Q2289" i="8" s="1"/>
  <c r="K2293" i="8"/>
  <c r="K2298" i="8"/>
  <c r="K2302" i="8"/>
  <c r="I2309" i="8"/>
  <c r="K2312" i="8"/>
  <c r="I2317" i="8"/>
  <c r="O2343" i="8"/>
  <c r="K2343" i="8"/>
  <c r="M2345" i="8"/>
  <c r="K2347" i="8"/>
  <c r="J2352" i="8"/>
  <c r="I2352" i="8"/>
  <c r="I2365" i="8"/>
  <c r="N2367" i="8"/>
  <c r="O2387" i="8"/>
  <c r="M2387" i="8"/>
  <c r="L2387" i="8"/>
  <c r="K2387" i="8"/>
  <c r="J2393" i="8"/>
  <c r="I2393" i="8"/>
  <c r="O2415" i="8"/>
  <c r="N2415" i="8"/>
  <c r="M2415" i="8"/>
  <c r="L2415" i="8"/>
  <c r="K2415" i="8"/>
  <c r="L2284" i="8"/>
  <c r="N2289" i="8"/>
  <c r="L2293" i="8"/>
  <c r="M2298" i="8"/>
  <c r="L2302" i="8"/>
  <c r="K2306" i="8"/>
  <c r="L2312" i="8"/>
  <c r="K2319" i="8"/>
  <c r="I2321" i="8"/>
  <c r="O2335" i="8"/>
  <c r="K2335" i="8"/>
  <c r="I2337" i="8"/>
  <c r="M2347" i="8"/>
  <c r="O2350" i="8"/>
  <c r="N2350" i="8"/>
  <c r="M2350" i="8"/>
  <c r="N2354" i="8"/>
  <c r="Q2354" i="8" s="1"/>
  <c r="M2354" i="8"/>
  <c r="L2354" i="8"/>
  <c r="K2370" i="8"/>
  <c r="N2373" i="8"/>
  <c r="M2373" i="8"/>
  <c r="L2373" i="8"/>
  <c r="K2373" i="8"/>
  <c r="I2376" i="8"/>
  <c r="J2376" i="8"/>
  <c r="O2381" i="8"/>
  <c r="O2390" i="8"/>
  <c r="N2390" i="8"/>
  <c r="L2390" i="8"/>
  <c r="K2390" i="8"/>
  <c r="M2284" i="8"/>
  <c r="O2289" i="8"/>
  <c r="M2293" i="8"/>
  <c r="I2297" i="8"/>
  <c r="O2298" i="8"/>
  <c r="N2302" i="8"/>
  <c r="M2306" i="8"/>
  <c r="M2312" i="8"/>
  <c r="L2319" i="8"/>
  <c r="O2327" i="8"/>
  <c r="K2327" i="8"/>
  <c r="I2329" i="8"/>
  <c r="O2339" i="8"/>
  <c r="N2339" i="8"/>
  <c r="L2339" i="8"/>
  <c r="L2343" i="8"/>
  <c r="O2363" i="8"/>
  <c r="Q2363" i="8" s="1"/>
  <c r="N2363" i="8"/>
  <c r="L2363" i="8"/>
  <c r="J2368" i="8"/>
  <c r="I2368" i="8"/>
  <c r="O2370" i="8"/>
  <c r="N2387" i="8"/>
  <c r="N2284" i="8"/>
  <c r="N2293" i="8"/>
  <c r="O2302" i="8"/>
  <c r="O2306" i="8"/>
  <c r="N2312" i="8"/>
  <c r="M2319" i="8"/>
  <c r="O2331" i="8"/>
  <c r="N2331" i="8"/>
  <c r="L2331" i="8"/>
  <c r="N2333" i="8"/>
  <c r="M2333" i="8"/>
  <c r="L2333" i="8"/>
  <c r="K2333" i="8"/>
  <c r="L2361" i="8"/>
  <c r="K2361" i="8"/>
  <c r="O2361" i="8"/>
  <c r="N2361" i="8"/>
  <c r="J2394" i="8"/>
  <c r="I2394" i="8"/>
  <c r="I2277" i="8"/>
  <c r="K2305" i="8"/>
  <c r="I2308" i="8"/>
  <c r="O2311" i="8"/>
  <c r="N2319" i="8"/>
  <c r="I2325" i="8"/>
  <c r="L2327" i="8"/>
  <c r="M2335" i="8"/>
  <c r="K2339" i="8"/>
  <c r="N2343" i="8"/>
  <c r="K2350" i="8"/>
  <c r="O2354" i="8"/>
  <c r="O2359" i="8"/>
  <c r="K2359" i="8"/>
  <c r="M2361" i="8"/>
  <c r="O2379" i="8"/>
  <c r="M2379" i="8"/>
  <c r="L2379" i="8"/>
  <c r="K2379" i="8"/>
  <c r="M2404" i="8"/>
  <c r="L2404" i="8"/>
  <c r="K2404" i="8"/>
  <c r="O2404" i="8"/>
  <c r="K2287" i="8"/>
  <c r="I2296" i="8"/>
  <c r="M2305" i="8"/>
  <c r="M2327" i="8"/>
  <c r="K2331" i="8"/>
  <c r="O2333" i="8"/>
  <c r="N2335" i="8"/>
  <c r="J2348" i="8"/>
  <c r="I2348" i="8"/>
  <c r="L2350" i="8"/>
  <c r="M2363" i="8"/>
  <c r="N2366" i="8"/>
  <c r="K2366" i="8"/>
  <c r="O2371" i="8"/>
  <c r="N2371" i="8"/>
  <c r="L2371" i="8"/>
  <c r="N2379" i="8"/>
  <c r="N2404" i="8"/>
  <c r="O2434" i="8"/>
  <c r="N2434" i="8"/>
  <c r="N2282" i="8"/>
  <c r="L2282" i="8"/>
  <c r="N2291" i="8"/>
  <c r="N2314" i="8"/>
  <c r="L2314" i="8"/>
  <c r="J2320" i="8"/>
  <c r="I2320" i="8"/>
  <c r="M2331" i="8"/>
  <c r="J2344" i="8"/>
  <c r="I2344" i="8"/>
  <c r="N2357" i="8"/>
  <c r="M2357" i="8"/>
  <c r="L2357" i="8"/>
  <c r="K2357" i="8"/>
  <c r="J2374" i="8"/>
  <c r="I2374" i="8"/>
  <c r="M2287" i="8"/>
  <c r="I2295" i="8"/>
  <c r="I2304" i="8"/>
  <c r="O2305" i="8"/>
  <c r="L2311" i="8"/>
  <c r="I2318" i="8"/>
  <c r="J2336" i="8"/>
  <c r="I2336" i="8"/>
  <c r="O2342" i="8"/>
  <c r="N2342" i="8"/>
  <c r="M2342" i="8"/>
  <c r="N2346" i="8"/>
  <c r="M2346" i="8"/>
  <c r="L2346" i="8"/>
  <c r="M2359" i="8"/>
  <c r="J2366" i="8"/>
  <c r="O2366" i="8" s="1"/>
  <c r="K2371" i="8"/>
  <c r="J2391" i="8"/>
  <c r="I2391" i="8"/>
  <c r="J2398" i="8"/>
  <c r="I2398" i="8"/>
  <c r="I2275" i="8"/>
  <c r="K2276" i="8"/>
  <c r="K2282" i="8"/>
  <c r="K2286" i="8"/>
  <c r="N2287" i="8"/>
  <c r="K2291" i="8"/>
  <c r="K2300" i="8"/>
  <c r="M2311" i="8"/>
  <c r="K2314" i="8"/>
  <c r="J2316" i="8"/>
  <c r="I2316" i="8"/>
  <c r="J2328" i="8"/>
  <c r="I2328" i="8"/>
  <c r="O2334" i="8"/>
  <c r="N2334" i="8"/>
  <c r="M2334" i="8"/>
  <c r="O2355" i="8"/>
  <c r="N2355" i="8"/>
  <c r="L2355" i="8"/>
  <c r="O2357" i="8"/>
  <c r="N2359" i="8"/>
  <c r="M2371" i="8"/>
  <c r="J2377" i="8"/>
  <c r="K2377" i="8" s="1"/>
  <c r="J2380" i="8"/>
  <c r="I2380" i="8"/>
  <c r="O2431" i="8"/>
  <c r="N2431" i="8"/>
  <c r="M2431" i="8"/>
  <c r="L2431" i="8"/>
  <c r="K2431" i="8"/>
  <c r="J2471" i="8"/>
  <c r="I2471" i="8"/>
  <c r="M2282" i="8"/>
  <c r="L2291" i="8"/>
  <c r="N2311" i="8"/>
  <c r="M2314" i="8"/>
  <c r="I2326" i="8"/>
  <c r="J2342" i="8"/>
  <c r="K2346" i="8"/>
  <c r="I2353" i="8"/>
  <c r="J2364" i="8"/>
  <c r="I2364" i="8"/>
  <c r="I2369" i="8"/>
  <c r="J2420" i="8"/>
  <c r="I2420" i="8"/>
  <c r="M2432" i="8"/>
  <c r="O2456" i="8"/>
  <c r="N2456" i="8"/>
  <c r="M2456" i="8"/>
  <c r="L2456" i="8"/>
  <c r="O2463" i="8"/>
  <c r="L2463" i="8"/>
  <c r="K2463" i="8"/>
  <c r="K2474" i="8"/>
  <c r="O2474" i="8"/>
  <c r="N2474" i="8"/>
  <c r="M2474" i="8"/>
  <c r="N2484" i="8"/>
  <c r="M2484" i="8"/>
  <c r="L2484" i="8"/>
  <c r="K2484" i="8"/>
  <c r="O2484" i="8"/>
  <c r="J2496" i="8"/>
  <c r="I2496" i="8"/>
  <c r="I2392" i="8"/>
  <c r="J2397" i="8"/>
  <c r="K2397" i="8" s="1"/>
  <c r="J2409" i="8"/>
  <c r="N2409" i="8" s="1"/>
  <c r="J2412" i="8"/>
  <c r="I2412" i="8"/>
  <c r="O2427" i="8"/>
  <c r="N2427" i="8"/>
  <c r="M2427" i="8"/>
  <c r="N2432" i="8"/>
  <c r="M2446" i="8"/>
  <c r="L2446" i="8"/>
  <c r="L2474" i="8"/>
  <c r="O2481" i="8"/>
  <c r="N2481" i="8"/>
  <c r="L2481" i="8"/>
  <c r="K2481" i="8"/>
  <c r="O2432" i="8"/>
  <c r="O2439" i="8"/>
  <c r="N2439" i="8"/>
  <c r="K2439" i="8"/>
  <c r="J2451" i="8"/>
  <c r="I2451" i="8"/>
  <c r="J2461" i="8"/>
  <c r="I2461" i="8"/>
  <c r="J2469" i="8"/>
  <c r="I2469" i="8"/>
  <c r="O2485" i="8"/>
  <c r="N2485" i="8"/>
  <c r="M2485" i="8"/>
  <c r="L2485" i="8"/>
  <c r="K2485" i="8"/>
  <c r="N2550" i="8"/>
  <c r="M2550" i="8"/>
  <c r="L2550" i="8"/>
  <c r="K2550" i="8"/>
  <c r="O2550" i="8"/>
  <c r="L2417" i="8"/>
  <c r="L2439" i="8"/>
  <c r="N2463" i="8"/>
  <c r="O2466" i="8"/>
  <c r="N2466" i="8"/>
  <c r="L2466" i="8"/>
  <c r="O2429" i="8"/>
  <c r="M2429" i="8"/>
  <c r="L2429" i="8"/>
  <c r="K2429" i="8"/>
  <c r="O2435" i="8"/>
  <c r="N2435" i="8"/>
  <c r="M2435" i="8"/>
  <c r="K2435" i="8"/>
  <c r="O2437" i="8"/>
  <c r="M2437" i="8"/>
  <c r="L2437" i="8"/>
  <c r="K2437" i="8"/>
  <c r="J2472" i="8"/>
  <c r="I2472" i="8"/>
  <c r="I2372" i="8"/>
  <c r="I2385" i="8"/>
  <c r="L2386" i="8"/>
  <c r="L2402" i="8"/>
  <c r="I2414" i="8"/>
  <c r="N2417" i="8"/>
  <c r="O2419" i="8"/>
  <c r="N2419" i="8"/>
  <c r="L2427" i="8"/>
  <c r="N2429" i="8"/>
  <c r="N2437" i="8"/>
  <c r="O2454" i="8"/>
  <c r="N2454" i="8"/>
  <c r="M2454" i="8"/>
  <c r="K2454" i="8"/>
  <c r="M2466" i="8"/>
  <c r="N2505" i="8"/>
  <c r="M2505" i="8"/>
  <c r="L2505" i="8"/>
  <c r="K2505" i="8"/>
  <c r="N2386" i="8"/>
  <c r="I2396" i="8"/>
  <c r="I2401" i="8"/>
  <c r="N2402" i="8"/>
  <c r="I2405" i="8"/>
  <c r="O2411" i="8"/>
  <c r="N2411" i="8"/>
  <c r="O2417" i="8"/>
  <c r="O2446" i="8"/>
  <c r="Q2446" i="8" s="1"/>
  <c r="J2449" i="8"/>
  <c r="I2449" i="8"/>
  <c r="J2543" i="8"/>
  <c r="I2543" i="8"/>
  <c r="I2315" i="8"/>
  <c r="I2323" i="8"/>
  <c r="O2386" i="8"/>
  <c r="O2402" i="8"/>
  <c r="K2424" i="8"/>
  <c r="L2435" i="8"/>
  <c r="O2486" i="8"/>
  <c r="N2486" i="8"/>
  <c r="M2486" i="8"/>
  <c r="L2486" i="8"/>
  <c r="K2486" i="8"/>
  <c r="K2522" i="8"/>
  <c r="O2522" i="8"/>
  <c r="N2522" i="8"/>
  <c r="M2522" i="8"/>
  <c r="L2522" i="8"/>
  <c r="O2526" i="8"/>
  <c r="M2526" i="8"/>
  <c r="L2526" i="8"/>
  <c r="K2526" i="8"/>
  <c r="N2526" i="8"/>
  <c r="J2384" i="8"/>
  <c r="O2384" i="8" s="1"/>
  <c r="I2400" i="8"/>
  <c r="J2408" i="8"/>
  <c r="J2416" i="8"/>
  <c r="K2419" i="8"/>
  <c r="L2424" i="8"/>
  <c r="M2440" i="8"/>
  <c r="L2440" i="8"/>
  <c r="L2442" i="8"/>
  <c r="L2454" i="8"/>
  <c r="I2459" i="8"/>
  <c r="O2462" i="8"/>
  <c r="N2462" i="8"/>
  <c r="M2462" i="8"/>
  <c r="L2462" i="8"/>
  <c r="I2467" i="8"/>
  <c r="J2467" i="8"/>
  <c r="M2424" i="8"/>
  <c r="M2426" i="8"/>
  <c r="L2426" i="8"/>
  <c r="K2426" i="8"/>
  <c r="O2438" i="8"/>
  <c r="N2438" i="8"/>
  <c r="M2438" i="8"/>
  <c r="L2438" i="8"/>
  <c r="N2452" i="8"/>
  <c r="M2452" i="8"/>
  <c r="L2452" i="8"/>
  <c r="K2452" i="8"/>
  <c r="O2494" i="8"/>
  <c r="N2494" i="8"/>
  <c r="M2494" i="8"/>
  <c r="L2494" i="8"/>
  <c r="K2494" i="8"/>
  <c r="J2413" i="8"/>
  <c r="L2416" i="8"/>
  <c r="J2445" i="8"/>
  <c r="I2445" i="8"/>
  <c r="L2447" i="8"/>
  <c r="K2447" i="8"/>
  <c r="O2447" i="8"/>
  <c r="N2447" i="8"/>
  <c r="O2470" i="8"/>
  <c r="N2470" i="8"/>
  <c r="M2470" i="8"/>
  <c r="L2470" i="8"/>
  <c r="O2480" i="8"/>
  <c r="N2480" i="8"/>
  <c r="M2480" i="8"/>
  <c r="L2480" i="8"/>
  <c r="K2480" i="8"/>
  <c r="O2527" i="8"/>
  <c r="N2527" i="8"/>
  <c r="M2527" i="8"/>
  <c r="L2527" i="8"/>
  <c r="K2527" i="8"/>
  <c r="M2421" i="8"/>
  <c r="L2421" i="8"/>
  <c r="K2421" i="8"/>
  <c r="J2428" i="8"/>
  <c r="I2428" i="8"/>
  <c r="O2430" i="8"/>
  <c r="N2430" i="8"/>
  <c r="M2430" i="8"/>
  <c r="L2430" i="8"/>
  <c r="J2455" i="8"/>
  <c r="I2455" i="8"/>
  <c r="O2473" i="8"/>
  <c r="N2473" i="8"/>
  <c r="L2473" i="8"/>
  <c r="K2473" i="8"/>
  <c r="N2511" i="8"/>
  <c r="M2511" i="8"/>
  <c r="L2511" i="8"/>
  <c r="K2511" i="8"/>
  <c r="O2511" i="8"/>
  <c r="I2382" i="8"/>
  <c r="I2388" i="8"/>
  <c r="L2389" i="8"/>
  <c r="L2395" i="8"/>
  <c r="N2408" i="8"/>
  <c r="I2413" i="8"/>
  <c r="I2418" i="8"/>
  <c r="N2421" i="8"/>
  <c r="I2423" i="8"/>
  <c r="O2426" i="8"/>
  <c r="J2436" i="8"/>
  <c r="I2436" i="8"/>
  <c r="K2438" i="8"/>
  <c r="N2440" i="8"/>
  <c r="O2452" i="8"/>
  <c r="N2460" i="8"/>
  <c r="O2460" i="8"/>
  <c r="M2460" i="8"/>
  <c r="K2460" i="8"/>
  <c r="K2470" i="8"/>
  <c r="O2487" i="8"/>
  <c r="N2487" i="8"/>
  <c r="M2487" i="8"/>
  <c r="L2487" i="8"/>
  <c r="K2487" i="8"/>
  <c r="M2389" i="8"/>
  <c r="M2395" i="8"/>
  <c r="N2399" i="8"/>
  <c r="M2410" i="8"/>
  <c r="L2410" i="8"/>
  <c r="O2421" i="8"/>
  <c r="K2430" i="8"/>
  <c r="J2468" i="8"/>
  <c r="I2468" i="8"/>
  <c r="M2473" i="8"/>
  <c r="J2477" i="8"/>
  <c r="I2477" i="8"/>
  <c r="J2503" i="8"/>
  <c r="I2503" i="8"/>
  <c r="N2395" i="8"/>
  <c r="J2425" i="8"/>
  <c r="I2425" i="8"/>
  <c r="M2434" i="8"/>
  <c r="L2434" i="8"/>
  <c r="K2434" i="8"/>
  <c r="J2499" i="8"/>
  <c r="I2499" i="8"/>
  <c r="M2515" i="8"/>
  <c r="O2515" i="8"/>
  <c r="N2515" i="8"/>
  <c r="L2515" i="8"/>
  <c r="K2515" i="8"/>
  <c r="N2541" i="8"/>
  <c r="O2541" i="8"/>
  <c r="M2541" i="8"/>
  <c r="L2541" i="8"/>
  <c r="K2541" i="8"/>
  <c r="M2482" i="8"/>
  <c r="J2491" i="8"/>
  <c r="I2491" i="8"/>
  <c r="N2497" i="8"/>
  <c r="N2528" i="8"/>
  <c r="J2548" i="8"/>
  <c r="I2548" i="8"/>
  <c r="N2482" i="8"/>
  <c r="O2528" i="8"/>
  <c r="J2531" i="8"/>
  <c r="I2531" i="8"/>
  <c r="N2536" i="8"/>
  <c r="M2536" i="8"/>
  <c r="L2536" i="8"/>
  <c r="K2536" i="8"/>
  <c r="N2636" i="8"/>
  <c r="L2636" i="8"/>
  <c r="K2636" i="8"/>
  <c r="O2636" i="8"/>
  <c r="M2636" i="8"/>
  <c r="J2450" i="8"/>
  <c r="N2450" i="8" s="1"/>
  <c r="K2457" i="8"/>
  <c r="O2482" i="8"/>
  <c r="O2518" i="8"/>
  <c r="N2560" i="8"/>
  <c r="M2560" i="8"/>
  <c r="L2560" i="8"/>
  <c r="N2577" i="8"/>
  <c r="M2577" i="8"/>
  <c r="L2577" i="8"/>
  <c r="K2577" i="8"/>
  <c r="K2594" i="8"/>
  <c r="I2529" i="8"/>
  <c r="J2529" i="8"/>
  <c r="K2546" i="8"/>
  <c r="O2546" i="8"/>
  <c r="N2546" i="8"/>
  <c r="M2546" i="8"/>
  <c r="J2649" i="8"/>
  <c r="I2649" i="8"/>
  <c r="I2512" i="8"/>
  <c r="I2551" i="8"/>
  <c r="O2567" i="8"/>
  <c r="N2567" i="8"/>
  <c r="M2567" i="8"/>
  <c r="L2567" i="8"/>
  <c r="M2574" i="8"/>
  <c r="O2574" i="8"/>
  <c r="N2574" i="8"/>
  <c r="L2574" i="8"/>
  <c r="N2457" i="8"/>
  <c r="I2493" i="8"/>
  <c r="J2516" i="8"/>
  <c r="I2516" i="8"/>
  <c r="L2518" i="8"/>
  <c r="N2520" i="8"/>
  <c r="M2520" i="8"/>
  <c r="L2520" i="8"/>
  <c r="K2520" i="8"/>
  <c r="L2546" i="8"/>
  <c r="O2560" i="8"/>
  <c r="K2567" i="8"/>
  <c r="K2574" i="8"/>
  <c r="I2595" i="8"/>
  <c r="J2595" i="8"/>
  <c r="I2476" i="8"/>
  <c r="K2490" i="8"/>
  <c r="I2504" i="8"/>
  <c r="M2518" i="8"/>
  <c r="O2520" i="8"/>
  <c r="M2571" i="8"/>
  <c r="K2571" i="8"/>
  <c r="O2571" i="8"/>
  <c r="N2571" i="8"/>
  <c r="O2586" i="8"/>
  <c r="N2586" i="8"/>
  <c r="M2586" i="8"/>
  <c r="L2586" i="8"/>
  <c r="K2586" i="8"/>
  <c r="I2443" i="8"/>
  <c r="I2479" i="8"/>
  <c r="L2490" i="8"/>
  <c r="I2495" i="8"/>
  <c r="K2498" i="8"/>
  <c r="J2510" i="8"/>
  <c r="I2510" i="8"/>
  <c r="N2518" i="8"/>
  <c r="N2525" i="8"/>
  <c r="O2525" i="8"/>
  <c r="M2525" i="8"/>
  <c r="L2525" i="8"/>
  <c r="K2525" i="8"/>
  <c r="J2532" i="8"/>
  <c r="M2532" i="8" s="1"/>
  <c r="L2542" i="8"/>
  <c r="O2544" i="8"/>
  <c r="N2544" i="8"/>
  <c r="M2544" i="8"/>
  <c r="L2544" i="8"/>
  <c r="K2544" i="8"/>
  <c r="L2571" i="8"/>
  <c r="O2575" i="8"/>
  <c r="N2575" i="8"/>
  <c r="M2575" i="8"/>
  <c r="L2575" i="8"/>
  <c r="K2575" i="8"/>
  <c r="M2582" i="8"/>
  <c r="N2582" i="8"/>
  <c r="L2582" i="8"/>
  <c r="O2582" i="8"/>
  <c r="K2582" i="8"/>
  <c r="J2442" i="8"/>
  <c r="N2442" i="8" s="1"/>
  <c r="I2475" i="8"/>
  <c r="J2483" i="8"/>
  <c r="I2483" i="8"/>
  <c r="M2490" i="8"/>
  <c r="L2498" i="8"/>
  <c r="N2549" i="8"/>
  <c r="O2549" i="8"/>
  <c r="M2549" i="8"/>
  <c r="L2549" i="8"/>
  <c r="J2591" i="8"/>
  <c r="I2591" i="8"/>
  <c r="N2490" i="8"/>
  <c r="J2502" i="8"/>
  <c r="I2502" i="8"/>
  <c r="N2508" i="8"/>
  <c r="M2508" i="8"/>
  <c r="L2508" i="8"/>
  <c r="K2508" i="8"/>
  <c r="J2558" i="8"/>
  <c r="I2558" i="8"/>
  <c r="K2489" i="8"/>
  <c r="J2492" i="8"/>
  <c r="N2498" i="8"/>
  <c r="O2508" i="8"/>
  <c r="K2530" i="8"/>
  <c r="O2530" i="8"/>
  <c r="N2530" i="8"/>
  <c r="M2530" i="8"/>
  <c r="L2530" i="8"/>
  <c r="J2535" i="8"/>
  <c r="I2535" i="8"/>
  <c r="K2542" i="8"/>
  <c r="M2547" i="8"/>
  <c r="L2547" i="8"/>
  <c r="O2565" i="8"/>
  <c r="N2565" i="8"/>
  <c r="K2565" i="8"/>
  <c r="M2565" i="8"/>
  <c r="L2565" i="8"/>
  <c r="N2568" i="8"/>
  <c r="L2587" i="8"/>
  <c r="N2587" i="8"/>
  <c r="K2587" i="8"/>
  <c r="O2587" i="8"/>
  <c r="M2587" i="8"/>
  <c r="L2489" i="8"/>
  <c r="N2500" i="8"/>
  <c r="M2500" i="8"/>
  <c r="L2500" i="8"/>
  <c r="K2500" i="8"/>
  <c r="I2521" i="8"/>
  <c r="J2521" i="8"/>
  <c r="J2540" i="8"/>
  <c r="I2540" i="8"/>
  <c r="M2542" i="8"/>
  <c r="I2433" i="8"/>
  <c r="I2441" i="8"/>
  <c r="I2464" i="8"/>
  <c r="K2465" i="8"/>
  <c r="I2478" i="8"/>
  <c r="I2488" i="8"/>
  <c r="M2489" i="8"/>
  <c r="I2492" i="8"/>
  <c r="O2500" i="8"/>
  <c r="I2517" i="8"/>
  <c r="N2533" i="8"/>
  <c r="M2533" i="8"/>
  <c r="N2542" i="8"/>
  <c r="I2545" i="8"/>
  <c r="J2545" i="8"/>
  <c r="N2547" i="8"/>
  <c r="L2465" i="8"/>
  <c r="K2497" i="8"/>
  <c r="K2513" i="8"/>
  <c r="K2528" i="8"/>
  <c r="K2533" i="8"/>
  <c r="O2547" i="8"/>
  <c r="J2559" i="8"/>
  <c r="I2559" i="8"/>
  <c r="I2580" i="8"/>
  <c r="J2580" i="8"/>
  <c r="I2458" i="8"/>
  <c r="L2497" i="8"/>
  <c r="O2505" i="8"/>
  <c r="J2507" i="8"/>
  <c r="I2507" i="8"/>
  <c r="L2533" i="8"/>
  <c r="O2576" i="8"/>
  <c r="N2576" i="8"/>
  <c r="M2576" i="8"/>
  <c r="L2576" i="8"/>
  <c r="K2576" i="8"/>
  <c r="N2652" i="8"/>
  <c r="M2652" i="8"/>
  <c r="N2676" i="8"/>
  <c r="M2676" i="8"/>
  <c r="K2676" i="8"/>
  <c r="O2676" i="8"/>
  <c r="L2676" i="8"/>
  <c r="J2563" i="8"/>
  <c r="L2563" i="8" s="1"/>
  <c r="K2593" i="8"/>
  <c r="K2601" i="8"/>
  <c r="J2672" i="8"/>
  <c r="I2672" i="8"/>
  <c r="J2555" i="8"/>
  <c r="M2555" i="8" s="1"/>
  <c r="I2566" i="8"/>
  <c r="J2570" i="8"/>
  <c r="M2570" i="8" s="1"/>
  <c r="J2597" i="8"/>
  <c r="I2597" i="8"/>
  <c r="L2603" i="8"/>
  <c r="O2603" i="8"/>
  <c r="I2626" i="8"/>
  <c r="I2631" i="8"/>
  <c r="K2644" i="8"/>
  <c r="M2563" i="8"/>
  <c r="K2563" i="8"/>
  <c r="I2569" i="8"/>
  <c r="O2573" i="8"/>
  <c r="N2573" i="8"/>
  <c r="K2573" i="8"/>
  <c r="J2584" i="8"/>
  <c r="O2584" i="8" s="1"/>
  <c r="L2619" i="8"/>
  <c r="O2619" i="8"/>
  <c r="M2619" i="8"/>
  <c r="K2619" i="8"/>
  <c r="O2599" i="8"/>
  <c r="N2599" i="8"/>
  <c r="M2599" i="8"/>
  <c r="L2599" i="8"/>
  <c r="K2599" i="8"/>
  <c r="O2615" i="8"/>
  <c r="N2615" i="8"/>
  <c r="M2615" i="8"/>
  <c r="L2615" i="8"/>
  <c r="O2617" i="8"/>
  <c r="N2617" i="8"/>
  <c r="M2617" i="8"/>
  <c r="L2617" i="8"/>
  <c r="O2624" i="8"/>
  <c r="N2624" i="8"/>
  <c r="M2624" i="8"/>
  <c r="L2624" i="8"/>
  <c r="K2624" i="8"/>
  <c r="K2562" i="8"/>
  <c r="N2563" i="8"/>
  <c r="L2573" i="8"/>
  <c r="I2592" i="8"/>
  <c r="J2594" i="8"/>
  <c r="O2594" i="8" s="1"/>
  <c r="M2601" i="8"/>
  <c r="M2603" i="8"/>
  <c r="O2607" i="8"/>
  <c r="N2607" i="8"/>
  <c r="M2607" i="8"/>
  <c r="L2607" i="8"/>
  <c r="Q2607" i="8" s="1"/>
  <c r="I2639" i="8"/>
  <c r="O2652" i="8"/>
  <c r="J2666" i="8"/>
  <c r="O2689" i="8"/>
  <c r="N2689" i="8"/>
  <c r="M2689" i="8"/>
  <c r="L2689" i="8"/>
  <c r="K2689" i="8"/>
  <c r="O2563" i="8"/>
  <c r="M2573" i="8"/>
  <c r="M2579" i="8"/>
  <c r="K2579" i="8"/>
  <c r="N2588" i="8"/>
  <c r="L2588" i="8"/>
  <c r="K2588" i="8"/>
  <c r="N2601" i="8"/>
  <c r="N2603" i="8"/>
  <c r="K2609" i="8"/>
  <c r="L2611" i="8"/>
  <c r="O2611" i="8"/>
  <c r="K2611" i="8"/>
  <c r="K2615" i="8"/>
  <c r="K2617" i="8"/>
  <c r="I2656" i="8"/>
  <c r="J2662" i="8"/>
  <c r="I2662" i="8"/>
  <c r="I2501" i="8"/>
  <c r="I2509" i="8"/>
  <c r="K2554" i="8"/>
  <c r="O2572" i="8"/>
  <c r="M2572" i="8"/>
  <c r="L2572" i="8"/>
  <c r="L2579" i="8"/>
  <c r="J2590" i="8"/>
  <c r="I2590" i="8"/>
  <c r="O2601" i="8"/>
  <c r="L2609" i="8"/>
  <c r="M2611" i="8"/>
  <c r="N2620" i="8"/>
  <c r="L2627" i="8"/>
  <c r="N2627" i="8"/>
  <c r="J2539" i="8"/>
  <c r="I2553" i="8"/>
  <c r="I2561" i="8"/>
  <c r="L2562" i="8"/>
  <c r="N2579" i="8"/>
  <c r="M2609" i="8"/>
  <c r="N2611" i="8"/>
  <c r="J2622" i="8"/>
  <c r="I2622" i="8"/>
  <c r="N2609" i="8"/>
  <c r="O2632" i="8"/>
  <c r="N2632" i="8"/>
  <c r="M2632" i="8"/>
  <c r="L2632" i="8"/>
  <c r="K2632" i="8"/>
  <c r="L2635" i="8"/>
  <c r="N2635" i="8"/>
  <c r="I2539" i="8"/>
  <c r="J2553" i="8"/>
  <c r="M2554" i="8"/>
  <c r="J2561" i="8"/>
  <c r="N2562" i="8"/>
  <c r="K2572" i="8"/>
  <c r="O2588" i="8"/>
  <c r="I2600" i="8"/>
  <c r="J2602" i="8"/>
  <c r="I2602" i="8"/>
  <c r="K2620" i="8"/>
  <c r="M2627" i="8"/>
  <c r="O2648" i="8"/>
  <c r="N2648" i="8"/>
  <c r="M2648" i="8"/>
  <c r="L2648" i="8"/>
  <c r="N2554" i="8"/>
  <c r="I2557" i="8"/>
  <c r="O2562" i="8"/>
  <c r="K2568" i="8"/>
  <c r="N2572" i="8"/>
  <c r="J2578" i="8"/>
  <c r="O2578" i="8" s="1"/>
  <c r="I2581" i="8"/>
  <c r="J2608" i="8"/>
  <c r="M2608" i="8" s="1"/>
  <c r="N2612" i="8"/>
  <c r="J2616" i="8"/>
  <c r="O2616" i="8" s="1"/>
  <c r="L2620" i="8"/>
  <c r="K2625" i="8"/>
  <c r="O2627" i="8"/>
  <c r="K2635" i="8"/>
  <c r="I2514" i="8"/>
  <c r="I2519" i="8"/>
  <c r="I2524" i="8"/>
  <c r="O2554" i="8"/>
  <c r="L2568" i="8"/>
  <c r="I2583" i="8"/>
  <c r="I2585" i="8"/>
  <c r="J2610" i="8"/>
  <c r="I2610" i="8"/>
  <c r="M2620" i="8"/>
  <c r="L2625" i="8"/>
  <c r="J2630" i="8"/>
  <c r="I2630" i="8"/>
  <c r="M2635" i="8"/>
  <c r="J2643" i="8"/>
  <c r="L2643" i="8" s="1"/>
  <c r="K2648" i="8"/>
  <c r="L2651" i="8"/>
  <c r="N2651" i="8"/>
  <c r="O2651" i="8"/>
  <c r="M2651" i="8"/>
  <c r="K2538" i="8"/>
  <c r="I2552" i="8"/>
  <c r="M2568" i="8"/>
  <c r="M2578" i="8"/>
  <c r="J2614" i="8"/>
  <c r="I2614" i="8"/>
  <c r="O2620" i="8"/>
  <c r="O2635" i="8"/>
  <c r="J2646" i="8"/>
  <c r="I2646" i="8"/>
  <c r="J2654" i="8"/>
  <c r="I2654" i="8"/>
  <c r="L2657" i="8"/>
  <c r="O2679" i="8"/>
  <c r="N2679" i="8"/>
  <c r="M2679" i="8"/>
  <c r="L2679" i="8"/>
  <c r="K2679" i="8"/>
  <c r="L2683" i="8"/>
  <c r="K2683" i="8"/>
  <c r="O2683" i="8"/>
  <c r="N2683" i="8"/>
  <c r="M2683" i="8"/>
  <c r="J2523" i="8"/>
  <c r="M2523" i="8" s="1"/>
  <c r="I2537" i="8"/>
  <c r="I2556" i="8"/>
  <c r="J2564" i="8"/>
  <c r="J2589" i="8"/>
  <c r="I2589" i="8"/>
  <c r="O2593" i="8"/>
  <c r="M2593" i="8"/>
  <c r="L2593" i="8"/>
  <c r="I2606" i="8"/>
  <c r="K2612" i="8"/>
  <c r="I2633" i="8"/>
  <c r="J2641" i="8"/>
  <c r="I2641" i="8"/>
  <c r="K2651" i="8"/>
  <c r="I2664" i="8"/>
  <c r="J2664" i="8"/>
  <c r="L2659" i="8"/>
  <c r="K2659" i="8"/>
  <c r="N2659" i="8"/>
  <c r="J2680" i="8"/>
  <c r="I2680" i="8"/>
  <c r="L2667" i="8"/>
  <c r="K2667" i="8"/>
  <c r="O2667" i="8"/>
  <c r="N2667" i="8"/>
  <c r="N2628" i="8"/>
  <c r="M2659" i="8"/>
  <c r="O2673" i="8"/>
  <c r="N2673" i="8"/>
  <c r="M2673" i="8"/>
  <c r="L2673" i="8"/>
  <c r="K2673" i="8"/>
  <c r="N2684" i="8"/>
  <c r="M2684" i="8"/>
  <c r="K2684" i="8"/>
  <c r="O2687" i="8"/>
  <c r="N2687" i="8"/>
  <c r="M2687" i="8"/>
  <c r="L2687" i="8"/>
  <c r="K2687" i="8"/>
  <c r="N2596" i="8"/>
  <c r="J2605" i="8"/>
  <c r="I2605" i="8"/>
  <c r="J2634" i="8"/>
  <c r="L2634" i="8" s="1"/>
  <c r="O2657" i="8"/>
  <c r="N2657" i="8"/>
  <c r="O2659" i="8"/>
  <c r="M2667" i="8"/>
  <c r="L2691" i="8"/>
  <c r="K2691" i="8"/>
  <c r="O2691" i="8"/>
  <c r="N2691" i="8"/>
  <c r="O2647" i="8"/>
  <c r="N2647" i="8"/>
  <c r="M2647" i="8"/>
  <c r="L2647" i="8"/>
  <c r="K2647" i="8"/>
  <c r="J2655" i="8"/>
  <c r="J2674" i="8"/>
  <c r="J2688" i="8"/>
  <c r="I2688" i="8"/>
  <c r="K2596" i="8"/>
  <c r="J2618" i="8"/>
  <c r="L2628" i="8"/>
  <c r="J2642" i="8"/>
  <c r="L2642" i="8" s="1"/>
  <c r="I2655" i="8"/>
  <c r="M2657" i="8"/>
  <c r="O2665" i="8"/>
  <c r="N2665" i="8"/>
  <c r="K2665" i="8"/>
  <c r="O2681" i="8"/>
  <c r="N2681" i="8"/>
  <c r="M2681" i="8"/>
  <c r="L2681" i="8"/>
  <c r="K2681" i="8"/>
  <c r="O2684" i="8"/>
  <c r="J2613" i="8"/>
  <c r="I2613" i="8"/>
  <c r="J2623" i="8"/>
  <c r="M2628" i="8"/>
  <c r="N2660" i="8"/>
  <c r="M2660" i="8"/>
  <c r="K2660" i="8"/>
  <c r="L2665" i="8"/>
  <c r="N2668" i="8"/>
  <c r="M2668" i="8"/>
  <c r="K2668" i="8"/>
  <c r="N2692" i="8"/>
  <c r="M2692" i="8"/>
  <c r="K2692" i="8"/>
  <c r="O2695" i="8"/>
  <c r="N2695" i="8"/>
  <c r="M2695" i="8"/>
  <c r="L2695" i="8"/>
  <c r="K2695" i="8"/>
  <c r="O2625" i="8"/>
  <c r="N2625" i="8"/>
  <c r="J2638" i="8"/>
  <c r="I2638" i="8"/>
  <c r="O2640" i="8"/>
  <c r="N2640" i="8"/>
  <c r="M2640" i="8"/>
  <c r="L2640" i="8"/>
  <c r="Q2640" i="8" s="1"/>
  <c r="N2644" i="8"/>
  <c r="O2596" i="8"/>
  <c r="J2598" i="8"/>
  <c r="O2598" i="8" s="1"/>
  <c r="I2623" i="8"/>
  <c r="J2650" i="8"/>
  <c r="L2650" i="8" s="1"/>
  <c r="J2663" i="8"/>
  <c r="O2663" i="8" s="1"/>
  <c r="O2671" i="8"/>
  <c r="N2671" i="8"/>
  <c r="M2671" i="8"/>
  <c r="L2671" i="8"/>
  <c r="K2671" i="8"/>
  <c r="L2675" i="8"/>
  <c r="K2675" i="8"/>
  <c r="O2675" i="8"/>
  <c r="N2675" i="8"/>
  <c r="J2682" i="8"/>
  <c r="I2670" i="8"/>
  <c r="I2678" i="8"/>
  <c r="I2686" i="8"/>
  <c r="I2694" i="8"/>
  <c r="I2621" i="8"/>
  <c r="I2629" i="8"/>
  <c r="I2637" i="8"/>
  <c r="I2645" i="8"/>
  <c r="I2653" i="8"/>
  <c r="I2661" i="8"/>
  <c r="I2669" i="8"/>
  <c r="I2677" i="8"/>
  <c r="I2685" i="8"/>
  <c r="I2693" i="8"/>
  <c r="I2658" i="8"/>
  <c r="I2666" i="8"/>
  <c r="I2674" i="8"/>
  <c r="I2682" i="8"/>
  <c r="I2690" i="8"/>
  <c r="M1839" i="8"/>
  <c r="K1839" i="8"/>
  <c r="O1850" i="8"/>
  <c r="M1850" i="8"/>
  <c r="J1365" i="8"/>
  <c r="I1429" i="8"/>
  <c r="M1429" i="8" s="1"/>
  <c r="J1477" i="8"/>
  <c r="O1477" i="8" s="1"/>
  <c r="K1532" i="8"/>
  <c r="I1541" i="8"/>
  <c r="O1541" i="8" s="1"/>
  <c r="I1590" i="8"/>
  <c r="K1590" i="8" s="1"/>
  <c r="J1734" i="8"/>
  <c r="O1734" i="8" s="1"/>
  <c r="J1861" i="8"/>
  <c r="I1865" i="8"/>
  <c r="I1880" i="8"/>
  <c r="L1880" i="8" s="1"/>
  <c r="J1990" i="8"/>
  <c r="L1990" i="8" s="1"/>
  <c r="M1389" i="8"/>
  <c r="N1434" i="8"/>
  <c r="J1558" i="8"/>
  <c r="L1608" i="8"/>
  <c r="L1695" i="8"/>
  <c r="K1722" i="8"/>
  <c r="L1774" i="8"/>
  <c r="K1842" i="8"/>
  <c r="I1927" i="8"/>
  <c r="J1936" i="8"/>
  <c r="J1976" i="8"/>
  <c r="N1976" i="8" s="1"/>
  <c r="I1366" i="8"/>
  <c r="I1829" i="8"/>
  <c r="M1829" i="8" s="1"/>
  <c r="N1389" i="8"/>
  <c r="I1493" i="8"/>
  <c r="K1493" i="8" s="1"/>
  <c r="M1608" i="8"/>
  <c r="I1750" i="8"/>
  <c r="K1750" i="8" s="1"/>
  <c r="I1813" i="8"/>
  <c r="I1894" i="8"/>
  <c r="I2006" i="8"/>
  <c r="K2006" i="8" s="1"/>
  <c r="O1524" i="8"/>
  <c r="O1533" i="8"/>
  <c r="I1574" i="8"/>
  <c r="M1574" i="8" s="1"/>
  <c r="N1608" i="8"/>
  <c r="I1622" i="8"/>
  <c r="L1651" i="8"/>
  <c r="I1686" i="8"/>
  <c r="M1686" i="8" s="1"/>
  <c r="O1774" i="8"/>
  <c r="M1820" i="8"/>
  <c r="K1919" i="8"/>
  <c r="I1381" i="8"/>
  <c r="L1381" i="8" s="1"/>
  <c r="L1405" i="8"/>
  <c r="K1533" i="8"/>
  <c r="N1839" i="8"/>
  <c r="I1942" i="8"/>
  <c r="L1942" i="8" s="1"/>
  <c r="I1509" i="8"/>
  <c r="M1524" i="8"/>
  <c r="L1533" i="8"/>
  <c r="M1600" i="8"/>
  <c r="N1820" i="8"/>
  <c r="M1835" i="8"/>
  <c r="I1872" i="8"/>
  <c r="J1887" i="8"/>
  <c r="I1904" i="8"/>
  <c r="I1929" i="8"/>
  <c r="J1952" i="8"/>
  <c r="O1952" i="8" s="1"/>
  <c r="M1533" i="8"/>
  <c r="O1724" i="8"/>
  <c r="O1789" i="8"/>
  <c r="I1826" i="8"/>
  <c r="M1826" i="8" s="1"/>
  <c r="K1835" i="8"/>
  <c r="I1849" i="8"/>
  <c r="I1858" i="8"/>
  <c r="L1858" i="8" s="1"/>
  <c r="I1882" i="8"/>
  <c r="M1882" i="8" s="1"/>
  <c r="N1919" i="8"/>
  <c r="K1421" i="8"/>
  <c r="I1445" i="8"/>
  <c r="I1733" i="8"/>
  <c r="I1766" i="8"/>
  <c r="K1766" i="8" s="1"/>
  <c r="I1910" i="8"/>
  <c r="I1958" i="8"/>
  <c r="J1968" i="8"/>
  <c r="J1992" i="8"/>
  <c r="M1992" i="8" s="1"/>
  <c r="M1373" i="8"/>
  <c r="O1402" i="8"/>
  <c r="I1525" i="8"/>
  <c r="N1525" i="8" s="1"/>
  <c r="M1592" i="8"/>
  <c r="K1747" i="8"/>
  <c r="I1873" i="8"/>
  <c r="I1974" i="8"/>
  <c r="I1382" i="8"/>
  <c r="J1397" i="8"/>
  <c r="I1461" i="8"/>
  <c r="O1461" i="8" s="1"/>
  <c r="I1606" i="8"/>
  <c r="K1606" i="8" s="1"/>
  <c r="I1653" i="8"/>
  <c r="J1670" i="8"/>
  <c r="J1878" i="8"/>
  <c r="M1402" i="8"/>
  <c r="K1850" i="8"/>
  <c r="K1888" i="8"/>
  <c r="I1413" i="8"/>
  <c r="N1413" i="8" s="1"/>
  <c r="K1437" i="8"/>
  <c r="N1566" i="8"/>
  <c r="L1576" i="8"/>
  <c r="I1638" i="8"/>
  <c r="O1638" i="8" s="1"/>
  <c r="J1846" i="8"/>
  <c r="M1846" i="8" s="1"/>
  <c r="L1865" i="8"/>
  <c r="I1781" i="8"/>
  <c r="L1888" i="8"/>
  <c r="L1436" i="8"/>
  <c r="K1436" i="8"/>
  <c r="O1436" i="8"/>
  <c r="N1436" i="8"/>
  <c r="O1390" i="8"/>
  <c r="N1390" i="8"/>
  <c r="M1390" i="8"/>
  <c r="L1390" i="8"/>
  <c r="K1390" i="8"/>
  <c r="O1350" i="8"/>
  <c r="N1350" i="8"/>
  <c r="M1350" i="8"/>
  <c r="L1350" i="8"/>
  <c r="K1350" i="8"/>
  <c r="O1355" i="8"/>
  <c r="N1355" i="8"/>
  <c r="M1355" i="8"/>
  <c r="L1355" i="8"/>
  <c r="K1355" i="8"/>
  <c r="O1387" i="8"/>
  <c r="N1387" i="8"/>
  <c r="M1387" i="8"/>
  <c r="L1387" i="8"/>
  <c r="K1387" i="8"/>
  <c r="O1374" i="8"/>
  <c r="N1374" i="8"/>
  <c r="M1374" i="8"/>
  <c r="L1374" i="8"/>
  <c r="K1374" i="8"/>
  <c r="L1379" i="8"/>
  <c r="O1371" i="8"/>
  <c r="N1371" i="8"/>
  <c r="M1371" i="8"/>
  <c r="L1371" i="8"/>
  <c r="O1358" i="8"/>
  <c r="N1358" i="8"/>
  <c r="M1358" i="8"/>
  <c r="L1358" i="8"/>
  <c r="K1358" i="8"/>
  <c r="O1363" i="8"/>
  <c r="N1363" i="8"/>
  <c r="M1363" i="8"/>
  <c r="L1363" i="8"/>
  <c r="K1363" i="8"/>
  <c r="I1354" i="8"/>
  <c r="I1362" i="8"/>
  <c r="I1370" i="8"/>
  <c r="I1378" i="8"/>
  <c r="I1386" i="8"/>
  <c r="I1393" i="8"/>
  <c r="I1401" i="8"/>
  <c r="I1404" i="8"/>
  <c r="I1407" i="8"/>
  <c r="I1415" i="8"/>
  <c r="I1423" i="8"/>
  <c r="I1431" i="8"/>
  <c r="I1457" i="8"/>
  <c r="K1468" i="8"/>
  <c r="O1468" i="8"/>
  <c r="L1410" i="8"/>
  <c r="L1418" i="8"/>
  <c r="L1426" i="8"/>
  <c r="L1434" i="8"/>
  <c r="J1439" i="8"/>
  <c r="M1439" i="8" s="1"/>
  <c r="J1441" i="8"/>
  <c r="N1441" i="8" s="1"/>
  <c r="J1472" i="8"/>
  <c r="I1472" i="8"/>
  <c r="J1484" i="8"/>
  <c r="N1484" i="8" s="1"/>
  <c r="O1474" i="8"/>
  <c r="N1474" i="8"/>
  <c r="M1474" i="8"/>
  <c r="K1474" i="8"/>
  <c r="I1353" i="8"/>
  <c r="I1361" i="8"/>
  <c r="I1369" i="8"/>
  <c r="I1377" i="8"/>
  <c r="I1385" i="8"/>
  <c r="I1397" i="8"/>
  <c r="J1407" i="8"/>
  <c r="M1410" i="8"/>
  <c r="I1412" i="8"/>
  <c r="J1415" i="8"/>
  <c r="I1420" i="8"/>
  <c r="J1423" i="8"/>
  <c r="I1428" i="8"/>
  <c r="M1434" i="8"/>
  <c r="K1441" i="8"/>
  <c r="J1479" i="8"/>
  <c r="I1479" i="8"/>
  <c r="O1455" i="8"/>
  <c r="N1455" i="8"/>
  <c r="L1455" i="8"/>
  <c r="K1455" i="8"/>
  <c r="J1498" i="8"/>
  <c r="I1498" i="8"/>
  <c r="O1410" i="8"/>
  <c r="K1410" i="8"/>
  <c r="K1418" i="8"/>
  <c r="O1434" i="8"/>
  <c r="K1434" i="8"/>
  <c r="I1352" i="8"/>
  <c r="I1360" i="8"/>
  <c r="I1368" i="8"/>
  <c r="I1376" i="8"/>
  <c r="I1384" i="8"/>
  <c r="I1392" i="8"/>
  <c r="I1400" i="8"/>
  <c r="J1403" i="8"/>
  <c r="I1403" i="8"/>
  <c r="N1445" i="8"/>
  <c r="M1445" i="8"/>
  <c r="K1445" i="8"/>
  <c r="J1449" i="8"/>
  <c r="O1466" i="8"/>
  <c r="N1466" i="8"/>
  <c r="M1466" i="8"/>
  <c r="K1466" i="8"/>
  <c r="J1495" i="8"/>
  <c r="K1495" i="8" s="1"/>
  <c r="O1520" i="8"/>
  <c r="N1520" i="8"/>
  <c r="M1520" i="8"/>
  <c r="L1520" i="8"/>
  <c r="K1520" i="8"/>
  <c r="J1409" i="8"/>
  <c r="N1409" i="8" s="1"/>
  <c r="J1417" i="8"/>
  <c r="K1417" i="8" s="1"/>
  <c r="J1425" i="8"/>
  <c r="N1425" i="8" s="1"/>
  <c r="J1433" i="8"/>
  <c r="N1433" i="8" s="1"/>
  <c r="N1477" i="8"/>
  <c r="M1477" i="8"/>
  <c r="K1477" i="8"/>
  <c r="I1540" i="8"/>
  <c r="I1351" i="8"/>
  <c r="I1359" i="8"/>
  <c r="I1367" i="8"/>
  <c r="I1375" i="8"/>
  <c r="I1383" i="8"/>
  <c r="I1391" i="8"/>
  <c r="I1396" i="8"/>
  <c r="L1445" i="8"/>
  <c r="J1447" i="8"/>
  <c r="N1447" i="8" s="1"/>
  <c r="M1455" i="8"/>
  <c r="J1464" i="8"/>
  <c r="I1464" i="8"/>
  <c r="L1466" i="8"/>
  <c r="O1473" i="8"/>
  <c r="O1508" i="8"/>
  <c r="N1508" i="8"/>
  <c r="M1508" i="8"/>
  <c r="K1508" i="8"/>
  <c r="L1409" i="8"/>
  <c r="J1411" i="8"/>
  <c r="I1411" i="8"/>
  <c r="L1417" i="8"/>
  <c r="J1419" i="8"/>
  <c r="I1419" i="8"/>
  <c r="J1427" i="8"/>
  <c r="I1427" i="8"/>
  <c r="J1435" i="8"/>
  <c r="I1435" i="8"/>
  <c r="O1445" i="8"/>
  <c r="J1460" i="8"/>
  <c r="N1460" i="8" s="1"/>
  <c r="J1487" i="8"/>
  <c r="L1487" i="8" s="1"/>
  <c r="J1505" i="8"/>
  <c r="I1505" i="8"/>
  <c r="L1508" i="8"/>
  <c r="J1395" i="8"/>
  <c r="I1395" i="8"/>
  <c r="J1473" i="8"/>
  <c r="N1473" i="8" s="1"/>
  <c r="J1511" i="8"/>
  <c r="M1511" i="8" s="1"/>
  <c r="K1399" i="8"/>
  <c r="N1440" i="8"/>
  <c r="M1440" i="8"/>
  <c r="K1440" i="8"/>
  <c r="I1444" i="8"/>
  <c r="K1458" i="8"/>
  <c r="J1467" i="8"/>
  <c r="O1471" i="8"/>
  <c r="N1471" i="8"/>
  <c r="L1471" i="8"/>
  <c r="K1471" i="8"/>
  <c r="L1490" i="8"/>
  <c r="K1490" i="8"/>
  <c r="O1490" i="8"/>
  <c r="N1490" i="8"/>
  <c r="M1490" i="8"/>
  <c r="J1507" i="8"/>
  <c r="I1507" i="8"/>
  <c r="I1357" i="8"/>
  <c r="I1365" i="8"/>
  <c r="N1469" i="8"/>
  <c r="M1469" i="8"/>
  <c r="K1469" i="8"/>
  <c r="O1441" i="8"/>
  <c r="M1441" i="8"/>
  <c r="L1441" i="8"/>
  <c r="I1408" i="8"/>
  <c r="I1416" i="8"/>
  <c r="I1424" i="8"/>
  <c r="I1432" i="8"/>
  <c r="J1456" i="8"/>
  <c r="I1456" i="8"/>
  <c r="I1483" i="8"/>
  <c r="J1506" i="8"/>
  <c r="I1506" i="8"/>
  <c r="J1515" i="8"/>
  <c r="I1515" i="8"/>
  <c r="J1534" i="8"/>
  <c r="I1534" i="8"/>
  <c r="I1356" i="8"/>
  <c r="I1364" i="8"/>
  <c r="I1372" i="8"/>
  <c r="K1373" i="8"/>
  <c r="I1380" i="8"/>
  <c r="I1388" i="8"/>
  <c r="K1389" i="8"/>
  <c r="M1399" i="8"/>
  <c r="N1405" i="8"/>
  <c r="M1405" i="8"/>
  <c r="O1450" i="8"/>
  <c r="N1450" i="8"/>
  <c r="K1450" i="8"/>
  <c r="J1452" i="8"/>
  <c r="L1452" i="8" s="1"/>
  <c r="L1469" i="8"/>
  <c r="M1471" i="8"/>
  <c r="J1491" i="8"/>
  <c r="I1491" i="8"/>
  <c r="J1503" i="8"/>
  <c r="I1503" i="8"/>
  <c r="L1373" i="8"/>
  <c r="L1389" i="8"/>
  <c r="I1394" i="8"/>
  <c r="N1399" i="8"/>
  <c r="K1402" i="8"/>
  <c r="N1421" i="8"/>
  <c r="M1421" i="8"/>
  <c r="N1437" i="8"/>
  <c r="M1437" i="8"/>
  <c r="M1442" i="8"/>
  <c r="I1448" i="8"/>
  <c r="J1465" i="8"/>
  <c r="O1465" i="8" s="1"/>
  <c r="O1469" i="8"/>
  <c r="J1476" i="8"/>
  <c r="N1476" i="8" s="1"/>
  <c r="L1568" i="8"/>
  <c r="K1568" i="8"/>
  <c r="O1568" i="8"/>
  <c r="N1568" i="8"/>
  <c r="M1568" i="8"/>
  <c r="J1398" i="8"/>
  <c r="O1399" i="8"/>
  <c r="L1402" i="8"/>
  <c r="K1405" i="8"/>
  <c r="L1450" i="8"/>
  <c r="J1459" i="8"/>
  <c r="O1463" i="8"/>
  <c r="N1463" i="8"/>
  <c r="L1463" i="8"/>
  <c r="K1463" i="8"/>
  <c r="M1476" i="8"/>
  <c r="O1532" i="8"/>
  <c r="N1532" i="8"/>
  <c r="M1532" i="8"/>
  <c r="L1532" i="8"/>
  <c r="Q1532" i="8" s="1"/>
  <c r="J1486" i="8"/>
  <c r="I1486" i="8"/>
  <c r="J1527" i="8"/>
  <c r="J1538" i="8"/>
  <c r="I1538" i="8"/>
  <c r="N1582" i="8"/>
  <c r="L1582" i="8"/>
  <c r="O1582" i="8"/>
  <c r="M1582" i="8"/>
  <c r="K1582" i="8"/>
  <c r="J1518" i="8"/>
  <c r="I1518" i="8"/>
  <c r="J1521" i="8"/>
  <c r="I1521" i="8"/>
  <c r="O1536" i="8"/>
  <c r="N1536" i="8"/>
  <c r="M1536" i="8"/>
  <c r="L1536" i="8"/>
  <c r="O1512" i="8"/>
  <c r="N1512" i="8"/>
  <c r="M1512" i="8"/>
  <c r="J1548" i="8"/>
  <c r="O1548" i="8" s="1"/>
  <c r="J1565" i="8"/>
  <c r="O1565" i="8" s="1"/>
  <c r="J1645" i="8"/>
  <c r="I1645" i="8"/>
  <c r="J1489" i="8"/>
  <c r="I1489" i="8"/>
  <c r="N1496" i="8"/>
  <c r="M1496" i="8"/>
  <c r="I1499" i="8"/>
  <c r="K1524" i="8"/>
  <c r="K1536" i="8"/>
  <c r="I1478" i="8"/>
  <c r="J1502" i="8"/>
  <c r="I1502" i="8"/>
  <c r="K1512" i="8"/>
  <c r="L1524" i="8"/>
  <c r="J1555" i="8"/>
  <c r="O1555" i="8" s="1"/>
  <c r="N1531" i="8"/>
  <c r="M1531" i="8"/>
  <c r="I1406" i="8"/>
  <c r="I1414" i="8"/>
  <c r="I1422" i="8"/>
  <c r="I1430" i="8"/>
  <c r="I1438" i="8"/>
  <c r="I1446" i="8"/>
  <c r="I1454" i="8"/>
  <c r="I1462" i="8"/>
  <c r="I1470" i="8"/>
  <c r="J1478" i="8"/>
  <c r="L1496" i="8"/>
  <c r="I1514" i="8"/>
  <c r="I1523" i="8"/>
  <c r="N1524" i="8"/>
  <c r="J1543" i="8"/>
  <c r="I1543" i="8"/>
  <c r="O1496" i="8"/>
  <c r="J1526" i="8"/>
  <c r="I1526" i="8"/>
  <c r="O1549" i="8"/>
  <c r="N1549" i="8"/>
  <c r="M1549" i="8"/>
  <c r="K1549" i="8"/>
  <c r="M1535" i="8"/>
  <c r="L1535" i="8"/>
  <c r="K1535" i="8"/>
  <c r="J1481" i="8"/>
  <c r="I1481" i="8"/>
  <c r="N1488" i="8"/>
  <c r="N1535" i="8"/>
  <c r="J1546" i="8"/>
  <c r="I1546" i="8"/>
  <c r="J1556" i="8"/>
  <c r="L1556" i="8" s="1"/>
  <c r="O1630" i="8"/>
  <c r="N1630" i="8"/>
  <c r="L1630" i="8"/>
  <c r="M1630" i="8"/>
  <c r="K1630" i="8"/>
  <c r="J1494" i="8"/>
  <c r="I1494" i="8"/>
  <c r="O1535" i="8"/>
  <c r="L1541" i="8"/>
  <c r="K1560" i="8"/>
  <c r="O1560" i="8"/>
  <c r="N1560" i="8"/>
  <c r="M1560" i="8"/>
  <c r="J1510" i="8"/>
  <c r="I1510" i="8"/>
  <c r="J1513" i="8"/>
  <c r="I1513" i="8"/>
  <c r="I1516" i="8"/>
  <c r="I1443" i="8"/>
  <c r="I1451" i="8"/>
  <c r="I1459" i="8"/>
  <c r="I1467" i="8"/>
  <c r="I1475" i="8"/>
  <c r="L1488" i="8"/>
  <c r="K1501" i="8"/>
  <c r="O1504" i="8"/>
  <c r="N1504" i="8"/>
  <c r="M1504" i="8"/>
  <c r="I1522" i="8"/>
  <c r="J1530" i="8"/>
  <c r="I1530" i="8"/>
  <c r="L1560" i="8"/>
  <c r="N1564" i="8"/>
  <c r="M1564" i="8"/>
  <c r="L1564" i="8"/>
  <c r="J1497" i="8"/>
  <c r="I1497" i="8"/>
  <c r="J1547" i="8"/>
  <c r="O1566" i="8"/>
  <c r="O1606" i="8"/>
  <c r="N1606" i="8"/>
  <c r="L1606" i="8"/>
  <c r="O1614" i="8"/>
  <c r="J1627" i="8"/>
  <c r="I1627" i="8"/>
  <c r="J1587" i="8"/>
  <c r="I1587" i="8"/>
  <c r="J1595" i="8"/>
  <c r="I1595" i="8"/>
  <c r="J1603" i="8"/>
  <c r="I1603" i="8"/>
  <c r="J1611" i="8"/>
  <c r="I1611" i="8"/>
  <c r="J1619" i="8"/>
  <c r="I1619" i="8"/>
  <c r="O1646" i="8"/>
  <c r="N1646" i="8"/>
  <c r="M1646" i="8"/>
  <c r="L1646" i="8"/>
  <c r="J1567" i="8"/>
  <c r="I1567" i="8"/>
  <c r="J1570" i="8"/>
  <c r="I1570" i="8"/>
  <c r="M1598" i="8"/>
  <c r="I1554" i="8"/>
  <c r="J1559" i="8"/>
  <c r="O1559" i="8" s="1"/>
  <c r="J1562" i="8"/>
  <c r="I1562" i="8"/>
  <c r="I1572" i="8"/>
  <c r="K1580" i="8"/>
  <c r="L1659" i="8"/>
  <c r="K1574" i="8"/>
  <c r="N1593" i="8"/>
  <c r="M1593" i="8"/>
  <c r="L1593" i="8"/>
  <c r="K1593" i="8"/>
  <c r="K1609" i="8"/>
  <c r="M1643" i="8"/>
  <c r="K1643" i="8"/>
  <c r="O1656" i="8"/>
  <c r="N1656" i="8"/>
  <c r="M1656" i="8"/>
  <c r="L1656" i="8"/>
  <c r="I1529" i="8"/>
  <c r="I1537" i="8"/>
  <c r="I1545" i="8"/>
  <c r="I1553" i="8"/>
  <c r="L1574" i="8"/>
  <c r="J1578" i="8"/>
  <c r="I1578" i="8"/>
  <c r="J1581" i="8"/>
  <c r="L1581" i="8" s="1"/>
  <c r="N1585" i="8"/>
  <c r="M1585" i="8"/>
  <c r="L1585" i="8"/>
  <c r="K1585" i="8"/>
  <c r="I1628" i="8"/>
  <c r="K1656" i="8"/>
  <c r="J1687" i="8"/>
  <c r="I1687" i="8"/>
  <c r="I1588" i="8"/>
  <c r="I1596" i="8"/>
  <c r="I1604" i="8"/>
  <c r="I1612" i="8"/>
  <c r="I1620" i="8"/>
  <c r="N1569" i="8"/>
  <c r="M1569" i="8"/>
  <c r="I1640" i="8"/>
  <c r="J1640" i="8"/>
  <c r="O1664" i="8"/>
  <c r="N1664" i="8"/>
  <c r="M1664" i="8"/>
  <c r="I1558" i="8"/>
  <c r="J1589" i="8"/>
  <c r="J1597" i="8"/>
  <c r="J1605" i="8"/>
  <c r="J1613" i="8"/>
  <c r="J1621" i="8"/>
  <c r="K1664" i="8"/>
  <c r="I1551" i="8"/>
  <c r="I1629" i="8"/>
  <c r="J1661" i="8"/>
  <c r="I1661" i="8"/>
  <c r="L1664" i="8"/>
  <c r="J1672" i="8"/>
  <c r="I1672" i="8"/>
  <c r="K1569" i="8"/>
  <c r="I1573" i="8"/>
  <c r="I1589" i="8"/>
  <c r="I1597" i="8"/>
  <c r="I1605" i="8"/>
  <c r="I1613" i="8"/>
  <c r="I1621" i="8"/>
  <c r="O1684" i="8"/>
  <c r="N1684" i="8"/>
  <c r="M1684" i="8"/>
  <c r="L1684" i="8"/>
  <c r="I1542" i="8"/>
  <c r="I1550" i="8"/>
  <c r="K1566" i="8"/>
  <c r="L1569" i="8"/>
  <c r="N1710" i="8"/>
  <c r="O1710" i="8"/>
  <c r="L1710" i="8"/>
  <c r="K1710" i="8"/>
  <c r="M1710" i="8"/>
  <c r="I1557" i="8"/>
  <c r="J1563" i="8"/>
  <c r="M1563" i="8" s="1"/>
  <c r="L1566" i="8"/>
  <c r="O1569" i="8"/>
  <c r="I1571" i="8"/>
  <c r="I1579" i="8"/>
  <c r="M1641" i="8"/>
  <c r="N1577" i="8"/>
  <c r="M1577" i="8"/>
  <c r="L1577" i="8"/>
  <c r="K1577" i="8"/>
  <c r="N1635" i="8"/>
  <c r="M1635" i="8"/>
  <c r="L1635" i="8"/>
  <c r="O1932" i="8"/>
  <c r="N1932" i="8"/>
  <c r="M1932" i="8"/>
  <c r="K1932" i="8"/>
  <c r="J1653" i="8"/>
  <c r="J1685" i="8"/>
  <c r="M1666" i="8"/>
  <c r="L1666" i="8"/>
  <c r="J1675" i="8"/>
  <c r="I1675" i="8"/>
  <c r="L1696" i="8"/>
  <c r="K1696" i="8"/>
  <c r="O1696" i="8"/>
  <c r="J1723" i="8"/>
  <c r="I1723" i="8"/>
  <c r="J1637" i="8"/>
  <c r="I1658" i="8"/>
  <c r="K1666" i="8"/>
  <c r="I1670" i="8"/>
  <c r="J1698" i="8"/>
  <c r="I1698" i="8"/>
  <c r="I1650" i="8"/>
  <c r="I1663" i="8"/>
  <c r="N1666" i="8"/>
  <c r="J1680" i="8"/>
  <c r="O1680" i="8" s="1"/>
  <c r="N1688" i="8"/>
  <c r="M1688" i="8"/>
  <c r="M1696" i="8"/>
  <c r="I1634" i="8"/>
  <c r="I1637" i="8"/>
  <c r="I1642" i="8"/>
  <c r="I1655" i="8"/>
  <c r="O1666" i="8"/>
  <c r="N1696" i="8"/>
  <c r="I1586" i="8"/>
  <c r="I1594" i="8"/>
  <c r="I1602" i="8"/>
  <c r="I1610" i="8"/>
  <c r="I1618" i="8"/>
  <c r="I1626" i="8"/>
  <c r="O1647" i="8"/>
  <c r="J1694" i="8"/>
  <c r="I1694" i="8"/>
  <c r="J1718" i="8"/>
  <c r="I1718" i="8"/>
  <c r="J1799" i="8"/>
  <c r="I1799" i="8"/>
  <c r="I1639" i="8"/>
  <c r="J1660" i="8"/>
  <c r="I1660" i="8"/>
  <c r="K1678" i="8"/>
  <c r="I1681" i="8"/>
  <c r="J1681" i="8"/>
  <c r="J1691" i="8"/>
  <c r="I1691" i="8"/>
  <c r="O1711" i="8"/>
  <c r="N1711" i="8"/>
  <c r="M1711" i="8"/>
  <c r="L1711" i="8"/>
  <c r="K1711" i="8"/>
  <c r="J1770" i="8"/>
  <c r="I1770" i="8"/>
  <c r="I1625" i="8"/>
  <c r="I1633" i="8"/>
  <c r="K1647" i="8"/>
  <c r="J1652" i="8"/>
  <c r="I1652" i="8"/>
  <c r="I1665" i="8"/>
  <c r="I1676" i="8"/>
  <c r="M1678" i="8"/>
  <c r="N1686" i="8"/>
  <c r="J1702" i="8"/>
  <c r="K1702" i="8" s="1"/>
  <c r="O1705" i="8"/>
  <c r="N1705" i="8"/>
  <c r="M1705" i="8"/>
  <c r="L1705" i="8"/>
  <c r="K1705" i="8"/>
  <c r="K1724" i="8"/>
  <c r="N1753" i="8"/>
  <c r="M1753" i="8"/>
  <c r="L1753" i="8"/>
  <c r="K1753" i="8"/>
  <c r="I1845" i="8"/>
  <c r="J1845" i="8"/>
  <c r="J1641" i="8"/>
  <c r="K1641" i="8" s="1"/>
  <c r="J1644" i="8"/>
  <c r="I1644" i="8"/>
  <c r="I1657" i="8"/>
  <c r="I1671" i="8"/>
  <c r="L1699" i="8"/>
  <c r="N1699" i="8"/>
  <c r="N1731" i="8"/>
  <c r="M1731" i="8"/>
  <c r="L1731" i="8"/>
  <c r="K1731" i="8"/>
  <c r="O1753" i="8"/>
  <c r="J1636" i="8"/>
  <c r="I1636" i="8"/>
  <c r="I1662" i="8"/>
  <c r="J1669" i="8"/>
  <c r="I1669" i="8"/>
  <c r="O1712" i="8"/>
  <c r="N1712" i="8"/>
  <c r="M1712" i="8"/>
  <c r="L1712" i="8"/>
  <c r="K1712" i="8"/>
  <c r="M1719" i="8"/>
  <c r="L1719" i="8"/>
  <c r="K1719" i="8"/>
  <c r="I1575" i="8"/>
  <c r="K1576" i="8"/>
  <c r="I1583" i="8"/>
  <c r="I1591" i="8"/>
  <c r="I1599" i="8"/>
  <c r="K1600" i="8"/>
  <c r="I1607" i="8"/>
  <c r="K1608" i="8"/>
  <c r="I1615" i="8"/>
  <c r="I1623" i="8"/>
  <c r="K1624" i="8"/>
  <c r="I1631" i="8"/>
  <c r="K1632" i="8"/>
  <c r="M1649" i="8"/>
  <c r="I1654" i="8"/>
  <c r="O1695" i="8"/>
  <c r="N1695" i="8"/>
  <c r="K1695" i="8"/>
  <c r="J1706" i="8"/>
  <c r="I1706" i="8"/>
  <c r="N1719" i="8"/>
  <c r="M1747" i="8"/>
  <c r="N1649" i="8"/>
  <c r="O1651" i="8"/>
  <c r="N1651" i="8"/>
  <c r="K1667" i="8"/>
  <c r="J1679" i="8"/>
  <c r="I1679" i="8"/>
  <c r="J1709" i="8"/>
  <c r="K1709" i="8" s="1"/>
  <c r="O1719" i="8"/>
  <c r="N1747" i="8"/>
  <c r="J1761" i="8"/>
  <c r="I1761" i="8"/>
  <c r="I1725" i="8"/>
  <c r="J1728" i="8"/>
  <c r="K1728" i="8" s="1"/>
  <c r="O1784" i="8"/>
  <c r="N1784" i="8"/>
  <c r="M1784" i="8"/>
  <c r="L1784" i="8"/>
  <c r="J1803" i="8"/>
  <c r="I1803" i="8"/>
  <c r="N1812" i="8"/>
  <c r="N1764" i="8"/>
  <c r="M1764" i="8"/>
  <c r="J1768" i="8"/>
  <c r="I1768" i="8"/>
  <c r="N1781" i="8"/>
  <c r="L1781" i="8"/>
  <c r="O1781" i="8"/>
  <c r="M1781" i="8"/>
  <c r="K1781" i="8"/>
  <c r="N1821" i="8"/>
  <c r="L1821" i="8"/>
  <c r="O1821" i="8"/>
  <c r="K1821" i="8"/>
  <c r="M1715" i="8"/>
  <c r="L1715" i="8"/>
  <c r="K1715" i="8"/>
  <c r="O1787" i="8"/>
  <c r="N1787" i="8"/>
  <c r="M1787" i="8"/>
  <c r="I1701" i="8"/>
  <c r="I1708" i="8"/>
  <c r="J1730" i="8"/>
  <c r="M1730" i="8" s="1"/>
  <c r="I1738" i="8"/>
  <c r="I1740" i="8"/>
  <c r="I1777" i="8"/>
  <c r="K1787" i="8"/>
  <c r="J1790" i="8"/>
  <c r="I1790" i="8"/>
  <c r="J1795" i="8"/>
  <c r="I1795" i="8"/>
  <c r="I1704" i="8"/>
  <c r="N1715" i="8"/>
  <c r="K1732" i="8"/>
  <c r="I1746" i="8"/>
  <c r="J1760" i="8"/>
  <c r="I1760" i="8"/>
  <c r="L1764" i="8"/>
  <c r="J1773" i="8"/>
  <c r="K1773" i="8" s="1"/>
  <c r="L1787" i="8"/>
  <c r="I1793" i="8"/>
  <c r="M1821" i="8"/>
  <c r="I1668" i="8"/>
  <c r="I1683" i="8"/>
  <c r="J1714" i="8"/>
  <c r="I1714" i="8"/>
  <c r="O1715" i="8"/>
  <c r="J1744" i="8"/>
  <c r="I1744" i="8"/>
  <c r="J1752" i="8"/>
  <c r="I1752" i="8"/>
  <c r="L1762" i="8"/>
  <c r="J1690" i="8"/>
  <c r="K1690" i="8" s="1"/>
  <c r="J1717" i="8"/>
  <c r="N1717" i="8" s="1"/>
  <c r="O1722" i="8"/>
  <c r="K1734" i="8"/>
  <c r="M1734" i="8"/>
  <c r="L1734" i="8"/>
  <c r="K1742" i="8"/>
  <c r="M1742" i="8"/>
  <c r="L1742" i="8"/>
  <c r="O1766" i="8"/>
  <c r="J1807" i="8"/>
  <c r="N1807" i="8" s="1"/>
  <c r="N1826" i="8"/>
  <c r="I1674" i="8"/>
  <c r="J1682" i="8"/>
  <c r="K1682" i="8" s="1"/>
  <c r="J1700" i="8"/>
  <c r="L1700" i="8" s="1"/>
  <c r="J1785" i="8"/>
  <c r="L1785" i="8" s="1"/>
  <c r="I1801" i="8"/>
  <c r="O1810" i="8"/>
  <c r="I1854" i="8"/>
  <c r="M1724" i="8"/>
  <c r="N1729" i="8"/>
  <c r="J1830" i="8"/>
  <c r="I1830" i="8"/>
  <c r="J1673" i="8"/>
  <c r="K1703" i="8"/>
  <c r="O1747" i="8"/>
  <c r="O1763" i="8"/>
  <c r="N1763" i="8"/>
  <c r="M1763" i="8"/>
  <c r="L1763" i="8"/>
  <c r="K1763" i="8"/>
  <c r="J1769" i="8"/>
  <c r="I1769" i="8"/>
  <c r="O1778" i="8"/>
  <c r="N1778" i="8"/>
  <c r="M1778" i="8"/>
  <c r="L1778" i="8"/>
  <c r="K1778" i="8"/>
  <c r="I1791" i="8"/>
  <c r="N1805" i="8"/>
  <c r="L1805" i="8"/>
  <c r="O1805" i="8"/>
  <c r="M1805" i="8"/>
  <c r="J1823" i="8"/>
  <c r="I1685" i="8"/>
  <c r="J1689" i="8"/>
  <c r="O1690" i="8"/>
  <c r="M1703" i="8"/>
  <c r="L1724" i="8"/>
  <c r="J1737" i="8"/>
  <c r="I1737" i="8"/>
  <c r="J1745" i="8"/>
  <c r="I1745" i="8"/>
  <c r="L1817" i="8"/>
  <c r="K1817" i="8"/>
  <c r="I1823" i="8"/>
  <c r="J1692" i="8"/>
  <c r="I1716" i="8"/>
  <c r="N1724" i="8"/>
  <c r="L1747" i="8"/>
  <c r="J1776" i="8"/>
  <c r="I1776" i="8"/>
  <c r="M1783" i="8"/>
  <c r="L1783" i="8"/>
  <c r="K1783" i="8"/>
  <c r="N1783" i="8"/>
  <c r="O1783" i="8"/>
  <c r="K1805" i="8"/>
  <c r="I1848" i="8"/>
  <c r="J1848" i="8"/>
  <c r="J1917" i="8"/>
  <c r="I1917" i="8"/>
  <c r="K1855" i="8"/>
  <c r="M1855" i="8"/>
  <c r="L1855" i="8"/>
  <c r="L1836" i="8"/>
  <c r="N1858" i="8"/>
  <c r="L1810" i="8"/>
  <c r="I1819" i="8"/>
  <c r="I1834" i="8"/>
  <c r="N1855" i="8"/>
  <c r="J1727" i="8"/>
  <c r="I1727" i="8"/>
  <c r="I1772" i="8"/>
  <c r="K1789" i="8"/>
  <c r="M1810" i="8"/>
  <c r="O1855" i="8"/>
  <c r="J1964" i="8"/>
  <c r="I1964" i="8"/>
  <c r="J1720" i="8"/>
  <c r="O1720" i="8" s="1"/>
  <c r="J1757" i="8"/>
  <c r="O1757" i="8" s="1"/>
  <c r="N1810" i="8"/>
  <c r="K1865" i="8"/>
  <c r="N1815" i="8"/>
  <c r="M1815" i="8"/>
  <c r="L1815" i="8"/>
  <c r="K1815" i="8"/>
  <c r="J1840" i="8"/>
  <c r="I1840" i="8"/>
  <c r="O1863" i="8"/>
  <c r="K1863" i="8"/>
  <c r="N1863" i="8"/>
  <c r="J1786" i="8"/>
  <c r="I1786" i="8"/>
  <c r="O1815" i="8"/>
  <c r="J1736" i="8"/>
  <c r="I1736" i="8"/>
  <c r="M1780" i="8"/>
  <c r="J1782" i="8"/>
  <c r="I1782" i="8"/>
  <c r="J1802" i="8"/>
  <c r="L1802" i="8" s="1"/>
  <c r="J1811" i="8"/>
  <c r="I1811" i="8"/>
  <c r="I1870" i="8"/>
  <c r="J1870" i="8"/>
  <c r="I1741" i="8"/>
  <c r="J1792" i="8"/>
  <c r="I1792" i="8"/>
  <c r="J1796" i="8"/>
  <c r="M1796" i="8" s="1"/>
  <c r="J1800" i="8"/>
  <c r="N1800" i="8" s="1"/>
  <c r="I1809" i="8"/>
  <c r="K1818" i="8"/>
  <c r="L1820" i="8"/>
  <c r="K1820" i="8"/>
  <c r="I1825" i="8"/>
  <c r="K1827" i="8"/>
  <c r="I1832" i="8"/>
  <c r="J1765" i="8"/>
  <c r="J1844" i="8"/>
  <c r="I1844" i="8"/>
  <c r="O1847" i="8"/>
  <c r="N1847" i="8"/>
  <c r="M1847" i="8"/>
  <c r="L1847" i="8"/>
  <c r="K1847" i="8"/>
  <c r="J1923" i="8"/>
  <c r="I1923" i="8"/>
  <c r="I1838" i="8"/>
  <c r="J1851" i="8"/>
  <c r="I1851" i="8"/>
  <c r="I1860" i="8"/>
  <c r="J1860" i="8"/>
  <c r="O1865" i="8"/>
  <c r="N1865" i="8"/>
  <c r="J1886" i="8"/>
  <c r="I1886" i="8"/>
  <c r="I1972" i="8"/>
  <c r="J1972" i="8"/>
  <c r="I1852" i="8"/>
  <c r="M1865" i="8"/>
  <c r="J2013" i="8"/>
  <c r="I2013" i="8"/>
  <c r="N1904" i="8"/>
  <c r="O1904" i="8"/>
  <c r="M1904" i="8"/>
  <c r="L1904" i="8"/>
  <c r="K1904" i="8"/>
  <c r="L1866" i="8"/>
  <c r="K1866" i="8"/>
  <c r="N1866" i="8"/>
  <c r="L1871" i="8"/>
  <c r="J1892" i="8"/>
  <c r="I1892" i="8"/>
  <c r="I1861" i="8"/>
  <c r="N1929" i="8"/>
  <c r="M1929" i="8"/>
  <c r="I1940" i="8"/>
  <c r="O1812" i="8"/>
  <c r="J1822" i="8"/>
  <c r="I1822" i="8"/>
  <c r="J1908" i="8"/>
  <c r="I1908" i="8"/>
  <c r="J1798" i="8"/>
  <c r="I1798" i="8"/>
  <c r="J1814" i="8"/>
  <c r="I1814" i="8"/>
  <c r="M1866" i="8"/>
  <c r="I1735" i="8"/>
  <c r="I1743" i="8"/>
  <c r="I1751" i="8"/>
  <c r="I1759" i="8"/>
  <c r="I1767" i="8"/>
  <c r="I1775" i="8"/>
  <c r="N1789" i="8"/>
  <c r="L1789" i="8"/>
  <c r="J1806" i="8"/>
  <c r="I1806" i="8"/>
  <c r="I1824" i="8"/>
  <c r="J1833" i="8"/>
  <c r="N1833" i="8" s="1"/>
  <c r="I1841" i="8"/>
  <c r="O1866" i="8"/>
  <c r="I1879" i="8"/>
  <c r="I1902" i="8"/>
  <c r="N1829" i="8"/>
  <c r="L1829" i="8"/>
  <c r="K1829" i="8"/>
  <c r="L1839" i="8"/>
  <c r="J1862" i="8"/>
  <c r="I1862" i="8"/>
  <c r="I1885" i="8"/>
  <c r="O1831" i="8"/>
  <c r="N1831" i="8"/>
  <c r="M1831" i="8"/>
  <c r="L1831" i="8"/>
  <c r="K1831" i="8"/>
  <c r="K1979" i="8"/>
  <c r="J1788" i="8"/>
  <c r="L1788" i="8" s="1"/>
  <c r="M1789" i="8"/>
  <c r="N1797" i="8"/>
  <c r="O1829" i="8"/>
  <c r="L1835" i="8"/>
  <c r="M1857" i="8"/>
  <c r="J1877" i="8"/>
  <c r="N1877" i="8" s="1"/>
  <c r="O1839" i="8"/>
  <c r="J1868" i="8"/>
  <c r="I1868" i="8"/>
  <c r="I1915" i="8"/>
  <c r="O1950" i="8"/>
  <c r="N1950" i="8"/>
  <c r="J1884" i="8"/>
  <c r="I1884" i="8"/>
  <c r="J1900" i="8"/>
  <c r="I1900" i="8"/>
  <c r="O1916" i="8"/>
  <c r="N1916" i="8"/>
  <c r="M1916" i="8"/>
  <c r="O1958" i="8"/>
  <c r="N1958" i="8"/>
  <c r="M1958" i="8"/>
  <c r="L1958" i="8"/>
  <c r="K1958" i="8"/>
  <c r="K1874" i="8"/>
  <c r="I1895" i="8"/>
  <c r="O1924" i="8"/>
  <c r="N1924" i="8"/>
  <c r="M1924" i="8"/>
  <c r="J1973" i="8"/>
  <c r="I1973" i="8"/>
  <c r="I1893" i="8"/>
  <c r="K1916" i="8"/>
  <c r="I1948" i="8"/>
  <c r="N1977" i="8"/>
  <c r="M1977" i="8"/>
  <c r="L1850" i="8"/>
  <c r="J1905" i="8"/>
  <c r="I1909" i="8"/>
  <c r="L1916" i="8"/>
  <c r="K1924" i="8"/>
  <c r="I1933" i="8"/>
  <c r="J1897" i="8"/>
  <c r="L1924" i="8"/>
  <c r="I1936" i="8"/>
  <c r="J1948" i="8"/>
  <c r="O1966" i="8"/>
  <c r="N1966" i="8"/>
  <c r="M1966" i="8"/>
  <c r="J1843" i="8"/>
  <c r="I1843" i="8"/>
  <c r="O1846" i="8"/>
  <c r="N1853" i="8"/>
  <c r="J1876" i="8"/>
  <c r="I1876" i="8"/>
  <c r="M1878" i="8"/>
  <c r="L1890" i="8"/>
  <c r="K1890" i="8"/>
  <c r="K1942" i="8"/>
  <c r="O1982" i="8"/>
  <c r="N1982" i="8"/>
  <c r="M1982" i="8"/>
  <c r="L1982" i="8"/>
  <c r="J1849" i="8"/>
  <c r="J1873" i="8"/>
  <c r="J1914" i="8"/>
  <c r="I1914" i="8"/>
  <c r="N1850" i="8"/>
  <c r="L1853" i="8"/>
  <c r="M1890" i="8"/>
  <c r="I1901" i="8"/>
  <c r="I1931" i="8"/>
  <c r="J1931" i="8"/>
  <c r="J1956" i="8"/>
  <c r="I1956" i="8"/>
  <c r="J2004" i="8"/>
  <c r="I2004" i="8"/>
  <c r="N1985" i="8"/>
  <c r="M1985" i="8"/>
  <c r="L1985" i="8"/>
  <c r="K1985" i="8"/>
  <c r="J1996" i="8"/>
  <c r="I1996" i="8"/>
  <c r="L1944" i="8"/>
  <c r="K1944" i="8"/>
  <c r="L1952" i="8"/>
  <c r="K1960" i="8"/>
  <c r="I1980" i="8"/>
  <c r="J1988" i="8"/>
  <c r="I1988" i="8"/>
  <c r="O1985" i="8"/>
  <c r="I2005" i="8"/>
  <c r="M1944" i="8"/>
  <c r="J1980" i="8"/>
  <c r="N1944" i="8"/>
  <c r="J1946" i="8"/>
  <c r="J1954" i="8"/>
  <c r="J1962" i="8"/>
  <c r="I1997" i="8"/>
  <c r="L1920" i="8"/>
  <c r="K1920" i="8"/>
  <c r="I1925" i="8"/>
  <c r="O1944" i="8"/>
  <c r="I1859" i="8"/>
  <c r="I1867" i="8"/>
  <c r="I1875" i="8"/>
  <c r="I1883" i="8"/>
  <c r="I1891" i="8"/>
  <c r="I1899" i="8"/>
  <c r="I1907" i="8"/>
  <c r="I1941" i="8"/>
  <c r="I1989" i="8"/>
  <c r="I1913" i="8"/>
  <c r="N1937" i="8"/>
  <c r="M1937" i="8"/>
  <c r="L1937" i="8"/>
  <c r="K1937" i="8"/>
  <c r="O1939" i="8"/>
  <c r="M1939" i="8"/>
  <c r="L1939" i="8"/>
  <c r="K1939" i="8"/>
  <c r="I1949" i="8"/>
  <c r="I1957" i="8"/>
  <c r="I1965" i="8"/>
  <c r="I1981" i="8"/>
  <c r="L1992" i="8"/>
  <c r="K1992" i="8"/>
  <c r="O2006" i="8"/>
  <c r="N2006" i="8"/>
  <c r="M2006" i="8"/>
  <c r="M1920" i="8"/>
  <c r="J1927" i="8"/>
  <c r="I1971" i="8"/>
  <c r="M1976" i="8"/>
  <c r="N1969" i="8"/>
  <c r="M1969" i="8"/>
  <c r="L1969" i="8"/>
  <c r="K1969" i="8"/>
  <c r="O1998" i="8"/>
  <c r="N1998" i="8"/>
  <c r="M1998" i="8"/>
  <c r="J2020" i="8"/>
  <c r="I2020" i="8"/>
  <c r="I1881" i="8"/>
  <c r="I1889" i="8"/>
  <c r="I1897" i="8"/>
  <c r="I1905" i="8"/>
  <c r="I1912" i="8"/>
  <c r="O1920" i="8"/>
  <c r="J1922" i="8"/>
  <c r="I1922" i="8"/>
  <c r="O1937" i="8"/>
  <c r="N1939" i="8"/>
  <c r="I1947" i="8"/>
  <c r="I1955" i="8"/>
  <c r="I1963" i="8"/>
  <c r="N1992" i="8"/>
  <c r="L2006" i="8"/>
  <c r="Q2006" i="8" s="1"/>
  <c r="J1911" i="8"/>
  <c r="O1911" i="8" s="1"/>
  <c r="N1953" i="8"/>
  <c r="M1953" i="8"/>
  <c r="L1953" i="8"/>
  <c r="K1953" i="8"/>
  <c r="O1990" i="8"/>
  <c r="N1990" i="8"/>
  <c r="M1990" i="8"/>
  <c r="O1992" i="8"/>
  <c r="K1998" i="8"/>
  <c r="J2012" i="8"/>
  <c r="I2012" i="8"/>
  <c r="I1987" i="8"/>
  <c r="I1995" i="8"/>
  <c r="I2003" i="8"/>
  <c r="I2011" i="8"/>
  <c r="I2019" i="8"/>
  <c r="I1930" i="8"/>
  <c r="I1938" i="8"/>
  <c r="I1946" i="8"/>
  <c r="I1954" i="8"/>
  <c r="I1962" i="8"/>
  <c r="I1970" i="8"/>
  <c r="I1978" i="8"/>
  <c r="I1986" i="8"/>
  <c r="I1994" i="8"/>
  <c r="I2002" i="8"/>
  <c r="I2010" i="8"/>
  <c r="I2018" i="8"/>
  <c r="I1993" i="8"/>
  <c r="I2001" i="8"/>
  <c r="I2009" i="8"/>
  <c r="I2017" i="8"/>
  <c r="I2000" i="8"/>
  <c r="I2008" i="8"/>
  <c r="I2016" i="8"/>
  <c r="I1935" i="8"/>
  <c r="I1943" i="8"/>
  <c r="I1951" i="8"/>
  <c r="I1959" i="8"/>
  <c r="I1967" i="8"/>
  <c r="I1975" i="8"/>
  <c r="I1983" i="8"/>
  <c r="I1991" i="8"/>
  <c r="I1999" i="8"/>
  <c r="I2007" i="8"/>
  <c r="I2015" i="8"/>
  <c r="N1857" i="8" l="1"/>
  <c r="O1871" i="8"/>
  <c r="N1458" i="8"/>
  <c r="O1878" i="8"/>
  <c r="K1858" i="8"/>
  <c r="M1756" i="8"/>
  <c r="L1903" i="8"/>
  <c r="K1808" i="8"/>
  <c r="M1898" i="8"/>
  <c r="N1816" i="8"/>
  <c r="L1910" i="8"/>
  <c r="M1750" i="8"/>
  <c r="O1688" i="8"/>
  <c r="Q1688" i="8" s="1"/>
  <c r="R1688" i="8" s="1"/>
  <c r="K1544" i="8"/>
  <c r="W1544" i="8" s="1"/>
  <c r="M1617" i="8"/>
  <c r="O1598" i="8"/>
  <c r="M1525" i="8"/>
  <c r="N1429" i="8"/>
  <c r="K1426" i="8"/>
  <c r="L1477" i="8"/>
  <c r="K1517" i="8"/>
  <c r="N1453" i="8"/>
  <c r="M1426" i="8"/>
  <c r="P1426" i="8" s="1"/>
  <c r="L1501" i="8"/>
  <c r="L1864" i="8"/>
  <c r="K1622" i="8"/>
  <c r="Q1622" i="8" s="1"/>
  <c r="M1842" i="8"/>
  <c r="K1864" i="8"/>
  <c r="O1872" i="8"/>
  <c r="K1379" i="8"/>
  <c r="Q1379" i="8" s="1"/>
  <c r="Q1697" i="8"/>
  <c r="R1697" i="8" s="1"/>
  <c r="O1919" i="8"/>
  <c r="L1643" i="8"/>
  <c r="M1853" i="8"/>
  <c r="N1903" i="8"/>
  <c r="O1856" i="8"/>
  <c r="L1797" i="8"/>
  <c r="N1898" i="8"/>
  <c r="O1816" i="8"/>
  <c r="K1780" i="8"/>
  <c r="K1910" i="8"/>
  <c r="W1910" i="8" s="1"/>
  <c r="O1836" i="8"/>
  <c r="O1717" i="8"/>
  <c r="N1756" i="8"/>
  <c r="O1748" i="8"/>
  <c r="L1750" i="8"/>
  <c r="W1750" i="8" s="1"/>
  <c r="K1762" i="8"/>
  <c r="Q1762" i="8" s="1"/>
  <c r="M1762" i="8"/>
  <c r="K1699" i="8"/>
  <c r="K1721" i="8"/>
  <c r="O1635" i="8"/>
  <c r="N1544" i="8"/>
  <c r="N1617" i="8"/>
  <c r="L1590" i="8"/>
  <c r="M1541" i="8"/>
  <c r="M1493" i="8"/>
  <c r="O1426" i="8"/>
  <c r="L1480" i="8"/>
  <c r="L1517" i="8"/>
  <c r="Q1517" i="8" s="1"/>
  <c r="N1449" i="8"/>
  <c r="O1418" i="8"/>
  <c r="L1468" i="8"/>
  <c r="Q1468" i="8" s="1"/>
  <c r="N1418" i="8"/>
  <c r="Q1418" i="8" s="1"/>
  <c r="N1794" i="8"/>
  <c r="M1864" i="8"/>
  <c r="O1896" i="8"/>
  <c r="K1729" i="8"/>
  <c r="O1544" i="8"/>
  <c r="N1878" i="8"/>
  <c r="K1882" i="8"/>
  <c r="O1458" i="8"/>
  <c r="Q1458" i="8" s="1"/>
  <c r="R1458" i="8" s="1"/>
  <c r="N1887" i="8"/>
  <c r="L1816" i="8"/>
  <c r="N1817" i="8"/>
  <c r="Q1817" i="8" s="1"/>
  <c r="M1794" i="8"/>
  <c r="N1541" i="8"/>
  <c r="N1856" i="8"/>
  <c r="Q1856" i="8" s="1"/>
  <c r="N1984" i="8"/>
  <c r="O1453" i="8"/>
  <c r="W1453" i="8" s="1"/>
  <c r="L2014" i="8"/>
  <c r="O1853" i="8"/>
  <c r="M1906" i="8"/>
  <c r="K1898" i="8"/>
  <c r="K1726" i="8"/>
  <c r="N1910" i="8"/>
  <c r="M1968" i="8"/>
  <c r="L1739" i="8"/>
  <c r="W1739" i="8" s="1"/>
  <c r="M1690" i="8"/>
  <c r="N1732" i="8"/>
  <c r="O1762" i="8"/>
  <c r="M1699" i="8"/>
  <c r="W1699" i="8" s="1"/>
  <c r="L1721" i="8"/>
  <c r="Q1721" i="8" s="1"/>
  <c r="N1678" i="8"/>
  <c r="Q1678" i="8" s="1"/>
  <c r="L1609" i="8"/>
  <c r="W1609" i="8" s="1"/>
  <c r="O1590" i="8"/>
  <c r="M1528" i="8"/>
  <c r="L1677" i="8"/>
  <c r="K1500" i="8"/>
  <c r="M1413" i="8"/>
  <c r="M1480" i="8"/>
  <c r="K1439" i="8"/>
  <c r="M1447" i="8"/>
  <c r="N1517" i="8"/>
  <c r="W1517" i="8" s="1"/>
  <c r="L1492" i="8"/>
  <c r="L1842" i="8"/>
  <c r="W1842" i="8" s="1"/>
  <c r="M1509" i="8"/>
  <c r="Q1533" i="8"/>
  <c r="O1726" i="8"/>
  <c r="L1950" i="8"/>
  <c r="P1950" i="8" s="1"/>
  <c r="N1864" i="8"/>
  <c r="P1864" i="8" s="1"/>
  <c r="M1984" i="8"/>
  <c r="P1984" i="8" s="1"/>
  <c r="K1381" i="8"/>
  <c r="M1485" i="8"/>
  <c r="L1458" i="8"/>
  <c r="N1871" i="8"/>
  <c r="M1544" i="8"/>
  <c r="M1590" i="8"/>
  <c r="N1979" i="8"/>
  <c r="K1617" i="8"/>
  <c r="W1617" i="8" s="1"/>
  <c r="K1453" i="8"/>
  <c r="K1903" i="8"/>
  <c r="P1903" i="8" s="1"/>
  <c r="L1617" i="8"/>
  <c r="K1878" i="8"/>
  <c r="Q1850" i="8"/>
  <c r="M1910" i="8"/>
  <c r="K1748" i="8"/>
  <c r="Q1748" i="8" s="1"/>
  <c r="O1721" i="8"/>
  <c r="P1721" i="8" s="1"/>
  <c r="L1528" i="8"/>
  <c r="L1624" i="8"/>
  <c r="O1624" i="8"/>
  <c r="N1624" i="8"/>
  <c r="M1624" i="8"/>
  <c r="K1984" i="8"/>
  <c r="M1960" i="8"/>
  <c r="K1849" i="8"/>
  <c r="W1849" i="8" s="1"/>
  <c r="K1869" i="8"/>
  <c r="K1857" i="8"/>
  <c r="W1857" i="8" s="1"/>
  <c r="N1906" i="8"/>
  <c r="W1906" i="8" s="1"/>
  <c r="M1808" i="8"/>
  <c r="W1808" i="8" s="1"/>
  <c r="L1898" i="8"/>
  <c r="Q1898" i="8" s="1"/>
  <c r="M1863" i="8"/>
  <c r="Q1863" i="8" s="1"/>
  <c r="N1968" i="8"/>
  <c r="W1968" i="8" s="1"/>
  <c r="M1739" i="8"/>
  <c r="Q1739" i="8" s="1"/>
  <c r="K1717" i="8"/>
  <c r="K1756" i="8"/>
  <c r="O1764" i="8"/>
  <c r="K1592" i="8"/>
  <c r="M1721" i="8"/>
  <c r="O1678" i="8"/>
  <c r="M1609" i="8"/>
  <c r="K1614" i="8"/>
  <c r="P1614" i="8" s="1"/>
  <c r="N1528" i="8"/>
  <c r="O1531" i="8"/>
  <c r="W1531" i="8" s="1"/>
  <c r="M1677" i="8"/>
  <c r="W1677" i="8" s="1"/>
  <c r="L1500" i="8"/>
  <c r="N1480" i="8"/>
  <c r="L1439" i="8"/>
  <c r="Q1439" i="8" s="1"/>
  <c r="O1517" i="8"/>
  <c r="P1517" i="8" s="1"/>
  <c r="N1492" i="8"/>
  <c r="W1492" i="8" s="1"/>
  <c r="N1600" i="8"/>
  <c r="L1722" i="8"/>
  <c r="L1857" i="8"/>
  <c r="N1697" i="8"/>
  <c r="M1651" i="8"/>
  <c r="N1643" i="8"/>
  <c r="M1817" i="8"/>
  <c r="M1812" i="8"/>
  <c r="L1598" i="8"/>
  <c r="O1601" i="8"/>
  <c r="W1601" i="8" s="1"/>
  <c r="K1945" i="8"/>
  <c r="Q1945" i="8" s="1"/>
  <c r="M2014" i="8"/>
  <c r="Q2014" i="8" s="1"/>
  <c r="L1869" i="8"/>
  <c r="W1869" i="8" s="1"/>
  <c r="O1906" i="8"/>
  <c r="Q1906" i="8" s="1"/>
  <c r="L1926" i="8"/>
  <c r="W1926" i="8" s="1"/>
  <c r="N1808" i="8"/>
  <c r="Q1808" i="8" s="1"/>
  <c r="K1837" i="8"/>
  <c r="O1968" i="8"/>
  <c r="M1928" i="8"/>
  <c r="O1739" i="8"/>
  <c r="L1732" i="8"/>
  <c r="K1754" i="8"/>
  <c r="M1828" i="8"/>
  <c r="L1649" i="8"/>
  <c r="Q1649" i="8" s="1"/>
  <c r="N1609" i="8"/>
  <c r="L1580" i="8"/>
  <c r="Q1580" i="8" s="1"/>
  <c r="L1622" i="8"/>
  <c r="O1547" i="8"/>
  <c r="O1528" i="8"/>
  <c r="Q1528" i="8" s="1"/>
  <c r="R1528" i="8" s="1"/>
  <c r="O1677" i="8"/>
  <c r="P1677" i="8" s="1"/>
  <c r="M1500" i="8"/>
  <c r="Q1500" i="8" s="1"/>
  <c r="R1500" i="8" s="1"/>
  <c r="L1442" i="8"/>
  <c r="Q1442" i="8" s="1"/>
  <c r="K1442" i="8"/>
  <c r="O1439" i="8"/>
  <c r="O1492" i="8"/>
  <c r="L1919" i="8"/>
  <c r="O1366" i="8"/>
  <c r="K1504" i="8"/>
  <c r="L1504" i="8"/>
  <c r="W1488" i="8"/>
  <c r="M1979" i="8"/>
  <c r="K1525" i="8"/>
  <c r="Q1525" i="8" s="1"/>
  <c r="K1887" i="8"/>
  <c r="W1887" i="8" s="1"/>
  <c r="L1756" i="8"/>
  <c r="W1756" i="8" s="1"/>
  <c r="K1816" i="8"/>
  <c r="W1816" i="8" s="1"/>
  <c r="L1453" i="8"/>
  <c r="Q1453" i="8" s="1"/>
  <c r="R1453" i="8" s="1"/>
  <c r="M1779" i="8"/>
  <c r="O1755" i="8"/>
  <c r="O1480" i="8"/>
  <c r="L1945" i="8"/>
  <c r="N2014" i="8"/>
  <c r="M1869" i="8"/>
  <c r="K1906" i="8"/>
  <c r="K1926" i="8"/>
  <c r="O1808" i="8"/>
  <c r="L1837" i="8"/>
  <c r="W1837" i="8" s="1"/>
  <c r="K1968" i="8"/>
  <c r="N1928" i="8"/>
  <c r="Q1928" i="8" s="1"/>
  <c r="L1754" i="8"/>
  <c r="Q1754" i="8" s="1"/>
  <c r="L1748" i="8"/>
  <c r="N1828" i="8"/>
  <c r="M1728" i="8"/>
  <c r="L1667" i="8"/>
  <c r="W1667" i="8" s="1"/>
  <c r="L1647" i="8"/>
  <c r="Q1647" i="8" s="1"/>
  <c r="K1648" i="8"/>
  <c r="K1601" i="8"/>
  <c r="K1659" i="8"/>
  <c r="M1580" i="8"/>
  <c r="N1622" i="8"/>
  <c r="N1677" i="8"/>
  <c r="N1500" i="8"/>
  <c r="N1442" i="8"/>
  <c r="M1468" i="8"/>
  <c r="M1659" i="8"/>
  <c r="W1659" i="8" s="1"/>
  <c r="O1894" i="8"/>
  <c r="N1485" i="8"/>
  <c r="K1561" i="8"/>
  <c r="Q1561" i="8" s="1"/>
  <c r="M1501" i="8"/>
  <c r="W1501" i="8" s="1"/>
  <c r="L1826" i="8"/>
  <c r="N1598" i="8"/>
  <c r="W1598" i="8" s="1"/>
  <c r="N1780" i="8"/>
  <c r="N1750" i="8"/>
  <c r="K1492" i="8"/>
  <c r="M1945" i="8"/>
  <c r="O2014" i="8"/>
  <c r="K1836" i="8"/>
  <c r="N1869" i="8"/>
  <c r="M1926" i="8"/>
  <c r="L1887" i="8"/>
  <c r="M1887" i="8"/>
  <c r="N1837" i="8"/>
  <c r="M1858" i="8"/>
  <c r="W1858" i="8" s="1"/>
  <c r="O1928" i="8"/>
  <c r="O1749" i="8"/>
  <c r="M1754" i="8"/>
  <c r="M1748" i="8"/>
  <c r="O1828" i="8"/>
  <c r="O1728" i="8"/>
  <c r="N1659" i="8"/>
  <c r="N1667" i="8"/>
  <c r="K1686" i="8"/>
  <c r="K1688" i="8"/>
  <c r="M1648" i="8"/>
  <c r="W1648" i="8" s="1"/>
  <c r="L1601" i="8"/>
  <c r="M1622" i="8"/>
  <c r="N1580" i="8"/>
  <c r="O1622" i="8"/>
  <c r="W1504" i="8"/>
  <c r="K1541" i="8"/>
  <c r="Q1541" i="8" s="1"/>
  <c r="R1541" i="8" s="1"/>
  <c r="N1565" i="8"/>
  <c r="N1974" i="8"/>
  <c r="O1600" i="8"/>
  <c r="K1929" i="8"/>
  <c r="N1842" i="8"/>
  <c r="K1856" i="8"/>
  <c r="O1835" i="8"/>
  <c r="O1731" i="8"/>
  <c r="N1739" i="8"/>
  <c r="L1960" i="8"/>
  <c r="Q1960" i="8" s="1"/>
  <c r="O1750" i="8"/>
  <c r="L1485" i="8"/>
  <c r="O1979" i="8"/>
  <c r="Q1979" i="8" s="1"/>
  <c r="R1979" i="8" s="1"/>
  <c r="M1871" i="8"/>
  <c r="W1871" i="8" s="1"/>
  <c r="L1525" i="8"/>
  <c r="O1903" i="8"/>
  <c r="N1590" i="8"/>
  <c r="W1590" i="8" s="1"/>
  <c r="N1945" i="8"/>
  <c r="W1945" i="8" s="1"/>
  <c r="O1960" i="8"/>
  <c r="K1966" i="8"/>
  <c r="K1950" i="8"/>
  <c r="N1882" i="8"/>
  <c r="N1926" i="8"/>
  <c r="M1837" i="8"/>
  <c r="K1928" i="8"/>
  <c r="O1729" i="8"/>
  <c r="P1729" i="8" s="1"/>
  <c r="L1729" i="8"/>
  <c r="K1826" i="8"/>
  <c r="W1826" i="8" s="1"/>
  <c r="M1732" i="8"/>
  <c r="Q1732" i="8" s="1"/>
  <c r="N1754" i="8"/>
  <c r="L1828" i="8"/>
  <c r="L1686" i="8"/>
  <c r="Q1686" i="8" s="1"/>
  <c r="M1653" i="8"/>
  <c r="N1648" i="8"/>
  <c r="M1601" i="8"/>
  <c r="M1614" i="8"/>
  <c r="L1614" i="8"/>
  <c r="O1488" i="8"/>
  <c r="K1531" i="8"/>
  <c r="O1501" i="8"/>
  <c r="K1485" i="8"/>
  <c r="N1592" i="8"/>
  <c r="W1592" i="8" s="1"/>
  <c r="L1780" i="8"/>
  <c r="W1780" i="8" s="1"/>
  <c r="L1882" i="8"/>
  <c r="O1525" i="8"/>
  <c r="K1409" i="8"/>
  <c r="M1774" i="8"/>
  <c r="Q1774" i="8" s="1"/>
  <c r="O1882" i="8"/>
  <c r="Q1882" i="8" s="1"/>
  <c r="L1812" i="8"/>
  <c r="Q1812" i="8" s="1"/>
  <c r="O1692" i="8"/>
  <c r="N1722" i="8"/>
  <c r="O1686" i="8"/>
  <c r="M1606" i="8"/>
  <c r="M1488" i="8"/>
  <c r="P1488" i="8" s="1"/>
  <c r="N1417" i="8"/>
  <c r="M1473" i="8"/>
  <c r="N1774" i="8"/>
  <c r="M1856" i="8"/>
  <c r="W1856" i="8" s="1"/>
  <c r="M1726" i="8"/>
  <c r="W1865" i="8"/>
  <c r="P1865" i="8"/>
  <c r="W1684" i="8"/>
  <c r="P1684" i="8"/>
  <c r="P1358" i="8"/>
  <c r="W1358" i="8"/>
  <c r="M1382" i="8"/>
  <c r="W1600" i="8"/>
  <c r="P1600" i="8"/>
  <c r="L1509" i="8"/>
  <c r="N1382" i="8"/>
  <c r="Q1382" i="8" s="1"/>
  <c r="O1874" i="8"/>
  <c r="M1874" i="8"/>
  <c r="W1874" i="8" s="1"/>
  <c r="N1874" i="8"/>
  <c r="L1984" i="8"/>
  <c r="K1952" i="8"/>
  <c r="M1942" i="8"/>
  <c r="L1874" i="8"/>
  <c r="N1911" i="8"/>
  <c r="W1847" i="8"/>
  <c r="P1847" i="8"/>
  <c r="L1827" i="8"/>
  <c r="K1749" i="8"/>
  <c r="Q1749" i="8" s="1"/>
  <c r="K1771" i="8"/>
  <c r="Q1771" i="8" s="1"/>
  <c r="M1758" i="8"/>
  <c r="Q1758" i="8" s="1"/>
  <c r="W1695" i="8"/>
  <c r="P1695" i="8"/>
  <c r="W1705" i="8"/>
  <c r="P1705" i="8"/>
  <c r="W1566" i="8"/>
  <c r="P1566" i="8"/>
  <c r="W1399" i="8"/>
  <c r="P1399" i="8"/>
  <c r="N1482" i="8"/>
  <c r="Q1482" i="8" s="1"/>
  <c r="W1477" i="8"/>
  <c r="P1477" i="8"/>
  <c r="W1466" i="8"/>
  <c r="P1466" i="8"/>
  <c r="N1379" i="8"/>
  <c r="O1382" i="8"/>
  <c r="P2006" i="8"/>
  <c r="W2006" i="8"/>
  <c r="O1616" i="8"/>
  <c r="M1818" i="8"/>
  <c r="O1818" i="8"/>
  <c r="N1818" i="8"/>
  <c r="W1818" i="8" s="1"/>
  <c r="O1888" i="8"/>
  <c r="N1888" i="8"/>
  <c r="M1888" i="8"/>
  <c r="Q1888" i="8" s="1"/>
  <c r="W1480" i="8"/>
  <c r="P1480" i="8"/>
  <c r="O1758" i="8"/>
  <c r="W1821" i="8"/>
  <c r="P1821" i="8"/>
  <c r="M1974" i="8"/>
  <c r="N1952" i="8"/>
  <c r="W1944" i="8"/>
  <c r="P1944" i="8"/>
  <c r="O1942" i="8"/>
  <c r="M1836" i="8"/>
  <c r="Q1836" i="8" s="1"/>
  <c r="L1872" i="8"/>
  <c r="O1827" i="8"/>
  <c r="N1757" i="8"/>
  <c r="W1855" i="8"/>
  <c r="P1855" i="8"/>
  <c r="K1758" i="8"/>
  <c r="M1552" i="8"/>
  <c r="L1552" i="8"/>
  <c r="W1582" i="8"/>
  <c r="P1582" i="8"/>
  <c r="O1484" i="8"/>
  <c r="M1484" i="8"/>
  <c r="L1461" i="8"/>
  <c r="P1374" i="8"/>
  <c r="W1374" i="8"/>
  <c r="W1485" i="8"/>
  <c r="P1485" i="8"/>
  <c r="W1651" i="8"/>
  <c r="P1651" i="8"/>
  <c r="M1804" i="8"/>
  <c r="K1804" i="8"/>
  <c r="W1569" i="8"/>
  <c r="P1569" i="8"/>
  <c r="P1580" i="8"/>
  <c r="W1560" i="8"/>
  <c r="P1560" i="8"/>
  <c r="L1974" i="8"/>
  <c r="O1974" i="8"/>
  <c r="W1966" i="8"/>
  <c r="P1966" i="8"/>
  <c r="M1872" i="8"/>
  <c r="L1918" i="8"/>
  <c r="M1827" i="8"/>
  <c r="L1693" i="8"/>
  <c r="W1812" i="8"/>
  <c r="P1812" i="8"/>
  <c r="O1539" i="8"/>
  <c r="W1471" i="8"/>
  <c r="P1471" i="8"/>
  <c r="O1460" i="8"/>
  <c r="W1371" i="8"/>
  <c r="P1371" i="8"/>
  <c r="W1436" i="8"/>
  <c r="P1436" i="8"/>
  <c r="W1747" i="8"/>
  <c r="P1747" i="8"/>
  <c r="W1533" i="8"/>
  <c r="P1533" i="8"/>
  <c r="P1853" i="8"/>
  <c r="K1934" i="8"/>
  <c r="N1934" i="8"/>
  <c r="M1934" i="8"/>
  <c r="L1934" i="8"/>
  <c r="K1961" i="8"/>
  <c r="O1976" i="8"/>
  <c r="N1872" i="8"/>
  <c r="M1896" i="8"/>
  <c r="K1918" i="8"/>
  <c r="Q1918" i="8" s="1"/>
  <c r="M1733" i="8"/>
  <c r="L1749" i="8"/>
  <c r="O1693" i="8"/>
  <c r="W1711" i="8"/>
  <c r="P1711" i="8"/>
  <c r="M1713" i="8"/>
  <c r="Q1713" i="8" s="1"/>
  <c r="P1453" i="8"/>
  <c r="W1421" i="8"/>
  <c r="P1421" i="8"/>
  <c r="W1853" i="8"/>
  <c r="W1405" i="8"/>
  <c r="P1405" i="8"/>
  <c r="W1783" i="8"/>
  <c r="P1783" i="8"/>
  <c r="W1666" i="8"/>
  <c r="P1666" i="8"/>
  <c r="N1942" i="8"/>
  <c r="Q1942" i="8" s="1"/>
  <c r="W1389" i="8"/>
  <c r="P1389" i="8"/>
  <c r="L1961" i="8"/>
  <c r="Q1961" i="8" s="1"/>
  <c r="K1974" i="8"/>
  <c r="Q1974" i="8" s="1"/>
  <c r="W1937" i="8"/>
  <c r="P1937" i="8"/>
  <c r="L1846" i="8"/>
  <c r="N1896" i="8"/>
  <c r="M1918" i="8"/>
  <c r="W1820" i="8"/>
  <c r="P1820" i="8"/>
  <c r="L1894" i="8"/>
  <c r="Q1894" i="8" s="1"/>
  <c r="Q1747" i="8"/>
  <c r="P1742" i="8"/>
  <c r="W1742" i="8"/>
  <c r="W1732" i="8"/>
  <c r="P1732" i="8"/>
  <c r="W1781" i="8"/>
  <c r="P1781" i="8"/>
  <c r="W1576" i="8"/>
  <c r="P1576" i="8"/>
  <c r="W1696" i="8"/>
  <c r="P1696" i="8"/>
  <c r="L1561" i="8"/>
  <c r="N1713" i="8"/>
  <c r="M1561" i="8"/>
  <c r="W1614" i="8"/>
  <c r="K1539" i="8"/>
  <c r="W1568" i="8"/>
  <c r="P1568" i="8"/>
  <c r="W1373" i="8"/>
  <c r="P1373" i="8"/>
  <c r="W1434" i="8"/>
  <c r="P1434" i="8"/>
  <c r="M1449" i="8"/>
  <c r="L1896" i="8"/>
  <c r="W1839" i="8"/>
  <c r="P1839" i="8"/>
  <c r="O1797" i="8"/>
  <c r="W1982" i="8"/>
  <c r="P1982" i="8"/>
  <c r="W1528" i="8"/>
  <c r="P1528" i="8"/>
  <c r="W1541" i="8"/>
  <c r="P1541" i="8"/>
  <c r="W1916" i="8"/>
  <c r="P1916" i="8"/>
  <c r="K1484" i="8"/>
  <c r="O1379" i="8"/>
  <c r="W1774" i="8"/>
  <c r="M1961" i="8"/>
  <c r="W1985" i="8"/>
  <c r="P1985" i="8"/>
  <c r="W1924" i="8"/>
  <c r="P1924" i="8"/>
  <c r="W1898" i="8"/>
  <c r="P1898" i="8"/>
  <c r="N1918" i="8"/>
  <c r="N1880" i="8"/>
  <c r="K1894" i="8"/>
  <c r="N1707" i="8"/>
  <c r="K1785" i="8"/>
  <c r="L1766" i="8"/>
  <c r="P1688" i="8"/>
  <c r="W1577" i="8"/>
  <c r="P1577" i="8"/>
  <c r="N1561" i="8"/>
  <c r="L1539" i="8"/>
  <c r="W1508" i="8"/>
  <c r="P1508" i="8"/>
  <c r="W1441" i="8"/>
  <c r="P1441" i="8"/>
  <c r="P1350" i="8"/>
  <c r="W1350" i="8"/>
  <c r="W1525" i="8"/>
  <c r="P1525" i="8"/>
  <c r="K1872" i="8"/>
  <c r="Q1919" i="8"/>
  <c r="R1919" i="8" s="1"/>
  <c r="W1919" i="8"/>
  <c r="P1919" i="8"/>
  <c r="W1512" i="8"/>
  <c r="P1512" i="8"/>
  <c r="N1961" i="8"/>
  <c r="P2014" i="8"/>
  <c r="W2014" i="8"/>
  <c r="M1952" i="8"/>
  <c r="Q1952" i="8" s="1"/>
  <c r="W1979" i="8"/>
  <c r="P1979" i="8"/>
  <c r="W1815" i="8"/>
  <c r="P1815" i="8"/>
  <c r="M1894" i="8"/>
  <c r="W1778" i="8"/>
  <c r="P1778" i="8"/>
  <c r="W1703" i="8"/>
  <c r="P1703" i="8"/>
  <c r="L1771" i="8"/>
  <c r="M1766" i="8"/>
  <c r="W1632" i="8"/>
  <c r="P1632" i="8"/>
  <c r="W1719" i="8"/>
  <c r="P1719" i="8"/>
  <c r="K1755" i="8"/>
  <c r="Q1755" i="8" s="1"/>
  <c r="N1552" i="8"/>
  <c r="P1630" i="8"/>
  <c r="W1630" i="8"/>
  <c r="M1539" i="8"/>
  <c r="M1555" i="8"/>
  <c r="N1465" i="8"/>
  <c r="O1519" i="8"/>
  <c r="K1461" i="8"/>
  <c r="W1474" i="8"/>
  <c r="P1474" i="8"/>
  <c r="W1387" i="8"/>
  <c r="P1387" i="8"/>
  <c r="W1850" i="8"/>
  <c r="P1850" i="8"/>
  <c r="W1496" i="8"/>
  <c r="P1496" i="8"/>
  <c r="O1890" i="8"/>
  <c r="W1890" i="8" s="1"/>
  <c r="W1953" i="8"/>
  <c r="P1953" i="8"/>
  <c r="W1904" i="8"/>
  <c r="P1904" i="8"/>
  <c r="K1797" i="8"/>
  <c r="Q1797" i="8" s="1"/>
  <c r="N1894" i="8"/>
  <c r="N1693" i="8"/>
  <c r="N1766" i="8"/>
  <c r="Q1766" i="8" s="1"/>
  <c r="Q1651" i="8"/>
  <c r="L1755" i="8"/>
  <c r="L1713" i="8"/>
  <c r="W1656" i="8"/>
  <c r="P1656" i="8"/>
  <c r="K1638" i="8"/>
  <c r="P1531" i="8"/>
  <c r="W1463" i="8"/>
  <c r="P1463" i="8"/>
  <c r="K1519" i="8"/>
  <c r="Q1519" i="8" s="1"/>
  <c r="M1461" i="8"/>
  <c r="W1458" i="8"/>
  <c r="P1458" i="8"/>
  <c r="O1447" i="8"/>
  <c r="K1366" i="8"/>
  <c r="W1722" i="8"/>
  <c r="P1722" i="8"/>
  <c r="M1616" i="8"/>
  <c r="W1810" i="8"/>
  <c r="P1810" i="8"/>
  <c r="W1635" i="8"/>
  <c r="P1635" i="8"/>
  <c r="N1519" i="8"/>
  <c r="W1715" i="8"/>
  <c r="P1715" i="8"/>
  <c r="M1873" i="8"/>
  <c r="L1921" i="8"/>
  <c r="Q1921" i="8" s="1"/>
  <c r="Q1835" i="8"/>
  <c r="N1804" i="8"/>
  <c r="W1789" i="8"/>
  <c r="P1789" i="8"/>
  <c r="K1707" i="8"/>
  <c r="W1624" i="8"/>
  <c r="P1624" i="8"/>
  <c r="M1755" i="8"/>
  <c r="L1638" i="8"/>
  <c r="W1535" i="8"/>
  <c r="P1535" i="8"/>
  <c r="W1536" i="8"/>
  <c r="P1536" i="8"/>
  <c r="M1527" i="8"/>
  <c r="L1519" i="8"/>
  <c r="W1426" i="8"/>
  <c r="N1461" i="8"/>
  <c r="W1520" i="8"/>
  <c r="P1520" i="8"/>
  <c r="W1445" i="8"/>
  <c r="P1445" i="8"/>
  <c r="W1410" i="8"/>
  <c r="P1410" i="8"/>
  <c r="W1363" i="8"/>
  <c r="P1363" i="8"/>
  <c r="L1366" i="8"/>
  <c r="Q1366" i="8" s="1"/>
  <c r="W1878" i="8"/>
  <c r="P1878" i="8"/>
  <c r="W1835" i="8"/>
  <c r="P1835" i="8"/>
  <c r="W1903" i="8"/>
  <c r="W1932" i="8"/>
  <c r="P1932" i="8"/>
  <c r="W1549" i="8"/>
  <c r="P1549" i="8"/>
  <c r="W1969" i="8"/>
  <c r="P1969" i="8"/>
  <c r="O1921" i="8"/>
  <c r="W1829" i="8"/>
  <c r="P1829" i="8"/>
  <c r="O1804" i="8"/>
  <c r="L1707" i="8"/>
  <c r="W1712" i="8"/>
  <c r="P1712" i="8"/>
  <c r="N1755" i="8"/>
  <c r="O1561" i="8"/>
  <c r="W1710" i="8"/>
  <c r="P1710" i="8"/>
  <c r="W1585" i="8"/>
  <c r="P1585" i="8"/>
  <c r="P1646" i="8"/>
  <c r="W1646" i="8"/>
  <c r="W1564" i="8"/>
  <c r="P1564" i="8"/>
  <c r="M1638" i="8"/>
  <c r="Q1638" i="8" s="1"/>
  <c r="W1524" i="8"/>
  <c r="P1524" i="8"/>
  <c r="W1450" i="8"/>
  <c r="P1450" i="8"/>
  <c r="M1482" i="8"/>
  <c r="M1366" i="8"/>
  <c r="N1616" i="8"/>
  <c r="L1584" i="8"/>
  <c r="O1584" i="8"/>
  <c r="N1584" i="8"/>
  <c r="M1584" i="8"/>
  <c r="W1649" i="8"/>
  <c r="P1649" i="8"/>
  <c r="W1764" i="8"/>
  <c r="P1764" i="8"/>
  <c r="M1581" i="8"/>
  <c r="W1939" i="8"/>
  <c r="P1939" i="8"/>
  <c r="W1866" i="8"/>
  <c r="P1866" i="8"/>
  <c r="M1807" i="8"/>
  <c r="Q1807" i="8" s="1"/>
  <c r="W1355" i="8"/>
  <c r="P1355" i="8"/>
  <c r="W1697" i="8"/>
  <c r="P1697" i="8"/>
  <c r="W1992" i="8"/>
  <c r="P1992" i="8"/>
  <c r="K1976" i="8"/>
  <c r="Q1976" i="8" s="1"/>
  <c r="O1977" i="8"/>
  <c r="K1921" i="8"/>
  <c r="L1813" i="8"/>
  <c r="L1929" i="8"/>
  <c r="L1804" i="8"/>
  <c r="K1880" i="8"/>
  <c r="P1817" i="8"/>
  <c r="K1713" i="8"/>
  <c r="M1707" i="8"/>
  <c r="K1616" i="8"/>
  <c r="W1731" i="8"/>
  <c r="P1731" i="8"/>
  <c r="W1753" i="8"/>
  <c r="P1753" i="8"/>
  <c r="W1643" i="8"/>
  <c r="P1643" i="8"/>
  <c r="W1593" i="8"/>
  <c r="P1593" i="8"/>
  <c r="N1638" i="8"/>
  <c r="N1509" i="8"/>
  <c r="K1509" i="8"/>
  <c r="W1500" i="8"/>
  <c r="P1500" i="8"/>
  <c r="O1482" i="8"/>
  <c r="N1366" i="8"/>
  <c r="P1390" i="8"/>
  <c r="W1390" i="8"/>
  <c r="W1622" i="8"/>
  <c r="W1532" i="8"/>
  <c r="P1532" i="8"/>
  <c r="R1532" i="8" s="1"/>
  <c r="P1504" i="8"/>
  <c r="W1828" i="8"/>
  <c r="P1828" i="8"/>
  <c r="W1763" i="8"/>
  <c r="P1763" i="8"/>
  <c r="L1758" i="8"/>
  <c r="W1664" i="8"/>
  <c r="P1664" i="8"/>
  <c r="W1958" i="8"/>
  <c r="P1958" i="8"/>
  <c r="M1757" i="8"/>
  <c r="L1976" i="8"/>
  <c r="W1920" i="8"/>
  <c r="P1920" i="8"/>
  <c r="Q1903" i="8"/>
  <c r="K1977" i="8"/>
  <c r="Q1977" i="8" s="1"/>
  <c r="M1921" i="8"/>
  <c r="W1831" i="8"/>
  <c r="P1831" i="8"/>
  <c r="O1929" i="8"/>
  <c r="Q1929" i="8" s="1"/>
  <c r="O1880" i="8"/>
  <c r="P1858" i="8"/>
  <c r="W1805" i="8"/>
  <c r="P1805" i="8"/>
  <c r="N1771" i="8"/>
  <c r="M1749" i="8"/>
  <c r="W1787" i="8"/>
  <c r="P1787" i="8"/>
  <c r="K1552" i="8"/>
  <c r="Q1552" i="8" s="1"/>
  <c r="Q1485" i="8"/>
  <c r="R1485" i="8" s="1"/>
  <c r="K1482" i="8"/>
  <c r="K1382" i="8"/>
  <c r="O1794" i="8"/>
  <c r="L1794" i="8"/>
  <c r="O1779" i="8"/>
  <c r="K1779" i="8"/>
  <c r="L1779" i="8"/>
  <c r="W1455" i="8"/>
  <c r="P1455" i="8"/>
  <c r="W1724" i="8"/>
  <c r="P1724" i="8"/>
  <c r="P1998" i="8"/>
  <c r="W1998" i="8"/>
  <c r="W1950" i="8"/>
  <c r="M1880" i="8"/>
  <c r="M1693" i="8"/>
  <c r="O1807" i="8"/>
  <c r="W1784" i="8"/>
  <c r="P1784" i="8"/>
  <c r="W1608" i="8"/>
  <c r="P1608" i="8"/>
  <c r="O1563" i="8"/>
  <c r="K1547" i="8"/>
  <c r="Q1547" i="8" s="1"/>
  <c r="W1402" i="8"/>
  <c r="P1402" i="8"/>
  <c r="W1469" i="8"/>
  <c r="P1469" i="8"/>
  <c r="W1490" i="8"/>
  <c r="P1490" i="8"/>
  <c r="W1440" i="8"/>
  <c r="P1440" i="8"/>
  <c r="K1896" i="8"/>
  <c r="P1606" i="8"/>
  <c r="W1606" i="8"/>
  <c r="M1771" i="8"/>
  <c r="L1437" i="8"/>
  <c r="W1437" i="8" s="1"/>
  <c r="O1437" i="8"/>
  <c r="L1726" i="8"/>
  <c r="W1726" i="8" s="1"/>
  <c r="K2570" i="8"/>
  <c r="Q2456" i="8"/>
  <c r="O2212" i="8"/>
  <c r="O2184" i="8"/>
  <c r="K2212" i="8"/>
  <c r="L2212" i="8"/>
  <c r="K2534" i="8"/>
  <c r="R2041" i="8"/>
  <c r="L2534" i="8"/>
  <c r="K2598" i="8"/>
  <c r="Q2432" i="8"/>
  <c r="O2409" i="8"/>
  <c r="M2366" i="8"/>
  <c r="Q2355" i="8"/>
  <c r="R2355" i="8" s="1"/>
  <c r="O2059" i="8"/>
  <c r="M2534" i="8"/>
  <c r="L2598" i="8"/>
  <c r="Q2402" i="8"/>
  <c r="K2409" i="8"/>
  <c r="Q2603" i="8"/>
  <c r="Q2547" i="8"/>
  <c r="N2534" i="8"/>
  <c r="Q2386" i="8"/>
  <c r="Q2411" i="8"/>
  <c r="R2411" i="8" s="1"/>
  <c r="Q2049" i="8"/>
  <c r="Q2549" i="8"/>
  <c r="R2549" i="8" s="1"/>
  <c r="L2532" i="8"/>
  <c r="M2442" i="8"/>
  <c r="O2377" i="8"/>
  <c r="M2196" i="8"/>
  <c r="Q2657" i="8"/>
  <c r="K2532" i="8"/>
  <c r="Q2560" i="8"/>
  <c r="L2397" i="8"/>
  <c r="N2173" i="8"/>
  <c r="N2196" i="8"/>
  <c r="M2105" i="8"/>
  <c r="M2397" i="8"/>
  <c r="L2184" i="8"/>
  <c r="Q2036" i="8"/>
  <c r="K2105" i="8"/>
  <c r="M2644" i="8"/>
  <c r="L2644" i="8"/>
  <c r="N2121" i="8"/>
  <c r="Q2121" i="8" s="1"/>
  <c r="Q2627" i="8"/>
  <c r="Q2395" i="8"/>
  <c r="Q2462" i="8"/>
  <c r="M2377" i="8"/>
  <c r="N2397" i="8"/>
  <c r="M2145" i="8"/>
  <c r="M2184" i="8"/>
  <c r="O2111" i="8"/>
  <c r="Q2389" i="8"/>
  <c r="O2397" i="8"/>
  <c r="N2145" i="8"/>
  <c r="N2184" i="8"/>
  <c r="M2057" i="8"/>
  <c r="K2057" i="8"/>
  <c r="O2457" i="8"/>
  <c r="M2457" i="8"/>
  <c r="L2457" i="8"/>
  <c r="L2596" i="8"/>
  <c r="L2384" i="8"/>
  <c r="O2628" i="8"/>
  <c r="N2384" i="8"/>
  <c r="K2149" i="8"/>
  <c r="Q2123" i="8"/>
  <c r="Q2053" i="8"/>
  <c r="O2660" i="8"/>
  <c r="L2660" i="8"/>
  <c r="N2424" i="8"/>
  <c r="O2424" i="8"/>
  <c r="O2644" i="8"/>
  <c r="L2366" i="8"/>
  <c r="O2692" i="8"/>
  <c r="L2692" i="8"/>
  <c r="O2440" i="8"/>
  <c r="R2025" i="8"/>
  <c r="Q2397" i="8"/>
  <c r="R2603" i="8"/>
  <c r="R2547" i="8"/>
  <c r="R2560" i="8"/>
  <c r="O2602" i="8"/>
  <c r="N2602" i="8"/>
  <c r="K2602" i="8"/>
  <c r="M2602" i="8"/>
  <c r="L2602" i="8"/>
  <c r="M2328" i="8"/>
  <c r="O2328" i="8"/>
  <c r="N2328" i="8"/>
  <c r="L2328" i="8"/>
  <c r="K2328" i="8"/>
  <c r="Q2210" i="8"/>
  <c r="K2124" i="8"/>
  <c r="O2124" i="8"/>
  <c r="N2124" i="8"/>
  <c r="M2124" i="8"/>
  <c r="L2124" i="8"/>
  <c r="R2073" i="8"/>
  <c r="K2637" i="8"/>
  <c r="O2637" i="8"/>
  <c r="N2637" i="8"/>
  <c r="M2637" i="8"/>
  <c r="L2637" i="8"/>
  <c r="Q2673" i="8"/>
  <c r="O2556" i="8"/>
  <c r="L2556" i="8"/>
  <c r="N2556" i="8"/>
  <c r="M2556" i="8"/>
  <c r="K2556" i="8"/>
  <c r="M2646" i="8"/>
  <c r="L2646" i="8"/>
  <c r="K2646" i="8"/>
  <c r="O2646" i="8"/>
  <c r="N2646" i="8"/>
  <c r="O2524" i="8"/>
  <c r="L2524" i="8"/>
  <c r="K2524" i="8"/>
  <c r="N2524" i="8"/>
  <c r="M2524" i="8"/>
  <c r="Q2611" i="8"/>
  <c r="O2478" i="8"/>
  <c r="K2478" i="8"/>
  <c r="N2478" i="8"/>
  <c r="M2478" i="8"/>
  <c r="L2478" i="8"/>
  <c r="L2451" i="8"/>
  <c r="O2451" i="8"/>
  <c r="N2451" i="8"/>
  <c r="M2451" i="8"/>
  <c r="K2451" i="8"/>
  <c r="Q2474" i="8"/>
  <c r="N2364" i="8"/>
  <c r="L2364" i="8"/>
  <c r="K2364" i="8"/>
  <c r="O2364" i="8"/>
  <c r="M2364" i="8"/>
  <c r="M2344" i="8"/>
  <c r="L2344" i="8"/>
  <c r="N2344" i="8"/>
  <c r="K2344" i="8"/>
  <c r="O2344" i="8"/>
  <c r="Q2287" i="8"/>
  <c r="Q2339" i="8"/>
  <c r="R2339" i="8" s="1"/>
  <c r="Q2415" i="8"/>
  <c r="N2407" i="8"/>
  <c r="K2407" i="8"/>
  <c r="O2407" i="8"/>
  <c r="M2407" i="8"/>
  <c r="L2407" i="8"/>
  <c r="Q2362" i="8"/>
  <c r="N2349" i="8"/>
  <c r="M2349" i="8"/>
  <c r="L2349" i="8"/>
  <c r="K2349" i="8"/>
  <c r="O2349" i="8"/>
  <c r="Q2254" i="8"/>
  <c r="N2261" i="8"/>
  <c r="M2261" i="8"/>
  <c r="L2261" i="8"/>
  <c r="O2261" i="8"/>
  <c r="K2261" i="8"/>
  <c r="N2239" i="8"/>
  <c r="M2239" i="8"/>
  <c r="K2239" i="8"/>
  <c r="O2239" i="8"/>
  <c r="L2239" i="8"/>
  <c r="Q2303" i="8"/>
  <c r="O2241" i="8"/>
  <c r="N2241" i="8"/>
  <c r="M2241" i="8"/>
  <c r="L2241" i="8"/>
  <c r="K2241" i="8"/>
  <c r="O2259" i="8"/>
  <c r="N2259" i="8"/>
  <c r="M2259" i="8"/>
  <c r="L2259" i="8"/>
  <c r="K2259" i="8"/>
  <c r="O2179" i="8"/>
  <c r="L2179" i="8"/>
  <c r="K2179" i="8"/>
  <c r="N2179" i="8"/>
  <c r="M2179" i="8"/>
  <c r="N2195" i="8"/>
  <c r="M2195" i="8"/>
  <c r="L2195" i="8"/>
  <c r="O2195" i="8"/>
  <c r="K2195" i="8"/>
  <c r="Q2190" i="8"/>
  <c r="R2190" i="8" s="1"/>
  <c r="K2215" i="8"/>
  <c r="O2215" i="8"/>
  <c r="N2215" i="8"/>
  <c r="M2215" i="8"/>
  <c r="L2215" i="8"/>
  <c r="M2093" i="8"/>
  <c r="K2093" i="8"/>
  <c r="O2093" i="8"/>
  <c r="N2093" i="8"/>
  <c r="L2093" i="8"/>
  <c r="Q2184" i="8"/>
  <c r="R2184" i="8" s="1"/>
  <c r="Q2207" i="8"/>
  <c r="R2207" i="8" s="1"/>
  <c r="Q2140" i="8"/>
  <c r="O2143" i="8"/>
  <c r="M2143" i="8"/>
  <c r="N2143" i="8"/>
  <c r="L2143" i="8"/>
  <c r="K2143" i="8"/>
  <c r="Q2189" i="8"/>
  <c r="N2066" i="8"/>
  <c r="K2066" i="8"/>
  <c r="O2066" i="8"/>
  <c r="M2066" i="8"/>
  <c r="L2066" i="8"/>
  <c r="K2107" i="8"/>
  <c r="O2107" i="8"/>
  <c r="O2144" i="8"/>
  <c r="L2144" i="8"/>
  <c r="K2144" i="8"/>
  <c r="N2144" i="8"/>
  <c r="M2144" i="8"/>
  <c r="Q2200" i="8"/>
  <c r="Q2216" i="8"/>
  <c r="N2129" i="8"/>
  <c r="M2129" i="8"/>
  <c r="O2129" i="8"/>
  <c r="L2129" i="8"/>
  <c r="K2129" i="8"/>
  <c r="Q2069" i="8"/>
  <c r="R2069" i="8" s="1"/>
  <c r="Q2028" i="8"/>
  <c r="K2629" i="8"/>
  <c r="O2629" i="8"/>
  <c r="N2629" i="8"/>
  <c r="M2629" i="8"/>
  <c r="L2629" i="8"/>
  <c r="Q2695" i="8"/>
  <c r="M2618" i="8"/>
  <c r="L2618" i="8"/>
  <c r="O2618" i="8"/>
  <c r="O2664" i="8"/>
  <c r="N2664" i="8"/>
  <c r="M2664" i="8"/>
  <c r="L2664" i="8"/>
  <c r="K2664" i="8"/>
  <c r="O2537" i="8"/>
  <c r="K2537" i="8"/>
  <c r="N2537" i="8"/>
  <c r="M2537" i="8"/>
  <c r="L2537" i="8"/>
  <c r="M2630" i="8"/>
  <c r="L2630" i="8"/>
  <c r="K2630" i="8"/>
  <c r="O2630" i="8"/>
  <c r="N2630" i="8"/>
  <c r="K2519" i="8"/>
  <c r="N2519" i="8"/>
  <c r="M2519" i="8"/>
  <c r="L2519" i="8"/>
  <c r="O2519" i="8"/>
  <c r="O2600" i="8"/>
  <c r="N2600" i="8"/>
  <c r="M2600" i="8"/>
  <c r="L2600" i="8"/>
  <c r="K2600" i="8"/>
  <c r="K2578" i="8"/>
  <c r="Q2573" i="8"/>
  <c r="L2608" i="8"/>
  <c r="L2507" i="8"/>
  <c r="K2507" i="8"/>
  <c r="O2507" i="8"/>
  <c r="N2507" i="8"/>
  <c r="M2507" i="8"/>
  <c r="Q2528" i="8"/>
  <c r="Q2465" i="8"/>
  <c r="Q2534" i="8"/>
  <c r="R2534" i="8" s="1"/>
  <c r="M2598" i="8"/>
  <c r="K2425" i="8"/>
  <c r="O2425" i="8"/>
  <c r="N2425" i="8"/>
  <c r="M2425" i="8"/>
  <c r="L2425" i="8"/>
  <c r="K2388" i="8"/>
  <c r="O2388" i="8"/>
  <c r="N2388" i="8"/>
  <c r="M2388" i="8"/>
  <c r="L2388" i="8"/>
  <c r="O2323" i="8"/>
  <c r="N2323" i="8"/>
  <c r="L2323" i="8"/>
  <c r="M2323" i="8"/>
  <c r="K2323" i="8"/>
  <c r="K2401" i="8"/>
  <c r="N2401" i="8"/>
  <c r="M2401" i="8"/>
  <c r="L2401" i="8"/>
  <c r="O2401" i="8"/>
  <c r="K2412" i="8"/>
  <c r="O2412" i="8"/>
  <c r="N2412" i="8"/>
  <c r="M2412" i="8"/>
  <c r="L2412" i="8"/>
  <c r="Q2463" i="8"/>
  <c r="Q2427" i="8"/>
  <c r="R2427" i="8" s="1"/>
  <c r="N2316" i="8"/>
  <c r="L2316" i="8"/>
  <c r="K2316" i="8"/>
  <c r="O2316" i="8"/>
  <c r="M2316" i="8"/>
  <c r="L2398" i="8"/>
  <c r="O2398" i="8"/>
  <c r="N2398" i="8"/>
  <c r="M2398" i="8"/>
  <c r="K2398" i="8"/>
  <c r="O2450" i="8"/>
  <c r="Q2390" i="8"/>
  <c r="R2390" i="8" s="1"/>
  <c r="Q2343" i="8"/>
  <c r="N2324" i="8"/>
  <c r="L2324" i="8"/>
  <c r="K2324" i="8"/>
  <c r="O2324" i="8"/>
  <c r="M2324" i="8"/>
  <c r="Q2266" i="8"/>
  <c r="Q2283" i="8"/>
  <c r="R2283" i="8" s="1"/>
  <c r="N2307" i="8"/>
  <c r="O2307" i="8"/>
  <c r="M2307" i="8"/>
  <c r="L2307" i="8"/>
  <c r="K2307" i="8"/>
  <c r="Q2313" i="8"/>
  <c r="Q2228" i="8"/>
  <c r="Q2299" i="8"/>
  <c r="Q2145" i="8"/>
  <c r="M2208" i="8"/>
  <c r="O2208" i="8"/>
  <c r="N2208" i="8"/>
  <c r="L2208" i="8"/>
  <c r="K2208" i="8"/>
  <c r="Q2201" i="8"/>
  <c r="N2058" i="8"/>
  <c r="K2058" i="8"/>
  <c r="O2058" i="8"/>
  <c r="M2058" i="8"/>
  <c r="L2058" i="8"/>
  <c r="O2135" i="8"/>
  <c r="N2135" i="8"/>
  <c r="M2135" i="8"/>
  <c r="L2135" i="8"/>
  <c r="K2135" i="8"/>
  <c r="K2141" i="8"/>
  <c r="Q2212" i="8"/>
  <c r="Q2088" i="8"/>
  <c r="Q2108" i="8"/>
  <c r="Q2587" i="8"/>
  <c r="M2336" i="8"/>
  <c r="K2336" i="8"/>
  <c r="O2336" i="8"/>
  <c r="N2336" i="8"/>
  <c r="L2336" i="8"/>
  <c r="Q2330" i="8"/>
  <c r="Q2238" i="8"/>
  <c r="O2257" i="8"/>
  <c r="N2257" i="8"/>
  <c r="M2257" i="8"/>
  <c r="L2257" i="8"/>
  <c r="K2257" i="8"/>
  <c r="Q2092" i="8"/>
  <c r="O2694" i="8"/>
  <c r="N2694" i="8"/>
  <c r="M2694" i="8"/>
  <c r="L2694" i="8"/>
  <c r="K2694" i="8"/>
  <c r="K2642" i="8"/>
  <c r="O2688" i="8"/>
  <c r="N2688" i="8"/>
  <c r="M2688" i="8"/>
  <c r="L2688" i="8"/>
  <c r="K2688" i="8"/>
  <c r="O2641" i="8"/>
  <c r="N2641" i="8"/>
  <c r="M2641" i="8"/>
  <c r="L2641" i="8"/>
  <c r="K2641" i="8"/>
  <c r="K2643" i="8"/>
  <c r="Q2568" i="8"/>
  <c r="R2568" i="8" s="1"/>
  <c r="Q2572" i="8"/>
  <c r="Q2609" i="8"/>
  <c r="N2608" i="8"/>
  <c r="Q2497" i="8"/>
  <c r="K2441" i="8"/>
  <c r="O2441" i="8"/>
  <c r="N2441" i="8"/>
  <c r="M2441" i="8"/>
  <c r="L2441" i="8"/>
  <c r="O2502" i="8"/>
  <c r="N2502" i="8"/>
  <c r="L2502" i="8"/>
  <c r="K2502" i="8"/>
  <c r="M2502" i="8"/>
  <c r="Q2571" i="8"/>
  <c r="R2571" i="8" s="1"/>
  <c r="L2523" i="8"/>
  <c r="K2382" i="8"/>
  <c r="O2382" i="8"/>
  <c r="N2382" i="8"/>
  <c r="M2382" i="8"/>
  <c r="L2382" i="8"/>
  <c r="Q2440" i="8"/>
  <c r="Q2426" i="8"/>
  <c r="Q2550" i="8"/>
  <c r="Q2346" i="8"/>
  <c r="Q2314" i="8"/>
  <c r="N2391" i="8"/>
  <c r="M2391" i="8"/>
  <c r="L2391" i="8"/>
  <c r="K2391" i="8"/>
  <c r="O2391" i="8"/>
  <c r="L2320" i="8"/>
  <c r="K2320" i="8"/>
  <c r="O2320" i="8"/>
  <c r="N2320" i="8"/>
  <c r="M2320" i="8"/>
  <c r="Q2404" i="8"/>
  <c r="N2325" i="8"/>
  <c r="M2325" i="8"/>
  <c r="L2325" i="8"/>
  <c r="K2325" i="8"/>
  <c r="O2325" i="8"/>
  <c r="M2394" i="8"/>
  <c r="O2394" i="8"/>
  <c r="N2394" i="8"/>
  <c r="L2394" i="8"/>
  <c r="K2394" i="8"/>
  <c r="N2317" i="8"/>
  <c r="M2317" i="8"/>
  <c r="L2317" i="8"/>
  <c r="K2317" i="8"/>
  <c r="O2317" i="8"/>
  <c r="Q2322" i="8"/>
  <c r="M2358" i="8"/>
  <c r="N2340" i="8"/>
  <c r="L2340" i="8"/>
  <c r="K2340" i="8"/>
  <c r="O2340" i="8"/>
  <c r="M2340" i="8"/>
  <c r="M2224" i="8"/>
  <c r="L2224" i="8"/>
  <c r="O2224" i="8"/>
  <c r="N2224" i="8"/>
  <c r="K2224" i="8"/>
  <c r="Q2338" i="8"/>
  <c r="O2227" i="8"/>
  <c r="N2227" i="8"/>
  <c r="M2227" i="8"/>
  <c r="L2227" i="8"/>
  <c r="K2227" i="8"/>
  <c r="Q2244" i="8"/>
  <c r="R2244" i="8" s="1"/>
  <c r="M2107" i="8"/>
  <c r="K2042" i="8"/>
  <c r="O2042" i="8"/>
  <c r="N2042" i="8"/>
  <c r="M2042" i="8"/>
  <c r="L2042" i="8"/>
  <c r="M2117" i="8"/>
  <c r="O2117" i="8"/>
  <c r="N2117" i="8"/>
  <c r="L2117" i="8"/>
  <c r="K2117" i="8"/>
  <c r="O2196" i="8"/>
  <c r="L2188" i="8"/>
  <c r="K2188" i="8"/>
  <c r="N2188" i="8"/>
  <c r="M2188" i="8"/>
  <c r="O2188" i="8"/>
  <c r="N2166" i="8"/>
  <c r="O2166" i="8"/>
  <c r="M2166" i="8"/>
  <c r="L2166" i="8"/>
  <c r="K2166" i="8"/>
  <c r="N2048" i="8"/>
  <c r="M2048" i="8"/>
  <c r="L2048" i="8"/>
  <c r="O2048" i="8"/>
  <c r="K2048" i="8"/>
  <c r="Q2067" i="8"/>
  <c r="R2067" i="8" s="1"/>
  <c r="Q2508" i="8"/>
  <c r="R2462" i="8"/>
  <c r="Q2146" i="8"/>
  <c r="K2464" i="8"/>
  <c r="O2464" i="8"/>
  <c r="N2464" i="8"/>
  <c r="M2464" i="8"/>
  <c r="L2464" i="8"/>
  <c r="Q2575" i="8"/>
  <c r="M2529" i="8"/>
  <c r="L2529" i="8"/>
  <c r="K2529" i="8"/>
  <c r="O2529" i="8"/>
  <c r="N2529" i="8"/>
  <c r="K2523" i="8"/>
  <c r="Q2439" i="8"/>
  <c r="O2690" i="8"/>
  <c r="N2690" i="8"/>
  <c r="M2690" i="8"/>
  <c r="L2690" i="8"/>
  <c r="K2690" i="8"/>
  <c r="O2686" i="8"/>
  <c r="N2686" i="8"/>
  <c r="M2686" i="8"/>
  <c r="L2686" i="8"/>
  <c r="K2686" i="8"/>
  <c r="O2623" i="8"/>
  <c r="N2623" i="8"/>
  <c r="M2623" i="8"/>
  <c r="L2623" i="8"/>
  <c r="K2623" i="8"/>
  <c r="M2614" i="8"/>
  <c r="L2614" i="8"/>
  <c r="K2614" i="8"/>
  <c r="O2614" i="8"/>
  <c r="N2614" i="8"/>
  <c r="M2643" i="8"/>
  <c r="N2570" i="8"/>
  <c r="L2570" i="8"/>
  <c r="O2672" i="8"/>
  <c r="N2672" i="8"/>
  <c r="M2672" i="8"/>
  <c r="L2672" i="8"/>
  <c r="K2672" i="8"/>
  <c r="O2608" i="8"/>
  <c r="K2433" i="8"/>
  <c r="O2433" i="8"/>
  <c r="N2433" i="8"/>
  <c r="M2433" i="8"/>
  <c r="L2433" i="8"/>
  <c r="Q2530" i="8"/>
  <c r="L2483" i="8"/>
  <c r="K2483" i="8"/>
  <c r="O2483" i="8"/>
  <c r="N2483" i="8"/>
  <c r="M2483" i="8"/>
  <c r="L2594" i="8"/>
  <c r="Q2594" i="8" s="1"/>
  <c r="N2503" i="8"/>
  <c r="M2503" i="8"/>
  <c r="L2503" i="8"/>
  <c r="K2503" i="8"/>
  <c r="O2503" i="8"/>
  <c r="N2523" i="8"/>
  <c r="Q2438" i="8"/>
  <c r="Q2518" i="8"/>
  <c r="R2518" i="8" s="1"/>
  <c r="Q2522" i="8"/>
  <c r="Q2505" i="8"/>
  <c r="O2414" i="8"/>
  <c r="N2414" i="8"/>
  <c r="M2414" i="8"/>
  <c r="L2414" i="8"/>
  <c r="K2414" i="8"/>
  <c r="L2342" i="8"/>
  <c r="K2342" i="8"/>
  <c r="O2318" i="8"/>
  <c r="N2318" i="8"/>
  <c r="M2318" i="8"/>
  <c r="K2318" i="8"/>
  <c r="L2318" i="8"/>
  <c r="L2329" i="8"/>
  <c r="K2329" i="8"/>
  <c r="O2329" i="8"/>
  <c r="N2329" i="8"/>
  <c r="M2329" i="8"/>
  <c r="L2337" i="8"/>
  <c r="K2337" i="8"/>
  <c r="O2337" i="8"/>
  <c r="N2337" i="8"/>
  <c r="M2337" i="8"/>
  <c r="Q2312" i="8"/>
  <c r="R2312" i="8" s="1"/>
  <c r="N2358" i="8"/>
  <c r="Q2222" i="8"/>
  <c r="Q2341" i="8"/>
  <c r="M2168" i="8"/>
  <c r="L2168" i="8"/>
  <c r="K2168" i="8"/>
  <c r="O2168" i="8"/>
  <c r="N2168" i="8"/>
  <c r="N2193" i="8"/>
  <c r="M2193" i="8"/>
  <c r="L2193" i="8"/>
  <c r="K2193" i="8"/>
  <c r="O2193" i="8"/>
  <c r="O2198" i="8"/>
  <c r="N2198" i="8"/>
  <c r="M2198" i="8"/>
  <c r="L2198" i="8"/>
  <c r="K2198" i="8"/>
  <c r="M2101" i="8"/>
  <c r="O2101" i="8"/>
  <c r="N2101" i="8"/>
  <c r="L2101" i="8"/>
  <c r="K2101" i="8"/>
  <c r="Q2217" i="8"/>
  <c r="K2112" i="8"/>
  <c r="O2112" i="8"/>
  <c r="N2112" i="8"/>
  <c r="M2112" i="8"/>
  <c r="L2112" i="8"/>
  <c r="K2196" i="8"/>
  <c r="Q2158" i="8"/>
  <c r="O2089" i="8"/>
  <c r="N2089" i="8"/>
  <c r="M2089" i="8"/>
  <c r="K2089" i="8"/>
  <c r="L2089" i="8"/>
  <c r="Q2061" i="8"/>
  <c r="L2136" i="8"/>
  <c r="K2136" i="8"/>
  <c r="O2136" i="8"/>
  <c r="N2136" i="8"/>
  <c r="M2136" i="8"/>
  <c r="Q2083" i="8"/>
  <c r="N2026" i="8"/>
  <c r="M2026" i="8"/>
  <c r="L2026" i="8"/>
  <c r="K2026" i="8"/>
  <c r="O2026" i="8"/>
  <c r="Q2077" i="8"/>
  <c r="Q2060" i="8"/>
  <c r="O2084" i="8"/>
  <c r="N2084" i="8"/>
  <c r="M2084" i="8"/>
  <c r="K2084" i="8"/>
  <c r="L2084" i="8"/>
  <c r="R2037" i="8"/>
  <c r="R2049" i="8"/>
  <c r="N2455" i="8"/>
  <c r="L2455" i="8"/>
  <c r="K2455" i="8"/>
  <c r="O2455" i="8"/>
  <c r="M2455" i="8"/>
  <c r="Q2651" i="8"/>
  <c r="O2396" i="8"/>
  <c r="M2396" i="8"/>
  <c r="L2396" i="8"/>
  <c r="K2396" i="8"/>
  <c r="N2396" i="8"/>
  <c r="O2199" i="8"/>
  <c r="N2199" i="8"/>
  <c r="M2199" i="8"/>
  <c r="K2199" i="8"/>
  <c r="L2199" i="8"/>
  <c r="K2050" i="8"/>
  <c r="O2050" i="8"/>
  <c r="N2050" i="8"/>
  <c r="M2050" i="8"/>
  <c r="L2050" i="8"/>
  <c r="O2682" i="8"/>
  <c r="N2682" i="8"/>
  <c r="M2682" i="8"/>
  <c r="L2682" i="8"/>
  <c r="K2682" i="8"/>
  <c r="O2678" i="8"/>
  <c r="N2678" i="8"/>
  <c r="M2678" i="8"/>
  <c r="L2678" i="8"/>
  <c r="K2678" i="8"/>
  <c r="Q2681" i="8"/>
  <c r="K2605" i="8"/>
  <c r="N2605" i="8"/>
  <c r="M2605" i="8"/>
  <c r="O2605" i="8"/>
  <c r="L2605" i="8"/>
  <c r="O2633" i="8"/>
  <c r="N2633" i="8"/>
  <c r="M2633" i="8"/>
  <c r="L2633" i="8"/>
  <c r="K2633" i="8"/>
  <c r="O2643" i="8"/>
  <c r="N2557" i="8"/>
  <c r="K2557" i="8"/>
  <c r="M2557" i="8"/>
  <c r="L2557" i="8"/>
  <c r="O2557" i="8"/>
  <c r="O2639" i="8"/>
  <c r="N2639" i="8"/>
  <c r="M2639" i="8"/>
  <c r="L2639" i="8"/>
  <c r="K2639" i="8"/>
  <c r="Q2599" i="8"/>
  <c r="R2599" i="8" s="1"/>
  <c r="O2569" i="8"/>
  <c r="N2569" i="8"/>
  <c r="M2569" i="8"/>
  <c r="L2569" i="8"/>
  <c r="K2569" i="8"/>
  <c r="L2584" i="8"/>
  <c r="N2458" i="8"/>
  <c r="M2458" i="8"/>
  <c r="L2458" i="8"/>
  <c r="O2458" i="8"/>
  <c r="K2458" i="8"/>
  <c r="O2510" i="8"/>
  <c r="N2510" i="8"/>
  <c r="L2510" i="8"/>
  <c r="K2510" i="8"/>
  <c r="M2510" i="8"/>
  <c r="N2532" i="8"/>
  <c r="M2594" i="8"/>
  <c r="Q2636" i="8"/>
  <c r="O2523" i="8"/>
  <c r="O2436" i="8"/>
  <c r="M2436" i="8"/>
  <c r="K2436" i="8"/>
  <c r="L2436" i="8"/>
  <c r="N2436" i="8"/>
  <c r="R2604" i="8"/>
  <c r="Q2419" i="8"/>
  <c r="L2543" i="8"/>
  <c r="K2543" i="8"/>
  <c r="O2543" i="8"/>
  <c r="N2543" i="8"/>
  <c r="M2543" i="8"/>
  <c r="O2392" i="8"/>
  <c r="N2392" i="8"/>
  <c r="M2392" i="8"/>
  <c r="L2392" i="8"/>
  <c r="K2392" i="8"/>
  <c r="O2326" i="8"/>
  <c r="N2326" i="8"/>
  <c r="M2326" i="8"/>
  <c r="L2326" i="8"/>
  <c r="K2326" i="8"/>
  <c r="Q2300" i="8"/>
  <c r="L2377" i="8"/>
  <c r="Q2327" i="8"/>
  <c r="R2327" i="8" s="1"/>
  <c r="Q2335" i="8"/>
  <c r="K2393" i="8"/>
  <c r="O2393" i="8"/>
  <c r="M2393" i="8"/>
  <c r="L2393" i="8"/>
  <c r="N2393" i="8"/>
  <c r="M2309" i="8"/>
  <c r="K2309" i="8"/>
  <c r="O2309" i="8"/>
  <c r="N2309" i="8"/>
  <c r="L2309" i="8"/>
  <c r="Q2381" i="8"/>
  <c r="L2453" i="8"/>
  <c r="K2453" i="8"/>
  <c r="O2453" i="8"/>
  <c r="N2453" i="8"/>
  <c r="M2453" i="8"/>
  <c r="Q2444" i="8"/>
  <c r="O2358" i="8"/>
  <c r="Q2292" i="8"/>
  <c r="Q2236" i="8"/>
  <c r="N2205" i="8"/>
  <c r="M2205" i="8"/>
  <c r="L2205" i="8"/>
  <c r="O2205" i="8"/>
  <c r="K2205" i="8"/>
  <c r="N2237" i="8"/>
  <c r="M2237" i="8"/>
  <c r="L2237" i="8"/>
  <c r="O2237" i="8"/>
  <c r="K2237" i="8"/>
  <c r="Q2220" i="8"/>
  <c r="N2271" i="8"/>
  <c r="M2271" i="8"/>
  <c r="K2271" i="8"/>
  <c r="O2271" i="8"/>
  <c r="L2271" i="8"/>
  <c r="Q2182" i="8"/>
  <c r="N2099" i="8"/>
  <c r="L2099" i="8"/>
  <c r="O2152" i="8"/>
  <c r="N2152" i="8"/>
  <c r="M2152" i="8"/>
  <c r="L2152" i="8"/>
  <c r="K2152" i="8"/>
  <c r="O2115" i="8"/>
  <c r="N2115" i="8"/>
  <c r="M2115" i="8"/>
  <c r="L2115" i="8"/>
  <c r="K2115" i="8"/>
  <c r="O2095" i="8"/>
  <c r="N2095" i="8"/>
  <c r="M2095" i="8"/>
  <c r="L2095" i="8"/>
  <c r="K2095" i="8"/>
  <c r="O2151" i="8"/>
  <c r="L2151" i="8"/>
  <c r="K2151" i="8"/>
  <c r="N2151" i="8"/>
  <c r="M2151" i="8"/>
  <c r="O2099" i="8"/>
  <c r="N2175" i="8"/>
  <c r="M2175" i="8"/>
  <c r="L2175" i="8"/>
  <c r="O2175" i="8"/>
  <c r="K2175" i="8"/>
  <c r="O2038" i="8"/>
  <c r="N2038" i="8"/>
  <c r="M2038" i="8"/>
  <c r="L2038" i="8"/>
  <c r="K2038" i="8"/>
  <c r="Q2126" i="8"/>
  <c r="Q2051" i="8"/>
  <c r="L2369" i="8"/>
  <c r="K2369" i="8"/>
  <c r="O2369" i="8"/>
  <c r="N2369" i="8"/>
  <c r="M2369" i="8"/>
  <c r="N2296" i="8"/>
  <c r="M2296" i="8"/>
  <c r="L2296" i="8"/>
  <c r="K2296" i="8"/>
  <c r="O2296" i="8"/>
  <c r="Q2252" i="8"/>
  <c r="M2360" i="8"/>
  <c r="L2360" i="8"/>
  <c r="O2360" i="8"/>
  <c r="N2360" i="8"/>
  <c r="K2360" i="8"/>
  <c r="Q2072" i="8"/>
  <c r="M2590" i="8"/>
  <c r="L2590" i="8"/>
  <c r="K2590" i="8"/>
  <c r="O2590" i="8"/>
  <c r="N2590" i="8"/>
  <c r="Q2480" i="8"/>
  <c r="L2353" i="8"/>
  <c r="K2353" i="8"/>
  <c r="O2353" i="8"/>
  <c r="N2353" i="8"/>
  <c r="M2353" i="8"/>
  <c r="O2674" i="8"/>
  <c r="N2674" i="8"/>
  <c r="M2674" i="8"/>
  <c r="L2674" i="8"/>
  <c r="K2674" i="8"/>
  <c r="O2670" i="8"/>
  <c r="N2670" i="8"/>
  <c r="M2670" i="8"/>
  <c r="L2670" i="8"/>
  <c r="K2670" i="8"/>
  <c r="Q2692" i="8"/>
  <c r="N2618" i="8"/>
  <c r="Q2683" i="8"/>
  <c r="M2610" i="8"/>
  <c r="K2610" i="8"/>
  <c r="L2610" i="8"/>
  <c r="O2610" i="8"/>
  <c r="N2610" i="8"/>
  <c r="N2643" i="8"/>
  <c r="Q2588" i="8"/>
  <c r="R2588" i="8" s="1"/>
  <c r="K2634" i="8"/>
  <c r="Q2562" i="8"/>
  <c r="R2562" i="8" s="1"/>
  <c r="Q2563" i="8"/>
  <c r="Q2601" i="8"/>
  <c r="R2601" i="8" s="1"/>
  <c r="K2584" i="8"/>
  <c r="K2663" i="8"/>
  <c r="L2475" i="8"/>
  <c r="O2475" i="8"/>
  <c r="N2475" i="8"/>
  <c r="M2475" i="8"/>
  <c r="K2475" i="8"/>
  <c r="N2594" i="8"/>
  <c r="M2531" i="8"/>
  <c r="N2531" i="8"/>
  <c r="L2531" i="8"/>
  <c r="K2531" i="8"/>
  <c r="O2531" i="8"/>
  <c r="N2477" i="8"/>
  <c r="M2477" i="8"/>
  <c r="O2477" i="8"/>
  <c r="L2477" i="8"/>
  <c r="K2477" i="8"/>
  <c r="Q2494" i="8"/>
  <c r="M2416" i="8"/>
  <c r="K2416" i="8"/>
  <c r="Q2429" i="8"/>
  <c r="Q2481" i="8"/>
  <c r="M2496" i="8"/>
  <c r="O2496" i="8"/>
  <c r="N2496" i="8"/>
  <c r="L2496" i="8"/>
  <c r="K2496" i="8"/>
  <c r="Q2291" i="8"/>
  <c r="Q2379" i="8"/>
  <c r="K2308" i="8"/>
  <c r="N2308" i="8"/>
  <c r="M2308" i="8"/>
  <c r="L2308" i="8"/>
  <c r="O2308" i="8"/>
  <c r="Q2302" i="8"/>
  <c r="L2358" i="8"/>
  <c r="N2332" i="8"/>
  <c r="L2332" i="8"/>
  <c r="K2332" i="8"/>
  <c r="O2332" i="8"/>
  <c r="M2332" i="8"/>
  <c r="N2245" i="8"/>
  <c r="M2245" i="8"/>
  <c r="L2245" i="8"/>
  <c r="O2245" i="8"/>
  <c r="K2245" i="8"/>
  <c r="O2233" i="8"/>
  <c r="N2233" i="8"/>
  <c r="M2233" i="8"/>
  <c r="L2233" i="8"/>
  <c r="K2233" i="8"/>
  <c r="Q2270" i="8"/>
  <c r="O2288" i="8"/>
  <c r="N2288" i="8"/>
  <c r="M2288" i="8"/>
  <c r="L2288" i="8"/>
  <c r="K2288" i="8"/>
  <c r="Q2310" i="8"/>
  <c r="R2310" i="8" s="1"/>
  <c r="Q2290" i="8"/>
  <c r="O2086" i="8"/>
  <c r="N2086" i="8"/>
  <c r="M2086" i="8"/>
  <c r="L2086" i="8"/>
  <c r="K2086" i="8"/>
  <c r="L2247" i="8"/>
  <c r="L2119" i="8"/>
  <c r="K2119" i="8"/>
  <c r="O2119" i="8"/>
  <c r="N2119" i="8"/>
  <c r="M2119" i="8"/>
  <c r="N2174" i="8"/>
  <c r="M2174" i="8"/>
  <c r="O2174" i="8"/>
  <c r="L2174" i="8"/>
  <c r="K2174" i="8"/>
  <c r="K2111" i="8"/>
  <c r="Q2281" i="8"/>
  <c r="Q2249" i="8"/>
  <c r="L2180" i="8"/>
  <c r="K2180" i="8"/>
  <c r="O2180" i="8"/>
  <c r="M2180" i="8"/>
  <c r="N2180" i="8"/>
  <c r="O2097" i="8"/>
  <c r="N2097" i="8"/>
  <c r="M2097" i="8"/>
  <c r="L2097" i="8"/>
  <c r="K2097" i="8"/>
  <c r="Q2075" i="8"/>
  <c r="Q2118" i="8"/>
  <c r="Q2044" i="8"/>
  <c r="O2493" i="8"/>
  <c r="N2493" i="8"/>
  <c r="M2493" i="8"/>
  <c r="L2493" i="8"/>
  <c r="K2493" i="8"/>
  <c r="L2491" i="8"/>
  <c r="K2491" i="8"/>
  <c r="O2491" i="8"/>
  <c r="N2491" i="8"/>
  <c r="M2491" i="8"/>
  <c r="Q2183" i="8"/>
  <c r="K2621" i="8"/>
  <c r="N2621" i="8"/>
  <c r="L2621" i="8"/>
  <c r="O2621" i="8"/>
  <c r="M2621" i="8"/>
  <c r="Q2435" i="8"/>
  <c r="M2666" i="8"/>
  <c r="L2666" i="8"/>
  <c r="O2666" i="8"/>
  <c r="N2666" i="8"/>
  <c r="K2666" i="8"/>
  <c r="Q2647" i="8"/>
  <c r="R2647" i="8" s="1"/>
  <c r="Q2612" i="8"/>
  <c r="M2634" i="8"/>
  <c r="Q2624" i="8"/>
  <c r="Q2593" i="8"/>
  <c r="R2593" i="8" s="1"/>
  <c r="M2584" i="8"/>
  <c r="O2580" i="8"/>
  <c r="M2580" i="8"/>
  <c r="L2580" i="8"/>
  <c r="N2580" i="8"/>
  <c r="K2580" i="8"/>
  <c r="O2545" i="8"/>
  <c r="M2545" i="8"/>
  <c r="L2545" i="8"/>
  <c r="K2545" i="8"/>
  <c r="N2545" i="8"/>
  <c r="O2540" i="8"/>
  <c r="L2540" i="8"/>
  <c r="N2540" i="8"/>
  <c r="K2540" i="8"/>
  <c r="M2540" i="8"/>
  <c r="L2663" i="8"/>
  <c r="O2442" i="8"/>
  <c r="K2442" i="8"/>
  <c r="Q2498" i="8"/>
  <c r="R2498" i="8" s="1"/>
  <c r="O2532" i="8"/>
  <c r="Q2515" i="8"/>
  <c r="R2515" i="8" s="1"/>
  <c r="Q2487" i="8"/>
  <c r="Q2511" i="8"/>
  <c r="L2408" i="8"/>
  <c r="K2408" i="8"/>
  <c r="M2408" i="8"/>
  <c r="Q2486" i="8"/>
  <c r="Q2466" i="8"/>
  <c r="R2466" i="8" s="1"/>
  <c r="K2385" i="8"/>
  <c r="O2385" i="8"/>
  <c r="N2385" i="8"/>
  <c r="M2385" i="8"/>
  <c r="L2385" i="8"/>
  <c r="Q2485" i="8"/>
  <c r="N2377" i="8"/>
  <c r="L2304" i="8"/>
  <c r="K2304" i="8"/>
  <c r="O2304" i="8"/>
  <c r="N2304" i="8"/>
  <c r="M2304" i="8"/>
  <c r="Q2311" i="8"/>
  <c r="Q2305" i="8"/>
  <c r="Q2361" i="8"/>
  <c r="R2361" i="8" s="1"/>
  <c r="K2376" i="8"/>
  <c r="O2376" i="8"/>
  <c r="N2376" i="8"/>
  <c r="M2376" i="8"/>
  <c r="L2376" i="8"/>
  <c r="L2321" i="8"/>
  <c r="K2321" i="8"/>
  <c r="O2321" i="8"/>
  <c r="N2321" i="8"/>
  <c r="M2321" i="8"/>
  <c r="Q2387" i="8"/>
  <c r="R2387" i="8" s="1"/>
  <c r="Q2298" i="8"/>
  <c r="N2356" i="8"/>
  <c r="L2356" i="8"/>
  <c r="K2356" i="8"/>
  <c r="O2356" i="8"/>
  <c r="M2356" i="8"/>
  <c r="Q2448" i="8"/>
  <c r="L2211" i="8"/>
  <c r="K2211" i="8"/>
  <c r="O2211" i="8"/>
  <c r="N2211" i="8"/>
  <c r="M2211" i="8"/>
  <c r="N2255" i="8"/>
  <c r="M2255" i="8"/>
  <c r="K2255" i="8"/>
  <c r="O2255" i="8"/>
  <c r="L2255" i="8"/>
  <c r="Q2213" i="8"/>
  <c r="O2232" i="8"/>
  <c r="M2232" i="8"/>
  <c r="L2232" i="8"/>
  <c r="N2232" i="8"/>
  <c r="K2232" i="8"/>
  <c r="Q2262" i="8"/>
  <c r="Q2142" i="8"/>
  <c r="Q2248" i="8"/>
  <c r="O2247" i="8"/>
  <c r="Q2186" i="8"/>
  <c r="R2186" i="8" s="1"/>
  <c r="L2141" i="8"/>
  <c r="L2164" i="8"/>
  <c r="O2164" i="8"/>
  <c r="N2164" i="8"/>
  <c r="M2164" i="8"/>
  <c r="K2164" i="8"/>
  <c r="L2047" i="8"/>
  <c r="K2047" i="8"/>
  <c r="M2047" i="8"/>
  <c r="O2047" i="8"/>
  <c r="N2047" i="8"/>
  <c r="O2078" i="8"/>
  <c r="N2078" i="8"/>
  <c r="M2078" i="8"/>
  <c r="L2078" i="8"/>
  <c r="K2078" i="8"/>
  <c r="Q2065" i="8"/>
  <c r="Q2102" i="8"/>
  <c r="M2039" i="8"/>
  <c r="O2076" i="8"/>
  <c r="N2076" i="8"/>
  <c r="M2076" i="8"/>
  <c r="K2076" i="8"/>
  <c r="L2076" i="8"/>
  <c r="N2105" i="8"/>
  <c r="O2581" i="8"/>
  <c r="N2581" i="8"/>
  <c r="K2581" i="8"/>
  <c r="M2581" i="8"/>
  <c r="L2581" i="8"/>
  <c r="L2658" i="8"/>
  <c r="O2658" i="8"/>
  <c r="N2658" i="8"/>
  <c r="M2658" i="8"/>
  <c r="K2658" i="8"/>
  <c r="Q2687" i="8"/>
  <c r="M2606" i="8"/>
  <c r="L2606" i="8"/>
  <c r="K2606" i="8"/>
  <c r="O2606" i="8"/>
  <c r="N2606" i="8"/>
  <c r="Q2679" i="8"/>
  <c r="N2552" i="8"/>
  <c r="M2552" i="8"/>
  <c r="O2552" i="8"/>
  <c r="L2552" i="8"/>
  <c r="K2552" i="8"/>
  <c r="M2585" i="8"/>
  <c r="L2585" i="8"/>
  <c r="K2585" i="8"/>
  <c r="O2585" i="8"/>
  <c r="N2585" i="8"/>
  <c r="Q2635" i="8"/>
  <c r="R2635" i="8" s="1"/>
  <c r="M2539" i="8"/>
  <c r="O2539" i="8"/>
  <c r="N2539" i="8"/>
  <c r="L2539" i="8"/>
  <c r="K2539" i="8"/>
  <c r="N2561" i="8"/>
  <c r="M2561" i="8"/>
  <c r="L2561" i="8"/>
  <c r="K2561" i="8"/>
  <c r="O2561" i="8"/>
  <c r="Q2554" i="8"/>
  <c r="N2634" i="8"/>
  <c r="N2584" i="8"/>
  <c r="O2559" i="8"/>
  <c r="N2559" i="8"/>
  <c r="M2559" i="8"/>
  <c r="L2559" i="8"/>
  <c r="K2559" i="8"/>
  <c r="Q2565" i="8"/>
  <c r="R2565" i="8" s="1"/>
  <c r="Q2489" i="8"/>
  <c r="M2663" i="8"/>
  <c r="K2650" i="8"/>
  <c r="Q2544" i="8"/>
  <c r="O2495" i="8"/>
  <c r="N2495" i="8"/>
  <c r="M2495" i="8"/>
  <c r="L2495" i="8"/>
  <c r="K2495" i="8"/>
  <c r="O2504" i="8"/>
  <c r="N2504" i="8"/>
  <c r="M2504" i="8"/>
  <c r="L2504" i="8"/>
  <c r="K2504" i="8"/>
  <c r="Q2520" i="8"/>
  <c r="Q2577" i="8"/>
  <c r="R2577" i="8" s="1"/>
  <c r="L2616" i="8"/>
  <c r="O2423" i="8"/>
  <c r="N2423" i="8"/>
  <c r="K2423" i="8"/>
  <c r="M2423" i="8"/>
  <c r="L2423" i="8"/>
  <c r="O2428" i="8"/>
  <c r="M2428" i="8"/>
  <c r="K2428" i="8"/>
  <c r="N2428" i="8"/>
  <c r="L2428" i="8"/>
  <c r="L2467" i="8"/>
  <c r="N2467" i="8"/>
  <c r="M2467" i="8"/>
  <c r="K2467" i="8"/>
  <c r="O2467" i="8"/>
  <c r="O2449" i="8"/>
  <c r="M2449" i="8"/>
  <c r="K2449" i="8"/>
  <c r="N2449" i="8"/>
  <c r="L2449" i="8"/>
  <c r="Q2482" i="8"/>
  <c r="R2482" i="8" s="1"/>
  <c r="N2372" i="8"/>
  <c r="L2372" i="8"/>
  <c r="K2372" i="8"/>
  <c r="O2372" i="8"/>
  <c r="M2372" i="8"/>
  <c r="Q2286" i="8"/>
  <c r="K2295" i="8"/>
  <c r="O2295" i="8"/>
  <c r="N2295" i="8"/>
  <c r="M2295" i="8"/>
  <c r="L2295" i="8"/>
  <c r="N2348" i="8"/>
  <c r="L2348" i="8"/>
  <c r="K2348" i="8"/>
  <c r="O2348" i="8"/>
  <c r="M2348" i="8"/>
  <c r="N2277" i="8"/>
  <c r="M2277" i="8"/>
  <c r="L2277" i="8"/>
  <c r="K2277" i="8"/>
  <c r="O2277" i="8"/>
  <c r="O2408" i="8"/>
  <c r="Q2373" i="8"/>
  <c r="Q2319" i="8"/>
  <c r="Q2293" i="8"/>
  <c r="N2229" i="8"/>
  <c r="M2229" i="8"/>
  <c r="L2229" i="8"/>
  <c r="O2229" i="8"/>
  <c r="K2229" i="8"/>
  <c r="O2280" i="8"/>
  <c r="N2280" i="8"/>
  <c r="M2280" i="8"/>
  <c r="L2280" i="8"/>
  <c r="K2280" i="8"/>
  <c r="Q2209" i="8"/>
  <c r="O2206" i="8"/>
  <c r="N2206" i="8"/>
  <c r="L2206" i="8"/>
  <c r="K2206" i="8"/>
  <c r="M2206" i="8"/>
  <c r="K2247" i="8"/>
  <c r="Q2081" i="8"/>
  <c r="R2081" i="8" s="1"/>
  <c r="M2137" i="8"/>
  <c r="O2138" i="8"/>
  <c r="K2138" i="8"/>
  <c r="N2138" i="8"/>
  <c r="M2138" i="8"/>
  <c r="L2138" i="8"/>
  <c r="N2040" i="8"/>
  <c r="M2040" i="8"/>
  <c r="L2040" i="8"/>
  <c r="K2040" i="8"/>
  <c r="O2040" i="8"/>
  <c r="O2068" i="8"/>
  <c r="N2068" i="8"/>
  <c r="M2068" i="8"/>
  <c r="K2068" i="8"/>
  <c r="L2068" i="8"/>
  <c r="O2070" i="8"/>
  <c r="N2070" i="8"/>
  <c r="M2070" i="8"/>
  <c r="L2070" i="8"/>
  <c r="K2070" i="8"/>
  <c r="L2156" i="8"/>
  <c r="O2156" i="8"/>
  <c r="K2156" i="8"/>
  <c r="N2156" i="8"/>
  <c r="M2156" i="8"/>
  <c r="Q2120" i="8"/>
  <c r="Q2027" i="8"/>
  <c r="R2027" i="8" s="1"/>
  <c r="O2105" i="8"/>
  <c r="N2564" i="8"/>
  <c r="K2564" i="8"/>
  <c r="Q2615" i="8"/>
  <c r="Q2403" i="8"/>
  <c r="R2403" i="8" s="1"/>
  <c r="Q2268" i="8"/>
  <c r="K2104" i="8"/>
  <c r="L2104" i="8"/>
  <c r="O2104" i="8"/>
  <c r="N2104" i="8"/>
  <c r="M2104" i="8"/>
  <c r="Q2122" i="8"/>
  <c r="Q2094" i="8"/>
  <c r="Q2596" i="8"/>
  <c r="O2592" i="8"/>
  <c r="N2592" i="8"/>
  <c r="M2592" i="8"/>
  <c r="L2592" i="8"/>
  <c r="K2592" i="8"/>
  <c r="Q2541" i="8"/>
  <c r="Q2250" i="8"/>
  <c r="M2185" i="8"/>
  <c r="L2185" i="8"/>
  <c r="K2185" i="8"/>
  <c r="O2185" i="8"/>
  <c r="N2185" i="8"/>
  <c r="M2111" i="8"/>
  <c r="L2111" i="8"/>
  <c r="M2141" i="8"/>
  <c r="O2110" i="8"/>
  <c r="N2110" i="8"/>
  <c r="M2110" i="8"/>
  <c r="L2110" i="8"/>
  <c r="K2110" i="8"/>
  <c r="O2693" i="8"/>
  <c r="M2693" i="8"/>
  <c r="L2693" i="8"/>
  <c r="K2693" i="8"/>
  <c r="N2693" i="8"/>
  <c r="Q2668" i="8"/>
  <c r="Q2667" i="8"/>
  <c r="Q2538" i="8"/>
  <c r="O2583" i="8"/>
  <c r="N2583" i="8"/>
  <c r="M2583" i="8"/>
  <c r="L2583" i="8"/>
  <c r="K2583" i="8"/>
  <c r="N2553" i="8"/>
  <c r="M2553" i="8"/>
  <c r="L2553" i="8"/>
  <c r="K2553" i="8"/>
  <c r="O2553" i="8"/>
  <c r="O2509" i="8"/>
  <c r="N2509" i="8"/>
  <c r="M2509" i="8"/>
  <c r="L2509" i="8"/>
  <c r="K2509" i="8"/>
  <c r="Q2579" i="8"/>
  <c r="O2634" i="8"/>
  <c r="O2631" i="8"/>
  <c r="N2631" i="8"/>
  <c r="M2631" i="8"/>
  <c r="L2631" i="8"/>
  <c r="K2631" i="8"/>
  <c r="N2663" i="8"/>
  <c r="M2650" i="8"/>
  <c r="Q2490" i="8"/>
  <c r="O2551" i="8"/>
  <c r="N2551" i="8"/>
  <c r="K2551" i="8"/>
  <c r="M2551" i="8"/>
  <c r="L2551" i="8"/>
  <c r="K2616" i="8"/>
  <c r="N2468" i="8"/>
  <c r="K2468" i="8"/>
  <c r="O2468" i="8"/>
  <c r="M2468" i="8"/>
  <c r="L2468" i="8"/>
  <c r="N2400" i="8"/>
  <c r="M2400" i="8"/>
  <c r="L2400" i="8"/>
  <c r="O2400" i="8"/>
  <c r="K2400" i="8"/>
  <c r="O2472" i="8"/>
  <c r="N2472" i="8"/>
  <c r="M2472" i="8"/>
  <c r="L2472" i="8"/>
  <c r="K2472" i="8"/>
  <c r="Q2484" i="8"/>
  <c r="K2420" i="8"/>
  <c r="O2420" i="8"/>
  <c r="N2420" i="8"/>
  <c r="M2420" i="8"/>
  <c r="L2420" i="8"/>
  <c r="Q2282" i="8"/>
  <c r="Q2371" i="8"/>
  <c r="R2371" i="8" s="1"/>
  <c r="K2450" i="8"/>
  <c r="Q2375" i="8"/>
  <c r="N2231" i="8"/>
  <c r="M2231" i="8"/>
  <c r="K2231" i="8"/>
  <c r="O2231" i="8"/>
  <c r="L2231" i="8"/>
  <c r="O2192" i="8"/>
  <c r="N2192" i="8"/>
  <c r="M2192" i="8"/>
  <c r="L2192" i="8"/>
  <c r="K2192" i="8"/>
  <c r="N2197" i="8"/>
  <c r="M2197" i="8"/>
  <c r="L2197" i="8"/>
  <c r="O2197" i="8"/>
  <c r="K2197" i="8"/>
  <c r="Q2285" i="8"/>
  <c r="R2285" i="8" s="1"/>
  <c r="Q2202" i="8"/>
  <c r="N2253" i="8"/>
  <c r="M2253" i="8"/>
  <c r="L2253" i="8"/>
  <c r="O2253" i="8"/>
  <c r="K2253" i="8"/>
  <c r="Q2225" i="8"/>
  <c r="R2225" i="8" s="1"/>
  <c r="M2187" i="8"/>
  <c r="L2187" i="8"/>
  <c r="K2187" i="8"/>
  <c r="O2187" i="8"/>
  <c r="N2187" i="8"/>
  <c r="Q2260" i="8"/>
  <c r="R2260" i="8" s="1"/>
  <c r="K2137" i="8"/>
  <c r="M2247" i="8"/>
  <c r="N2137" i="8"/>
  <c r="N2165" i="8"/>
  <c r="L2165" i="8"/>
  <c r="O2165" i="8"/>
  <c r="M2165" i="8"/>
  <c r="K2165" i="8"/>
  <c r="N2161" i="8"/>
  <c r="M2161" i="8"/>
  <c r="L2161" i="8"/>
  <c r="O2161" i="8"/>
  <c r="K2161" i="8"/>
  <c r="O2171" i="8"/>
  <c r="N2171" i="8"/>
  <c r="K2171" i="8"/>
  <c r="M2171" i="8"/>
  <c r="L2171" i="8"/>
  <c r="O2160" i="8"/>
  <c r="M2160" i="8"/>
  <c r="N2160" i="8"/>
  <c r="L2160" i="8"/>
  <c r="K2160" i="8"/>
  <c r="O2046" i="8"/>
  <c r="N2046" i="8"/>
  <c r="M2046" i="8"/>
  <c r="L2046" i="8"/>
  <c r="K2046" i="8"/>
  <c r="K2488" i="8"/>
  <c r="O2488" i="8"/>
  <c r="N2488" i="8"/>
  <c r="M2488" i="8"/>
  <c r="L2488" i="8"/>
  <c r="O2103" i="8"/>
  <c r="N2103" i="8"/>
  <c r="M2103" i="8"/>
  <c r="L2103" i="8"/>
  <c r="K2103" i="8"/>
  <c r="Q2221" i="8"/>
  <c r="R2221" i="8" s="1"/>
  <c r="K2613" i="8"/>
  <c r="L2613" i="8"/>
  <c r="O2613" i="8"/>
  <c r="N2613" i="8"/>
  <c r="M2613" i="8"/>
  <c r="O2380" i="8"/>
  <c r="N2380" i="8"/>
  <c r="M2380" i="8"/>
  <c r="K2380" i="8"/>
  <c r="L2380" i="8"/>
  <c r="Q2294" i="8"/>
  <c r="N2191" i="8"/>
  <c r="M2191" i="8"/>
  <c r="L2191" i="8"/>
  <c r="O2191" i="8"/>
  <c r="K2191" i="8"/>
  <c r="Q2264" i="8"/>
  <c r="N2039" i="8"/>
  <c r="O2685" i="8"/>
  <c r="M2685" i="8"/>
  <c r="L2685" i="8"/>
  <c r="K2685" i="8"/>
  <c r="N2685" i="8"/>
  <c r="Q2675" i="8"/>
  <c r="R2675" i="8" s="1"/>
  <c r="Q2665" i="8"/>
  <c r="L2578" i="8"/>
  <c r="Q2625" i="8"/>
  <c r="R2625" i="8" s="1"/>
  <c r="O2501" i="8"/>
  <c r="N2501" i="8"/>
  <c r="M2501" i="8"/>
  <c r="L2501" i="8"/>
  <c r="K2501" i="8"/>
  <c r="Q2652" i="8"/>
  <c r="R2652" i="8" s="1"/>
  <c r="Q2628" i="8"/>
  <c r="R2628" i="8" s="1"/>
  <c r="Q2576" i="8"/>
  <c r="K2555" i="8"/>
  <c r="O2521" i="8"/>
  <c r="N2521" i="8"/>
  <c r="L2521" i="8"/>
  <c r="K2521" i="8"/>
  <c r="M2521" i="8"/>
  <c r="N2650" i="8"/>
  <c r="O2479" i="8"/>
  <c r="N2479" i="8"/>
  <c r="M2479" i="8"/>
  <c r="L2479" i="8"/>
  <c r="K2479" i="8"/>
  <c r="N2476" i="8"/>
  <c r="L2476" i="8"/>
  <c r="K2476" i="8"/>
  <c r="M2476" i="8"/>
  <c r="O2476" i="8"/>
  <c r="O2512" i="8"/>
  <c r="N2512" i="8"/>
  <c r="M2512" i="8"/>
  <c r="L2512" i="8"/>
  <c r="K2512" i="8"/>
  <c r="M2616" i="8"/>
  <c r="M2418" i="8"/>
  <c r="L2418" i="8"/>
  <c r="K2418" i="8"/>
  <c r="O2418" i="8"/>
  <c r="N2418" i="8"/>
  <c r="Q2421" i="8"/>
  <c r="R2421" i="8" s="1"/>
  <c r="K2384" i="8"/>
  <c r="M2384" i="8"/>
  <c r="Q2454" i="8"/>
  <c r="R2454" i="8" s="1"/>
  <c r="N2471" i="8"/>
  <c r="L2471" i="8"/>
  <c r="K2471" i="8"/>
  <c r="O2471" i="8"/>
  <c r="M2471" i="8"/>
  <c r="Q2276" i="8"/>
  <c r="R2276" i="8" s="1"/>
  <c r="O2374" i="8"/>
  <c r="N2374" i="8"/>
  <c r="M2374" i="8"/>
  <c r="K2374" i="8"/>
  <c r="L2374" i="8"/>
  <c r="L2450" i="8"/>
  <c r="Q2306" i="8"/>
  <c r="Q2284" i="8"/>
  <c r="R2284" i="8" s="1"/>
  <c r="Q2278" i="8"/>
  <c r="R2278" i="8" s="1"/>
  <c r="N2181" i="8"/>
  <c r="M2181" i="8"/>
  <c r="L2181" i="8"/>
  <c r="O2181" i="8"/>
  <c r="K2181" i="8"/>
  <c r="Q2218" i="8"/>
  <c r="Q2301" i="8"/>
  <c r="Q2272" i="8"/>
  <c r="R2272" i="8" s="1"/>
  <c r="Q2399" i="8"/>
  <c r="Q2279" i="8"/>
  <c r="M2139" i="8"/>
  <c r="O2139" i="8"/>
  <c r="N2139" i="8"/>
  <c r="L2139" i="8"/>
  <c r="K2139" i="8"/>
  <c r="M2177" i="8"/>
  <c r="L2177" i="8"/>
  <c r="K2177" i="8"/>
  <c r="O2177" i="8"/>
  <c r="N2177" i="8"/>
  <c r="Q2134" i="8"/>
  <c r="Q2204" i="8"/>
  <c r="O2127" i="8"/>
  <c r="N2127" i="8"/>
  <c r="M2127" i="8"/>
  <c r="L2127" i="8"/>
  <c r="K2127" i="8"/>
  <c r="M2159" i="8"/>
  <c r="K2159" i="8"/>
  <c r="O2159" i="8"/>
  <c r="N2159" i="8"/>
  <c r="L2159" i="8"/>
  <c r="Q2178" i="8"/>
  <c r="L2128" i="8"/>
  <c r="K2128" i="8"/>
  <c r="O2128" i="8"/>
  <c r="N2128" i="8"/>
  <c r="M2128" i="8"/>
  <c r="R2194" i="8"/>
  <c r="Q2063" i="8"/>
  <c r="K2099" i="8"/>
  <c r="Q2098" i="8"/>
  <c r="O2080" i="8"/>
  <c r="L2100" i="8"/>
  <c r="Q2085" i="8"/>
  <c r="Q2533" i="8"/>
  <c r="K2608" i="8"/>
  <c r="O2677" i="8"/>
  <c r="M2677" i="8"/>
  <c r="L2677" i="8"/>
  <c r="K2677" i="8"/>
  <c r="N2677" i="8"/>
  <c r="O2680" i="8"/>
  <c r="N2680" i="8"/>
  <c r="M2680" i="8"/>
  <c r="L2680" i="8"/>
  <c r="K2680" i="8"/>
  <c r="Q2632" i="8"/>
  <c r="O2662" i="8"/>
  <c r="N2662" i="8"/>
  <c r="M2662" i="8"/>
  <c r="L2662" i="8"/>
  <c r="K2662" i="8"/>
  <c r="Q2676" i="8"/>
  <c r="L2555" i="8"/>
  <c r="N2517" i="8"/>
  <c r="O2517" i="8"/>
  <c r="M2517" i="8"/>
  <c r="L2517" i="8"/>
  <c r="K2517" i="8"/>
  <c r="Q2500" i="8"/>
  <c r="R2500" i="8" s="1"/>
  <c r="M2558" i="8"/>
  <c r="O2558" i="8"/>
  <c r="N2558" i="8"/>
  <c r="L2558" i="8"/>
  <c r="K2558" i="8"/>
  <c r="O2591" i="8"/>
  <c r="N2591" i="8"/>
  <c r="M2591" i="8"/>
  <c r="L2591" i="8"/>
  <c r="K2591" i="8"/>
  <c r="O2650" i="8"/>
  <c r="L2443" i="8"/>
  <c r="O2443" i="8"/>
  <c r="M2443" i="8"/>
  <c r="N2443" i="8"/>
  <c r="K2443" i="8"/>
  <c r="O2649" i="8"/>
  <c r="N2649" i="8"/>
  <c r="M2649" i="8"/>
  <c r="K2649" i="8"/>
  <c r="L2649" i="8"/>
  <c r="N2616" i="8"/>
  <c r="O2548" i="8"/>
  <c r="L2548" i="8"/>
  <c r="M2548" i="8"/>
  <c r="K2548" i="8"/>
  <c r="N2548" i="8"/>
  <c r="Q2430" i="8"/>
  <c r="N2416" i="8"/>
  <c r="Q2473" i="8"/>
  <c r="Q2452" i="8"/>
  <c r="N2275" i="8"/>
  <c r="M2275" i="8"/>
  <c r="O2275" i="8"/>
  <c r="L2275" i="8"/>
  <c r="K2275" i="8"/>
  <c r="Q2359" i="8"/>
  <c r="M2450" i="8"/>
  <c r="Q2333" i="8"/>
  <c r="O2368" i="8"/>
  <c r="N2368" i="8"/>
  <c r="M2368" i="8"/>
  <c r="L2368" i="8"/>
  <c r="K2368" i="8"/>
  <c r="Q2422" i="8"/>
  <c r="Q2345" i="8"/>
  <c r="L2172" i="8"/>
  <c r="O2172" i="8"/>
  <c r="N2172" i="8"/>
  <c r="M2172" i="8"/>
  <c r="K2172" i="8"/>
  <c r="O2273" i="8"/>
  <c r="N2273" i="8"/>
  <c r="M2273" i="8"/>
  <c r="K2273" i="8"/>
  <c r="L2273" i="8"/>
  <c r="Q2246" i="8"/>
  <c r="R2246" i="8" s="1"/>
  <c r="O2219" i="8"/>
  <c r="N2219" i="8"/>
  <c r="M2219" i="8"/>
  <c r="K2219" i="8"/>
  <c r="L2219" i="8"/>
  <c r="O2265" i="8"/>
  <c r="N2265" i="8"/>
  <c r="M2265" i="8"/>
  <c r="L2265" i="8"/>
  <c r="K2265" i="8"/>
  <c r="Q2274" i="8"/>
  <c r="O2251" i="8"/>
  <c r="N2251" i="8"/>
  <c r="M2251" i="8"/>
  <c r="L2251" i="8"/>
  <c r="K2251" i="8"/>
  <c r="Q2170" i="8"/>
  <c r="R2170" i="8" s="1"/>
  <c r="O2130" i="8"/>
  <c r="K2130" i="8"/>
  <c r="N2130" i="8"/>
  <c r="M2130" i="8"/>
  <c r="L2130" i="8"/>
  <c r="Q2214" i="8"/>
  <c r="K2163" i="8"/>
  <c r="O2163" i="8"/>
  <c r="N2163" i="8"/>
  <c r="M2163" i="8"/>
  <c r="L2163" i="8"/>
  <c r="N2157" i="8"/>
  <c r="L2157" i="8"/>
  <c r="O2157" i="8"/>
  <c r="M2157" i="8"/>
  <c r="K2157" i="8"/>
  <c r="Q2153" i="8"/>
  <c r="Q2242" i="8"/>
  <c r="Q2162" i="8"/>
  <c r="K2173" i="8"/>
  <c r="N2149" i="8"/>
  <c r="Q2149" i="8" s="1"/>
  <c r="M2099" i="8"/>
  <c r="Q2055" i="8"/>
  <c r="N2059" i="8"/>
  <c r="Q2096" i="8"/>
  <c r="K2039" i="8"/>
  <c r="Q2071" i="8"/>
  <c r="K2080" i="8"/>
  <c r="M2100" i="8"/>
  <c r="K2597" i="8"/>
  <c r="N2597" i="8"/>
  <c r="M2597" i="8"/>
  <c r="O2597" i="8"/>
  <c r="L2597" i="8"/>
  <c r="Q2525" i="8"/>
  <c r="O2445" i="8"/>
  <c r="N2445" i="8"/>
  <c r="M2445" i="8"/>
  <c r="L2445" i="8"/>
  <c r="K2445" i="8"/>
  <c r="L2405" i="8"/>
  <c r="O2405" i="8"/>
  <c r="N2405" i="8"/>
  <c r="M2405" i="8"/>
  <c r="K2405" i="8"/>
  <c r="N2074" i="8"/>
  <c r="K2074" i="8"/>
  <c r="O2074" i="8"/>
  <c r="M2074" i="8"/>
  <c r="L2074" i="8"/>
  <c r="O2669" i="8"/>
  <c r="M2669" i="8"/>
  <c r="L2669" i="8"/>
  <c r="K2669" i="8"/>
  <c r="N2669" i="8"/>
  <c r="Q2671" i="8"/>
  <c r="K2589" i="8"/>
  <c r="O2589" i="8"/>
  <c r="N2589" i="8"/>
  <c r="M2589" i="8"/>
  <c r="L2589" i="8"/>
  <c r="L2564" i="8"/>
  <c r="K2618" i="8"/>
  <c r="O2570" i="8"/>
  <c r="Q2619" i="8"/>
  <c r="O2626" i="8"/>
  <c r="M2626" i="8"/>
  <c r="L2626" i="8"/>
  <c r="K2626" i="8"/>
  <c r="N2626" i="8"/>
  <c r="N2555" i="8"/>
  <c r="Q2586" i="8"/>
  <c r="L2595" i="8"/>
  <c r="O2595" i="8"/>
  <c r="N2595" i="8"/>
  <c r="M2595" i="8"/>
  <c r="K2595" i="8"/>
  <c r="L2499" i="8"/>
  <c r="K2499" i="8"/>
  <c r="O2499" i="8"/>
  <c r="N2499" i="8"/>
  <c r="M2499" i="8"/>
  <c r="Q2470" i="8"/>
  <c r="M2413" i="8"/>
  <c r="L2413" i="8"/>
  <c r="K2413" i="8"/>
  <c r="O2413" i="8"/>
  <c r="N2413" i="8"/>
  <c r="Q2526" i="8"/>
  <c r="M2469" i="8"/>
  <c r="O2469" i="8"/>
  <c r="N2469" i="8"/>
  <c r="L2469" i="8"/>
  <c r="K2469" i="8"/>
  <c r="Q2431" i="8"/>
  <c r="L2409" i="8"/>
  <c r="Q2357" i="8"/>
  <c r="Q2331" i="8"/>
  <c r="L2297" i="8"/>
  <c r="O2297" i="8"/>
  <c r="N2297" i="8"/>
  <c r="M2297" i="8"/>
  <c r="K2297" i="8"/>
  <c r="Q2370" i="8"/>
  <c r="R2370" i="8" s="1"/>
  <c r="N2365" i="8"/>
  <c r="M2365" i="8"/>
  <c r="L2365" i="8"/>
  <c r="K2365" i="8"/>
  <c r="O2365" i="8"/>
  <c r="Q2410" i="8"/>
  <c r="N2267" i="8"/>
  <c r="M2267" i="8"/>
  <c r="O2267" i="8"/>
  <c r="L2267" i="8"/>
  <c r="K2267" i="8"/>
  <c r="Q2256" i="8"/>
  <c r="Q2240" i="8"/>
  <c r="R2258" i="8"/>
  <c r="Q2155" i="8"/>
  <c r="N2141" i="8"/>
  <c r="K2116" i="8"/>
  <c r="O2116" i="8"/>
  <c r="L2116" i="8"/>
  <c r="N2116" i="8"/>
  <c r="M2116" i="8"/>
  <c r="O2169" i="8"/>
  <c r="M2169" i="8"/>
  <c r="N2169" i="8"/>
  <c r="L2169" i="8"/>
  <c r="K2169" i="8"/>
  <c r="M2173" i="8"/>
  <c r="R2226" i="8"/>
  <c r="O2091" i="8"/>
  <c r="N2091" i="8"/>
  <c r="M2091" i="8"/>
  <c r="K2091" i="8"/>
  <c r="L2091" i="8"/>
  <c r="Q2125" i="8"/>
  <c r="Q2045" i="8"/>
  <c r="K2059" i="8"/>
  <c r="Q2052" i="8"/>
  <c r="M2043" i="8"/>
  <c r="L2043" i="8"/>
  <c r="K2043" i="8"/>
  <c r="O2043" i="8"/>
  <c r="N2043" i="8"/>
  <c r="N2056" i="8"/>
  <c r="M2056" i="8"/>
  <c r="L2056" i="8"/>
  <c r="O2056" i="8"/>
  <c r="K2056" i="8"/>
  <c r="L2087" i="8"/>
  <c r="K2087" i="8"/>
  <c r="O2087" i="8"/>
  <c r="N2087" i="8"/>
  <c r="M2087" i="8"/>
  <c r="L2080" i="8"/>
  <c r="N2100" i="8"/>
  <c r="O2642" i="8"/>
  <c r="N2642" i="8"/>
  <c r="M2642" i="8"/>
  <c r="Q2347" i="8"/>
  <c r="Q2351" i="8"/>
  <c r="Q2150" i="8"/>
  <c r="Q2546" i="8"/>
  <c r="K2514" i="8"/>
  <c r="L2514" i="8"/>
  <c r="O2514" i="8"/>
  <c r="N2514" i="8"/>
  <c r="M2514" i="8"/>
  <c r="M2566" i="8"/>
  <c r="O2566" i="8"/>
  <c r="N2566" i="8"/>
  <c r="L2566" i="8"/>
  <c r="K2566" i="8"/>
  <c r="O2315" i="8"/>
  <c r="N2315" i="8"/>
  <c r="L2315" i="8"/>
  <c r="M2315" i="8"/>
  <c r="K2315" i="8"/>
  <c r="O2661" i="8"/>
  <c r="M2661" i="8"/>
  <c r="L2661" i="8"/>
  <c r="K2661" i="8"/>
  <c r="N2661" i="8"/>
  <c r="M2638" i="8"/>
  <c r="L2638" i="8"/>
  <c r="K2638" i="8"/>
  <c r="N2638" i="8"/>
  <c r="O2638" i="8"/>
  <c r="Q2684" i="8"/>
  <c r="M2564" i="8"/>
  <c r="O2656" i="8"/>
  <c r="N2656" i="8"/>
  <c r="M2656" i="8"/>
  <c r="L2656" i="8"/>
  <c r="K2656" i="8"/>
  <c r="O2555" i="8"/>
  <c r="N2492" i="8"/>
  <c r="M2492" i="8"/>
  <c r="L2492" i="8"/>
  <c r="K2492" i="8"/>
  <c r="O2492" i="8"/>
  <c r="Q2542" i="8"/>
  <c r="Q2582" i="8"/>
  <c r="Q2574" i="8"/>
  <c r="O2516" i="8"/>
  <c r="N2516" i="8"/>
  <c r="M2516" i="8"/>
  <c r="K2516" i="8"/>
  <c r="L2516" i="8"/>
  <c r="N2598" i="8"/>
  <c r="Q2527" i="8"/>
  <c r="Q2447" i="8"/>
  <c r="R2447" i="8" s="1"/>
  <c r="L2459" i="8"/>
  <c r="M2459" i="8"/>
  <c r="K2459" i="8"/>
  <c r="O2459" i="8"/>
  <c r="N2459" i="8"/>
  <c r="Q2424" i="8"/>
  <c r="Q2417" i="8"/>
  <c r="R2417" i="8" s="1"/>
  <c r="M2409" i="8"/>
  <c r="O2416" i="8"/>
  <c r="M2352" i="8"/>
  <c r="L2352" i="8"/>
  <c r="O2352" i="8"/>
  <c r="N2352" i="8"/>
  <c r="K2352" i="8"/>
  <c r="Q2367" i="8"/>
  <c r="N2406" i="8"/>
  <c r="L2406" i="8"/>
  <c r="O2406" i="8"/>
  <c r="M2406" i="8"/>
  <c r="K2406" i="8"/>
  <c r="Q2383" i="8"/>
  <c r="N2263" i="8"/>
  <c r="M2263" i="8"/>
  <c r="K2263" i="8"/>
  <c r="O2263" i="8"/>
  <c r="L2263" i="8"/>
  <c r="K2230" i="8"/>
  <c r="O2203" i="8"/>
  <c r="N2203" i="8"/>
  <c r="M2203" i="8"/>
  <c r="K2203" i="8"/>
  <c r="L2203" i="8"/>
  <c r="Q2133" i="8"/>
  <c r="O2114" i="8"/>
  <c r="K2114" i="8"/>
  <c r="N2114" i="8"/>
  <c r="M2114" i="8"/>
  <c r="L2114" i="8"/>
  <c r="Q2176" i="8"/>
  <c r="O2235" i="8"/>
  <c r="N2235" i="8"/>
  <c r="M2235" i="8"/>
  <c r="L2235" i="8"/>
  <c r="K2235" i="8"/>
  <c r="L2107" i="8"/>
  <c r="O2173" i="8"/>
  <c r="Q2132" i="8"/>
  <c r="Q2113" i="8"/>
  <c r="Q2031" i="8"/>
  <c r="K2034" i="8"/>
  <c r="O2034" i="8"/>
  <c r="N2034" i="8"/>
  <c r="M2034" i="8"/>
  <c r="L2034" i="8"/>
  <c r="Q2032" i="8"/>
  <c r="L2059" i="8"/>
  <c r="Q2035" i="8"/>
  <c r="O2054" i="8"/>
  <c r="N2054" i="8"/>
  <c r="L2054" i="8"/>
  <c r="M2054" i="8"/>
  <c r="K2054" i="8"/>
  <c r="O2030" i="8"/>
  <c r="N2030" i="8"/>
  <c r="M2030" i="8"/>
  <c r="L2030" i="8"/>
  <c r="K2030" i="8"/>
  <c r="N2064" i="8"/>
  <c r="M2064" i="8"/>
  <c r="L2064" i="8"/>
  <c r="O2064" i="8"/>
  <c r="K2064" i="8"/>
  <c r="M2080" i="8"/>
  <c r="O2100" i="8"/>
  <c r="K2645" i="8"/>
  <c r="O2645" i="8"/>
  <c r="N2645" i="8"/>
  <c r="L2645" i="8"/>
  <c r="M2645" i="8"/>
  <c r="O2243" i="8"/>
  <c r="N2243" i="8"/>
  <c r="M2243" i="8"/>
  <c r="L2243" i="8"/>
  <c r="K2243" i="8"/>
  <c r="Q2147" i="8"/>
  <c r="M2622" i="8"/>
  <c r="L2622" i="8"/>
  <c r="K2622" i="8"/>
  <c r="O2622" i="8"/>
  <c r="N2622" i="8"/>
  <c r="Q2513" i="8"/>
  <c r="R2513" i="8" s="1"/>
  <c r="Q2536" i="8"/>
  <c r="R2536" i="8" s="1"/>
  <c r="Q2033" i="8"/>
  <c r="K2653" i="8"/>
  <c r="N2653" i="8"/>
  <c r="M2653" i="8"/>
  <c r="L2653" i="8"/>
  <c r="O2653" i="8"/>
  <c r="O2655" i="8"/>
  <c r="N2655" i="8"/>
  <c r="M2655" i="8"/>
  <c r="L2655" i="8"/>
  <c r="K2655" i="8"/>
  <c r="Q2691" i="8"/>
  <c r="R2691" i="8" s="1"/>
  <c r="Q2659" i="8"/>
  <c r="N2578" i="8"/>
  <c r="M2654" i="8"/>
  <c r="L2654" i="8"/>
  <c r="K2654" i="8"/>
  <c r="N2654" i="8"/>
  <c r="O2654" i="8"/>
  <c r="Q2648" i="8"/>
  <c r="O2564" i="8"/>
  <c r="Q2620" i="8"/>
  <c r="Q2617" i="8"/>
  <c r="Q2689" i="8"/>
  <c r="O2535" i="8"/>
  <c r="N2535" i="8"/>
  <c r="M2535" i="8"/>
  <c r="K2535" i="8"/>
  <c r="L2535" i="8"/>
  <c r="Q2567" i="8"/>
  <c r="Q2434" i="8"/>
  <c r="Q2460" i="8"/>
  <c r="R2460" i="8" s="1"/>
  <c r="Q2437" i="8"/>
  <c r="R2437" i="8" s="1"/>
  <c r="N2461" i="8"/>
  <c r="L2461" i="8"/>
  <c r="K2461" i="8"/>
  <c r="O2461" i="8"/>
  <c r="M2461" i="8"/>
  <c r="Q2350" i="8"/>
  <c r="Q2334" i="8"/>
  <c r="N2269" i="8"/>
  <c r="M2269" i="8"/>
  <c r="L2269" i="8"/>
  <c r="O2269" i="8"/>
  <c r="K2269" i="8"/>
  <c r="N2223" i="8"/>
  <c r="K2223" i="8"/>
  <c r="O2223" i="8"/>
  <c r="M2223" i="8"/>
  <c r="L2223" i="8"/>
  <c r="L2154" i="8"/>
  <c r="K2154" i="8"/>
  <c r="O2154" i="8"/>
  <c r="N2154" i="8"/>
  <c r="M2154" i="8"/>
  <c r="M2109" i="8"/>
  <c r="K2109" i="8"/>
  <c r="O2109" i="8"/>
  <c r="N2109" i="8"/>
  <c r="L2109" i="8"/>
  <c r="Q2167" i="8"/>
  <c r="Q2148" i="8"/>
  <c r="R2148" i="8" s="1"/>
  <c r="O2131" i="8"/>
  <c r="N2131" i="8"/>
  <c r="M2131" i="8"/>
  <c r="L2131" i="8"/>
  <c r="K2131" i="8"/>
  <c r="O2082" i="8"/>
  <c r="N2082" i="8"/>
  <c r="K2082" i="8"/>
  <c r="M2082" i="8"/>
  <c r="L2082" i="8"/>
  <c r="N2107" i="8"/>
  <c r="Q2029" i="8"/>
  <c r="R2029" i="8" s="1"/>
  <c r="Q2090" i="8"/>
  <c r="R2090" i="8" s="1"/>
  <c r="L2079" i="8"/>
  <c r="K2079" i="8"/>
  <c r="O2079" i="8"/>
  <c r="N2079" i="8"/>
  <c r="M2079" i="8"/>
  <c r="O2062" i="8"/>
  <c r="N2062" i="8"/>
  <c r="L2062" i="8"/>
  <c r="M2062" i="8"/>
  <c r="K2062" i="8"/>
  <c r="M1700" i="8"/>
  <c r="K1788" i="8"/>
  <c r="L1548" i="8"/>
  <c r="Q1853" i="8"/>
  <c r="N1700" i="8"/>
  <c r="M1788" i="8"/>
  <c r="M1785" i="8"/>
  <c r="M1709" i="8"/>
  <c r="N1720" i="8"/>
  <c r="M1548" i="8"/>
  <c r="O1493" i="8"/>
  <c r="N1493" i="8"/>
  <c r="O1700" i="8"/>
  <c r="N1785" i="8"/>
  <c r="Q1828" i="8"/>
  <c r="L1680" i="8"/>
  <c r="N1556" i="8"/>
  <c r="K1802" i="8"/>
  <c r="K1700" i="8"/>
  <c r="O1785" i="8"/>
  <c r="L1728" i="8"/>
  <c r="N1653" i="8"/>
  <c r="Q1504" i="8"/>
  <c r="O1556" i="8"/>
  <c r="Q1421" i="8"/>
  <c r="K1911" i="8"/>
  <c r="L1641" i="8"/>
  <c r="M1556" i="8"/>
  <c r="L1493" i="8"/>
  <c r="Q1493" i="8" s="1"/>
  <c r="O1877" i="8"/>
  <c r="O1509" i="8"/>
  <c r="Q1878" i="8"/>
  <c r="N1773" i="8"/>
  <c r="M1547" i="8"/>
  <c r="N1452" i="8"/>
  <c r="L1460" i="8"/>
  <c r="O1495" i="8"/>
  <c r="K1807" i="8"/>
  <c r="Q1635" i="8"/>
  <c r="Q1606" i="8"/>
  <c r="K1555" i="8"/>
  <c r="O1511" i="8"/>
  <c r="L1495" i="8"/>
  <c r="O1574" i="8"/>
  <c r="N1574" i="8"/>
  <c r="W1574" i="8" s="1"/>
  <c r="O1429" i="8"/>
  <c r="L1429" i="8"/>
  <c r="K1429" i="8"/>
  <c r="Q1896" i="8"/>
  <c r="L1796" i="8"/>
  <c r="L1807" i="8"/>
  <c r="N1559" i="8"/>
  <c r="K1563" i="8"/>
  <c r="L1555" i="8"/>
  <c r="M1460" i="8"/>
  <c r="N1796" i="8"/>
  <c r="N1555" i="8"/>
  <c r="N1733" i="8"/>
  <c r="O1733" i="8"/>
  <c r="K1733" i="8"/>
  <c r="Q1733" i="8" s="1"/>
  <c r="N1734" i="8"/>
  <c r="P1734" i="8" s="1"/>
  <c r="L1559" i="8"/>
  <c r="L1425" i="8"/>
  <c r="K1447" i="8"/>
  <c r="L1449" i="8"/>
  <c r="N1439" i="8"/>
  <c r="O1849" i="8"/>
  <c r="L1730" i="8"/>
  <c r="Q1496" i="8"/>
  <c r="N1846" i="8"/>
  <c r="N1730" i="8"/>
  <c r="R1533" i="8"/>
  <c r="O1476" i="8"/>
  <c r="O1813" i="8"/>
  <c r="M1813" i="8"/>
  <c r="K1813" i="8"/>
  <c r="K1846" i="8"/>
  <c r="O1730" i="8"/>
  <c r="M1565" i="8"/>
  <c r="K1465" i="8"/>
  <c r="K1990" i="8"/>
  <c r="Q1982" i="8"/>
  <c r="R1982" i="8" s="1"/>
  <c r="O1873" i="8"/>
  <c r="Q1810" i="8"/>
  <c r="K1730" i="8"/>
  <c r="L1465" i="8"/>
  <c r="L1413" i="8"/>
  <c r="K1413" i="8"/>
  <c r="O1413" i="8"/>
  <c r="M1381" i="8"/>
  <c r="W1381" i="8" s="1"/>
  <c r="O1381" i="8"/>
  <c r="N1381" i="8"/>
  <c r="O1964" i="8"/>
  <c r="N1964" i="8"/>
  <c r="M1964" i="8"/>
  <c r="K1964" i="8"/>
  <c r="L1964" i="8"/>
  <c r="N1483" i="8"/>
  <c r="M1483" i="8"/>
  <c r="O1483" i="8"/>
  <c r="L1483" i="8"/>
  <c r="K1483" i="8"/>
  <c r="Q1350" i="8"/>
  <c r="R1350" i="8" s="1"/>
  <c r="O1967" i="8"/>
  <c r="M1967" i="8"/>
  <c r="L1967" i="8"/>
  <c r="K1967" i="8"/>
  <c r="N1967" i="8"/>
  <c r="O1986" i="8"/>
  <c r="N1986" i="8"/>
  <c r="M1986" i="8"/>
  <c r="L1986" i="8"/>
  <c r="K1986" i="8"/>
  <c r="Q1920" i="8"/>
  <c r="O1956" i="8"/>
  <c r="N1956" i="8"/>
  <c r="M1956" i="8"/>
  <c r="K1956" i="8"/>
  <c r="L1956" i="8"/>
  <c r="O1876" i="8"/>
  <c r="M1876" i="8"/>
  <c r="L1876" i="8"/>
  <c r="K1876" i="8"/>
  <c r="N1876" i="8"/>
  <c r="O1909" i="8"/>
  <c r="N1909" i="8"/>
  <c r="M1909" i="8"/>
  <c r="L1909" i="8"/>
  <c r="K1909" i="8"/>
  <c r="O1879" i="8"/>
  <c r="N1879" i="8"/>
  <c r="M1879" i="8"/>
  <c r="L1879" i="8"/>
  <c r="K1879" i="8"/>
  <c r="M1735" i="8"/>
  <c r="O1735" i="8"/>
  <c r="N1735" i="8"/>
  <c r="L1735" i="8"/>
  <c r="K1735" i="8"/>
  <c r="N1873" i="8"/>
  <c r="K1834" i="8"/>
  <c r="O1834" i="8"/>
  <c r="L1834" i="8"/>
  <c r="N1834" i="8"/>
  <c r="M1834" i="8"/>
  <c r="Q1783" i="8"/>
  <c r="R1783" i="8" s="1"/>
  <c r="O1673" i="8"/>
  <c r="N1673" i="8"/>
  <c r="K1673" i="8"/>
  <c r="Q1722" i="8"/>
  <c r="Q1784" i="8"/>
  <c r="O1773" i="8"/>
  <c r="K1706" i="8"/>
  <c r="L1706" i="8"/>
  <c r="O1706" i="8"/>
  <c r="N1706" i="8"/>
  <c r="M1706" i="8"/>
  <c r="Q1608" i="8"/>
  <c r="R1608" i="8" s="1"/>
  <c r="Q1712" i="8"/>
  <c r="R1712" i="8" s="1"/>
  <c r="Q1711" i="8"/>
  <c r="O1594" i="8"/>
  <c r="N1594" i="8"/>
  <c r="M1594" i="8"/>
  <c r="L1594" i="8"/>
  <c r="K1594" i="8"/>
  <c r="Q1684" i="8"/>
  <c r="O1589" i="8"/>
  <c r="N1589" i="8"/>
  <c r="M1589" i="8"/>
  <c r="L1589" i="8"/>
  <c r="K1589" i="8"/>
  <c r="M1551" i="8"/>
  <c r="L1551" i="8"/>
  <c r="K1551" i="8"/>
  <c r="O1551" i="8"/>
  <c r="N1551" i="8"/>
  <c r="N1558" i="8"/>
  <c r="M1558" i="8"/>
  <c r="L1558" i="8"/>
  <c r="K1558" i="8"/>
  <c r="O1558" i="8"/>
  <c r="M1720" i="8"/>
  <c r="O1595" i="8"/>
  <c r="N1595" i="8"/>
  <c r="M1595" i="8"/>
  <c r="L1595" i="8"/>
  <c r="K1595" i="8"/>
  <c r="O1467" i="8"/>
  <c r="M1467" i="8"/>
  <c r="N1467" i="8"/>
  <c r="L1467" i="8"/>
  <c r="K1467" i="8"/>
  <c r="N1563" i="8"/>
  <c r="O1446" i="8"/>
  <c r="M1446" i="8"/>
  <c r="L1446" i="8"/>
  <c r="K1446" i="8"/>
  <c r="N1446" i="8"/>
  <c r="O1521" i="8"/>
  <c r="N1521" i="8"/>
  <c r="M1521" i="8"/>
  <c r="L1521" i="8"/>
  <c r="K1521" i="8"/>
  <c r="L1547" i="8"/>
  <c r="N1491" i="8"/>
  <c r="M1491" i="8"/>
  <c r="O1491" i="8"/>
  <c r="L1491" i="8"/>
  <c r="K1491" i="8"/>
  <c r="K1380" i="8"/>
  <c r="O1380" i="8"/>
  <c r="L1380" i="8"/>
  <c r="N1380" i="8"/>
  <c r="M1380" i="8"/>
  <c r="Q1480" i="8"/>
  <c r="M1365" i="8"/>
  <c r="L1365" i="8"/>
  <c r="K1365" i="8"/>
  <c r="N1365" i="8"/>
  <c r="O1365" i="8"/>
  <c r="L1484" i="8"/>
  <c r="M1419" i="8"/>
  <c r="O1419" i="8"/>
  <c r="N1419" i="8"/>
  <c r="L1419" i="8"/>
  <c r="K1419" i="8"/>
  <c r="N1511" i="8"/>
  <c r="O1375" i="8"/>
  <c r="N1375" i="8"/>
  <c r="M1375" i="8"/>
  <c r="L1375" i="8"/>
  <c r="K1375" i="8"/>
  <c r="O1384" i="8"/>
  <c r="N1384" i="8"/>
  <c r="M1384" i="8"/>
  <c r="L1384" i="8"/>
  <c r="K1384" i="8"/>
  <c r="L1479" i="8"/>
  <c r="K1479" i="8"/>
  <c r="O1479" i="8"/>
  <c r="N1479" i="8"/>
  <c r="M1479" i="8"/>
  <c r="L1423" i="8"/>
  <c r="K1423" i="8"/>
  <c r="O1423" i="8"/>
  <c r="N1423" i="8"/>
  <c r="M1423" i="8"/>
  <c r="Q1358" i="8"/>
  <c r="Q1387" i="8"/>
  <c r="M1959" i="8"/>
  <c r="L1959" i="8"/>
  <c r="K1959" i="8"/>
  <c r="O1959" i="8"/>
  <c r="N1959" i="8"/>
  <c r="O1978" i="8"/>
  <c r="N1978" i="8"/>
  <c r="M1978" i="8"/>
  <c r="L1978" i="8"/>
  <c r="K1978" i="8"/>
  <c r="O1981" i="8"/>
  <c r="N1981" i="8"/>
  <c r="M1981" i="8"/>
  <c r="L1981" i="8"/>
  <c r="K1981" i="8"/>
  <c r="O1941" i="8"/>
  <c r="M1941" i="8"/>
  <c r="N1941" i="8"/>
  <c r="L1941" i="8"/>
  <c r="K1941" i="8"/>
  <c r="O1980" i="8"/>
  <c r="N1980" i="8"/>
  <c r="M1980" i="8"/>
  <c r="L1980" i="8"/>
  <c r="K1980" i="8"/>
  <c r="L1936" i="8"/>
  <c r="K1936" i="8"/>
  <c r="O1936" i="8"/>
  <c r="N1936" i="8"/>
  <c r="M1936" i="8"/>
  <c r="O1892" i="8"/>
  <c r="M1892" i="8"/>
  <c r="L1892" i="8"/>
  <c r="K1892" i="8"/>
  <c r="N1892" i="8"/>
  <c r="Q1904" i="8"/>
  <c r="Q1847" i="8"/>
  <c r="K1873" i="8"/>
  <c r="N1840" i="8"/>
  <c r="M1840" i="8"/>
  <c r="L1840" i="8"/>
  <c r="K1840" i="8"/>
  <c r="O1840" i="8"/>
  <c r="O1819" i="8"/>
  <c r="N1819" i="8"/>
  <c r="M1819" i="8"/>
  <c r="L1819" i="8"/>
  <c r="K1819" i="8"/>
  <c r="Q1855" i="8"/>
  <c r="N1689" i="8"/>
  <c r="O1689" i="8"/>
  <c r="M1689" i="8"/>
  <c r="L1689" i="8"/>
  <c r="N1830" i="8"/>
  <c r="M1830" i="8"/>
  <c r="L1830" i="8"/>
  <c r="K1830" i="8"/>
  <c r="O1830" i="8"/>
  <c r="N1777" i="8"/>
  <c r="M1777" i="8"/>
  <c r="L1777" i="8"/>
  <c r="K1777" i="8"/>
  <c r="O1777" i="8"/>
  <c r="N1607" i="8"/>
  <c r="O1607" i="8"/>
  <c r="M1607" i="8"/>
  <c r="L1607" i="8"/>
  <c r="K1607" i="8"/>
  <c r="K1644" i="8"/>
  <c r="N1644" i="8"/>
  <c r="M1644" i="8"/>
  <c r="L1644" i="8"/>
  <c r="O1644" i="8"/>
  <c r="K1689" i="8"/>
  <c r="K1718" i="8"/>
  <c r="O1718" i="8"/>
  <c r="N1718" i="8"/>
  <c r="M1718" i="8"/>
  <c r="L1718" i="8"/>
  <c r="O1586" i="8"/>
  <c r="N1586" i="8"/>
  <c r="M1586" i="8"/>
  <c r="L1586" i="8"/>
  <c r="K1586" i="8"/>
  <c r="O1620" i="8"/>
  <c r="N1620" i="8"/>
  <c r="M1620" i="8"/>
  <c r="L1620" i="8"/>
  <c r="K1620" i="8"/>
  <c r="O1578" i="8"/>
  <c r="N1578" i="8"/>
  <c r="M1578" i="8"/>
  <c r="L1578" i="8"/>
  <c r="K1578" i="8"/>
  <c r="O1459" i="8"/>
  <c r="M1459" i="8"/>
  <c r="N1459" i="8"/>
  <c r="L1459" i="8"/>
  <c r="K1459" i="8"/>
  <c r="O1438" i="8"/>
  <c r="M1438" i="8"/>
  <c r="N1438" i="8"/>
  <c r="L1438" i="8"/>
  <c r="K1438" i="8"/>
  <c r="Q1536" i="8"/>
  <c r="Q1373" i="8"/>
  <c r="M1357" i="8"/>
  <c r="L1357" i="8"/>
  <c r="K1357" i="8"/>
  <c r="N1357" i="8"/>
  <c r="O1357" i="8"/>
  <c r="Q1471" i="8"/>
  <c r="R1471" i="8" s="1"/>
  <c r="O1505" i="8"/>
  <c r="N1505" i="8"/>
  <c r="M1505" i="8"/>
  <c r="K1505" i="8"/>
  <c r="L1505" i="8"/>
  <c r="O1367" i="8"/>
  <c r="N1367" i="8"/>
  <c r="M1367" i="8"/>
  <c r="L1367" i="8"/>
  <c r="K1367" i="8"/>
  <c r="O1376" i="8"/>
  <c r="N1376" i="8"/>
  <c r="M1376" i="8"/>
  <c r="L1376" i="8"/>
  <c r="K1376" i="8"/>
  <c r="L1415" i="8"/>
  <c r="K1415" i="8"/>
  <c r="O1415" i="8"/>
  <c r="N1415" i="8"/>
  <c r="M1415" i="8"/>
  <c r="O1975" i="8"/>
  <c r="N1975" i="8"/>
  <c r="M1975" i="8"/>
  <c r="L1975" i="8"/>
  <c r="K1975" i="8"/>
  <c r="O1922" i="8"/>
  <c r="M1922" i="8"/>
  <c r="K1922" i="8"/>
  <c r="N1922" i="8"/>
  <c r="L1922" i="8"/>
  <c r="O1902" i="8"/>
  <c r="N1902" i="8"/>
  <c r="M1902" i="8"/>
  <c r="L1902" i="8"/>
  <c r="K1902" i="8"/>
  <c r="Q1787" i="8"/>
  <c r="M1951" i="8"/>
  <c r="L1951" i="8"/>
  <c r="K1951" i="8"/>
  <c r="O1951" i="8"/>
  <c r="N1951" i="8"/>
  <c r="O1970" i="8"/>
  <c r="N1970" i="8"/>
  <c r="M1970" i="8"/>
  <c r="L1970" i="8"/>
  <c r="K1970" i="8"/>
  <c r="L1912" i="8"/>
  <c r="K1912" i="8"/>
  <c r="O1912" i="8"/>
  <c r="N1912" i="8"/>
  <c r="M1912" i="8"/>
  <c r="O1965" i="8"/>
  <c r="M1965" i="8"/>
  <c r="N1965" i="8"/>
  <c r="L1965" i="8"/>
  <c r="K1965" i="8"/>
  <c r="N1907" i="8"/>
  <c r="M1907" i="8"/>
  <c r="K1907" i="8"/>
  <c r="O1907" i="8"/>
  <c r="L1907" i="8"/>
  <c r="O1997" i="8"/>
  <c r="N1997" i="8"/>
  <c r="M1997" i="8"/>
  <c r="L1997" i="8"/>
  <c r="K1997" i="8"/>
  <c r="O1900" i="8"/>
  <c r="M1900" i="8"/>
  <c r="L1900" i="8"/>
  <c r="K1900" i="8"/>
  <c r="N1900" i="8"/>
  <c r="O1860" i="8"/>
  <c r="M1860" i="8"/>
  <c r="L1860" i="8"/>
  <c r="K1860" i="8"/>
  <c r="N1860" i="8"/>
  <c r="O1832" i="8"/>
  <c r="N1832" i="8"/>
  <c r="M1832" i="8"/>
  <c r="K1832" i="8"/>
  <c r="L1832" i="8"/>
  <c r="L1800" i="8"/>
  <c r="K1800" i="8"/>
  <c r="L1849" i="8"/>
  <c r="L1685" i="8"/>
  <c r="N1685" i="8"/>
  <c r="O1685" i="8"/>
  <c r="M1685" i="8"/>
  <c r="K1685" i="8"/>
  <c r="O1854" i="8"/>
  <c r="N1854" i="8"/>
  <c r="M1854" i="8"/>
  <c r="L1854" i="8"/>
  <c r="K1854" i="8"/>
  <c r="M1717" i="8"/>
  <c r="L1717" i="8"/>
  <c r="O1744" i="8"/>
  <c r="L1744" i="8"/>
  <c r="K1744" i="8"/>
  <c r="N1744" i="8"/>
  <c r="M1744" i="8"/>
  <c r="O1793" i="8"/>
  <c r="N1793" i="8"/>
  <c r="M1793" i="8"/>
  <c r="L1793" i="8"/>
  <c r="K1793" i="8"/>
  <c r="Q1764" i="8"/>
  <c r="O1803" i="8"/>
  <c r="M1803" i="8"/>
  <c r="L1803" i="8"/>
  <c r="K1803" i="8"/>
  <c r="N1803" i="8"/>
  <c r="N1728" i="8"/>
  <c r="Q1600" i="8"/>
  <c r="K1636" i="8"/>
  <c r="M1636" i="8"/>
  <c r="L1636" i="8"/>
  <c r="O1636" i="8"/>
  <c r="N1636" i="8"/>
  <c r="M1723" i="8"/>
  <c r="L1723" i="8"/>
  <c r="K1723" i="8"/>
  <c r="O1723" i="8"/>
  <c r="N1723" i="8"/>
  <c r="O1579" i="8"/>
  <c r="N1579" i="8"/>
  <c r="M1579" i="8"/>
  <c r="L1579" i="8"/>
  <c r="K1579" i="8"/>
  <c r="Q1566" i="8"/>
  <c r="O1573" i="8"/>
  <c r="N1573" i="8"/>
  <c r="L1573" i="8"/>
  <c r="K1573" i="8"/>
  <c r="M1573" i="8"/>
  <c r="L1692" i="8"/>
  <c r="O1612" i="8"/>
  <c r="N1612" i="8"/>
  <c r="M1612" i="8"/>
  <c r="L1612" i="8"/>
  <c r="K1612" i="8"/>
  <c r="K1720" i="8"/>
  <c r="O1587" i="8"/>
  <c r="N1587" i="8"/>
  <c r="M1587" i="8"/>
  <c r="L1587" i="8"/>
  <c r="K1587" i="8"/>
  <c r="M1451" i="8"/>
  <c r="O1451" i="8"/>
  <c r="N1451" i="8"/>
  <c r="L1451" i="8"/>
  <c r="K1451" i="8"/>
  <c r="L1563" i="8"/>
  <c r="K1526" i="8"/>
  <c r="O1526" i="8"/>
  <c r="N1526" i="8"/>
  <c r="M1526" i="8"/>
  <c r="L1526" i="8"/>
  <c r="O1430" i="8"/>
  <c r="N1430" i="8"/>
  <c r="M1430" i="8"/>
  <c r="L1430" i="8"/>
  <c r="K1430" i="8"/>
  <c r="Q1524" i="8"/>
  <c r="K1565" i="8"/>
  <c r="K1518" i="8"/>
  <c r="O1518" i="8"/>
  <c r="N1518" i="8"/>
  <c r="M1518" i="8"/>
  <c r="L1518" i="8"/>
  <c r="N1547" i="8"/>
  <c r="K1372" i="8"/>
  <c r="O1372" i="8"/>
  <c r="L1372" i="8"/>
  <c r="N1372" i="8"/>
  <c r="M1372" i="8"/>
  <c r="K1476" i="8"/>
  <c r="N1507" i="8"/>
  <c r="M1507" i="8"/>
  <c r="L1507" i="8"/>
  <c r="K1507" i="8"/>
  <c r="O1507" i="8"/>
  <c r="K1511" i="8"/>
  <c r="N1464" i="8"/>
  <c r="M1464" i="8"/>
  <c r="K1464" i="8"/>
  <c r="O1464" i="8"/>
  <c r="L1464" i="8"/>
  <c r="O1359" i="8"/>
  <c r="N1359" i="8"/>
  <c r="M1359" i="8"/>
  <c r="L1359" i="8"/>
  <c r="K1359" i="8"/>
  <c r="O1368" i="8"/>
  <c r="N1368" i="8"/>
  <c r="M1368" i="8"/>
  <c r="L1368" i="8"/>
  <c r="K1368" i="8"/>
  <c r="M1433" i="8"/>
  <c r="N1397" i="8"/>
  <c r="M1397" i="8"/>
  <c r="O1397" i="8"/>
  <c r="L1397" i="8"/>
  <c r="K1397" i="8"/>
  <c r="N1472" i="8"/>
  <c r="M1472" i="8"/>
  <c r="K1472" i="8"/>
  <c r="O1472" i="8"/>
  <c r="L1472" i="8"/>
  <c r="L1407" i="8"/>
  <c r="K1407" i="8"/>
  <c r="O1407" i="8"/>
  <c r="N1407" i="8"/>
  <c r="M1407" i="8"/>
  <c r="Q1992" i="8"/>
  <c r="O1940" i="8"/>
  <c r="N1940" i="8"/>
  <c r="M1940" i="8"/>
  <c r="K1940" i="8"/>
  <c r="L1940" i="8"/>
  <c r="O1597" i="8"/>
  <c r="N1597" i="8"/>
  <c r="M1597" i="8"/>
  <c r="L1597" i="8"/>
  <c r="K1597" i="8"/>
  <c r="M1943" i="8"/>
  <c r="L1943" i="8"/>
  <c r="K1943" i="8"/>
  <c r="N1943" i="8"/>
  <c r="O1943" i="8"/>
  <c r="O1962" i="8"/>
  <c r="N1962" i="8"/>
  <c r="M1962" i="8"/>
  <c r="L1962" i="8"/>
  <c r="K1962" i="8"/>
  <c r="N1905" i="8"/>
  <c r="L1905" i="8"/>
  <c r="K1905" i="8"/>
  <c r="O1905" i="8"/>
  <c r="M1905" i="8"/>
  <c r="O1957" i="8"/>
  <c r="M1957" i="8"/>
  <c r="N1957" i="8"/>
  <c r="L1957" i="8"/>
  <c r="K1957" i="8"/>
  <c r="N1899" i="8"/>
  <c r="M1899" i="8"/>
  <c r="K1899" i="8"/>
  <c r="O1899" i="8"/>
  <c r="L1899" i="8"/>
  <c r="O1931" i="8"/>
  <c r="M1931" i="8"/>
  <c r="L1931" i="8"/>
  <c r="K1931" i="8"/>
  <c r="N1931" i="8"/>
  <c r="N1851" i="8"/>
  <c r="K1851" i="8"/>
  <c r="O1851" i="8"/>
  <c r="M1851" i="8"/>
  <c r="L1851" i="8"/>
  <c r="O1870" i="8"/>
  <c r="N1870" i="8"/>
  <c r="M1870" i="8"/>
  <c r="K1870" i="8"/>
  <c r="L1870" i="8"/>
  <c r="Q1815" i="8"/>
  <c r="M1849" i="8"/>
  <c r="O1776" i="8"/>
  <c r="L1776" i="8"/>
  <c r="K1776" i="8"/>
  <c r="N1776" i="8"/>
  <c r="M1776" i="8"/>
  <c r="N1745" i="8"/>
  <c r="M1745" i="8"/>
  <c r="L1745" i="8"/>
  <c r="K1745" i="8"/>
  <c r="O1745" i="8"/>
  <c r="L1673" i="8"/>
  <c r="N1769" i="8"/>
  <c r="M1769" i="8"/>
  <c r="L1769" i="8"/>
  <c r="K1769" i="8"/>
  <c r="O1769" i="8"/>
  <c r="L1690" i="8"/>
  <c r="W1690" i="8" s="1"/>
  <c r="N1690" i="8"/>
  <c r="O1768" i="8"/>
  <c r="L1768" i="8"/>
  <c r="K1768" i="8"/>
  <c r="N1768" i="8"/>
  <c r="M1768" i="8"/>
  <c r="Q1695" i="8"/>
  <c r="N1599" i="8"/>
  <c r="O1599" i="8"/>
  <c r="M1599" i="8"/>
  <c r="L1599" i="8"/>
  <c r="K1599" i="8"/>
  <c r="N1641" i="8"/>
  <c r="O1641" i="8"/>
  <c r="L1702" i="8"/>
  <c r="W1702" i="8" s="1"/>
  <c r="N1571" i="8"/>
  <c r="M1571" i="8"/>
  <c r="L1571" i="8"/>
  <c r="K1571" i="8"/>
  <c r="O1571" i="8"/>
  <c r="Q1569" i="8"/>
  <c r="K1692" i="8"/>
  <c r="O1604" i="8"/>
  <c r="N1604" i="8"/>
  <c r="M1604" i="8"/>
  <c r="L1604" i="8"/>
  <c r="K1604" i="8"/>
  <c r="K1559" i="8"/>
  <c r="L1720" i="8"/>
  <c r="L1530" i="8"/>
  <c r="K1530" i="8"/>
  <c r="O1530" i="8"/>
  <c r="N1530" i="8"/>
  <c r="M1530" i="8"/>
  <c r="M1443" i="8"/>
  <c r="O1443" i="8"/>
  <c r="N1443" i="8"/>
  <c r="L1443" i="8"/>
  <c r="K1443" i="8"/>
  <c r="O1422" i="8"/>
  <c r="N1422" i="8"/>
  <c r="M1422" i="8"/>
  <c r="L1422" i="8"/>
  <c r="K1422" i="8"/>
  <c r="L1565" i="8"/>
  <c r="K1364" i="8"/>
  <c r="L1364" i="8"/>
  <c r="O1364" i="8"/>
  <c r="N1364" i="8"/>
  <c r="M1364" i="8"/>
  <c r="L1476" i="8"/>
  <c r="Q1429" i="8"/>
  <c r="M1411" i="8"/>
  <c r="O1411" i="8"/>
  <c r="N1411" i="8"/>
  <c r="L1411" i="8"/>
  <c r="K1411" i="8"/>
  <c r="L1511" i="8"/>
  <c r="O1351" i="8"/>
  <c r="N1351" i="8"/>
  <c r="M1351" i="8"/>
  <c r="L1351" i="8"/>
  <c r="K1351" i="8"/>
  <c r="O1360" i="8"/>
  <c r="N1360" i="8"/>
  <c r="M1360" i="8"/>
  <c r="L1360" i="8"/>
  <c r="K1360" i="8"/>
  <c r="O1433" i="8"/>
  <c r="O1385" i="8"/>
  <c r="N1385" i="8"/>
  <c r="M1385" i="8"/>
  <c r="L1385" i="8"/>
  <c r="K1385" i="8"/>
  <c r="L1404" i="8"/>
  <c r="K1404" i="8"/>
  <c r="O1404" i="8"/>
  <c r="N1404" i="8"/>
  <c r="M1404" i="8"/>
  <c r="O1801" i="8"/>
  <c r="N1801" i="8"/>
  <c r="M1801" i="8"/>
  <c r="L1801" i="8"/>
  <c r="K1801" i="8"/>
  <c r="K1657" i="8"/>
  <c r="O1657" i="8"/>
  <c r="N1657" i="8"/>
  <c r="M1657" i="8"/>
  <c r="L1657" i="8"/>
  <c r="O1602" i="8"/>
  <c r="N1602" i="8"/>
  <c r="M1602" i="8"/>
  <c r="L1602" i="8"/>
  <c r="K1602" i="8"/>
  <c r="Q1484" i="8"/>
  <c r="L1431" i="8"/>
  <c r="K1431" i="8"/>
  <c r="O1431" i="8"/>
  <c r="N1431" i="8"/>
  <c r="M1431" i="8"/>
  <c r="O1935" i="8"/>
  <c r="N1935" i="8"/>
  <c r="M1935" i="8"/>
  <c r="L1935" i="8"/>
  <c r="K1935" i="8"/>
  <c r="O1954" i="8"/>
  <c r="N1954" i="8"/>
  <c r="M1954" i="8"/>
  <c r="L1954" i="8"/>
  <c r="K1954" i="8"/>
  <c r="M1897" i="8"/>
  <c r="K1897" i="8"/>
  <c r="L1897" i="8"/>
  <c r="O1897" i="8"/>
  <c r="N1897" i="8"/>
  <c r="O1949" i="8"/>
  <c r="M1949" i="8"/>
  <c r="N1949" i="8"/>
  <c r="L1949" i="8"/>
  <c r="K1949" i="8"/>
  <c r="N1891" i="8"/>
  <c r="M1891" i="8"/>
  <c r="K1891" i="8"/>
  <c r="O1891" i="8"/>
  <c r="L1891" i="8"/>
  <c r="O1901" i="8"/>
  <c r="N1901" i="8"/>
  <c r="M1901" i="8"/>
  <c r="L1901" i="8"/>
  <c r="K1901" i="8"/>
  <c r="O1884" i="8"/>
  <c r="M1884" i="8"/>
  <c r="L1884" i="8"/>
  <c r="K1884" i="8"/>
  <c r="N1884" i="8"/>
  <c r="O1841" i="8"/>
  <c r="N1841" i="8"/>
  <c r="M1841" i="8"/>
  <c r="L1841" i="8"/>
  <c r="K1841" i="8"/>
  <c r="N1814" i="8"/>
  <c r="L1814" i="8"/>
  <c r="K1814" i="8"/>
  <c r="O1814" i="8"/>
  <c r="M1814" i="8"/>
  <c r="O1796" i="8"/>
  <c r="Q1785" i="8"/>
  <c r="M1773" i="8"/>
  <c r="L1773" i="8"/>
  <c r="O1746" i="8"/>
  <c r="N1746" i="8"/>
  <c r="M1746" i="8"/>
  <c r="L1746" i="8"/>
  <c r="K1746" i="8"/>
  <c r="Q1715" i="8"/>
  <c r="M1800" i="8"/>
  <c r="M1702" i="8"/>
  <c r="K1698" i="8"/>
  <c r="O1698" i="8"/>
  <c r="N1698" i="8"/>
  <c r="M1698" i="8"/>
  <c r="L1698" i="8"/>
  <c r="M1692" i="8"/>
  <c r="O1596" i="8"/>
  <c r="N1596" i="8"/>
  <c r="M1596" i="8"/>
  <c r="L1596" i="8"/>
  <c r="K1596" i="8"/>
  <c r="M1682" i="8"/>
  <c r="O1627" i="8"/>
  <c r="N1627" i="8"/>
  <c r="M1627" i="8"/>
  <c r="L1627" i="8"/>
  <c r="K1627" i="8"/>
  <c r="O1414" i="8"/>
  <c r="N1414" i="8"/>
  <c r="M1414" i="8"/>
  <c r="L1414" i="8"/>
  <c r="K1414" i="8"/>
  <c r="Q1512" i="8"/>
  <c r="N1499" i="8"/>
  <c r="M1499" i="8"/>
  <c r="O1499" i="8"/>
  <c r="L1499" i="8"/>
  <c r="K1499" i="8"/>
  <c r="Q1582" i="8"/>
  <c r="R1582" i="8" s="1"/>
  <c r="K1356" i="8"/>
  <c r="L1356" i="8"/>
  <c r="O1356" i="8"/>
  <c r="N1356" i="8"/>
  <c r="M1356" i="8"/>
  <c r="O1540" i="8"/>
  <c r="N1540" i="8"/>
  <c r="M1540" i="8"/>
  <c r="L1540" i="8"/>
  <c r="K1540" i="8"/>
  <c r="Q1520" i="8"/>
  <c r="O1352" i="8"/>
  <c r="N1352" i="8"/>
  <c r="M1352" i="8"/>
  <c r="L1352" i="8"/>
  <c r="K1352" i="8"/>
  <c r="M1425" i="8"/>
  <c r="O1449" i="8"/>
  <c r="O1377" i="8"/>
  <c r="N1377" i="8"/>
  <c r="M1377" i="8"/>
  <c r="L1377" i="8"/>
  <c r="K1377" i="8"/>
  <c r="O1401" i="8"/>
  <c r="M1401" i="8"/>
  <c r="N1401" i="8"/>
  <c r="L1401" i="8"/>
  <c r="K1401" i="8"/>
  <c r="O1914" i="8"/>
  <c r="N1914" i="8"/>
  <c r="M1914" i="8"/>
  <c r="L1914" i="8"/>
  <c r="K1914" i="8"/>
  <c r="L2016" i="8"/>
  <c r="K2016" i="8"/>
  <c r="O2016" i="8"/>
  <c r="N2016" i="8"/>
  <c r="M2016" i="8"/>
  <c r="O1946" i="8"/>
  <c r="N1946" i="8"/>
  <c r="M1946" i="8"/>
  <c r="L1946" i="8"/>
  <c r="K1946" i="8"/>
  <c r="O1889" i="8"/>
  <c r="N1889" i="8"/>
  <c r="M1889" i="8"/>
  <c r="L1889" i="8"/>
  <c r="K1889" i="8"/>
  <c r="Q1939" i="8"/>
  <c r="N1883" i="8"/>
  <c r="M1883" i="8"/>
  <c r="K1883" i="8"/>
  <c r="L1883" i="8"/>
  <c r="O1883" i="8"/>
  <c r="L1833" i="8"/>
  <c r="M1833" i="8"/>
  <c r="O1792" i="8"/>
  <c r="N1792" i="8"/>
  <c r="M1792" i="8"/>
  <c r="K1792" i="8"/>
  <c r="L1792" i="8"/>
  <c r="Q1789" i="8"/>
  <c r="Q1763" i="8"/>
  <c r="N1591" i="8"/>
  <c r="O1591" i="8"/>
  <c r="M1591" i="8"/>
  <c r="L1591" i="8"/>
  <c r="K1591" i="8"/>
  <c r="Q1731" i="8"/>
  <c r="R1731" i="8" s="1"/>
  <c r="O1845" i="8"/>
  <c r="N1845" i="8"/>
  <c r="M1845" i="8"/>
  <c r="L1845" i="8"/>
  <c r="K1845" i="8"/>
  <c r="M1691" i="8"/>
  <c r="L1691" i="8"/>
  <c r="K1691" i="8"/>
  <c r="O1691" i="8"/>
  <c r="N1691" i="8"/>
  <c r="O1702" i="8"/>
  <c r="Q1696" i="8"/>
  <c r="K1550" i="8"/>
  <c r="O1550" i="8"/>
  <c r="M1550" i="8"/>
  <c r="N1550" i="8"/>
  <c r="L1550" i="8"/>
  <c r="N1692" i="8"/>
  <c r="O1588" i="8"/>
  <c r="N1588" i="8"/>
  <c r="M1588" i="8"/>
  <c r="L1588" i="8"/>
  <c r="K1588" i="8"/>
  <c r="O1553" i="8"/>
  <c r="N1553" i="8"/>
  <c r="M1553" i="8"/>
  <c r="L1553" i="8"/>
  <c r="K1553" i="8"/>
  <c r="L1682" i="8"/>
  <c r="Q1659" i="8"/>
  <c r="Q1560" i="8"/>
  <c r="O1546" i="8"/>
  <c r="N1546" i="8"/>
  <c r="M1546" i="8"/>
  <c r="L1546" i="8"/>
  <c r="K1546" i="8"/>
  <c r="M1543" i="8"/>
  <c r="L1543" i="8"/>
  <c r="K1543" i="8"/>
  <c r="O1543" i="8"/>
  <c r="N1543" i="8"/>
  <c r="O1406" i="8"/>
  <c r="N1406" i="8"/>
  <c r="M1406" i="8"/>
  <c r="L1406" i="8"/>
  <c r="K1406" i="8"/>
  <c r="Q1405" i="8"/>
  <c r="R1405" i="8" s="1"/>
  <c r="Q1450" i="8"/>
  <c r="Q1508" i="8"/>
  <c r="N1487" i="8"/>
  <c r="Q1434" i="8"/>
  <c r="O1425" i="8"/>
  <c r="Q1441" i="8"/>
  <c r="R1441" i="8" s="1"/>
  <c r="O1369" i="8"/>
  <c r="N1369" i="8"/>
  <c r="M1369" i="8"/>
  <c r="L1369" i="8"/>
  <c r="K1369" i="8"/>
  <c r="O1393" i="8"/>
  <c r="N1393" i="8"/>
  <c r="M1393" i="8"/>
  <c r="L1393" i="8"/>
  <c r="K1393" i="8"/>
  <c r="Q1390" i="8"/>
  <c r="L2008" i="8"/>
  <c r="K2008" i="8"/>
  <c r="O2008" i="8"/>
  <c r="N2008" i="8"/>
  <c r="M2008" i="8"/>
  <c r="O1938" i="8"/>
  <c r="N1938" i="8"/>
  <c r="M1938" i="8"/>
  <c r="K1938" i="8"/>
  <c r="L1938" i="8"/>
  <c r="O1881" i="8"/>
  <c r="N1881" i="8"/>
  <c r="M1881" i="8"/>
  <c r="L1881" i="8"/>
  <c r="K1881" i="8"/>
  <c r="N1875" i="8"/>
  <c r="M1875" i="8"/>
  <c r="K1875" i="8"/>
  <c r="O1875" i="8"/>
  <c r="L1875" i="8"/>
  <c r="Q1944" i="8"/>
  <c r="R1944" i="8" s="1"/>
  <c r="Q1950" i="8"/>
  <c r="O1824" i="8"/>
  <c r="N1824" i="8"/>
  <c r="M1824" i="8"/>
  <c r="K1824" i="8"/>
  <c r="L1824" i="8"/>
  <c r="N1798" i="8"/>
  <c r="K1798" i="8"/>
  <c r="L1798" i="8"/>
  <c r="O1798" i="8"/>
  <c r="M1798" i="8"/>
  <c r="L1911" i="8"/>
  <c r="O2013" i="8"/>
  <c r="N2013" i="8"/>
  <c r="M2013" i="8"/>
  <c r="L2013" i="8"/>
  <c r="K2013" i="8"/>
  <c r="O1838" i="8"/>
  <c r="N1838" i="8"/>
  <c r="K1838" i="8"/>
  <c r="M1838" i="8"/>
  <c r="L1838" i="8"/>
  <c r="M1844" i="8"/>
  <c r="L1844" i="8"/>
  <c r="K1844" i="8"/>
  <c r="O1844" i="8"/>
  <c r="N1844" i="8"/>
  <c r="N1811" i="8"/>
  <c r="M1811" i="8"/>
  <c r="L1811" i="8"/>
  <c r="K1811" i="8"/>
  <c r="O1811" i="8"/>
  <c r="O1772" i="8"/>
  <c r="N1772" i="8"/>
  <c r="M1772" i="8"/>
  <c r="L1772" i="8"/>
  <c r="K1772" i="8"/>
  <c r="K1714" i="8"/>
  <c r="O1714" i="8"/>
  <c r="N1714" i="8"/>
  <c r="M1714" i="8"/>
  <c r="L1714" i="8"/>
  <c r="O1800" i="8"/>
  <c r="Q1584" i="8"/>
  <c r="N1709" i="8"/>
  <c r="Q1753" i="8"/>
  <c r="N1702" i="8"/>
  <c r="Q1577" i="8"/>
  <c r="O1653" i="8"/>
  <c r="O1545" i="8"/>
  <c r="N1545" i="8"/>
  <c r="M1545" i="8"/>
  <c r="L1545" i="8"/>
  <c r="K1545" i="8"/>
  <c r="N1682" i="8"/>
  <c r="Q1535" i="8"/>
  <c r="O1502" i="8"/>
  <c r="N1502" i="8"/>
  <c r="L1502" i="8"/>
  <c r="K1502" i="8"/>
  <c r="M1502" i="8"/>
  <c r="Q1402" i="8"/>
  <c r="M1465" i="8"/>
  <c r="M1487" i="8"/>
  <c r="N1527" i="8"/>
  <c r="O1487" i="8"/>
  <c r="L1447" i="8"/>
  <c r="M1417" i="8"/>
  <c r="W1417" i="8" s="1"/>
  <c r="O1361" i="8"/>
  <c r="N1361" i="8"/>
  <c r="M1361" i="8"/>
  <c r="L1361" i="8"/>
  <c r="K1361" i="8"/>
  <c r="O1386" i="8"/>
  <c r="N1386" i="8"/>
  <c r="M1386" i="8"/>
  <c r="L1386" i="8"/>
  <c r="K1386" i="8"/>
  <c r="Q1371" i="8"/>
  <c r="L2000" i="8"/>
  <c r="K2000" i="8"/>
  <c r="O2000" i="8"/>
  <c r="N2000" i="8"/>
  <c r="M2000" i="8"/>
  <c r="O1930" i="8"/>
  <c r="M1930" i="8"/>
  <c r="K1930" i="8"/>
  <c r="N1930" i="8"/>
  <c r="L1930" i="8"/>
  <c r="O2020" i="8"/>
  <c r="N2020" i="8"/>
  <c r="M2020" i="8"/>
  <c r="L2020" i="8"/>
  <c r="K2020" i="8"/>
  <c r="N1867" i="8"/>
  <c r="M1867" i="8"/>
  <c r="K1867" i="8"/>
  <c r="O1867" i="8"/>
  <c r="L1867" i="8"/>
  <c r="N1843" i="8"/>
  <c r="K1843" i="8"/>
  <c r="M1843" i="8"/>
  <c r="O1843" i="8"/>
  <c r="L1843" i="8"/>
  <c r="O1895" i="8"/>
  <c r="N1895" i="8"/>
  <c r="M1895" i="8"/>
  <c r="L1895" i="8"/>
  <c r="K1895" i="8"/>
  <c r="O1885" i="8"/>
  <c r="N1885" i="8"/>
  <c r="M1885" i="8"/>
  <c r="L1885" i="8"/>
  <c r="K1885" i="8"/>
  <c r="N1806" i="8"/>
  <c r="L1806" i="8"/>
  <c r="K1806" i="8"/>
  <c r="M1806" i="8"/>
  <c r="O1806" i="8"/>
  <c r="M1911" i="8"/>
  <c r="O1923" i="8"/>
  <c r="M1923" i="8"/>
  <c r="L1923" i="8"/>
  <c r="K1923" i="8"/>
  <c r="N1923" i="8"/>
  <c r="Q1780" i="8"/>
  <c r="Q1880" i="8"/>
  <c r="M1727" i="8"/>
  <c r="O1727" i="8"/>
  <c r="N1727" i="8"/>
  <c r="K1727" i="8"/>
  <c r="L1727" i="8"/>
  <c r="N1740" i="8"/>
  <c r="M1740" i="8"/>
  <c r="L1740" i="8"/>
  <c r="O1740" i="8"/>
  <c r="K1740" i="8"/>
  <c r="N1583" i="8"/>
  <c r="O1583" i="8"/>
  <c r="M1583" i="8"/>
  <c r="L1583" i="8"/>
  <c r="K1583" i="8"/>
  <c r="L1709" i="8"/>
  <c r="O1676" i="8"/>
  <c r="N1676" i="8"/>
  <c r="M1676" i="8"/>
  <c r="L1676" i="8"/>
  <c r="K1676" i="8"/>
  <c r="N1694" i="8"/>
  <c r="O1694" i="8"/>
  <c r="M1694" i="8"/>
  <c r="L1694" i="8"/>
  <c r="K1694" i="8"/>
  <c r="M1673" i="8"/>
  <c r="M1675" i="8"/>
  <c r="L1675" i="8"/>
  <c r="O1675" i="8"/>
  <c r="N1675" i="8"/>
  <c r="K1675" i="8"/>
  <c r="K1542" i="8"/>
  <c r="O1542" i="8"/>
  <c r="N1542" i="8"/>
  <c r="M1542" i="8"/>
  <c r="L1542" i="8"/>
  <c r="Q1664" i="8"/>
  <c r="K1653" i="8"/>
  <c r="M1559" i="8"/>
  <c r="O1537" i="8"/>
  <c r="N1537" i="8"/>
  <c r="L1537" i="8"/>
  <c r="M1537" i="8"/>
  <c r="K1537" i="8"/>
  <c r="O1682" i="8"/>
  <c r="O1497" i="8"/>
  <c r="N1497" i="8"/>
  <c r="M1497" i="8"/>
  <c r="L1497" i="8"/>
  <c r="K1497" i="8"/>
  <c r="O1516" i="8"/>
  <c r="K1516" i="8"/>
  <c r="N1516" i="8"/>
  <c r="M1516" i="8"/>
  <c r="L1516" i="8"/>
  <c r="O1489" i="8"/>
  <c r="M1489" i="8"/>
  <c r="L1489" i="8"/>
  <c r="N1489" i="8"/>
  <c r="K1489" i="8"/>
  <c r="K1548" i="8"/>
  <c r="Q1469" i="8"/>
  <c r="R1469" i="8" s="1"/>
  <c r="O1527" i="8"/>
  <c r="K1487" i="8"/>
  <c r="O1417" i="8"/>
  <c r="O1353" i="8"/>
  <c r="N1353" i="8"/>
  <c r="M1353" i="8"/>
  <c r="L1353" i="8"/>
  <c r="K1353" i="8"/>
  <c r="O1378" i="8"/>
  <c r="N1378" i="8"/>
  <c r="M1378" i="8"/>
  <c r="L1378" i="8"/>
  <c r="K1378" i="8"/>
  <c r="O1994" i="8"/>
  <c r="N1994" i="8"/>
  <c r="M1994" i="8"/>
  <c r="L1994" i="8"/>
  <c r="K1994" i="8"/>
  <c r="O1925" i="8"/>
  <c r="M1925" i="8"/>
  <c r="N1925" i="8"/>
  <c r="L1925" i="8"/>
  <c r="K1925" i="8"/>
  <c r="Q1926" i="8"/>
  <c r="N2017" i="8"/>
  <c r="M2017" i="8"/>
  <c r="L2017" i="8"/>
  <c r="K2017" i="8"/>
  <c r="O2017" i="8"/>
  <c r="O2019" i="8"/>
  <c r="N2019" i="8"/>
  <c r="M2019" i="8"/>
  <c r="L2019" i="8"/>
  <c r="K2019" i="8"/>
  <c r="O1963" i="8"/>
  <c r="N1963" i="8"/>
  <c r="M1963" i="8"/>
  <c r="L1963" i="8"/>
  <c r="K1963" i="8"/>
  <c r="O1971" i="8"/>
  <c r="N1971" i="8"/>
  <c r="M1971" i="8"/>
  <c r="L1971" i="8"/>
  <c r="K1971" i="8"/>
  <c r="N1859" i="8"/>
  <c r="M1859" i="8"/>
  <c r="K1859" i="8"/>
  <c r="O1859" i="8"/>
  <c r="L1859" i="8"/>
  <c r="O1996" i="8"/>
  <c r="N1996" i="8"/>
  <c r="M1996" i="8"/>
  <c r="L1996" i="8"/>
  <c r="K1996" i="8"/>
  <c r="Q1869" i="8"/>
  <c r="O1948" i="8"/>
  <c r="N1948" i="8"/>
  <c r="M1948" i="8"/>
  <c r="K1948" i="8"/>
  <c r="L1948" i="8"/>
  <c r="O1862" i="8"/>
  <c r="N1862" i="8"/>
  <c r="M1862" i="8"/>
  <c r="L1862" i="8"/>
  <c r="K1862" i="8"/>
  <c r="O1908" i="8"/>
  <c r="M1908" i="8"/>
  <c r="L1908" i="8"/>
  <c r="K1908" i="8"/>
  <c r="N1908" i="8"/>
  <c r="O1825" i="8"/>
  <c r="N1825" i="8"/>
  <c r="K1825" i="8"/>
  <c r="M1825" i="8"/>
  <c r="L1825" i="8"/>
  <c r="O1802" i="8"/>
  <c r="N1802" i="8"/>
  <c r="M1802" i="8"/>
  <c r="O1716" i="8"/>
  <c r="N1716" i="8"/>
  <c r="M1716" i="8"/>
  <c r="L1716" i="8"/>
  <c r="K1716" i="8"/>
  <c r="Q1707" i="8"/>
  <c r="M1683" i="8"/>
  <c r="L1683" i="8"/>
  <c r="N1683" i="8"/>
  <c r="K1683" i="8"/>
  <c r="O1683" i="8"/>
  <c r="O1738" i="8"/>
  <c r="N1738" i="8"/>
  <c r="M1738" i="8"/>
  <c r="L1738" i="8"/>
  <c r="K1738" i="8"/>
  <c r="Q1821" i="8"/>
  <c r="O1679" i="8"/>
  <c r="M1679" i="8"/>
  <c r="L1679" i="8"/>
  <c r="K1679" i="8"/>
  <c r="N1679" i="8"/>
  <c r="O1654" i="8"/>
  <c r="N1654" i="8"/>
  <c r="M1654" i="8"/>
  <c r="L1654" i="8"/>
  <c r="K1654" i="8"/>
  <c r="Q1576" i="8"/>
  <c r="R1576" i="8" s="1"/>
  <c r="O1709" i="8"/>
  <c r="K1665" i="8"/>
  <c r="O1665" i="8"/>
  <c r="N1665" i="8"/>
  <c r="M1665" i="8"/>
  <c r="L1665" i="8"/>
  <c r="M1681" i="8"/>
  <c r="O1681" i="8"/>
  <c r="N1681" i="8"/>
  <c r="L1681" i="8"/>
  <c r="K1681" i="8"/>
  <c r="O1557" i="8"/>
  <c r="N1557" i="8"/>
  <c r="L1557" i="8"/>
  <c r="K1557" i="8"/>
  <c r="M1557" i="8"/>
  <c r="M1672" i="8"/>
  <c r="O1672" i="8"/>
  <c r="N1672" i="8"/>
  <c r="L1672" i="8"/>
  <c r="K1672" i="8"/>
  <c r="L1653" i="8"/>
  <c r="O1687" i="8"/>
  <c r="N1687" i="8"/>
  <c r="M1687" i="8"/>
  <c r="L1687" i="8"/>
  <c r="K1687" i="8"/>
  <c r="O1529" i="8"/>
  <c r="N1529" i="8"/>
  <c r="L1529" i="8"/>
  <c r="K1529" i="8"/>
  <c r="M1529" i="8"/>
  <c r="O1513" i="8"/>
  <c r="K1513" i="8"/>
  <c r="N1513" i="8"/>
  <c r="M1513" i="8"/>
  <c r="L1513" i="8"/>
  <c r="N1523" i="8"/>
  <c r="M1523" i="8"/>
  <c r="O1523" i="8"/>
  <c r="L1523" i="8"/>
  <c r="K1523" i="8"/>
  <c r="K1398" i="8"/>
  <c r="N1398" i="8"/>
  <c r="M1398" i="8"/>
  <c r="L1398" i="8"/>
  <c r="O1394" i="8"/>
  <c r="K1394" i="8"/>
  <c r="N1394" i="8"/>
  <c r="M1394" i="8"/>
  <c r="L1394" i="8"/>
  <c r="K1534" i="8"/>
  <c r="O1534" i="8"/>
  <c r="N1534" i="8"/>
  <c r="M1534" i="8"/>
  <c r="L1534" i="8"/>
  <c r="N1456" i="8"/>
  <c r="M1456" i="8"/>
  <c r="K1456" i="8"/>
  <c r="O1456" i="8"/>
  <c r="L1456" i="8"/>
  <c r="K1527" i="8"/>
  <c r="M1409" i="8"/>
  <c r="L1428" i="8"/>
  <c r="K1428" i="8"/>
  <c r="O1428" i="8"/>
  <c r="N1428" i="8"/>
  <c r="M1428" i="8"/>
  <c r="Q1474" i="8"/>
  <c r="O1370" i="8"/>
  <c r="N1370" i="8"/>
  <c r="M1370" i="8"/>
  <c r="L1370" i="8"/>
  <c r="K1370" i="8"/>
  <c r="M1743" i="8"/>
  <c r="L1743" i="8"/>
  <c r="K1743" i="8"/>
  <c r="O1743" i="8"/>
  <c r="N1743" i="8"/>
  <c r="O1765" i="8"/>
  <c r="N1765" i="8"/>
  <c r="L1765" i="8"/>
  <c r="K1765" i="8"/>
  <c r="M1765" i="8"/>
  <c r="O1554" i="8"/>
  <c r="N1554" i="8"/>
  <c r="M1554" i="8"/>
  <c r="L1554" i="8"/>
  <c r="K1554" i="8"/>
  <c r="O1475" i="8"/>
  <c r="M1475" i="8"/>
  <c r="N1475" i="8"/>
  <c r="L1475" i="8"/>
  <c r="K1475" i="8"/>
  <c r="O1454" i="8"/>
  <c r="M1454" i="8"/>
  <c r="L1454" i="8"/>
  <c r="N1454" i="8"/>
  <c r="K1454" i="8"/>
  <c r="Q1381" i="8"/>
  <c r="L1412" i="8"/>
  <c r="K1412" i="8"/>
  <c r="O1412" i="8"/>
  <c r="N1412" i="8"/>
  <c r="M1412" i="8"/>
  <c r="N2009" i="8"/>
  <c r="M2009" i="8"/>
  <c r="L2009" i="8"/>
  <c r="K2009" i="8"/>
  <c r="O2009" i="8"/>
  <c r="O2011" i="8"/>
  <c r="N2011" i="8"/>
  <c r="M2011" i="8"/>
  <c r="L2011" i="8"/>
  <c r="K2011" i="8"/>
  <c r="O1955" i="8"/>
  <c r="N1955" i="8"/>
  <c r="M1955" i="8"/>
  <c r="L1955" i="8"/>
  <c r="K1955" i="8"/>
  <c r="O1927" i="8"/>
  <c r="N1927" i="8"/>
  <c r="M1927" i="8"/>
  <c r="Q1937" i="8"/>
  <c r="L1927" i="8"/>
  <c r="M1852" i="8"/>
  <c r="L1852" i="8"/>
  <c r="K1852" i="8"/>
  <c r="O1852" i="8"/>
  <c r="N1852" i="8"/>
  <c r="Q1820" i="8"/>
  <c r="L1741" i="8"/>
  <c r="K1741" i="8"/>
  <c r="O1741" i="8"/>
  <c r="N1741" i="8"/>
  <c r="M1741" i="8"/>
  <c r="N1782" i="8"/>
  <c r="K1782" i="8"/>
  <c r="L1782" i="8"/>
  <c r="O1782" i="8"/>
  <c r="M1782" i="8"/>
  <c r="Q1858" i="8"/>
  <c r="O1917" i="8"/>
  <c r="N1917" i="8"/>
  <c r="M1917" i="8"/>
  <c r="L1917" i="8"/>
  <c r="K1917" i="8"/>
  <c r="N1737" i="8"/>
  <c r="M1737" i="8"/>
  <c r="L1737" i="8"/>
  <c r="K1737" i="8"/>
  <c r="O1737" i="8"/>
  <c r="N1668" i="8"/>
  <c r="L1668" i="8"/>
  <c r="K1668" i="8"/>
  <c r="O1668" i="8"/>
  <c r="M1668" i="8"/>
  <c r="O1704" i="8"/>
  <c r="N1704" i="8"/>
  <c r="M1704" i="8"/>
  <c r="L1704" i="8"/>
  <c r="K1704" i="8"/>
  <c r="N1575" i="8"/>
  <c r="L1575" i="8"/>
  <c r="K1575" i="8"/>
  <c r="O1575" i="8"/>
  <c r="M1575" i="8"/>
  <c r="N1669" i="8"/>
  <c r="M1669" i="8"/>
  <c r="L1669" i="8"/>
  <c r="K1669" i="8"/>
  <c r="O1669" i="8"/>
  <c r="K1652" i="8"/>
  <c r="O1652" i="8"/>
  <c r="N1652" i="8"/>
  <c r="M1652" i="8"/>
  <c r="L1652" i="8"/>
  <c r="K1680" i="8"/>
  <c r="O1663" i="8"/>
  <c r="N1663" i="8"/>
  <c r="M1663" i="8"/>
  <c r="L1663" i="8"/>
  <c r="K1663" i="8"/>
  <c r="M1680" i="8"/>
  <c r="L1522" i="8"/>
  <c r="K1522" i="8"/>
  <c r="O1522" i="8"/>
  <c r="N1522" i="8"/>
  <c r="M1522" i="8"/>
  <c r="L1494" i="8"/>
  <c r="K1494" i="8"/>
  <c r="O1494" i="8"/>
  <c r="M1494" i="8"/>
  <c r="N1494" i="8"/>
  <c r="L1514" i="8"/>
  <c r="K1514" i="8"/>
  <c r="O1514" i="8"/>
  <c r="N1514" i="8"/>
  <c r="M1514" i="8"/>
  <c r="Q1555" i="8"/>
  <c r="N1478" i="8"/>
  <c r="M1478" i="8"/>
  <c r="K1478" i="8"/>
  <c r="L1478" i="8"/>
  <c r="O1478" i="8"/>
  <c r="N1538" i="8"/>
  <c r="L1538" i="8"/>
  <c r="K1538" i="8"/>
  <c r="O1538" i="8"/>
  <c r="M1538" i="8"/>
  <c r="L1527" i="8"/>
  <c r="K1433" i="8"/>
  <c r="Q1477" i="8"/>
  <c r="Q1445" i="8"/>
  <c r="Q1410" i="8"/>
  <c r="R1410" i="8" s="1"/>
  <c r="O1409" i="8"/>
  <c r="O1362" i="8"/>
  <c r="N1362" i="8"/>
  <c r="M1362" i="8"/>
  <c r="L1362" i="8"/>
  <c r="K1362" i="8"/>
  <c r="Q1374" i="8"/>
  <c r="M1392" i="8"/>
  <c r="O1392" i="8"/>
  <c r="N1392" i="8"/>
  <c r="L1392" i="8"/>
  <c r="K1392" i="8"/>
  <c r="O2015" i="8"/>
  <c r="N2015" i="8"/>
  <c r="M2015" i="8"/>
  <c r="L2015" i="8"/>
  <c r="K2015" i="8"/>
  <c r="N2001" i="8"/>
  <c r="M2001" i="8"/>
  <c r="L2001" i="8"/>
  <c r="K2001" i="8"/>
  <c r="O2001" i="8"/>
  <c r="O2003" i="8"/>
  <c r="N2003" i="8"/>
  <c r="M2003" i="8"/>
  <c r="L2003" i="8"/>
  <c r="K2003" i="8"/>
  <c r="Q1953" i="8"/>
  <c r="O1947" i="8"/>
  <c r="N1947" i="8"/>
  <c r="M1947" i="8"/>
  <c r="L1947" i="8"/>
  <c r="K1947" i="8"/>
  <c r="R2006" i="8"/>
  <c r="Q1985" i="8"/>
  <c r="Q1916" i="8"/>
  <c r="R1916" i="8" s="1"/>
  <c r="Q1958" i="8"/>
  <c r="M1915" i="8"/>
  <c r="L1915" i="8"/>
  <c r="K1915" i="8"/>
  <c r="O1915" i="8"/>
  <c r="N1915" i="8"/>
  <c r="Q1887" i="8"/>
  <c r="Q1866" i="8"/>
  <c r="R1866" i="8" s="1"/>
  <c r="Q1865" i="8"/>
  <c r="O1708" i="8"/>
  <c r="N1708" i="8"/>
  <c r="M1708" i="8"/>
  <c r="L1708" i="8"/>
  <c r="K1708" i="8"/>
  <c r="Q1632" i="8"/>
  <c r="R1632" i="8" s="1"/>
  <c r="Q1724" i="8"/>
  <c r="R1724" i="8" s="1"/>
  <c r="K1660" i="8"/>
  <c r="O1660" i="8"/>
  <c r="N1660" i="8"/>
  <c r="M1660" i="8"/>
  <c r="L1660" i="8"/>
  <c r="M1650" i="8"/>
  <c r="L1650" i="8"/>
  <c r="O1650" i="8"/>
  <c r="N1650" i="8"/>
  <c r="K1650" i="8"/>
  <c r="N1680" i="8"/>
  <c r="Q1656" i="8"/>
  <c r="Q1601" i="8"/>
  <c r="O1619" i="8"/>
  <c r="N1619" i="8"/>
  <c r="M1619" i="8"/>
  <c r="L1619" i="8"/>
  <c r="K1619" i="8"/>
  <c r="K1510" i="8"/>
  <c r="L1510" i="8"/>
  <c r="O1510" i="8"/>
  <c r="N1510" i="8"/>
  <c r="M1510" i="8"/>
  <c r="M1645" i="8"/>
  <c r="L1645" i="8"/>
  <c r="K1645" i="8"/>
  <c r="O1645" i="8"/>
  <c r="N1645" i="8"/>
  <c r="N1548" i="8"/>
  <c r="N1515" i="8"/>
  <c r="M1515" i="8"/>
  <c r="O1515" i="8"/>
  <c r="L1515" i="8"/>
  <c r="K1515" i="8"/>
  <c r="N1432" i="8"/>
  <c r="M1432" i="8"/>
  <c r="K1432" i="8"/>
  <c r="O1432" i="8"/>
  <c r="L1432" i="8"/>
  <c r="O1452" i="8"/>
  <c r="L1444" i="8"/>
  <c r="K1444" i="8"/>
  <c r="O1444" i="8"/>
  <c r="N1444" i="8"/>
  <c r="M1444" i="8"/>
  <c r="M1435" i="8"/>
  <c r="O1435" i="8"/>
  <c r="N1435" i="8"/>
  <c r="L1435" i="8"/>
  <c r="K1435" i="8"/>
  <c r="K1425" i="8"/>
  <c r="M1495" i="8"/>
  <c r="O1354" i="8"/>
  <c r="N1354" i="8"/>
  <c r="M1354" i="8"/>
  <c r="L1354" i="8"/>
  <c r="K1354" i="8"/>
  <c r="Q1355" i="8"/>
  <c r="R1355" i="8" s="1"/>
  <c r="O2007" i="8"/>
  <c r="N2007" i="8"/>
  <c r="M2007" i="8"/>
  <c r="L2007" i="8"/>
  <c r="K2007" i="8"/>
  <c r="N1993" i="8"/>
  <c r="M1993" i="8"/>
  <c r="L1993" i="8"/>
  <c r="K1993" i="8"/>
  <c r="O1993" i="8"/>
  <c r="O1995" i="8"/>
  <c r="N1995" i="8"/>
  <c r="M1995" i="8"/>
  <c r="L1995" i="8"/>
  <c r="K1995" i="8"/>
  <c r="Q1890" i="8"/>
  <c r="Q1966" i="8"/>
  <c r="O1893" i="8"/>
  <c r="N1893" i="8"/>
  <c r="M1893" i="8"/>
  <c r="L1893" i="8"/>
  <c r="K1893" i="8"/>
  <c r="O1788" i="8"/>
  <c r="N1788" i="8"/>
  <c r="K1833" i="8"/>
  <c r="M1775" i="8"/>
  <c r="N1775" i="8"/>
  <c r="L1775" i="8"/>
  <c r="K1775" i="8"/>
  <c r="O1775" i="8"/>
  <c r="O1833" i="8"/>
  <c r="O1861" i="8"/>
  <c r="N1861" i="8"/>
  <c r="M1861" i="8"/>
  <c r="L1861" i="8"/>
  <c r="K1861" i="8"/>
  <c r="K1877" i="8"/>
  <c r="Q1726" i="8"/>
  <c r="N1849" i="8"/>
  <c r="N1823" i="8"/>
  <c r="M1823" i="8"/>
  <c r="L1823" i="8"/>
  <c r="K1823" i="8"/>
  <c r="O1823" i="8"/>
  <c r="K1796" i="8"/>
  <c r="Q1742" i="8"/>
  <c r="M1795" i="8"/>
  <c r="L1795" i="8"/>
  <c r="K1795" i="8"/>
  <c r="O1795" i="8"/>
  <c r="N1795" i="8"/>
  <c r="O1701" i="8"/>
  <c r="L1701" i="8"/>
  <c r="N1701" i="8"/>
  <c r="M1701" i="8"/>
  <c r="K1701" i="8"/>
  <c r="N1631" i="8"/>
  <c r="O1631" i="8"/>
  <c r="M1631" i="8"/>
  <c r="L1631" i="8"/>
  <c r="K1631" i="8"/>
  <c r="O1662" i="8"/>
  <c r="N1662" i="8"/>
  <c r="M1662" i="8"/>
  <c r="L1662" i="8"/>
  <c r="K1662" i="8"/>
  <c r="Q1699" i="8"/>
  <c r="Q1705" i="8"/>
  <c r="O1655" i="8"/>
  <c r="N1655" i="8"/>
  <c r="M1655" i="8"/>
  <c r="L1655" i="8"/>
  <c r="K1655" i="8"/>
  <c r="M1661" i="8"/>
  <c r="L1661" i="8"/>
  <c r="K1661" i="8"/>
  <c r="O1661" i="8"/>
  <c r="N1661" i="8"/>
  <c r="O1640" i="8"/>
  <c r="N1640" i="8"/>
  <c r="M1640" i="8"/>
  <c r="L1640" i="8"/>
  <c r="K1640" i="8"/>
  <c r="O1628" i="8"/>
  <c r="N1628" i="8"/>
  <c r="M1628" i="8"/>
  <c r="L1628" i="8"/>
  <c r="K1628" i="8"/>
  <c r="O1572" i="8"/>
  <c r="N1572" i="8"/>
  <c r="M1572" i="8"/>
  <c r="L1572" i="8"/>
  <c r="K1572" i="8"/>
  <c r="O1570" i="8"/>
  <c r="L1570" i="8"/>
  <c r="K1570" i="8"/>
  <c r="N1570" i="8"/>
  <c r="M1570" i="8"/>
  <c r="Q1630" i="8"/>
  <c r="O1481" i="8"/>
  <c r="M1481" i="8"/>
  <c r="L1481" i="8"/>
  <c r="N1481" i="8"/>
  <c r="K1481" i="8"/>
  <c r="M1452" i="8"/>
  <c r="N1424" i="8"/>
  <c r="M1424" i="8"/>
  <c r="K1424" i="8"/>
  <c r="O1424" i="8"/>
  <c r="L1424" i="8"/>
  <c r="K1452" i="8"/>
  <c r="Q1490" i="8"/>
  <c r="R1490" i="8" s="1"/>
  <c r="Q1440" i="8"/>
  <c r="L1498" i="8"/>
  <c r="K1498" i="8"/>
  <c r="O1498" i="8"/>
  <c r="N1498" i="8"/>
  <c r="M1498" i="8"/>
  <c r="N1495" i="8"/>
  <c r="L1420" i="8"/>
  <c r="K1420" i="8"/>
  <c r="O1420" i="8"/>
  <c r="N1420" i="8"/>
  <c r="M1420" i="8"/>
  <c r="Q1363" i="8"/>
  <c r="Q1998" i="8"/>
  <c r="O1988" i="8"/>
  <c r="N1988" i="8"/>
  <c r="M1988" i="8"/>
  <c r="L1988" i="8"/>
  <c r="K1988" i="8"/>
  <c r="N1615" i="8"/>
  <c r="O1615" i="8"/>
  <c r="M1615" i="8"/>
  <c r="L1615" i="8"/>
  <c r="K1615" i="8"/>
  <c r="O1999" i="8"/>
  <c r="N1999" i="8"/>
  <c r="M1999" i="8"/>
  <c r="L1999" i="8"/>
  <c r="K1999" i="8"/>
  <c r="O2018" i="8"/>
  <c r="N2018" i="8"/>
  <c r="M2018" i="8"/>
  <c r="L2018" i="8"/>
  <c r="K2018" i="8"/>
  <c r="O1987" i="8"/>
  <c r="N1987" i="8"/>
  <c r="M1987" i="8"/>
  <c r="L1987" i="8"/>
  <c r="K1987" i="8"/>
  <c r="Q1839" i="8"/>
  <c r="Q1829" i="8"/>
  <c r="M1767" i="8"/>
  <c r="N1767" i="8"/>
  <c r="L1767" i="8"/>
  <c r="K1767" i="8"/>
  <c r="O1767" i="8"/>
  <c r="N1822" i="8"/>
  <c r="L1822" i="8"/>
  <c r="K1822" i="8"/>
  <c r="O1822" i="8"/>
  <c r="M1822" i="8"/>
  <c r="O1972" i="8"/>
  <c r="N1972" i="8"/>
  <c r="M1972" i="8"/>
  <c r="L1972" i="8"/>
  <c r="K1972" i="8"/>
  <c r="L1877" i="8"/>
  <c r="O1786" i="8"/>
  <c r="L1786" i="8"/>
  <c r="K1786" i="8"/>
  <c r="N1786" i="8"/>
  <c r="M1786" i="8"/>
  <c r="O1848" i="8"/>
  <c r="N1848" i="8"/>
  <c r="M1848" i="8"/>
  <c r="L1848" i="8"/>
  <c r="K1848" i="8"/>
  <c r="M1791" i="8"/>
  <c r="L1791" i="8"/>
  <c r="K1791" i="8"/>
  <c r="O1791" i="8"/>
  <c r="N1791" i="8"/>
  <c r="O1760" i="8"/>
  <c r="L1760" i="8"/>
  <c r="K1760" i="8"/>
  <c r="N1760" i="8"/>
  <c r="M1760" i="8"/>
  <c r="Q1781" i="8"/>
  <c r="O1725" i="8"/>
  <c r="N1725" i="8"/>
  <c r="M1725" i="8"/>
  <c r="L1725" i="8"/>
  <c r="K1725" i="8"/>
  <c r="Q1624" i="8"/>
  <c r="O1633" i="8"/>
  <c r="N1633" i="8"/>
  <c r="M1633" i="8"/>
  <c r="L1633" i="8"/>
  <c r="K1633" i="8"/>
  <c r="O1639" i="8"/>
  <c r="N1639" i="8"/>
  <c r="M1639" i="8"/>
  <c r="L1639" i="8"/>
  <c r="K1639" i="8"/>
  <c r="O1626" i="8"/>
  <c r="N1626" i="8"/>
  <c r="M1626" i="8"/>
  <c r="L1626" i="8"/>
  <c r="K1626" i="8"/>
  <c r="M1642" i="8"/>
  <c r="L1642" i="8"/>
  <c r="O1642" i="8"/>
  <c r="N1642" i="8"/>
  <c r="K1642" i="8"/>
  <c r="O1670" i="8"/>
  <c r="N1670" i="8"/>
  <c r="M1670" i="8"/>
  <c r="L1670" i="8"/>
  <c r="K1670" i="8"/>
  <c r="Q1710" i="8"/>
  <c r="O1621" i="8"/>
  <c r="N1621" i="8"/>
  <c r="M1621" i="8"/>
  <c r="L1621" i="8"/>
  <c r="K1621" i="8"/>
  <c r="N1581" i="8"/>
  <c r="Q1585" i="8"/>
  <c r="R1585" i="8" s="1"/>
  <c r="O1562" i="8"/>
  <c r="K1562" i="8"/>
  <c r="N1562" i="8"/>
  <c r="M1562" i="8"/>
  <c r="L1562" i="8"/>
  <c r="O1611" i="8"/>
  <c r="N1611" i="8"/>
  <c r="M1611" i="8"/>
  <c r="L1611" i="8"/>
  <c r="K1611" i="8"/>
  <c r="Q1564" i="8"/>
  <c r="Q1568" i="8"/>
  <c r="R1568" i="8" s="1"/>
  <c r="N1448" i="8"/>
  <c r="M1448" i="8"/>
  <c r="K1448" i="8"/>
  <c r="L1448" i="8"/>
  <c r="O1448" i="8"/>
  <c r="O1398" i="8"/>
  <c r="L1506" i="8"/>
  <c r="K1506" i="8"/>
  <c r="O1506" i="8"/>
  <c r="N1506" i="8"/>
  <c r="M1506" i="8"/>
  <c r="N1416" i="8"/>
  <c r="M1416" i="8"/>
  <c r="K1416" i="8"/>
  <c r="O1416" i="8"/>
  <c r="L1416" i="8"/>
  <c r="O1403" i="8"/>
  <c r="N1403" i="8"/>
  <c r="M1403" i="8"/>
  <c r="L1403" i="8"/>
  <c r="K1403" i="8"/>
  <c r="Q1413" i="8"/>
  <c r="O1383" i="8"/>
  <c r="N1383" i="8"/>
  <c r="M1383" i="8"/>
  <c r="L1383" i="8"/>
  <c r="K1383" i="8"/>
  <c r="O1991" i="8"/>
  <c r="N1991" i="8"/>
  <c r="M1991" i="8"/>
  <c r="L1991" i="8"/>
  <c r="K1991" i="8"/>
  <c r="O2010" i="8"/>
  <c r="N2010" i="8"/>
  <c r="M2010" i="8"/>
  <c r="L2010" i="8"/>
  <c r="K2010" i="8"/>
  <c r="O2012" i="8"/>
  <c r="N2012" i="8"/>
  <c r="M2012" i="8"/>
  <c r="L2012" i="8"/>
  <c r="K2012" i="8"/>
  <c r="N1913" i="8"/>
  <c r="M1913" i="8"/>
  <c r="L1913" i="8"/>
  <c r="K1913" i="8"/>
  <c r="O1913" i="8"/>
  <c r="O2005" i="8"/>
  <c r="N2005" i="8"/>
  <c r="M2005" i="8"/>
  <c r="L2005" i="8"/>
  <c r="K2005" i="8"/>
  <c r="O1933" i="8"/>
  <c r="M1933" i="8"/>
  <c r="N1933" i="8"/>
  <c r="L1933" i="8"/>
  <c r="K1933" i="8"/>
  <c r="O1973" i="8"/>
  <c r="N1973" i="8"/>
  <c r="M1973" i="8"/>
  <c r="K1973" i="8"/>
  <c r="L1973" i="8"/>
  <c r="O1868" i="8"/>
  <c r="M1868" i="8"/>
  <c r="L1868" i="8"/>
  <c r="K1868" i="8"/>
  <c r="N1868" i="8"/>
  <c r="Q1831" i="8"/>
  <c r="M1759" i="8"/>
  <c r="K1759" i="8"/>
  <c r="O1759" i="8"/>
  <c r="N1759" i="8"/>
  <c r="L1759" i="8"/>
  <c r="O1886" i="8"/>
  <c r="N1886" i="8"/>
  <c r="M1886" i="8"/>
  <c r="L1886" i="8"/>
  <c r="K1886" i="8"/>
  <c r="M1877" i="8"/>
  <c r="O1809" i="8"/>
  <c r="N1809" i="8"/>
  <c r="M1809" i="8"/>
  <c r="L1809" i="8"/>
  <c r="K1809" i="8"/>
  <c r="L1873" i="8"/>
  <c r="K1757" i="8"/>
  <c r="L1757" i="8"/>
  <c r="Q1805" i="8"/>
  <c r="Q1778" i="8"/>
  <c r="Q1703" i="8"/>
  <c r="K1674" i="8"/>
  <c r="N1674" i="8"/>
  <c r="L1674" i="8"/>
  <c r="O1674" i="8"/>
  <c r="M1674" i="8"/>
  <c r="N1790" i="8"/>
  <c r="K1790" i="8"/>
  <c r="O1790" i="8"/>
  <c r="M1790" i="8"/>
  <c r="L1790" i="8"/>
  <c r="N1623" i="8"/>
  <c r="O1623" i="8"/>
  <c r="M1623" i="8"/>
  <c r="L1623" i="8"/>
  <c r="K1623" i="8"/>
  <c r="Q1719" i="8"/>
  <c r="N1625" i="8"/>
  <c r="M1625" i="8"/>
  <c r="L1625" i="8"/>
  <c r="K1625" i="8"/>
  <c r="O1625" i="8"/>
  <c r="M1799" i="8"/>
  <c r="L1799" i="8"/>
  <c r="K1799" i="8"/>
  <c r="O1799" i="8"/>
  <c r="N1799" i="8"/>
  <c r="O1618" i="8"/>
  <c r="N1618" i="8"/>
  <c r="M1618" i="8"/>
  <c r="L1618" i="8"/>
  <c r="K1618" i="8"/>
  <c r="M1637" i="8"/>
  <c r="L1637" i="8"/>
  <c r="K1637" i="8"/>
  <c r="O1637" i="8"/>
  <c r="N1637" i="8"/>
  <c r="Q1666" i="8"/>
  <c r="O1613" i="8"/>
  <c r="N1613" i="8"/>
  <c r="M1613" i="8"/>
  <c r="L1613" i="8"/>
  <c r="K1613" i="8"/>
  <c r="O1629" i="8"/>
  <c r="N1629" i="8"/>
  <c r="M1629" i="8"/>
  <c r="L1629" i="8"/>
  <c r="K1629" i="8"/>
  <c r="K1581" i="8"/>
  <c r="O1581" i="8"/>
  <c r="Q1646" i="8"/>
  <c r="O1567" i="8"/>
  <c r="N1567" i="8"/>
  <c r="M1567" i="8"/>
  <c r="L1567" i="8"/>
  <c r="K1567" i="8"/>
  <c r="K1556" i="8"/>
  <c r="Q1549" i="8"/>
  <c r="O1470" i="8"/>
  <c r="M1470" i="8"/>
  <c r="L1470" i="8"/>
  <c r="N1470" i="8"/>
  <c r="K1470" i="8"/>
  <c r="O1486" i="8"/>
  <c r="M1486" i="8"/>
  <c r="L1486" i="8"/>
  <c r="K1486" i="8"/>
  <c r="N1486" i="8"/>
  <c r="M1503" i="8"/>
  <c r="L1503" i="8"/>
  <c r="K1503" i="8"/>
  <c r="O1503" i="8"/>
  <c r="N1503" i="8"/>
  <c r="Q1389" i="8"/>
  <c r="N1408" i="8"/>
  <c r="M1408" i="8"/>
  <c r="K1408" i="8"/>
  <c r="O1408" i="8"/>
  <c r="L1408" i="8"/>
  <c r="M1427" i="8"/>
  <c r="O1427" i="8"/>
  <c r="N1427" i="8"/>
  <c r="L1427" i="8"/>
  <c r="K1427" i="8"/>
  <c r="K1473" i="8"/>
  <c r="L1396" i="8"/>
  <c r="K1396" i="8"/>
  <c r="O1396" i="8"/>
  <c r="N1396" i="8"/>
  <c r="M1396" i="8"/>
  <c r="K1460" i="8"/>
  <c r="Q1466" i="8"/>
  <c r="Q1436" i="8"/>
  <c r="O1983" i="8"/>
  <c r="N1983" i="8"/>
  <c r="M1983" i="8"/>
  <c r="L1983" i="8"/>
  <c r="K1983" i="8"/>
  <c r="O2002" i="8"/>
  <c r="N2002" i="8"/>
  <c r="M2002" i="8"/>
  <c r="L2002" i="8"/>
  <c r="K2002" i="8"/>
  <c r="K1927" i="8"/>
  <c r="Q1969" i="8"/>
  <c r="O1989" i="8"/>
  <c r="N1989" i="8"/>
  <c r="M1989" i="8"/>
  <c r="L1989" i="8"/>
  <c r="K1989" i="8"/>
  <c r="O2004" i="8"/>
  <c r="N2004" i="8"/>
  <c r="M2004" i="8"/>
  <c r="L2004" i="8"/>
  <c r="K2004" i="8"/>
  <c r="Q1924" i="8"/>
  <c r="M1751" i="8"/>
  <c r="L1751" i="8"/>
  <c r="K1751" i="8"/>
  <c r="O1751" i="8"/>
  <c r="N1751" i="8"/>
  <c r="O1736" i="8"/>
  <c r="L1736" i="8"/>
  <c r="K1736" i="8"/>
  <c r="M1736" i="8"/>
  <c r="N1736" i="8"/>
  <c r="Q1700" i="8"/>
  <c r="Q1826" i="8"/>
  <c r="Q1734" i="8"/>
  <c r="O1752" i="8"/>
  <c r="L1752" i="8"/>
  <c r="K1752" i="8"/>
  <c r="N1752" i="8"/>
  <c r="M1752" i="8"/>
  <c r="N1761" i="8"/>
  <c r="M1761" i="8"/>
  <c r="L1761" i="8"/>
  <c r="K1761" i="8"/>
  <c r="O1761" i="8"/>
  <c r="O1671" i="8"/>
  <c r="N1671" i="8"/>
  <c r="M1671" i="8"/>
  <c r="L1671" i="8"/>
  <c r="K1671" i="8"/>
  <c r="O1770" i="8"/>
  <c r="N1770" i="8"/>
  <c r="M1770" i="8"/>
  <c r="L1770" i="8"/>
  <c r="K1770" i="8"/>
  <c r="O1610" i="8"/>
  <c r="N1610" i="8"/>
  <c r="M1610" i="8"/>
  <c r="L1610" i="8"/>
  <c r="K1610" i="8"/>
  <c r="L1634" i="8"/>
  <c r="O1634" i="8"/>
  <c r="N1634" i="8"/>
  <c r="M1634" i="8"/>
  <c r="K1634" i="8"/>
  <c r="M1658" i="8"/>
  <c r="L1658" i="8"/>
  <c r="O1658" i="8"/>
  <c r="N1658" i="8"/>
  <c r="K1658" i="8"/>
  <c r="Q1932" i="8"/>
  <c r="O1605" i="8"/>
  <c r="N1605" i="8"/>
  <c r="M1605" i="8"/>
  <c r="L1605" i="8"/>
  <c r="K1605" i="8"/>
  <c r="Q1643" i="8"/>
  <c r="R1643" i="8" s="1"/>
  <c r="Q1593" i="8"/>
  <c r="O1603" i="8"/>
  <c r="N1603" i="8"/>
  <c r="M1603" i="8"/>
  <c r="L1603" i="8"/>
  <c r="K1603" i="8"/>
  <c r="Q1488" i="8"/>
  <c r="O1462" i="8"/>
  <c r="M1462" i="8"/>
  <c r="L1462" i="8"/>
  <c r="N1462" i="8"/>
  <c r="K1462" i="8"/>
  <c r="Q1531" i="8"/>
  <c r="R1531" i="8" s="1"/>
  <c r="Q1677" i="8"/>
  <c r="Q1463" i="8"/>
  <c r="K1388" i="8"/>
  <c r="L1388" i="8"/>
  <c r="O1388" i="8"/>
  <c r="N1388" i="8"/>
  <c r="M1388" i="8"/>
  <c r="Q1399" i="8"/>
  <c r="O1395" i="8"/>
  <c r="N1395" i="8"/>
  <c r="M1395" i="8"/>
  <c r="L1395" i="8"/>
  <c r="K1395" i="8"/>
  <c r="L1473" i="8"/>
  <c r="O1391" i="8"/>
  <c r="N1391" i="8"/>
  <c r="M1391" i="8"/>
  <c r="L1391" i="8"/>
  <c r="K1391" i="8"/>
  <c r="M1400" i="8"/>
  <c r="O1400" i="8"/>
  <c r="N1400" i="8"/>
  <c r="L1400" i="8"/>
  <c r="K1400" i="8"/>
  <c r="Q1455" i="8"/>
  <c r="O1457" i="8"/>
  <c r="M1457" i="8"/>
  <c r="L1457" i="8"/>
  <c r="K1457" i="8"/>
  <c r="N1457" i="8"/>
  <c r="R1721" i="8" l="1"/>
  <c r="Q1968" i="8"/>
  <c r="R1858" i="8"/>
  <c r="R1780" i="8"/>
  <c r="Q1544" i="8"/>
  <c r="W1762" i="8"/>
  <c r="W1418" i="8"/>
  <c r="W1688" i="8"/>
  <c r="W1984" i="8"/>
  <c r="P1739" i="8"/>
  <c r="P1882" i="8"/>
  <c r="P1968" i="8"/>
  <c r="W1864" i="8"/>
  <c r="P1960" i="8"/>
  <c r="Q1667" i="8"/>
  <c r="Q1750" i="8"/>
  <c r="R1750" i="8" s="1"/>
  <c r="Q1617" i="8"/>
  <c r="Q1598" i="8"/>
  <c r="R1598" i="8" s="1"/>
  <c r="P1678" i="8"/>
  <c r="Q1864" i="8"/>
  <c r="R1864" i="8" s="1"/>
  <c r="R1525" i="8"/>
  <c r="P1686" i="8"/>
  <c r="W1882" i="8"/>
  <c r="P1442" i="8"/>
  <c r="W1960" i="8"/>
  <c r="Q1501" i="8"/>
  <c r="R1501" i="8" s="1"/>
  <c r="Q1609" i="8"/>
  <c r="R1609" i="8" s="1"/>
  <c r="Q1614" i="8"/>
  <c r="R1614" i="8" s="1"/>
  <c r="Q1730" i="8"/>
  <c r="P1641" i="8"/>
  <c r="W1678" i="8"/>
  <c r="P1501" i="8"/>
  <c r="W1584" i="8"/>
  <c r="P1667" i="8"/>
  <c r="W1686" i="8"/>
  <c r="P1863" i="8"/>
  <c r="W1442" i="8"/>
  <c r="Q1827" i="8"/>
  <c r="Q1509" i="8"/>
  <c r="R1509" i="8" s="1"/>
  <c r="P1598" i="8"/>
  <c r="Q1648" i="8"/>
  <c r="R1648" i="8" s="1"/>
  <c r="W1409" i="8"/>
  <c r="R1371" i="8"/>
  <c r="Q1984" i="8"/>
  <c r="R1992" i="8"/>
  <c r="Q1563" i="8"/>
  <c r="R1600" i="8"/>
  <c r="Q1616" i="8"/>
  <c r="P1888" i="8"/>
  <c r="W1766" i="8"/>
  <c r="W1863" i="8"/>
  <c r="Q1461" i="8"/>
  <c r="P1617" i="8"/>
  <c r="Q1574" i="8"/>
  <c r="R1574" i="8" s="1"/>
  <c r="R1480" i="8"/>
  <c r="W1495" i="8"/>
  <c r="P1762" i="8"/>
  <c r="P1418" i="8"/>
  <c r="W1693" i="8"/>
  <c r="W1682" i="8"/>
  <c r="Q1816" i="8"/>
  <c r="Q1729" i="8"/>
  <c r="Q1590" i="8"/>
  <c r="P1544" i="8"/>
  <c r="P1945" i="8"/>
  <c r="P1622" i="8"/>
  <c r="W1817" i="8"/>
  <c r="W1888" i="8"/>
  <c r="W1580" i="8"/>
  <c r="W1729" i="8"/>
  <c r="Q1756" i="8"/>
  <c r="Q1492" i="8"/>
  <c r="R1492" i="8" s="1"/>
  <c r="Q1874" i="8"/>
  <c r="R1874" i="8" s="1"/>
  <c r="Q1910" i="8"/>
  <c r="R1910" i="8" s="1"/>
  <c r="W1439" i="8"/>
  <c r="Q1804" i="8"/>
  <c r="P1468" i="8"/>
  <c r="W1748" i="8"/>
  <c r="W1647" i="8"/>
  <c r="P1928" i="8"/>
  <c r="P1774" i="8"/>
  <c r="P1926" i="8"/>
  <c r="W1721" i="8"/>
  <c r="R1998" i="8"/>
  <c r="W1717" i="8"/>
  <c r="W1449" i="8"/>
  <c r="Q1779" i="8"/>
  <c r="W1929" i="8"/>
  <c r="W1468" i="8"/>
  <c r="W1928" i="8"/>
  <c r="P1592" i="8"/>
  <c r="P1869" i="8"/>
  <c r="P1754" i="8"/>
  <c r="Q1728" i="8"/>
  <c r="P1748" i="8"/>
  <c r="Q1871" i="8"/>
  <c r="Q1592" i="8"/>
  <c r="R1592" i="8" s="1"/>
  <c r="P1871" i="8"/>
  <c r="P1648" i="8"/>
  <c r="P1826" i="8"/>
  <c r="P1659" i="8"/>
  <c r="P1856" i="8"/>
  <c r="P1756" i="8"/>
  <c r="Q1872" i="8"/>
  <c r="R1872" i="8" s="1"/>
  <c r="W1754" i="8"/>
  <c r="P1647" i="8"/>
  <c r="Q1690" i="8"/>
  <c r="R1711" i="8"/>
  <c r="W1728" i="8"/>
  <c r="P1794" i="8"/>
  <c r="P1906" i="8"/>
  <c r="P1816" i="8"/>
  <c r="P1910" i="8"/>
  <c r="P1887" i="8"/>
  <c r="W1561" i="8"/>
  <c r="P1857" i="8"/>
  <c r="P1874" i="8"/>
  <c r="W1379" i="8"/>
  <c r="P1699" i="8"/>
  <c r="W1942" i="8"/>
  <c r="Q1857" i="8"/>
  <c r="R1857" i="8" s="1"/>
  <c r="W1709" i="8"/>
  <c r="R1577" i="8"/>
  <c r="R1787" i="8"/>
  <c r="R1536" i="8"/>
  <c r="P1808" i="8"/>
  <c r="Q1794" i="8"/>
  <c r="P1492" i="8"/>
  <c r="P1590" i="8"/>
  <c r="P1601" i="8"/>
  <c r="P1750" i="8"/>
  <c r="Q1539" i="8"/>
  <c r="Q1842" i="8"/>
  <c r="Q1465" i="8"/>
  <c r="R1465" i="8" s="1"/>
  <c r="Q1449" i="8"/>
  <c r="Q1426" i="8"/>
  <c r="R1426" i="8" s="1"/>
  <c r="Q1693" i="8"/>
  <c r="R1693" i="8" s="1"/>
  <c r="P1837" i="8"/>
  <c r="P1842" i="8"/>
  <c r="P1609" i="8"/>
  <c r="P1780" i="8"/>
  <c r="R1488" i="8"/>
  <c r="Q1837" i="8"/>
  <c r="R1837" i="8" s="1"/>
  <c r="R1853" i="8"/>
  <c r="W1641" i="8"/>
  <c r="W1400" i="8"/>
  <c r="P1400" i="8"/>
  <c r="W1761" i="8"/>
  <c r="P1761" i="8"/>
  <c r="W1629" i="8"/>
  <c r="P1629" i="8"/>
  <c r="W1637" i="8"/>
  <c r="P1637" i="8"/>
  <c r="W1786" i="8"/>
  <c r="P1786" i="8"/>
  <c r="W2018" i="8"/>
  <c r="P2018" i="8"/>
  <c r="W1424" i="8"/>
  <c r="P1424" i="8"/>
  <c r="W1823" i="8"/>
  <c r="P1823" i="8"/>
  <c r="W1782" i="8"/>
  <c r="P1782" i="8"/>
  <c r="W1513" i="8"/>
  <c r="P1513" i="8"/>
  <c r="W1553" i="8"/>
  <c r="P1553" i="8"/>
  <c r="W1889" i="8"/>
  <c r="P1889" i="8"/>
  <c r="W1957" i="8"/>
  <c r="P1957" i="8"/>
  <c r="W1573" i="8"/>
  <c r="P1573" i="8"/>
  <c r="W1854" i="8"/>
  <c r="P1854" i="8"/>
  <c r="W1951" i="8"/>
  <c r="P1951" i="8"/>
  <c r="W1586" i="8"/>
  <c r="P1586" i="8"/>
  <c r="W1607" i="8"/>
  <c r="P1607" i="8"/>
  <c r="W1980" i="8"/>
  <c r="P1980" i="8"/>
  <c r="W1909" i="8"/>
  <c r="P1909" i="8"/>
  <c r="W1802" i="8"/>
  <c r="P1802" i="8"/>
  <c r="P2010" i="8"/>
  <c r="W2010" i="8"/>
  <c r="W1611" i="8"/>
  <c r="P1611" i="8"/>
  <c r="W1767" i="8"/>
  <c r="P1767" i="8"/>
  <c r="W1572" i="8"/>
  <c r="P1572" i="8"/>
  <c r="W1775" i="8"/>
  <c r="P1775" i="8"/>
  <c r="W1514" i="8"/>
  <c r="P1514" i="8"/>
  <c r="W2009" i="8"/>
  <c r="P2009" i="8"/>
  <c r="W1475" i="8"/>
  <c r="P1475" i="8"/>
  <c r="W1428" i="8"/>
  <c r="P1428" i="8"/>
  <c r="P1862" i="8"/>
  <c r="W1862" i="8"/>
  <c r="W1694" i="8"/>
  <c r="P1694" i="8"/>
  <c r="W1824" i="8"/>
  <c r="P1824" i="8"/>
  <c r="W1559" i="8"/>
  <c r="P1559" i="8"/>
  <c r="W1776" i="8"/>
  <c r="P1776" i="8"/>
  <c r="W1940" i="8"/>
  <c r="P1940" i="8"/>
  <c r="W1397" i="8"/>
  <c r="P1397" i="8"/>
  <c r="W1975" i="8"/>
  <c r="P1975" i="8"/>
  <c r="W1357" i="8"/>
  <c r="P1357" i="8"/>
  <c r="W1873" i="8"/>
  <c r="P1873" i="8"/>
  <c r="W1423" i="8"/>
  <c r="P1423" i="8"/>
  <c r="W1986" i="8"/>
  <c r="P1986" i="8"/>
  <c r="W1382" i="8"/>
  <c r="P1382" i="8"/>
  <c r="W1519" i="8"/>
  <c r="P1519" i="8"/>
  <c r="P1682" i="8"/>
  <c r="P1495" i="8"/>
  <c r="W1934" i="8"/>
  <c r="P1934" i="8"/>
  <c r="W1396" i="8"/>
  <c r="P1396" i="8"/>
  <c r="W1674" i="8"/>
  <c r="P1674" i="8"/>
  <c r="W2005" i="8"/>
  <c r="P2005" i="8"/>
  <c r="W1506" i="8"/>
  <c r="P1506" i="8"/>
  <c r="W1725" i="8"/>
  <c r="P1725" i="8"/>
  <c r="W1791" i="8"/>
  <c r="P1791" i="8"/>
  <c r="W1661" i="8"/>
  <c r="P1661" i="8"/>
  <c r="W2001" i="8"/>
  <c r="P2001" i="8"/>
  <c r="W1362" i="8"/>
  <c r="P1362" i="8"/>
  <c r="W1575" i="8"/>
  <c r="P1575" i="8"/>
  <c r="W1737" i="8"/>
  <c r="P1737" i="8"/>
  <c r="W1743" i="8"/>
  <c r="P1743" i="8"/>
  <c r="W1394" i="8"/>
  <c r="P1394" i="8"/>
  <c r="W1740" i="8"/>
  <c r="P1740" i="8"/>
  <c r="W1838" i="8"/>
  <c r="P1838" i="8"/>
  <c r="W1543" i="8"/>
  <c r="P1543" i="8"/>
  <c r="W1914" i="8"/>
  <c r="P1914" i="8"/>
  <c r="W1414" i="8"/>
  <c r="P1414" i="8"/>
  <c r="W1841" i="8"/>
  <c r="P1841" i="8"/>
  <c r="W1901" i="8"/>
  <c r="P1901" i="8"/>
  <c r="W1657" i="8"/>
  <c r="P1657" i="8"/>
  <c r="W1604" i="8"/>
  <c r="P1604" i="8"/>
  <c r="W1832" i="8"/>
  <c r="P1832" i="8"/>
  <c r="W1446" i="8"/>
  <c r="P1446" i="8"/>
  <c r="W1788" i="8"/>
  <c r="P1788" i="8"/>
  <c r="W1482" i="8"/>
  <c r="P1482" i="8"/>
  <c r="Q1437" i="8"/>
  <c r="W1770" i="8"/>
  <c r="P1770" i="8"/>
  <c r="W1983" i="8"/>
  <c r="P1983" i="8"/>
  <c r="W1618" i="8"/>
  <c r="P1618" i="8"/>
  <c r="W1868" i="8"/>
  <c r="P1868" i="8"/>
  <c r="W1403" i="8"/>
  <c r="P1403" i="8"/>
  <c r="W1498" i="8"/>
  <c r="P1498" i="8"/>
  <c r="P1662" i="8"/>
  <c r="W1662" i="8"/>
  <c r="W1660" i="8"/>
  <c r="P1660" i="8"/>
  <c r="W1538" i="8"/>
  <c r="P1538" i="8"/>
  <c r="W1680" i="8"/>
  <c r="P1680" i="8"/>
  <c r="W1665" i="8"/>
  <c r="P1665" i="8"/>
  <c r="W1738" i="8"/>
  <c r="P1738" i="8"/>
  <c r="W2019" i="8"/>
  <c r="P2019" i="8"/>
  <c r="W1653" i="8"/>
  <c r="P1653" i="8"/>
  <c r="R1808" i="8"/>
  <c r="W1867" i="8"/>
  <c r="P1867" i="8"/>
  <c r="W1393" i="8"/>
  <c r="P1393" i="8"/>
  <c r="W1801" i="8"/>
  <c r="P1801" i="8"/>
  <c r="W1360" i="8"/>
  <c r="P1360" i="8"/>
  <c r="W1851" i="8"/>
  <c r="P1851" i="8"/>
  <c r="W1943" i="8"/>
  <c r="P1943" i="8"/>
  <c r="W1464" i="8"/>
  <c r="P1464" i="8"/>
  <c r="W1372" i="8"/>
  <c r="P1372" i="8"/>
  <c r="W1367" i="8"/>
  <c r="P1367" i="8"/>
  <c r="W1419" i="8"/>
  <c r="P1419" i="8"/>
  <c r="W1380" i="8"/>
  <c r="P1380" i="8"/>
  <c r="W1558" i="8"/>
  <c r="P1558" i="8"/>
  <c r="W1706" i="8"/>
  <c r="P1706" i="8"/>
  <c r="W1834" i="8"/>
  <c r="P1834" i="8"/>
  <c r="W1964" i="8"/>
  <c r="P1964" i="8"/>
  <c r="W1990" i="8"/>
  <c r="P1990" i="8"/>
  <c r="W1555" i="8"/>
  <c r="P1555" i="8"/>
  <c r="W1547" i="8"/>
  <c r="P1547" i="8"/>
  <c r="P1836" i="8"/>
  <c r="W1794" i="8"/>
  <c r="W1734" i="8"/>
  <c r="P1709" i="8"/>
  <c r="P1584" i="8"/>
  <c r="W1603" i="8"/>
  <c r="P1603" i="8"/>
  <c r="W1658" i="8"/>
  <c r="P1658" i="8"/>
  <c r="W1989" i="8"/>
  <c r="P1989" i="8"/>
  <c r="W1473" i="8"/>
  <c r="P1473" i="8"/>
  <c r="W1556" i="8"/>
  <c r="P1556" i="8"/>
  <c r="W1623" i="8"/>
  <c r="P1623" i="8"/>
  <c r="P1886" i="8"/>
  <c r="W1886" i="8"/>
  <c r="W1639" i="8"/>
  <c r="P1639" i="8"/>
  <c r="W1527" i="8"/>
  <c r="P1527" i="8"/>
  <c r="W1529" i="8"/>
  <c r="P1529" i="8"/>
  <c r="W1557" i="8"/>
  <c r="P1557" i="8"/>
  <c r="W1994" i="8"/>
  <c r="P1994" i="8"/>
  <c r="W1923" i="8"/>
  <c r="P1923" i="8"/>
  <c r="W1443" i="8"/>
  <c r="P1443" i="8"/>
  <c r="W1599" i="8"/>
  <c r="P1599" i="8"/>
  <c r="W1720" i="8"/>
  <c r="P1720" i="8"/>
  <c r="W1793" i="8"/>
  <c r="P1793" i="8"/>
  <c r="W1578" i="8"/>
  <c r="P1578" i="8"/>
  <c r="W1491" i="8"/>
  <c r="P1491" i="8"/>
  <c r="W1594" i="8"/>
  <c r="P1594" i="8"/>
  <c r="W1465" i="8"/>
  <c r="P1465" i="8"/>
  <c r="W1552" i="8"/>
  <c r="P1552" i="8"/>
  <c r="W1977" i="8"/>
  <c r="P1977" i="8"/>
  <c r="P1827" i="8"/>
  <c r="W1836" i="8"/>
  <c r="P1493" i="8"/>
  <c r="W1785" i="8"/>
  <c r="P1785" i="8"/>
  <c r="R1774" i="8"/>
  <c r="W1391" i="8"/>
  <c r="P1391" i="8"/>
  <c r="W1736" i="8"/>
  <c r="P1736" i="8"/>
  <c r="W1427" i="8"/>
  <c r="P1427" i="8"/>
  <c r="W1503" i="8"/>
  <c r="P1503" i="8"/>
  <c r="W1613" i="8"/>
  <c r="P1613" i="8"/>
  <c r="W1670" i="8"/>
  <c r="P1670" i="8"/>
  <c r="W1999" i="8"/>
  <c r="P1999" i="8"/>
  <c r="W1481" i="8"/>
  <c r="P1481" i="8"/>
  <c r="W1795" i="8"/>
  <c r="P1795" i="8"/>
  <c r="W1833" i="8"/>
  <c r="P1833" i="8"/>
  <c r="W1995" i="8"/>
  <c r="P1995" i="8"/>
  <c r="W1444" i="8"/>
  <c r="P1444" i="8"/>
  <c r="W1645" i="8"/>
  <c r="P1645" i="8"/>
  <c r="W1947" i="8"/>
  <c r="P1947" i="8"/>
  <c r="W1704" i="8"/>
  <c r="P1704" i="8"/>
  <c r="W1741" i="8"/>
  <c r="P1741" i="8"/>
  <c r="W1516" i="8"/>
  <c r="P1516" i="8"/>
  <c r="W1895" i="8"/>
  <c r="P1895" i="8"/>
  <c r="W2000" i="8"/>
  <c r="P2000" i="8"/>
  <c r="P2013" i="8"/>
  <c r="W2013" i="8"/>
  <c r="W1546" i="8"/>
  <c r="P1546" i="8"/>
  <c r="W1588" i="8"/>
  <c r="P1588" i="8"/>
  <c r="W1691" i="8"/>
  <c r="P1691" i="8"/>
  <c r="W1946" i="8"/>
  <c r="P1946" i="8"/>
  <c r="W1352" i="8"/>
  <c r="P1352" i="8"/>
  <c r="W1431" i="8"/>
  <c r="P1431" i="8"/>
  <c r="W1769" i="8"/>
  <c r="P1769" i="8"/>
  <c r="W1685" i="8"/>
  <c r="P1685" i="8"/>
  <c r="W1997" i="8"/>
  <c r="P1997" i="8"/>
  <c r="W1941" i="8"/>
  <c r="P1941" i="8"/>
  <c r="W1827" i="8"/>
  <c r="W1921" i="8"/>
  <c r="P1921" i="8"/>
  <c r="W1493" i="8"/>
  <c r="W1539" i="8"/>
  <c r="P1539" i="8"/>
  <c r="P1773" i="8"/>
  <c r="P1890" i="8"/>
  <c r="W1388" i="8"/>
  <c r="P1388" i="8"/>
  <c r="W1991" i="8"/>
  <c r="P1991" i="8"/>
  <c r="W1972" i="8"/>
  <c r="P1972" i="8"/>
  <c r="R1366" i="8"/>
  <c r="W1628" i="8"/>
  <c r="P1628" i="8"/>
  <c r="W1354" i="8"/>
  <c r="P1354" i="8"/>
  <c r="W2015" i="8"/>
  <c r="P2015" i="8"/>
  <c r="W1494" i="8"/>
  <c r="P1494" i="8"/>
  <c r="W1917" i="8"/>
  <c r="P1917" i="8"/>
  <c r="W1955" i="8"/>
  <c r="P1955" i="8"/>
  <c r="W1554" i="8"/>
  <c r="P1554" i="8"/>
  <c r="W1859" i="8"/>
  <c r="P1859" i="8"/>
  <c r="W1487" i="8"/>
  <c r="P1487" i="8"/>
  <c r="W1676" i="8"/>
  <c r="P1676" i="8"/>
  <c r="P2020" i="8"/>
  <c r="W2020" i="8"/>
  <c r="W1938" i="8"/>
  <c r="P1938" i="8"/>
  <c r="W1897" i="8"/>
  <c r="P1897" i="8"/>
  <c r="W1511" i="8"/>
  <c r="P1511" i="8"/>
  <c r="W1526" i="8"/>
  <c r="P1526" i="8"/>
  <c r="W1579" i="8"/>
  <c r="P1579" i="8"/>
  <c r="W1777" i="8"/>
  <c r="P1777" i="8"/>
  <c r="W1959" i="8"/>
  <c r="P1959" i="8"/>
  <c r="W1479" i="8"/>
  <c r="P1479" i="8"/>
  <c r="W1735" i="8"/>
  <c r="P1735" i="8"/>
  <c r="W1876" i="8"/>
  <c r="P1876" i="8"/>
  <c r="W1563" i="8"/>
  <c r="P1563" i="8"/>
  <c r="W1911" i="8"/>
  <c r="P1911" i="8"/>
  <c r="Q1990" i="8"/>
  <c r="W1616" i="8"/>
  <c r="P1616" i="8"/>
  <c r="W1773" i="8"/>
  <c r="W1974" i="8"/>
  <c r="P1974" i="8"/>
  <c r="P1693" i="8"/>
  <c r="P1929" i="8"/>
  <c r="W1567" i="8"/>
  <c r="P1567" i="8"/>
  <c r="W1848" i="8"/>
  <c r="P1848" i="8"/>
  <c r="W1370" i="8"/>
  <c r="P1370" i="8"/>
  <c r="W1456" i="8"/>
  <c r="P1456" i="8"/>
  <c r="W1398" i="8"/>
  <c r="P1398" i="8"/>
  <c r="W1654" i="8"/>
  <c r="P1654" i="8"/>
  <c r="W1497" i="8"/>
  <c r="P1497" i="8"/>
  <c r="W1811" i="8"/>
  <c r="P1811" i="8"/>
  <c r="W1627" i="8"/>
  <c r="P1627" i="8"/>
  <c r="W1698" i="8"/>
  <c r="P1698" i="8"/>
  <c r="W1692" i="8"/>
  <c r="P1692" i="8"/>
  <c r="W1931" i="8"/>
  <c r="P1931" i="8"/>
  <c r="W1597" i="8"/>
  <c r="P1597" i="8"/>
  <c r="W1368" i="8"/>
  <c r="P1368" i="8"/>
  <c r="W1860" i="8"/>
  <c r="P1860" i="8"/>
  <c r="W1912" i="8"/>
  <c r="P1912" i="8"/>
  <c r="P1902" i="8"/>
  <c r="W1902" i="8"/>
  <c r="W1819" i="8"/>
  <c r="P1819" i="8"/>
  <c r="W1892" i="8"/>
  <c r="P1892" i="8"/>
  <c r="W1467" i="8"/>
  <c r="P1467" i="8"/>
  <c r="W1967" i="8"/>
  <c r="P1967" i="8"/>
  <c r="W1807" i="8"/>
  <c r="P1807" i="8"/>
  <c r="W1509" i="8"/>
  <c r="P1509" i="8"/>
  <c r="P1728" i="8"/>
  <c r="W1976" i="8"/>
  <c r="P1976" i="8"/>
  <c r="W1797" i="8"/>
  <c r="P1797" i="8"/>
  <c r="P1417" i="8"/>
  <c r="W1755" i="8"/>
  <c r="P1755" i="8"/>
  <c r="P1942" i="8"/>
  <c r="W1671" i="8"/>
  <c r="P1671" i="8"/>
  <c r="W1973" i="8"/>
  <c r="P1973" i="8"/>
  <c r="W1913" i="8"/>
  <c r="P1913" i="8"/>
  <c r="Q1409" i="8"/>
  <c r="R1409" i="8" s="1"/>
  <c r="W1448" i="8"/>
  <c r="P1448" i="8"/>
  <c r="W1655" i="8"/>
  <c r="P1655" i="8"/>
  <c r="Q1818" i="8"/>
  <c r="W1412" i="8"/>
  <c r="P1412" i="8"/>
  <c r="W1523" i="8"/>
  <c r="P1523" i="8"/>
  <c r="W1687" i="8"/>
  <c r="P1687" i="8"/>
  <c r="W1545" i="8"/>
  <c r="P1545" i="8"/>
  <c r="W1369" i="8"/>
  <c r="P1369" i="8"/>
  <c r="W1845" i="8"/>
  <c r="P1845" i="8"/>
  <c r="W1356" i="8"/>
  <c r="P1356" i="8"/>
  <c r="W1954" i="8"/>
  <c r="P1954" i="8"/>
  <c r="W1351" i="8"/>
  <c r="P1351" i="8"/>
  <c r="W1384" i="8"/>
  <c r="P1384" i="8"/>
  <c r="Q1846" i="8"/>
  <c r="W1846" i="8"/>
  <c r="P1846" i="8"/>
  <c r="W1894" i="8"/>
  <c r="P1894" i="8"/>
  <c r="W1484" i="8"/>
  <c r="P1484" i="8"/>
  <c r="W1804" i="8"/>
  <c r="P1804" i="8"/>
  <c r="P1758" i="8"/>
  <c r="W1758" i="8"/>
  <c r="W1952" i="8"/>
  <c r="P1952" i="8"/>
  <c r="P1561" i="8"/>
  <c r="W1634" i="8"/>
  <c r="P1634" i="8"/>
  <c r="P1486" i="8"/>
  <c r="W1486" i="8"/>
  <c r="W1562" i="8"/>
  <c r="P1562" i="8"/>
  <c r="W1633" i="8"/>
  <c r="P1633" i="8"/>
  <c r="W1631" i="8"/>
  <c r="P1631" i="8"/>
  <c r="W1877" i="8"/>
  <c r="P1877" i="8"/>
  <c r="W1478" i="8"/>
  <c r="P1478" i="8"/>
  <c r="W1683" i="8"/>
  <c r="P1683" i="8"/>
  <c r="W1825" i="8"/>
  <c r="P1825" i="8"/>
  <c r="W1948" i="8"/>
  <c r="P1948" i="8"/>
  <c r="W1971" i="8"/>
  <c r="P1971" i="8"/>
  <c r="W2017" i="8"/>
  <c r="P2017" i="8"/>
  <c r="W1378" i="8"/>
  <c r="P1378" i="8"/>
  <c r="W1386" i="8"/>
  <c r="P1386" i="8"/>
  <c r="W1401" i="8"/>
  <c r="P1401" i="8"/>
  <c r="W1602" i="8"/>
  <c r="P1602" i="8"/>
  <c r="W1364" i="8"/>
  <c r="P1364" i="8"/>
  <c r="W1905" i="8"/>
  <c r="P1905" i="8"/>
  <c r="P1518" i="8"/>
  <c r="W1518" i="8"/>
  <c r="W1612" i="8"/>
  <c r="P1612" i="8"/>
  <c r="W1636" i="8"/>
  <c r="P1636" i="8"/>
  <c r="W1970" i="8"/>
  <c r="P1970" i="8"/>
  <c r="W1505" i="8"/>
  <c r="P1505" i="8"/>
  <c r="W1620" i="8"/>
  <c r="P1620" i="8"/>
  <c r="W1718" i="8"/>
  <c r="P1718" i="8"/>
  <c r="W1551" i="8"/>
  <c r="P1551" i="8"/>
  <c r="Q1813" i="8"/>
  <c r="R1813" i="8" s="1"/>
  <c r="W1813" i="8"/>
  <c r="P1813" i="8"/>
  <c r="W1447" i="8"/>
  <c r="P1447" i="8"/>
  <c r="W1707" i="8"/>
  <c r="P1707" i="8"/>
  <c r="P1409" i="8"/>
  <c r="P1717" i="8"/>
  <c r="P1918" i="8"/>
  <c r="W1918" i="8"/>
  <c r="W1457" i="8"/>
  <c r="P1457" i="8"/>
  <c r="W1752" i="8"/>
  <c r="P1752" i="8"/>
  <c r="W1751" i="8"/>
  <c r="P1751" i="8"/>
  <c r="W1799" i="8"/>
  <c r="P1799" i="8"/>
  <c r="W1642" i="8"/>
  <c r="P1642" i="8"/>
  <c r="W1615" i="8"/>
  <c r="P1615" i="8"/>
  <c r="W1861" i="8"/>
  <c r="P1861" i="8"/>
  <c r="W1893" i="8"/>
  <c r="P1893" i="8"/>
  <c r="W1432" i="8"/>
  <c r="P1432" i="8"/>
  <c r="W1650" i="8"/>
  <c r="P1650" i="8"/>
  <c r="W1708" i="8"/>
  <c r="P1708" i="8"/>
  <c r="W1652" i="8"/>
  <c r="P1652" i="8"/>
  <c r="W1681" i="8"/>
  <c r="P1681" i="8"/>
  <c r="W1548" i="8"/>
  <c r="P1548" i="8"/>
  <c r="W1542" i="8"/>
  <c r="P1542" i="8"/>
  <c r="Q1911" i="8"/>
  <c r="W1884" i="8"/>
  <c r="P1884" i="8"/>
  <c r="P1870" i="8"/>
  <c r="W1870" i="8"/>
  <c r="W1407" i="8"/>
  <c r="P1407" i="8"/>
  <c r="W1507" i="8"/>
  <c r="P1507" i="8"/>
  <c r="W1565" i="8"/>
  <c r="P1565" i="8"/>
  <c r="W1451" i="8"/>
  <c r="P1451" i="8"/>
  <c r="W1415" i="8"/>
  <c r="P1415" i="8"/>
  <c r="W1438" i="8"/>
  <c r="P1438" i="8"/>
  <c r="W1689" i="8"/>
  <c r="P1689" i="8"/>
  <c r="W1981" i="8"/>
  <c r="P1981" i="8"/>
  <c r="W1673" i="8"/>
  <c r="P1673" i="8"/>
  <c r="W1896" i="8"/>
  <c r="P1896" i="8"/>
  <c r="Q1934" i="8"/>
  <c r="W1638" i="8"/>
  <c r="P1638" i="8"/>
  <c r="P1437" i="8"/>
  <c r="P1766" i="8"/>
  <c r="W1395" i="8"/>
  <c r="P1395" i="8"/>
  <c r="W1927" i="8"/>
  <c r="P1927" i="8"/>
  <c r="W1383" i="8"/>
  <c r="P1383" i="8"/>
  <c r="W1760" i="8"/>
  <c r="P1760" i="8"/>
  <c r="W1987" i="8"/>
  <c r="P1987" i="8"/>
  <c r="W1640" i="8"/>
  <c r="P1640" i="8"/>
  <c r="W1993" i="8"/>
  <c r="P1993" i="8"/>
  <c r="Q1495" i="8"/>
  <c r="W1915" i="8"/>
  <c r="P1915" i="8"/>
  <c r="W1392" i="8"/>
  <c r="P1392" i="8"/>
  <c r="W1522" i="8"/>
  <c r="P1522" i="8"/>
  <c r="W1852" i="8"/>
  <c r="P1852" i="8"/>
  <c r="P2011" i="8"/>
  <c r="W2011" i="8"/>
  <c r="W1489" i="8"/>
  <c r="P1489" i="8"/>
  <c r="W1675" i="8"/>
  <c r="P1675" i="8"/>
  <c r="W1727" i="8"/>
  <c r="P1727" i="8"/>
  <c r="W1806" i="8"/>
  <c r="P1806" i="8"/>
  <c r="W1875" i="8"/>
  <c r="P1875" i="8"/>
  <c r="P1406" i="8"/>
  <c r="W1406" i="8"/>
  <c r="W1883" i="8"/>
  <c r="P1883" i="8"/>
  <c r="W1499" i="8"/>
  <c r="P1499" i="8"/>
  <c r="W1891" i="8"/>
  <c r="P1891" i="8"/>
  <c r="W1404" i="8"/>
  <c r="P1404" i="8"/>
  <c r="W1745" i="8"/>
  <c r="P1745" i="8"/>
  <c r="W1744" i="8"/>
  <c r="P1744" i="8"/>
  <c r="W1365" i="8"/>
  <c r="P1365" i="8"/>
  <c r="W1879" i="8"/>
  <c r="P1879" i="8"/>
  <c r="W1956" i="8"/>
  <c r="P1956" i="8"/>
  <c r="W1413" i="8"/>
  <c r="P1413" i="8"/>
  <c r="W1429" i="8"/>
  <c r="P1429" i="8"/>
  <c r="P1690" i="8"/>
  <c r="W1461" i="8"/>
  <c r="P1461" i="8"/>
  <c r="P1818" i="8"/>
  <c r="P1574" i="8"/>
  <c r="P1790" i="8"/>
  <c r="W1790" i="8"/>
  <c r="W1757" i="8"/>
  <c r="P1757" i="8"/>
  <c r="W1933" i="8"/>
  <c r="P1933" i="8"/>
  <c r="P2012" i="8"/>
  <c r="W2012" i="8"/>
  <c r="W1416" i="8"/>
  <c r="P1416" i="8"/>
  <c r="W1425" i="8"/>
  <c r="P1425" i="8"/>
  <c r="W1510" i="8"/>
  <c r="P1510" i="8"/>
  <c r="W2003" i="8"/>
  <c r="P2003" i="8"/>
  <c r="W1669" i="8"/>
  <c r="P1669" i="8"/>
  <c r="W1454" i="8"/>
  <c r="P1454" i="8"/>
  <c r="W1765" i="8"/>
  <c r="P1765" i="8"/>
  <c r="W1583" i="8"/>
  <c r="P1583" i="8"/>
  <c r="W1540" i="8"/>
  <c r="P1540" i="8"/>
  <c r="W1530" i="8"/>
  <c r="P1530" i="8"/>
  <c r="W1962" i="8"/>
  <c r="P1962" i="8"/>
  <c r="W1359" i="8"/>
  <c r="P1359" i="8"/>
  <c r="W1907" i="8"/>
  <c r="P1907" i="8"/>
  <c r="W1376" i="8"/>
  <c r="P1376" i="8"/>
  <c r="W1521" i="8"/>
  <c r="P1521" i="8"/>
  <c r="W1595" i="8"/>
  <c r="P1595" i="8"/>
  <c r="W1589" i="8"/>
  <c r="P1589" i="8"/>
  <c r="W1713" i="8"/>
  <c r="P1713" i="8"/>
  <c r="W1366" i="8"/>
  <c r="P1366" i="8"/>
  <c r="P1439" i="8"/>
  <c r="W1771" i="8"/>
  <c r="P1771" i="8"/>
  <c r="P1381" i="8"/>
  <c r="W1462" i="8"/>
  <c r="P1462" i="8"/>
  <c r="W1605" i="8"/>
  <c r="P1605" i="8"/>
  <c r="W1470" i="8"/>
  <c r="P1470" i="8"/>
  <c r="W1822" i="8"/>
  <c r="P1822" i="8"/>
  <c r="W1420" i="8"/>
  <c r="P1420" i="8"/>
  <c r="W1452" i="8"/>
  <c r="P1452" i="8"/>
  <c r="W1435" i="8"/>
  <c r="P1435" i="8"/>
  <c r="W1515" i="8"/>
  <c r="P1515" i="8"/>
  <c r="W1679" i="8"/>
  <c r="P1679" i="8"/>
  <c r="W1908" i="8"/>
  <c r="P1908" i="8"/>
  <c r="W1537" i="8"/>
  <c r="P1537" i="8"/>
  <c r="W1843" i="8"/>
  <c r="P1843" i="8"/>
  <c r="W1844" i="8"/>
  <c r="P1844" i="8"/>
  <c r="W2008" i="8"/>
  <c r="P2008" i="8"/>
  <c r="W2016" i="8"/>
  <c r="P2016" i="8"/>
  <c r="W1596" i="8"/>
  <c r="P1596" i="8"/>
  <c r="W1935" i="8"/>
  <c r="P1935" i="8"/>
  <c r="W1385" i="8"/>
  <c r="P1385" i="8"/>
  <c r="W1571" i="8"/>
  <c r="P1571" i="8"/>
  <c r="W1768" i="8"/>
  <c r="P1768" i="8"/>
  <c r="W1899" i="8"/>
  <c r="P1899" i="8"/>
  <c r="W1430" i="8"/>
  <c r="P1430" i="8"/>
  <c r="W1723" i="8"/>
  <c r="P1723" i="8"/>
  <c r="P1830" i="8"/>
  <c r="W1830" i="8"/>
  <c r="W1840" i="8"/>
  <c r="P1840" i="8"/>
  <c r="W1375" i="8"/>
  <c r="P1375" i="8"/>
  <c r="W1483" i="8"/>
  <c r="P1483" i="8"/>
  <c r="W1779" i="8"/>
  <c r="P1779" i="8"/>
  <c r="P1702" i="8"/>
  <c r="P1726" i="8"/>
  <c r="W1961" i="8"/>
  <c r="P1961" i="8"/>
  <c r="W1749" i="8"/>
  <c r="P1749" i="8"/>
  <c r="W1610" i="8"/>
  <c r="P1610" i="8"/>
  <c r="R1734" i="8"/>
  <c r="R1924" i="8"/>
  <c r="W2002" i="8"/>
  <c r="P2002" i="8"/>
  <c r="W1460" i="8"/>
  <c r="P1460" i="8"/>
  <c r="W1408" i="8"/>
  <c r="P1408" i="8"/>
  <c r="W1625" i="8"/>
  <c r="P1625" i="8"/>
  <c r="W1809" i="8"/>
  <c r="P1809" i="8"/>
  <c r="W1759" i="8"/>
  <c r="P1759" i="8"/>
  <c r="W1621" i="8"/>
  <c r="P1621" i="8"/>
  <c r="W1570" i="8"/>
  <c r="P1570" i="8"/>
  <c r="W1701" i="8"/>
  <c r="P1701" i="8"/>
  <c r="W1796" i="8"/>
  <c r="P1796" i="8"/>
  <c r="W1619" i="8"/>
  <c r="P1619" i="8"/>
  <c r="W1663" i="8"/>
  <c r="P1663" i="8"/>
  <c r="W1668" i="8"/>
  <c r="P1668" i="8"/>
  <c r="P1534" i="8"/>
  <c r="W1534" i="8"/>
  <c r="W1672" i="8"/>
  <c r="P1672" i="8"/>
  <c r="W1963" i="8"/>
  <c r="P1963" i="8"/>
  <c r="W1353" i="8"/>
  <c r="P1353" i="8"/>
  <c r="W1885" i="8"/>
  <c r="P1885" i="8"/>
  <c r="W1361" i="8"/>
  <c r="P1361" i="8"/>
  <c r="P1502" i="8"/>
  <c r="W1502" i="8"/>
  <c r="W1714" i="8"/>
  <c r="P1714" i="8"/>
  <c r="W1798" i="8"/>
  <c r="P1798" i="8"/>
  <c r="W1881" i="8"/>
  <c r="P1881" i="8"/>
  <c r="W1377" i="8"/>
  <c r="P1377" i="8"/>
  <c r="W1746" i="8"/>
  <c r="P1746" i="8"/>
  <c r="W1949" i="8"/>
  <c r="P1949" i="8"/>
  <c r="W1411" i="8"/>
  <c r="P1411" i="8"/>
  <c r="W1472" i="8"/>
  <c r="P1472" i="8"/>
  <c r="W1476" i="8"/>
  <c r="P1476" i="8"/>
  <c r="W1803" i="8"/>
  <c r="P1803" i="8"/>
  <c r="W1900" i="8"/>
  <c r="P1900" i="8"/>
  <c r="W1922" i="8"/>
  <c r="P1922" i="8"/>
  <c r="W1936" i="8"/>
  <c r="P1936" i="8"/>
  <c r="W1733" i="8"/>
  <c r="P1733" i="8"/>
  <c r="P1449" i="8"/>
  <c r="P1379" i="8"/>
  <c r="W2004" i="8"/>
  <c r="P2004" i="8"/>
  <c r="W1581" i="8"/>
  <c r="P1581" i="8"/>
  <c r="W1626" i="8"/>
  <c r="P1626" i="8"/>
  <c r="W1988" i="8"/>
  <c r="P1988" i="8"/>
  <c r="W2007" i="8"/>
  <c r="P2007" i="8"/>
  <c r="W1433" i="8"/>
  <c r="P1433" i="8"/>
  <c r="W1716" i="8"/>
  <c r="P1716" i="8"/>
  <c r="W1996" i="8"/>
  <c r="P1996" i="8"/>
  <c r="W1925" i="8"/>
  <c r="P1925" i="8"/>
  <c r="W1930" i="8"/>
  <c r="P1930" i="8"/>
  <c r="W1772" i="8"/>
  <c r="P1772" i="8"/>
  <c r="W1550" i="8"/>
  <c r="P1550" i="8"/>
  <c r="W1591" i="8"/>
  <c r="P1591" i="8"/>
  <c r="W1792" i="8"/>
  <c r="P1792" i="8"/>
  <c r="W1814" i="8"/>
  <c r="P1814" i="8"/>
  <c r="R1921" i="8"/>
  <c r="W1422" i="8"/>
  <c r="P1422" i="8"/>
  <c r="W1587" i="8"/>
  <c r="P1587" i="8"/>
  <c r="Q1717" i="8"/>
  <c r="W1800" i="8"/>
  <c r="P1800" i="8"/>
  <c r="W1965" i="8"/>
  <c r="P1965" i="8"/>
  <c r="W1459" i="8"/>
  <c r="P1459" i="8"/>
  <c r="W1644" i="8"/>
  <c r="P1644" i="8"/>
  <c r="W1978" i="8"/>
  <c r="P1978" i="8"/>
  <c r="W1730" i="8"/>
  <c r="P1730" i="8"/>
  <c r="W1700" i="8"/>
  <c r="P1700" i="8"/>
  <c r="W1880" i="8"/>
  <c r="P1880" i="8"/>
  <c r="P1849" i="8"/>
  <c r="W1872" i="8"/>
  <c r="P1872" i="8"/>
  <c r="R2052" i="8"/>
  <c r="R2430" i="8"/>
  <c r="R2248" i="8"/>
  <c r="R2300" i="8"/>
  <c r="R2060" i="8"/>
  <c r="R2061" i="8"/>
  <c r="R2575" i="8"/>
  <c r="Q2457" i="8"/>
  <c r="R2200" i="8"/>
  <c r="R2354" i="8"/>
  <c r="R2242" i="8"/>
  <c r="R2098" i="8"/>
  <c r="R2596" i="8"/>
  <c r="R2311" i="8"/>
  <c r="Q2570" i="8"/>
  <c r="R2362" i="8"/>
  <c r="R2689" i="8"/>
  <c r="R2440" i="8"/>
  <c r="R2397" i="8"/>
  <c r="R2383" i="8"/>
  <c r="R2045" i="8"/>
  <c r="R2586" i="8"/>
  <c r="R2153" i="8"/>
  <c r="R2359" i="8"/>
  <c r="Q2105" i="8"/>
  <c r="R2236" i="8"/>
  <c r="R2176" i="8"/>
  <c r="R2218" i="8"/>
  <c r="R2252" i="8"/>
  <c r="R2113" i="8"/>
  <c r="R2424" i="8"/>
  <c r="R2125" i="8"/>
  <c r="R2357" i="8"/>
  <c r="R2071" i="8"/>
  <c r="Q2100" i="8"/>
  <c r="Q2644" i="8"/>
  <c r="R2644" i="8" s="1"/>
  <c r="Q2057" i="8"/>
  <c r="R2579" i="8"/>
  <c r="R2620" i="8"/>
  <c r="Q2409" i="8"/>
  <c r="R2528" i="8"/>
  <c r="R2415" i="8"/>
  <c r="R2096" i="8"/>
  <c r="R2345" i="8"/>
  <c r="Q2366" i="8"/>
  <c r="R2366" i="8" s="1"/>
  <c r="R2279" i="8"/>
  <c r="R2075" i="8"/>
  <c r="R2444" i="8"/>
  <c r="R2146" i="8"/>
  <c r="Q2660" i="8"/>
  <c r="R2640" i="8"/>
  <c r="R2375" i="8"/>
  <c r="Q2377" i="8"/>
  <c r="R2347" i="8"/>
  <c r="R2083" i="8"/>
  <c r="R2134" i="8"/>
  <c r="R2335" i="8"/>
  <c r="R2508" i="8"/>
  <c r="R2162" i="8"/>
  <c r="R2189" i="8"/>
  <c r="R2632" i="8"/>
  <c r="R2286" i="8"/>
  <c r="R2520" i="8"/>
  <c r="R2489" i="8"/>
  <c r="R2506" i="8"/>
  <c r="R2404" i="8"/>
  <c r="R2216" i="8"/>
  <c r="R2256" i="8"/>
  <c r="R2274" i="8"/>
  <c r="R2484" i="8"/>
  <c r="R2683" i="8"/>
  <c r="R2126" i="8"/>
  <c r="Q2532" i="8"/>
  <c r="R2627" i="8"/>
  <c r="R2106" i="8"/>
  <c r="Q2269" i="8"/>
  <c r="R2410" i="8"/>
  <c r="R2676" i="8"/>
  <c r="Q2068" i="8"/>
  <c r="Q2634" i="8"/>
  <c r="Q2641" i="8"/>
  <c r="R2132" i="8"/>
  <c r="R2133" i="8"/>
  <c r="R2150" i="8"/>
  <c r="Q2116" i="8"/>
  <c r="Q2626" i="8"/>
  <c r="Q2662" i="8"/>
  <c r="Q2165" i="8"/>
  <c r="Q2192" i="8"/>
  <c r="R2490" i="8"/>
  <c r="R2668" i="8"/>
  <c r="Q2185" i="8"/>
  <c r="R2122" i="8"/>
  <c r="Q2606" i="8"/>
  <c r="R2262" i="8"/>
  <c r="R2624" i="8"/>
  <c r="R2044" i="8"/>
  <c r="R2249" i="8"/>
  <c r="R2302" i="8"/>
  <c r="R2481" i="8"/>
  <c r="Q2590" i="8"/>
  <c r="Q2326" i="8"/>
  <c r="R2419" i="8"/>
  <c r="R2077" i="8"/>
  <c r="Q2089" i="8"/>
  <c r="R2505" i="8"/>
  <c r="Q2483" i="8"/>
  <c r="Q2224" i="8"/>
  <c r="R2092" i="8"/>
  <c r="R2587" i="8"/>
  <c r="Q2058" i="8"/>
  <c r="R2228" i="8"/>
  <c r="R2457" i="8"/>
  <c r="R2573" i="8"/>
  <c r="Q2093" i="8"/>
  <c r="Q2239" i="8"/>
  <c r="R2363" i="8"/>
  <c r="Q2406" i="8"/>
  <c r="Q2275" i="8"/>
  <c r="Q2450" i="8"/>
  <c r="Q2540" i="8"/>
  <c r="Q2630" i="8"/>
  <c r="R2630" i="8" s="1"/>
  <c r="Q2602" i="8"/>
  <c r="R2434" i="8"/>
  <c r="R2648" i="8"/>
  <c r="Q2459" i="8"/>
  <c r="R2582" i="8"/>
  <c r="R2684" i="8"/>
  <c r="Q2091" i="8"/>
  <c r="Q2365" i="8"/>
  <c r="R2470" i="8"/>
  <c r="Q2669" i="8"/>
  <c r="Q2251" i="8"/>
  <c r="R2251" i="8" s="1"/>
  <c r="Q2558" i="8"/>
  <c r="Q2512" i="8"/>
  <c r="R2512" i="8" s="1"/>
  <c r="Q2160" i="8"/>
  <c r="Q2206" i="8"/>
  <c r="R2206" i="8" s="1"/>
  <c r="Q2449" i="8"/>
  <c r="Q2423" i="8"/>
  <c r="Q2076" i="8"/>
  <c r="Q2211" i="8"/>
  <c r="R2211" i="8" s="1"/>
  <c r="Q2304" i="8"/>
  <c r="Q2175" i="8"/>
  <c r="R2175" i="8" s="1"/>
  <c r="Q2115" i="8"/>
  <c r="Q2271" i="8"/>
  <c r="Q2309" i="8"/>
  <c r="Q2458" i="8"/>
  <c r="Q2329" i="8"/>
  <c r="Q2690" i="8"/>
  <c r="R2690" i="8" s="1"/>
  <c r="Q2166" i="8"/>
  <c r="Q2320" i="8"/>
  <c r="Q2257" i="8"/>
  <c r="Q2578" i="8"/>
  <c r="Q2646" i="8"/>
  <c r="R2402" i="8"/>
  <c r="Q2348" i="8"/>
  <c r="Q2062" i="8"/>
  <c r="Q2109" i="8"/>
  <c r="R2567" i="8"/>
  <c r="R2147" i="8"/>
  <c r="Q2064" i="8"/>
  <c r="R2035" i="8"/>
  <c r="Q2203" i="8"/>
  <c r="R2542" i="8"/>
  <c r="R2660" i="8"/>
  <c r="R2351" i="8"/>
  <c r="R2431" i="8"/>
  <c r="Q2649" i="8"/>
  <c r="Q2471" i="8"/>
  <c r="R2471" i="8" s="1"/>
  <c r="Q2521" i="8"/>
  <c r="R2521" i="8" s="1"/>
  <c r="Q2103" i="8"/>
  <c r="Q2253" i="8"/>
  <c r="R2282" i="8"/>
  <c r="Q2553" i="8"/>
  <c r="Q2693" i="8"/>
  <c r="R2293" i="8"/>
  <c r="Q2047" i="8"/>
  <c r="Q2232" i="8"/>
  <c r="Q2321" i="8"/>
  <c r="R2511" i="8"/>
  <c r="Q2621" i="8"/>
  <c r="R2118" i="8"/>
  <c r="R2281" i="8"/>
  <c r="R2429" i="8"/>
  <c r="Q2475" i="8"/>
  <c r="Q2674" i="8"/>
  <c r="R2292" i="8"/>
  <c r="Q2605" i="8"/>
  <c r="R2605" i="8" s="1"/>
  <c r="Q2455" i="8"/>
  <c r="Q2026" i="8"/>
  <c r="R2341" i="8"/>
  <c r="R2522" i="8"/>
  <c r="R2530" i="8"/>
  <c r="Q2394" i="8"/>
  <c r="R2108" i="8"/>
  <c r="R2313" i="8"/>
  <c r="Q2600" i="8"/>
  <c r="Q2143" i="8"/>
  <c r="Q2259" i="8"/>
  <c r="R2259" i="8" s="1"/>
  <c r="R2432" i="8"/>
  <c r="R2651" i="8"/>
  <c r="Q2179" i="8"/>
  <c r="Q2082" i="8"/>
  <c r="R2334" i="8"/>
  <c r="Q2243" i="8"/>
  <c r="Q2235" i="8"/>
  <c r="Q2566" i="8"/>
  <c r="R2155" i="8"/>
  <c r="Q2469" i="8"/>
  <c r="R2422" i="8"/>
  <c r="Q2608" i="8"/>
  <c r="R2120" i="8"/>
  <c r="Q2545" i="8"/>
  <c r="Q2111" i="8"/>
  <c r="Q2416" i="8"/>
  <c r="Q2050" i="8"/>
  <c r="Q2198" i="8"/>
  <c r="R2121" i="8"/>
  <c r="Q2307" i="8"/>
  <c r="R2343" i="8"/>
  <c r="R2463" i="8"/>
  <c r="Q2261" i="8"/>
  <c r="Q2358" i="8"/>
  <c r="R2358" i="8" s="1"/>
  <c r="Q2445" i="8"/>
  <c r="Q2086" i="8"/>
  <c r="Q2654" i="8"/>
  <c r="R2367" i="8"/>
  <c r="R2619" i="8"/>
  <c r="R2055" i="8"/>
  <c r="Q2368" i="8"/>
  <c r="R2204" i="8"/>
  <c r="R2665" i="8"/>
  <c r="Q2631" i="8"/>
  <c r="R2250" i="8"/>
  <c r="Q2040" i="8"/>
  <c r="R2319" i="8"/>
  <c r="R2544" i="8"/>
  <c r="Q2585" i="8"/>
  <c r="R2687" i="8"/>
  <c r="Q2164" i="8"/>
  <c r="R2164" i="8" s="1"/>
  <c r="R2448" i="8"/>
  <c r="R2485" i="8"/>
  <c r="R2487" i="8"/>
  <c r="R2612" i="8"/>
  <c r="R2183" i="8"/>
  <c r="Q2174" i="8"/>
  <c r="Q2245" i="8"/>
  <c r="R2072" i="8"/>
  <c r="Q2369" i="8"/>
  <c r="Q2436" i="8"/>
  <c r="R2436" i="8" s="1"/>
  <c r="R2681" i="8"/>
  <c r="R2158" i="8"/>
  <c r="R2222" i="8"/>
  <c r="Q2318" i="8"/>
  <c r="Q2614" i="8"/>
  <c r="Q2464" i="8"/>
  <c r="Q2391" i="8"/>
  <c r="Q2441" i="8"/>
  <c r="Q2688" i="8"/>
  <c r="R2088" i="8"/>
  <c r="Q2537" i="8"/>
  <c r="Q2629" i="8"/>
  <c r="R2629" i="8" s="1"/>
  <c r="Q2478" i="8"/>
  <c r="R2478" i="8" s="1"/>
  <c r="Q2556" i="8"/>
  <c r="R2446" i="8"/>
  <c r="Q2039" i="8"/>
  <c r="R2426" i="8"/>
  <c r="Q2324" i="8"/>
  <c r="R2350" i="8"/>
  <c r="Q2535" i="8"/>
  <c r="Q2653" i="8"/>
  <c r="R2653" i="8" s="1"/>
  <c r="R2032" i="8"/>
  <c r="Q2352" i="8"/>
  <c r="Q2492" i="8"/>
  <c r="R2492" i="8" s="1"/>
  <c r="R2240" i="8"/>
  <c r="Q2499" i="8"/>
  <c r="R2525" i="8"/>
  <c r="Q2273" i="8"/>
  <c r="R2452" i="8"/>
  <c r="R2533" i="8"/>
  <c r="R2399" i="8"/>
  <c r="R2294" i="8"/>
  <c r="R2373" i="8"/>
  <c r="Q2650" i="8"/>
  <c r="R2554" i="8"/>
  <c r="Q2658" i="8"/>
  <c r="Q2097" i="8"/>
  <c r="R2290" i="8"/>
  <c r="Q2308" i="8"/>
  <c r="R2308" i="8" s="1"/>
  <c r="Q2360" i="8"/>
  <c r="R2220" i="8"/>
  <c r="Q2392" i="8"/>
  <c r="Q2678" i="8"/>
  <c r="Q2199" i="8"/>
  <c r="R2438" i="8"/>
  <c r="Q2042" i="8"/>
  <c r="Q2382" i="8"/>
  <c r="R2201" i="8"/>
  <c r="Q2407" i="8"/>
  <c r="R2407" i="8" s="1"/>
  <c r="Q2124" i="8"/>
  <c r="R2124" i="8" s="1"/>
  <c r="R2389" i="8"/>
  <c r="R2607" i="8"/>
  <c r="Q2622" i="8"/>
  <c r="Q2157" i="8"/>
  <c r="Q2495" i="8"/>
  <c r="Q2316" i="8"/>
  <c r="Q2191" i="8"/>
  <c r="R2094" i="8"/>
  <c r="Q2131" i="8"/>
  <c r="R2033" i="8"/>
  <c r="Q2230" i="8"/>
  <c r="R2527" i="8"/>
  <c r="Q2638" i="8"/>
  <c r="Q2043" i="8"/>
  <c r="Q2443" i="8"/>
  <c r="Q2128" i="8"/>
  <c r="R2128" i="8" s="1"/>
  <c r="Q2555" i="8"/>
  <c r="Q2583" i="8"/>
  <c r="Q2110" i="8"/>
  <c r="R2541" i="8"/>
  <c r="Q2104" i="8"/>
  <c r="Q2156" i="8"/>
  <c r="R2209" i="8"/>
  <c r="Q2295" i="8"/>
  <c r="Q2467" i="8"/>
  <c r="R2379" i="8"/>
  <c r="R2494" i="8"/>
  <c r="Q2610" i="8"/>
  <c r="Q2152" i="8"/>
  <c r="Q2237" i="8"/>
  <c r="Q2557" i="8"/>
  <c r="Q2196" i="8"/>
  <c r="R2497" i="8"/>
  <c r="R2238" i="8"/>
  <c r="R2212" i="8"/>
  <c r="Q2208" i="8"/>
  <c r="R2465" i="8"/>
  <c r="Q2664" i="8"/>
  <c r="R2664" i="8" s="1"/>
  <c r="R2028" i="8"/>
  <c r="Q2144" i="8"/>
  <c r="Q2215" i="8"/>
  <c r="R2378" i="8"/>
  <c r="R2456" i="8"/>
  <c r="Q2219" i="8"/>
  <c r="Q2639" i="8"/>
  <c r="Q2101" i="8"/>
  <c r="Q2323" i="8"/>
  <c r="Q2247" i="8"/>
  <c r="Q2637" i="8"/>
  <c r="R2637" i="8" s="1"/>
  <c r="Q2154" i="8"/>
  <c r="Q2030" i="8"/>
  <c r="Q2169" i="8"/>
  <c r="Q2297" i="8"/>
  <c r="Q2595" i="8"/>
  <c r="Q2618" i="8"/>
  <c r="R2618" i="8" s="1"/>
  <c r="Q2173" i="8"/>
  <c r="Q2163" i="8"/>
  <c r="R2473" i="8"/>
  <c r="Q2680" i="8"/>
  <c r="R2085" i="8"/>
  <c r="R2306" i="8"/>
  <c r="Q2380" i="8"/>
  <c r="Q2231" i="8"/>
  <c r="Q2420" i="8"/>
  <c r="Q2468" i="8"/>
  <c r="Q2592" i="8"/>
  <c r="R2268" i="8"/>
  <c r="Q2280" i="8"/>
  <c r="Q2561" i="8"/>
  <c r="Q2552" i="8"/>
  <c r="R2102" i="8"/>
  <c r="Q2580" i="8"/>
  <c r="Q2666" i="8"/>
  <c r="Q2477" i="8"/>
  <c r="Q2663" i="8"/>
  <c r="Q2393" i="8"/>
  <c r="Q2569" i="8"/>
  <c r="Q2623" i="8"/>
  <c r="R2439" i="8"/>
  <c r="Q2340" i="8"/>
  <c r="Q2141" i="8"/>
  <c r="Q2398" i="8"/>
  <c r="Q2388" i="8"/>
  <c r="R2057" i="8"/>
  <c r="R2140" i="8"/>
  <c r="Q2241" i="8"/>
  <c r="Q2364" i="8"/>
  <c r="R2210" i="8"/>
  <c r="R2395" i="8"/>
  <c r="Q2066" i="8"/>
  <c r="Q2408" i="8"/>
  <c r="R2408" i="8" s="1"/>
  <c r="R2659" i="8"/>
  <c r="Q2598" i="8"/>
  <c r="R2598" i="8" s="1"/>
  <c r="Q2074" i="8"/>
  <c r="R2214" i="8"/>
  <c r="Q2265" i="8"/>
  <c r="Q2517" i="8"/>
  <c r="R2178" i="8"/>
  <c r="R2301" i="8"/>
  <c r="Q2384" i="8"/>
  <c r="Q2476" i="8"/>
  <c r="R2576" i="8"/>
  <c r="Q2685" i="8"/>
  <c r="Q2171" i="8"/>
  <c r="Q2137" i="8"/>
  <c r="R2202" i="8"/>
  <c r="R2065" i="8"/>
  <c r="R2213" i="8"/>
  <c r="Q2356" i="8"/>
  <c r="Q2376" i="8"/>
  <c r="R2376" i="8" s="1"/>
  <c r="Q2491" i="8"/>
  <c r="Q2288" i="8"/>
  <c r="R2288" i="8" s="1"/>
  <c r="R2291" i="8"/>
  <c r="Q2584" i="8"/>
  <c r="R2584" i="8" s="1"/>
  <c r="R2051" i="8"/>
  <c r="R2636" i="8"/>
  <c r="Q2084" i="8"/>
  <c r="Q2342" i="8"/>
  <c r="Q2503" i="8"/>
  <c r="Q2433" i="8"/>
  <c r="Q2523" i="8"/>
  <c r="Q2325" i="8"/>
  <c r="Q2135" i="8"/>
  <c r="R2135" i="8" s="1"/>
  <c r="Q2412" i="8"/>
  <c r="Q2195" i="8"/>
  <c r="R2611" i="8"/>
  <c r="Q2328" i="8"/>
  <c r="R2036" i="8"/>
  <c r="Q2317" i="8"/>
  <c r="R2317" i="8" s="1"/>
  <c r="Q2643" i="8"/>
  <c r="Q2127" i="8"/>
  <c r="Q2400" i="8"/>
  <c r="Q2461" i="8"/>
  <c r="Q2263" i="8"/>
  <c r="Q2267" i="8"/>
  <c r="R2526" i="8"/>
  <c r="Q2172" i="8"/>
  <c r="R2333" i="8"/>
  <c r="Q2616" i="8"/>
  <c r="Q2070" i="8"/>
  <c r="Q2277" i="8"/>
  <c r="R2277" i="8" s="1"/>
  <c r="Q2504" i="8"/>
  <c r="Q2151" i="8"/>
  <c r="R2151" i="8" s="1"/>
  <c r="Q2633" i="8"/>
  <c r="Q2193" i="8"/>
  <c r="Q2188" i="8"/>
  <c r="Q2227" i="8"/>
  <c r="R2314" i="8"/>
  <c r="R2609" i="8"/>
  <c r="Q2642" i="8"/>
  <c r="R2642" i="8" s="1"/>
  <c r="R2330" i="8"/>
  <c r="R2254" i="8"/>
  <c r="R2123" i="8"/>
  <c r="Q2645" i="8"/>
  <c r="R2645" i="8" s="1"/>
  <c r="Q2315" i="8"/>
  <c r="R2315" i="8" s="1"/>
  <c r="Q2168" i="8"/>
  <c r="Q2344" i="8"/>
  <c r="Q2079" i="8"/>
  <c r="R2079" i="8" s="1"/>
  <c r="Q2034" i="8"/>
  <c r="Q2516" i="8"/>
  <c r="Q2656" i="8"/>
  <c r="Q2661" i="8"/>
  <c r="R2661" i="8" s="1"/>
  <c r="Q2405" i="8"/>
  <c r="Q2597" i="8"/>
  <c r="R2597" i="8" s="1"/>
  <c r="Q2177" i="8"/>
  <c r="Q2374" i="8"/>
  <c r="Q2472" i="8"/>
  <c r="R2472" i="8" s="1"/>
  <c r="Q2078" i="8"/>
  <c r="Q2385" i="8"/>
  <c r="Q2442" i="8"/>
  <c r="Q2493" i="8"/>
  <c r="R2493" i="8" s="1"/>
  <c r="Q2496" i="8"/>
  <c r="Q2353" i="8"/>
  <c r="Q2453" i="8"/>
  <c r="Q2682" i="8"/>
  <c r="Q2396" i="8"/>
  <c r="Q2414" i="8"/>
  <c r="Q2672" i="8"/>
  <c r="Q2694" i="8"/>
  <c r="Q2107" i="8"/>
  <c r="R2107" i="8" s="1"/>
  <c r="R2673" i="8"/>
  <c r="R2657" i="8"/>
  <c r="R2053" i="8"/>
  <c r="Q2056" i="8"/>
  <c r="R2142" i="8"/>
  <c r="Q2233" i="8"/>
  <c r="Q2059" i="8"/>
  <c r="Q2479" i="8"/>
  <c r="Q2501" i="8"/>
  <c r="R2501" i="8" s="1"/>
  <c r="Q2488" i="8"/>
  <c r="Q2161" i="8"/>
  <c r="Q2197" i="8"/>
  <c r="R2197" i="8" s="1"/>
  <c r="Q2138" i="8"/>
  <c r="R2138" i="8" s="1"/>
  <c r="Q2372" i="8"/>
  <c r="Q2559" i="8"/>
  <c r="Q2539" i="8"/>
  <c r="Q2255" i="8"/>
  <c r="Q2332" i="8"/>
  <c r="Q2205" i="8"/>
  <c r="R2205" i="8" s="1"/>
  <c r="Q2136" i="8"/>
  <c r="R2136" i="8" s="1"/>
  <c r="Q2112" i="8"/>
  <c r="Q2529" i="8"/>
  <c r="R2529" i="8" s="1"/>
  <c r="R2346" i="8"/>
  <c r="R2572" i="8"/>
  <c r="R2266" i="8"/>
  <c r="Q2519" i="8"/>
  <c r="Q2129" i="8"/>
  <c r="R2474" i="8"/>
  <c r="R2289" i="8"/>
  <c r="Q2613" i="8"/>
  <c r="Q2223" i="8"/>
  <c r="R2617" i="8"/>
  <c r="Q2655" i="8"/>
  <c r="Q2054" i="8"/>
  <c r="R2031" i="8"/>
  <c r="Q2514" i="8"/>
  <c r="R2331" i="8"/>
  <c r="Q2080" i="8"/>
  <c r="Q2548" i="8"/>
  <c r="Q2591" i="8"/>
  <c r="Q2181" i="8"/>
  <c r="Q2046" i="8"/>
  <c r="Q2551" i="8"/>
  <c r="Q2509" i="8"/>
  <c r="R2509" i="8" s="1"/>
  <c r="R2538" i="8"/>
  <c r="R2615" i="8"/>
  <c r="Q2229" i="8"/>
  <c r="Q2428" i="8"/>
  <c r="Q2581" i="8"/>
  <c r="R2581" i="8" s="1"/>
  <c r="R2298" i="8"/>
  <c r="R2305" i="8"/>
  <c r="Q2119" i="8"/>
  <c r="R2563" i="8"/>
  <c r="R2692" i="8"/>
  <c r="Q2038" i="8"/>
  <c r="Q2095" i="8"/>
  <c r="Q2337" i="8"/>
  <c r="Q2686" i="8"/>
  <c r="Q2048" i="8"/>
  <c r="R2048" i="8" s="1"/>
  <c r="Q2117" i="8"/>
  <c r="R2322" i="8"/>
  <c r="R2550" i="8"/>
  <c r="Q2502" i="8"/>
  <c r="R2145" i="8"/>
  <c r="Q2425" i="8"/>
  <c r="Q2507" i="8"/>
  <c r="Q2349" i="8"/>
  <c r="R2349" i="8" s="1"/>
  <c r="Q2451" i="8"/>
  <c r="Q2524" i="8"/>
  <c r="R2386" i="8"/>
  <c r="R2574" i="8"/>
  <c r="R2671" i="8"/>
  <c r="R2063" i="8"/>
  <c r="R2338" i="8"/>
  <c r="R2695" i="8"/>
  <c r="R2167" i="8"/>
  <c r="Q2114" i="8"/>
  <c r="R2546" i="8"/>
  <c r="Q2087" i="8"/>
  <c r="Q2413" i="8"/>
  <c r="R2413" i="8" s="1"/>
  <c r="Q2589" i="8"/>
  <c r="R2589" i="8" s="1"/>
  <c r="Q2130" i="8"/>
  <c r="Q2677" i="8"/>
  <c r="Q2099" i="8"/>
  <c r="Q2159" i="8"/>
  <c r="R2159" i="8" s="1"/>
  <c r="Q2139" i="8"/>
  <c r="Q2418" i="8"/>
  <c r="R2264" i="8"/>
  <c r="Q2187" i="8"/>
  <c r="R2667" i="8"/>
  <c r="Q2564" i="8"/>
  <c r="R2679" i="8"/>
  <c r="R2486" i="8"/>
  <c r="R2435" i="8"/>
  <c r="Q2180" i="8"/>
  <c r="R2270" i="8"/>
  <c r="Q2531" i="8"/>
  <c r="Q2670" i="8"/>
  <c r="R2480" i="8"/>
  <c r="Q2296" i="8"/>
  <c r="R2182" i="8"/>
  <c r="R2381" i="8"/>
  <c r="Q2543" i="8"/>
  <c r="R2543" i="8" s="1"/>
  <c r="Q2510" i="8"/>
  <c r="R2217" i="8"/>
  <c r="Q2336" i="8"/>
  <c r="R2299" i="8"/>
  <c r="Q2401" i="8"/>
  <c r="R2303" i="8"/>
  <c r="R2287" i="8"/>
  <c r="R1831" i="8"/>
  <c r="R1624" i="8"/>
  <c r="R1358" i="8"/>
  <c r="R1937" i="8"/>
  <c r="Q1682" i="8"/>
  <c r="R1932" i="8"/>
  <c r="R1549" i="8"/>
  <c r="R1719" i="8"/>
  <c r="R1703" i="8"/>
  <c r="R1985" i="8"/>
  <c r="Q1447" i="8"/>
  <c r="R1447" i="8" s="1"/>
  <c r="R1696" i="8"/>
  <c r="R1898" i="8"/>
  <c r="Q1702" i="8"/>
  <c r="R1544" i="8"/>
  <c r="Q1802" i="8"/>
  <c r="R1753" i="8"/>
  <c r="R1429" i="8"/>
  <c r="R1778" i="8"/>
  <c r="R1817" i="8"/>
  <c r="R1829" i="8"/>
  <c r="R1482" i="8"/>
  <c r="R1601" i="8"/>
  <c r="R1684" i="8"/>
  <c r="R1950" i="8"/>
  <c r="R1847" i="8"/>
  <c r="R1463" i="8"/>
  <c r="R1781" i="8"/>
  <c r="R1517" i="8"/>
  <c r="R1818" i="8"/>
  <c r="R1656" i="8"/>
  <c r="R1984" i="8"/>
  <c r="R1566" i="8"/>
  <c r="R1373" i="8"/>
  <c r="R1484" i="8"/>
  <c r="R1815" i="8"/>
  <c r="R1547" i="8"/>
  <c r="R1666" i="8"/>
  <c r="R1630" i="8"/>
  <c r="Q1709" i="8"/>
  <c r="R1617" i="8"/>
  <c r="R1496" i="8"/>
  <c r="R1784" i="8"/>
  <c r="R1638" i="8"/>
  <c r="R1555" i="8"/>
  <c r="R1474" i="8"/>
  <c r="R1402" i="8"/>
  <c r="R1560" i="8"/>
  <c r="R1739" i="8"/>
  <c r="R1520" i="8"/>
  <c r="R1606" i="8"/>
  <c r="R1903" i="8"/>
  <c r="R1455" i="8"/>
  <c r="R1649" i="8"/>
  <c r="R1758" i="8"/>
  <c r="R1789" i="8"/>
  <c r="R1715" i="8"/>
  <c r="R1754" i="8"/>
  <c r="Q1849" i="8"/>
  <c r="R1929" i="8"/>
  <c r="R1748" i="8"/>
  <c r="R1705" i="8"/>
  <c r="Q1823" i="8"/>
  <c r="R1823" i="8" s="1"/>
  <c r="R1966" i="8"/>
  <c r="R1477" i="8"/>
  <c r="Q1663" i="8"/>
  <c r="R1663" i="8" s="1"/>
  <c r="Q1668" i="8"/>
  <c r="Q1534" i="8"/>
  <c r="Q1672" i="8"/>
  <c r="R1707" i="8"/>
  <c r="R1869" i="8"/>
  <c r="Q1963" i="8"/>
  <c r="R1926" i="8"/>
  <c r="Q1353" i="8"/>
  <c r="R1450" i="8"/>
  <c r="Q1845" i="8"/>
  <c r="Q1946" i="8"/>
  <c r="Q1352" i="8"/>
  <c r="R1764" i="8"/>
  <c r="Q1367" i="8"/>
  <c r="Q1641" i="8"/>
  <c r="R1641" i="8" s="1"/>
  <c r="Q1644" i="8"/>
  <c r="R1644" i="8" s="1"/>
  <c r="Q1375" i="8"/>
  <c r="Q1879" i="8"/>
  <c r="Q1956" i="8"/>
  <c r="Q1679" i="8"/>
  <c r="Q1727" i="8"/>
  <c r="Q1673" i="8"/>
  <c r="R1399" i="8"/>
  <c r="Q2010" i="8"/>
  <c r="R1468" i="8"/>
  <c r="Q1611" i="8"/>
  <c r="Q1767" i="8"/>
  <c r="Q1572" i="8"/>
  <c r="R1572" i="8" s="1"/>
  <c r="Q1775" i="8"/>
  <c r="R1890" i="8"/>
  <c r="R1958" i="8"/>
  <c r="Q1433" i="8"/>
  <c r="Q1716" i="8"/>
  <c r="Q1996" i="8"/>
  <c r="Q1925" i="8"/>
  <c r="Q1843" i="8"/>
  <c r="Q1875" i="8"/>
  <c r="R1763" i="8"/>
  <c r="Q1431" i="8"/>
  <c r="R1431" i="8" s="1"/>
  <c r="Q1769" i="8"/>
  <c r="Q1720" i="8"/>
  <c r="Q1793" i="8"/>
  <c r="R1960" i="8"/>
  <c r="R1552" i="8"/>
  <c r="Q1586" i="8"/>
  <c r="Q1607" i="8"/>
  <c r="R1607" i="8" s="1"/>
  <c r="Q1936" i="8"/>
  <c r="R1835" i="8"/>
  <c r="R1635" i="8"/>
  <c r="Q1908" i="8"/>
  <c r="Q1537" i="8"/>
  <c r="Q1386" i="8"/>
  <c r="Q1801" i="8"/>
  <c r="Q1943" i="8"/>
  <c r="R1943" i="8" s="1"/>
  <c r="Q1396" i="8"/>
  <c r="R1396" i="8" s="1"/>
  <c r="R1389" i="8"/>
  <c r="Q1674" i="8"/>
  <c r="R1674" i="8" s="1"/>
  <c r="Q2005" i="8"/>
  <c r="Q1506" i="8"/>
  <c r="Q1725" i="8"/>
  <c r="Q1791" i="8"/>
  <c r="R1791" i="8" s="1"/>
  <c r="Q1661" i="8"/>
  <c r="R1699" i="8"/>
  <c r="R1374" i="8"/>
  <c r="Q1782" i="8"/>
  <c r="Q1513" i="8"/>
  <c r="Q1885" i="8"/>
  <c r="Q1897" i="8"/>
  <c r="R1897" i="8" s="1"/>
  <c r="Q1685" i="8"/>
  <c r="Q1997" i="8"/>
  <c r="Q1873" i="8"/>
  <c r="Q1978" i="8"/>
  <c r="R1978" i="8" s="1"/>
  <c r="Q1483" i="8"/>
  <c r="Q1832" i="8"/>
  <c r="Q1629" i="8"/>
  <c r="Q1786" i="8"/>
  <c r="R1786" i="8" s="1"/>
  <c r="Q1770" i="8"/>
  <c r="R1770" i="8" s="1"/>
  <c r="Q1983" i="8"/>
  <c r="Q1618" i="8"/>
  <c r="R1618" i="8" s="1"/>
  <c r="Q1868" i="8"/>
  <c r="Q1403" i="8"/>
  <c r="Q1498" i="8"/>
  <c r="Q1662" i="8"/>
  <c r="Q1660" i="8"/>
  <c r="R1660" i="8" s="1"/>
  <c r="Q1514" i="8"/>
  <c r="Q2009" i="8"/>
  <c r="Q1475" i="8"/>
  <c r="Q1428" i="8"/>
  <c r="Q1862" i="8"/>
  <c r="Q1694" i="8"/>
  <c r="R1694" i="8" s="1"/>
  <c r="Q1930" i="8"/>
  <c r="Q1844" i="8"/>
  <c r="Q2008" i="8"/>
  <c r="R2008" i="8" s="1"/>
  <c r="Q1406" i="8"/>
  <c r="Q1627" i="8"/>
  <c r="R1627" i="8" s="1"/>
  <c r="Q1698" i="8"/>
  <c r="R1698" i="8" s="1"/>
  <c r="Q1692" i="8"/>
  <c r="Q1931" i="8"/>
  <c r="Q1511" i="8"/>
  <c r="Q1526" i="8"/>
  <c r="Q1579" i="8"/>
  <c r="Q1578" i="8"/>
  <c r="Q1980" i="8"/>
  <c r="R1980" i="8" s="1"/>
  <c r="R1878" i="8"/>
  <c r="R1826" i="8"/>
  <c r="Q1637" i="8"/>
  <c r="Q1603" i="8"/>
  <c r="Q1658" i="8"/>
  <c r="Q1989" i="8"/>
  <c r="Q1473" i="8"/>
  <c r="Q1556" i="8"/>
  <c r="R1556" i="8" s="1"/>
  <c r="Q1623" i="8"/>
  <c r="R1623" i="8" s="1"/>
  <c r="Q1886" i="8"/>
  <c r="R1710" i="8"/>
  <c r="Q1639" i="8"/>
  <c r="R2014" i="8"/>
  <c r="R1580" i="8"/>
  <c r="R1865" i="8"/>
  <c r="Q2001" i="8"/>
  <c r="Q1362" i="8"/>
  <c r="Q1575" i="8"/>
  <c r="R1575" i="8" s="1"/>
  <c r="Q1737" i="8"/>
  <c r="R1737" i="8" s="1"/>
  <c r="Q1743" i="8"/>
  <c r="R1743" i="8" s="1"/>
  <c r="Q1394" i="8"/>
  <c r="R1821" i="8"/>
  <c r="Q1361" i="8"/>
  <c r="Q1502" i="8"/>
  <c r="Q1714" i="8"/>
  <c r="Q1798" i="8"/>
  <c r="Q1881" i="8"/>
  <c r="R1881" i="8" s="1"/>
  <c r="Q1401" i="8"/>
  <c r="Q1356" i="8"/>
  <c r="R1906" i="8"/>
  <c r="R1952" i="8"/>
  <c r="Q1954" i="8"/>
  <c r="R1954" i="8" s="1"/>
  <c r="Q1351" i="8"/>
  <c r="R1569" i="8"/>
  <c r="Q1597" i="8"/>
  <c r="Q1368" i="8"/>
  <c r="R1539" i="8"/>
  <c r="Q1860" i="8"/>
  <c r="Q1912" i="8"/>
  <c r="Q1902" i="8"/>
  <c r="R1902" i="8" s="1"/>
  <c r="R1493" i="8"/>
  <c r="Q1423" i="8"/>
  <c r="R1423" i="8" s="1"/>
  <c r="R1920" i="8"/>
  <c r="R1729" i="8"/>
  <c r="R1421" i="8"/>
  <c r="Q1391" i="8"/>
  <c r="R1391" i="8" s="1"/>
  <c r="Q1736" i="8"/>
  <c r="R1736" i="8" s="1"/>
  <c r="Q1427" i="8"/>
  <c r="Q1503" i="8"/>
  <c r="Q1613" i="8"/>
  <c r="Q1670" i="8"/>
  <c r="R1670" i="8" s="1"/>
  <c r="Q1999" i="8"/>
  <c r="Q1481" i="8"/>
  <c r="Q1795" i="8"/>
  <c r="Q1833" i="8"/>
  <c r="R1833" i="8" s="1"/>
  <c r="Q1995" i="8"/>
  <c r="R1995" i="8" s="1"/>
  <c r="Q1444" i="8"/>
  <c r="R1444" i="8" s="1"/>
  <c r="Q1645" i="8"/>
  <c r="Q1538" i="8"/>
  <c r="Q1680" i="8"/>
  <c r="Q1665" i="8"/>
  <c r="Q1738" i="8"/>
  <c r="Q2019" i="8"/>
  <c r="Q1653" i="8"/>
  <c r="Q1772" i="8"/>
  <c r="R1390" i="8"/>
  <c r="Q1602" i="8"/>
  <c r="Q1364" i="8"/>
  <c r="R1695" i="8"/>
  <c r="Q1905" i="8"/>
  <c r="Q1446" i="8"/>
  <c r="Q1909" i="8"/>
  <c r="Q1417" i="8"/>
  <c r="R1417" i="8" s="1"/>
  <c r="R1504" i="8"/>
  <c r="Q1589" i="8"/>
  <c r="Q1388" i="8"/>
  <c r="Q1991" i="8"/>
  <c r="R1991" i="8" s="1"/>
  <c r="Q1972" i="8"/>
  <c r="R1972" i="8" s="1"/>
  <c r="Q1628" i="8"/>
  <c r="R1628" i="8" s="1"/>
  <c r="Q1354" i="8"/>
  <c r="Q1527" i="8"/>
  <c r="Q1529" i="8"/>
  <c r="Q1557" i="8"/>
  <c r="Q1994" i="8"/>
  <c r="R1994" i="8" s="1"/>
  <c r="Q1740" i="8"/>
  <c r="R1740" i="8" s="1"/>
  <c r="Q1883" i="8"/>
  <c r="R1883" i="8" s="1"/>
  <c r="Q1884" i="8"/>
  <c r="Q1870" i="8"/>
  <c r="R1870" i="8" s="1"/>
  <c r="Q1518" i="8"/>
  <c r="Q1612" i="8"/>
  <c r="Q1636" i="8"/>
  <c r="Q1970" i="8"/>
  <c r="R1970" i="8" s="1"/>
  <c r="Q1505" i="8"/>
  <c r="Q1419" i="8"/>
  <c r="R1419" i="8" s="1"/>
  <c r="Q1380" i="8"/>
  <c r="R1380" i="8" s="1"/>
  <c r="Q1558" i="8"/>
  <c r="R1558" i="8" s="1"/>
  <c r="Q1706" i="8"/>
  <c r="Q1986" i="8"/>
  <c r="Q1521" i="8"/>
  <c r="R1521" i="8" s="1"/>
  <c r="Q1567" i="8"/>
  <c r="Q1848" i="8"/>
  <c r="R1839" i="8"/>
  <c r="Q1947" i="8"/>
  <c r="R1947" i="8" s="1"/>
  <c r="R1678" i="8"/>
  <c r="Q1704" i="8"/>
  <c r="Q1741" i="8"/>
  <c r="Q1516" i="8"/>
  <c r="R1516" i="8" s="1"/>
  <c r="R1664" i="8"/>
  <c r="Q1867" i="8"/>
  <c r="R1867" i="8" s="1"/>
  <c r="Q1824" i="8"/>
  <c r="R1824" i="8" s="1"/>
  <c r="R1434" i="8"/>
  <c r="Q1550" i="8"/>
  <c r="R1550" i="8" s="1"/>
  <c r="Q1591" i="8"/>
  <c r="R1591" i="8" s="1"/>
  <c r="Q1792" i="8"/>
  <c r="Q1540" i="8"/>
  <c r="Q1499" i="8"/>
  <c r="Q1891" i="8"/>
  <c r="Q1404" i="8"/>
  <c r="R1561" i="8"/>
  <c r="Q1745" i="8"/>
  <c r="Q1407" i="8"/>
  <c r="R1407" i="8" s="1"/>
  <c r="Q1507" i="8"/>
  <c r="Q1565" i="8"/>
  <c r="Q1451" i="8"/>
  <c r="Q1415" i="8"/>
  <c r="R1415" i="8" s="1"/>
  <c r="Q1438" i="8"/>
  <c r="R1438" i="8" s="1"/>
  <c r="Q1777" i="8"/>
  <c r="R1855" i="8"/>
  <c r="Q1491" i="8"/>
  <c r="Q1594" i="8"/>
  <c r="R1828" i="8"/>
  <c r="Q1360" i="8"/>
  <c r="Q1851" i="8"/>
  <c r="Q2018" i="8"/>
  <c r="Q1464" i="8"/>
  <c r="Q1671" i="8"/>
  <c r="R1671" i="8" s="1"/>
  <c r="Q1973" i="8"/>
  <c r="R1973" i="8" s="1"/>
  <c r="Q1913" i="8"/>
  <c r="R1913" i="8" s="1"/>
  <c r="Q1448" i="8"/>
  <c r="R1448" i="8" s="1"/>
  <c r="Q1655" i="8"/>
  <c r="Q2015" i="8"/>
  <c r="Q1494" i="8"/>
  <c r="Q1917" i="8"/>
  <c r="Q1955" i="8"/>
  <c r="R1955" i="8" s="1"/>
  <c r="Q1554" i="8"/>
  <c r="R1976" i="8"/>
  <c r="Q1859" i="8"/>
  <c r="Q1487" i="8"/>
  <c r="Q1676" i="8"/>
  <c r="Q1923" i="8"/>
  <c r="R1923" i="8" s="1"/>
  <c r="Q1838" i="8"/>
  <c r="Q1553" i="8"/>
  <c r="Q2016" i="8"/>
  <c r="R1794" i="8"/>
  <c r="Q1530" i="8"/>
  <c r="Q1962" i="8"/>
  <c r="R1524" i="8"/>
  <c r="Q1744" i="8"/>
  <c r="Q1620" i="8"/>
  <c r="Q1819" i="8"/>
  <c r="R1819" i="8" s="1"/>
  <c r="R1904" i="8"/>
  <c r="Q1941" i="8"/>
  <c r="R1812" i="8"/>
  <c r="Q1834" i="8"/>
  <c r="Q1964" i="8"/>
  <c r="R1651" i="8"/>
  <c r="R1804" i="8"/>
  <c r="Q1595" i="8"/>
  <c r="Q1634" i="8"/>
  <c r="R1436" i="8"/>
  <c r="Q1486" i="8"/>
  <c r="R1486" i="8" s="1"/>
  <c r="Q1562" i="8"/>
  <c r="Q1633" i="8"/>
  <c r="R1363" i="8"/>
  <c r="Q1631" i="8"/>
  <c r="R1631" i="8" s="1"/>
  <c r="Q1877" i="8"/>
  <c r="Q1370" i="8"/>
  <c r="Q1456" i="8"/>
  <c r="Q1398" i="8"/>
  <c r="Q1654" i="8"/>
  <c r="Q1497" i="8"/>
  <c r="Q1895" i="8"/>
  <c r="Q2000" i="8"/>
  <c r="Q1393" i="8"/>
  <c r="Q1377" i="8"/>
  <c r="Q1596" i="8"/>
  <c r="Q1935" i="8"/>
  <c r="Q1385" i="8"/>
  <c r="R1385" i="8" s="1"/>
  <c r="Q1571" i="8"/>
  <c r="Q1768" i="8"/>
  <c r="Q1899" i="8"/>
  <c r="R1899" i="8" s="1"/>
  <c r="Q1359" i="8"/>
  <c r="R1359" i="8" s="1"/>
  <c r="Q1907" i="8"/>
  <c r="Q1376" i="8"/>
  <c r="Q1959" i="8"/>
  <c r="Q1479" i="8"/>
  <c r="R1479" i="8" s="1"/>
  <c r="Q2004" i="8"/>
  <c r="R2004" i="8" s="1"/>
  <c r="Q1581" i="8"/>
  <c r="Q1988" i="8"/>
  <c r="Q2007" i="8"/>
  <c r="Q1806" i="8"/>
  <c r="R1806" i="8" s="1"/>
  <c r="R1850" i="8"/>
  <c r="Q1400" i="8"/>
  <c r="R1400" i="8" s="1"/>
  <c r="Q1372" i="8"/>
  <c r="Q1457" i="8"/>
  <c r="R1677" i="8"/>
  <c r="R1593" i="8"/>
  <c r="Q1752" i="8"/>
  <c r="Q1751" i="8"/>
  <c r="R1969" i="8"/>
  <c r="Q1799" i="8"/>
  <c r="R1805" i="8"/>
  <c r="R1918" i="8"/>
  <c r="Q1642" i="8"/>
  <c r="Q1615" i="8"/>
  <c r="R1440" i="8"/>
  <c r="R1742" i="8"/>
  <c r="Q1861" i="8"/>
  <c r="Q1893" i="8"/>
  <c r="Q1432" i="8"/>
  <c r="Q1650" i="8"/>
  <c r="R1650" i="8" s="1"/>
  <c r="Q1708" i="8"/>
  <c r="R1820" i="8"/>
  <c r="Q1412" i="8"/>
  <c r="Q1523" i="8"/>
  <c r="Q1687" i="8"/>
  <c r="R1687" i="8" s="1"/>
  <c r="Q2020" i="8"/>
  <c r="R1535" i="8"/>
  <c r="R1961" i="8"/>
  <c r="Q1543" i="8"/>
  <c r="R1939" i="8"/>
  <c r="Q1746" i="8"/>
  <c r="Q1949" i="8"/>
  <c r="Q1411" i="8"/>
  <c r="Q1430" i="8"/>
  <c r="R1430" i="8" s="1"/>
  <c r="Q1723" i="8"/>
  <c r="Q1718" i="8"/>
  <c r="Q1892" i="8"/>
  <c r="Q1467" i="8"/>
  <c r="R1747" i="8"/>
  <c r="Q1761" i="8"/>
  <c r="R1564" i="8"/>
  <c r="Q1424" i="8"/>
  <c r="Q1395" i="8"/>
  <c r="R1395" i="8" s="1"/>
  <c r="Q1927" i="8"/>
  <c r="Q1383" i="8"/>
  <c r="Q1760" i="8"/>
  <c r="Q1987" i="8"/>
  <c r="Q1640" i="8"/>
  <c r="Q1993" i="8"/>
  <c r="R1993" i="8" s="1"/>
  <c r="Q1478" i="8"/>
  <c r="R1478" i="8" s="1"/>
  <c r="Q1683" i="8"/>
  <c r="Q1825" i="8"/>
  <c r="R1825" i="8" s="1"/>
  <c r="Q1948" i="8"/>
  <c r="Q1971" i="8"/>
  <c r="Q2017" i="8"/>
  <c r="Q1378" i="8"/>
  <c r="R1378" i="8" s="1"/>
  <c r="R1584" i="8"/>
  <c r="Q2013" i="8"/>
  <c r="R1508" i="8"/>
  <c r="Q1889" i="8"/>
  <c r="Q1814" i="8"/>
  <c r="Q1422" i="8"/>
  <c r="Q1472" i="8"/>
  <c r="Q1476" i="8"/>
  <c r="Q1803" i="8"/>
  <c r="Q1900" i="8"/>
  <c r="Q1922" i="8"/>
  <c r="Q1689" i="8"/>
  <c r="Q1384" i="8"/>
  <c r="R1384" i="8" s="1"/>
  <c r="Q1735" i="8"/>
  <c r="Q1876" i="8"/>
  <c r="R1876" i="8" s="1"/>
  <c r="R1846" i="8"/>
  <c r="Q1443" i="8"/>
  <c r="R1443" i="8" s="1"/>
  <c r="Q1790" i="8"/>
  <c r="Q1757" i="8"/>
  <c r="Q1933" i="8"/>
  <c r="Q2012" i="8"/>
  <c r="R2012" i="8" s="1"/>
  <c r="Q1416" i="8"/>
  <c r="R1416" i="8" s="1"/>
  <c r="Q1425" i="8"/>
  <c r="Q1510" i="8"/>
  <c r="Q1652" i="8"/>
  <c r="Q1681" i="8"/>
  <c r="Q1548" i="8"/>
  <c r="R1548" i="8" s="1"/>
  <c r="Q1542" i="8"/>
  <c r="Q1938" i="8"/>
  <c r="Q1957" i="8"/>
  <c r="Q1587" i="8"/>
  <c r="Q1800" i="8"/>
  <c r="Q1965" i="8"/>
  <c r="Q1551" i="8"/>
  <c r="R1722" i="8"/>
  <c r="Q1967" i="8"/>
  <c r="Q1773" i="8"/>
  <c r="R1773" i="8" s="1"/>
  <c r="Q1599" i="8"/>
  <c r="Q1462" i="8"/>
  <c r="Q1605" i="8"/>
  <c r="R1605" i="8" s="1"/>
  <c r="R1466" i="8"/>
  <c r="Q1470" i="8"/>
  <c r="R1646" i="8"/>
  <c r="R1968" i="8"/>
  <c r="Q1822" i="8"/>
  <c r="Q1420" i="8"/>
  <c r="Q1452" i="8"/>
  <c r="R1452" i="8" s="1"/>
  <c r="Q1435" i="8"/>
  <c r="R1435" i="8" s="1"/>
  <c r="Q1515" i="8"/>
  <c r="R1515" i="8" s="1"/>
  <c r="Q1915" i="8"/>
  <c r="R1915" i="8" s="1"/>
  <c r="R1953" i="8"/>
  <c r="Q1392" i="8"/>
  <c r="R1392" i="8" s="1"/>
  <c r="R1445" i="8"/>
  <c r="Q1522" i="8"/>
  <c r="R1766" i="8"/>
  <c r="Q1852" i="8"/>
  <c r="R1852" i="8" s="1"/>
  <c r="Q2011" i="8"/>
  <c r="R1381" i="8"/>
  <c r="Q1489" i="8"/>
  <c r="Q1675" i="8"/>
  <c r="R1928" i="8"/>
  <c r="Q1811" i="8"/>
  <c r="Q1546" i="8"/>
  <c r="Q1588" i="8"/>
  <c r="Q1691" i="8"/>
  <c r="R1732" i="8"/>
  <c r="Q1914" i="8"/>
  <c r="R1461" i="8"/>
  <c r="R1512" i="8"/>
  <c r="R1977" i="8"/>
  <c r="Q1559" i="8"/>
  <c r="Q1776" i="8"/>
  <c r="R1776" i="8" s="1"/>
  <c r="Q1573" i="8"/>
  <c r="Q1854" i="8"/>
  <c r="Q1951" i="8"/>
  <c r="Q1981" i="8"/>
  <c r="R1387" i="8"/>
  <c r="R1519" i="8"/>
  <c r="Q1788" i="8"/>
  <c r="Q1626" i="8"/>
  <c r="Q1610" i="8"/>
  <c r="Q2002" i="8"/>
  <c r="Q1460" i="8"/>
  <c r="Q1408" i="8"/>
  <c r="Q1625" i="8"/>
  <c r="R1625" i="8" s="1"/>
  <c r="Q1809" i="8"/>
  <c r="R1809" i="8" s="1"/>
  <c r="Q1759" i="8"/>
  <c r="Q1621" i="8"/>
  <c r="Q1570" i="8"/>
  <c r="R1570" i="8" s="1"/>
  <c r="Q1701" i="8"/>
  <c r="Q1796" i="8"/>
  <c r="Q1619" i="8"/>
  <c r="Q2003" i="8"/>
  <c r="R2003" i="8" s="1"/>
  <c r="Q1669" i="8"/>
  <c r="Q1454" i="8"/>
  <c r="Q1765" i="8"/>
  <c r="R1765" i="8" s="1"/>
  <c r="Q1583" i="8"/>
  <c r="Q1545" i="8"/>
  <c r="Q1369" i="8"/>
  <c r="Q1414" i="8"/>
  <c r="R1414" i="8" s="1"/>
  <c r="Q1841" i="8"/>
  <c r="Q1901" i="8"/>
  <c r="R1901" i="8" s="1"/>
  <c r="Q1657" i="8"/>
  <c r="R1657" i="8" s="1"/>
  <c r="Q1604" i="8"/>
  <c r="R1604" i="8" s="1"/>
  <c r="Q1940" i="8"/>
  <c r="Q1397" i="8"/>
  <c r="Q1975" i="8"/>
  <c r="Q1357" i="8"/>
  <c r="Q1459" i="8"/>
  <c r="Q1830" i="8"/>
  <c r="Q1840" i="8"/>
  <c r="Q1365" i="8"/>
  <c r="R1365" i="8" s="1"/>
  <c r="R1810" i="8"/>
  <c r="R1768" i="8" l="1"/>
  <c r="R1530" i="8"/>
  <c r="R1894" i="8"/>
  <c r="R1834" i="8"/>
  <c r="R1871" i="8"/>
  <c r="R1372" i="8"/>
  <c r="R1633" i="8"/>
  <c r="R1404" i="8"/>
  <c r="R1505" i="8"/>
  <c r="R1716" i="8"/>
  <c r="R2010" i="8"/>
  <c r="R1974" i="8"/>
  <c r="R1990" i="8"/>
  <c r="R1691" i="8"/>
  <c r="R1571" i="8"/>
  <c r="R1785" i="8"/>
  <c r="R1619" i="8"/>
  <c r="R1412" i="8"/>
  <c r="R1562" i="8"/>
  <c r="R1917" i="8"/>
  <c r="R1464" i="8"/>
  <c r="R1427" i="8"/>
  <c r="R1578" i="8"/>
  <c r="R1685" i="8"/>
  <c r="R1720" i="8"/>
  <c r="R1836" i="8"/>
  <c r="R1887" i="8"/>
  <c r="R1755" i="8"/>
  <c r="R1949" i="8"/>
  <c r="R1762" i="8"/>
  <c r="R1726" i="8"/>
  <c r="R1756" i="8"/>
  <c r="R1642" i="8"/>
  <c r="R1730" i="8"/>
  <c r="R1757" i="8"/>
  <c r="R1761" i="8"/>
  <c r="R1708" i="8"/>
  <c r="R1653" i="8"/>
  <c r="R1368" i="8"/>
  <c r="R1362" i="8"/>
  <c r="R1844" i="8"/>
  <c r="R1797" i="8"/>
  <c r="R1647" i="8"/>
  <c r="R1654" i="8"/>
  <c r="R1397" i="8"/>
  <c r="R1610" i="8"/>
  <c r="R1799" i="8"/>
  <c r="R1418" i="8"/>
  <c r="R1989" i="8"/>
  <c r="R1885" i="8"/>
  <c r="R1590" i="8"/>
  <c r="R1856" i="8"/>
  <c r="R2018" i="8"/>
  <c r="R1559" i="8"/>
  <c r="R1551" i="8"/>
  <c r="R1681" i="8"/>
  <c r="R1640" i="8"/>
  <c r="R1597" i="8"/>
  <c r="R2001" i="8"/>
  <c r="R1832" i="8"/>
  <c r="R1622" i="8"/>
  <c r="R1425" i="8"/>
  <c r="R2020" i="8"/>
  <c r="R1690" i="8"/>
  <c r="R2017" i="8"/>
  <c r="R1565" i="8"/>
  <c r="R1518" i="8"/>
  <c r="R1527" i="8"/>
  <c r="R1481" i="8"/>
  <c r="R1511" i="8"/>
  <c r="R1498" i="8"/>
  <c r="R1513" i="8"/>
  <c r="R1442" i="8"/>
  <c r="R1713" i="8"/>
  <c r="R1888" i="8"/>
  <c r="R1816" i="8"/>
  <c r="R1422" i="8"/>
  <c r="R1788" i="8"/>
  <c r="R1945" i="8"/>
  <c r="R1965" i="8"/>
  <c r="R1652" i="8"/>
  <c r="R1892" i="8"/>
  <c r="R1667" i="8"/>
  <c r="R1792" i="8"/>
  <c r="R1665" i="8"/>
  <c r="R1936" i="8"/>
  <c r="R1775" i="8"/>
  <c r="R1686" i="8"/>
  <c r="R1896" i="8"/>
  <c r="R1621" i="8"/>
  <c r="R1616" i="8"/>
  <c r="R1988" i="8"/>
  <c r="R1882" i="8"/>
  <c r="R1487" i="8"/>
  <c r="R1507" i="8"/>
  <c r="R1704" i="8"/>
  <c r="R1354" i="8"/>
  <c r="R1413" i="8"/>
  <c r="R1842" i="8"/>
  <c r="R1659" i="8"/>
  <c r="R1863" i="8"/>
  <c r="R1456" i="8"/>
  <c r="R1602" i="8"/>
  <c r="R1942" i="8"/>
  <c r="R1723" i="8"/>
  <c r="R1749" i="8"/>
  <c r="R1645" i="8"/>
  <c r="R1613" i="8"/>
  <c r="R1880" i="8"/>
  <c r="R1930" i="8"/>
  <c r="R1683" i="8"/>
  <c r="R1379" i="8"/>
  <c r="R1771" i="8"/>
  <c r="R1849" i="8"/>
  <c r="R1934" i="8"/>
  <c r="R1626" i="8"/>
  <c r="R1523" i="8"/>
  <c r="R1457" i="8"/>
  <c r="R1692" i="8"/>
  <c r="R1437" i="8"/>
  <c r="R1382" i="8"/>
  <c r="R1706" i="8"/>
  <c r="R2019" i="8"/>
  <c r="R1862" i="8"/>
  <c r="R1403" i="8"/>
  <c r="R1759" i="8"/>
  <c r="R1534" i="8"/>
  <c r="R1439" i="8"/>
  <c r="R1827" i="8"/>
  <c r="R1428" i="8"/>
  <c r="R1875" i="8"/>
  <c r="R1779" i="8"/>
  <c r="R1800" i="8"/>
  <c r="R1554" i="8"/>
  <c r="R1668" i="8"/>
  <c r="R1700" i="8"/>
  <c r="R1807" i="8"/>
  <c r="R2180" i="8"/>
  <c r="R2425" i="8"/>
  <c r="R2514" i="8"/>
  <c r="R2519" i="8"/>
  <c r="R2633" i="8"/>
  <c r="R2267" i="8"/>
  <c r="R2364" i="8"/>
  <c r="R2443" i="8"/>
  <c r="R2042" i="8"/>
  <c r="R2464" i="8"/>
  <c r="R2111" i="8"/>
  <c r="R2553" i="8"/>
  <c r="R2091" i="8"/>
  <c r="R2275" i="8"/>
  <c r="R2680" i="8"/>
  <c r="R2082" i="8"/>
  <c r="R2483" i="8"/>
  <c r="R2551" i="8"/>
  <c r="R2054" i="8"/>
  <c r="R2557" i="8"/>
  <c r="R2156" i="8"/>
  <c r="R2130" i="8"/>
  <c r="R2655" i="8"/>
  <c r="R2412" i="8"/>
  <c r="R2137" i="8"/>
  <c r="R2393" i="8"/>
  <c r="R2215" i="8"/>
  <c r="R2638" i="8"/>
  <c r="R2650" i="8"/>
  <c r="R2179" i="8"/>
  <c r="R2459" i="8"/>
  <c r="R2074" i="8"/>
  <c r="R2388" i="8"/>
  <c r="R2663" i="8"/>
  <c r="R2592" i="8"/>
  <c r="R2144" i="8"/>
  <c r="R2321" i="8"/>
  <c r="R2304" i="8"/>
  <c r="R2093" i="8"/>
  <c r="R2296" i="8"/>
  <c r="R2187" i="8"/>
  <c r="R2524" i="8"/>
  <c r="R2223" i="8"/>
  <c r="R2070" i="8"/>
  <c r="R2127" i="8"/>
  <c r="R2398" i="8"/>
  <c r="R2468" i="8"/>
  <c r="R2110" i="8"/>
  <c r="R2535" i="8"/>
  <c r="R2455" i="8"/>
  <c r="R2613" i="8"/>
  <c r="R2198" i="8"/>
  <c r="R2669" i="8"/>
  <c r="R2384" i="8"/>
  <c r="R2693" i="8"/>
  <c r="R2365" i="8"/>
  <c r="R2450" i="8"/>
  <c r="R2451" i="8"/>
  <c r="R2227" i="8"/>
  <c r="R2616" i="8"/>
  <c r="R2643" i="8"/>
  <c r="R2523" i="8"/>
  <c r="R2141" i="8"/>
  <c r="R2666" i="8"/>
  <c r="R2420" i="8"/>
  <c r="R2610" i="8"/>
  <c r="R2583" i="8"/>
  <c r="R2131" i="8"/>
  <c r="R2360" i="8"/>
  <c r="R2688" i="8"/>
  <c r="R2585" i="8"/>
  <c r="R2654" i="8"/>
  <c r="R2062" i="8"/>
  <c r="R2192" i="8"/>
  <c r="R2634" i="8"/>
  <c r="R2670" i="8"/>
  <c r="R2418" i="8"/>
  <c r="R2087" i="8"/>
  <c r="R2686" i="8"/>
  <c r="R2428" i="8"/>
  <c r="R2548" i="8"/>
  <c r="R2161" i="8"/>
  <c r="R2353" i="8"/>
  <c r="R2177" i="8"/>
  <c r="R2344" i="8"/>
  <c r="R2491" i="8"/>
  <c r="R2476" i="8"/>
  <c r="R2595" i="8"/>
  <c r="R2101" i="8"/>
  <c r="R2273" i="8"/>
  <c r="R2324" i="8"/>
  <c r="R2369" i="8"/>
  <c r="R2566" i="8"/>
  <c r="R2143" i="8"/>
  <c r="R2047" i="8"/>
  <c r="R2649" i="8"/>
  <c r="R2329" i="8"/>
  <c r="R2076" i="8"/>
  <c r="R2590" i="8"/>
  <c r="R2068" i="8"/>
  <c r="R2401" i="8"/>
  <c r="R2496" i="8"/>
  <c r="R2188" i="8"/>
  <c r="R2433" i="8"/>
  <c r="R2066" i="8"/>
  <c r="R2580" i="8"/>
  <c r="R2231" i="8"/>
  <c r="R2208" i="8"/>
  <c r="R2555" i="8"/>
  <c r="R2441" i="8"/>
  <c r="R2086" i="8"/>
  <c r="R2050" i="8"/>
  <c r="R2348" i="8"/>
  <c r="R2540" i="8"/>
  <c r="R2058" i="8"/>
  <c r="R2165" i="8"/>
  <c r="R2531" i="8"/>
  <c r="R2139" i="8"/>
  <c r="R2337" i="8"/>
  <c r="R2229" i="8"/>
  <c r="R2080" i="8"/>
  <c r="R2332" i="8"/>
  <c r="R2488" i="8"/>
  <c r="R2168" i="8"/>
  <c r="R2172" i="8"/>
  <c r="R2340" i="8"/>
  <c r="R2297" i="8"/>
  <c r="R2639" i="8"/>
  <c r="R2467" i="8"/>
  <c r="R2191" i="8"/>
  <c r="R2382" i="8"/>
  <c r="R2445" i="8"/>
  <c r="R2235" i="8"/>
  <c r="R2600" i="8"/>
  <c r="R2674" i="8"/>
  <c r="R2458" i="8"/>
  <c r="R2423" i="8"/>
  <c r="R2114" i="8"/>
  <c r="R2507" i="8"/>
  <c r="R2129" i="8"/>
  <c r="R2193" i="8"/>
  <c r="R2503" i="8"/>
  <c r="R2380" i="8"/>
  <c r="R2499" i="8"/>
  <c r="R2039" i="8"/>
  <c r="R2391" i="8"/>
  <c r="R2245" i="8"/>
  <c r="R2040" i="8"/>
  <c r="R2416" i="8"/>
  <c r="R2336" i="8"/>
  <c r="R2095" i="8"/>
  <c r="R2255" i="8"/>
  <c r="R2694" i="8"/>
  <c r="R2405" i="8"/>
  <c r="R2328" i="8"/>
  <c r="R2342" i="8"/>
  <c r="R2356" i="8"/>
  <c r="R2623" i="8"/>
  <c r="R2552" i="8"/>
  <c r="R2169" i="8"/>
  <c r="R2219" i="8"/>
  <c r="R2295" i="8"/>
  <c r="R2316" i="8"/>
  <c r="R2097" i="8"/>
  <c r="R2174" i="8"/>
  <c r="R2243" i="8"/>
  <c r="R2475" i="8"/>
  <c r="R2646" i="8"/>
  <c r="R2309" i="8"/>
  <c r="R2449" i="8"/>
  <c r="R2224" i="8"/>
  <c r="R2662" i="8"/>
  <c r="R2269" i="8"/>
  <c r="R2099" i="8"/>
  <c r="R2038" i="8"/>
  <c r="R2539" i="8"/>
  <c r="R2479" i="8"/>
  <c r="R2672" i="8"/>
  <c r="R2442" i="8"/>
  <c r="R2517" i="8"/>
  <c r="R2561" i="8"/>
  <c r="R2030" i="8"/>
  <c r="R2196" i="8"/>
  <c r="R2495" i="8"/>
  <c r="R2658" i="8"/>
  <c r="R2556" i="8"/>
  <c r="R2631" i="8"/>
  <c r="R2394" i="8"/>
  <c r="R2203" i="8"/>
  <c r="R2578" i="8"/>
  <c r="R2271" i="8"/>
  <c r="R2626" i="8"/>
  <c r="R2570" i="8"/>
  <c r="R2510" i="8"/>
  <c r="R2677" i="8"/>
  <c r="R2059" i="8"/>
  <c r="R2263" i="8"/>
  <c r="R2195" i="8"/>
  <c r="R2084" i="8"/>
  <c r="R2241" i="8"/>
  <c r="R2569" i="8"/>
  <c r="R2154" i="8"/>
  <c r="R2043" i="8"/>
  <c r="R2157" i="8"/>
  <c r="R2614" i="8"/>
  <c r="R2261" i="8"/>
  <c r="R2545" i="8"/>
  <c r="R2406" i="8"/>
  <c r="R2377" i="8"/>
  <c r="R2502" i="8"/>
  <c r="R2559" i="8"/>
  <c r="R2414" i="8"/>
  <c r="R2385" i="8"/>
  <c r="R2656" i="8"/>
  <c r="R2504" i="8"/>
  <c r="R2461" i="8"/>
  <c r="R2265" i="8"/>
  <c r="R2280" i="8"/>
  <c r="R2199" i="8"/>
  <c r="R2352" i="8"/>
  <c r="R2318" i="8"/>
  <c r="R2621" i="8"/>
  <c r="R2253" i="8"/>
  <c r="R2064" i="8"/>
  <c r="R2257" i="8"/>
  <c r="R2115" i="8"/>
  <c r="R2160" i="8"/>
  <c r="R2606" i="8"/>
  <c r="R2116" i="8"/>
  <c r="R2594" i="8"/>
  <c r="R2100" i="8"/>
  <c r="R2564" i="8"/>
  <c r="R2119" i="8"/>
  <c r="R2046" i="8"/>
  <c r="R2372" i="8"/>
  <c r="R2233" i="8"/>
  <c r="R2396" i="8"/>
  <c r="R2078" i="8"/>
  <c r="R2516" i="8"/>
  <c r="R2400" i="8"/>
  <c r="R2171" i="8"/>
  <c r="R2163" i="8"/>
  <c r="R2237" i="8"/>
  <c r="R2104" i="8"/>
  <c r="R2622" i="8"/>
  <c r="R2678" i="8"/>
  <c r="R2368" i="8"/>
  <c r="R2608" i="8"/>
  <c r="R2103" i="8"/>
  <c r="R2320" i="8"/>
  <c r="R2239" i="8"/>
  <c r="R2089" i="8"/>
  <c r="R2532" i="8"/>
  <c r="R2230" i="8"/>
  <c r="R2307" i="8"/>
  <c r="R2026" i="8"/>
  <c r="R2166" i="8"/>
  <c r="R2558" i="8"/>
  <c r="R2185" i="8"/>
  <c r="R2149" i="8"/>
  <c r="R2117" i="8"/>
  <c r="R2181" i="8"/>
  <c r="R2112" i="8"/>
  <c r="R2056" i="8"/>
  <c r="R2682" i="8"/>
  <c r="R2034" i="8"/>
  <c r="R2325" i="8"/>
  <c r="R2685" i="8"/>
  <c r="R2477" i="8"/>
  <c r="R2173" i="8"/>
  <c r="R2247" i="8"/>
  <c r="R2152" i="8"/>
  <c r="R2392" i="8"/>
  <c r="R2537" i="8"/>
  <c r="R2469" i="8"/>
  <c r="R2105" i="8"/>
  <c r="R2591" i="8"/>
  <c r="R2453" i="8"/>
  <c r="R2374" i="8"/>
  <c r="R2323" i="8"/>
  <c r="R2232" i="8"/>
  <c r="R2109" i="8"/>
  <c r="R2602" i="8"/>
  <c r="R2326" i="8"/>
  <c r="R2641" i="8"/>
  <c r="R2409" i="8"/>
  <c r="R1830" i="8"/>
  <c r="R1738" i="8"/>
  <c r="R1795" i="8"/>
  <c r="R1798" i="8"/>
  <c r="R1868" i="8"/>
  <c r="R1483" i="8"/>
  <c r="R1782" i="8"/>
  <c r="R1679" i="8"/>
  <c r="R1946" i="8"/>
  <c r="R1801" i="8"/>
  <c r="R1733" i="8"/>
  <c r="R1938" i="8"/>
  <c r="R1814" i="8"/>
  <c r="R1545" i="8"/>
  <c r="R1701" i="8"/>
  <c r="R1546" i="8"/>
  <c r="R1522" i="8"/>
  <c r="R1861" i="8"/>
  <c r="R1752" i="8"/>
  <c r="R1940" i="8"/>
  <c r="R1811" i="8"/>
  <c r="R1542" i="8"/>
  <c r="R1933" i="8"/>
  <c r="R1689" i="8"/>
  <c r="R1889" i="8"/>
  <c r="R1581" i="8"/>
  <c r="R1744" i="8"/>
  <c r="R1676" i="8"/>
  <c r="R1451" i="8"/>
  <c r="R1540" i="8"/>
  <c r="R1986" i="8"/>
  <c r="R1772" i="8"/>
  <c r="R1503" i="8"/>
  <c r="R1912" i="8"/>
  <c r="R1356" i="8"/>
  <c r="R1908" i="8"/>
  <c r="R1433" i="8"/>
  <c r="R1449" i="8"/>
  <c r="R1424" i="8"/>
  <c r="R1860" i="8"/>
  <c r="R1401" i="8"/>
  <c r="R1673" i="8"/>
  <c r="R1962" i="8"/>
  <c r="R1790" i="8"/>
  <c r="R1900" i="8"/>
  <c r="R1411" i="8"/>
  <c r="R1964" i="8"/>
  <c r="R1859" i="8"/>
  <c r="R1909" i="8"/>
  <c r="R1727" i="8"/>
  <c r="R1563" i="8"/>
  <c r="R1352" i="8"/>
  <c r="R1459" i="8"/>
  <c r="R1841" i="8"/>
  <c r="R1981" i="8"/>
  <c r="R1510" i="8"/>
  <c r="R1476" i="8"/>
  <c r="R1987" i="8"/>
  <c r="R1467" i="8"/>
  <c r="R1959" i="8"/>
  <c r="R1935" i="8"/>
  <c r="R1398" i="8"/>
  <c r="R1941" i="8"/>
  <c r="R2016" i="8"/>
  <c r="R1745" i="8"/>
  <c r="R1714" i="8"/>
  <c r="R1473" i="8"/>
  <c r="R1406" i="8"/>
  <c r="R1475" i="8"/>
  <c r="R1586" i="8"/>
  <c r="R1843" i="8"/>
  <c r="R1956" i="8"/>
  <c r="R1845" i="8"/>
  <c r="R1357" i="8"/>
  <c r="R1408" i="8"/>
  <c r="R1951" i="8"/>
  <c r="R2011" i="8"/>
  <c r="R1462" i="8"/>
  <c r="R1587" i="8"/>
  <c r="R1472" i="8"/>
  <c r="R1971" i="8"/>
  <c r="R1760" i="8"/>
  <c r="R1543" i="8"/>
  <c r="R1432" i="8"/>
  <c r="R1376" i="8"/>
  <c r="R1596" i="8"/>
  <c r="R1553" i="8"/>
  <c r="R1777" i="8"/>
  <c r="R1848" i="8"/>
  <c r="R1364" i="8"/>
  <c r="R1680" i="8"/>
  <c r="R1999" i="8"/>
  <c r="R1351" i="8"/>
  <c r="R1502" i="8"/>
  <c r="R1579" i="8"/>
  <c r="R2009" i="8"/>
  <c r="R1983" i="8"/>
  <c r="R1873" i="8"/>
  <c r="R1661" i="8"/>
  <c r="R1925" i="8"/>
  <c r="R1767" i="8"/>
  <c r="R1879" i="8"/>
  <c r="R1975" i="8"/>
  <c r="R1369" i="8"/>
  <c r="R1854" i="8"/>
  <c r="R1957" i="8"/>
  <c r="R1735" i="8"/>
  <c r="R1948" i="8"/>
  <c r="R1383" i="8"/>
  <c r="R1718" i="8"/>
  <c r="R2007" i="8"/>
  <c r="R1907" i="8"/>
  <c r="R1377" i="8"/>
  <c r="R1838" i="8"/>
  <c r="R1567" i="8"/>
  <c r="R1538" i="8"/>
  <c r="R1361" i="8"/>
  <c r="R1526" i="8"/>
  <c r="R1514" i="8"/>
  <c r="R1997" i="8"/>
  <c r="R1996" i="8"/>
  <c r="R1611" i="8"/>
  <c r="R1375" i="8"/>
  <c r="R1353" i="8"/>
  <c r="R1796" i="8"/>
  <c r="R1460" i="8"/>
  <c r="R1588" i="8"/>
  <c r="R1420" i="8"/>
  <c r="R1599" i="8"/>
  <c r="R1893" i="8"/>
  <c r="R1751" i="8"/>
  <c r="R1370" i="8"/>
  <c r="R1634" i="8"/>
  <c r="R1620" i="8"/>
  <c r="R1494" i="8"/>
  <c r="R1891" i="8"/>
  <c r="R1388" i="8"/>
  <c r="R1658" i="8"/>
  <c r="R1386" i="8"/>
  <c r="R1793" i="8"/>
  <c r="R2002" i="8"/>
  <c r="R1573" i="8"/>
  <c r="R1822" i="8"/>
  <c r="R1927" i="8"/>
  <c r="R1725" i="8"/>
  <c r="R1393" i="8"/>
  <c r="R1595" i="8"/>
  <c r="R2015" i="8"/>
  <c r="R1851" i="8"/>
  <c r="R1499" i="8"/>
  <c r="R1636" i="8"/>
  <c r="R1557" i="8"/>
  <c r="R1589" i="8"/>
  <c r="R1603" i="8"/>
  <c r="R1537" i="8"/>
  <c r="R1963" i="8"/>
  <c r="R1911" i="8"/>
  <c r="R1639" i="8"/>
  <c r="R1931" i="8"/>
  <c r="R1662" i="8"/>
  <c r="R1629" i="8"/>
  <c r="R1506" i="8"/>
  <c r="R1709" i="8"/>
  <c r="R1583" i="8"/>
  <c r="R1967" i="8"/>
  <c r="R1922" i="8"/>
  <c r="R2000" i="8"/>
  <c r="R1877" i="8"/>
  <c r="R1655" i="8"/>
  <c r="R1360" i="8"/>
  <c r="R1612" i="8"/>
  <c r="R1529" i="8"/>
  <c r="R1394" i="8"/>
  <c r="R1637" i="8"/>
  <c r="R1769" i="8"/>
  <c r="R1367" i="8"/>
  <c r="R1495" i="8"/>
  <c r="R1741" i="8"/>
  <c r="R2005" i="8"/>
  <c r="R1682" i="8"/>
  <c r="R1840" i="8"/>
  <c r="R1470" i="8"/>
  <c r="R2013" i="8"/>
  <c r="R1615" i="8"/>
  <c r="R1895" i="8"/>
  <c r="R1886" i="8"/>
  <c r="R1672" i="8"/>
  <c r="R1802" i="8"/>
  <c r="R1454" i="8"/>
  <c r="R1675" i="8"/>
  <c r="R1497" i="8"/>
  <c r="R1594" i="8"/>
  <c r="R1446" i="8"/>
  <c r="R1702" i="8"/>
  <c r="R1717" i="8"/>
  <c r="R1669" i="8"/>
  <c r="R1914" i="8"/>
  <c r="R1489" i="8"/>
  <c r="R1803" i="8"/>
  <c r="R1746" i="8"/>
  <c r="R1491" i="8"/>
  <c r="R1884" i="8"/>
  <c r="R1905" i="8"/>
  <c r="R1728" i="8"/>
  <c r="H677" i="8" l="1"/>
  <c r="H678" i="8"/>
  <c r="H679" i="8"/>
  <c r="H680" i="8"/>
  <c r="H681" i="8"/>
  <c r="H682" i="8"/>
  <c r="H683" i="8"/>
  <c r="H684" i="8"/>
  <c r="H685" i="8"/>
  <c r="H686" i="8"/>
  <c r="H687" i="8"/>
  <c r="H688" i="8"/>
  <c r="H689" i="8"/>
  <c r="H690" i="8"/>
  <c r="H691" i="8"/>
  <c r="H692" i="8"/>
  <c r="H693" i="8"/>
  <c r="H694" i="8"/>
  <c r="H695" i="8"/>
  <c r="H696" i="8"/>
  <c r="H697" i="8"/>
  <c r="H698" i="8"/>
  <c r="H699" i="8"/>
  <c r="H700" i="8"/>
  <c r="H701" i="8"/>
  <c r="H702" i="8"/>
  <c r="H703" i="8"/>
  <c r="H704" i="8"/>
  <c r="H705" i="8"/>
  <c r="H706" i="8"/>
  <c r="H707" i="8"/>
  <c r="H708" i="8"/>
  <c r="H709" i="8"/>
  <c r="H710" i="8"/>
  <c r="H711" i="8"/>
  <c r="H712" i="8"/>
  <c r="H713" i="8"/>
  <c r="H714" i="8"/>
  <c r="H715" i="8"/>
  <c r="H716" i="8"/>
  <c r="H717" i="8"/>
  <c r="H718" i="8"/>
  <c r="H719" i="8"/>
  <c r="H720" i="8"/>
  <c r="H721" i="8"/>
  <c r="H722" i="8"/>
  <c r="H723" i="8"/>
  <c r="H724" i="8"/>
  <c r="H725" i="8"/>
  <c r="H726" i="8"/>
  <c r="H727" i="8"/>
  <c r="H728" i="8"/>
  <c r="H729" i="8"/>
  <c r="H730" i="8"/>
  <c r="H731" i="8"/>
  <c r="H732" i="8"/>
  <c r="H733" i="8"/>
  <c r="H734" i="8"/>
  <c r="H735" i="8"/>
  <c r="H736" i="8"/>
  <c r="H737" i="8"/>
  <c r="H738" i="8"/>
  <c r="H739" i="8"/>
  <c r="H740" i="8"/>
  <c r="H741" i="8"/>
  <c r="H742" i="8"/>
  <c r="H743" i="8"/>
  <c r="H744" i="8"/>
  <c r="H745" i="8"/>
  <c r="H746" i="8"/>
  <c r="H747" i="8"/>
  <c r="H748" i="8"/>
  <c r="H749" i="8"/>
  <c r="H750" i="8"/>
  <c r="H751" i="8"/>
  <c r="H752" i="8"/>
  <c r="H753" i="8"/>
  <c r="H754" i="8"/>
  <c r="H755" i="8"/>
  <c r="H756" i="8"/>
  <c r="H757" i="8"/>
  <c r="H758" i="8"/>
  <c r="H759" i="8"/>
  <c r="H760" i="8"/>
  <c r="H761" i="8"/>
  <c r="H762" i="8"/>
  <c r="H763" i="8"/>
  <c r="H764" i="8"/>
  <c r="H765" i="8"/>
  <c r="H766" i="8"/>
  <c r="H767" i="8"/>
  <c r="H768" i="8"/>
  <c r="H769" i="8"/>
  <c r="H770" i="8"/>
  <c r="H771" i="8"/>
  <c r="H772" i="8"/>
  <c r="H773" i="8"/>
  <c r="H774" i="8"/>
  <c r="H775" i="8"/>
  <c r="H776" i="8"/>
  <c r="H777" i="8"/>
  <c r="H778" i="8"/>
  <c r="H779" i="8"/>
  <c r="H780" i="8"/>
  <c r="H781" i="8"/>
  <c r="H782" i="8"/>
  <c r="H783" i="8"/>
  <c r="H784" i="8"/>
  <c r="H785" i="8"/>
  <c r="H786" i="8"/>
  <c r="H787" i="8"/>
  <c r="H788" i="8"/>
  <c r="H789" i="8"/>
  <c r="H790" i="8"/>
  <c r="H791" i="8"/>
  <c r="H792" i="8"/>
  <c r="H793" i="8"/>
  <c r="H794" i="8"/>
  <c r="H795" i="8"/>
  <c r="H796" i="8"/>
  <c r="H797" i="8"/>
  <c r="H798" i="8"/>
  <c r="H799" i="8"/>
  <c r="H800" i="8"/>
  <c r="H801" i="8"/>
  <c r="H802" i="8"/>
  <c r="H803" i="8"/>
  <c r="H804" i="8"/>
  <c r="H805" i="8"/>
  <c r="H806" i="8"/>
  <c r="H807" i="8"/>
  <c r="H808" i="8"/>
  <c r="H809" i="8"/>
  <c r="H810" i="8"/>
  <c r="H811" i="8"/>
  <c r="H812" i="8"/>
  <c r="H813" i="8"/>
  <c r="H814" i="8"/>
  <c r="H815" i="8"/>
  <c r="H816" i="8"/>
  <c r="H817" i="8"/>
  <c r="H818" i="8"/>
  <c r="H819" i="8"/>
  <c r="H820" i="8"/>
  <c r="H821" i="8"/>
  <c r="H822" i="8"/>
  <c r="H823" i="8"/>
  <c r="H824" i="8"/>
  <c r="H825" i="8"/>
  <c r="H826" i="8"/>
  <c r="H827" i="8"/>
  <c r="H828" i="8"/>
  <c r="H829" i="8"/>
  <c r="H830" i="8"/>
  <c r="H831" i="8"/>
  <c r="H832" i="8"/>
  <c r="H833" i="8"/>
  <c r="H834" i="8"/>
  <c r="H835" i="8"/>
  <c r="H836" i="8"/>
  <c r="H837" i="8"/>
  <c r="H838" i="8"/>
  <c r="H839" i="8"/>
  <c r="H840" i="8"/>
  <c r="H841" i="8"/>
  <c r="H842" i="8"/>
  <c r="H843" i="8"/>
  <c r="H844" i="8"/>
  <c r="H845" i="8"/>
  <c r="H846" i="8"/>
  <c r="H847" i="8"/>
  <c r="H848" i="8"/>
  <c r="H849" i="8"/>
  <c r="H850" i="8"/>
  <c r="H851" i="8"/>
  <c r="H852" i="8"/>
  <c r="H853" i="8"/>
  <c r="H854" i="8"/>
  <c r="H855" i="8"/>
  <c r="H856" i="8"/>
  <c r="H857" i="8"/>
  <c r="H858" i="8"/>
  <c r="H859" i="8"/>
  <c r="H860" i="8"/>
  <c r="H861" i="8"/>
  <c r="H862" i="8"/>
  <c r="H863" i="8"/>
  <c r="H864" i="8"/>
  <c r="H865" i="8"/>
  <c r="H866" i="8"/>
  <c r="H867" i="8"/>
  <c r="H868" i="8"/>
  <c r="H869" i="8"/>
  <c r="H870" i="8"/>
  <c r="H871" i="8"/>
  <c r="H872" i="8"/>
  <c r="H873" i="8"/>
  <c r="H874" i="8"/>
  <c r="H875" i="8"/>
  <c r="H876" i="8"/>
  <c r="H877" i="8"/>
  <c r="H878" i="8"/>
  <c r="H879" i="8"/>
  <c r="H880" i="8"/>
  <c r="H881" i="8"/>
  <c r="H882" i="8"/>
  <c r="H883" i="8"/>
  <c r="H884" i="8"/>
  <c r="H885" i="8"/>
  <c r="H886" i="8"/>
  <c r="H887" i="8"/>
  <c r="H888" i="8"/>
  <c r="H889" i="8"/>
  <c r="H890" i="8"/>
  <c r="H891" i="8"/>
  <c r="H892" i="8"/>
  <c r="H893" i="8"/>
  <c r="H894" i="8"/>
  <c r="H895" i="8"/>
  <c r="H896" i="8"/>
  <c r="H897" i="8"/>
  <c r="H898" i="8"/>
  <c r="H899" i="8"/>
  <c r="H900" i="8"/>
  <c r="H901" i="8"/>
  <c r="H902" i="8"/>
  <c r="H903" i="8"/>
  <c r="H904" i="8"/>
  <c r="H905" i="8"/>
  <c r="H906" i="8"/>
  <c r="H907" i="8"/>
  <c r="H908" i="8"/>
  <c r="H909" i="8"/>
  <c r="H910" i="8"/>
  <c r="H911" i="8"/>
  <c r="H912" i="8"/>
  <c r="H913" i="8"/>
  <c r="H914" i="8"/>
  <c r="H915" i="8"/>
  <c r="H916" i="8"/>
  <c r="H917" i="8"/>
  <c r="H918" i="8"/>
  <c r="H919" i="8"/>
  <c r="H920" i="8"/>
  <c r="H921" i="8"/>
  <c r="H922" i="8"/>
  <c r="H923" i="8"/>
  <c r="H924" i="8"/>
  <c r="H925" i="8"/>
  <c r="H926" i="8"/>
  <c r="H927" i="8"/>
  <c r="H928" i="8"/>
  <c r="H929" i="8"/>
  <c r="H930" i="8"/>
  <c r="H931" i="8"/>
  <c r="H932" i="8"/>
  <c r="H933" i="8"/>
  <c r="H934" i="8"/>
  <c r="H935" i="8"/>
  <c r="H936" i="8"/>
  <c r="H937" i="8"/>
  <c r="H938" i="8"/>
  <c r="H939" i="8"/>
  <c r="H940" i="8"/>
  <c r="H941" i="8"/>
  <c r="H942" i="8"/>
  <c r="H943" i="8"/>
  <c r="H944" i="8"/>
  <c r="H945" i="8"/>
  <c r="H946" i="8"/>
  <c r="H947" i="8"/>
  <c r="H948" i="8"/>
  <c r="H949" i="8"/>
  <c r="H950" i="8"/>
  <c r="H951" i="8"/>
  <c r="H952" i="8"/>
  <c r="H953" i="8"/>
  <c r="H954" i="8"/>
  <c r="H955" i="8"/>
  <c r="H956" i="8"/>
  <c r="H957" i="8"/>
  <c r="H958" i="8"/>
  <c r="H959" i="8"/>
  <c r="H960" i="8"/>
  <c r="H961" i="8"/>
  <c r="H962" i="8"/>
  <c r="H963" i="8"/>
  <c r="H964" i="8"/>
  <c r="H965" i="8"/>
  <c r="H966" i="8"/>
  <c r="H967" i="8"/>
  <c r="H968" i="8"/>
  <c r="H969" i="8"/>
  <c r="H970" i="8"/>
  <c r="H971" i="8"/>
  <c r="H972" i="8"/>
  <c r="H973" i="8"/>
  <c r="H974" i="8"/>
  <c r="H975" i="8"/>
  <c r="H976" i="8"/>
  <c r="H977" i="8"/>
  <c r="H978" i="8"/>
  <c r="H979" i="8"/>
  <c r="H980" i="8"/>
  <c r="H981" i="8"/>
  <c r="H982" i="8"/>
  <c r="H983" i="8"/>
  <c r="H984" i="8"/>
  <c r="H985" i="8"/>
  <c r="H986" i="8"/>
  <c r="H987" i="8"/>
  <c r="H988" i="8"/>
  <c r="H989" i="8"/>
  <c r="H990" i="8"/>
  <c r="H991" i="8"/>
  <c r="H992" i="8"/>
  <c r="H993" i="8"/>
  <c r="H994" i="8"/>
  <c r="H995" i="8"/>
  <c r="H996" i="8"/>
  <c r="H997" i="8"/>
  <c r="H998" i="8"/>
  <c r="H999" i="8"/>
  <c r="H1000" i="8"/>
  <c r="H1001" i="8"/>
  <c r="H1002" i="8"/>
  <c r="H1003" i="8"/>
  <c r="H1004" i="8"/>
  <c r="H1005" i="8"/>
  <c r="H1006" i="8"/>
  <c r="H1007" i="8"/>
  <c r="H1008" i="8"/>
  <c r="H1009" i="8"/>
  <c r="H1010" i="8"/>
  <c r="H1011" i="8"/>
  <c r="H1012" i="8"/>
  <c r="H1013" i="8"/>
  <c r="H1014" i="8"/>
  <c r="H1015" i="8"/>
  <c r="H1016" i="8"/>
  <c r="H1017" i="8"/>
  <c r="H1018" i="8"/>
  <c r="H1019" i="8"/>
  <c r="H1020" i="8"/>
  <c r="H1021" i="8"/>
  <c r="H1022" i="8"/>
  <c r="H1023" i="8"/>
  <c r="H1024" i="8"/>
  <c r="H1025" i="8"/>
  <c r="H1026" i="8"/>
  <c r="H1027" i="8"/>
  <c r="H1028" i="8"/>
  <c r="H1029" i="8"/>
  <c r="H1030" i="8"/>
  <c r="H1031" i="8"/>
  <c r="H1032" i="8"/>
  <c r="H1033" i="8"/>
  <c r="H1034" i="8"/>
  <c r="H1035" i="8"/>
  <c r="H1036" i="8"/>
  <c r="H1037" i="8"/>
  <c r="H1038" i="8"/>
  <c r="H1039" i="8"/>
  <c r="H1040" i="8"/>
  <c r="H1041" i="8"/>
  <c r="H1042" i="8"/>
  <c r="H1043" i="8"/>
  <c r="H1044" i="8"/>
  <c r="H1045" i="8"/>
  <c r="H1046" i="8"/>
  <c r="H1047" i="8"/>
  <c r="H1048" i="8"/>
  <c r="H1049" i="8"/>
  <c r="H1050" i="8"/>
  <c r="H1051" i="8"/>
  <c r="H1052" i="8"/>
  <c r="H1053" i="8"/>
  <c r="H1054" i="8"/>
  <c r="H1055" i="8"/>
  <c r="H1056" i="8"/>
  <c r="H1057" i="8"/>
  <c r="H1058" i="8"/>
  <c r="H1059" i="8"/>
  <c r="H1060" i="8"/>
  <c r="H1061" i="8"/>
  <c r="H1062" i="8"/>
  <c r="H1063" i="8"/>
  <c r="H1064" i="8"/>
  <c r="H1065" i="8"/>
  <c r="H1066" i="8"/>
  <c r="H1067" i="8"/>
  <c r="H1068" i="8"/>
  <c r="H1069" i="8"/>
  <c r="H1070" i="8"/>
  <c r="H1071" i="8"/>
  <c r="H1072" i="8"/>
  <c r="H1073" i="8"/>
  <c r="H1074" i="8"/>
  <c r="H1075" i="8"/>
  <c r="H1076" i="8"/>
  <c r="H1077" i="8"/>
  <c r="H1078" i="8"/>
  <c r="H1079" i="8"/>
  <c r="H1080" i="8"/>
  <c r="H1081" i="8"/>
  <c r="H1082" i="8"/>
  <c r="H1083" i="8"/>
  <c r="H1084" i="8"/>
  <c r="H1085" i="8"/>
  <c r="H1086" i="8"/>
  <c r="H1087" i="8"/>
  <c r="H1088" i="8"/>
  <c r="H1089" i="8"/>
  <c r="H1090" i="8"/>
  <c r="H1091" i="8"/>
  <c r="H1092" i="8"/>
  <c r="H1093" i="8"/>
  <c r="H1094" i="8"/>
  <c r="H1095" i="8"/>
  <c r="H1096" i="8"/>
  <c r="H1097" i="8"/>
  <c r="H1098" i="8"/>
  <c r="H1099" i="8"/>
  <c r="H1100" i="8"/>
  <c r="H1101" i="8"/>
  <c r="H1102" i="8"/>
  <c r="H1103" i="8"/>
  <c r="H1104" i="8"/>
  <c r="H1105" i="8"/>
  <c r="H1106" i="8"/>
  <c r="H1107" i="8"/>
  <c r="H1108" i="8"/>
  <c r="H1109" i="8"/>
  <c r="H1110" i="8"/>
  <c r="H1111" i="8"/>
  <c r="H1112" i="8"/>
  <c r="H1113" i="8"/>
  <c r="H1114" i="8"/>
  <c r="H1115" i="8"/>
  <c r="H1116" i="8"/>
  <c r="H1117" i="8"/>
  <c r="H1118" i="8"/>
  <c r="H1119" i="8"/>
  <c r="H1120" i="8"/>
  <c r="H1121" i="8"/>
  <c r="H1122" i="8"/>
  <c r="H1123" i="8"/>
  <c r="H1124" i="8"/>
  <c r="H1125" i="8"/>
  <c r="H1126" i="8"/>
  <c r="H1127" i="8"/>
  <c r="H1128" i="8"/>
  <c r="H1129" i="8"/>
  <c r="H1130" i="8"/>
  <c r="H1131" i="8"/>
  <c r="H1132" i="8"/>
  <c r="H1133" i="8"/>
  <c r="H1134" i="8"/>
  <c r="H1135" i="8"/>
  <c r="H1136" i="8"/>
  <c r="H1137" i="8"/>
  <c r="H1138" i="8"/>
  <c r="H1139" i="8"/>
  <c r="H1140" i="8"/>
  <c r="H1141" i="8"/>
  <c r="H1142" i="8"/>
  <c r="H1143" i="8"/>
  <c r="H1144" i="8"/>
  <c r="H1145" i="8"/>
  <c r="H1146" i="8"/>
  <c r="H1147" i="8"/>
  <c r="H1148" i="8"/>
  <c r="H1149" i="8"/>
  <c r="H1150" i="8"/>
  <c r="H1151" i="8"/>
  <c r="H1152" i="8"/>
  <c r="H1153" i="8"/>
  <c r="H1154" i="8"/>
  <c r="H1155" i="8"/>
  <c r="H1156" i="8"/>
  <c r="H1157" i="8"/>
  <c r="H1158" i="8"/>
  <c r="H1159" i="8"/>
  <c r="H1160" i="8"/>
  <c r="H1161" i="8"/>
  <c r="H1162" i="8"/>
  <c r="H1163" i="8"/>
  <c r="H1164" i="8"/>
  <c r="H1165" i="8"/>
  <c r="H1166" i="8"/>
  <c r="H1167" i="8"/>
  <c r="H1168" i="8"/>
  <c r="H1169" i="8"/>
  <c r="H1170" i="8"/>
  <c r="H1171" i="8"/>
  <c r="H1172" i="8"/>
  <c r="H1173" i="8"/>
  <c r="H1174" i="8"/>
  <c r="H1175" i="8"/>
  <c r="H1176" i="8"/>
  <c r="H1177" i="8"/>
  <c r="H1178" i="8"/>
  <c r="H1179" i="8"/>
  <c r="H1180" i="8"/>
  <c r="H1181" i="8"/>
  <c r="H1182" i="8"/>
  <c r="H1183" i="8"/>
  <c r="H1184" i="8"/>
  <c r="H1185" i="8"/>
  <c r="H1186" i="8"/>
  <c r="H1187" i="8"/>
  <c r="H1188" i="8"/>
  <c r="H1189" i="8"/>
  <c r="H1190" i="8"/>
  <c r="H1191" i="8"/>
  <c r="H1192" i="8"/>
  <c r="H1193" i="8"/>
  <c r="H1194" i="8"/>
  <c r="H1195" i="8"/>
  <c r="H1196" i="8"/>
  <c r="H1197" i="8"/>
  <c r="H1198" i="8"/>
  <c r="H1199" i="8"/>
  <c r="H1200" i="8"/>
  <c r="H1201" i="8"/>
  <c r="H1202" i="8"/>
  <c r="H1203" i="8"/>
  <c r="H1204" i="8"/>
  <c r="H1205" i="8"/>
  <c r="H1206" i="8"/>
  <c r="H1207" i="8"/>
  <c r="H1208" i="8"/>
  <c r="H1209" i="8"/>
  <c r="H1210" i="8"/>
  <c r="H1211" i="8"/>
  <c r="H1212" i="8"/>
  <c r="H1213" i="8"/>
  <c r="H1214" i="8"/>
  <c r="H1215" i="8"/>
  <c r="H1216" i="8"/>
  <c r="H1217" i="8"/>
  <c r="H1218" i="8"/>
  <c r="H1219" i="8"/>
  <c r="H1220" i="8"/>
  <c r="H1221" i="8"/>
  <c r="H1222" i="8"/>
  <c r="H1223" i="8"/>
  <c r="H1224" i="8"/>
  <c r="H1225" i="8"/>
  <c r="H1226" i="8"/>
  <c r="H1227" i="8"/>
  <c r="H1228" i="8"/>
  <c r="H1229" i="8"/>
  <c r="H1230" i="8"/>
  <c r="H1231" i="8"/>
  <c r="H1232" i="8"/>
  <c r="H1233" i="8"/>
  <c r="H1234" i="8"/>
  <c r="H1235" i="8"/>
  <c r="H1236" i="8"/>
  <c r="H1237" i="8"/>
  <c r="H1238" i="8"/>
  <c r="H1239" i="8"/>
  <c r="H1240" i="8"/>
  <c r="H1241" i="8"/>
  <c r="H1242" i="8"/>
  <c r="H1243" i="8"/>
  <c r="H1244" i="8"/>
  <c r="H1245" i="8"/>
  <c r="H1246" i="8"/>
  <c r="H1247" i="8"/>
  <c r="H1248" i="8"/>
  <c r="H1249" i="8"/>
  <c r="H1250" i="8"/>
  <c r="H1251" i="8"/>
  <c r="H1252" i="8"/>
  <c r="H1253" i="8"/>
  <c r="H1254" i="8"/>
  <c r="H1255" i="8"/>
  <c r="H1256" i="8"/>
  <c r="H1257" i="8"/>
  <c r="H1258" i="8"/>
  <c r="H1259" i="8"/>
  <c r="H1260" i="8"/>
  <c r="H1261" i="8"/>
  <c r="H1262" i="8"/>
  <c r="H1263" i="8"/>
  <c r="H1264" i="8"/>
  <c r="H1265" i="8"/>
  <c r="H1266" i="8"/>
  <c r="H1267" i="8"/>
  <c r="H1268" i="8"/>
  <c r="H1269" i="8"/>
  <c r="H1270" i="8"/>
  <c r="H1271" i="8"/>
  <c r="H1272" i="8"/>
  <c r="H1273" i="8"/>
  <c r="H1274" i="8"/>
  <c r="H1275" i="8"/>
  <c r="H1276" i="8"/>
  <c r="H1277" i="8"/>
  <c r="H1278" i="8"/>
  <c r="H1279" i="8"/>
  <c r="H1280" i="8"/>
  <c r="H1281" i="8"/>
  <c r="H1282" i="8"/>
  <c r="H1283" i="8"/>
  <c r="H1284" i="8"/>
  <c r="H1285" i="8"/>
  <c r="H1286" i="8"/>
  <c r="H1287" i="8"/>
  <c r="H1288" i="8"/>
  <c r="H1289" i="8"/>
  <c r="H1290" i="8"/>
  <c r="H1291" i="8"/>
  <c r="H1292" i="8"/>
  <c r="H1293" i="8"/>
  <c r="H1294" i="8"/>
  <c r="H1295" i="8"/>
  <c r="H1296" i="8"/>
  <c r="H1297" i="8"/>
  <c r="H1298" i="8"/>
  <c r="H1299" i="8"/>
  <c r="H1300" i="8"/>
  <c r="H1301" i="8"/>
  <c r="H1302" i="8"/>
  <c r="H1303" i="8"/>
  <c r="H1304" i="8"/>
  <c r="H1305" i="8"/>
  <c r="H1306" i="8"/>
  <c r="H1307" i="8"/>
  <c r="H1308" i="8"/>
  <c r="H1309" i="8"/>
  <c r="H1310" i="8"/>
  <c r="H1311" i="8"/>
  <c r="H1312" i="8"/>
  <c r="H1313" i="8"/>
  <c r="H1314" i="8"/>
  <c r="H1315" i="8"/>
  <c r="H1316" i="8"/>
  <c r="H1317" i="8"/>
  <c r="H1318" i="8"/>
  <c r="H1319" i="8"/>
  <c r="H1320" i="8"/>
  <c r="H1321" i="8"/>
  <c r="H1322" i="8"/>
  <c r="H1323" i="8"/>
  <c r="H1324" i="8"/>
  <c r="H1325" i="8"/>
  <c r="H1326" i="8"/>
  <c r="H1327" i="8"/>
  <c r="H1328" i="8"/>
  <c r="H1329" i="8"/>
  <c r="H1330" i="8"/>
  <c r="H1331" i="8"/>
  <c r="H1332" i="8"/>
  <c r="H1333" i="8"/>
  <c r="H1334" i="8"/>
  <c r="H1335" i="8"/>
  <c r="H1336" i="8"/>
  <c r="H1337" i="8"/>
  <c r="H1338" i="8"/>
  <c r="H1339" i="8"/>
  <c r="H1340" i="8"/>
  <c r="H1341" i="8"/>
  <c r="H1342" i="8"/>
  <c r="H1343" i="8"/>
  <c r="H1344" i="8"/>
  <c r="H1345" i="8"/>
  <c r="H1346" i="8"/>
  <c r="H676" i="8"/>
  <c r="G677" i="8"/>
  <c r="G678" i="8"/>
  <c r="G679" i="8"/>
  <c r="G680" i="8"/>
  <c r="G681" i="8"/>
  <c r="G682" i="8"/>
  <c r="G683" i="8"/>
  <c r="G684" i="8"/>
  <c r="G685" i="8"/>
  <c r="G686" i="8"/>
  <c r="G687" i="8"/>
  <c r="G688" i="8"/>
  <c r="I688" i="8" s="1"/>
  <c r="G689" i="8"/>
  <c r="G690" i="8"/>
  <c r="I690" i="8" s="1"/>
  <c r="G691" i="8"/>
  <c r="G692" i="8"/>
  <c r="G693" i="8"/>
  <c r="G694" i="8"/>
  <c r="G695" i="8"/>
  <c r="G696" i="8"/>
  <c r="G697" i="8"/>
  <c r="G698" i="8"/>
  <c r="G699" i="8"/>
  <c r="G700" i="8"/>
  <c r="G701" i="8"/>
  <c r="G702" i="8"/>
  <c r="G703" i="8"/>
  <c r="G704" i="8"/>
  <c r="I704" i="8" s="1"/>
  <c r="G705" i="8"/>
  <c r="G706" i="8"/>
  <c r="I706" i="8" s="1"/>
  <c r="G707" i="8"/>
  <c r="G708" i="8"/>
  <c r="G709" i="8"/>
  <c r="G710" i="8"/>
  <c r="G711" i="8"/>
  <c r="G712" i="8"/>
  <c r="G713" i="8"/>
  <c r="G714" i="8"/>
  <c r="G715" i="8"/>
  <c r="G716" i="8"/>
  <c r="G717" i="8"/>
  <c r="G718" i="8"/>
  <c r="G719" i="8"/>
  <c r="G720" i="8"/>
  <c r="I720" i="8" s="1"/>
  <c r="G721" i="8"/>
  <c r="G722" i="8"/>
  <c r="I722" i="8" s="1"/>
  <c r="G723" i="8"/>
  <c r="G724" i="8"/>
  <c r="G725" i="8"/>
  <c r="G726" i="8"/>
  <c r="G727" i="8"/>
  <c r="G728" i="8"/>
  <c r="G729" i="8"/>
  <c r="G730" i="8"/>
  <c r="G731" i="8"/>
  <c r="G732" i="8"/>
  <c r="G733" i="8"/>
  <c r="G734" i="8"/>
  <c r="G735" i="8"/>
  <c r="G736" i="8"/>
  <c r="I736" i="8" s="1"/>
  <c r="G737" i="8"/>
  <c r="G738" i="8"/>
  <c r="I738" i="8" s="1"/>
  <c r="G739" i="8"/>
  <c r="G740" i="8"/>
  <c r="G741" i="8"/>
  <c r="G742" i="8"/>
  <c r="G743" i="8"/>
  <c r="G744" i="8"/>
  <c r="G745" i="8"/>
  <c r="G746" i="8"/>
  <c r="G747" i="8"/>
  <c r="G748" i="8"/>
  <c r="G749" i="8"/>
  <c r="G750" i="8"/>
  <c r="G751" i="8"/>
  <c r="G752" i="8"/>
  <c r="I752" i="8" s="1"/>
  <c r="G753" i="8"/>
  <c r="G754" i="8"/>
  <c r="I754" i="8" s="1"/>
  <c r="G755" i="8"/>
  <c r="G756" i="8"/>
  <c r="G757" i="8"/>
  <c r="G758" i="8"/>
  <c r="G759" i="8"/>
  <c r="G760" i="8"/>
  <c r="G761" i="8"/>
  <c r="G762" i="8"/>
  <c r="G763" i="8"/>
  <c r="G764" i="8"/>
  <c r="G765" i="8"/>
  <c r="G766" i="8"/>
  <c r="G767" i="8"/>
  <c r="G768" i="8"/>
  <c r="I768" i="8" s="1"/>
  <c r="G769" i="8"/>
  <c r="G770" i="8"/>
  <c r="I770" i="8" s="1"/>
  <c r="G771" i="8"/>
  <c r="G772" i="8"/>
  <c r="G773" i="8"/>
  <c r="G774" i="8"/>
  <c r="G775" i="8"/>
  <c r="G776" i="8"/>
  <c r="G777" i="8"/>
  <c r="G778" i="8"/>
  <c r="G779" i="8"/>
  <c r="G780" i="8"/>
  <c r="G781" i="8"/>
  <c r="G782" i="8"/>
  <c r="G783" i="8"/>
  <c r="G784" i="8"/>
  <c r="I784" i="8" s="1"/>
  <c r="G785" i="8"/>
  <c r="G786" i="8"/>
  <c r="I786" i="8" s="1"/>
  <c r="G787" i="8"/>
  <c r="G788" i="8"/>
  <c r="G789" i="8"/>
  <c r="G790" i="8"/>
  <c r="G791" i="8"/>
  <c r="G792" i="8"/>
  <c r="G793" i="8"/>
  <c r="G794" i="8"/>
  <c r="G795" i="8"/>
  <c r="G796" i="8"/>
  <c r="G797" i="8"/>
  <c r="G798" i="8"/>
  <c r="G799" i="8"/>
  <c r="G800" i="8"/>
  <c r="I800" i="8" s="1"/>
  <c r="G801" i="8"/>
  <c r="G802" i="8"/>
  <c r="I802" i="8" s="1"/>
  <c r="G803" i="8"/>
  <c r="G804" i="8"/>
  <c r="G805" i="8"/>
  <c r="G806" i="8"/>
  <c r="G807" i="8"/>
  <c r="G808" i="8"/>
  <c r="G809" i="8"/>
  <c r="G810" i="8"/>
  <c r="G811" i="8"/>
  <c r="G812" i="8"/>
  <c r="G813" i="8"/>
  <c r="G814" i="8"/>
  <c r="G815" i="8"/>
  <c r="G816" i="8"/>
  <c r="I816" i="8" s="1"/>
  <c r="G817" i="8"/>
  <c r="G818" i="8"/>
  <c r="I818" i="8" s="1"/>
  <c r="G819" i="8"/>
  <c r="G820" i="8"/>
  <c r="G821" i="8"/>
  <c r="G822" i="8"/>
  <c r="G823" i="8"/>
  <c r="G824" i="8"/>
  <c r="G825" i="8"/>
  <c r="G826" i="8"/>
  <c r="G827" i="8"/>
  <c r="G828" i="8"/>
  <c r="G829" i="8"/>
  <c r="G830" i="8"/>
  <c r="G831" i="8"/>
  <c r="G832" i="8"/>
  <c r="I832" i="8" s="1"/>
  <c r="G833" i="8"/>
  <c r="G834" i="8"/>
  <c r="I834" i="8" s="1"/>
  <c r="G835" i="8"/>
  <c r="G836" i="8"/>
  <c r="G837" i="8"/>
  <c r="G838" i="8"/>
  <c r="G839" i="8"/>
  <c r="G840" i="8"/>
  <c r="G841" i="8"/>
  <c r="G842" i="8"/>
  <c r="G843" i="8"/>
  <c r="G844" i="8"/>
  <c r="G845" i="8"/>
  <c r="G846" i="8"/>
  <c r="G847" i="8"/>
  <c r="G848" i="8"/>
  <c r="I848" i="8" s="1"/>
  <c r="G849" i="8"/>
  <c r="G850" i="8"/>
  <c r="I850" i="8" s="1"/>
  <c r="G851" i="8"/>
  <c r="G852" i="8"/>
  <c r="G853" i="8"/>
  <c r="G854" i="8"/>
  <c r="G855" i="8"/>
  <c r="G856" i="8"/>
  <c r="G857" i="8"/>
  <c r="G858" i="8"/>
  <c r="G859" i="8"/>
  <c r="G860" i="8"/>
  <c r="G861" i="8"/>
  <c r="G862" i="8"/>
  <c r="G863" i="8"/>
  <c r="G864" i="8"/>
  <c r="I864" i="8" s="1"/>
  <c r="G865" i="8"/>
  <c r="G866" i="8"/>
  <c r="I866" i="8" s="1"/>
  <c r="G867" i="8"/>
  <c r="G868" i="8"/>
  <c r="G869" i="8"/>
  <c r="G870" i="8"/>
  <c r="G871" i="8"/>
  <c r="G872" i="8"/>
  <c r="G873" i="8"/>
  <c r="G874" i="8"/>
  <c r="G875" i="8"/>
  <c r="G876" i="8"/>
  <c r="G877" i="8"/>
  <c r="G878" i="8"/>
  <c r="G879" i="8"/>
  <c r="G880" i="8"/>
  <c r="I880" i="8" s="1"/>
  <c r="G881" i="8"/>
  <c r="G882" i="8"/>
  <c r="I882" i="8" s="1"/>
  <c r="G883" i="8"/>
  <c r="G884" i="8"/>
  <c r="G885" i="8"/>
  <c r="G886" i="8"/>
  <c r="G887" i="8"/>
  <c r="G888" i="8"/>
  <c r="G889" i="8"/>
  <c r="G890" i="8"/>
  <c r="G891" i="8"/>
  <c r="G892" i="8"/>
  <c r="G893" i="8"/>
  <c r="G894" i="8"/>
  <c r="G895" i="8"/>
  <c r="G896" i="8"/>
  <c r="I896" i="8" s="1"/>
  <c r="G897" i="8"/>
  <c r="G898" i="8"/>
  <c r="I898" i="8" s="1"/>
  <c r="G899" i="8"/>
  <c r="G900" i="8"/>
  <c r="G901" i="8"/>
  <c r="G902" i="8"/>
  <c r="G903" i="8"/>
  <c r="G904" i="8"/>
  <c r="G905" i="8"/>
  <c r="G906" i="8"/>
  <c r="G907" i="8"/>
  <c r="G908" i="8"/>
  <c r="G909" i="8"/>
  <c r="G910" i="8"/>
  <c r="G911" i="8"/>
  <c r="G912" i="8"/>
  <c r="I912" i="8" s="1"/>
  <c r="G913" i="8"/>
  <c r="G914" i="8"/>
  <c r="I914" i="8" s="1"/>
  <c r="G915" i="8"/>
  <c r="G916" i="8"/>
  <c r="G917" i="8"/>
  <c r="G918" i="8"/>
  <c r="G919" i="8"/>
  <c r="G920" i="8"/>
  <c r="G921" i="8"/>
  <c r="G922" i="8"/>
  <c r="G923" i="8"/>
  <c r="G924" i="8"/>
  <c r="G925" i="8"/>
  <c r="G926" i="8"/>
  <c r="G927" i="8"/>
  <c r="G928" i="8"/>
  <c r="G929" i="8"/>
  <c r="G930" i="8"/>
  <c r="I930" i="8" s="1"/>
  <c r="G931" i="8"/>
  <c r="G932" i="8"/>
  <c r="G933" i="8"/>
  <c r="G934" i="8"/>
  <c r="G935" i="8"/>
  <c r="G936" i="8"/>
  <c r="G937" i="8"/>
  <c r="G938" i="8"/>
  <c r="G939" i="8"/>
  <c r="G940" i="8"/>
  <c r="G941" i="8"/>
  <c r="G942" i="8"/>
  <c r="G943" i="8"/>
  <c r="G944" i="8"/>
  <c r="I944" i="8" s="1"/>
  <c r="G945" i="8"/>
  <c r="G946" i="8"/>
  <c r="I946" i="8" s="1"/>
  <c r="G947" i="8"/>
  <c r="G948" i="8"/>
  <c r="G949" i="8"/>
  <c r="G950" i="8"/>
  <c r="G951" i="8"/>
  <c r="G952" i="8"/>
  <c r="G953" i="8"/>
  <c r="G954" i="8"/>
  <c r="G955" i="8"/>
  <c r="G956" i="8"/>
  <c r="G957" i="8"/>
  <c r="G958" i="8"/>
  <c r="G959" i="8"/>
  <c r="G960" i="8"/>
  <c r="G961" i="8"/>
  <c r="G962" i="8"/>
  <c r="I962" i="8" s="1"/>
  <c r="G963" i="8"/>
  <c r="G964" i="8"/>
  <c r="G965" i="8"/>
  <c r="G966" i="8"/>
  <c r="G967" i="8"/>
  <c r="G968" i="8"/>
  <c r="G969" i="8"/>
  <c r="G970" i="8"/>
  <c r="G971" i="8"/>
  <c r="G972" i="8"/>
  <c r="G973" i="8"/>
  <c r="G974" i="8"/>
  <c r="G975" i="8"/>
  <c r="G976" i="8"/>
  <c r="G977" i="8"/>
  <c r="G978" i="8"/>
  <c r="I978" i="8" s="1"/>
  <c r="G979" i="8"/>
  <c r="G980" i="8"/>
  <c r="G981" i="8"/>
  <c r="G982" i="8"/>
  <c r="G983" i="8"/>
  <c r="G984" i="8"/>
  <c r="G985" i="8"/>
  <c r="G986" i="8"/>
  <c r="G987" i="8"/>
  <c r="G988" i="8"/>
  <c r="G989" i="8"/>
  <c r="G990" i="8"/>
  <c r="G991" i="8"/>
  <c r="G992" i="8"/>
  <c r="G993" i="8"/>
  <c r="G994" i="8"/>
  <c r="I994" i="8" s="1"/>
  <c r="G995" i="8"/>
  <c r="G996" i="8"/>
  <c r="G997" i="8"/>
  <c r="G998" i="8"/>
  <c r="G999" i="8"/>
  <c r="G1000" i="8"/>
  <c r="G1001" i="8"/>
  <c r="G1002" i="8"/>
  <c r="G1003" i="8"/>
  <c r="G1004" i="8"/>
  <c r="G1005" i="8"/>
  <c r="G1006" i="8"/>
  <c r="G1007" i="8"/>
  <c r="G1008" i="8"/>
  <c r="G1009" i="8"/>
  <c r="G1010" i="8"/>
  <c r="I1010" i="8" s="1"/>
  <c r="G1011" i="8"/>
  <c r="G1012" i="8"/>
  <c r="G1013" i="8"/>
  <c r="G1014" i="8"/>
  <c r="G1015" i="8"/>
  <c r="G1016" i="8"/>
  <c r="G1017" i="8"/>
  <c r="G1018" i="8"/>
  <c r="G1019" i="8"/>
  <c r="G1020" i="8"/>
  <c r="G1021" i="8"/>
  <c r="G1022" i="8"/>
  <c r="G1023" i="8"/>
  <c r="G1024" i="8"/>
  <c r="G1025" i="8"/>
  <c r="G1026" i="8"/>
  <c r="I1026" i="8" s="1"/>
  <c r="G1027" i="8"/>
  <c r="G1028" i="8"/>
  <c r="G1029" i="8"/>
  <c r="G1030" i="8"/>
  <c r="G1031" i="8"/>
  <c r="G1032" i="8"/>
  <c r="G1033" i="8"/>
  <c r="G1034" i="8"/>
  <c r="G1035" i="8"/>
  <c r="G1036" i="8"/>
  <c r="G1037" i="8"/>
  <c r="G1038" i="8"/>
  <c r="G1039" i="8"/>
  <c r="G1040" i="8"/>
  <c r="G1041" i="8"/>
  <c r="G1042" i="8"/>
  <c r="I1042" i="8" s="1"/>
  <c r="G1043" i="8"/>
  <c r="G1044" i="8"/>
  <c r="G1045" i="8"/>
  <c r="G1046" i="8"/>
  <c r="G1047" i="8"/>
  <c r="G1048" i="8"/>
  <c r="G1049" i="8"/>
  <c r="G1050" i="8"/>
  <c r="G1051" i="8"/>
  <c r="G1052" i="8"/>
  <c r="G1053" i="8"/>
  <c r="G1054" i="8"/>
  <c r="G1055" i="8"/>
  <c r="G1056" i="8"/>
  <c r="G1057" i="8"/>
  <c r="G1058" i="8"/>
  <c r="I1058" i="8" s="1"/>
  <c r="G1059" i="8"/>
  <c r="G1060" i="8"/>
  <c r="G1061" i="8"/>
  <c r="G1062" i="8"/>
  <c r="G1063" i="8"/>
  <c r="G1064" i="8"/>
  <c r="G1065" i="8"/>
  <c r="G1066" i="8"/>
  <c r="G1067" i="8"/>
  <c r="G1068" i="8"/>
  <c r="G1069" i="8"/>
  <c r="G1070" i="8"/>
  <c r="G1071" i="8"/>
  <c r="G1072" i="8"/>
  <c r="G1073" i="8"/>
  <c r="G1074" i="8"/>
  <c r="I1074" i="8" s="1"/>
  <c r="G1075" i="8"/>
  <c r="G1076" i="8"/>
  <c r="G1077" i="8"/>
  <c r="G1078" i="8"/>
  <c r="G1079" i="8"/>
  <c r="G1080" i="8"/>
  <c r="G1081" i="8"/>
  <c r="G1082" i="8"/>
  <c r="G1083" i="8"/>
  <c r="G1084" i="8"/>
  <c r="G1085" i="8"/>
  <c r="G1086" i="8"/>
  <c r="G1087" i="8"/>
  <c r="G1088" i="8"/>
  <c r="G1089" i="8"/>
  <c r="G1090" i="8"/>
  <c r="I1090" i="8" s="1"/>
  <c r="G1091" i="8"/>
  <c r="G1092" i="8"/>
  <c r="G1093" i="8"/>
  <c r="G1094" i="8"/>
  <c r="G1095" i="8"/>
  <c r="G1096" i="8"/>
  <c r="G1097" i="8"/>
  <c r="G1098" i="8"/>
  <c r="G1099" i="8"/>
  <c r="G1100" i="8"/>
  <c r="G1101" i="8"/>
  <c r="G1102" i="8"/>
  <c r="G1103" i="8"/>
  <c r="G1104" i="8"/>
  <c r="G1105" i="8"/>
  <c r="G1106" i="8"/>
  <c r="I1106" i="8" s="1"/>
  <c r="G1107" i="8"/>
  <c r="G1108" i="8"/>
  <c r="G1109" i="8"/>
  <c r="G1110" i="8"/>
  <c r="G1111" i="8"/>
  <c r="G1112" i="8"/>
  <c r="G1113" i="8"/>
  <c r="G1114" i="8"/>
  <c r="G1115" i="8"/>
  <c r="G1116" i="8"/>
  <c r="G1117" i="8"/>
  <c r="G1118" i="8"/>
  <c r="G1119" i="8"/>
  <c r="G1120" i="8"/>
  <c r="G1121" i="8"/>
  <c r="G1122" i="8"/>
  <c r="I1122" i="8" s="1"/>
  <c r="G1123" i="8"/>
  <c r="G1124" i="8"/>
  <c r="G1125" i="8"/>
  <c r="G1126" i="8"/>
  <c r="G1127" i="8"/>
  <c r="G1128" i="8"/>
  <c r="G1129" i="8"/>
  <c r="G1130" i="8"/>
  <c r="G1131" i="8"/>
  <c r="G1132" i="8"/>
  <c r="G1133" i="8"/>
  <c r="G1134" i="8"/>
  <c r="G1135" i="8"/>
  <c r="G1136" i="8"/>
  <c r="G1137" i="8"/>
  <c r="G1138" i="8"/>
  <c r="I1138" i="8" s="1"/>
  <c r="G1139" i="8"/>
  <c r="G1140" i="8"/>
  <c r="G1141" i="8"/>
  <c r="G1142" i="8"/>
  <c r="G1143" i="8"/>
  <c r="G1144" i="8"/>
  <c r="G1145" i="8"/>
  <c r="G1146" i="8"/>
  <c r="G1147" i="8"/>
  <c r="G1148" i="8"/>
  <c r="G1149" i="8"/>
  <c r="G1150" i="8"/>
  <c r="G1151" i="8"/>
  <c r="G1152" i="8"/>
  <c r="G1153" i="8"/>
  <c r="G1154" i="8"/>
  <c r="I1154" i="8" s="1"/>
  <c r="G1155" i="8"/>
  <c r="G1156" i="8"/>
  <c r="G1157" i="8"/>
  <c r="G1158" i="8"/>
  <c r="G1159" i="8"/>
  <c r="G1160" i="8"/>
  <c r="G1161" i="8"/>
  <c r="G1162" i="8"/>
  <c r="G1163" i="8"/>
  <c r="G1164" i="8"/>
  <c r="G1165" i="8"/>
  <c r="G1166" i="8"/>
  <c r="G1167" i="8"/>
  <c r="G1168" i="8"/>
  <c r="G1169" i="8"/>
  <c r="G1170" i="8"/>
  <c r="I1170" i="8" s="1"/>
  <c r="G1171" i="8"/>
  <c r="G1172" i="8"/>
  <c r="G1173" i="8"/>
  <c r="G1174" i="8"/>
  <c r="G1175" i="8"/>
  <c r="G1176" i="8"/>
  <c r="G1177" i="8"/>
  <c r="G1178" i="8"/>
  <c r="G1179" i="8"/>
  <c r="G1180" i="8"/>
  <c r="G1181" i="8"/>
  <c r="G1182" i="8"/>
  <c r="G1183" i="8"/>
  <c r="G1184" i="8"/>
  <c r="G1185" i="8"/>
  <c r="G1186" i="8"/>
  <c r="I1186" i="8" s="1"/>
  <c r="G1187" i="8"/>
  <c r="G1188" i="8"/>
  <c r="G1189" i="8"/>
  <c r="G1190" i="8"/>
  <c r="G1191" i="8"/>
  <c r="G1192" i="8"/>
  <c r="G1193" i="8"/>
  <c r="G1194" i="8"/>
  <c r="G1195" i="8"/>
  <c r="G1196" i="8"/>
  <c r="G1197" i="8"/>
  <c r="G1198" i="8"/>
  <c r="G1199" i="8"/>
  <c r="G1200" i="8"/>
  <c r="G1201" i="8"/>
  <c r="G1202" i="8"/>
  <c r="I1202" i="8" s="1"/>
  <c r="G1203" i="8"/>
  <c r="G1204" i="8"/>
  <c r="G1205" i="8"/>
  <c r="G1206" i="8"/>
  <c r="G1207" i="8"/>
  <c r="G1208" i="8"/>
  <c r="G1209" i="8"/>
  <c r="G1210" i="8"/>
  <c r="G1211" i="8"/>
  <c r="G1212" i="8"/>
  <c r="G1213" i="8"/>
  <c r="G1214" i="8"/>
  <c r="G1215" i="8"/>
  <c r="G1216" i="8"/>
  <c r="G1217" i="8"/>
  <c r="G1218" i="8"/>
  <c r="I1218" i="8" s="1"/>
  <c r="G1219" i="8"/>
  <c r="G1220" i="8"/>
  <c r="G1221" i="8"/>
  <c r="G1222" i="8"/>
  <c r="G1223" i="8"/>
  <c r="G1224" i="8"/>
  <c r="G1225" i="8"/>
  <c r="G1226" i="8"/>
  <c r="G1227" i="8"/>
  <c r="G1228" i="8"/>
  <c r="G1229" i="8"/>
  <c r="G1230" i="8"/>
  <c r="G1231" i="8"/>
  <c r="G1232" i="8"/>
  <c r="G1233" i="8"/>
  <c r="G1234" i="8"/>
  <c r="I1234" i="8" s="1"/>
  <c r="G1235" i="8"/>
  <c r="G1236" i="8"/>
  <c r="G1237" i="8"/>
  <c r="G1238" i="8"/>
  <c r="G1239" i="8"/>
  <c r="G1240" i="8"/>
  <c r="G1241" i="8"/>
  <c r="G1242" i="8"/>
  <c r="G1243" i="8"/>
  <c r="G1244" i="8"/>
  <c r="G1245" i="8"/>
  <c r="G1246" i="8"/>
  <c r="G1247" i="8"/>
  <c r="G1248" i="8"/>
  <c r="G1249" i="8"/>
  <c r="G1250" i="8"/>
  <c r="I1250" i="8" s="1"/>
  <c r="G1251" i="8"/>
  <c r="G1252" i="8"/>
  <c r="G1253" i="8"/>
  <c r="G1254" i="8"/>
  <c r="G1255" i="8"/>
  <c r="G1256" i="8"/>
  <c r="G1257" i="8"/>
  <c r="G1258" i="8"/>
  <c r="G1259" i="8"/>
  <c r="G1260" i="8"/>
  <c r="G1261" i="8"/>
  <c r="G1262" i="8"/>
  <c r="G1263" i="8"/>
  <c r="G1264" i="8"/>
  <c r="G1265" i="8"/>
  <c r="G1266" i="8"/>
  <c r="I1266" i="8" s="1"/>
  <c r="G1267" i="8"/>
  <c r="G1268" i="8"/>
  <c r="G1269" i="8"/>
  <c r="G1270" i="8"/>
  <c r="G1271" i="8"/>
  <c r="G1272" i="8"/>
  <c r="G1273" i="8"/>
  <c r="G1274" i="8"/>
  <c r="G1275" i="8"/>
  <c r="G1276" i="8"/>
  <c r="G1277" i="8"/>
  <c r="G1278" i="8"/>
  <c r="G1279" i="8"/>
  <c r="G1280" i="8"/>
  <c r="G1281" i="8"/>
  <c r="G1282" i="8"/>
  <c r="I1282" i="8" s="1"/>
  <c r="G1283" i="8"/>
  <c r="G1284" i="8"/>
  <c r="G1285" i="8"/>
  <c r="G1286" i="8"/>
  <c r="G1287" i="8"/>
  <c r="G1288" i="8"/>
  <c r="G1289" i="8"/>
  <c r="G1290" i="8"/>
  <c r="G1291" i="8"/>
  <c r="G1292" i="8"/>
  <c r="G1293" i="8"/>
  <c r="G1294" i="8"/>
  <c r="G1295" i="8"/>
  <c r="G1296" i="8"/>
  <c r="G1297" i="8"/>
  <c r="G1298" i="8"/>
  <c r="I1298" i="8" s="1"/>
  <c r="G1299" i="8"/>
  <c r="G1300" i="8"/>
  <c r="G1301" i="8"/>
  <c r="G1302" i="8"/>
  <c r="G1303" i="8"/>
  <c r="G1304" i="8"/>
  <c r="G1305" i="8"/>
  <c r="G1306" i="8"/>
  <c r="G1307" i="8"/>
  <c r="G1308" i="8"/>
  <c r="G1309" i="8"/>
  <c r="G1310" i="8"/>
  <c r="G1311" i="8"/>
  <c r="G1312" i="8"/>
  <c r="G1313" i="8"/>
  <c r="G1314" i="8"/>
  <c r="I1314" i="8" s="1"/>
  <c r="G1315" i="8"/>
  <c r="G1316" i="8"/>
  <c r="G1317" i="8"/>
  <c r="G1318" i="8"/>
  <c r="G1319" i="8"/>
  <c r="G1320" i="8"/>
  <c r="G1321" i="8"/>
  <c r="G1322" i="8"/>
  <c r="G1323" i="8"/>
  <c r="G1324" i="8"/>
  <c r="G1325" i="8"/>
  <c r="G1326" i="8"/>
  <c r="G1327" i="8"/>
  <c r="G1328" i="8"/>
  <c r="G1329" i="8"/>
  <c r="G1330" i="8"/>
  <c r="I1330" i="8" s="1"/>
  <c r="G1331" i="8"/>
  <c r="G1332" i="8"/>
  <c r="G1333" i="8"/>
  <c r="G1334" i="8"/>
  <c r="G1335" i="8"/>
  <c r="G1336" i="8"/>
  <c r="G1337" i="8"/>
  <c r="G1338" i="8"/>
  <c r="G1339" i="8"/>
  <c r="G1340" i="8"/>
  <c r="G1341" i="8"/>
  <c r="G1342" i="8"/>
  <c r="G1343" i="8"/>
  <c r="G1344" i="8"/>
  <c r="G1345" i="8"/>
  <c r="G1346" i="8"/>
  <c r="I1346" i="8" s="1"/>
  <c r="G676" i="8"/>
  <c r="I677" i="8"/>
  <c r="J677" i="8"/>
  <c r="I678" i="8"/>
  <c r="J678" i="8"/>
  <c r="I679" i="8"/>
  <c r="J679" i="8"/>
  <c r="I680" i="8"/>
  <c r="J680" i="8"/>
  <c r="I681" i="8"/>
  <c r="J681" i="8"/>
  <c r="I682" i="8"/>
  <c r="J682" i="8"/>
  <c r="I683" i="8"/>
  <c r="J683" i="8"/>
  <c r="I684" i="8"/>
  <c r="J684" i="8"/>
  <c r="I685" i="8"/>
  <c r="J685" i="8"/>
  <c r="I686" i="8"/>
  <c r="J686" i="8"/>
  <c r="I687" i="8"/>
  <c r="J687" i="8"/>
  <c r="J688" i="8"/>
  <c r="I691" i="8"/>
  <c r="J691" i="8"/>
  <c r="I693" i="8"/>
  <c r="J693" i="8"/>
  <c r="I694" i="8"/>
  <c r="J694" i="8"/>
  <c r="I695" i="8"/>
  <c r="J695" i="8"/>
  <c r="I696" i="8"/>
  <c r="J696" i="8"/>
  <c r="I697" i="8"/>
  <c r="J697" i="8"/>
  <c r="I698" i="8"/>
  <c r="J698" i="8"/>
  <c r="I699" i="8"/>
  <c r="J699" i="8"/>
  <c r="I700" i="8"/>
  <c r="J700" i="8"/>
  <c r="I701" i="8"/>
  <c r="J701" i="8"/>
  <c r="I702" i="8"/>
  <c r="J702" i="8"/>
  <c r="I703" i="8"/>
  <c r="J703" i="8"/>
  <c r="I707" i="8"/>
  <c r="J707" i="8"/>
  <c r="I709" i="8"/>
  <c r="J709" i="8"/>
  <c r="I710" i="8"/>
  <c r="J710" i="8"/>
  <c r="I711" i="8"/>
  <c r="J711" i="8"/>
  <c r="I712" i="8"/>
  <c r="J712" i="8"/>
  <c r="I713" i="8"/>
  <c r="J713" i="8"/>
  <c r="I714" i="8"/>
  <c r="J714" i="8"/>
  <c r="I715" i="8"/>
  <c r="J715" i="8"/>
  <c r="I716" i="8"/>
  <c r="J716" i="8"/>
  <c r="I717" i="8"/>
  <c r="J717" i="8"/>
  <c r="I718" i="8"/>
  <c r="J718" i="8"/>
  <c r="I719" i="8"/>
  <c r="J719" i="8"/>
  <c r="J720" i="8"/>
  <c r="I723" i="8"/>
  <c r="J723" i="8"/>
  <c r="I725" i="8"/>
  <c r="J725" i="8"/>
  <c r="I726" i="8"/>
  <c r="J726" i="8"/>
  <c r="I727" i="8"/>
  <c r="J727" i="8"/>
  <c r="I728" i="8"/>
  <c r="J728" i="8"/>
  <c r="I729" i="8"/>
  <c r="J729" i="8"/>
  <c r="I730" i="8"/>
  <c r="J730" i="8"/>
  <c r="I731" i="8"/>
  <c r="J731" i="8"/>
  <c r="I732" i="8"/>
  <c r="J732" i="8"/>
  <c r="I733" i="8"/>
  <c r="J733" i="8"/>
  <c r="I734" i="8"/>
  <c r="J734" i="8"/>
  <c r="I735" i="8"/>
  <c r="J735" i="8"/>
  <c r="J736" i="8"/>
  <c r="I739" i="8"/>
  <c r="J739" i="8"/>
  <c r="I741" i="8"/>
  <c r="J741" i="8"/>
  <c r="I742" i="8"/>
  <c r="J742" i="8"/>
  <c r="I743" i="8"/>
  <c r="J743" i="8"/>
  <c r="I744" i="8"/>
  <c r="J744" i="8"/>
  <c r="I745" i="8"/>
  <c r="J745" i="8"/>
  <c r="I746" i="8"/>
  <c r="J746" i="8"/>
  <c r="I747" i="8"/>
  <c r="J747" i="8"/>
  <c r="I748" i="8"/>
  <c r="J748" i="8"/>
  <c r="I749" i="8"/>
  <c r="J749" i="8"/>
  <c r="I750" i="8"/>
  <c r="J750" i="8"/>
  <c r="I751" i="8"/>
  <c r="J751" i="8"/>
  <c r="J752" i="8"/>
  <c r="I755" i="8"/>
  <c r="J755" i="8"/>
  <c r="I757" i="8"/>
  <c r="J757" i="8"/>
  <c r="I758" i="8"/>
  <c r="J758" i="8"/>
  <c r="I759" i="8"/>
  <c r="J759" i="8"/>
  <c r="I760" i="8"/>
  <c r="J760" i="8"/>
  <c r="I761" i="8"/>
  <c r="J761" i="8"/>
  <c r="I762" i="8"/>
  <c r="J762" i="8"/>
  <c r="I763" i="8"/>
  <c r="J763" i="8"/>
  <c r="I764" i="8"/>
  <c r="J764" i="8"/>
  <c r="I765" i="8"/>
  <c r="J765" i="8"/>
  <c r="I766" i="8"/>
  <c r="J766" i="8"/>
  <c r="I767" i="8"/>
  <c r="J767" i="8"/>
  <c r="J768" i="8"/>
  <c r="I771" i="8"/>
  <c r="J771" i="8"/>
  <c r="I773" i="8"/>
  <c r="J773" i="8"/>
  <c r="I774" i="8"/>
  <c r="J774" i="8"/>
  <c r="I775" i="8"/>
  <c r="J775" i="8"/>
  <c r="I776" i="8"/>
  <c r="J776" i="8"/>
  <c r="I777" i="8"/>
  <c r="J777" i="8"/>
  <c r="I778" i="8"/>
  <c r="J778" i="8"/>
  <c r="I779" i="8"/>
  <c r="J779" i="8"/>
  <c r="I780" i="8"/>
  <c r="J780" i="8"/>
  <c r="I781" i="8"/>
  <c r="J781" i="8"/>
  <c r="I782" i="8"/>
  <c r="J782" i="8"/>
  <c r="I783" i="8"/>
  <c r="J783" i="8"/>
  <c r="J784" i="8"/>
  <c r="I787" i="8"/>
  <c r="J787" i="8"/>
  <c r="I789" i="8"/>
  <c r="J789" i="8"/>
  <c r="I790" i="8"/>
  <c r="J790" i="8"/>
  <c r="I791" i="8"/>
  <c r="J791" i="8"/>
  <c r="I792" i="8"/>
  <c r="J792" i="8"/>
  <c r="I793" i="8"/>
  <c r="J793" i="8"/>
  <c r="I794" i="8"/>
  <c r="J794" i="8"/>
  <c r="I795" i="8"/>
  <c r="J795" i="8"/>
  <c r="I796" i="8"/>
  <c r="J796" i="8"/>
  <c r="I797" i="8"/>
  <c r="J797" i="8"/>
  <c r="I798" i="8"/>
  <c r="J798" i="8"/>
  <c r="I799" i="8"/>
  <c r="J799" i="8"/>
  <c r="J800" i="8"/>
  <c r="I803" i="8"/>
  <c r="J803" i="8"/>
  <c r="I805" i="8"/>
  <c r="J805" i="8"/>
  <c r="I806" i="8"/>
  <c r="J806" i="8"/>
  <c r="I807" i="8"/>
  <c r="J807" i="8"/>
  <c r="I808" i="8"/>
  <c r="J808" i="8"/>
  <c r="I809" i="8"/>
  <c r="J809" i="8"/>
  <c r="I810" i="8"/>
  <c r="J810" i="8"/>
  <c r="I811" i="8"/>
  <c r="J811" i="8"/>
  <c r="I812" i="8"/>
  <c r="J812" i="8"/>
  <c r="I813" i="8"/>
  <c r="J813" i="8"/>
  <c r="I814" i="8"/>
  <c r="J814" i="8"/>
  <c r="I815" i="8"/>
  <c r="J815" i="8"/>
  <c r="J816" i="8"/>
  <c r="I819" i="8"/>
  <c r="J819" i="8"/>
  <c r="I821" i="8"/>
  <c r="J821" i="8"/>
  <c r="I822" i="8"/>
  <c r="J822" i="8"/>
  <c r="I823" i="8"/>
  <c r="J823" i="8"/>
  <c r="I824" i="8"/>
  <c r="J824" i="8"/>
  <c r="I825" i="8"/>
  <c r="J825" i="8"/>
  <c r="I826" i="8"/>
  <c r="J826" i="8"/>
  <c r="I827" i="8"/>
  <c r="J827" i="8"/>
  <c r="I828" i="8"/>
  <c r="J828" i="8"/>
  <c r="I829" i="8"/>
  <c r="J829" i="8"/>
  <c r="I830" i="8"/>
  <c r="J830" i="8"/>
  <c r="I831" i="8"/>
  <c r="J831" i="8"/>
  <c r="J832" i="8"/>
  <c r="I835" i="8"/>
  <c r="J835" i="8"/>
  <c r="I837" i="8"/>
  <c r="J837" i="8"/>
  <c r="I838" i="8"/>
  <c r="J838" i="8"/>
  <c r="I839" i="8"/>
  <c r="J839" i="8"/>
  <c r="I840" i="8"/>
  <c r="J840" i="8"/>
  <c r="I841" i="8"/>
  <c r="J841" i="8"/>
  <c r="I842" i="8"/>
  <c r="J842" i="8"/>
  <c r="I843" i="8"/>
  <c r="J843" i="8"/>
  <c r="I844" i="8"/>
  <c r="J844" i="8"/>
  <c r="I845" i="8"/>
  <c r="J845" i="8"/>
  <c r="I846" i="8"/>
  <c r="J846" i="8"/>
  <c r="I847" i="8"/>
  <c r="J847" i="8"/>
  <c r="J848" i="8"/>
  <c r="I851" i="8"/>
  <c r="J851" i="8"/>
  <c r="I853" i="8"/>
  <c r="J853" i="8"/>
  <c r="I854" i="8"/>
  <c r="J854" i="8"/>
  <c r="I855" i="8"/>
  <c r="J855" i="8"/>
  <c r="I856" i="8"/>
  <c r="J856" i="8"/>
  <c r="I857" i="8"/>
  <c r="J857" i="8"/>
  <c r="I858" i="8"/>
  <c r="J858" i="8"/>
  <c r="I859" i="8"/>
  <c r="J859" i="8"/>
  <c r="I860" i="8"/>
  <c r="J860" i="8"/>
  <c r="I861" i="8"/>
  <c r="J861" i="8"/>
  <c r="I862" i="8"/>
  <c r="J862" i="8"/>
  <c r="I863" i="8"/>
  <c r="J863" i="8"/>
  <c r="J864" i="8"/>
  <c r="I867" i="8"/>
  <c r="J867" i="8"/>
  <c r="I869" i="8"/>
  <c r="J869" i="8"/>
  <c r="I870" i="8"/>
  <c r="J870" i="8"/>
  <c r="I871" i="8"/>
  <c r="J871" i="8"/>
  <c r="I872" i="8"/>
  <c r="J872" i="8"/>
  <c r="I873" i="8"/>
  <c r="J873" i="8"/>
  <c r="I874" i="8"/>
  <c r="J874" i="8"/>
  <c r="I875" i="8"/>
  <c r="J875" i="8"/>
  <c r="I876" i="8"/>
  <c r="J876" i="8"/>
  <c r="I877" i="8"/>
  <c r="J877" i="8"/>
  <c r="I878" i="8"/>
  <c r="J878" i="8"/>
  <c r="I879" i="8"/>
  <c r="J879" i="8"/>
  <c r="J880" i="8"/>
  <c r="I883" i="8"/>
  <c r="J883" i="8"/>
  <c r="I885" i="8"/>
  <c r="J885" i="8"/>
  <c r="I886" i="8"/>
  <c r="J886" i="8"/>
  <c r="I887" i="8"/>
  <c r="J887" i="8"/>
  <c r="I888" i="8"/>
  <c r="J888" i="8"/>
  <c r="I889" i="8"/>
  <c r="J889" i="8"/>
  <c r="I890" i="8"/>
  <c r="J890" i="8"/>
  <c r="I891" i="8"/>
  <c r="J891" i="8"/>
  <c r="I892" i="8"/>
  <c r="J892" i="8"/>
  <c r="I893" i="8"/>
  <c r="J893" i="8"/>
  <c r="I894" i="8"/>
  <c r="J894" i="8"/>
  <c r="I895" i="8"/>
  <c r="J895" i="8"/>
  <c r="J896" i="8"/>
  <c r="I899" i="8"/>
  <c r="J899" i="8"/>
  <c r="I901" i="8"/>
  <c r="J901" i="8"/>
  <c r="I902" i="8"/>
  <c r="J902" i="8"/>
  <c r="I903" i="8"/>
  <c r="J903" i="8"/>
  <c r="I904" i="8"/>
  <c r="J904" i="8"/>
  <c r="I905" i="8"/>
  <c r="J905" i="8"/>
  <c r="I906" i="8"/>
  <c r="J906" i="8"/>
  <c r="I907" i="8"/>
  <c r="J907" i="8"/>
  <c r="I908" i="8"/>
  <c r="J908" i="8"/>
  <c r="I909" i="8"/>
  <c r="J909" i="8"/>
  <c r="I910" i="8"/>
  <c r="J910" i="8"/>
  <c r="I911" i="8"/>
  <c r="J911" i="8"/>
  <c r="J912" i="8"/>
  <c r="I915" i="8"/>
  <c r="J915" i="8"/>
  <c r="I917" i="8"/>
  <c r="J917" i="8"/>
  <c r="I918" i="8"/>
  <c r="J918" i="8"/>
  <c r="I919" i="8"/>
  <c r="J919" i="8"/>
  <c r="I920" i="8"/>
  <c r="J920" i="8"/>
  <c r="I921" i="8"/>
  <c r="J921" i="8"/>
  <c r="I922" i="8"/>
  <c r="J922" i="8"/>
  <c r="I923" i="8"/>
  <c r="J923" i="8"/>
  <c r="I924" i="8"/>
  <c r="J924" i="8"/>
  <c r="I925" i="8"/>
  <c r="J925" i="8"/>
  <c r="I926" i="8"/>
  <c r="J926" i="8"/>
  <c r="I927" i="8"/>
  <c r="J927" i="8"/>
  <c r="J928" i="8"/>
  <c r="I931" i="8"/>
  <c r="J931" i="8"/>
  <c r="I933" i="8"/>
  <c r="J933" i="8"/>
  <c r="I934" i="8"/>
  <c r="J934" i="8"/>
  <c r="I935" i="8"/>
  <c r="J935" i="8"/>
  <c r="I936" i="8"/>
  <c r="J936" i="8"/>
  <c r="I937" i="8"/>
  <c r="J937" i="8"/>
  <c r="I938" i="8"/>
  <c r="J938" i="8"/>
  <c r="I939" i="8"/>
  <c r="J939" i="8"/>
  <c r="I940" i="8"/>
  <c r="J940" i="8"/>
  <c r="I941" i="8"/>
  <c r="J941" i="8"/>
  <c r="I942" i="8"/>
  <c r="J942" i="8"/>
  <c r="I943" i="8"/>
  <c r="J943" i="8"/>
  <c r="J944" i="8"/>
  <c r="I947" i="8"/>
  <c r="J947" i="8"/>
  <c r="I949" i="8"/>
  <c r="J949" i="8"/>
  <c r="I950" i="8"/>
  <c r="J950" i="8"/>
  <c r="I951" i="8"/>
  <c r="J951" i="8"/>
  <c r="I952" i="8"/>
  <c r="J952" i="8"/>
  <c r="I953" i="8"/>
  <c r="J953" i="8"/>
  <c r="I954" i="8"/>
  <c r="J954" i="8"/>
  <c r="I955" i="8"/>
  <c r="J955" i="8"/>
  <c r="I956" i="8"/>
  <c r="J956" i="8"/>
  <c r="I957" i="8"/>
  <c r="J957" i="8"/>
  <c r="I958" i="8"/>
  <c r="J958" i="8"/>
  <c r="I959" i="8"/>
  <c r="J959" i="8"/>
  <c r="J960" i="8"/>
  <c r="I963" i="8"/>
  <c r="J963" i="8"/>
  <c r="I965" i="8"/>
  <c r="J965" i="8"/>
  <c r="I966" i="8"/>
  <c r="J966" i="8"/>
  <c r="I967" i="8"/>
  <c r="J967" i="8"/>
  <c r="I968" i="8"/>
  <c r="J968" i="8"/>
  <c r="I969" i="8"/>
  <c r="J969" i="8"/>
  <c r="I970" i="8"/>
  <c r="J970" i="8"/>
  <c r="I971" i="8"/>
  <c r="J971" i="8"/>
  <c r="I972" i="8"/>
  <c r="J972" i="8"/>
  <c r="I973" i="8"/>
  <c r="J973" i="8"/>
  <c r="I974" i="8"/>
  <c r="J974" i="8"/>
  <c r="I975" i="8"/>
  <c r="J975" i="8"/>
  <c r="J976" i="8"/>
  <c r="I979" i="8"/>
  <c r="J979" i="8"/>
  <c r="I981" i="8"/>
  <c r="J981" i="8"/>
  <c r="I982" i="8"/>
  <c r="J982" i="8"/>
  <c r="I983" i="8"/>
  <c r="J983" i="8"/>
  <c r="I984" i="8"/>
  <c r="J984" i="8"/>
  <c r="I985" i="8"/>
  <c r="J985" i="8"/>
  <c r="I986" i="8"/>
  <c r="J986" i="8"/>
  <c r="I987" i="8"/>
  <c r="J987" i="8"/>
  <c r="I988" i="8"/>
  <c r="J988" i="8"/>
  <c r="I989" i="8"/>
  <c r="J989" i="8"/>
  <c r="I990" i="8"/>
  <c r="J990" i="8"/>
  <c r="I991" i="8"/>
  <c r="J991" i="8"/>
  <c r="J992" i="8"/>
  <c r="I995" i="8"/>
  <c r="J995" i="8"/>
  <c r="I997" i="8"/>
  <c r="J997" i="8"/>
  <c r="I998" i="8"/>
  <c r="J998" i="8"/>
  <c r="I999" i="8"/>
  <c r="J999" i="8"/>
  <c r="I1000" i="8"/>
  <c r="J1000" i="8"/>
  <c r="I1001" i="8"/>
  <c r="J1001" i="8"/>
  <c r="I1002" i="8"/>
  <c r="J1002" i="8"/>
  <c r="I1003" i="8"/>
  <c r="J1003" i="8"/>
  <c r="I1004" i="8"/>
  <c r="J1004" i="8"/>
  <c r="I1005" i="8"/>
  <c r="J1005" i="8"/>
  <c r="I1006" i="8"/>
  <c r="J1006" i="8"/>
  <c r="I1007" i="8"/>
  <c r="J1007" i="8"/>
  <c r="J1008" i="8"/>
  <c r="I1011" i="8"/>
  <c r="J1011" i="8"/>
  <c r="I1012" i="8"/>
  <c r="I1013" i="8"/>
  <c r="J1013" i="8"/>
  <c r="I1014" i="8"/>
  <c r="J1014" i="8"/>
  <c r="I1015" i="8"/>
  <c r="J1015" i="8"/>
  <c r="I1016" i="8"/>
  <c r="J1016" i="8"/>
  <c r="I1017" i="8"/>
  <c r="J1017" i="8"/>
  <c r="I1018" i="8"/>
  <c r="J1018" i="8"/>
  <c r="I1019" i="8"/>
  <c r="J1019" i="8"/>
  <c r="I1020" i="8"/>
  <c r="J1020" i="8"/>
  <c r="I1021" i="8"/>
  <c r="J1021" i="8"/>
  <c r="I1022" i="8"/>
  <c r="J1022" i="8"/>
  <c r="I1023" i="8"/>
  <c r="J1023" i="8"/>
  <c r="J1024" i="8"/>
  <c r="I1027" i="8"/>
  <c r="J1027" i="8"/>
  <c r="I1029" i="8"/>
  <c r="J1029" i="8"/>
  <c r="I1030" i="8"/>
  <c r="J1030" i="8"/>
  <c r="I1031" i="8"/>
  <c r="J1031" i="8"/>
  <c r="I1032" i="8"/>
  <c r="J1032" i="8"/>
  <c r="I1033" i="8"/>
  <c r="J1033" i="8"/>
  <c r="I1034" i="8"/>
  <c r="J1034" i="8"/>
  <c r="I1035" i="8"/>
  <c r="J1035" i="8"/>
  <c r="I1036" i="8"/>
  <c r="J1036" i="8"/>
  <c r="I1037" i="8"/>
  <c r="J1037" i="8"/>
  <c r="I1038" i="8"/>
  <c r="J1038" i="8"/>
  <c r="I1039" i="8"/>
  <c r="J1039" i="8"/>
  <c r="J1040" i="8"/>
  <c r="I1043" i="8"/>
  <c r="J1043" i="8"/>
  <c r="I1045" i="8"/>
  <c r="J1045" i="8"/>
  <c r="I1046" i="8"/>
  <c r="J1046" i="8"/>
  <c r="I1047" i="8"/>
  <c r="J1047" i="8"/>
  <c r="I1048" i="8"/>
  <c r="J1048" i="8"/>
  <c r="I1049" i="8"/>
  <c r="J1049" i="8"/>
  <c r="I1050" i="8"/>
  <c r="J1050" i="8"/>
  <c r="I1051" i="8"/>
  <c r="J1051" i="8"/>
  <c r="I1052" i="8"/>
  <c r="J1052" i="8"/>
  <c r="I1053" i="8"/>
  <c r="J1053" i="8"/>
  <c r="I1054" i="8"/>
  <c r="J1054" i="8"/>
  <c r="I1055" i="8"/>
  <c r="J1055" i="8"/>
  <c r="J1056" i="8"/>
  <c r="I1059" i="8"/>
  <c r="J1059" i="8"/>
  <c r="I1061" i="8"/>
  <c r="J1061" i="8"/>
  <c r="I1062" i="8"/>
  <c r="J1062" i="8"/>
  <c r="I1063" i="8"/>
  <c r="J1063" i="8"/>
  <c r="I1064" i="8"/>
  <c r="J1064" i="8"/>
  <c r="I1065" i="8"/>
  <c r="J1065" i="8"/>
  <c r="I1066" i="8"/>
  <c r="J1066" i="8"/>
  <c r="I1067" i="8"/>
  <c r="J1067" i="8"/>
  <c r="I1068" i="8"/>
  <c r="J1068" i="8"/>
  <c r="I1069" i="8"/>
  <c r="J1069" i="8"/>
  <c r="I1070" i="8"/>
  <c r="J1070" i="8"/>
  <c r="I1071" i="8"/>
  <c r="J1071" i="8"/>
  <c r="J1072" i="8"/>
  <c r="I1075" i="8"/>
  <c r="J1075" i="8"/>
  <c r="I1077" i="8"/>
  <c r="J1077" i="8"/>
  <c r="I1078" i="8"/>
  <c r="J1078" i="8"/>
  <c r="I1079" i="8"/>
  <c r="J1079" i="8"/>
  <c r="I1080" i="8"/>
  <c r="J1080" i="8"/>
  <c r="I1081" i="8"/>
  <c r="J1081" i="8"/>
  <c r="I1082" i="8"/>
  <c r="J1082" i="8"/>
  <c r="I1083" i="8"/>
  <c r="J1083" i="8"/>
  <c r="I1084" i="8"/>
  <c r="J1084" i="8"/>
  <c r="I1085" i="8"/>
  <c r="J1085" i="8"/>
  <c r="I1086" i="8"/>
  <c r="J1086" i="8"/>
  <c r="I1087" i="8"/>
  <c r="J1087" i="8"/>
  <c r="J1088" i="8"/>
  <c r="I1091" i="8"/>
  <c r="J1091" i="8"/>
  <c r="I1093" i="8"/>
  <c r="J1093" i="8"/>
  <c r="I1094" i="8"/>
  <c r="J1094" i="8"/>
  <c r="I1095" i="8"/>
  <c r="J1095" i="8"/>
  <c r="I1096" i="8"/>
  <c r="J1096" i="8"/>
  <c r="I1097" i="8"/>
  <c r="J1097" i="8"/>
  <c r="I1098" i="8"/>
  <c r="J1098" i="8"/>
  <c r="I1099" i="8"/>
  <c r="J1099" i="8"/>
  <c r="I1100" i="8"/>
  <c r="J1100" i="8"/>
  <c r="I1101" i="8"/>
  <c r="J1101" i="8"/>
  <c r="I1102" i="8"/>
  <c r="J1102" i="8"/>
  <c r="I1103" i="8"/>
  <c r="J1103" i="8"/>
  <c r="I1104" i="8"/>
  <c r="J1104" i="8"/>
  <c r="I1107" i="8"/>
  <c r="J1107" i="8"/>
  <c r="I1109" i="8"/>
  <c r="J1109" i="8"/>
  <c r="I1110" i="8"/>
  <c r="J1110" i="8"/>
  <c r="I1111" i="8"/>
  <c r="J1111" i="8"/>
  <c r="I1112" i="8"/>
  <c r="J1112" i="8"/>
  <c r="I1113" i="8"/>
  <c r="J1113" i="8"/>
  <c r="I1114" i="8"/>
  <c r="J1114" i="8"/>
  <c r="I1115" i="8"/>
  <c r="J1115" i="8"/>
  <c r="I1116" i="8"/>
  <c r="J1116" i="8"/>
  <c r="I1117" i="8"/>
  <c r="J1117" i="8"/>
  <c r="I1118" i="8"/>
  <c r="J1118" i="8"/>
  <c r="I1119" i="8"/>
  <c r="J1119" i="8"/>
  <c r="I1120" i="8"/>
  <c r="J1120" i="8"/>
  <c r="I1123" i="8"/>
  <c r="J1123" i="8"/>
  <c r="I1125" i="8"/>
  <c r="J1125" i="8"/>
  <c r="I1126" i="8"/>
  <c r="J1126" i="8"/>
  <c r="I1127" i="8"/>
  <c r="J1127" i="8"/>
  <c r="I1128" i="8"/>
  <c r="J1128" i="8"/>
  <c r="I1129" i="8"/>
  <c r="J1129" i="8"/>
  <c r="I1130" i="8"/>
  <c r="J1130" i="8"/>
  <c r="I1131" i="8"/>
  <c r="J1131" i="8"/>
  <c r="I1132" i="8"/>
  <c r="J1132" i="8"/>
  <c r="I1133" i="8"/>
  <c r="J1133" i="8"/>
  <c r="I1134" i="8"/>
  <c r="J1134" i="8"/>
  <c r="I1135" i="8"/>
  <c r="J1135" i="8"/>
  <c r="I1136" i="8"/>
  <c r="J1136" i="8"/>
  <c r="I1139" i="8"/>
  <c r="J1139" i="8"/>
  <c r="I1141" i="8"/>
  <c r="J1141" i="8"/>
  <c r="I1142" i="8"/>
  <c r="J1142" i="8"/>
  <c r="I1143" i="8"/>
  <c r="J1143" i="8"/>
  <c r="I1144" i="8"/>
  <c r="J1144" i="8"/>
  <c r="I1145" i="8"/>
  <c r="J1145" i="8"/>
  <c r="I1146" i="8"/>
  <c r="J1146" i="8"/>
  <c r="I1147" i="8"/>
  <c r="J1147" i="8"/>
  <c r="I1148" i="8"/>
  <c r="J1148" i="8"/>
  <c r="I1149" i="8"/>
  <c r="J1149" i="8"/>
  <c r="I1150" i="8"/>
  <c r="J1150" i="8"/>
  <c r="I1151" i="8"/>
  <c r="J1151" i="8"/>
  <c r="I1152" i="8"/>
  <c r="J1152" i="8"/>
  <c r="I1155" i="8"/>
  <c r="J1155" i="8"/>
  <c r="I1157" i="8"/>
  <c r="J1157" i="8"/>
  <c r="I1158" i="8"/>
  <c r="J1158" i="8"/>
  <c r="I1159" i="8"/>
  <c r="J1159" i="8"/>
  <c r="I1160" i="8"/>
  <c r="J1160" i="8"/>
  <c r="I1161" i="8"/>
  <c r="J1161" i="8"/>
  <c r="I1162" i="8"/>
  <c r="J1162" i="8"/>
  <c r="I1163" i="8"/>
  <c r="J1163" i="8"/>
  <c r="I1164" i="8"/>
  <c r="J1164" i="8"/>
  <c r="I1165" i="8"/>
  <c r="J1165" i="8"/>
  <c r="I1166" i="8"/>
  <c r="J1166" i="8"/>
  <c r="I1167" i="8"/>
  <c r="J1167" i="8"/>
  <c r="I1168" i="8"/>
  <c r="J1168" i="8"/>
  <c r="I1171" i="8"/>
  <c r="J1171" i="8"/>
  <c r="I1173" i="8"/>
  <c r="J1173" i="8"/>
  <c r="I1174" i="8"/>
  <c r="J1174" i="8"/>
  <c r="I1175" i="8"/>
  <c r="J1175" i="8"/>
  <c r="I1176" i="8"/>
  <c r="J1176" i="8"/>
  <c r="I1177" i="8"/>
  <c r="J1177" i="8"/>
  <c r="I1178" i="8"/>
  <c r="J1178" i="8"/>
  <c r="I1179" i="8"/>
  <c r="J1179" i="8"/>
  <c r="I1180" i="8"/>
  <c r="J1180" i="8"/>
  <c r="I1181" i="8"/>
  <c r="J1181" i="8"/>
  <c r="I1182" i="8"/>
  <c r="J1182" i="8"/>
  <c r="I1183" i="8"/>
  <c r="J1183" i="8"/>
  <c r="I1184" i="8"/>
  <c r="J1184" i="8"/>
  <c r="I1187" i="8"/>
  <c r="J1187" i="8"/>
  <c r="I1189" i="8"/>
  <c r="J1189" i="8"/>
  <c r="I1190" i="8"/>
  <c r="J1190" i="8"/>
  <c r="I1191" i="8"/>
  <c r="J1191" i="8"/>
  <c r="I1192" i="8"/>
  <c r="J1192" i="8"/>
  <c r="I1193" i="8"/>
  <c r="J1193" i="8"/>
  <c r="I1194" i="8"/>
  <c r="J1194" i="8"/>
  <c r="I1195" i="8"/>
  <c r="J1195" i="8"/>
  <c r="I1196" i="8"/>
  <c r="J1196" i="8"/>
  <c r="I1197" i="8"/>
  <c r="J1197" i="8"/>
  <c r="I1198" i="8"/>
  <c r="J1198" i="8"/>
  <c r="I1199" i="8"/>
  <c r="J1199" i="8"/>
  <c r="I1200" i="8"/>
  <c r="J1200" i="8"/>
  <c r="I1203" i="8"/>
  <c r="J1203" i="8"/>
  <c r="I1205" i="8"/>
  <c r="J1205" i="8"/>
  <c r="I1206" i="8"/>
  <c r="J1206" i="8"/>
  <c r="I1207" i="8"/>
  <c r="J1207" i="8"/>
  <c r="I1208" i="8"/>
  <c r="J1208" i="8"/>
  <c r="I1209" i="8"/>
  <c r="J1209" i="8"/>
  <c r="I1210" i="8"/>
  <c r="J1210" i="8"/>
  <c r="I1211" i="8"/>
  <c r="J1211" i="8"/>
  <c r="I1212" i="8"/>
  <c r="J1212" i="8"/>
  <c r="I1213" i="8"/>
  <c r="J1213" i="8"/>
  <c r="I1214" i="8"/>
  <c r="J1214" i="8"/>
  <c r="I1215" i="8"/>
  <c r="J1215" i="8"/>
  <c r="I1216" i="8"/>
  <c r="J1216" i="8"/>
  <c r="I1219" i="8"/>
  <c r="J1219" i="8"/>
  <c r="I1221" i="8"/>
  <c r="J1221" i="8"/>
  <c r="I1222" i="8"/>
  <c r="J1222" i="8"/>
  <c r="I1223" i="8"/>
  <c r="J1223" i="8"/>
  <c r="I1224" i="8"/>
  <c r="J1224" i="8"/>
  <c r="I1225" i="8"/>
  <c r="J1225" i="8"/>
  <c r="I1226" i="8"/>
  <c r="J1226" i="8"/>
  <c r="I1227" i="8"/>
  <c r="J1227" i="8"/>
  <c r="I1228" i="8"/>
  <c r="J1228" i="8"/>
  <c r="I1229" i="8"/>
  <c r="J1229" i="8"/>
  <c r="I1230" i="8"/>
  <c r="J1230" i="8"/>
  <c r="I1231" i="8"/>
  <c r="J1231" i="8"/>
  <c r="I1232" i="8"/>
  <c r="J1232" i="8"/>
  <c r="I1235" i="8"/>
  <c r="J1235" i="8"/>
  <c r="I1237" i="8"/>
  <c r="J1237" i="8"/>
  <c r="I1238" i="8"/>
  <c r="J1238" i="8"/>
  <c r="I1239" i="8"/>
  <c r="J1239" i="8"/>
  <c r="I1240" i="8"/>
  <c r="J1240" i="8"/>
  <c r="I1241" i="8"/>
  <c r="J1241" i="8"/>
  <c r="I1242" i="8"/>
  <c r="J1242" i="8"/>
  <c r="I1243" i="8"/>
  <c r="J1243" i="8"/>
  <c r="I1244" i="8"/>
  <c r="J1244" i="8"/>
  <c r="I1245" i="8"/>
  <c r="J1245" i="8"/>
  <c r="I1246" i="8"/>
  <c r="J1246" i="8"/>
  <c r="I1247" i="8"/>
  <c r="J1247" i="8"/>
  <c r="I1248" i="8"/>
  <c r="J1248" i="8"/>
  <c r="I1251" i="8"/>
  <c r="J1251" i="8"/>
  <c r="I1253" i="8"/>
  <c r="J1253" i="8"/>
  <c r="I1254" i="8"/>
  <c r="J1254" i="8"/>
  <c r="I1255" i="8"/>
  <c r="J1255" i="8"/>
  <c r="I1256" i="8"/>
  <c r="J1256" i="8"/>
  <c r="I1257" i="8"/>
  <c r="J1257" i="8"/>
  <c r="I1258" i="8"/>
  <c r="J1258" i="8"/>
  <c r="I1259" i="8"/>
  <c r="J1259" i="8"/>
  <c r="I1260" i="8"/>
  <c r="J1260" i="8"/>
  <c r="I1261" i="8"/>
  <c r="J1261" i="8"/>
  <c r="I1262" i="8"/>
  <c r="J1262" i="8"/>
  <c r="I1263" i="8"/>
  <c r="J1263" i="8"/>
  <c r="I1264" i="8"/>
  <c r="J1264" i="8"/>
  <c r="I1267" i="8"/>
  <c r="J1267" i="8"/>
  <c r="I1269" i="8"/>
  <c r="J1269" i="8"/>
  <c r="I1270" i="8"/>
  <c r="J1270" i="8"/>
  <c r="I1271" i="8"/>
  <c r="J1271" i="8"/>
  <c r="I1272" i="8"/>
  <c r="J1272" i="8"/>
  <c r="I1273" i="8"/>
  <c r="J1273" i="8"/>
  <c r="I1274" i="8"/>
  <c r="J1274" i="8"/>
  <c r="I1275" i="8"/>
  <c r="J1275" i="8"/>
  <c r="I1276" i="8"/>
  <c r="J1276" i="8"/>
  <c r="I1277" i="8"/>
  <c r="J1277" i="8"/>
  <c r="I1278" i="8"/>
  <c r="J1278" i="8"/>
  <c r="I1279" i="8"/>
  <c r="J1279" i="8"/>
  <c r="I1280" i="8"/>
  <c r="J1280" i="8"/>
  <c r="I1283" i="8"/>
  <c r="J1283" i="8"/>
  <c r="I1285" i="8"/>
  <c r="J1285" i="8"/>
  <c r="I1286" i="8"/>
  <c r="J1286" i="8"/>
  <c r="I1287" i="8"/>
  <c r="J1287" i="8"/>
  <c r="I1288" i="8"/>
  <c r="J1288" i="8"/>
  <c r="I1289" i="8"/>
  <c r="J1289" i="8"/>
  <c r="I1290" i="8"/>
  <c r="J1290" i="8"/>
  <c r="I1291" i="8"/>
  <c r="J1291" i="8"/>
  <c r="I1292" i="8"/>
  <c r="J1292" i="8"/>
  <c r="I1293" i="8"/>
  <c r="J1293" i="8"/>
  <c r="I1294" i="8"/>
  <c r="J1294" i="8"/>
  <c r="I1295" i="8"/>
  <c r="J1295" i="8"/>
  <c r="I1296" i="8"/>
  <c r="J1296" i="8"/>
  <c r="I1299" i="8"/>
  <c r="J1299" i="8"/>
  <c r="I1301" i="8"/>
  <c r="J1301" i="8"/>
  <c r="I1302" i="8"/>
  <c r="J1302" i="8"/>
  <c r="I1303" i="8"/>
  <c r="J1303" i="8"/>
  <c r="I1304" i="8"/>
  <c r="J1304" i="8"/>
  <c r="I1305" i="8"/>
  <c r="J1305" i="8"/>
  <c r="I1306" i="8"/>
  <c r="J1306" i="8"/>
  <c r="I1307" i="8"/>
  <c r="J1307" i="8"/>
  <c r="I1308" i="8"/>
  <c r="J1308" i="8"/>
  <c r="I1309" i="8"/>
  <c r="J1309" i="8"/>
  <c r="I1310" i="8"/>
  <c r="J1310" i="8"/>
  <c r="I1311" i="8"/>
  <c r="J1311" i="8"/>
  <c r="I1312" i="8"/>
  <c r="J1312" i="8"/>
  <c r="I1315" i="8"/>
  <c r="J1315" i="8"/>
  <c r="I1317" i="8"/>
  <c r="J1317" i="8"/>
  <c r="I1318" i="8"/>
  <c r="J1318" i="8"/>
  <c r="I1319" i="8"/>
  <c r="J1319" i="8"/>
  <c r="I1320" i="8"/>
  <c r="J1320" i="8"/>
  <c r="I1321" i="8"/>
  <c r="J1321" i="8"/>
  <c r="I1322" i="8"/>
  <c r="J1322" i="8"/>
  <c r="I1323" i="8"/>
  <c r="J1323" i="8"/>
  <c r="I1324" i="8"/>
  <c r="J1324" i="8"/>
  <c r="I1325" i="8"/>
  <c r="J1325" i="8"/>
  <c r="I1326" i="8"/>
  <c r="J1326" i="8"/>
  <c r="I1327" i="8"/>
  <c r="J1327" i="8"/>
  <c r="I1328" i="8"/>
  <c r="J1328" i="8"/>
  <c r="I1331" i="8"/>
  <c r="J1331" i="8"/>
  <c r="I1333" i="8"/>
  <c r="J1333" i="8"/>
  <c r="I1334" i="8"/>
  <c r="J1334" i="8"/>
  <c r="I1335" i="8"/>
  <c r="J1335" i="8"/>
  <c r="I1336" i="8"/>
  <c r="J1336" i="8"/>
  <c r="I1337" i="8"/>
  <c r="J1337" i="8"/>
  <c r="I1338" i="8"/>
  <c r="J1338" i="8"/>
  <c r="I1339" i="8"/>
  <c r="J1339" i="8"/>
  <c r="I1340" i="8"/>
  <c r="J1340" i="8"/>
  <c r="I1341" i="8"/>
  <c r="J1341" i="8"/>
  <c r="I1342" i="8"/>
  <c r="J1342" i="8"/>
  <c r="I1343" i="8"/>
  <c r="J1343" i="8"/>
  <c r="I1344" i="8"/>
  <c r="J1344" i="8"/>
  <c r="I676" i="8"/>
  <c r="J676" i="8"/>
  <c r="P677" i="8"/>
  <c r="P678" i="8"/>
  <c r="P679" i="8"/>
  <c r="P680" i="8"/>
  <c r="Q677" i="8"/>
  <c r="R677" i="8" s="1"/>
  <c r="Q678" i="8"/>
  <c r="R678" i="8" s="1"/>
  <c r="Q679" i="8"/>
  <c r="R679" i="8" s="1"/>
  <c r="Q680" i="8"/>
  <c r="R680" i="8" s="1"/>
  <c r="Z3" i="8"/>
  <c r="AA3" i="8"/>
  <c r="AB3" i="8"/>
  <c r="AC3" i="8"/>
  <c r="AD3" i="8"/>
  <c r="Z4" i="8"/>
  <c r="AA4" i="8"/>
  <c r="AB4" i="8"/>
  <c r="AC4" i="8"/>
  <c r="AD4" i="8"/>
  <c r="Z5" i="8"/>
  <c r="AA5" i="8"/>
  <c r="AB5" i="8"/>
  <c r="AC5" i="8"/>
  <c r="AD5" i="8"/>
  <c r="Z6" i="8"/>
  <c r="AA6" i="8"/>
  <c r="AB6" i="8"/>
  <c r="AC6" i="8"/>
  <c r="AD6" i="8"/>
  <c r="Z7" i="8"/>
  <c r="AA7" i="8"/>
  <c r="AB7" i="8"/>
  <c r="AC7" i="8"/>
  <c r="AD7" i="8"/>
  <c r="Z8" i="8"/>
  <c r="AA8" i="8"/>
  <c r="AB8" i="8"/>
  <c r="AC8" i="8"/>
  <c r="AD8" i="8"/>
  <c r="Z9" i="8"/>
  <c r="AA9" i="8"/>
  <c r="AB9" i="8"/>
  <c r="AC9" i="8"/>
  <c r="AD9" i="8"/>
  <c r="Z10" i="8"/>
  <c r="AA10" i="8"/>
  <c r="AB10" i="8"/>
  <c r="AC10" i="8"/>
  <c r="AD10" i="8"/>
  <c r="Z11" i="8"/>
  <c r="AA11" i="8"/>
  <c r="AB11" i="8"/>
  <c r="AC11" i="8"/>
  <c r="AD11" i="8"/>
  <c r="Z12" i="8"/>
  <c r="AA12" i="8"/>
  <c r="AB12" i="8"/>
  <c r="AC12" i="8"/>
  <c r="AD12" i="8"/>
  <c r="Z13" i="8"/>
  <c r="AA13" i="8"/>
  <c r="AB13" i="8"/>
  <c r="AC13" i="8"/>
  <c r="AD13" i="8"/>
  <c r="Z14" i="8"/>
  <c r="AA14" i="8"/>
  <c r="AB14" i="8"/>
  <c r="AC14" i="8"/>
  <c r="AD14" i="8"/>
  <c r="Z15" i="8"/>
  <c r="AA15" i="8"/>
  <c r="AB15" i="8"/>
  <c r="AC15" i="8"/>
  <c r="AD15" i="8"/>
  <c r="Z16" i="8"/>
  <c r="AA16" i="8"/>
  <c r="AB16" i="8"/>
  <c r="AC16" i="8"/>
  <c r="AD16" i="8"/>
  <c r="Z17" i="8"/>
  <c r="AA17" i="8"/>
  <c r="AB17" i="8"/>
  <c r="AC17" i="8"/>
  <c r="AD17" i="8"/>
  <c r="Z18" i="8"/>
  <c r="AA18" i="8"/>
  <c r="AB18" i="8"/>
  <c r="AC18" i="8"/>
  <c r="AD18" i="8"/>
  <c r="Z19" i="8"/>
  <c r="AA19" i="8"/>
  <c r="AB19" i="8"/>
  <c r="AC19" i="8"/>
  <c r="AD19" i="8"/>
  <c r="Z20" i="8"/>
  <c r="AA20" i="8"/>
  <c r="AB20" i="8"/>
  <c r="AC20" i="8"/>
  <c r="AD20" i="8"/>
  <c r="Z21" i="8"/>
  <c r="AA21" i="8"/>
  <c r="AB21" i="8"/>
  <c r="AC21" i="8"/>
  <c r="AD21" i="8"/>
  <c r="Z22" i="8"/>
  <c r="AA22" i="8"/>
  <c r="AB22" i="8"/>
  <c r="AC22" i="8"/>
  <c r="AD22" i="8"/>
  <c r="Z23" i="8"/>
  <c r="AA23" i="8"/>
  <c r="AB23" i="8"/>
  <c r="AC23" i="8"/>
  <c r="AD23" i="8"/>
  <c r="Z24" i="8"/>
  <c r="AA24" i="8"/>
  <c r="AB24" i="8"/>
  <c r="AC24" i="8"/>
  <c r="AD24" i="8"/>
  <c r="Z25" i="8"/>
  <c r="AA25" i="8"/>
  <c r="AB25" i="8"/>
  <c r="AC25" i="8"/>
  <c r="AD25" i="8"/>
  <c r="Z26" i="8"/>
  <c r="AA26" i="8"/>
  <c r="AB26" i="8"/>
  <c r="AC26" i="8"/>
  <c r="AD26" i="8"/>
  <c r="Z27" i="8"/>
  <c r="AA27" i="8"/>
  <c r="AB27" i="8"/>
  <c r="AC27" i="8"/>
  <c r="AD27" i="8"/>
  <c r="Z28" i="8"/>
  <c r="AA28" i="8"/>
  <c r="AB28" i="8"/>
  <c r="AC28" i="8"/>
  <c r="AD28" i="8"/>
  <c r="Z29" i="8"/>
  <c r="AA29" i="8"/>
  <c r="AB29" i="8"/>
  <c r="AC29" i="8"/>
  <c r="AD29" i="8"/>
  <c r="Z30" i="8"/>
  <c r="AA30" i="8"/>
  <c r="AB30" i="8"/>
  <c r="AC30" i="8"/>
  <c r="AD30" i="8"/>
  <c r="Z31" i="8"/>
  <c r="AA31" i="8"/>
  <c r="AB31" i="8"/>
  <c r="AC31" i="8"/>
  <c r="AD31" i="8"/>
  <c r="Z32" i="8"/>
  <c r="AA32" i="8"/>
  <c r="AB32" i="8"/>
  <c r="AC32" i="8"/>
  <c r="AD32" i="8"/>
  <c r="Z33" i="8"/>
  <c r="AA33" i="8"/>
  <c r="AB33" i="8"/>
  <c r="AC33" i="8"/>
  <c r="AD33" i="8"/>
  <c r="Z34" i="8"/>
  <c r="AA34" i="8"/>
  <c r="AB34" i="8"/>
  <c r="AC34" i="8"/>
  <c r="AD34" i="8"/>
  <c r="Z35" i="8"/>
  <c r="AA35" i="8"/>
  <c r="AB35" i="8"/>
  <c r="AC35" i="8"/>
  <c r="AD35" i="8"/>
  <c r="Z36" i="8"/>
  <c r="AA36" i="8"/>
  <c r="AB36" i="8"/>
  <c r="AC36" i="8"/>
  <c r="AD36" i="8"/>
  <c r="Z37" i="8"/>
  <c r="AA37" i="8"/>
  <c r="AB37" i="8"/>
  <c r="AC37" i="8"/>
  <c r="AD37" i="8"/>
  <c r="Z38" i="8"/>
  <c r="AA38" i="8"/>
  <c r="AB38" i="8"/>
  <c r="AC38" i="8"/>
  <c r="AD38" i="8"/>
  <c r="Z39" i="8"/>
  <c r="AA39" i="8"/>
  <c r="AB39" i="8"/>
  <c r="AC39" i="8"/>
  <c r="AD39" i="8"/>
  <c r="Z40" i="8"/>
  <c r="AA40" i="8"/>
  <c r="AB40" i="8"/>
  <c r="AC40" i="8"/>
  <c r="AD40" i="8"/>
  <c r="Z41" i="8"/>
  <c r="AA41" i="8"/>
  <c r="AB41" i="8"/>
  <c r="AC41" i="8"/>
  <c r="AD41" i="8"/>
  <c r="Z42" i="8"/>
  <c r="AA42" i="8"/>
  <c r="AB42" i="8"/>
  <c r="AC42" i="8"/>
  <c r="AD42" i="8"/>
  <c r="Z43" i="8"/>
  <c r="AA43" i="8"/>
  <c r="AB43" i="8"/>
  <c r="AC43" i="8"/>
  <c r="AD43" i="8"/>
  <c r="Z44" i="8"/>
  <c r="AA44" i="8"/>
  <c r="AB44" i="8"/>
  <c r="AC44" i="8"/>
  <c r="AD44" i="8"/>
  <c r="Z45" i="8"/>
  <c r="AA45" i="8"/>
  <c r="AB45" i="8"/>
  <c r="AC45" i="8"/>
  <c r="AD45" i="8"/>
  <c r="Z46" i="8"/>
  <c r="AA46" i="8"/>
  <c r="AB46" i="8"/>
  <c r="AC46" i="8"/>
  <c r="AD46" i="8"/>
  <c r="Z47" i="8"/>
  <c r="AA47" i="8"/>
  <c r="AB47" i="8"/>
  <c r="AC47" i="8"/>
  <c r="AD47" i="8"/>
  <c r="Z48" i="8"/>
  <c r="AA48" i="8"/>
  <c r="AB48" i="8"/>
  <c r="AC48" i="8"/>
  <c r="AD48" i="8"/>
  <c r="Z49" i="8"/>
  <c r="AA49" i="8"/>
  <c r="AB49" i="8"/>
  <c r="AC49" i="8"/>
  <c r="AD49" i="8"/>
  <c r="Z50" i="8"/>
  <c r="AA50" i="8"/>
  <c r="AB50" i="8"/>
  <c r="AC50" i="8"/>
  <c r="AD50" i="8"/>
  <c r="Z51" i="8"/>
  <c r="AA51" i="8"/>
  <c r="AB51" i="8"/>
  <c r="AC51" i="8"/>
  <c r="AD51" i="8"/>
  <c r="Z52" i="8"/>
  <c r="AA52" i="8"/>
  <c r="AB52" i="8"/>
  <c r="AC52" i="8"/>
  <c r="AD52" i="8"/>
  <c r="Z53" i="8"/>
  <c r="AA53" i="8"/>
  <c r="AB53" i="8"/>
  <c r="AC53" i="8"/>
  <c r="AD53" i="8"/>
  <c r="Z54" i="8"/>
  <c r="AA54" i="8"/>
  <c r="AB54" i="8"/>
  <c r="AC54" i="8"/>
  <c r="AD54" i="8"/>
  <c r="Z55" i="8"/>
  <c r="AA55" i="8"/>
  <c r="AB55" i="8"/>
  <c r="AC55" i="8"/>
  <c r="AD55" i="8"/>
  <c r="Z56" i="8"/>
  <c r="AA56" i="8"/>
  <c r="AB56" i="8"/>
  <c r="AC56" i="8"/>
  <c r="AD56" i="8"/>
  <c r="Z57" i="8"/>
  <c r="AA57" i="8"/>
  <c r="AB57" i="8"/>
  <c r="AC57" i="8"/>
  <c r="AD57" i="8"/>
  <c r="Z58" i="8"/>
  <c r="AA58" i="8"/>
  <c r="AB58" i="8"/>
  <c r="AC58" i="8"/>
  <c r="AD58" i="8"/>
  <c r="Z59" i="8"/>
  <c r="AA59" i="8"/>
  <c r="AB59" i="8"/>
  <c r="AC59" i="8"/>
  <c r="AD59" i="8"/>
  <c r="Z60" i="8"/>
  <c r="AA60" i="8"/>
  <c r="AB60" i="8"/>
  <c r="AC60" i="8"/>
  <c r="AD60" i="8"/>
  <c r="Z61" i="8"/>
  <c r="AA61" i="8"/>
  <c r="AB61" i="8"/>
  <c r="AC61" i="8"/>
  <c r="AD61" i="8"/>
  <c r="Z62" i="8"/>
  <c r="AA62" i="8"/>
  <c r="AB62" i="8"/>
  <c r="AC62" i="8"/>
  <c r="AD62" i="8"/>
  <c r="Z63" i="8"/>
  <c r="AA63" i="8"/>
  <c r="AB63" i="8"/>
  <c r="AC63" i="8"/>
  <c r="AD63" i="8"/>
  <c r="Z64" i="8"/>
  <c r="AA64" i="8"/>
  <c r="AB64" i="8"/>
  <c r="AC64" i="8"/>
  <c r="AD64" i="8"/>
  <c r="Z65" i="8"/>
  <c r="AA65" i="8"/>
  <c r="AB65" i="8"/>
  <c r="AC65" i="8"/>
  <c r="AD65" i="8"/>
  <c r="Z66" i="8"/>
  <c r="AA66" i="8"/>
  <c r="AB66" i="8"/>
  <c r="AC66" i="8"/>
  <c r="AD66" i="8"/>
  <c r="Z67" i="8"/>
  <c r="AA67" i="8"/>
  <c r="AB67" i="8"/>
  <c r="AC67" i="8"/>
  <c r="AD67" i="8"/>
  <c r="Z68" i="8"/>
  <c r="AA68" i="8"/>
  <c r="AB68" i="8"/>
  <c r="AC68" i="8"/>
  <c r="AD68" i="8"/>
  <c r="Z69" i="8"/>
  <c r="AA69" i="8"/>
  <c r="AB69" i="8"/>
  <c r="AC69" i="8"/>
  <c r="AD69" i="8"/>
  <c r="Z70" i="8"/>
  <c r="AA70" i="8"/>
  <c r="AB70" i="8"/>
  <c r="AC70" i="8"/>
  <c r="AD70" i="8"/>
  <c r="Z71" i="8"/>
  <c r="AA71" i="8"/>
  <c r="AB71" i="8"/>
  <c r="AC71" i="8"/>
  <c r="AD71" i="8"/>
  <c r="Z72" i="8"/>
  <c r="AA72" i="8"/>
  <c r="AB72" i="8"/>
  <c r="AC72" i="8"/>
  <c r="AD72" i="8"/>
  <c r="Z73" i="8"/>
  <c r="AA73" i="8"/>
  <c r="AB73" i="8"/>
  <c r="AC73" i="8"/>
  <c r="AD73" i="8"/>
  <c r="Z74" i="8"/>
  <c r="AA74" i="8"/>
  <c r="AB74" i="8"/>
  <c r="AC74" i="8"/>
  <c r="AD74" i="8"/>
  <c r="Z75" i="8"/>
  <c r="AA75" i="8"/>
  <c r="AB75" i="8"/>
  <c r="AC75" i="8"/>
  <c r="AD75" i="8"/>
  <c r="Z76" i="8"/>
  <c r="AA76" i="8"/>
  <c r="AB76" i="8"/>
  <c r="AC76" i="8"/>
  <c r="AD76" i="8"/>
  <c r="Z77" i="8"/>
  <c r="AA77" i="8"/>
  <c r="AB77" i="8"/>
  <c r="AC77" i="8"/>
  <c r="AD77" i="8"/>
  <c r="Z78" i="8"/>
  <c r="AA78" i="8"/>
  <c r="AB78" i="8"/>
  <c r="AC78" i="8"/>
  <c r="AD78" i="8"/>
  <c r="Z79" i="8"/>
  <c r="AA79" i="8"/>
  <c r="AB79" i="8"/>
  <c r="AC79" i="8"/>
  <c r="AD79" i="8"/>
  <c r="Z80" i="8"/>
  <c r="AA80" i="8"/>
  <c r="AB80" i="8"/>
  <c r="AC80" i="8"/>
  <c r="AD80" i="8"/>
  <c r="Z81" i="8"/>
  <c r="AA81" i="8"/>
  <c r="AB81" i="8"/>
  <c r="AC81" i="8"/>
  <c r="AD81" i="8"/>
  <c r="Z82" i="8"/>
  <c r="AA82" i="8"/>
  <c r="AB82" i="8"/>
  <c r="AC82" i="8"/>
  <c r="AD82" i="8"/>
  <c r="Z83" i="8"/>
  <c r="AA83" i="8"/>
  <c r="AB83" i="8"/>
  <c r="AC83" i="8"/>
  <c r="AD83" i="8"/>
  <c r="Z84" i="8"/>
  <c r="AA84" i="8"/>
  <c r="AB84" i="8"/>
  <c r="AC84" i="8"/>
  <c r="AD84" i="8"/>
  <c r="Z85" i="8"/>
  <c r="AA85" i="8"/>
  <c r="AB85" i="8"/>
  <c r="AC85" i="8"/>
  <c r="AD85" i="8"/>
  <c r="Z86" i="8"/>
  <c r="AA86" i="8"/>
  <c r="AB86" i="8"/>
  <c r="AC86" i="8"/>
  <c r="AD86" i="8"/>
  <c r="Z87" i="8"/>
  <c r="AA87" i="8"/>
  <c r="AB87" i="8"/>
  <c r="AC87" i="8"/>
  <c r="AD87" i="8"/>
  <c r="Z88" i="8"/>
  <c r="AA88" i="8"/>
  <c r="AB88" i="8"/>
  <c r="AC88" i="8"/>
  <c r="AD88" i="8"/>
  <c r="Z89" i="8"/>
  <c r="AA89" i="8"/>
  <c r="AB89" i="8"/>
  <c r="AC89" i="8"/>
  <c r="AD89" i="8"/>
  <c r="Z90" i="8"/>
  <c r="AA90" i="8"/>
  <c r="AB90" i="8"/>
  <c r="AC90" i="8"/>
  <c r="AD90" i="8"/>
  <c r="Z91" i="8"/>
  <c r="AA91" i="8"/>
  <c r="AB91" i="8"/>
  <c r="AC91" i="8"/>
  <c r="AD91" i="8"/>
  <c r="Z92" i="8"/>
  <c r="AA92" i="8"/>
  <c r="AB92" i="8"/>
  <c r="AC92" i="8"/>
  <c r="AD92" i="8"/>
  <c r="Z93" i="8"/>
  <c r="AA93" i="8"/>
  <c r="AB93" i="8"/>
  <c r="AC93" i="8"/>
  <c r="AD93" i="8"/>
  <c r="Z94" i="8"/>
  <c r="AA94" i="8"/>
  <c r="AB94" i="8"/>
  <c r="AC94" i="8"/>
  <c r="AD94" i="8"/>
  <c r="Z95" i="8"/>
  <c r="AA95" i="8"/>
  <c r="AB95" i="8"/>
  <c r="AC95" i="8"/>
  <c r="AD95" i="8"/>
  <c r="Z96" i="8"/>
  <c r="AA96" i="8"/>
  <c r="AB96" i="8"/>
  <c r="AC96" i="8"/>
  <c r="AD96" i="8"/>
  <c r="Z97" i="8"/>
  <c r="AA97" i="8"/>
  <c r="AB97" i="8"/>
  <c r="AC97" i="8"/>
  <c r="AD97" i="8"/>
  <c r="Z98" i="8"/>
  <c r="AA98" i="8"/>
  <c r="AB98" i="8"/>
  <c r="AC98" i="8"/>
  <c r="AD98" i="8"/>
  <c r="Z99" i="8"/>
  <c r="AA99" i="8"/>
  <c r="AB99" i="8"/>
  <c r="AC99" i="8"/>
  <c r="AD99" i="8"/>
  <c r="Z100" i="8"/>
  <c r="AA100" i="8"/>
  <c r="AB100" i="8"/>
  <c r="AC100" i="8"/>
  <c r="AD100" i="8"/>
  <c r="Z101" i="8"/>
  <c r="AA101" i="8"/>
  <c r="AB101" i="8"/>
  <c r="AC101" i="8"/>
  <c r="AD101" i="8"/>
  <c r="Z102" i="8"/>
  <c r="AA102" i="8"/>
  <c r="AB102" i="8"/>
  <c r="AC102" i="8"/>
  <c r="AD102" i="8"/>
  <c r="Z103" i="8"/>
  <c r="AA103" i="8"/>
  <c r="AB103" i="8"/>
  <c r="AC103" i="8"/>
  <c r="AD103" i="8"/>
  <c r="Z104" i="8"/>
  <c r="AA104" i="8"/>
  <c r="AB104" i="8"/>
  <c r="AC104" i="8"/>
  <c r="AD104" i="8"/>
  <c r="Z105" i="8"/>
  <c r="AA105" i="8"/>
  <c r="AB105" i="8"/>
  <c r="AC105" i="8"/>
  <c r="AD105" i="8"/>
  <c r="Z106" i="8"/>
  <c r="AA106" i="8"/>
  <c r="AB106" i="8"/>
  <c r="AC106" i="8"/>
  <c r="AD106" i="8"/>
  <c r="Z107" i="8"/>
  <c r="AA107" i="8"/>
  <c r="AB107" i="8"/>
  <c r="AC107" i="8"/>
  <c r="AD107" i="8"/>
  <c r="Z108" i="8"/>
  <c r="AA108" i="8"/>
  <c r="AB108" i="8"/>
  <c r="AC108" i="8"/>
  <c r="AD108" i="8"/>
  <c r="Z109" i="8"/>
  <c r="AA109" i="8"/>
  <c r="AB109" i="8"/>
  <c r="AC109" i="8"/>
  <c r="AD109" i="8"/>
  <c r="Z110" i="8"/>
  <c r="AA110" i="8"/>
  <c r="AB110" i="8"/>
  <c r="AC110" i="8"/>
  <c r="AD110" i="8"/>
  <c r="Z111" i="8"/>
  <c r="AA111" i="8"/>
  <c r="AB111" i="8"/>
  <c r="AC111" i="8"/>
  <c r="AD111" i="8"/>
  <c r="Z112" i="8"/>
  <c r="AA112" i="8"/>
  <c r="AB112" i="8"/>
  <c r="AC112" i="8"/>
  <c r="AD112" i="8"/>
  <c r="Z113" i="8"/>
  <c r="AA113" i="8"/>
  <c r="AB113" i="8"/>
  <c r="AC113" i="8"/>
  <c r="AD113" i="8"/>
  <c r="Z114" i="8"/>
  <c r="AA114" i="8"/>
  <c r="AB114" i="8"/>
  <c r="AC114" i="8"/>
  <c r="AD114" i="8"/>
  <c r="Z115" i="8"/>
  <c r="AA115" i="8"/>
  <c r="AB115" i="8"/>
  <c r="AC115" i="8"/>
  <c r="AD115" i="8"/>
  <c r="Z116" i="8"/>
  <c r="AA116" i="8"/>
  <c r="AB116" i="8"/>
  <c r="AC116" i="8"/>
  <c r="AD116" i="8"/>
  <c r="Z117" i="8"/>
  <c r="AA117" i="8"/>
  <c r="AB117" i="8"/>
  <c r="AC117" i="8"/>
  <c r="AD117" i="8"/>
  <c r="Z118" i="8"/>
  <c r="AA118" i="8"/>
  <c r="AB118" i="8"/>
  <c r="AC118" i="8"/>
  <c r="AD118" i="8"/>
  <c r="Z119" i="8"/>
  <c r="AA119" i="8"/>
  <c r="AB119" i="8"/>
  <c r="AC119" i="8"/>
  <c r="AD119" i="8"/>
  <c r="Z120" i="8"/>
  <c r="AA120" i="8"/>
  <c r="AB120" i="8"/>
  <c r="AC120" i="8"/>
  <c r="AD120" i="8"/>
  <c r="Z121" i="8"/>
  <c r="AA121" i="8"/>
  <c r="AB121" i="8"/>
  <c r="AC121" i="8"/>
  <c r="AD121" i="8"/>
  <c r="Z122" i="8"/>
  <c r="AA122" i="8"/>
  <c r="AB122" i="8"/>
  <c r="AC122" i="8"/>
  <c r="AD122" i="8"/>
  <c r="Z123" i="8"/>
  <c r="AA123" i="8"/>
  <c r="AB123" i="8"/>
  <c r="AC123" i="8"/>
  <c r="AD123" i="8"/>
  <c r="Z124" i="8"/>
  <c r="AA124" i="8"/>
  <c r="AB124" i="8"/>
  <c r="AC124" i="8"/>
  <c r="AD124" i="8"/>
  <c r="Z125" i="8"/>
  <c r="AA125" i="8"/>
  <c r="AB125" i="8"/>
  <c r="AC125" i="8"/>
  <c r="AD125" i="8"/>
  <c r="Z126" i="8"/>
  <c r="AA126" i="8"/>
  <c r="AB126" i="8"/>
  <c r="AC126" i="8"/>
  <c r="AD126" i="8"/>
  <c r="Z127" i="8"/>
  <c r="AA127" i="8"/>
  <c r="AB127" i="8"/>
  <c r="AC127" i="8"/>
  <c r="AD127" i="8"/>
  <c r="Z128" i="8"/>
  <c r="AA128" i="8"/>
  <c r="AB128" i="8"/>
  <c r="AC128" i="8"/>
  <c r="AD128" i="8"/>
  <c r="Z129" i="8"/>
  <c r="AA129" i="8"/>
  <c r="AB129" i="8"/>
  <c r="AC129" i="8"/>
  <c r="AD129" i="8"/>
  <c r="Z130" i="8"/>
  <c r="AA130" i="8"/>
  <c r="AB130" i="8"/>
  <c r="AC130" i="8"/>
  <c r="AD130" i="8"/>
  <c r="Z131" i="8"/>
  <c r="AA131" i="8"/>
  <c r="AB131" i="8"/>
  <c r="AC131" i="8"/>
  <c r="AD131" i="8"/>
  <c r="Z132" i="8"/>
  <c r="AA132" i="8"/>
  <c r="AB132" i="8"/>
  <c r="AC132" i="8"/>
  <c r="AD132" i="8"/>
  <c r="Z133" i="8"/>
  <c r="AA133" i="8"/>
  <c r="AB133" i="8"/>
  <c r="AC133" i="8"/>
  <c r="AD133" i="8"/>
  <c r="Z134" i="8"/>
  <c r="AA134" i="8"/>
  <c r="AB134" i="8"/>
  <c r="AC134" i="8"/>
  <c r="AD134" i="8"/>
  <c r="Z135" i="8"/>
  <c r="AA135" i="8"/>
  <c r="AB135" i="8"/>
  <c r="AC135" i="8"/>
  <c r="AD135" i="8"/>
  <c r="Z136" i="8"/>
  <c r="AA136" i="8"/>
  <c r="AB136" i="8"/>
  <c r="AC136" i="8"/>
  <c r="AD136" i="8"/>
  <c r="Z137" i="8"/>
  <c r="AA137" i="8"/>
  <c r="AB137" i="8"/>
  <c r="AC137" i="8"/>
  <c r="AD137" i="8"/>
  <c r="Z138" i="8"/>
  <c r="AA138" i="8"/>
  <c r="AB138" i="8"/>
  <c r="AC138" i="8"/>
  <c r="AD138" i="8"/>
  <c r="Z139" i="8"/>
  <c r="AA139" i="8"/>
  <c r="AB139" i="8"/>
  <c r="AC139" i="8"/>
  <c r="AD139" i="8"/>
  <c r="Z140" i="8"/>
  <c r="AA140" i="8"/>
  <c r="AB140" i="8"/>
  <c r="AC140" i="8"/>
  <c r="AD140" i="8"/>
  <c r="Z141" i="8"/>
  <c r="AA141" i="8"/>
  <c r="AB141" i="8"/>
  <c r="AC141" i="8"/>
  <c r="AD141" i="8"/>
  <c r="Z142" i="8"/>
  <c r="AA142" i="8"/>
  <c r="AB142" i="8"/>
  <c r="AC142" i="8"/>
  <c r="AD142" i="8"/>
  <c r="Z143" i="8"/>
  <c r="AA143" i="8"/>
  <c r="AB143" i="8"/>
  <c r="AC143" i="8"/>
  <c r="AD143" i="8"/>
  <c r="Z144" i="8"/>
  <c r="AA144" i="8"/>
  <c r="AB144" i="8"/>
  <c r="AC144" i="8"/>
  <c r="AD144" i="8"/>
  <c r="Z145" i="8"/>
  <c r="AA145" i="8"/>
  <c r="AB145" i="8"/>
  <c r="AC145" i="8"/>
  <c r="AD145" i="8"/>
  <c r="Z146" i="8"/>
  <c r="AA146" i="8"/>
  <c r="AB146" i="8"/>
  <c r="AC146" i="8"/>
  <c r="AD146" i="8"/>
  <c r="Z147" i="8"/>
  <c r="AA147" i="8"/>
  <c r="AB147" i="8"/>
  <c r="AC147" i="8"/>
  <c r="AD147" i="8"/>
  <c r="Z148" i="8"/>
  <c r="AA148" i="8"/>
  <c r="AB148" i="8"/>
  <c r="AC148" i="8"/>
  <c r="AD148" i="8"/>
  <c r="Z149" i="8"/>
  <c r="AA149" i="8"/>
  <c r="AB149" i="8"/>
  <c r="AC149" i="8"/>
  <c r="AD149" i="8"/>
  <c r="Z150" i="8"/>
  <c r="AA150" i="8"/>
  <c r="AB150" i="8"/>
  <c r="AC150" i="8"/>
  <c r="AD150" i="8"/>
  <c r="Z151" i="8"/>
  <c r="AA151" i="8"/>
  <c r="AB151" i="8"/>
  <c r="AC151" i="8"/>
  <c r="AD151" i="8"/>
  <c r="Z152" i="8"/>
  <c r="AA152" i="8"/>
  <c r="AB152" i="8"/>
  <c r="AC152" i="8"/>
  <c r="AD152" i="8"/>
  <c r="Z153" i="8"/>
  <c r="AA153" i="8"/>
  <c r="AB153" i="8"/>
  <c r="AC153" i="8"/>
  <c r="AD153" i="8"/>
  <c r="Z154" i="8"/>
  <c r="AA154" i="8"/>
  <c r="AB154" i="8"/>
  <c r="AC154" i="8"/>
  <c r="AD154" i="8"/>
  <c r="Z155" i="8"/>
  <c r="AA155" i="8"/>
  <c r="AB155" i="8"/>
  <c r="AC155" i="8"/>
  <c r="AD155" i="8"/>
  <c r="Z156" i="8"/>
  <c r="AA156" i="8"/>
  <c r="AB156" i="8"/>
  <c r="AC156" i="8"/>
  <c r="AD156" i="8"/>
  <c r="Z157" i="8"/>
  <c r="AA157" i="8"/>
  <c r="AB157" i="8"/>
  <c r="AC157" i="8"/>
  <c r="AD157" i="8"/>
  <c r="Z158" i="8"/>
  <c r="AA158" i="8"/>
  <c r="AB158" i="8"/>
  <c r="AC158" i="8"/>
  <c r="AD158" i="8"/>
  <c r="Z159" i="8"/>
  <c r="AA159" i="8"/>
  <c r="AB159" i="8"/>
  <c r="AC159" i="8"/>
  <c r="AD159" i="8"/>
  <c r="Z160" i="8"/>
  <c r="AA160" i="8"/>
  <c r="AB160" i="8"/>
  <c r="AC160" i="8"/>
  <c r="AD160" i="8"/>
  <c r="Z161" i="8"/>
  <c r="AA161" i="8"/>
  <c r="AB161" i="8"/>
  <c r="AC161" i="8"/>
  <c r="AD161" i="8"/>
  <c r="Z162" i="8"/>
  <c r="AA162" i="8"/>
  <c r="AB162" i="8"/>
  <c r="AC162" i="8"/>
  <c r="AD162" i="8"/>
  <c r="Z163" i="8"/>
  <c r="AA163" i="8"/>
  <c r="AB163" i="8"/>
  <c r="AC163" i="8"/>
  <c r="AD163" i="8"/>
  <c r="Z164" i="8"/>
  <c r="AA164" i="8"/>
  <c r="AB164" i="8"/>
  <c r="AC164" i="8"/>
  <c r="AD164" i="8"/>
  <c r="Z165" i="8"/>
  <c r="AA165" i="8"/>
  <c r="AB165" i="8"/>
  <c r="AC165" i="8"/>
  <c r="AD165" i="8"/>
  <c r="Z166" i="8"/>
  <c r="AA166" i="8"/>
  <c r="AB166" i="8"/>
  <c r="AC166" i="8"/>
  <c r="AD166" i="8"/>
  <c r="Z167" i="8"/>
  <c r="AA167" i="8"/>
  <c r="AB167" i="8"/>
  <c r="AC167" i="8"/>
  <c r="AD167" i="8"/>
  <c r="Z168" i="8"/>
  <c r="AA168" i="8"/>
  <c r="AB168" i="8"/>
  <c r="AC168" i="8"/>
  <c r="AD168" i="8"/>
  <c r="Z169" i="8"/>
  <c r="AA169" i="8"/>
  <c r="AB169" i="8"/>
  <c r="AC169" i="8"/>
  <c r="AD169" i="8"/>
  <c r="Z170" i="8"/>
  <c r="AA170" i="8"/>
  <c r="AB170" i="8"/>
  <c r="AC170" i="8"/>
  <c r="AD170" i="8"/>
  <c r="Z171" i="8"/>
  <c r="AA171" i="8"/>
  <c r="AB171" i="8"/>
  <c r="AC171" i="8"/>
  <c r="AD171" i="8"/>
  <c r="Z172" i="8"/>
  <c r="AA172" i="8"/>
  <c r="AB172" i="8"/>
  <c r="AC172" i="8"/>
  <c r="AD172" i="8"/>
  <c r="Z173" i="8"/>
  <c r="AA173" i="8"/>
  <c r="AB173" i="8"/>
  <c r="AC173" i="8"/>
  <c r="AD173" i="8"/>
  <c r="Z174" i="8"/>
  <c r="AA174" i="8"/>
  <c r="AB174" i="8"/>
  <c r="AC174" i="8"/>
  <c r="AD174" i="8"/>
  <c r="Z175" i="8"/>
  <c r="AA175" i="8"/>
  <c r="AB175" i="8"/>
  <c r="AC175" i="8"/>
  <c r="AD175" i="8"/>
  <c r="Z176" i="8"/>
  <c r="AA176" i="8"/>
  <c r="AB176" i="8"/>
  <c r="AC176" i="8"/>
  <c r="AD176" i="8"/>
  <c r="Z177" i="8"/>
  <c r="AA177" i="8"/>
  <c r="AB177" i="8"/>
  <c r="AC177" i="8"/>
  <c r="AD177" i="8"/>
  <c r="Z178" i="8"/>
  <c r="AA178" i="8"/>
  <c r="AB178" i="8"/>
  <c r="AC178" i="8"/>
  <c r="AD178" i="8"/>
  <c r="Z179" i="8"/>
  <c r="AA179" i="8"/>
  <c r="AB179" i="8"/>
  <c r="AC179" i="8"/>
  <c r="AD179" i="8"/>
  <c r="Z180" i="8"/>
  <c r="AA180" i="8"/>
  <c r="AB180" i="8"/>
  <c r="AC180" i="8"/>
  <c r="AD180" i="8"/>
  <c r="Z181" i="8"/>
  <c r="AA181" i="8"/>
  <c r="AB181" i="8"/>
  <c r="AC181" i="8"/>
  <c r="AD181" i="8"/>
  <c r="Z182" i="8"/>
  <c r="AA182" i="8"/>
  <c r="AB182" i="8"/>
  <c r="AC182" i="8"/>
  <c r="AD182" i="8"/>
  <c r="Z183" i="8"/>
  <c r="AA183" i="8"/>
  <c r="AB183" i="8"/>
  <c r="AC183" i="8"/>
  <c r="AD183" i="8"/>
  <c r="Z184" i="8"/>
  <c r="AA184" i="8"/>
  <c r="AB184" i="8"/>
  <c r="AC184" i="8"/>
  <c r="AD184" i="8"/>
  <c r="Z185" i="8"/>
  <c r="AA185" i="8"/>
  <c r="AB185" i="8"/>
  <c r="AC185" i="8"/>
  <c r="AD185" i="8"/>
  <c r="Z186" i="8"/>
  <c r="AA186" i="8"/>
  <c r="AB186" i="8"/>
  <c r="AC186" i="8"/>
  <c r="AD186" i="8"/>
  <c r="Z187" i="8"/>
  <c r="AA187" i="8"/>
  <c r="AB187" i="8"/>
  <c r="AC187" i="8"/>
  <c r="AD187" i="8"/>
  <c r="Z188" i="8"/>
  <c r="AA188" i="8"/>
  <c r="AB188" i="8"/>
  <c r="AC188" i="8"/>
  <c r="AD188" i="8"/>
  <c r="Z189" i="8"/>
  <c r="AA189" i="8"/>
  <c r="AB189" i="8"/>
  <c r="AC189" i="8"/>
  <c r="AD189" i="8"/>
  <c r="Z190" i="8"/>
  <c r="AA190" i="8"/>
  <c r="AB190" i="8"/>
  <c r="AC190" i="8"/>
  <c r="AD190" i="8"/>
  <c r="Z191" i="8"/>
  <c r="AA191" i="8"/>
  <c r="AB191" i="8"/>
  <c r="AC191" i="8"/>
  <c r="AD191" i="8"/>
  <c r="Z192" i="8"/>
  <c r="AA192" i="8"/>
  <c r="AB192" i="8"/>
  <c r="AC192" i="8"/>
  <c r="AD192" i="8"/>
  <c r="Z193" i="8"/>
  <c r="AA193" i="8"/>
  <c r="AB193" i="8"/>
  <c r="AC193" i="8"/>
  <c r="AD193" i="8"/>
  <c r="Z194" i="8"/>
  <c r="AA194" i="8"/>
  <c r="AB194" i="8"/>
  <c r="AC194" i="8"/>
  <c r="AD194" i="8"/>
  <c r="Z195" i="8"/>
  <c r="AA195" i="8"/>
  <c r="AB195" i="8"/>
  <c r="AC195" i="8"/>
  <c r="AD195" i="8"/>
  <c r="Z196" i="8"/>
  <c r="AA196" i="8"/>
  <c r="AB196" i="8"/>
  <c r="AC196" i="8"/>
  <c r="AD196" i="8"/>
  <c r="Z197" i="8"/>
  <c r="AA197" i="8"/>
  <c r="AB197" i="8"/>
  <c r="AC197" i="8"/>
  <c r="AD197" i="8"/>
  <c r="Z198" i="8"/>
  <c r="AA198" i="8"/>
  <c r="AB198" i="8"/>
  <c r="AC198" i="8"/>
  <c r="AD198" i="8"/>
  <c r="Z199" i="8"/>
  <c r="AA199" i="8"/>
  <c r="AB199" i="8"/>
  <c r="AC199" i="8"/>
  <c r="AD199" i="8"/>
  <c r="Z200" i="8"/>
  <c r="AA200" i="8"/>
  <c r="AB200" i="8"/>
  <c r="AC200" i="8"/>
  <c r="AD200" i="8"/>
  <c r="Z201" i="8"/>
  <c r="AA201" i="8"/>
  <c r="AB201" i="8"/>
  <c r="AC201" i="8"/>
  <c r="AD201" i="8"/>
  <c r="Z202" i="8"/>
  <c r="AA202" i="8"/>
  <c r="AB202" i="8"/>
  <c r="AC202" i="8"/>
  <c r="AD202" i="8"/>
  <c r="Z203" i="8"/>
  <c r="AA203" i="8"/>
  <c r="AB203" i="8"/>
  <c r="AC203" i="8"/>
  <c r="AD203" i="8"/>
  <c r="Z204" i="8"/>
  <c r="AA204" i="8"/>
  <c r="AB204" i="8"/>
  <c r="AC204" i="8"/>
  <c r="AD204" i="8"/>
  <c r="Z205" i="8"/>
  <c r="AA205" i="8"/>
  <c r="AB205" i="8"/>
  <c r="AC205" i="8"/>
  <c r="AD205" i="8"/>
  <c r="Z206" i="8"/>
  <c r="AA206" i="8"/>
  <c r="AB206" i="8"/>
  <c r="AC206" i="8"/>
  <c r="AD206" i="8"/>
  <c r="Z207" i="8"/>
  <c r="AA207" i="8"/>
  <c r="AB207" i="8"/>
  <c r="AC207" i="8"/>
  <c r="AD207" i="8"/>
  <c r="Z208" i="8"/>
  <c r="AA208" i="8"/>
  <c r="AB208" i="8"/>
  <c r="AC208" i="8"/>
  <c r="AD208" i="8"/>
  <c r="Z209" i="8"/>
  <c r="AA209" i="8"/>
  <c r="AB209" i="8"/>
  <c r="AC209" i="8"/>
  <c r="AD209" i="8"/>
  <c r="Z210" i="8"/>
  <c r="AA210" i="8"/>
  <c r="AB210" i="8"/>
  <c r="AC210" i="8"/>
  <c r="AD210" i="8"/>
  <c r="Z211" i="8"/>
  <c r="AA211" i="8"/>
  <c r="AB211" i="8"/>
  <c r="AC211" i="8"/>
  <c r="AD211" i="8"/>
  <c r="Z212" i="8"/>
  <c r="AA212" i="8"/>
  <c r="AB212" i="8"/>
  <c r="AC212" i="8"/>
  <c r="AD212" i="8"/>
  <c r="Z213" i="8"/>
  <c r="AA213" i="8"/>
  <c r="AB213" i="8"/>
  <c r="AC213" i="8"/>
  <c r="AD213" i="8"/>
  <c r="Z214" i="8"/>
  <c r="AA214" i="8"/>
  <c r="AB214" i="8"/>
  <c r="AC214" i="8"/>
  <c r="AD214" i="8"/>
  <c r="Z215" i="8"/>
  <c r="AA215" i="8"/>
  <c r="AB215" i="8"/>
  <c r="AC215" i="8"/>
  <c r="AD215" i="8"/>
  <c r="Z216" i="8"/>
  <c r="AA216" i="8"/>
  <c r="AB216" i="8"/>
  <c r="AC216" i="8"/>
  <c r="AD216" i="8"/>
  <c r="Z217" i="8"/>
  <c r="AA217" i="8"/>
  <c r="AB217" i="8"/>
  <c r="AC217" i="8"/>
  <c r="AD217" i="8"/>
  <c r="Z218" i="8"/>
  <c r="AA218" i="8"/>
  <c r="AB218" i="8"/>
  <c r="AC218" i="8"/>
  <c r="AD218" i="8"/>
  <c r="Z219" i="8"/>
  <c r="AA219" i="8"/>
  <c r="AB219" i="8"/>
  <c r="AC219" i="8"/>
  <c r="AD219" i="8"/>
  <c r="Z220" i="8"/>
  <c r="AA220" i="8"/>
  <c r="AB220" i="8"/>
  <c r="AC220" i="8"/>
  <c r="AD220" i="8"/>
  <c r="Z221" i="8"/>
  <c r="AA221" i="8"/>
  <c r="AB221" i="8"/>
  <c r="AC221" i="8"/>
  <c r="AD221" i="8"/>
  <c r="Z222" i="8"/>
  <c r="AA222" i="8"/>
  <c r="AB222" i="8"/>
  <c r="AC222" i="8"/>
  <c r="AD222" i="8"/>
  <c r="Z223" i="8"/>
  <c r="AA223" i="8"/>
  <c r="AB223" i="8"/>
  <c r="AC223" i="8"/>
  <c r="AD223" i="8"/>
  <c r="Z224" i="8"/>
  <c r="AA224" i="8"/>
  <c r="AB224" i="8"/>
  <c r="AC224" i="8"/>
  <c r="AD224" i="8"/>
  <c r="Z225" i="8"/>
  <c r="AA225" i="8"/>
  <c r="AB225" i="8"/>
  <c r="AC225" i="8"/>
  <c r="AD225" i="8"/>
  <c r="Z226" i="8"/>
  <c r="AA226" i="8"/>
  <c r="AB226" i="8"/>
  <c r="AC226" i="8"/>
  <c r="AD226" i="8"/>
  <c r="Z227" i="8"/>
  <c r="AA227" i="8"/>
  <c r="AB227" i="8"/>
  <c r="AC227" i="8"/>
  <c r="AD227" i="8"/>
  <c r="Z228" i="8"/>
  <c r="AA228" i="8"/>
  <c r="AB228" i="8"/>
  <c r="AC228" i="8"/>
  <c r="AD228" i="8"/>
  <c r="Z229" i="8"/>
  <c r="AA229" i="8"/>
  <c r="AB229" i="8"/>
  <c r="AC229" i="8"/>
  <c r="AD229" i="8"/>
  <c r="Z230" i="8"/>
  <c r="AA230" i="8"/>
  <c r="AB230" i="8"/>
  <c r="AC230" i="8"/>
  <c r="AD230" i="8"/>
  <c r="Z231" i="8"/>
  <c r="AA231" i="8"/>
  <c r="AB231" i="8"/>
  <c r="AC231" i="8"/>
  <c r="AD231" i="8"/>
  <c r="Z232" i="8"/>
  <c r="AA232" i="8"/>
  <c r="AB232" i="8"/>
  <c r="AC232" i="8"/>
  <c r="AD232" i="8"/>
  <c r="Z233" i="8"/>
  <c r="AA233" i="8"/>
  <c r="AB233" i="8"/>
  <c r="AC233" i="8"/>
  <c r="AD233" i="8"/>
  <c r="Z234" i="8"/>
  <c r="AA234" i="8"/>
  <c r="AB234" i="8"/>
  <c r="AC234" i="8"/>
  <c r="AD234" i="8"/>
  <c r="Z235" i="8"/>
  <c r="AA235" i="8"/>
  <c r="AB235" i="8"/>
  <c r="AC235" i="8"/>
  <c r="AD235" i="8"/>
  <c r="Z236" i="8"/>
  <c r="AA236" i="8"/>
  <c r="AB236" i="8"/>
  <c r="AC236" i="8"/>
  <c r="AD236" i="8"/>
  <c r="Z237" i="8"/>
  <c r="AA237" i="8"/>
  <c r="AB237" i="8"/>
  <c r="AC237" i="8"/>
  <c r="AD237" i="8"/>
  <c r="Z238" i="8"/>
  <c r="AA238" i="8"/>
  <c r="AB238" i="8"/>
  <c r="AC238" i="8"/>
  <c r="AD238" i="8"/>
  <c r="Z239" i="8"/>
  <c r="AA239" i="8"/>
  <c r="AB239" i="8"/>
  <c r="AC239" i="8"/>
  <c r="AD239" i="8"/>
  <c r="Z240" i="8"/>
  <c r="AA240" i="8"/>
  <c r="AB240" i="8"/>
  <c r="AC240" i="8"/>
  <c r="AD240" i="8"/>
  <c r="Z241" i="8"/>
  <c r="AA241" i="8"/>
  <c r="AB241" i="8"/>
  <c r="AC241" i="8"/>
  <c r="AD241" i="8"/>
  <c r="Z242" i="8"/>
  <c r="AA242" i="8"/>
  <c r="AB242" i="8"/>
  <c r="AC242" i="8"/>
  <c r="AD242" i="8"/>
  <c r="Z243" i="8"/>
  <c r="AA243" i="8"/>
  <c r="AB243" i="8"/>
  <c r="AC243" i="8"/>
  <c r="AD243" i="8"/>
  <c r="Z244" i="8"/>
  <c r="AA244" i="8"/>
  <c r="AB244" i="8"/>
  <c r="AC244" i="8"/>
  <c r="AD244" i="8"/>
  <c r="Z245" i="8"/>
  <c r="AA245" i="8"/>
  <c r="AB245" i="8"/>
  <c r="AC245" i="8"/>
  <c r="AD245" i="8"/>
  <c r="Z246" i="8"/>
  <c r="AA246" i="8"/>
  <c r="AB246" i="8"/>
  <c r="AC246" i="8"/>
  <c r="AD246" i="8"/>
  <c r="Z247" i="8"/>
  <c r="AA247" i="8"/>
  <c r="AB247" i="8"/>
  <c r="AC247" i="8"/>
  <c r="AD247" i="8"/>
  <c r="Z248" i="8"/>
  <c r="AA248" i="8"/>
  <c r="AB248" i="8"/>
  <c r="AC248" i="8"/>
  <c r="AD248" i="8"/>
  <c r="Z249" i="8"/>
  <c r="AA249" i="8"/>
  <c r="AB249" i="8"/>
  <c r="AC249" i="8"/>
  <c r="AD249" i="8"/>
  <c r="Z250" i="8"/>
  <c r="AA250" i="8"/>
  <c r="AB250" i="8"/>
  <c r="AC250" i="8"/>
  <c r="AD250" i="8"/>
  <c r="Z251" i="8"/>
  <c r="AA251" i="8"/>
  <c r="AB251" i="8"/>
  <c r="AC251" i="8"/>
  <c r="AD251" i="8"/>
  <c r="Z252" i="8"/>
  <c r="AA252" i="8"/>
  <c r="AB252" i="8"/>
  <c r="AC252" i="8"/>
  <c r="AD252" i="8"/>
  <c r="Z253" i="8"/>
  <c r="AA253" i="8"/>
  <c r="AB253" i="8"/>
  <c r="AC253" i="8"/>
  <c r="AD253" i="8"/>
  <c r="Z254" i="8"/>
  <c r="AA254" i="8"/>
  <c r="AB254" i="8"/>
  <c r="AC254" i="8"/>
  <c r="AD254" i="8"/>
  <c r="Z255" i="8"/>
  <c r="AA255" i="8"/>
  <c r="AB255" i="8"/>
  <c r="AC255" i="8"/>
  <c r="AD255" i="8"/>
  <c r="Z256" i="8"/>
  <c r="AA256" i="8"/>
  <c r="AB256" i="8"/>
  <c r="AC256" i="8"/>
  <c r="AD256" i="8"/>
  <c r="Z257" i="8"/>
  <c r="AA257" i="8"/>
  <c r="AB257" i="8"/>
  <c r="AC257" i="8"/>
  <c r="AD257" i="8"/>
  <c r="Z258" i="8"/>
  <c r="AA258" i="8"/>
  <c r="AB258" i="8"/>
  <c r="AC258" i="8"/>
  <c r="AD258" i="8"/>
  <c r="Z259" i="8"/>
  <c r="AA259" i="8"/>
  <c r="AB259" i="8"/>
  <c r="AC259" i="8"/>
  <c r="AD259" i="8"/>
  <c r="Z260" i="8"/>
  <c r="AA260" i="8"/>
  <c r="AB260" i="8"/>
  <c r="AC260" i="8"/>
  <c r="AD260" i="8"/>
  <c r="Z261" i="8"/>
  <c r="AA261" i="8"/>
  <c r="AB261" i="8"/>
  <c r="AC261" i="8"/>
  <c r="AD261" i="8"/>
  <c r="Z262" i="8"/>
  <c r="AA262" i="8"/>
  <c r="AB262" i="8"/>
  <c r="AC262" i="8"/>
  <c r="AD262" i="8"/>
  <c r="Z263" i="8"/>
  <c r="AA263" i="8"/>
  <c r="AB263" i="8"/>
  <c r="AC263" i="8"/>
  <c r="AD263" i="8"/>
  <c r="Z264" i="8"/>
  <c r="AA264" i="8"/>
  <c r="AB264" i="8"/>
  <c r="AC264" i="8"/>
  <c r="AD264" i="8"/>
  <c r="Z265" i="8"/>
  <c r="AA265" i="8"/>
  <c r="AB265" i="8"/>
  <c r="AC265" i="8"/>
  <c r="AD265" i="8"/>
  <c r="Z266" i="8"/>
  <c r="AA266" i="8"/>
  <c r="AB266" i="8"/>
  <c r="AC266" i="8"/>
  <c r="AD266" i="8"/>
  <c r="Z267" i="8"/>
  <c r="AA267" i="8"/>
  <c r="AB267" i="8"/>
  <c r="AC267" i="8"/>
  <c r="AD267" i="8"/>
  <c r="Z268" i="8"/>
  <c r="AA268" i="8"/>
  <c r="AB268" i="8"/>
  <c r="AC268" i="8"/>
  <c r="AD268" i="8"/>
  <c r="Z269" i="8"/>
  <c r="AA269" i="8"/>
  <c r="AB269" i="8"/>
  <c r="AC269" i="8"/>
  <c r="AD269" i="8"/>
  <c r="Z270" i="8"/>
  <c r="AA270" i="8"/>
  <c r="AB270" i="8"/>
  <c r="AC270" i="8"/>
  <c r="AD270" i="8"/>
  <c r="Z271" i="8"/>
  <c r="AA271" i="8"/>
  <c r="AB271" i="8"/>
  <c r="AC271" i="8"/>
  <c r="AD271" i="8"/>
  <c r="Z272" i="8"/>
  <c r="AA272" i="8"/>
  <c r="AB272" i="8"/>
  <c r="AC272" i="8"/>
  <c r="AD272" i="8"/>
  <c r="Z273" i="8"/>
  <c r="AA273" i="8"/>
  <c r="AB273" i="8"/>
  <c r="AC273" i="8"/>
  <c r="AD273" i="8"/>
  <c r="Z274" i="8"/>
  <c r="AA274" i="8"/>
  <c r="AB274" i="8"/>
  <c r="AC274" i="8"/>
  <c r="AD274" i="8"/>
  <c r="Z275" i="8"/>
  <c r="AA275" i="8"/>
  <c r="AB275" i="8"/>
  <c r="AC275" i="8"/>
  <c r="AD275" i="8"/>
  <c r="Z276" i="8"/>
  <c r="AA276" i="8"/>
  <c r="AB276" i="8"/>
  <c r="AC276" i="8"/>
  <c r="AD276" i="8"/>
  <c r="Z277" i="8"/>
  <c r="AA277" i="8"/>
  <c r="AB277" i="8"/>
  <c r="AC277" i="8"/>
  <c r="AD277" i="8"/>
  <c r="Z278" i="8"/>
  <c r="AA278" i="8"/>
  <c r="AB278" i="8"/>
  <c r="AC278" i="8"/>
  <c r="AD278" i="8"/>
  <c r="Z279" i="8"/>
  <c r="AA279" i="8"/>
  <c r="AB279" i="8"/>
  <c r="AC279" i="8"/>
  <c r="AD279" i="8"/>
  <c r="Z280" i="8"/>
  <c r="AA280" i="8"/>
  <c r="AB280" i="8"/>
  <c r="AC280" i="8"/>
  <c r="AD280" i="8"/>
  <c r="Z281" i="8"/>
  <c r="AA281" i="8"/>
  <c r="AB281" i="8"/>
  <c r="AC281" i="8"/>
  <c r="AD281" i="8"/>
  <c r="Z282" i="8"/>
  <c r="AA282" i="8"/>
  <c r="AB282" i="8"/>
  <c r="AC282" i="8"/>
  <c r="AD282" i="8"/>
  <c r="Z283" i="8"/>
  <c r="AA283" i="8"/>
  <c r="AB283" i="8"/>
  <c r="AC283" i="8"/>
  <c r="AD283" i="8"/>
  <c r="Z284" i="8"/>
  <c r="AA284" i="8"/>
  <c r="AB284" i="8"/>
  <c r="AC284" i="8"/>
  <c r="AD284" i="8"/>
  <c r="Z285" i="8"/>
  <c r="AA285" i="8"/>
  <c r="AB285" i="8"/>
  <c r="AC285" i="8"/>
  <c r="AD285" i="8"/>
  <c r="Z286" i="8"/>
  <c r="AA286" i="8"/>
  <c r="AB286" i="8"/>
  <c r="AC286" i="8"/>
  <c r="AD286" i="8"/>
  <c r="Z287" i="8"/>
  <c r="AA287" i="8"/>
  <c r="AB287" i="8"/>
  <c r="AC287" i="8"/>
  <c r="AD287" i="8"/>
  <c r="Z288" i="8"/>
  <c r="AA288" i="8"/>
  <c r="AB288" i="8"/>
  <c r="AC288" i="8"/>
  <c r="AD288" i="8"/>
  <c r="Z289" i="8"/>
  <c r="AA289" i="8"/>
  <c r="AB289" i="8"/>
  <c r="AC289" i="8"/>
  <c r="AD289" i="8"/>
  <c r="Z290" i="8"/>
  <c r="AA290" i="8"/>
  <c r="AB290" i="8"/>
  <c r="AC290" i="8"/>
  <c r="AD290" i="8"/>
  <c r="Z291" i="8"/>
  <c r="AA291" i="8"/>
  <c r="AB291" i="8"/>
  <c r="AC291" i="8"/>
  <c r="AD291" i="8"/>
  <c r="Z292" i="8"/>
  <c r="AA292" i="8"/>
  <c r="AB292" i="8"/>
  <c r="AC292" i="8"/>
  <c r="AD292" i="8"/>
  <c r="Z293" i="8"/>
  <c r="AA293" i="8"/>
  <c r="AB293" i="8"/>
  <c r="AC293" i="8"/>
  <c r="AD293" i="8"/>
  <c r="Z294" i="8"/>
  <c r="AA294" i="8"/>
  <c r="AB294" i="8"/>
  <c r="AC294" i="8"/>
  <c r="AD294" i="8"/>
  <c r="Z295" i="8"/>
  <c r="AA295" i="8"/>
  <c r="AB295" i="8"/>
  <c r="AC295" i="8"/>
  <c r="AD295" i="8"/>
  <c r="Z296" i="8"/>
  <c r="AA296" i="8"/>
  <c r="AB296" i="8"/>
  <c r="AC296" i="8"/>
  <c r="AD296" i="8"/>
  <c r="Z297" i="8"/>
  <c r="AA297" i="8"/>
  <c r="AB297" i="8"/>
  <c r="AC297" i="8"/>
  <c r="AD297" i="8"/>
  <c r="Z298" i="8"/>
  <c r="AA298" i="8"/>
  <c r="AB298" i="8"/>
  <c r="AC298" i="8"/>
  <c r="AD298" i="8"/>
  <c r="Z299" i="8"/>
  <c r="AA299" i="8"/>
  <c r="AB299" i="8"/>
  <c r="AC299" i="8"/>
  <c r="AD299" i="8"/>
  <c r="Z300" i="8"/>
  <c r="AA300" i="8"/>
  <c r="AB300" i="8"/>
  <c r="AC300" i="8"/>
  <c r="AD300" i="8"/>
  <c r="Z301" i="8"/>
  <c r="AA301" i="8"/>
  <c r="AB301" i="8"/>
  <c r="AC301" i="8"/>
  <c r="AD301" i="8"/>
  <c r="Z302" i="8"/>
  <c r="AA302" i="8"/>
  <c r="AB302" i="8"/>
  <c r="AC302" i="8"/>
  <c r="AD302" i="8"/>
  <c r="Z303" i="8"/>
  <c r="AA303" i="8"/>
  <c r="AB303" i="8"/>
  <c r="AC303" i="8"/>
  <c r="AD303" i="8"/>
  <c r="Z304" i="8"/>
  <c r="AA304" i="8"/>
  <c r="AB304" i="8"/>
  <c r="AC304" i="8"/>
  <c r="AD304" i="8"/>
  <c r="Z305" i="8"/>
  <c r="AA305" i="8"/>
  <c r="AB305" i="8"/>
  <c r="AC305" i="8"/>
  <c r="AD305" i="8"/>
  <c r="Z306" i="8"/>
  <c r="AA306" i="8"/>
  <c r="AB306" i="8"/>
  <c r="AC306" i="8"/>
  <c r="AD306" i="8"/>
  <c r="Z307" i="8"/>
  <c r="AA307" i="8"/>
  <c r="AB307" i="8"/>
  <c r="AC307" i="8"/>
  <c r="AD307" i="8"/>
  <c r="Z308" i="8"/>
  <c r="AA308" i="8"/>
  <c r="AB308" i="8"/>
  <c r="AC308" i="8"/>
  <c r="AD308" i="8"/>
  <c r="Z309" i="8"/>
  <c r="AA309" i="8"/>
  <c r="AB309" i="8"/>
  <c r="AC309" i="8"/>
  <c r="AD309" i="8"/>
  <c r="Z310" i="8"/>
  <c r="AA310" i="8"/>
  <c r="AB310" i="8"/>
  <c r="AC310" i="8"/>
  <c r="AD310" i="8"/>
  <c r="Z311" i="8"/>
  <c r="AA311" i="8"/>
  <c r="AB311" i="8"/>
  <c r="AC311" i="8"/>
  <c r="AD311" i="8"/>
  <c r="Z312" i="8"/>
  <c r="AA312" i="8"/>
  <c r="AB312" i="8"/>
  <c r="AC312" i="8"/>
  <c r="AD312" i="8"/>
  <c r="Z313" i="8"/>
  <c r="AA313" i="8"/>
  <c r="AB313" i="8"/>
  <c r="AC313" i="8"/>
  <c r="AD313" i="8"/>
  <c r="Z314" i="8"/>
  <c r="AA314" i="8"/>
  <c r="AB314" i="8"/>
  <c r="AC314" i="8"/>
  <c r="AD314" i="8"/>
  <c r="Z315" i="8"/>
  <c r="AA315" i="8"/>
  <c r="AB315" i="8"/>
  <c r="AC315" i="8"/>
  <c r="AD315" i="8"/>
  <c r="Z316" i="8"/>
  <c r="AA316" i="8"/>
  <c r="AB316" i="8"/>
  <c r="AC316" i="8"/>
  <c r="AD316" i="8"/>
  <c r="Z317" i="8"/>
  <c r="AA317" i="8"/>
  <c r="AB317" i="8"/>
  <c r="AC317" i="8"/>
  <c r="AD317" i="8"/>
  <c r="Z318" i="8"/>
  <c r="AA318" i="8"/>
  <c r="AB318" i="8"/>
  <c r="AC318" i="8"/>
  <c r="AD318" i="8"/>
  <c r="Z319" i="8"/>
  <c r="AA319" i="8"/>
  <c r="AB319" i="8"/>
  <c r="AC319" i="8"/>
  <c r="AD319" i="8"/>
  <c r="Z320" i="8"/>
  <c r="AA320" i="8"/>
  <c r="AB320" i="8"/>
  <c r="AC320" i="8"/>
  <c r="AD320" i="8"/>
  <c r="Z321" i="8"/>
  <c r="AA321" i="8"/>
  <c r="AB321" i="8"/>
  <c r="AC321" i="8"/>
  <c r="AD321" i="8"/>
  <c r="Z322" i="8"/>
  <c r="AA322" i="8"/>
  <c r="AB322" i="8"/>
  <c r="AC322" i="8"/>
  <c r="AD322" i="8"/>
  <c r="Z323" i="8"/>
  <c r="AA323" i="8"/>
  <c r="AB323" i="8"/>
  <c r="AC323" i="8"/>
  <c r="AD323" i="8"/>
  <c r="Z324" i="8"/>
  <c r="AA324" i="8"/>
  <c r="AB324" i="8"/>
  <c r="AC324" i="8"/>
  <c r="AD324" i="8"/>
  <c r="Z325" i="8"/>
  <c r="AA325" i="8"/>
  <c r="AB325" i="8"/>
  <c r="AC325" i="8"/>
  <c r="AD325" i="8"/>
  <c r="Z326" i="8"/>
  <c r="AA326" i="8"/>
  <c r="AB326" i="8"/>
  <c r="AC326" i="8"/>
  <c r="AD326" i="8"/>
  <c r="Z327" i="8"/>
  <c r="AA327" i="8"/>
  <c r="AB327" i="8"/>
  <c r="AC327" i="8"/>
  <c r="AD327" i="8"/>
  <c r="Z328" i="8"/>
  <c r="AA328" i="8"/>
  <c r="AB328" i="8"/>
  <c r="AC328" i="8"/>
  <c r="AD328" i="8"/>
  <c r="Z329" i="8"/>
  <c r="AA329" i="8"/>
  <c r="AB329" i="8"/>
  <c r="AC329" i="8"/>
  <c r="AD329" i="8"/>
  <c r="Z330" i="8"/>
  <c r="AA330" i="8"/>
  <c r="AB330" i="8"/>
  <c r="AC330" i="8"/>
  <c r="AD330" i="8"/>
  <c r="Z331" i="8"/>
  <c r="AA331" i="8"/>
  <c r="AB331" i="8"/>
  <c r="AC331" i="8"/>
  <c r="AD331" i="8"/>
  <c r="Z332" i="8"/>
  <c r="AA332" i="8"/>
  <c r="AB332" i="8"/>
  <c r="AC332" i="8"/>
  <c r="AD332" i="8"/>
  <c r="Z333" i="8"/>
  <c r="AA333" i="8"/>
  <c r="AB333" i="8"/>
  <c r="AC333" i="8"/>
  <c r="AD333" i="8"/>
  <c r="Z334" i="8"/>
  <c r="AA334" i="8"/>
  <c r="AB334" i="8"/>
  <c r="AC334" i="8"/>
  <c r="AD334" i="8"/>
  <c r="Z335" i="8"/>
  <c r="AA335" i="8"/>
  <c r="AB335" i="8"/>
  <c r="AC335" i="8"/>
  <c r="AD335" i="8"/>
  <c r="Z336" i="8"/>
  <c r="AA336" i="8"/>
  <c r="AB336" i="8"/>
  <c r="AC336" i="8"/>
  <c r="AD336" i="8"/>
  <c r="Z337" i="8"/>
  <c r="AA337" i="8"/>
  <c r="AB337" i="8"/>
  <c r="AC337" i="8"/>
  <c r="AD337" i="8"/>
  <c r="Z338" i="8"/>
  <c r="AA338" i="8"/>
  <c r="AB338" i="8"/>
  <c r="AC338" i="8"/>
  <c r="AD338" i="8"/>
  <c r="Z339" i="8"/>
  <c r="AA339" i="8"/>
  <c r="AB339" i="8"/>
  <c r="AC339" i="8"/>
  <c r="AD339" i="8"/>
  <c r="Z340" i="8"/>
  <c r="AA340" i="8"/>
  <c r="AB340" i="8"/>
  <c r="AC340" i="8"/>
  <c r="AD340" i="8"/>
  <c r="Z341" i="8"/>
  <c r="AA341" i="8"/>
  <c r="AB341" i="8"/>
  <c r="AC341" i="8"/>
  <c r="AD341" i="8"/>
  <c r="Z342" i="8"/>
  <c r="AA342" i="8"/>
  <c r="AB342" i="8"/>
  <c r="AC342" i="8"/>
  <c r="AD342" i="8"/>
  <c r="Z343" i="8"/>
  <c r="AA343" i="8"/>
  <c r="AB343" i="8"/>
  <c r="AC343" i="8"/>
  <c r="AD343" i="8"/>
  <c r="Z344" i="8"/>
  <c r="AA344" i="8"/>
  <c r="AB344" i="8"/>
  <c r="AC344" i="8"/>
  <c r="AD344" i="8"/>
  <c r="Z345" i="8"/>
  <c r="AA345" i="8"/>
  <c r="AB345" i="8"/>
  <c r="AC345" i="8"/>
  <c r="AD345" i="8"/>
  <c r="Z346" i="8"/>
  <c r="AA346" i="8"/>
  <c r="AB346" i="8"/>
  <c r="AC346" i="8"/>
  <c r="AD346" i="8"/>
  <c r="Z347" i="8"/>
  <c r="AA347" i="8"/>
  <c r="AB347" i="8"/>
  <c r="AC347" i="8"/>
  <c r="AD347" i="8"/>
  <c r="Z348" i="8"/>
  <c r="AA348" i="8"/>
  <c r="AB348" i="8"/>
  <c r="AC348" i="8"/>
  <c r="AD348" i="8"/>
  <c r="Z349" i="8"/>
  <c r="AA349" i="8"/>
  <c r="AB349" i="8"/>
  <c r="AC349" i="8"/>
  <c r="AD349" i="8"/>
  <c r="Z350" i="8"/>
  <c r="AA350" i="8"/>
  <c r="AB350" i="8"/>
  <c r="AC350" i="8"/>
  <c r="AD350" i="8"/>
  <c r="Z351" i="8"/>
  <c r="AA351" i="8"/>
  <c r="AB351" i="8"/>
  <c r="AC351" i="8"/>
  <c r="AD351" i="8"/>
  <c r="Z352" i="8"/>
  <c r="AA352" i="8"/>
  <c r="AB352" i="8"/>
  <c r="AC352" i="8"/>
  <c r="AD352" i="8"/>
  <c r="Z353" i="8"/>
  <c r="AA353" i="8"/>
  <c r="AB353" i="8"/>
  <c r="AC353" i="8"/>
  <c r="AD353" i="8"/>
  <c r="Z354" i="8"/>
  <c r="AA354" i="8"/>
  <c r="AB354" i="8"/>
  <c r="AC354" i="8"/>
  <c r="AD354" i="8"/>
  <c r="Z355" i="8"/>
  <c r="AA355" i="8"/>
  <c r="AB355" i="8"/>
  <c r="AC355" i="8"/>
  <c r="AD355" i="8"/>
  <c r="Z356" i="8"/>
  <c r="AA356" i="8"/>
  <c r="AB356" i="8"/>
  <c r="AC356" i="8"/>
  <c r="AD356" i="8"/>
  <c r="Z357" i="8"/>
  <c r="AA357" i="8"/>
  <c r="AB357" i="8"/>
  <c r="AC357" i="8"/>
  <c r="AD357" i="8"/>
  <c r="Z358" i="8"/>
  <c r="AA358" i="8"/>
  <c r="AB358" i="8"/>
  <c r="AC358" i="8"/>
  <c r="AD358" i="8"/>
  <c r="Z359" i="8"/>
  <c r="AA359" i="8"/>
  <c r="AB359" i="8"/>
  <c r="AC359" i="8"/>
  <c r="AD359" i="8"/>
  <c r="Z360" i="8"/>
  <c r="AA360" i="8"/>
  <c r="AB360" i="8"/>
  <c r="AC360" i="8"/>
  <c r="AD360" i="8"/>
  <c r="Z361" i="8"/>
  <c r="AA361" i="8"/>
  <c r="AB361" i="8"/>
  <c r="AC361" i="8"/>
  <c r="AD361" i="8"/>
  <c r="Z362" i="8"/>
  <c r="AA362" i="8"/>
  <c r="AB362" i="8"/>
  <c r="AC362" i="8"/>
  <c r="AD362" i="8"/>
  <c r="Z363" i="8"/>
  <c r="AA363" i="8"/>
  <c r="AB363" i="8"/>
  <c r="AC363" i="8"/>
  <c r="AD363" i="8"/>
  <c r="Z364" i="8"/>
  <c r="AA364" i="8"/>
  <c r="AB364" i="8"/>
  <c r="AC364" i="8"/>
  <c r="AD364" i="8"/>
  <c r="Z365" i="8"/>
  <c r="AA365" i="8"/>
  <c r="AB365" i="8"/>
  <c r="AC365" i="8"/>
  <c r="AD365" i="8"/>
  <c r="Z366" i="8"/>
  <c r="AA366" i="8"/>
  <c r="AB366" i="8"/>
  <c r="AC366" i="8"/>
  <c r="AD366" i="8"/>
  <c r="Z367" i="8"/>
  <c r="AA367" i="8"/>
  <c r="AB367" i="8"/>
  <c r="AC367" i="8"/>
  <c r="AD367" i="8"/>
  <c r="Z368" i="8"/>
  <c r="AA368" i="8"/>
  <c r="AB368" i="8"/>
  <c r="AC368" i="8"/>
  <c r="AD368" i="8"/>
  <c r="Z369" i="8"/>
  <c r="AA369" i="8"/>
  <c r="AB369" i="8"/>
  <c r="AC369" i="8"/>
  <c r="AD369" i="8"/>
  <c r="Z370" i="8"/>
  <c r="AA370" i="8"/>
  <c r="AB370" i="8"/>
  <c r="AC370" i="8"/>
  <c r="AD370" i="8"/>
  <c r="Z371" i="8"/>
  <c r="AA371" i="8"/>
  <c r="AB371" i="8"/>
  <c r="AC371" i="8"/>
  <c r="AD371" i="8"/>
  <c r="Z372" i="8"/>
  <c r="AA372" i="8"/>
  <c r="AB372" i="8"/>
  <c r="AC372" i="8"/>
  <c r="AD372" i="8"/>
  <c r="Z373" i="8"/>
  <c r="AA373" i="8"/>
  <c r="AB373" i="8"/>
  <c r="AC373" i="8"/>
  <c r="AD373" i="8"/>
  <c r="Z374" i="8"/>
  <c r="AA374" i="8"/>
  <c r="AB374" i="8"/>
  <c r="AC374" i="8"/>
  <c r="AD374" i="8"/>
  <c r="Z375" i="8"/>
  <c r="AA375" i="8"/>
  <c r="AB375" i="8"/>
  <c r="AC375" i="8"/>
  <c r="AD375" i="8"/>
  <c r="Z376" i="8"/>
  <c r="AA376" i="8"/>
  <c r="AB376" i="8"/>
  <c r="AC376" i="8"/>
  <c r="AD376" i="8"/>
  <c r="Z377" i="8"/>
  <c r="AA377" i="8"/>
  <c r="AB377" i="8"/>
  <c r="AC377" i="8"/>
  <c r="AD377" i="8"/>
  <c r="Z378" i="8"/>
  <c r="AA378" i="8"/>
  <c r="AB378" i="8"/>
  <c r="AC378" i="8"/>
  <c r="AD378" i="8"/>
  <c r="Z379" i="8"/>
  <c r="AA379" i="8"/>
  <c r="AB379" i="8"/>
  <c r="AC379" i="8"/>
  <c r="AD379" i="8"/>
  <c r="Z380" i="8"/>
  <c r="AA380" i="8"/>
  <c r="AB380" i="8"/>
  <c r="AC380" i="8"/>
  <c r="AD380" i="8"/>
  <c r="Z381" i="8"/>
  <c r="AA381" i="8"/>
  <c r="AB381" i="8"/>
  <c r="AC381" i="8"/>
  <c r="AD381" i="8"/>
  <c r="Z382" i="8"/>
  <c r="AA382" i="8"/>
  <c r="AB382" i="8"/>
  <c r="AC382" i="8"/>
  <c r="AD382" i="8"/>
  <c r="Z383" i="8"/>
  <c r="AA383" i="8"/>
  <c r="AB383" i="8"/>
  <c r="AC383" i="8"/>
  <c r="AD383" i="8"/>
  <c r="Z384" i="8"/>
  <c r="AA384" i="8"/>
  <c r="AB384" i="8"/>
  <c r="AC384" i="8"/>
  <c r="AD384" i="8"/>
  <c r="Z385" i="8"/>
  <c r="AA385" i="8"/>
  <c r="AB385" i="8"/>
  <c r="AC385" i="8"/>
  <c r="AD385" i="8"/>
  <c r="Z386" i="8"/>
  <c r="AA386" i="8"/>
  <c r="AB386" i="8"/>
  <c r="AC386" i="8"/>
  <c r="AD386" i="8"/>
  <c r="Z387" i="8"/>
  <c r="AA387" i="8"/>
  <c r="AB387" i="8"/>
  <c r="AC387" i="8"/>
  <c r="AD387" i="8"/>
  <c r="Z388" i="8"/>
  <c r="AA388" i="8"/>
  <c r="AB388" i="8"/>
  <c r="AC388" i="8"/>
  <c r="AD388" i="8"/>
  <c r="Z389" i="8"/>
  <c r="AA389" i="8"/>
  <c r="AB389" i="8"/>
  <c r="AC389" i="8"/>
  <c r="AD389" i="8"/>
  <c r="Z390" i="8"/>
  <c r="AA390" i="8"/>
  <c r="AB390" i="8"/>
  <c r="AC390" i="8"/>
  <c r="AD390" i="8"/>
  <c r="Z391" i="8"/>
  <c r="AA391" i="8"/>
  <c r="AB391" i="8"/>
  <c r="AC391" i="8"/>
  <c r="AD391" i="8"/>
  <c r="Z392" i="8"/>
  <c r="AA392" i="8"/>
  <c r="AB392" i="8"/>
  <c r="AC392" i="8"/>
  <c r="AD392" i="8"/>
  <c r="Z393" i="8"/>
  <c r="AA393" i="8"/>
  <c r="AB393" i="8"/>
  <c r="AC393" i="8"/>
  <c r="AD393" i="8"/>
  <c r="Z394" i="8"/>
  <c r="AA394" i="8"/>
  <c r="AB394" i="8"/>
  <c r="AC394" i="8"/>
  <c r="AD394" i="8"/>
  <c r="Z395" i="8"/>
  <c r="AA395" i="8"/>
  <c r="AB395" i="8"/>
  <c r="AC395" i="8"/>
  <c r="AD395" i="8"/>
  <c r="Z396" i="8"/>
  <c r="AA396" i="8"/>
  <c r="AB396" i="8"/>
  <c r="AC396" i="8"/>
  <c r="AD396" i="8"/>
  <c r="Z397" i="8"/>
  <c r="AA397" i="8"/>
  <c r="AB397" i="8"/>
  <c r="AC397" i="8"/>
  <c r="AD397" i="8"/>
  <c r="Z398" i="8"/>
  <c r="AA398" i="8"/>
  <c r="AB398" i="8"/>
  <c r="AC398" i="8"/>
  <c r="AD398" i="8"/>
  <c r="Z399" i="8"/>
  <c r="AA399" i="8"/>
  <c r="AB399" i="8"/>
  <c r="AC399" i="8"/>
  <c r="AD399" i="8"/>
  <c r="Z400" i="8"/>
  <c r="AA400" i="8"/>
  <c r="AB400" i="8"/>
  <c r="AC400" i="8"/>
  <c r="AD400" i="8"/>
  <c r="Z401" i="8"/>
  <c r="AA401" i="8"/>
  <c r="AB401" i="8"/>
  <c r="AC401" i="8"/>
  <c r="AD401" i="8"/>
  <c r="Z402" i="8"/>
  <c r="AA402" i="8"/>
  <c r="AB402" i="8"/>
  <c r="AC402" i="8"/>
  <c r="AD402" i="8"/>
  <c r="Z403" i="8"/>
  <c r="AA403" i="8"/>
  <c r="AB403" i="8"/>
  <c r="AC403" i="8"/>
  <c r="AD403" i="8"/>
  <c r="Z404" i="8"/>
  <c r="AA404" i="8"/>
  <c r="AB404" i="8"/>
  <c r="AC404" i="8"/>
  <c r="AD404" i="8"/>
  <c r="Z405" i="8"/>
  <c r="AA405" i="8"/>
  <c r="AB405" i="8"/>
  <c r="AC405" i="8"/>
  <c r="AD405" i="8"/>
  <c r="Z406" i="8"/>
  <c r="AA406" i="8"/>
  <c r="AB406" i="8"/>
  <c r="AC406" i="8"/>
  <c r="AD406" i="8"/>
  <c r="Z407" i="8"/>
  <c r="AA407" i="8"/>
  <c r="AB407" i="8"/>
  <c r="AC407" i="8"/>
  <c r="AD407" i="8"/>
  <c r="Z408" i="8"/>
  <c r="AA408" i="8"/>
  <c r="AB408" i="8"/>
  <c r="AC408" i="8"/>
  <c r="AD408" i="8"/>
  <c r="Z409" i="8"/>
  <c r="AA409" i="8"/>
  <c r="AB409" i="8"/>
  <c r="AC409" i="8"/>
  <c r="AD409" i="8"/>
  <c r="Z410" i="8"/>
  <c r="AA410" i="8"/>
  <c r="AB410" i="8"/>
  <c r="AC410" i="8"/>
  <c r="AD410" i="8"/>
  <c r="Z411" i="8"/>
  <c r="AA411" i="8"/>
  <c r="AB411" i="8"/>
  <c r="AC411" i="8"/>
  <c r="AD411" i="8"/>
  <c r="Z412" i="8"/>
  <c r="AA412" i="8"/>
  <c r="AB412" i="8"/>
  <c r="AC412" i="8"/>
  <c r="AD412" i="8"/>
  <c r="Z413" i="8"/>
  <c r="AA413" i="8"/>
  <c r="AB413" i="8"/>
  <c r="AC413" i="8"/>
  <c r="AD413" i="8"/>
  <c r="Z414" i="8"/>
  <c r="AA414" i="8"/>
  <c r="AB414" i="8"/>
  <c r="AC414" i="8"/>
  <c r="AD414" i="8"/>
  <c r="Z415" i="8"/>
  <c r="AA415" i="8"/>
  <c r="AB415" i="8"/>
  <c r="AC415" i="8"/>
  <c r="AD415" i="8"/>
  <c r="Z416" i="8"/>
  <c r="AA416" i="8"/>
  <c r="AB416" i="8"/>
  <c r="AC416" i="8"/>
  <c r="AD416" i="8"/>
  <c r="Z417" i="8"/>
  <c r="AA417" i="8"/>
  <c r="AB417" i="8"/>
  <c r="AC417" i="8"/>
  <c r="AD417" i="8"/>
  <c r="Z418" i="8"/>
  <c r="AA418" i="8"/>
  <c r="AB418" i="8"/>
  <c r="AC418" i="8"/>
  <c r="AD418" i="8"/>
  <c r="Z419" i="8"/>
  <c r="AA419" i="8"/>
  <c r="AB419" i="8"/>
  <c r="AC419" i="8"/>
  <c r="AD419" i="8"/>
  <c r="Z420" i="8"/>
  <c r="AA420" i="8"/>
  <c r="AB420" i="8"/>
  <c r="AC420" i="8"/>
  <c r="AD420" i="8"/>
  <c r="Z421" i="8"/>
  <c r="AA421" i="8"/>
  <c r="AB421" i="8"/>
  <c r="AC421" i="8"/>
  <c r="AD421" i="8"/>
  <c r="Z422" i="8"/>
  <c r="AA422" i="8"/>
  <c r="AB422" i="8"/>
  <c r="AC422" i="8"/>
  <c r="AD422" i="8"/>
  <c r="Z423" i="8"/>
  <c r="AA423" i="8"/>
  <c r="AB423" i="8"/>
  <c r="AC423" i="8"/>
  <c r="AD423" i="8"/>
  <c r="Z424" i="8"/>
  <c r="AA424" i="8"/>
  <c r="AB424" i="8"/>
  <c r="AC424" i="8"/>
  <c r="AD424" i="8"/>
  <c r="Z425" i="8"/>
  <c r="AA425" i="8"/>
  <c r="AB425" i="8"/>
  <c r="AC425" i="8"/>
  <c r="AD425" i="8"/>
  <c r="Z426" i="8"/>
  <c r="AA426" i="8"/>
  <c r="AB426" i="8"/>
  <c r="AC426" i="8"/>
  <c r="AD426" i="8"/>
  <c r="Z427" i="8"/>
  <c r="AA427" i="8"/>
  <c r="AB427" i="8"/>
  <c r="AC427" i="8"/>
  <c r="AD427" i="8"/>
  <c r="Z428" i="8"/>
  <c r="AA428" i="8"/>
  <c r="AB428" i="8"/>
  <c r="AC428" i="8"/>
  <c r="AD428" i="8"/>
  <c r="Z429" i="8"/>
  <c r="AA429" i="8"/>
  <c r="AB429" i="8"/>
  <c r="AC429" i="8"/>
  <c r="AD429" i="8"/>
  <c r="Z430" i="8"/>
  <c r="AA430" i="8"/>
  <c r="AB430" i="8"/>
  <c r="AC430" i="8"/>
  <c r="AD430" i="8"/>
  <c r="Z431" i="8"/>
  <c r="AA431" i="8"/>
  <c r="AB431" i="8"/>
  <c r="AC431" i="8"/>
  <c r="AD431" i="8"/>
  <c r="Z432" i="8"/>
  <c r="AA432" i="8"/>
  <c r="AB432" i="8"/>
  <c r="AC432" i="8"/>
  <c r="AD432" i="8"/>
  <c r="Z433" i="8"/>
  <c r="AA433" i="8"/>
  <c r="AB433" i="8"/>
  <c r="AC433" i="8"/>
  <c r="AD433" i="8"/>
  <c r="Z434" i="8"/>
  <c r="AA434" i="8"/>
  <c r="AB434" i="8"/>
  <c r="AC434" i="8"/>
  <c r="AD434" i="8"/>
  <c r="Z435" i="8"/>
  <c r="AA435" i="8"/>
  <c r="AB435" i="8"/>
  <c r="AC435" i="8"/>
  <c r="AD435" i="8"/>
  <c r="Z436" i="8"/>
  <c r="AA436" i="8"/>
  <c r="AB436" i="8"/>
  <c r="AC436" i="8"/>
  <c r="AD436" i="8"/>
  <c r="Z437" i="8"/>
  <c r="AA437" i="8"/>
  <c r="AB437" i="8"/>
  <c r="AC437" i="8"/>
  <c r="AD437" i="8"/>
  <c r="Z438" i="8"/>
  <c r="AA438" i="8"/>
  <c r="AB438" i="8"/>
  <c r="AC438" i="8"/>
  <c r="AD438" i="8"/>
  <c r="Z439" i="8"/>
  <c r="AA439" i="8"/>
  <c r="AB439" i="8"/>
  <c r="AC439" i="8"/>
  <c r="AD439" i="8"/>
  <c r="Z440" i="8"/>
  <c r="AA440" i="8"/>
  <c r="AB440" i="8"/>
  <c r="AC440" i="8"/>
  <c r="AD440" i="8"/>
  <c r="Z441" i="8"/>
  <c r="AA441" i="8"/>
  <c r="AB441" i="8"/>
  <c r="AC441" i="8"/>
  <c r="AD441" i="8"/>
  <c r="Z442" i="8"/>
  <c r="AA442" i="8"/>
  <c r="AB442" i="8"/>
  <c r="AC442" i="8"/>
  <c r="AD442" i="8"/>
  <c r="Z443" i="8"/>
  <c r="AA443" i="8"/>
  <c r="AB443" i="8"/>
  <c r="AC443" i="8"/>
  <c r="AD443" i="8"/>
  <c r="Z444" i="8"/>
  <c r="AA444" i="8"/>
  <c r="AB444" i="8"/>
  <c r="AC444" i="8"/>
  <c r="AD444" i="8"/>
  <c r="Z445" i="8"/>
  <c r="AA445" i="8"/>
  <c r="AB445" i="8"/>
  <c r="AC445" i="8"/>
  <c r="AD445" i="8"/>
  <c r="Z446" i="8"/>
  <c r="AA446" i="8"/>
  <c r="AB446" i="8"/>
  <c r="AC446" i="8"/>
  <c r="AD446" i="8"/>
  <c r="Z447" i="8"/>
  <c r="AA447" i="8"/>
  <c r="AB447" i="8"/>
  <c r="AC447" i="8"/>
  <c r="AD447" i="8"/>
  <c r="Z448" i="8"/>
  <c r="AA448" i="8"/>
  <c r="AB448" i="8"/>
  <c r="AC448" i="8"/>
  <c r="AD448" i="8"/>
  <c r="Z449" i="8"/>
  <c r="AA449" i="8"/>
  <c r="AB449" i="8"/>
  <c r="AC449" i="8"/>
  <c r="AD449" i="8"/>
  <c r="Z450" i="8"/>
  <c r="AA450" i="8"/>
  <c r="AB450" i="8"/>
  <c r="AC450" i="8"/>
  <c r="AD450" i="8"/>
  <c r="Z451" i="8"/>
  <c r="AA451" i="8"/>
  <c r="AB451" i="8"/>
  <c r="AC451" i="8"/>
  <c r="AD451" i="8"/>
  <c r="Z452" i="8"/>
  <c r="AA452" i="8"/>
  <c r="AB452" i="8"/>
  <c r="AC452" i="8"/>
  <c r="AD452" i="8"/>
  <c r="Z453" i="8"/>
  <c r="AA453" i="8"/>
  <c r="AB453" i="8"/>
  <c r="AC453" i="8"/>
  <c r="AD453" i="8"/>
  <c r="Z454" i="8"/>
  <c r="AA454" i="8"/>
  <c r="AB454" i="8"/>
  <c r="AC454" i="8"/>
  <c r="AD454" i="8"/>
  <c r="Z455" i="8"/>
  <c r="AA455" i="8"/>
  <c r="AB455" i="8"/>
  <c r="AC455" i="8"/>
  <c r="AD455" i="8"/>
  <c r="Z456" i="8"/>
  <c r="AA456" i="8"/>
  <c r="AB456" i="8"/>
  <c r="AC456" i="8"/>
  <c r="AD456" i="8"/>
  <c r="Z457" i="8"/>
  <c r="AA457" i="8"/>
  <c r="AB457" i="8"/>
  <c r="AC457" i="8"/>
  <c r="AD457" i="8"/>
  <c r="Z458" i="8"/>
  <c r="AA458" i="8"/>
  <c r="AB458" i="8"/>
  <c r="AC458" i="8"/>
  <c r="AD458" i="8"/>
  <c r="Z459" i="8"/>
  <c r="AA459" i="8"/>
  <c r="AB459" i="8"/>
  <c r="AC459" i="8"/>
  <c r="AD459" i="8"/>
  <c r="Z460" i="8"/>
  <c r="AA460" i="8"/>
  <c r="AB460" i="8"/>
  <c r="AC460" i="8"/>
  <c r="AD460" i="8"/>
  <c r="Z461" i="8"/>
  <c r="AA461" i="8"/>
  <c r="AB461" i="8"/>
  <c r="AC461" i="8"/>
  <c r="AD461" i="8"/>
  <c r="Z462" i="8"/>
  <c r="AA462" i="8"/>
  <c r="AB462" i="8"/>
  <c r="AC462" i="8"/>
  <c r="AD462" i="8"/>
  <c r="Z463" i="8"/>
  <c r="AA463" i="8"/>
  <c r="AB463" i="8"/>
  <c r="AC463" i="8"/>
  <c r="AD463" i="8"/>
  <c r="Z464" i="8"/>
  <c r="AA464" i="8"/>
  <c r="AB464" i="8"/>
  <c r="AC464" i="8"/>
  <c r="AD464" i="8"/>
  <c r="Z465" i="8"/>
  <c r="AA465" i="8"/>
  <c r="AB465" i="8"/>
  <c r="AC465" i="8"/>
  <c r="AD465" i="8"/>
  <c r="Z466" i="8"/>
  <c r="AA466" i="8"/>
  <c r="AB466" i="8"/>
  <c r="AC466" i="8"/>
  <c r="AD466" i="8"/>
  <c r="Z467" i="8"/>
  <c r="AA467" i="8"/>
  <c r="AB467" i="8"/>
  <c r="AC467" i="8"/>
  <c r="AD467" i="8"/>
  <c r="Z468" i="8"/>
  <c r="AA468" i="8"/>
  <c r="AB468" i="8"/>
  <c r="AC468" i="8"/>
  <c r="AD468" i="8"/>
  <c r="Z469" i="8"/>
  <c r="AA469" i="8"/>
  <c r="AB469" i="8"/>
  <c r="AC469" i="8"/>
  <c r="AD469" i="8"/>
  <c r="Z470" i="8"/>
  <c r="AA470" i="8"/>
  <c r="AB470" i="8"/>
  <c r="AC470" i="8"/>
  <c r="AD470" i="8"/>
  <c r="Z471" i="8"/>
  <c r="AA471" i="8"/>
  <c r="AB471" i="8"/>
  <c r="AC471" i="8"/>
  <c r="AD471" i="8"/>
  <c r="Z472" i="8"/>
  <c r="AA472" i="8"/>
  <c r="AB472" i="8"/>
  <c r="AC472" i="8"/>
  <c r="AD472" i="8"/>
  <c r="Z473" i="8"/>
  <c r="AA473" i="8"/>
  <c r="AB473" i="8"/>
  <c r="AC473" i="8"/>
  <c r="AD473" i="8"/>
  <c r="Z474" i="8"/>
  <c r="AA474" i="8"/>
  <c r="AB474" i="8"/>
  <c r="AC474" i="8"/>
  <c r="AD474" i="8"/>
  <c r="Z475" i="8"/>
  <c r="AA475" i="8"/>
  <c r="AB475" i="8"/>
  <c r="AC475" i="8"/>
  <c r="AD475" i="8"/>
  <c r="Z476" i="8"/>
  <c r="AA476" i="8"/>
  <c r="AB476" i="8"/>
  <c r="AC476" i="8"/>
  <c r="AD476" i="8"/>
  <c r="Z477" i="8"/>
  <c r="AA477" i="8"/>
  <c r="AB477" i="8"/>
  <c r="AC477" i="8"/>
  <c r="AD477" i="8"/>
  <c r="Z478" i="8"/>
  <c r="AA478" i="8"/>
  <c r="AB478" i="8"/>
  <c r="AC478" i="8"/>
  <c r="AD478" i="8"/>
  <c r="Z479" i="8"/>
  <c r="AA479" i="8"/>
  <c r="AB479" i="8"/>
  <c r="AC479" i="8"/>
  <c r="AD479" i="8"/>
  <c r="Z480" i="8"/>
  <c r="AA480" i="8"/>
  <c r="AB480" i="8"/>
  <c r="AC480" i="8"/>
  <c r="AD480" i="8"/>
  <c r="Z481" i="8"/>
  <c r="AA481" i="8"/>
  <c r="AB481" i="8"/>
  <c r="AC481" i="8"/>
  <c r="AD481" i="8"/>
  <c r="Z482" i="8"/>
  <c r="AA482" i="8"/>
  <c r="AB482" i="8"/>
  <c r="AC482" i="8"/>
  <c r="AD482" i="8"/>
  <c r="Z483" i="8"/>
  <c r="AA483" i="8"/>
  <c r="AB483" i="8"/>
  <c r="AC483" i="8"/>
  <c r="AD483" i="8"/>
  <c r="Z484" i="8"/>
  <c r="AA484" i="8"/>
  <c r="AB484" i="8"/>
  <c r="AC484" i="8"/>
  <c r="AD484" i="8"/>
  <c r="Z485" i="8"/>
  <c r="AA485" i="8"/>
  <c r="AB485" i="8"/>
  <c r="AC485" i="8"/>
  <c r="AD485" i="8"/>
  <c r="Z486" i="8"/>
  <c r="AA486" i="8"/>
  <c r="AB486" i="8"/>
  <c r="AC486" i="8"/>
  <c r="AD486" i="8"/>
  <c r="Z487" i="8"/>
  <c r="AA487" i="8"/>
  <c r="AB487" i="8"/>
  <c r="AC487" i="8"/>
  <c r="AD487" i="8"/>
  <c r="Z488" i="8"/>
  <c r="AA488" i="8"/>
  <c r="AB488" i="8"/>
  <c r="AC488" i="8"/>
  <c r="AD488" i="8"/>
  <c r="Z489" i="8"/>
  <c r="AA489" i="8"/>
  <c r="AB489" i="8"/>
  <c r="AC489" i="8"/>
  <c r="AD489" i="8"/>
  <c r="Z490" i="8"/>
  <c r="AA490" i="8"/>
  <c r="AB490" i="8"/>
  <c r="AC490" i="8"/>
  <c r="AD490" i="8"/>
  <c r="Z491" i="8"/>
  <c r="AA491" i="8"/>
  <c r="AB491" i="8"/>
  <c r="AC491" i="8"/>
  <c r="AD491" i="8"/>
  <c r="Z492" i="8"/>
  <c r="AA492" i="8"/>
  <c r="AB492" i="8"/>
  <c r="AC492" i="8"/>
  <c r="AD492" i="8"/>
  <c r="Z493" i="8"/>
  <c r="AA493" i="8"/>
  <c r="AB493" i="8"/>
  <c r="AC493" i="8"/>
  <c r="AD493" i="8"/>
  <c r="Z494" i="8"/>
  <c r="AA494" i="8"/>
  <c r="AB494" i="8"/>
  <c r="AC494" i="8"/>
  <c r="AD494" i="8"/>
  <c r="Z495" i="8"/>
  <c r="AA495" i="8"/>
  <c r="AB495" i="8"/>
  <c r="AC495" i="8"/>
  <c r="AD495" i="8"/>
  <c r="Z496" i="8"/>
  <c r="AA496" i="8"/>
  <c r="AB496" i="8"/>
  <c r="AC496" i="8"/>
  <c r="AD496" i="8"/>
  <c r="Z497" i="8"/>
  <c r="AA497" i="8"/>
  <c r="AB497" i="8"/>
  <c r="AC497" i="8"/>
  <c r="AD497" i="8"/>
  <c r="Z498" i="8"/>
  <c r="AA498" i="8"/>
  <c r="AB498" i="8"/>
  <c r="AC498" i="8"/>
  <c r="AD498" i="8"/>
  <c r="Z499" i="8"/>
  <c r="AA499" i="8"/>
  <c r="AB499" i="8"/>
  <c r="AC499" i="8"/>
  <c r="AD499" i="8"/>
  <c r="Z500" i="8"/>
  <c r="AA500" i="8"/>
  <c r="AB500" i="8"/>
  <c r="AC500" i="8"/>
  <c r="AD500" i="8"/>
  <c r="Z501" i="8"/>
  <c r="AA501" i="8"/>
  <c r="AB501" i="8"/>
  <c r="AC501" i="8"/>
  <c r="AD501" i="8"/>
  <c r="Z502" i="8"/>
  <c r="AA502" i="8"/>
  <c r="AB502" i="8"/>
  <c r="AC502" i="8"/>
  <c r="AD502" i="8"/>
  <c r="Z503" i="8"/>
  <c r="AA503" i="8"/>
  <c r="AB503" i="8"/>
  <c r="AC503" i="8"/>
  <c r="AD503" i="8"/>
  <c r="Z504" i="8"/>
  <c r="AA504" i="8"/>
  <c r="AB504" i="8"/>
  <c r="AC504" i="8"/>
  <c r="AD504" i="8"/>
  <c r="Z505" i="8"/>
  <c r="AA505" i="8"/>
  <c r="AB505" i="8"/>
  <c r="AC505" i="8"/>
  <c r="AD505" i="8"/>
  <c r="Z506" i="8"/>
  <c r="AA506" i="8"/>
  <c r="AB506" i="8"/>
  <c r="AC506" i="8"/>
  <c r="AD506" i="8"/>
  <c r="Z507" i="8"/>
  <c r="AA507" i="8"/>
  <c r="AB507" i="8"/>
  <c r="AC507" i="8"/>
  <c r="AD507" i="8"/>
  <c r="Z508" i="8"/>
  <c r="AA508" i="8"/>
  <c r="AB508" i="8"/>
  <c r="AC508" i="8"/>
  <c r="AD508" i="8"/>
  <c r="Z509" i="8"/>
  <c r="AA509" i="8"/>
  <c r="AB509" i="8"/>
  <c r="AC509" i="8"/>
  <c r="AD509" i="8"/>
  <c r="Z510" i="8"/>
  <c r="AA510" i="8"/>
  <c r="AB510" i="8"/>
  <c r="AC510" i="8"/>
  <c r="AD510" i="8"/>
  <c r="Z511" i="8"/>
  <c r="AA511" i="8"/>
  <c r="AB511" i="8"/>
  <c r="AC511" i="8"/>
  <c r="AD511" i="8"/>
  <c r="Z512" i="8"/>
  <c r="AA512" i="8"/>
  <c r="AB512" i="8"/>
  <c r="AC512" i="8"/>
  <c r="AD512" i="8"/>
  <c r="Z513" i="8"/>
  <c r="AA513" i="8"/>
  <c r="AB513" i="8"/>
  <c r="AC513" i="8"/>
  <c r="AD513" i="8"/>
  <c r="Z514" i="8"/>
  <c r="AA514" i="8"/>
  <c r="AB514" i="8"/>
  <c r="AC514" i="8"/>
  <c r="AD514" i="8"/>
  <c r="Z515" i="8"/>
  <c r="AA515" i="8"/>
  <c r="AB515" i="8"/>
  <c r="AC515" i="8"/>
  <c r="AD515" i="8"/>
  <c r="Z516" i="8"/>
  <c r="AA516" i="8"/>
  <c r="AB516" i="8"/>
  <c r="AC516" i="8"/>
  <c r="AD516" i="8"/>
  <c r="Z517" i="8"/>
  <c r="AA517" i="8"/>
  <c r="AB517" i="8"/>
  <c r="AC517" i="8"/>
  <c r="AD517" i="8"/>
  <c r="Z518" i="8"/>
  <c r="AA518" i="8"/>
  <c r="AB518" i="8"/>
  <c r="AC518" i="8"/>
  <c r="AD518" i="8"/>
  <c r="Z519" i="8"/>
  <c r="AA519" i="8"/>
  <c r="AB519" i="8"/>
  <c r="AC519" i="8"/>
  <c r="AD519" i="8"/>
  <c r="Z520" i="8"/>
  <c r="AA520" i="8"/>
  <c r="AB520" i="8"/>
  <c r="AC520" i="8"/>
  <c r="AD520" i="8"/>
  <c r="Z521" i="8"/>
  <c r="AA521" i="8"/>
  <c r="AB521" i="8"/>
  <c r="AC521" i="8"/>
  <c r="AD521" i="8"/>
  <c r="Z522" i="8"/>
  <c r="AA522" i="8"/>
  <c r="AB522" i="8"/>
  <c r="AC522" i="8"/>
  <c r="AD522" i="8"/>
  <c r="Z523" i="8"/>
  <c r="AA523" i="8"/>
  <c r="AB523" i="8"/>
  <c r="AC523" i="8"/>
  <c r="AD523" i="8"/>
  <c r="Z524" i="8"/>
  <c r="AA524" i="8"/>
  <c r="AB524" i="8"/>
  <c r="AC524" i="8"/>
  <c r="AD524" i="8"/>
  <c r="Z525" i="8"/>
  <c r="AA525" i="8"/>
  <c r="AB525" i="8"/>
  <c r="AC525" i="8"/>
  <c r="AD525" i="8"/>
  <c r="Z526" i="8"/>
  <c r="AA526" i="8"/>
  <c r="AB526" i="8"/>
  <c r="AC526" i="8"/>
  <c r="AD526" i="8"/>
  <c r="Z527" i="8"/>
  <c r="AA527" i="8"/>
  <c r="AB527" i="8"/>
  <c r="AC527" i="8"/>
  <c r="AD527" i="8"/>
  <c r="Z528" i="8"/>
  <c r="AA528" i="8"/>
  <c r="AB528" i="8"/>
  <c r="AC528" i="8"/>
  <c r="AD528" i="8"/>
  <c r="Z529" i="8"/>
  <c r="AA529" i="8"/>
  <c r="AB529" i="8"/>
  <c r="AC529" i="8"/>
  <c r="AD529" i="8"/>
  <c r="Z530" i="8"/>
  <c r="AA530" i="8"/>
  <c r="AB530" i="8"/>
  <c r="AC530" i="8"/>
  <c r="AD530" i="8"/>
  <c r="Z531" i="8"/>
  <c r="AA531" i="8"/>
  <c r="AB531" i="8"/>
  <c r="AC531" i="8"/>
  <c r="AD531" i="8"/>
  <c r="Z532" i="8"/>
  <c r="AA532" i="8"/>
  <c r="AB532" i="8"/>
  <c r="AC532" i="8"/>
  <c r="AD532" i="8"/>
  <c r="Z533" i="8"/>
  <c r="AA533" i="8"/>
  <c r="AB533" i="8"/>
  <c r="AC533" i="8"/>
  <c r="AD533" i="8"/>
  <c r="Z534" i="8"/>
  <c r="AA534" i="8"/>
  <c r="AB534" i="8"/>
  <c r="AC534" i="8"/>
  <c r="AD534" i="8"/>
  <c r="Z535" i="8"/>
  <c r="AA535" i="8"/>
  <c r="AB535" i="8"/>
  <c r="AC535" i="8"/>
  <c r="AD535" i="8"/>
  <c r="Z536" i="8"/>
  <c r="AA536" i="8"/>
  <c r="AB536" i="8"/>
  <c r="AC536" i="8"/>
  <c r="AD536" i="8"/>
  <c r="Z537" i="8"/>
  <c r="AA537" i="8"/>
  <c r="AB537" i="8"/>
  <c r="AC537" i="8"/>
  <c r="AD537" i="8"/>
  <c r="Z538" i="8"/>
  <c r="AA538" i="8"/>
  <c r="AB538" i="8"/>
  <c r="AC538" i="8"/>
  <c r="AD538" i="8"/>
  <c r="Z539" i="8"/>
  <c r="AA539" i="8"/>
  <c r="AB539" i="8"/>
  <c r="AC539" i="8"/>
  <c r="AD539" i="8"/>
  <c r="Z540" i="8"/>
  <c r="AA540" i="8"/>
  <c r="AB540" i="8"/>
  <c r="AC540" i="8"/>
  <c r="AD540" i="8"/>
  <c r="Z541" i="8"/>
  <c r="AA541" i="8"/>
  <c r="AB541" i="8"/>
  <c r="AC541" i="8"/>
  <c r="AD541" i="8"/>
  <c r="Z542" i="8"/>
  <c r="AA542" i="8"/>
  <c r="AB542" i="8"/>
  <c r="AC542" i="8"/>
  <c r="AD542" i="8"/>
  <c r="Z543" i="8"/>
  <c r="AA543" i="8"/>
  <c r="AB543" i="8"/>
  <c r="AC543" i="8"/>
  <c r="AD543" i="8"/>
  <c r="Z544" i="8"/>
  <c r="AA544" i="8"/>
  <c r="AB544" i="8"/>
  <c r="AC544" i="8"/>
  <c r="AD544" i="8"/>
  <c r="Z545" i="8"/>
  <c r="AA545" i="8"/>
  <c r="AB545" i="8"/>
  <c r="AC545" i="8"/>
  <c r="AD545" i="8"/>
  <c r="Z546" i="8"/>
  <c r="AA546" i="8"/>
  <c r="AB546" i="8"/>
  <c r="AC546" i="8"/>
  <c r="AD546" i="8"/>
  <c r="Z547" i="8"/>
  <c r="AA547" i="8"/>
  <c r="AB547" i="8"/>
  <c r="AC547" i="8"/>
  <c r="AD547" i="8"/>
  <c r="Z548" i="8"/>
  <c r="AA548" i="8"/>
  <c r="AB548" i="8"/>
  <c r="AC548" i="8"/>
  <c r="AD548" i="8"/>
  <c r="Z549" i="8"/>
  <c r="AA549" i="8"/>
  <c r="AB549" i="8"/>
  <c r="AC549" i="8"/>
  <c r="AD549" i="8"/>
  <c r="Z550" i="8"/>
  <c r="AA550" i="8"/>
  <c r="AB550" i="8"/>
  <c r="AC550" i="8"/>
  <c r="AD550" i="8"/>
  <c r="Z551" i="8"/>
  <c r="AA551" i="8"/>
  <c r="AB551" i="8"/>
  <c r="AC551" i="8"/>
  <c r="AD551" i="8"/>
  <c r="Z552" i="8"/>
  <c r="AA552" i="8"/>
  <c r="AB552" i="8"/>
  <c r="AC552" i="8"/>
  <c r="AD552" i="8"/>
  <c r="Z553" i="8"/>
  <c r="AA553" i="8"/>
  <c r="AB553" i="8"/>
  <c r="AC553" i="8"/>
  <c r="AD553" i="8"/>
  <c r="Z554" i="8"/>
  <c r="AA554" i="8"/>
  <c r="AB554" i="8"/>
  <c r="AC554" i="8"/>
  <c r="AD554" i="8"/>
  <c r="Z555" i="8"/>
  <c r="AA555" i="8"/>
  <c r="AB555" i="8"/>
  <c r="AC555" i="8"/>
  <c r="AD555" i="8"/>
  <c r="Z556" i="8"/>
  <c r="AA556" i="8"/>
  <c r="AB556" i="8"/>
  <c r="AC556" i="8"/>
  <c r="AD556" i="8"/>
  <c r="Z557" i="8"/>
  <c r="AA557" i="8"/>
  <c r="AB557" i="8"/>
  <c r="AC557" i="8"/>
  <c r="AD557" i="8"/>
  <c r="Z558" i="8"/>
  <c r="AA558" i="8"/>
  <c r="AB558" i="8"/>
  <c r="AC558" i="8"/>
  <c r="AD558" i="8"/>
  <c r="Z559" i="8"/>
  <c r="AA559" i="8"/>
  <c r="AB559" i="8"/>
  <c r="AC559" i="8"/>
  <c r="AD559" i="8"/>
  <c r="Z560" i="8"/>
  <c r="AA560" i="8"/>
  <c r="AB560" i="8"/>
  <c r="AC560" i="8"/>
  <c r="AD560" i="8"/>
  <c r="Z561" i="8"/>
  <c r="AA561" i="8"/>
  <c r="AB561" i="8"/>
  <c r="AC561" i="8"/>
  <c r="AD561" i="8"/>
  <c r="Z562" i="8"/>
  <c r="AA562" i="8"/>
  <c r="AB562" i="8"/>
  <c r="AC562" i="8"/>
  <c r="AD562" i="8"/>
  <c r="Z563" i="8"/>
  <c r="AA563" i="8"/>
  <c r="AB563" i="8"/>
  <c r="AC563" i="8"/>
  <c r="AD563" i="8"/>
  <c r="Z564" i="8"/>
  <c r="AA564" i="8"/>
  <c r="AB564" i="8"/>
  <c r="AC564" i="8"/>
  <c r="AD564" i="8"/>
  <c r="Z565" i="8"/>
  <c r="AA565" i="8"/>
  <c r="AB565" i="8"/>
  <c r="AC565" i="8"/>
  <c r="AD565" i="8"/>
  <c r="Z566" i="8"/>
  <c r="AA566" i="8"/>
  <c r="AB566" i="8"/>
  <c r="AC566" i="8"/>
  <c r="AD566" i="8"/>
  <c r="Z567" i="8"/>
  <c r="AA567" i="8"/>
  <c r="AB567" i="8"/>
  <c r="AC567" i="8"/>
  <c r="AD567" i="8"/>
  <c r="Z568" i="8"/>
  <c r="AA568" i="8"/>
  <c r="AB568" i="8"/>
  <c r="AC568" i="8"/>
  <c r="AD568" i="8"/>
  <c r="Z569" i="8"/>
  <c r="AA569" i="8"/>
  <c r="AB569" i="8"/>
  <c r="AC569" i="8"/>
  <c r="AD569" i="8"/>
  <c r="Z570" i="8"/>
  <c r="AA570" i="8"/>
  <c r="AB570" i="8"/>
  <c r="AC570" i="8"/>
  <c r="AD570" i="8"/>
  <c r="Z571" i="8"/>
  <c r="AA571" i="8"/>
  <c r="AB571" i="8"/>
  <c r="AC571" i="8"/>
  <c r="AD571" i="8"/>
  <c r="Z572" i="8"/>
  <c r="AA572" i="8"/>
  <c r="AB572" i="8"/>
  <c r="AC572" i="8"/>
  <c r="AD572" i="8"/>
  <c r="Z573" i="8"/>
  <c r="AA573" i="8"/>
  <c r="AB573" i="8"/>
  <c r="AC573" i="8"/>
  <c r="AD573" i="8"/>
  <c r="Z574" i="8"/>
  <c r="AA574" i="8"/>
  <c r="AB574" i="8"/>
  <c r="AC574" i="8"/>
  <c r="AD574" i="8"/>
  <c r="Z575" i="8"/>
  <c r="AA575" i="8"/>
  <c r="AB575" i="8"/>
  <c r="AC575" i="8"/>
  <c r="AD575" i="8"/>
  <c r="Z576" i="8"/>
  <c r="AA576" i="8"/>
  <c r="AB576" i="8"/>
  <c r="AC576" i="8"/>
  <c r="AD576" i="8"/>
  <c r="Z577" i="8"/>
  <c r="AA577" i="8"/>
  <c r="AB577" i="8"/>
  <c r="AC577" i="8"/>
  <c r="AD577" i="8"/>
  <c r="Z578" i="8"/>
  <c r="AA578" i="8"/>
  <c r="AB578" i="8"/>
  <c r="AC578" i="8"/>
  <c r="AD578" i="8"/>
  <c r="Z579" i="8"/>
  <c r="AA579" i="8"/>
  <c r="AB579" i="8"/>
  <c r="AC579" i="8"/>
  <c r="AD579" i="8"/>
  <c r="Z580" i="8"/>
  <c r="AA580" i="8"/>
  <c r="AB580" i="8"/>
  <c r="AC580" i="8"/>
  <c r="AD580" i="8"/>
  <c r="Z581" i="8"/>
  <c r="AA581" i="8"/>
  <c r="AB581" i="8"/>
  <c r="AC581" i="8"/>
  <c r="AD581" i="8"/>
  <c r="Z582" i="8"/>
  <c r="AA582" i="8"/>
  <c r="AB582" i="8"/>
  <c r="AC582" i="8"/>
  <c r="AD582" i="8"/>
  <c r="Z583" i="8"/>
  <c r="AA583" i="8"/>
  <c r="AB583" i="8"/>
  <c r="AC583" i="8"/>
  <c r="AD583" i="8"/>
  <c r="Z584" i="8"/>
  <c r="AA584" i="8"/>
  <c r="AB584" i="8"/>
  <c r="AC584" i="8"/>
  <c r="AD584" i="8"/>
  <c r="Z585" i="8"/>
  <c r="AA585" i="8"/>
  <c r="AB585" i="8"/>
  <c r="AC585" i="8"/>
  <c r="AD585" i="8"/>
  <c r="Z586" i="8"/>
  <c r="AA586" i="8"/>
  <c r="AB586" i="8"/>
  <c r="AC586" i="8"/>
  <c r="AD586" i="8"/>
  <c r="Z587" i="8"/>
  <c r="AA587" i="8"/>
  <c r="AB587" i="8"/>
  <c r="AC587" i="8"/>
  <c r="AD587" i="8"/>
  <c r="Z588" i="8"/>
  <c r="AA588" i="8"/>
  <c r="AB588" i="8"/>
  <c r="AC588" i="8"/>
  <c r="AD588" i="8"/>
  <c r="Z589" i="8"/>
  <c r="AA589" i="8"/>
  <c r="AB589" i="8"/>
  <c r="AC589" i="8"/>
  <c r="AD589" i="8"/>
  <c r="Z590" i="8"/>
  <c r="AA590" i="8"/>
  <c r="AB590" i="8"/>
  <c r="AC590" i="8"/>
  <c r="AD590" i="8"/>
  <c r="Z591" i="8"/>
  <c r="AA591" i="8"/>
  <c r="AB591" i="8"/>
  <c r="AC591" i="8"/>
  <c r="AD591" i="8"/>
  <c r="Z592" i="8"/>
  <c r="AA592" i="8"/>
  <c r="AB592" i="8"/>
  <c r="AC592" i="8"/>
  <c r="AD592" i="8"/>
  <c r="Z593" i="8"/>
  <c r="AA593" i="8"/>
  <c r="AB593" i="8"/>
  <c r="AC593" i="8"/>
  <c r="AD593" i="8"/>
  <c r="Z594" i="8"/>
  <c r="AA594" i="8"/>
  <c r="AB594" i="8"/>
  <c r="AC594" i="8"/>
  <c r="AD594" i="8"/>
  <c r="Z595" i="8"/>
  <c r="AA595" i="8"/>
  <c r="AB595" i="8"/>
  <c r="AC595" i="8"/>
  <c r="AD595" i="8"/>
  <c r="Z596" i="8"/>
  <c r="AA596" i="8"/>
  <c r="AB596" i="8"/>
  <c r="AC596" i="8"/>
  <c r="AD596" i="8"/>
  <c r="Z597" i="8"/>
  <c r="AA597" i="8"/>
  <c r="AB597" i="8"/>
  <c r="AC597" i="8"/>
  <c r="AD597" i="8"/>
  <c r="Z598" i="8"/>
  <c r="AA598" i="8"/>
  <c r="AB598" i="8"/>
  <c r="AC598" i="8"/>
  <c r="AD598" i="8"/>
  <c r="Z599" i="8"/>
  <c r="AA599" i="8"/>
  <c r="AB599" i="8"/>
  <c r="AC599" i="8"/>
  <c r="AD599" i="8"/>
  <c r="Z600" i="8"/>
  <c r="AA600" i="8"/>
  <c r="AB600" i="8"/>
  <c r="AC600" i="8"/>
  <c r="AD600" i="8"/>
  <c r="Z601" i="8"/>
  <c r="AA601" i="8"/>
  <c r="AB601" i="8"/>
  <c r="AC601" i="8"/>
  <c r="AD601" i="8"/>
  <c r="Z602" i="8"/>
  <c r="AA602" i="8"/>
  <c r="AB602" i="8"/>
  <c r="AC602" i="8"/>
  <c r="AD602" i="8"/>
  <c r="Z603" i="8"/>
  <c r="AA603" i="8"/>
  <c r="AB603" i="8"/>
  <c r="AC603" i="8"/>
  <c r="AD603" i="8"/>
  <c r="Z604" i="8"/>
  <c r="AA604" i="8"/>
  <c r="AB604" i="8"/>
  <c r="AC604" i="8"/>
  <c r="AD604" i="8"/>
  <c r="Z605" i="8"/>
  <c r="AA605" i="8"/>
  <c r="AB605" i="8"/>
  <c r="AC605" i="8"/>
  <c r="AD605" i="8"/>
  <c r="Z606" i="8"/>
  <c r="AA606" i="8"/>
  <c r="AB606" i="8"/>
  <c r="AC606" i="8"/>
  <c r="AD606" i="8"/>
  <c r="Z607" i="8"/>
  <c r="AA607" i="8"/>
  <c r="AB607" i="8"/>
  <c r="AC607" i="8"/>
  <c r="AD607" i="8"/>
  <c r="Z608" i="8"/>
  <c r="AA608" i="8"/>
  <c r="AB608" i="8"/>
  <c r="AC608" i="8"/>
  <c r="AD608" i="8"/>
  <c r="Z609" i="8"/>
  <c r="AA609" i="8"/>
  <c r="AB609" i="8"/>
  <c r="AC609" i="8"/>
  <c r="AD609" i="8"/>
  <c r="Z610" i="8"/>
  <c r="AA610" i="8"/>
  <c r="AB610" i="8"/>
  <c r="AC610" i="8"/>
  <c r="AD610" i="8"/>
  <c r="Z611" i="8"/>
  <c r="AA611" i="8"/>
  <c r="AB611" i="8"/>
  <c r="AC611" i="8"/>
  <c r="AD611" i="8"/>
  <c r="Z612" i="8"/>
  <c r="AA612" i="8"/>
  <c r="AB612" i="8"/>
  <c r="AC612" i="8"/>
  <c r="AD612" i="8"/>
  <c r="Z613" i="8"/>
  <c r="AA613" i="8"/>
  <c r="AB613" i="8"/>
  <c r="AC613" i="8"/>
  <c r="AD613" i="8"/>
  <c r="Z614" i="8"/>
  <c r="AA614" i="8"/>
  <c r="AB614" i="8"/>
  <c r="AC614" i="8"/>
  <c r="AD614" i="8"/>
  <c r="Z615" i="8"/>
  <c r="AA615" i="8"/>
  <c r="AB615" i="8"/>
  <c r="AC615" i="8"/>
  <c r="AD615" i="8"/>
  <c r="Z616" i="8"/>
  <c r="AA616" i="8"/>
  <c r="AB616" i="8"/>
  <c r="AC616" i="8"/>
  <c r="AD616" i="8"/>
  <c r="Z617" i="8"/>
  <c r="AA617" i="8"/>
  <c r="AB617" i="8"/>
  <c r="AC617" i="8"/>
  <c r="AD617" i="8"/>
  <c r="Z618" i="8"/>
  <c r="AA618" i="8"/>
  <c r="AB618" i="8"/>
  <c r="AC618" i="8"/>
  <c r="AD618" i="8"/>
  <c r="Z619" i="8"/>
  <c r="AA619" i="8"/>
  <c r="AB619" i="8"/>
  <c r="AC619" i="8"/>
  <c r="AD619" i="8"/>
  <c r="Z620" i="8"/>
  <c r="AA620" i="8"/>
  <c r="AB620" i="8"/>
  <c r="AC620" i="8"/>
  <c r="AD620" i="8"/>
  <c r="Z621" i="8"/>
  <c r="AA621" i="8"/>
  <c r="AB621" i="8"/>
  <c r="AC621" i="8"/>
  <c r="AD621" i="8"/>
  <c r="Z622" i="8"/>
  <c r="AA622" i="8"/>
  <c r="AB622" i="8"/>
  <c r="AC622" i="8"/>
  <c r="AD622" i="8"/>
  <c r="Z623" i="8"/>
  <c r="AA623" i="8"/>
  <c r="AB623" i="8"/>
  <c r="AC623" i="8"/>
  <c r="AD623" i="8"/>
  <c r="Z624" i="8"/>
  <c r="AA624" i="8"/>
  <c r="AB624" i="8"/>
  <c r="AC624" i="8"/>
  <c r="AD624" i="8"/>
  <c r="Z625" i="8"/>
  <c r="AA625" i="8"/>
  <c r="AB625" i="8"/>
  <c r="AC625" i="8"/>
  <c r="AD625" i="8"/>
  <c r="Z626" i="8"/>
  <c r="AA626" i="8"/>
  <c r="AB626" i="8"/>
  <c r="AC626" i="8"/>
  <c r="AD626" i="8"/>
  <c r="Z627" i="8"/>
  <c r="AA627" i="8"/>
  <c r="AB627" i="8"/>
  <c r="AC627" i="8"/>
  <c r="AD627" i="8"/>
  <c r="Z628" i="8"/>
  <c r="AA628" i="8"/>
  <c r="AB628" i="8"/>
  <c r="AC628" i="8"/>
  <c r="AD628" i="8"/>
  <c r="Z629" i="8"/>
  <c r="AA629" i="8"/>
  <c r="AB629" i="8"/>
  <c r="AC629" i="8"/>
  <c r="AD629" i="8"/>
  <c r="Z630" i="8"/>
  <c r="AA630" i="8"/>
  <c r="AB630" i="8"/>
  <c r="AC630" i="8"/>
  <c r="AD630" i="8"/>
  <c r="Z631" i="8"/>
  <c r="AA631" i="8"/>
  <c r="AB631" i="8"/>
  <c r="AC631" i="8"/>
  <c r="AD631" i="8"/>
  <c r="Z632" i="8"/>
  <c r="AA632" i="8"/>
  <c r="AB632" i="8"/>
  <c r="AC632" i="8"/>
  <c r="AD632" i="8"/>
  <c r="Z633" i="8"/>
  <c r="AA633" i="8"/>
  <c r="AB633" i="8"/>
  <c r="AC633" i="8"/>
  <c r="AD633" i="8"/>
  <c r="Z634" i="8"/>
  <c r="AA634" i="8"/>
  <c r="AB634" i="8"/>
  <c r="AC634" i="8"/>
  <c r="AD634" i="8"/>
  <c r="Z635" i="8"/>
  <c r="AA635" i="8"/>
  <c r="AB635" i="8"/>
  <c r="AC635" i="8"/>
  <c r="AD635" i="8"/>
  <c r="Z636" i="8"/>
  <c r="AA636" i="8"/>
  <c r="AB636" i="8"/>
  <c r="AC636" i="8"/>
  <c r="AD636" i="8"/>
  <c r="Z637" i="8"/>
  <c r="AA637" i="8"/>
  <c r="AB637" i="8"/>
  <c r="AC637" i="8"/>
  <c r="AD637" i="8"/>
  <c r="Z638" i="8"/>
  <c r="AA638" i="8"/>
  <c r="AB638" i="8"/>
  <c r="AC638" i="8"/>
  <c r="AD638" i="8"/>
  <c r="Z639" i="8"/>
  <c r="AA639" i="8"/>
  <c r="AB639" i="8"/>
  <c r="AC639" i="8"/>
  <c r="AD639" i="8"/>
  <c r="Z640" i="8"/>
  <c r="AA640" i="8"/>
  <c r="AB640" i="8"/>
  <c r="AC640" i="8"/>
  <c r="AD640" i="8"/>
  <c r="Z641" i="8"/>
  <c r="AA641" i="8"/>
  <c r="AB641" i="8"/>
  <c r="AC641" i="8"/>
  <c r="AD641" i="8"/>
  <c r="Z642" i="8"/>
  <c r="AA642" i="8"/>
  <c r="AB642" i="8"/>
  <c r="AC642" i="8"/>
  <c r="AD642" i="8"/>
  <c r="Z643" i="8"/>
  <c r="AA643" i="8"/>
  <c r="AB643" i="8"/>
  <c r="AC643" i="8"/>
  <c r="AD643" i="8"/>
  <c r="Z644" i="8"/>
  <c r="AA644" i="8"/>
  <c r="AB644" i="8"/>
  <c r="AC644" i="8"/>
  <c r="AD644" i="8"/>
  <c r="Z645" i="8"/>
  <c r="AA645" i="8"/>
  <c r="AB645" i="8"/>
  <c r="AC645" i="8"/>
  <c r="AD645" i="8"/>
  <c r="Z646" i="8"/>
  <c r="AA646" i="8"/>
  <c r="AB646" i="8"/>
  <c r="AC646" i="8"/>
  <c r="AD646" i="8"/>
  <c r="Z647" i="8"/>
  <c r="AA647" i="8"/>
  <c r="AB647" i="8"/>
  <c r="AC647" i="8"/>
  <c r="AD647" i="8"/>
  <c r="Z648" i="8"/>
  <c r="AA648" i="8"/>
  <c r="AB648" i="8"/>
  <c r="AC648" i="8"/>
  <c r="AD648" i="8"/>
  <c r="Z649" i="8"/>
  <c r="AA649" i="8"/>
  <c r="AB649" i="8"/>
  <c r="AC649" i="8"/>
  <c r="AD649" i="8"/>
  <c r="Z650" i="8"/>
  <c r="AA650" i="8"/>
  <c r="AB650" i="8"/>
  <c r="AC650" i="8"/>
  <c r="AD650" i="8"/>
  <c r="Z651" i="8"/>
  <c r="AA651" i="8"/>
  <c r="AB651" i="8"/>
  <c r="AC651" i="8"/>
  <c r="AD651" i="8"/>
  <c r="Z652" i="8"/>
  <c r="AA652" i="8"/>
  <c r="AB652" i="8"/>
  <c r="AC652" i="8"/>
  <c r="AD652" i="8"/>
  <c r="Z653" i="8"/>
  <c r="AA653" i="8"/>
  <c r="AB653" i="8"/>
  <c r="AC653" i="8"/>
  <c r="AD653" i="8"/>
  <c r="Z654" i="8"/>
  <c r="AA654" i="8"/>
  <c r="AB654" i="8"/>
  <c r="AC654" i="8"/>
  <c r="AD654" i="8"/>
  <c r="Z655" i="8"/>
  <c r="AA655" i="8"/>
  <c r="AB655" i="8"/>
  <c r="AC655" i="8"/>
  <c r="AD655" i="8"/>
  <c r="Z656" i="8"/>
  <c r="AA656" i="8"/>
  <c r="AB656" i="8"/>
  <c r="AC656" i="8"/>
  <c r="AD656" i="8"/>
  <c r="Z657" i="8"/>
  <c r="AA657" i="8"/>
  <c r="AB657" i="8"/>
  <c r="AC657" i="8"/>
  <c r="AD657" i="8"/>
  <c r="Z658" i="8"/>
  <c r="AA658" i="8"/>
  <c r="AB658" i="8"/>
  <c r="AC658" i="8"/>
  <c r="AD658" i="8"/>
  <c r="Z659" i="8"/>
  <c r="AA659" i="8"/>
  <c r="AB659" i="8"/>
  <c r="AC659" i="8"/>
  <c r="AD659" i="8"/>
  <c r="Z660" i="8"/>
  <c r="AA660" i="8"/>
  <c r="AB660" i="8"/>
  <c r="AC660" i="8"/>
  <c r="AD660" i="8"/>
  <c r="Z661" i="8"/>
  <c r="AA661" i="8"/>
  <c r="AB661" i="8"/>
  <c r="AC661" i="8"/>
  <c r="AD661" i="8"/>
  <c r="Z662" i="8"/>
  <c r="AA662" i="8"/>
  <c r="AB662" i="8"/>
  <c r="AC662" i="8"/>
  <c r="AD662" i="8"/>
  <c r="Z663" i="8"/>
  <c r="AA663" i="8"/>
  <c r="AB663" i="8"/>
  <c r="AC663" i="8"/>
  <c r="AD663" i="8"/>
  <c r="Z664" i="8"/>
  <c r="AA664" i="8"/>
  <c r="AB664" i="8"/>
  <c r="AC664" i="8"/>
  <c r="AD664" i="8"/>
  <c r="Z665" i="8"/>
  <c r="AA665" i="8"/>
  <c r="AB665" i="8"/>
  <c r="AC665" i="8"/>
  <c r="AD665" i="8"/>
  <c r="Z666" i="8"/>
  <c r="AA666" i="8"/>
  <c r="AB666" i="8"/>
  <c r="AC666" i="8"/>
  <c r="AD666" i="8"/>
  <c r="Z667" i="8"/>
  <c r="AA667" i="8"/>
  <c r="AB667" i="8"/>
  <c r="AC667" i="8"/>
  <c r="AD667" i="8"/>
  <c r="Z668" i="8"/>
  <c r="AA668" i="8"/>
  <c r="AB668" i="8"/>
  <c r="AC668" i="8"/>
  <c r="AD668" i="8"/>
  <c r="Z669" i="8"/>
  <c r="AA669" i="8"/>
  <c r="AB669" i="8"/>
  <c r="AC669" i="8"/>
  <c r="AD669" i="8"/>
  <c r="Z670" i="8"/>
  <c r="AA670" i="8"/>
  <c r="AB670" i="8"/>
  <c r="AC670" i="8"/>
  <c r="AD670" i="8"/>
  <c r="Z671" i="8"/>
  <c r="AA671" i="8"/>
  <c r="AB671" i="8"/>
  <c r="AC671" i="8"/>
  <c r="AD671" i="8"/>
  <c r="Z672" i="8"/>
  <c r="AA672" i="8"/>
  <c r="AB672" i="8"/>
  <c r="AC672" i="8"/>
  <c r="AD672" i="8"/>
  <c r="AD2" i="8"/>
  <c r="AC2" i="8"/>
  <c r="AB2" i="8"/>
  <c r="AA2" i="8"/>
  <c r="Z2" i="8"/>
  <c r="V7" i="6"/>
  <c r="R7" i="6"/>
  <c r="N7" i="6"/>
  <c r="J7" i="6"/>
  <c r="F7" i="6"/>
  <c r="J7" i="1"/>
  <c r="V7" i="1"/>
  <c r="R7" i="1"/>
  <c r="N7" i="1"/>
  <c r="F7" i="1"/>
  <c r="J704" i="8" l="1"/>
  <c r="K777" i="8"/>
  <c r="L777" i="8"/>
  <c r="M777" i="8"/>
  <c r="N777" i="8"/>
  <c r="O777" i="8"/>
  <c r="L847" i="8"/>
  <c r="M847" i="8"/>
  <c r="N847" i="8"/>
  <c r="O847" i="8"/>
  <c r="K847" i="8"/>
  <c r="L684" i="8"/>
  <c r="M684" i="8"/>
  <c r="O684" i="8"/>
  <c r="K684" i="8"/>
  <c r="N684" i="8"/>
  <c r="O1043" i="8"/>
  <c r="K1043" i="8"/>
  <c r="M1043" i="8"/>
  <c r="L1043" i="8"/>
  <c r="N1043" i="8"/>
  <c r="K870" i="8"/>
  <c r="L870" i="8"/>
  <c r="M870" i="8"/>
  <c r="N870" i="8"/>
  <c r="O870" i="8"/>
  <c r="N1083" i="8"/>
  <c r="O1083" i="8"/>
  <c r="L1083" i="8"/>
  <c r="M1083" i="8"/>
  <c r="K1083" i="8"/>
  <c r="K909" i="8"/>
  <c r="L909" i="8"/>
  <c r="M909" i="8"/>
  <c r="N909" i="8"/>
  <c r="O909" i="8"/>
  <c r="L746" i="8"/>
  <c r="M746" i="8"/>
  <c r="N746" i="8"/>
  <c r="O746" i="8"/>
  <c r="K746" i="8"/>
  <c r="K940" i="8"/>
  <c r="L940" i="8"/>
  <c r="M940" i="8"/>
  <c r="N940" i="8"/>
  <c r="O940" i="8"/>
  <c r="K971" i="8"/>
  <c r="L971" i="8"/>
  <c r="N971" i="8"/>
  <c r="M971" i="8"/>
  <c r="O971" i="8"/>
  <c r="N808" i="8"/>
  <c r="L808" i="8"/>
  <c r="M808" i="8"/>
  <c r="O808" i="8"/>
  <c r="K808" i="8"/>
  <c r="N901" i="8"/>
  <c r="O901" i="8"/>
  <c r="M901" i="8"/>
  <c r="K901" i="8"/>
  <c r="L901" i="8"/>
  <c r="N1013" i="8"/>
  <c r="O1013" i="8"/>
  <c r="K1013" i="8"/>
  <c r="L1013" i="8"/>
  <c r="M1013" i="8"/>
  <c r="M1021" i="8"/>
  <c r="O1021" i="8"/>
  <c r="K1021" i="8"/>
  <c r="L1021" i="8"/>
  <c r="N1021" i="8"/>
  <c r="K715" i="8"/>
  <c r="O715" i="8"/>
  <c r="L715" i="8"/>
  <c r="M715" i="8"/>
  <c r="N715" i="8"/>
  <c r="N1002" i="8"/>
  <c r="O1002" i="8"/>
  <c r="K1002" i="8"/>
  <c r="L1002" i="8"/>
  <c r="M1002" i="8"/>
  <c r="O839" i="8"/>
  <c r="L839" i="8"/>
  <c r="N839" i="8"/>
  <c r="K839" i="8"/>
  <c r="M839" i="8"/>
  <c r="K1052" i="8"/>
  <c r="L1052" i="8"/>
  <c r="M1052" i="8"/>
  <c r="N1052" i="8"/>
  <c r="O1052" i="8"/>
  <c r="L878" i="8"/>
  <c r="M878" i="8"/>
  <c r="K878" i="8"/>
  <c r="N878" i="8"/>
  <c r="O878" i="8"/>
  <c r="K931" i="8"/>
  <c r="L931" i="8"/>
  <c r="M931" i="8"/>
  <c r="N931" i="8"/>
  <c r="O931" i="8"/>
  <c r="K1339" i="8"/>
  <c r="O1339" i="8"/>
  <c r="L1339" i="8"/>
  <c r="M1339" i="8"/>
  <c r="N1339" i="8"/>
  <c r="L1328" i="8"/>
  <c r="M1328" i="8"/>
  <c r="N1328" i="8"/>
  <c r="O1328" i="8"/>
  <c r="K1328" i="8"/>
  <c r="N1320" i="8"/>
  <c r="K1320" i="8"/>
  <c r="L1320" i="8"/>
  <c r="M1320" i="8"/>
  <c r="O1320" i="8"/>
  <c r="L1309" i="8"/>
  <c r="M1309" i="8"/>
  <c r="N1309" i="8"/>
  <c r="O1309" i="8"/>
  <c r="K1309" i="8"/>
  <c r="M1301" i="8"/>
  <c r="O1301" i="8"/>
  <c r="K1301" i="8"/>
  <c r="L1301" i="8"/>
  <c r="N1301" i="8"/>
  <c r="K1290" i="8"/>
  <c r="L1290" i="8"/>
  <c r="M1290" i="8"/>
  <c r="N1290" i="8"/>
  <c r="O1290" i="8"/>
  <c r="K1279" i="8"/>
  <c r="M1279" i="8"/>
  <c r="O1279" i="8"/>
  <c r="L1279" i="8"/>
  <c r="N1279" i="8"/>
  <c r="O1271" i="8"/>
  <c r="K1271" i="8"/>
  <c r="L1271" i="8"/>
  <c r="M1271" i="8"/>
  <c r="N1271" i="8"/>
  <c r="L1260" i="8"/>
  <c r="N1260" i="8"/>
  <c r="K1260" i="8"/>
  <c r="M1260" i="8"/>
  <c r="O1260" i="8"/>
  <c r="K1251" i="8"/>
  <c r="O1251" i="8"/>
  <c r="L1251" i="8"/>
  <c r="M1251" i="8"/>
  <c r="N1251" i="8"/>
  <c r="K1241" i="8"/>
  <c r="M1241" i="8"/>
  <c r="L1241" i="8"/>
  <c r="N1241" i="8"/>
  <c r="O1241" i="8"/>
  <c r="L1230" i="8"/>
  <c r="K1230" i="8"/>
  <c r="M1230" i="8"/>
  <c r="N1230" i="8"/>
  <c r="O1230" i="8"/>
  <c r="L1222" i="8"/>
  <c r="K1222" i="8"/>
  <c r="M1222" i="8"/>
  <c r="N1222" i="8"/>
  <c r="O1222" i="8"/>
  <c r="K1211" i="8"/>
  <c r="O1211" i="8"/>
  <c r="M1211" i="8"/>
  <c r="N1211" i="8"/>
  <c r="L1211" i="8"/>
  <c r="N1200" i="8"/>
  <c r="K1200" i="8"/>
  <c r="L1200" i="8"/>
  <c r="M1200" i="8"/>
  <c r="O1200" i="8"/>
  <c r="N1192" i="8"/>
  <c r="O1192" i="8"/>
  <c r="K1192" i="8"/>
  <c r="L1192" i="8"/>
  <c r="M1192" i="8"/>
  <c r="O1181" i="8"/>
  <c r="L1181" i="8"/>
  <c r="N1181" i="8"/>
  <c r="K1181" i="8"/>
  <c r="M1181" i="8"/>
  <c r="O1173" i="8"/>
  <c r="K1173" i="8"/>
  <c r="M1173" i="8"/>
  <c r="L1173" i="8"/>
  <c r="N1173" i="8"/>
  <c r="N1162" i="8"/>
  <c r="K1162" i="8"/>
  <c r="L1162" i="8"/>
  <c r="M1162" i="8"/>
  <c r="O1162" i="8"/>
  <c r="M1151" i="8"/>
  <c r="N1151" i="8"/>
  <c r="K1151" i="8"/>
  <c r="L1151" i="8"/>
  <c r="O1151" i="8"/>
  <c r="M1143" i="8"/>
  <c r="O1143" i="8"/>
  <c r="L1143" i="8"/>
  <c r="K1143" i="8"/>
  <c r="N1143" i="8"/>
  <c r="L1132" i="8"/>
  <c r="M1132" i="8"/>
  <c r="N1132" i="8"/>
  <c r="O1132" i="8"/>
  <c r="K1132" i="8"/>
  <c r="N1123" i="8"/>
  <c r="K1123" i="8"/>
  <c r="L1123" i="8"/>
  <c r="M1123" i="8"/>
  <c r="O1123" i="8"/>
  <c r="K1113" i="8"/>
  <c r="M1113" i="8"/>
  <c r="N1113" i="8"/>
  <c r="O1113" i="8"/>
  <c r="L1113" i="8"/>
  <c r="K1102" i="8"/>
  <c r="O1102" i="8"/>
  <c r="L1102" i="8"/>
  <c r="M1102" i="8"/>
  <c r="N1102" i="8"/>
  <c r="K1094" i="8"/>
  <c r="L1094" i="8"/>
  <c r="M1094" i="8"/>
  <c r="N1094" i="8"/>
  <c r="O1094" i="8"/>
  <c r="K1071" i="8"/>
  <c r="N1071" i="8"/>
  <c r="O1071" i="8"/>
  <c r="L1071" i="8"/>
  <c r="M1071" i="8"/>
  <c r="N1063" i="8"/>
  <c r="M1063" i="8"/>
  <c r="O1063" i="8"/>
  <c r="K1063" i="8"/>
  <c r="L1063" i="8"/>
  <c r="M1032" i="8"/>
  <c r="N1032" i="8"/>
  <c r="K1032" i="8"/>
  <c r="L1032" i="8"/>
  <c r="O1032" i="8"/>
  <c r="L990" i="8"/>
  <c r="M990" i="8"/>
  <c r="K990" i="8"/>
  <c r="N990" i="8"/>
  <c r="O990" i="8"/>
  <c r="K982" i="8"/>
  <c r="L982" i="8"/>
  <c r="N982" i="8"/>
  <c r="O982" i="8"/>
  <c r="M982" i="8"/>
  <c r="L959" i="8"/>
  <c r="M959" i="8"/>
  <c r="N959" i="8"/>
  <c r="O959" i="8"/>
  <c r="K959" i="8"/>
  <c r="O951" i="8"/>
  <c r="L951" i="8"/>
  <c r="N951" i="8"/>
  <c r="K951" i="8"/>
  <c r="M951" i="8"/>
  <c r="K920" i="8"/>
  <c r="O920" i="8"/>
  <c r="L920" i="8"/>
  <c r="M920" i="8"/>
  <c r="N920" i="8"/>
  <c r="K889" i="8"/>
  <c r="L889" i="8"/>
  <c r="M889" i="8"/>
  <c r="N889" i="8"/>
  <c r="O889" i="8"/>
  <c r="K858" i="8"/>
  <c r="M858" i="8"/>
  <c r="N858" i="8"/>
  <c r="L858" i="8"/>
  <c r="O858" i="8"/>
  <c r="K827" i="8"/>
  <c r="L827" i="8"/>
  <c r="N827" i="8"/>
  <c r="O827" i="8"/>
  <c r="M827" i="8"/>
  <c r="L796" i="8"/>
  <c r="M796" i="8"/>
  <c r="N796" i="8"/>
  <c r="O796" i="8"/>
  <c r="K796" i="8"/>
  <c r="O787" i="8"/>
  <c r="N787" i="8"/>
  <c r="M787" i="8"/>
  <c r="K787" i="8"/>
  <c r="L787" i="8"/>
  <c r="M765" i="8"/>
  <c r="N765" i="8"/>
  <c r="O765" i="8"/>
  <c r="L765" i="8"/>
  <c r="K765" i="8"/>
  <c r="O757" i="8"/>
  <c r="M757" i="8"/>
  <c r="K757" i="8"/>
  <c r="L757" i="8"/>
  <c r="N757" i="8"/>
  <c r="K734" i="8"/>
  <c r="L734" i="8"/>
  <c r="O734" i="8"/>
  <c r="M734" i="8"/>
  <c r="N734" i="8"/>
  <c r="K726" i="8"/>
  <c r="L726" i="8"/>
  <c r="O726" i="8"/>
  <c r="M726" i="8"/>
  <c r="N726" i="8"/>
  <c r="M703" i="8"/>
  <c r="N703" i="8"/>
  <c r="K703" i="8"/>
  <c r="O703" i="8"/>
  <c r="L703" i="8"/>
  <c r="K695" i="8"/>
  <c r="L695" i="8"/>
  <c r="M695" i="8"/>
  <c r="N695" i="8"/>
  <c r="O695" i="8"/>
  <c r="I1345" i="8"/>
  <c r="I1329" i="8"/>
  <c r="I1313" i="8"/>
  <c r="I1297" i="8"/>
  <c r="I1281" i="8"/>
  <c r="I1265" i="8"/>
  <c r="I1249" i="8"/>
  <c r="I1233" i="8"/>
  <c r="I1217" i="8"/>
  <c r="I1201" i="8"/>
  <c r="I1185" i="8"/>
  <c r="I1169" i="8"/>
  <c r="I1153" i="8"/>
  <c r="I1137" i="8"/>
  <c r="I1121" i="8"/>
  <c r="I1105" i="8"/>
  <c r="I1089" i="8"/>
  <c r="I1073" i="8"/>
  <c r="I1057" i="8"/>
  <c r="I1041" i="8"/>
  <c r="I1025" i="8"/>
  <c r="I1009" i="8"/>
  <c r="I993" i="8"/>
  <c r="I977" i="8"/>
  <c r="I961" i="8"/>
  <c r="I945" i="8"/>
  <c r="I929" i="8"/>
  <c r="I913" i="8"/>
  <c r="I897" i="8"/>
  <c r="I881" i="8"/>
  <c r="I865" i="8"/>
  <c r="I849" i="8"/>
  <c r="I833" i="8"/>
  <c r="I817" i="8"/>
  <c r="I801" i="8"/>
  <c r="I785" i="8"/>
  <c r="I769" i="8"/>
  <c r="I753" i="8"/>
  <c r="I737" i="8"/>
  <c r="I721" i="8"/>
  <c r="I705" i="8"/>
  <c r="I689" i="8"/>
  <c r="O1082" i="8"/>
  <c r="K1082" i="8"/>
  <c r="L1082" i="8"/>
  <c r="M1082" i="8"/>
  <c r="N1082" i="8"/>
  <c r="N1051" i="8"/>
  <c r="O1051" i="8"/>
  <c r="K1051" i="8"/>
  <c r="L1051" i="8"/>
  <c r="M1051" i="8"/>
  <c r="M1020" i="8"/>
  <c r="N1020" i="8"/>
  <c r="L1020" i="8"/>
  <c r="O1020" i="8"/>
  <c r="K1020" i="8"/>
  <c r="K1001" i="8"/>
  <c r="L1001" i="8"/>
  <c r="M1001" i="8"/>
  <c r="N1001" i="8"/>
  <c r="O1001" i="8"/>
  <c r="K970" i="8"/>
  <c r="L970" i="8"/>
  <c r="M970" i="8"/>
  <c r="O970" i="8"/>
  <c r="N970" i="8"/>
  <c r="K939" i="8"/>
  <c r="L939" i="8"/>
  <c r="M939" i="8"/>
  <c r="N939" i="8"/>
  <c r="O939" i="8"/>
  <c r="K908" i="8"/>
  <c r="L908" i="8"/>
  <c r="M908" i="8"/>
  <c r="N908" i="8"/>
  <c r="O908" i="8"/>
  <c r="K899" i="8"/>
  <c r="L899" i="8"/>
  <c r="N899" i="8"/>
  <c r="M899" i="8"/>
  <c r="O899" i="8"/>
  <c r="M877" i="8"/>
  <c r="N877" i="8"/>
  <c r="O877" i="8"/>
  <c r="L877" i="8"/>
  <c r="K877" i="8"/>
  <c r="N869" i="8"/>
  <c r="O869" i="8"/>
  <c r="L869" i="8"/>
  <c r="M869" i="8"/>
  <c r="K869" i="8"/>
  <c r="L846" i="8"/>
  <c r="M846" i="8"/>
  <c r="N846" i="8"/>
  <c r="O846" i="8"/>
  <c r="K846" i="8"/>
  <c r="K838" i="8"/>
  <c r="L838" i="8"/>
  <c r="N838" i="8"/>
  <c r="M838" i="8"/>
  <c r="O838" i="8"/>
  <c r="M815" i="8"/>
  <c r="N815" i="8"/>
  <c r="K815" i="8"/>
  <c r="L815" i="8"/>
  <c r="O815" i="8"/>
  <c r="K807" i="8"/>
  <c r="M807" i="8"/>
  <c r="N807" i="8"/>
  <c r="L807" i="8"/>
  <c r="O807" i="8"/>
  <c r="N776" i="8"/>
  <c r="L776" i="8"/>
  <c r="M776" i="8"/>
  <c r="O776" i="8"/>
  <c r="K776" i="8"/>
  <c r="K745" i="8"/>
  <c r="L745" i="8"/>
  <c r="M745" i="8"/>
  <c r="N745" i="8"/>
  <c r="O745" i="8"/>
  <c r="L714" i="8"/>
  <c r="M714" i="8"/>
  <c r="N714" i="8"/>
  <c r="O714" i="8"/>
  <c r="K714" i="8"/>
  <c r="K683" i="8"/>
  <c r="L683" i="8"/>
  <c r="M683" i="8"/>
  <c r="N683" i="8"/>
  <c r="O683" i="8"/>
  <c r="L944" i="8"/>
  <c r="M944" i="8"/>
  <c r="N944" i="8"/>
  <c r="O944" i="8"/>
  <c r="K944" i="8"/>
  <c r="L912" i="8"/>
  <c r="M912" i="8"/>
  <c r="O912" i="8"/>
  <c r="N912" i="8"/>
  <c r="K912" i="8"/>
  <c r="N896" i="8"/>
  <c r="K896" i="8"/>
  <c r="O896" i="8"/>
  <c r="L896" i="8"/>
  <c r="M896" i="8"/>
  <c r="M880" i="8"/>
  <c r="N880" i="8"/>
  <c r="K880" i="8"/>
  <c r="L880" i="8"/>
  <c r="O880" i="8"/>
  <c r="K864" i="8"/>
  <c r="L864" i="8"/>
  <c r="N864" i="8"/>
  <c r="M864" i="8"/>
  <c r="O864" i="8"/>
  <c r="K848" i="8"/>
  <c r="M848" i="8"/>
  <c r="N848" i="8"/>
  <c r="O848" i="8"/>
  <c r="L848" i="8"/>
  <c r="K832" i="8"/>
  <c r="L832" i="8"/>
  <c r="M832" i="8"/>
  <c r="N832" i="8"/>
  <c r="O832" i="8"/>
  <c r="N816" i="8"/>
  <c r="O816" i="8"/>
  <c r="K816" i="8"/>
  <c r="M816" i="8"/>
  <c r="L816" i="8"/>
  <c r="N800" i="8"/>
  <c r="K800" i="8"/>
  <c r="L800" i="8"/>
  <c r="M800" i="8"/>
  <c r="O800" i="8"/>
  <c r="N784" i="8"/>
  <c r="K784" i="8"/>
  <c r="L784" i="8"/>
  <c r="M784" i="8"/>
  <c r="O784" i="8"/>
  <c r="N768" i="8"/>
  <c r="O768" i="8"/>
  <c r="K768" i="8"/>
  <c r="L768" i="8"/>
  <c r="M768" i="8"/>
  <c r="N752" i="8"/>
  <c r="O752" i="8"/>
  <c r="K752" i="8"/>
  <c r="L752" i="8"/>
  <c r="M752" i="8"/>
  <c r="N736" i="8"/>
  <c r="O736" i="8"/>
  <c r="K736" i="8"/>
  <c r="L736" i="8"/>
  <c r="M736" i="8"/>
  <c r="N720" i="8"/>
  <c r="O720" i="8"/>
  <c r="L720" i="8"/>
  <c r="M720" i="8"/>
  <c r="K720" i="8"/>
  <c r="K704" i="8"/>
  <c r="L704" i="8"/>
  <c r="N704" i="8"/>
  <c r="O704" i="8"/>
  <c r="M704" i="8"/>
  <c r="K688" i="8"/>
  <c r="L688" i="8"/>
  <c r="M688" i="8"/>
  <c r="N688" i="8"/>
  <c r="O688" i="8"/>
  <c r="K1338" i="8"/>
  <c r="L1338" i="8"/>
  <c r="M1338" i="8"/>
  <c r="N1338" i="8"/>
  <c r="O1338" i="8"/>
  <c r="K1327" i="8"/>
  <c r="L1327" i="8"/>
  <c r="M1327" i="8"/>
  <c r="N1327" i="8"/>
  <c r="O1327" i="8"/>
  <c r="O1319" i="8"/>
  <c r="K1319" i="8"/>
  <c r="L1319" i="8"/>
  <c r="M1319" i="8"/>
  <c r="N1319" i="8"/>
  <c r="L1308" i="8"/>
  <c r="N1308" i="8"/>
  <c r="K1308" i="8"/>
  <c r="M1308" i="8"/>
  <c r="O1308" i="8"/>
  <c r="K1299" i="8"/>
  <c r="L1299" i="8"/>
  <c r="M1299" i="8"/>
  <c r="N1299" i="8"/>
  <c r="O1299" i="8"/>
  <c r="K1289" i="8"/>
  <c r="M1289" i="8"/>
  <c r="L1289" i="8"/>
  <c r="N1289" i="8"/>
  <c r="O1289" i="8"/>
  <c r="L1278" i="8"/>
  <c r="K1278" i="8"/>
  <c r="M1278" i="8"/>
  <c r="N1278" i="8"/>
  <c r="O1278" i="8"/>
  <c r="L1270" i="8"/>
  <c r="O1270" i="8"/>
  <c r="K1270" i="8"/>
  <c r="M1270" i="8"/>
  <c r="N1270" i="8"/>
  <c r="K1259" i="8"/>
  <c r="O1259" i="8"/>
  <c r="L1259" i="8"/>
  <c r="M1259" i="8"/>
  <c r="N1259" i="8"/>
  <c r="N1248" i="8"/>
  <c r="O1248" i="8"/>
  <c r="K1248" i="8"/>
  <c r="L1248" i="8"/>
  <c r="M1248" i="8"/>
  <c r="N1240" i="8"/>
  <c r="K1240" i="8"/>
  <c r="L1240" i="8"/>
  <c r="M1240" i="8"/>
  <c r="O1240" i="8"/>
  <c r="M1229" i="8"/>
  <c r="K1229" i="8"/>
  <c r="L1229" i="8"/>
  <c r="N1229" i="8"/>
  <c r="O1229" i="8"/>
  <c r="M1221" i="8"/>
  <c r="O1221" i="8"/>
  <c r="K1221" i="8"/>
  <c r="L1221" i="8"/>
  <c r="N1221" i="8"/>
  <c r="L1210" i="8"/>
  <c r="K1210" i="8"/>
  <c r="M1210" i="8"/>
  <c r="N1210" i="8"/>
  <c r="O1210" i="8"/>
  <c r="K1199" i="8"/>
  <c r="M1199" i="8"/>
  <c r="O1199" i="8"/>
  <c r="L1199" i="8"/>
  <c r="N1199" i="8"/>
  <c r="O1191" i="8"/>
  <c r="K1191" i="8"/>
  <c r="L1191" i="8"/>
  <c r="M1191" i="8"/>
  <c r="N1191" i="8"/>
  <c r="L1180" i="8"/>
  <c r="M1180" i="8"/>
  <c r="K1180" i="8"/>
  <c r="N1180" i="8"/>
  <c r="O1180" i="8"/>
  <c r="N1171" i="8"/>
  <c r="K1171" i="8"/>
  <c r="L1171" i="8"/>
  <c r="M1171" i="8"/>
  <c r="O1171" i="8"/>
  <c r="K1161" i="8"/>
  <c r="L1161" i="8"/>
  <c r="M1161" i="8"/>
  <c r="N1161" i="8"/>
  <c r="O1161" i="8"/>
  <c r="L1150" i="8"/>
  <c r="M1150" i="8"/>
  <c r="N1150" i="8"/>
  <c r="K1150" i="8"/>
  <c r="O1150" i="8"/>
  <c r="K1142" i="8"/>
  <c r="O1142" i="8"/>
  <c r="L1142" i="8"/>
  <c r="M1142" i="8"/>
  <c r="N1142" i="8"/>
  <c r="K1131" i="8"/>
  <c r="L1131" i="8"/>
  <c r="M1131" i="8"/>
  <c r="N1131" i="8"/>
  <c r="O1131" i="8"/>
  <c r="N1120" i="8"/>
  <c r="K1120" i="8"/>
  <c r="L1120" i="8"/>
  <c r="M1120" i="8"/>
  <c r="O1120" i="8"/>
  <c r="M1112" i="8"/>
  <c r="N1112" i="8"/>
  <c r="K1112" i="8"/>
  <c r="L1112" i="8"/>
  <c r="O1112" i="8"/>
  <c r="K1101" i="8"/>
  <c r="M1101" i="8"/>
  <c r="N1101" i="8"/>
  <c r="O1101" i="8"/>
  <c r="L1101" i="8"/>
  <c r="L1093" i="8"/>
  <c r="M1093" i="8"/>
  <c r="K1093" i="8"/>
  <c r="O1093" i="8"/>
  <c r="N1093" i="8"/>
  <c r="K1070" i="8"/>
  <c r="O1070" i="8"/>
  <c r="L1070" i="8"/>
  <c r="M1070" i="8"/>
  <c r="N1070" i="8"/>
  <c r="L1062" i="8"/>
  <c r="M1062" i="8"/>
  <c r="N1062" i="8"/>
  <c r="K1062" i="8"/>
  <c r="O1062" i="8"/>
  <c r="K1039" i="8"/>
  <c r="L1039" i="8"/>
  <c r="M1039" i="8"/>
  <c r="N1039" i="8"/>
  <c r="O1039" i="8"/>
  <c r="N1031" i="8"/>
  <c r="K1031" i="8"/>
  <c r="L1031" i="8"/>
  <c r="M1031" i="8"/>
  <c r="O1031" i="8"/>
  <c r="K1011" i="8"/>
  <c r="L1011" i="8"/>
  <c r="N1011" i="8"/>
  <c r="M1011" i="8"/>
  <c r="O1011" i="8"/>
  <c r="K989" i="8"/>
  <c r="O989" i="8"/>
  <c r="N989" i="8"/>
  <c r="L989" i="8"/>
  <c r="M989" i="8"/>
  <c r="N981" i="8"/>
  <c r="O981" i="8"/>
  <c r="K981" i="8"/>
  <c r="L981" i="8"/>
  <c r="M981" i="8"/>
  <c r="L958" i="8"/>
  <c r="M958" i="8"/>
  <c r="K958" i="8"/>
  <c r="O958" i="8"/>
  <c r="N958" i="8"/>
  <c r="K950" i="8"/>
  <c r="L950" i="8"/>
  <c r="M950" i="8"/>
  <c r="N950" i="8"/>
  <c r="O950" i="8"/>
  <c r="L927" i="8"/>
  <c r="M927" i="8"/>
  <c r="N927" i="8"/>
  <c r="O927" i="8"/>
  <c r="K927" i="8"/>
  <c r="O919" i="8"/>
  <c r="K919" i="8"/>
  <c r="L919" i="8"/>
  <c r="M919" i="8"/>
  <c r="N919" i="8"/>
  <c r="K888" i="8"/>
  <c r="O888" i="8"/>
  <c r="L888" i="8"/>
  <c r="M888" i="8"/>
  <c r="N888" i="8"/>
  <c r="K857" i="8"/>
  <c r="L857" i="8"/>
  <c r="M857" i="8"/>
  <c r="N857" i="8"/>
  <c r="O857" i="8"/>
  <c r="L826" i="8"/>
  <c r="M826" i="8"/>
  <c r="N826" i="8"/>
  <c r="O826" i="8"/>
  <c r="K826" i="8"/>
  <c r="O795" i="8"/>
  <c r="N795" i="8"/>
  <c r="K795" i="8"/>
  <c r="L795" i="8"/>
  <c r="M795" i="8"/>
  <c r="L764" i="8"/>
  <c r="M764" i="8"/>
  <c r="K764" i="8"/>
  <c r="N764" i="8"/>
  <c r="O764" i="8"/>
  <c r="O755" i="8"/>
  <c r="K755" i="8"/>
  <c r="L755" i="8"/>
  <c r="N755" i="8"/>
  <c r="M755" i="8"/>
  <c r="M733" i="8"/>
  <c r="N733" i="8"/>
  <c r="O733" i="8"/>
  <c r="L733" i="8"/>
  <c r="K733" i="8"/>
  <c r="O725" i="8"/>
  <c r="M725" i="8"/>
  <c r="K725" i="8"/>
  <c r="L725" i="8"/>
  <c r="N725" i="8"/>
  <c r="K702" i="8"/>
  <c r="L702" i="8"/>
  <c r="M702" i="8"/>
  <c r="N702" i="8"/>
  <c r="O702" i="8"/>
  <c r="K694" i="8"/>
  <c r="M694" i="8"/>
  <c r="N694" i="8"/>
  <c r="O694" i="8"/>
  <c r="L694" i="8"/>
  <c r="M1081" i="8"/>
  <c r="O1081" i="8"/>
  <c r="L1081" i="8"/>
  <c r="N1081" i="8"/>
  <c r="K1081" i="8"/>
  <c r="O1050" i="8"/>
  <c r="L1050" i="8"/>
  <c r="M1050" i="8"/>
  <c r="N1050" i="8"/>
  <c r="K1050" i="8"/>
  <c r="N1019" i="8"/>
  <c r="O1019" i="8"/>
  <c r="K1019" i="8"/>
  <c r="L1019" i="8"/>
  <c r="M1019" i="8"/>
  <c r="K1000" i="8"/>
  <c r="O1000" i="8"/>
  <c r="L1000" i="8"/>
  <c r="M1000" i="8"/>
  <c r="N1000" i="8"/>
  <c r="K969" i="8"/>
  <c r="L969" i="8"/>
  <c r="M969" i="8"/>
  <c r="O969" i="8"/>
  <c r="N969" i="8"/>
  <c r="N938" i="8"/>
  <c r="O938" i="8"/>
  <c r="K938" i="8"/>
  <c r="L938" i="8"/>
  <c r="M938" i="8"/>
  <c r="K907" i="8"/>
  <c r="L907" i="8"/>
  <c r="O907" i="8"/>
  <c r="M907" i="8"/>
  <c r="N907" i="8"/>
  <c r="K876" i="8"/>
  <c r="L876" i="8"/>
  <c r="M876" i="8"/>
  <c r="N876" i="8"/>
  <c r="O876" i="8"/>
  <c r="K867" i="8"/>
  <c r="M867" i="8"/>
  <c r="N867" i="8"/>
  <c r="O867" i="8"/>
  <c r="L867" i="8"/>
  <c r="M845" i="8"/>
  <c r="L845" i="8"/>
  <c r="K845" i="8"/>
  <c r="N845" i="8"/>
  <c r="O845" i="8"/>
  <c r="N837" i="8"/>
  <c r="O837" i="8"/>
  <c r="K837" i="8"/>
  <c r="L837" i="8"/>
  <c r="M837" i="8"/>
  <c r="K814" i="8"/>
  <c r="L814" i="8"/>
  <c r="M814" i="8"/>
  <c r="O814" i="8"/>
  <c r="N814" i="8"/>
  <c r="K806" i="8"/>
  <c r="N806" i="8"/>
  <c r="O806" i="8"/>
  <c r="L806" i="8"/>
  <c r="M806" i="8"/>
  <c r="M783" i="8"/>
  <c r="N783" i="8"/>
  <c r="K783" i="8"/>
  <c r="L783" i="8"/>
  <c r="O783" i="8"/>
  <c r="K775" i="8"/>
  <c r="L775" i="8"/>
  <c r="M775" i="8"/>
  <c r="N775" i="8"/>
  <c r="O775" i="8"/>
  <c r="N744" i="8"/>
  <c r="L744" i="8"/>
  <c r="M744" i="8"/>
  <c r="O744" i="8"/>
  <c r="K744" i="8"/>
  <c r="K713" i="8"/>
  <c r="L713" i="8"/>
  <c r="O713" i="8"/>
  <c r="N713" i="8"/>
  <c r="M713" i="8"/>
  <c r="K682" i="8"/>
  <c r="L682" i="8"/>
  <c r="M682" i="8"/>
  <c r="N682" i="8"/>
  <c r="O682" i="8"/>
  <c r="K1337" i="8"/>
  <c r="L1337" i="8"/>
  <c r="M1337" i="8"/>
  <c r="N1337" i="8"/>
  <c r="O1337" i="8"/>
  <c r="L1326" i="8"/>
  <c r="K1326" i="8"/>
  <c r="M1326" i="8"/>
  <c r="N1326" i="8"/>
  <c r="O1326" i="8"/>
  <c r="K1318" i="8"/>
  <c r="L1318" i="8"/>
  <c r="M1318" i="8"/>
  <c r="N1318" i="8"/>
  <c r="O1318" i="8"/>
  <c r="K1307" i="8"/>
  <c r="O1307" i="8"/>
  <c r="L1307" i="8"/>
  <c r="M1307" i="8"/>
  <c r="N1307" i="8"/>
  <c r="M1296" i="8"/>
  <c r="N1296" i="8"/>
  <c r="O1296" i="8"/>
  <c r="K1296" i="8"/>
  <c r="L1296" i="8"/>
  <c r="N1288" i="8"/>
  <c r="K1288" i="8"/>
  <c r="L1288" i="8"/>
  <c r="M1288" i="8"/>
  <c r="O1288" i="8"/>
  <c r="K1277" i="8"/>
  <c r="L1277" i="8"/>
  <c r="M1277" i="8"/>
  <c r="N1277" i="8"/>
  <c r="O1277" i="8"/>
  <c r="M1269" i="8"/>
  <c r="O1269" i="8"/>
  <c r="K1269" i="8"/>
  <c r="L1269" i="8"/>
  <c r="N1269" i="8"/>
  <c r="K1258" i="8"/>
  <c r="L1258" i="8"/>
  <c r="M1258" i="8"/>
  <c r="N1258" i="8"/>
  <c r="O1258" i="8"/>
  <c r="K1247" i="8"/>
  <c r="M1247" i="8"/>
  <c r="O1247" i="8"/>
  <c r="L1247" i="8"/>
  <c r="N1247" i="8"/>
  <c r="O1239" i="8"/>
  <c r="K1239" i="8"/>
  <c r="M1239" i="8"/>
  <c r="N1239" i="8"/>
  <c r="L1239" i="8"/>
  <c r="L1228" i="8"/>
  <c r="N1228" i="8"/>
  <c r="K1228" i="8"/>
  <c r="M1228" i="8"/>
  <c r="O1228" i="8"/>
  <c r="K1219" i="8"/>
  <c r="O1219" i="8"/>
  <c r="L1219" i="8"/>
  <c r="M1219" i="8"/>
  <c r="N1219" i="8"/>
  <c r="K1209" i="8"/>
  <c r="M1209" i="8"/>
  <c r="L1209" i="8"/>
  <c r="N1209" i="8"/>
  <c r="O1209" i="8"/>
  <c r="L1198" i="8"/>
  <c r="K1198" i="8"/>
  <c r="M1198" i="8"/>
  <c r="N1198" i="8"/>
  <c r="O1198" i="8"/>
  <c r="L1190" i="8"/>
  <c r="K1190" i="8"/>
  <c r="M1190" i="8"/>
  <c r="N1190" i="8"/>
  <c r="O1190" i="8"/>
  <c r="K1179" i="8"/>
  <c r="L1179" i="8"/>
  <c r="M1179" i="8"/>
  <c r="N1179" i="8"/>
  <c r="O1179" i="8"/>
  <c r="M1168" i="8"/>
  <c r="O1168" i="8"/>
  <c r="K1168" i="8"/>
  <c r="L1168" i="8"/>
  <c r="N1168" i="8"/>
  <c r="K1160" i="8"/>
  <c r="L1160" i="8"/>
  <c r="N1160" i="8"/>
  <c r="M1160" i="8"/>
  <c r="O1160" i="8"/>
  <c r="O1149" i="8"/>
  <c r="L1149" i="8"/>
  <c r="K1149" i="8"/>
  <c r="M1149" i="8"/>
  <c r="N1149" i="8"/>
  <c r="O1141" i="8"/>
  <c r="K1141" i="8"/>
  <c r="L1141" i="8"/>
  <c r="M1141" i="8"/>
  <c r="N1141" i="8"/>
  <c r="N1130" i="8"/>
  <c r="K1130" i="8"/>
  <c r="M1130" i="8"/>
  <c r="L1130" i="8"/>
  <c r="O1130" i="8"/>
  <c r="K1119" i="8"/>
  <c r="L1119" i="8"/>
  <c r="N1119" i="8"/>
  <c r="O1119" i="8"/>
  <c r="M1119" i="8"/>
  <c r="N1111" i="8"/>
  <c r="K1111" i="8"/>
  <c r="M1111" i="8"/>
  <c r="O1111" i="8"/>
  <c r="L1111" i="8"/>
  <c r="M1100" i="8"/>
  <c r="O1100" i="8"/>
  <c r="K1100" i="8"/>
  <c r="L1100" i="8"/>
  <c r="N1100" i="8"/>
  <c r="L1091" i="8"/>
  <c r="M1091" i="8"/>
  <c r="K1091" i="8"/>
  <c r="N1091" i="8"/>
  <c r="O1091" i="8"/>
  <c r="M1069" i="8"/>
  <c r="O1069" i="8"/>
  <c r="L1069" i="8"/>
  <c r="K1069" i="8"/>
  <c r="N1069" i="8"/>
  <c r="L1061" i="8"/>
  <c r="M1061" i="8"/>
  <c r="O1061" i="8"/>
  <c r="K1061" i="8"/>
  <c r="N1061" i="8"/>
  <c r="K1038" i="8"/>
  <c r="O1038" i="8"/>
  <c r="M1038" i="8"/>
  <c r="N1038" i="8"/>
  <c r="L1038" i="8"/>
  <c r="L1030" i="8"/>
  <c r="N1030" i="8"/>
  <c r="O1030" i="8"/>
  <c r="K1030" i="8"/>
  <c r="M1030" i="8"/>
  <c r="K988" i="8"/>
  <c r="L988" i="8"/>
  <c r="M988" i="8"/>
  <c r="N988" i="8"/>
  <c r="O988" i="8"/>
  <c r="K979" i="8"/>
  <c r="O979" i="8"/>
  <c r="N979" i="8"/>
  <c r="L979" i="8"/>
  <c r="M979" i="8"/>
  <c r="O957" i="8"/>
  <c r="L957" i="8"/>
  <c r="K957" i="8"/>
  <c r="M957" i="8"/>
  <c r="N957" i="8"/>
  <c r="N949" i="8"/>
  <c r="O949" i="8"/>
  <c r="K949" i="8"/>
  <c r="L949" i="8"/>
  <c r="M949" i="8"/>
  <c r="L926" i="8"/>
  <c r="M926" i="8"/>
  <c r="O926" i="8"/>
  <c r="K926" i="8"/>
  <c r="N926" i="8"/>
  <c r="K918" i="8"/>
  <c r="L918" i="8"/>
  <c r="N918" i="8"/>
  <c r="O918" i="8"/>
  <c r="M918" i="8"/>
  <c r="L895" i="8"/>
  <c r="M895" i="8"/>
  <c r="N895" i="8"/>
  <c r="O895" i="8"/>
  <c r="K895" i="8"/>
  <c r="O887" i="8"/>
  <c r="M887" i="8"/>
  <c r="N887" i="8"/>
  <c r="L887" i="8"/>
  <c r="K887" i="8"/>
  <c r="K856" i="8"/>
  <c r="O856" i="8"/>
  <c r="N856" i="8"/>
  <c r="L856" i="8"/>
  <c r="M856" i="8"/>
  <c r="K825" i="8"/>
  <c r="L825" i="8"/>
  <c r="M825" i="8"/>
  <c r="N825" i="8"/>
  <c r="O825" i="8"/>
  <c r="L794" i="8"/>
  <c r="N794" i="8"/>
  <c r="O794" i="8"/>
  <c r="M794" i="8"/>
  <c r="K794" i="8"/>
  <c r="K763" i="8"/>
  <c r="O763" i="8"/>
  <c r="M763" i="8"/>
  <c r="N763" i="8"/>
  <c r="L763" i="8"/>
  <c r="L732" i="8"/>
  <c r="M732" i="8"/>
  <c r="K732" i="8"/>
  <c r="N732" i="8"/>
  <c r="O732" i="8"/>
  <c r="O723" i="8"/>
  <c r="K723" i="8"/>
  <c r="L723" i="8"/>
  <c r="M723" i="8"/>
  <c r="N723" i="8"/>
  <c r="K701" i="8"/>
  <c r="M701" i="8"/>
  <c r="N701" i="8"/>
  <c r="O701" i="8"/>
  <c r="L701" i="8"/>
  <c r="O693" i="8"/>
  <c r="K693" i="8"/>
  <c r="L693" i="8"/>
  <c r="M693" i="8"/>
  <c r="N693" i="8"/>
  <c r="M1080" i="8"/>
  <c r="N1080" i="8"/>
  <c r="K1080" i="8"/>
  <c r="O1080" i="8"/>
  <c r="L1080" i="8"/>
  <c r="O1049" i="8"/>
  <c r="L1049" i="8"/>
  <c r="N1049" i="8"/>
  <c r="K1049" i="8"/>
  <c r="M1049" i="8"/>
  <c r="O1018" i="8"/>
  <c r="L1018" i="8"/>
  <c r="N1018" i="8"/>
  <c r="K1018" i="8"/>
  <c r="M1018" i="8"/>
  <c r="L1007" i="8"/>
  <c r="M1007" i="8"/>
  <c r="N1007" i="8"/>
  <c r="O1007" i="8"/>
  <c r="K1007" i="8"/>
  <c r="O999" i="8"/>
  <c r="K999" i="8"/>
  <c r="M999" i="8"/>
  <c r="L999" i="8"/>
  <c r="N999" i="8"/>
  <c r="K968" i="8"/>
  <c r="O968" i="8"/>
  <c r="L968" i="8"/>
  <c r="N968" i="8"/>
  <c r="M968" i="8"/>
  <c r="K937" i="8"/>
  <c r="L937" i="8"/>
  <c r="M937" i="8"/>
  <c r="O937" i="8"/>
  <c r="N937" i="8"/>
  <c r="N906" i="8"/>
  <c r="L906" i="8"/>
  <c r="O906" i="8"/>
  <c r="K906" i="8"/>
  <c r="M906" i="8"/>
  <c r="K875" i="8"/>
  <c r="L875" i="8"/>
  <c r="O875" i="8"/>
  <c r="M875" i="8"/>
  <c r="N875" i="8"/>
  <c r="K844" i="8"/>
  <c r="L844" i="8"/>
  <c r="M844" i="8"/>
  <c r="N844" i="8"/>
  <c r="O844" i="8"/>
  <c r="K835" i="8"/>
  <c r="M835" i="8"/>
  <c r="N835" i="8"/>
  <c r="O835" i="8"/>
  <c r="L835" i="8"/>
  <c r="M813" i="8"/>
  <c r="O813" i="8"/>
  <c r="L813" i="8"/>
  <c r="N813" i="8"/>
  <c r="K813" i="8"/>
  <c r="O805" i="8"/>
  <c r="M805" i="8"/>
  <c r="L805" i="8"/>
  <c r="N805" i="8"/>
  <c r="K805" i="8"/>
  <c r="K782" i="8"/>
  <c r="L782" i="8"/>
  <c r="N782" i="8"/>
  <c r="O782" i="8"/>
  <c r="M782" i="8"/>
  <c r="K774" i="8"/>
  <c r="L774" i="8"/>
  <c r="M774" i="8"/>
  <c r="N774" i="8"/>
  <c r="O774" i="8"/>
  <c r="M751" i="8"/>
  <c r="N751" i="8"/>
  <c r="K751" i="8"/>
  <c r="L751" i="8"/>
  <c r="O751" i="8"/>
  <c r="K743" i="8"/>
  <c r="L743" i="8"/>
  <c r="M743" i="8"/>
  <c r="N743" i="8"/>
  <c r="O743" i="8"/>
  <c r="K712" i="8"/>
  <c r="N712" i="8"/>
  <c r="L712" i="8"/>
  <c r="M712" i="8"/>
  <c r="O712" i="8"/>
  <c r="K681" i="8"/>
  <c r="L681" i="8"/>
  <c r="N681" i="8"/>
  <c r="O681" i="8"/>
  <c r="M681" i="8"/>
  <c r="K1344" i="8"/>
  <c r="L1344" i="8"/>
  <c r="M1344" i="8"/>
  <c r="N1344" i="8"/>
  <c r="O1344" i="8"/>
  <c r="N1336" i="8"/>
  <c r="K1336" i="8"/>
  <c r="L1336" i="8"/>
  <c r="M1336" i="8"/>
  <c r="O1336" i="8"/>
  <c r="K1325" i="8"/>
  <c r="L1325" i="8"/>
  <c r="M1325" i="8"/>
  <c r="N1325" i="8"/>
  <c r="O1325" i="8"/>
  <c r="M1317" i="8"/>
  <c r="L1317" i="8"/>
  <c r="N1317" i="8"/>
  <c r="O1317" i="8"/>
  <c r="K1317" i="8"/>
  <c r="K1306" i="8"/>
  <c r="L1306" i="8"/>
  <c r="M1306" i="8"/>
  <c r="N1306" i="8"/>
  <c r="O1306" i="8"/>
  <c r="K1295" i="8"/>
  <c r="M1295" i="8"/>
  <c r="O1295" i="8"/>
  <c r="L1295" i="8"/>
  <c r="N1295" i="8"/>
  <c r="O1287" i="8"/>
  <c r="N1287" i="8"/>
  <c r="K1287" i="8"/>
  <c r="L1287" i="8"/>
  <c r="M1287" i="8"/>
  <c r="L1276" i="8"/>
  <c r="N1276" i="8"/>
  <c r="K1276" i="8"/>
  <c r="M1276" i="8"/>
  <c r="O1276" i="8"/>
  <c r="K1267" i="8"/>
  <c r="L1267" i="8"/>
  <c r="M1267" i="8"/>
  <c r="N1267" i="8"/>
  <c r="O1267" i="8"/>
  <c r="K1257" i="8"/>
  <c r="M1257" i="8"/>
  <c r="L1257" i="8"/>
  <c r="N1257" i="8"/>
  <c r="O1257" i="8"/>
  <c r="L1246" i="8"/>
  <c r="K1246" i="8"/>
  <c r="M1246" i="8"/>
  <c r="N1246" i="8"/>
  <c r="O1246" i="8"/>
  <c r="L1238" i="8"/>
  <c r="K1238" i="8"/>
  <c r="M1238" i="8"/>
  <c r="N1238" i="8"/>
  <c r="O1238" i="8"/>
  <c r="K1227" i="8"/>
  <c r="O1227" i="8"/>
  <c r="L1227" i="8"/>
  <c r="M1227" i="8"/>
  <c r="N1227" i="8"/>
  <c r="N1216" i="8"/>
  <c r="L1216" i="8"/>
  <c r="M1216" i="8"/>
  <c r="O1216" i="8"/>
  <c r="K1216" i="8"/>
  <c r="N1208" i="8"/>
  <c r="K1208" i="8"/>
  <c r="L1208" i="8"/>
  <c r="M1208" i="8"/>
  <c r="O1208" i="8"/>
  <c r="M1197" i="8"/>
  <c r="N1197" i="8"/>
  <c r="O1197" i="8"/>
  <c r="K1197" i="8"/>
  <c r="L1197" i="8"/>
  <c r="M1189" i="8"/>
  <c r="O1189" i="8"/>
  <c r="K1189" i="8"/>
  <c r="L1189" i="8"/>
  <c r="N1189" i="8"/>
  <c r="N1178" i="8"/>
  <c r="K1178" i="8"/>
  <c r="L1178" i="8"/>
  <c r="M1178" i="8"/>
  <c r="O1178" i="8"/>
  <c r="M1167" i="8"/>
  <c r="N1167" i="8"/>
  <c r="K1167" i="8"/>
  <c r="L1167" i="8"/>
  <c r="O1167" i="8"/>
  <c r="M1159" i="8"/>
  <c r="O1159" i="8"/>
  <c r="K1159" i="8"/>
  <c r="L1159" i="8"/>
  <c r="N1159" i="8"/>
  <c r="L1148" i="8"/>
  <c r="M1148" i="8"/>
  <c r="K1148" i="8"/>
  <c r="N1148" i="8"/>
  <c r="O1148" i="8"/>
  <c r="L1139" i="8"/>
  <c r="N1139" i="8"/>
  <c r="K1139" i="8"/>
  <c r="M1139" i="8"/>
  <c r="O1139" i="8"/>
  <c r="K1129" i="8"/>
  <c r="L1129" i="8"/>
  <c r="M1129" i="8"/>
  <c r="N1129" i="8"/>
  <c r="O1129" i="8"/>
  <c r="K1118" i="8"/>
  <c r="O1118" i="8"/>
  <c r="N1118" i="8"/>
  <c r="L1118" i="8"/>
  <c r="M1118" i="8"/>
  <c r="O1110" i="8"/>
  <c r="K1110" i="8"/>
  <c r="L1110" i="8"/>
  <c r="M1110" i="8"/>
  <c r="N1110" i="8"/>
  <c r="N1099" i="8"/>
  <c r="O1099" i="8"/>
  <c r="K1099" i="8"/>
  <c r="L1099" i="8"/>
  <c r="M1099" i="8"/>
  <c r="K1068" i="8"/>
  <c r="O1068" i="8"/>
  <c r="L1068" i="8"/>
  <c r="M1068" i="8"/>
  <c r="N1068" i="8"/>
  <c r="N1059" i="8"/>
  <c r="L1059" i="8"/>
  <c r="O1059" i="8"/>
  <c r="K1059" i="8"/>
  <c r="M1059" i="8"/>
  <c r="O1037" i="8"/>
  <c r="L1037" i="8"/>
  <c r="N1037" i="8"/>
  <c r="K1037" i="8"/>
  <c r="M1037" i="8"/>
  <c r="L1029" i="8"/>
  <c r="M1029" i="8"/>
  <c r="N1029" i="8"/>
  <c r="K1029" i="8"/>
  <c r="O1029" i="8"/>
  <c r="K987" i="8"/>
  <c r="L987" i="8"/>
  <c r="M987" i="8"/>
  <c r="N987" i="8"/>
  <c r="O987" i="8"/>
  <c r="K956" i="8"/>
  <c r="L956" i="8"/>
  <c r="M956" i="8"/>
  <c r="N956" i="8"/>
  <c r="O956" i="8"/>
  <c r="K947" i="8"/>
  <c r="O947" i="8"/>
  <c r="M947" i="8"/>
  <c r="N947" i="8"/>
  <c r="L947" i="8"/>
  <c r="M925" i="8"/>
  <c r="K925" i="8"/>
  <c r="N925" i="8"/>
  <c r="L925" i="8"/>
  <c r="O925" i="8"/>
  <c r="N917" i="8"/>
  <c r="O917" i="8"/>
  <c r="K917" i="8"/>
  <c r="L917" i="8"/>
  <c r="M917" i="8"/>
  <c r="L894" i="8"/>
  <c r="M894" i="8"/>
  <c r="N894" i="8"/>
  <c r="K894" i="8"/>
  <c r="O894" i="8"/>
  <c r="K886" i="8"/>
  <c r="L886" i="8"/>
  <c r="N886" i="8"/>
  <c r="M886" i="8"/>
  <c r="O886" i="8"/>
  <c r="L863" i="8"/>
  <c r="M863" i="8"/>
  <c r="N863" i="8"/>
  <c r="O863" i="8"/>
  <c r="K863" i="8"/>
  <c r="O855" i="8"/>
  <c r="M855" i="8"/>
  <c r="K855" i="8"/>
  <c r="L855" i="8"/>
  <c r="N855" i="8"/>
  <c r="K824" i="8"/>
  <c r="O824" i="8"/>
  <c r="N824" i="8"/>
  <c r="L824" i="8"/>
  <c r="M824" i="8"/>
  <c r="K793" i="8"/>
  <c r="L793" i="8"/>
  <c r="M793" i="8"/>
  <c r="N793" i="8"/>
  <c r="O793" i="8"/>
  <c r="L762" i="8"/>
  <c r="M762" i="8"/>
  <c r="N762" i="8"/>
  <c r="O762" i="8"/>
  <c r="K762" i="8"/>
  <c r="K731" i="8"/>
  <c r="O731" i="8"/>
  <c r="M731" i="8"/>
  <c r="N731" i="8"/>
  <c r="L731" i="8"/>
  <c r="L700" i="8"/>
  <c r="M700" i="8"/>
  <c r="O700" i="8"/>
  <c r="K700" i="8"/>
  <c r="N700" i="8"/>
  <c r="L691" i="8"/>
  <c r="M691" i="8"/>
  <c r="N691" i="8"/>
  <c r="O691" i="8"/>
  <c r="K691" i="8"/>
  <c r="K1087" i="8"/>
  <c r="M1087" i="8"/>
  <c r="N1087" i="8"/>
  <c r="L1087" i="8"/>
  <c r="O1087" i="8"/>
  <c r="N1079" i="8"/>
  <c r="L1079" i="8"/>
  <c r="M1079" i="8"/>
  <c r="K1079" i="8"/>
  <c r="O1079" i="8"/>
  <c r="M1048" i="8"/>
  <c r="N1048" i="8"/>
  <c r="K1048" i="8"/>
  <c r="O1048" i="8"/>
  <c r="L1048" i="8"/>
  <c r="K1017" i="8"/>
  <c r="L1017" i="8"/>
  <c r="M1017" i="8"/>
  <c r="N1017" i="8"/>
  <c r="O1017" i="8"/>
  <c r="L1006" i="8"/>
  <c r="M1006" i="8"/>
  <c r="K1006" i="8"/>
  <c r="O1006" i="8"/>
  <c r="N1006" i="8"/>
  <c r="K998" i="8"/>
  <c r="L998" i="8"/>
  <c r="N998" i="8"/>
  <c r="M998" i="8"/>
  <c r="O998" i="8"/>
  <c r="L975" i="8"/>
  <c r="M975" i="8"/>
  <c r="N975" i="8"/>
  <c r="O975" i="8"/>
  <c r="K975" i="8"/>
  <c r="O967" i="8"/>
  <c r="K967" i="8"/>
  <c r="L967" i="8"/>
  <c r="M967" i="8"/>
  <c r="N967" i="8"/>
  <c r="K936" i="8"/>
  <c r="O936" i="8"/>
  <c r="L936" i="8"/>
  <c r="N936" i="8"/>
  <c r="M936" i="8"/>
  <c r="K905" i="8"/>
  <c r="L905" i="8"/>
  <c r="M905" i="8"/>
  <c r="N905" i="8"/>
  <c r="O905" i="8"/>
  <c r="K874" i="8"/>
  <c r="M874" i="8"/>
  <c r="O874" i="8"/>
  <c r="L874" i="8"/>
  <c r="N874" i="8"/>
  <c r="K843" i="8"/>
  <c r="L843" i="8"/>
  <c r="M843" i="8"/>
  <c r="N843" i="8"/>
  <c r="O843" i="8"/>
  <c r="L812" i="8"/>
  <c r="M812" i="8"/>
  <c r="K812" i="8"/>
  <c r="N812" i="8"/>
  <c r="O812" i="8"/>
  <c r="O803" i="8"/>
  <c r="L803" i="8"/>
  <c r="M803" i="8"/>
  <c r="N803" i="8"/>
  <c r="K803" i="8"/>
  <c r="M781" i="8"/>
  <c r="N781" i="8"/>
  <c r="O781" i="8"/>
  <c r="K781" i="8"/>
  <c r="L781" i="8"/>
  <c r="O773" i="8"/>
  <c r="M773" i="8"/>
  <c r="K773" i="8"/>
  <c r="L773" i="8"/>
  <c r="N773" i="8"/>
  <c r="K750" i="8"/>
  <c r="L750" i="8"/>
  <c r="N750" i="8"/>
  <c r="O750" i="8"/>
  <c r="M750" i="8"/>
  <c r="K742" i="8"/>
  <c r="L742" i="8"/>
  <c r="M742" i="8"/>
  <c r="O742" i="8"/>
  <c r="N742" i="8"/>
  <c r="M719" i="8"/>
  <c r="N719" i="8"/>
  <c r="K719" i="8"/>
  <c r="L719" i="8"/>
  <c r="O719" i="8"/>
  <c r="K711" i="8"/>
  <c r="L711" i="8"/>
  <c r="M711" i="8"/>
  <c r="N711" i="8"/>
  <c r="O711" i="8"/>
  <c r="K1343" i="8"/>
  <c r="L1343" i="8"/>
  <c r="M1343" i="8"/>
  <c r="N1343" i="8"/>
  <c r="O1343" i="8"/>
  <c r="O1335" i="8"/>
  <c r="M1335" i="8"/>
  <c r="N1335" i="8"/>
  <c r="K1335" i="8"/>
  <c r="L1335" i="8"/>
  <c r="N1324" i="8"/>
  <c r="O1324" i="8"/>
  <c r="K1324" i="8"/>
  <c r="L1324" i="8"/>
  <c r="M1324" i="8"/>
  <c r="K1315" i="8"/>
  <c r="L1315" i="8"/>
  <c r="M1315" i="8"/>
  <c r="N1315" i="8"/>
  <c r="O1315" i="8"/>
  <c r="K1305" i="8"/>
  <c r="M1305" i="8"/>
  <c r="L1305" i="8"/>
  <c r="N1305" i="8"/>
  <c r="O1305" i="8"/>
  <c r="L1294" i="8"/>
  <c r="K1294" i="8"/>
  <c r="M1294" i="8"/>
  <c r="N1294" i="8"/>
  <c r="O1294" i="8"/>
  <c r="L1286" i="8"/>
  <c r="K1286" i="8"/>
  <c r="M1286" i="8"/>
  <c r="N1286" i="8"/>
  <c r="O1286" i="8"/>
  <c r="K1275" i="8"/>
  <c r="O1275" i="8"/>
  <c r="L1275" i="8"/>
  <c r="M1275" i="8"/>
  <c r="N1275" i="8"/>
  <c r="K1264" i="8"/>
  <c r="L1264" i="8"/>
  <c r="M1264" i="8"/>
  <c r="N1264" i="8"/>
  <c r="O1264" i="8"/>
  <c r="N1256" i="8"/>
  <c r="K1256" i="8"/>
  <c r="L1256" i="8"/>
  <c r="M1256" i="8"/>
  <c r="O1256" i="8"/>
  <c r="M1245" i="8"/>
  <c r="K1245" i="8"/>
  <c r="L1245" i="8"/>
  <c r="N1245" i="8"/>
  <c r="O1245" i="8"/>
  <c r="M1237" i="8"/>
  <c r="O1237" i="8"/>
  <c r="K1237" i="8"/>
  <c r="L1237" i="8"/>
  <c r="N1237" i="8"/>
  <c r="L1226" i="8"/>
  <c r="K1226" i="8"/>
  <c r="M1226" i="8"/>
  <c r="N1226" i="8"/>
  <c r="O1226" i="8"/>
  <c r="K1215" i="8"/>
  <c r="M1215" i="8"/>
  <c r="O1215" i="8"/>
  <c r="L1215" i="8"/>
  <c r="N1215" i="8"/>
  <c r="O1207" i="8"/>
  <c r="K1207" i="8"/>
  <c r="L1207" i="8"/>
  <c r="M1207" i="8"/>
  <c r="N1207" i="8"/>
  <c r="L1196" i="8"/>
  <c r="N1196" i="8"/>
  <c r="K1196" i="8"/>
  <c r="M1196" i="8"/>
  <c r="O1196" i="8"/>
  <c r="M1187" i="8"/>
  <c r="O1187" i="8"/>
  <c r="K1187" i="8"/>
  <c r="L1187" i="8"/>
  <c r="N1187" i="8"/>
  <c r="K1177" i="8"/>
  <c r="L1177" i="8"/>
  <c r="N1177" i="8"/>
  <c r="M1177" i="8"/>
  <c r="O1177" i="8"/>
  <c r="L1166" i="8"/>
  <c r="M1166" i="8"/>
  <c r="N1166" i="8"/>
  <c r="K1166" i="8"/>
  <c r="O1166" i="8"/>
  <c r="O1158" i="8"/>
  <c r="K1158" i="8"/>
  <c r="L1158" i="8"/>
  <c r="M1158" i="8"/>
  <c r="N1158" i="8"/>
  <c r="K1147" i="8"/>
  <c r="L1147" i="8"/>
  <c r="M1147" i="8"/>
  <c r="O1147" i="8"/>
  <c r="N1147" i="8"/>
  <c r="M1136" i="8"/>
  <c r="K1136" i="8"/>
  <c r="L1136" i="8"/>
  <c r="N1136" i="8"/>
  <c r="O1136" i="8"/>
  <c r="K1128" i="8"/>
  <c r="L1128" i="8"/>
  <c r="M1128" i="8"/>
  <c r="N1128" i="8"/>
  <c r="O1128" i="8"/>
  <c r="L1117" i="8"/>
  <c r="M1117" i="8"/>
  <c r="N1117" i="8"/>
  <c r="K1117" i="8"/>
  <c r="O1117" i="8"/>
  <c r="L1109" i="8"/>
  <c r="M1109" i="8"/>
  <c r="N1109" i="8"/>
  <c r="O1109" i="8"/>
  <c r="K1109" i="8"/>
  <c r="O1098" i="8"/>
  <c r="K1098" i="8"/>
  <c r="L1098" i="8"/>
  <c r="M1098" i="8"/>
  <c r="N1098" i="8"/>
  <c r="N1067" i="8"/>
  <c r="O1067" i="8"/>
  <c r="M1067" i="8"/>
  <c r="K1067" i="8"/>
  <c r="L1067" i="8"/>
  <c r="L1036" i="8"/>
  <c r="M1036" i="8"/>
  <c r="K1036" i="8"/>
  <c r="N1036" i="8"/>
  <c r="O1036" i="8"/>
  <c r="K1027" i="8"/>
  <c r="L1027" i="8"/>
  <c r="N1027" i="8"/>
  <c r="O1027" i="8"/>
  <c r="M1027" i="8"/>
  <c r="N986" i="8"/>
  <c r="K986" i="8"/>
  <c r="L986" i="8"/>
  <c r="M986" i="8"/>
  <c r="O986" i="8"/>
  <c r="K955" i="8"/>
  <c r="L955" i="8"/>
  <c r="M955" i="8"/>
  <c r="N955" i="8"/>
  <c r="O955" i="8"/>
  <c r="K924" i="8"/>
  <c r="L924" i="8"/>
  <c r="M924" i="8"/>
  <c r="N924" i="8"/>
  <c r="O924" i="8"/>
  <c r="K915" i="8"/>
  <c r="M915" i="8"/>
  <c r="N915" i="8"/>
  <c r="O915" i="8"/>
  <c r="L915" i="8"/>
  <c r="K893" i="8"/>
  <c r="L893" i="8"/>
  <c r="M893" i="8"/>
  <c r="N893" i="8"/>
  <c r="O893" i="8"/>
  <c r="N885" i="8"/>
  <c r="O885" i="8"/>
  <c r="K885" i="8"/>
  <c r="L885" i="8"/>
  <c r="M885" i="8"/>
  <c r="L862" i="8"/>
  <c r="M862" i="8"/>
  <c r="K862" i="8"/>
  <c r="N862" i="8"/>
  <c r="O862" i="8"/>
  <c r="K854" i="8"/>
  <c r="L854" i="8"/>
  <c r="N854" i="8"/>
  <c r="M854" i="8"/>
  <c r="O854" i="8"/>
  <c r="L831" i="8"/>
  <c r="M831" i="8"/>
  <c r="N831" i="8"/>
  <c r="O831" i="8"/>
  <c r="K831" i="8"/>
  <c r="O823" i="8"/>
  <c r="L823" i="8"/>
  <c r="N823" i="8"/>
  <c r="K823" i="8"/>
  <c r="M823" i="8"/>
  <c r="N792" i="8"/>
  <c r="O792" i="8"/>
  <c r="M792" i="8"/>
  <c r="K792" i="8"/>
  <c r="L792" i="8"/>
  <c r="K761" i="8"/>
  <c r="L761" i="8"/>
  <c r="M761" i="8"/>
  <c r="N761" i="8"/>
  <c r="O761" i="8"/>
  <c r="L730" i="8"/>
  <c r="M730" i="8"/>
  <c r="N730" i="8"/>
  <c r="O730" i="8"/>
  <c r="K730" i="8"/>
  <c r="K699" i="8"/>
  <c r="L699" i="8"/>
  <c r="M699" i="8"/>
  <c r="N699" i="8"/>
  <c r="O699" i="8"/>
  <c r="K1086" i="8"/>
  <c r="O1086" i="8"/>
  <c r="L1086" i="8"/>
  <c r="M1086" i="8"/>
  <c r="N1086" i="8"/>
  <c r="K1078" i="8"/>
  <c r="L1078" i="8"/>
  <c r="M1078" i="8"/>
  <c r="N1078" i="8"/>
  <c r="O1078" i="8"/>
  <c r="K1055" i="8"/>
  <c r="O1055" i="8"/>
  <c r="L1055" i="8"/>
  <c r="M1055" i="8"/>
  <c r="N1055" i="8"/>
  <c r="N1047" i="8"/>
  <c r="O1047" i="8"/>
  <c r="K1047" i="8"/>
  <c r="L1047" i="8"/>
  <c r="M1047" i="8"/>
  <c r="K1016" i="8"/>
  <c r="L1016" i="8"/>
  <c r="N1016" i="8"/>
  <c r="M1016" i="8"/>
  <c r="O1016" i="8"/>
  <c r="M1005" i="8"/>
  <c r="N1005" i="8"/>
  <c r="K1005" i="8"/>
  <c r="L1005" i="8"/>
  <c r="O1005" i="8"/>
  <c r="N997" i="8"/>
  <c r="O997" i="8"/>
  <c r="K997" i="8"/>
  <c r="L997" i="8"/>
  <c r="M997" i="8"/>
  <c r="L974" i="8"/>
  <c r="M974" i="8"/>
  <c r="N974" i="8"/>
  <c r="O974" i="8"/>
  <c r="K974" i="8"/>
  <c r="K966" i="8"/>
  <c r="L966" i="8"/>
  <c r="N966" i="8"/>
  <c r="M966" i="8"/>
  <c r="O966" i="8"/>
  <c r="L943" i="8"/>
  <c r="M943" i="8"/>
  <c r="N943" i="8"/>
  <c r="O943" i="8"/>
  <c r="K943" i="8"/>
  <c r="O935" i="8"/>
  <c r="L935" i="8"/>
  <c r="K935" i="8"/>
  <c r="M935" i="8"/>
  <c r="N935" i="8"/>
  <c r="K904" i="8"/>
  <c r="O904" i="8"/>
  <c r="M904" i="8"/>
  <c r="L904" i="8"/>
  <c r="N904" i="8"/>
  <c r="K873" i="8"/>
  <c r="L873" i="8"/>
  <c r="M873" i="8"/>
  <c r="N873" i="8"/>
  <c r="O873" i="8"/>
  <c r="K842" i="8"/>
  <c r="L842" i="8"/>
  <c r="M842" i="8"/>
  <c r="N842" i="8"/>
  <c r="O842" i="8"/>
  <c r="O811" i="8"/>
  <c r="N811" i="8"/>
  <c r="K811" i="8"/>
  <c r="M811" i="8"/>
  <c r="L811" i="8"/>
  <c r="L780" i="8"/>
  <c r="M780" i="8"/>
  <c r="N780" i="8"/>
  <c r="O780" i="8"/>
  <c r="K780" i="8"/>
  <c r="O771" i="8"/>
  <c r="K771" i="8"/>
  <c r="M771" i="8"/>
  <c r="N771" i="8"/>
  <c r="L771" i="8"/>
  <c r="M749" i="8"/>
  <c r="N749" i="8"/>
  <c r="O749" i="8"/>
  <c r="K749" i="8"/>
  <c r="L749" i="8"/>
  <c r="O741" i="8"/>
  <c r="M741" i="8"/>
  <c r="K741" i="8"/>
  <c r="L741" i="8"/>
  <c r="N741" i="8"/>
  <c r="K718" i="8"/>
  <c r="L718" i="8"/>
  <c r="N718" i="8"/>
  <c r="O718" i="8"/>
  <c r="M718" i="8"/>
  <c r="K710" i="8"/>
  <c r="N710" i="8"/>
  <c r="O710" i="8"/>
  <c r="L710" i="8"/>
  <c r="M710" i="8"/>
  <c r="M687" i="8"/>
  <c r="N687" i="8"/>
  <c r="K687" i="8"/>
  <c r="L687" i="8"/>
  <c r="O687" i="8"/>
  <c r="L1342" i="8"/>
  <c r="O1342" i="8"/>
  <c r="K1342" i="8"/>
  <c r="M1342" i="8"/>
  <c r="N1342" i="8"/>
  <c r="K1334" i="8"/>
  <c r="L1334" i="8"/>
  <c r="M1334" i="8"/>
  <c r="N1334" i="8"/>
  <c r="O1334" i="8"/>
  <c r="K1323" i="8"/>
  <c r="O1323" i="8"/>
  <c r="L1323" i="8"/>
  <c r="M1323" i="8"/>
  <c r="N1323" i="8"/>
  <c r="K1312" i="8"/>
  <c r="L1312" i="8"/>
  <c r="M1312" i="8"/>
  <c r="N1312" i="8"/>
  <c r="O1312" i="8"/>
  <c r="N1304" i="8"/>
  <c r="O1304" i="8"/>
  <c r="K1304" i="8"/>
  <c r="L1304" i="8"/>
  <c r="M1304" i="8"/>
  <c r="K1293" i="8"/>
  <c r="L1293" i="8"/>
  <c r="M1293" i="8"/>
  <c r="N1293" i="8"/>
  <c r="O1293" i="8"/>
  <c r="M1285" i="8"/>
  <c r="O1285" i="8"/>
  <c r="K1285" i="8"/>
  <c r="L1285" i="8"/>
  <c r="N1285" i="8"/>
  <c r="O1274" i="8"/>
  <c r="K1274" i="8"/>
  <c r="L1274" i="8"/>
  <c r="M1274" i="8"/>
  <c r="N1274" i="8"/>
  <c r="K1263" i="8"/>
  <c r="M1263" i="8"/>
  <c r="O1263" i="8"/>
  <c r="L1263" i="8"/>
  <c r="N1263" i="8"/>
  <c r="O1255" i="8"/>
  <c r="K1255" i="8"/>
  <c r="L1255" i="8"/>
  <c r="M1255" i="8"/>
  <c r="N1255" i="8"/>
  <c r="L1244" i="8"/>
  <c r="N1244" i="8"/>
  <c r="K1244" i="8"/>
  <c r="M1244" i="8"/>
  <c r="O1244" i="8"/>
  <c r="K1235" i="8"/>
  <c r="O1235" i="8"/>
  <c r="L1235" i="8"/>
  <c r="M1235" i="8"/>
  <c r="N1235" i="8"/>
  <c r="K1225" i="8"/>
  <c r="M1225" i="8"/>
  <c r="N1225" i="8"/>
  <c r="O1225" i="8"/>
  <c r="L1225" i="8"/>
  <c r="L1214" i="8"/>
  <c r="K1214" i="8"/>
  <c r="M1214" i="8"/>
  <c r="N1214" i="8"/>
  <c r="O1214" i="8"/>
  <c r="L1206" i="8"/>
  <c r="O1206" i="8"/>
  <c r="K1206" i="8"/>
  <c r="M1206" i="8"/>
  <c r="N1206" i="8"/>
  <c r="K1195" i="8"/>
  <c r="O1195" i="8"/>
  <c r="L1195" i="8"/>
  <c r="M1195" i="8"/>
  <c r="N1195" i="8"/>
  <c r="M1184" i="8"/>
  <c r="K1184" i="8"/>
  <c r="L1184" i="8"/>
  <c r="N1184" i="8"/>
  <c r="O1184" i="8"/>
  <c r="K1176" i="8"/>
  <c r="L1176" i="8"/>
  <c r="M1176" i="8"/>
  <c r="N1176" i="8"/>
  <c r="O1176" i="8"/>
  <c r="O1165" i="8"/>
  <c r="L1165" i="8"/>
  <c r="K1165" i="8"/>
  <c r="M1165" i="8"/>
  <c r="N1165" i="8"/>
  <c r="O1157" i="8"/>
  <c r="K1157" i="8"/>
  <c r="M1157" i="8"/>
  <c r="N1157" i="8"/>
  <c r="L1157" i="8"/>
  <c r="N1146" i="8"/>
  <c r="K1146" i="8"/>
  <c r="L1146" i="8"/>
  <c r="M1146" i="8"/>
  <c r="O1146" i="8"/>
  <c r="M1135" i="8"/>
  <c r="K1135" i="8"/>
  <c r="N1135" i="8"/>
  <c r="L1135" i="8"/>
  <c r="O1135" i="8"/>
  <c r="M1127" i="8"/>
  <c r="O1127" i="8"/>
  <c r="K1127" i="8"/>
  <c r="L1127" i="8"/>
  <c r="N1127" i="8"/>
  <c r="O1116" i="8"/>
  <c r="L1116" i="8"/>
  <c r="N1116" i="8"/>
  <c r="K1116" i="8"/>
  <c r="M1116" i="8"/>
  <c r="K1107" i="8"/>
  <c r="L1107" i="8"/>
  <c r="M1107" i="8"/>
  <c r="N1107" i="8"/>
  <c r="O1107" i="8"/>
  <c r="L1097" i="8"/>
  <c r="N1097" i="8"/>
  <c r="O1097" i="8"/>
  <c r="K1097" i="8"/>
  <c r="M1097" i="8"/>
  <c r="O1066" i="8"/>
  <c r="K1066" i="8"/>
  <c r="L1066" i="8"/>
  <c r="M1066" i="8"/>
  <c r="N1066" i="8"/>
  <c r="N1035" i="8"/>
  <c r="O1035" i="8"/>
  <c r="K1035" i="8"/>
  <c r="M1035" i="8"/>
  <c r="L1035" i="8"/>
  <c r="K985" i="8"/>
  <c r="L985" i="8"/>
  <c r="M985" i="8"/>
  <c r="N985" i="8"/>
  <c r="O985" i="8"/>
  <c r="L954" i="8"/>
  <c r="M954" i="8"/>
  <c r="N954" i="8"/>
  <c r="O954" i="8"/>
  <c r="K954" i="8"/>
  <c r="K923" i="8"/>
  <c r="L923" i="8"/>
  <c r="M923" i="8"/>
  <c r="N923" i="8"/>
  <c r="O923" i="8"/>
  <c r="K892" i="8"/>
  <c r="L892" i="8"/>
  <c r="M892" i="8"/>
  <c r="N892" i="8"/>
  <c r="O892" i="8"/>
  <c r="K883" i="8"/>
  <c r="L883" i="8"/>
  <c r="M883" i="8"/>
  <c r="N883" i="8"/>
  <c r="O883" i="8"/>
  <c r="K861" i="8"/>
  <c r="O861" i="8"/>
  <c r="M861" i="8"/>
  <c r="L861" i="8"/>
  <c r="N861" i="8"/>
  <c r="N853" i="8"/>
  <c r="O853" i="8"/>
  <c r="L853" i="8"/>
  <c r="M853" i="8"/>
  <c r="K853" i="8"/>
  <c r="L830" i="8"/>
  <c r="M830" i="8"/>
  <c r="K830" i="8"/>
  <c r="N830" i="8"/>
  <c r="O830" i="8"/>
  <c r="K822" i="8"/>
  <c r="L822" i="8"/>
  <c r="M822" i="8"/>
  <c r="N822" i="8"/>
  <c r="O822" i="8"/>
  <c r="M799" i="8"/>
  <c r="N799" i="8"/>
  <c r="K799" i="8"/>
  <c r="L799" i="8"/>
  <c r="O799" i="8"/>
  <c r="K791" i="8"/>
  <c r="M791" i="8"/>
  <c r="N791" i="8"/>
  <c r="L791" i="8"/>
  <c r="O791" i="8"/>
  <c r="N760" i="8"/>
  <c r="M760" i="8"/>
  <c r="O760" i="8"/>
  <c r="K760" i="8"/>
  <c r="L760" i="8"/>
  <c r="K729" i="8"/>
  <c r="L729" i="8"/>
  <c r="M729" i="8"/>
  <c r="N729" i="8"/>
  <c r="O729" i="8"/>
  <c r="K698" i="8"/>
  <c r="L698" i="8"/>
  <c r="M698" i="8"/>
  <c r="N698" i="8"/>
  <c r="O698" i="8"/>
  <c r="L1085" i="8"/>
  <c r="N1085" i="8"/>
  <c r="O1085" i="8"/>
  <c r="K1085" i="8"/>
  <c r="M1085" i="8"/>
  <c r="L1077" i="8"/>
  <c r="M1077" i="8"/>
  <c r="N1077" i="8"/>
  <c r="K1077" i="8"/>
  <c r="O1077" i="8"/>
  <c r="K1054" i="8"/>
  <c r="O1054" i="8"/>
  <c r="L1054" i="8"/>
  <c r="M1054" i="8"/>
  <c r="N1054" i="8"/>
  <c r="K1046" i="8"/>
  <c r="M1046" i="8"/>
  <c r="N1046" i="8"/>
  <c r="O1046" i="8"/>
  <c r="L1046" i="8"/>
  <c r="K1023" i="8"/>
  <c r="L1023" i="8"/>
  <c r="M1023" i="8"/>
  <c r="N1023" i="8"/>
  <c r="O1023" i="8"/>
  <c r="O1015" i="8"/>
  <c r="M1015" i="8"/>
  <c r="N1015" i="8"/>
  <c r="L1015" i="8"/>
  <c r="K1015" i="8"/>
  <c r="K1004" i="8"/>
  <c r="L1004" i="8"/>
  <c r="M1004" i="8"/>
  <c r="N1004" i="8"/>
  <c r="O1004" i="8"/>
  <c r="K995" i="8"/>
  <c r="M995" i="8"/>
  <c r="N995" i="8"/>
  <c r="L995" i="8"/>
  <c r="O995" i="8"/>
  <c r="M973" i="8"/>
  <c r="K973" i="8"/>
  <c r="N973" i="8"/>
  <c r="O973" i="8"/>
  <c r="L973" i="8"/>
  <c r="N965" i="8"/>
  <c r="O965" i="8"/>
  <c r="K965" i="8"/>
  <c r="L965" i="8"/>
  <c r="M965" i="8"/>
  <c r="L942" i="8"/>
  <c r="M942" i="8"/>
  <c r="N942" i="8"/>
  <c r="O942" i="8"/>
  <c r="K942" i="8"/>
  <c r="K934" i="8"/>
  <c r="L934" i="8"/>
  <c r="M934" i="8"/>
  <c r="N934" i="8"/>
  <c r="O934" i="8"/>
  <c r="L911" i="8"/>
  <c r="M911" i="8"/>
  <c r="N911" i="8"/>
  <c r="O911" i="8"/>
  <c r="K911" i="8"/>
  <c r="O903" i="8"/>
  <c r="K903" i="8"/>
  <c r="L903" i="8"/>
  <c r="M903" i="8"/>
  <c r="N903" i="8"/>
  <c r="K872" i="8"/>
  <c r="O872" i="8"/>
  <c r="L872" i="8"/>
  <c r="M872" i="8"/>
  <c r="N872" i="8"/>
  <c r="K841" i="8"/>
  <c r="L841" i="8"/>
  <c r="M841" i="8"/>
  <c r="O841" i="8"/>
  <c r="N841" i="8"/>
  <c r="L810" i="8"/>
  <c r="N810" i="8"/>
  <c r="O810" i="8"/>
  <c r="M810" i="8"/>
  <c r="K810" i="8"/>
  <c r="K779" i="8"/>
  <c r="O779" i="8"/>
  <c r="L779" i="8"/>
  <c r="M779" i="8"/>
  <c r="N779" i="8"/>
  <c r="L748" i="8"/>
  <c r="M748" i="8"/>
  <c r="N748" i="8"/>
  <c r="O748" i="8"/>
  <c r="K748" i="8"/>
  <c r="O739" i="8"/>
  <c r="K739" i="8"/>
  <c r="L739" i="8"/>
  <c r="N739" i="8"/>
  <c r="M739" i="8"/>
  <c r="M717" i="8"/>
  <c r="N717" i="8"/>
  <c r="O717" i="8"/>
  <c r="K717" i="8"/>
  <c r="L717" i="8"/>
  <c r="O709" i="8"/>
  <c r="M709" i="8"/>
  <c r="K709" i="8"/>
  <c r="L709" i="8"/>
  <c r="N709" i="8"/>
  <c r="K686" i="8"/>
  <c r="L686" i="8"/>
  <c r="M686" i="8"/>
  <c r="N686" i="8"/>
  <c r="O686" i="8"/>
  <c r="K1341" i="8"/>
  <c r="L1341" i="8"/>
  <c r="M1341" i="8"/>
  <c r="N1341" i="8"/>
  <c r="O1341" i="8"/>
  <c r="M1333" i="8"/>
  <c r="K1333" i="8"/>
  <c r="L1333" i="8"/>
  <c r="N1333" i="8"/>
  <c r="O1333" i="8"/>
  <c r="K1322" i="8"/>
  <c r="L1322" i="8"/>
  <c r="M1322" i="8"/>
  <c r="N1322" i="8"/>
  <c r="O1322" i="8"/>
  <c r="K1311" i="8"/>
  <c r="M1311" i="8"/>
  <c r="O1311" i="8"/>
  <c r="L1311" i="8"/>
  <c r="N1311" i="8"/>
  <c r="O1303" i="8"/>
  <c r="K1303" i="8"/>
  <c r="L1303" i="8"/>
  <c r="M1303" i="8"/>
  <c r="N1303" i="8"/>
  <c r="L1292" i="8"/>
  <c r="N1292" i="8"/>
  <c r="K1292" i="8"/>
  <c r="M1292" i="8"/>
  <c r="O1292" i="8"/>
  <c r="K1283" i="8"/>
  <c r="N1283" i="8"/>
  <c r="O1283" i="8"/>
  <c r="L1283" i="8"/>
  <c r="M1283" i="8"/>
  <c r="K1273" i="8"/>
  <c r="M1273" i="8"/>
  <c r="L1273" i="8"/>
  <c r="N1273" i="8"/>
  <c r="O1273" i="8"/>
  <c r="L1262" i="8"/>
  <c r="K1262" i="8"/>
  <c r="M1262" i="8"/>
  <c r="N1262" i="8"/>
  <c r="O1262" i="8"/>
  <c r="L1254" i="8"/>
  <c r="K1254" i="8"/>
  <c r="M1254" i="8"/>
  <c r="N1254" i="8"/>
  <c r="O1254" i="8"/>
  <c r="K1243" i="8"/>
  <c r="O1243" i="8"/>
  <c r="L1243" i="8"/>
  <c r="M1243" i="8"/>
  <c r="N1243" i="8"/>
  <c r="N1232" i="8"/>
  <c r="K1232" i="8"/>
  <c r="L1232" i="8"/>
  <c r="M1232" i="8"/>
  <c r="O1232" i="8"/>
  <c r="N1224" i="8"/>
  <c r="K1224" i="8"/>
  <c r="L1224" i="8"/>
  <c r="M1224" i="8"/>
  <c r="O1224" i="8"/>
  <c r="M1213" i="8"/>
  <c r="K1213" i="8"/>
  <c r="L1213" i="8"/>
  <c r="N1213" i="8"/>
  <c r="O1213" i="8"/>
  <c r="M1205" i="8"/>
  <c r="O1205" i="8"/>
  <c r="K1205" i="8"/>
  <c r="L1205" i="8"/>
  <c r="N1205" i="8"/>
  <c r="L1194" i="8"/>
  <c r="K1194" i="8"/>
  <c r="M1194" i="8"/>
  <c r="N1194" i="8"/>
  <c r="O1194" i="8"/>
  <c r="M1183" i="8"/>
  <c r="N1183" i="8"/>
  <c r="K1183" i="8"/>
  <c r="L1183" i="8"/>
  <c r="O1183" i="8"/>
  <c r="M1175" i="8"/>
  <c r="O1175" i="8"/>
  <c r="N1175" i="8"/>
  <c r="K1175" i="8"/>
  <c r="L1175" i="8"/>
  <c r="L1164" i="8"/>
  <c r="M1164" i="8"/>
  <c r="O1164" i="8"/>
  <c r="K1164" i="8"/>
  <c r="N1164" i="8"/>
  <c r="N1155" i="8"/>
  <c r="K1155" i="8"/>
  <c r="L1155" i="8"/>
  <c r="M1155" i="8"/>
  <c r="O1155" i="8"/>
  <c r="K1145" i="8"/>
  <c r="L1145" i="8"/>
  <c r="M1145" i="8"/>
  <c r="N1145" i="8"/>
  <c r="O1145" i="8"/>
  <c r="L1134" i="8"/>
  <c r="M1134" i="8"/>
  <c r="N1134" i="8"/>
  <c r="K1134" i="8"/>
  <c r="O1134" i="8"/>
  <c r="K1126" i="8"/>
  <c r="M1126" i="8"/>
  <c r="O1126" i="8"/>
  <c r="L1126" i="8"/>
  <c r="N1126" i="8"/>
  <c r="N1115" i="8"/>
  <c r="O1115" i="8"/>
  <c r="K1115" i="8"/>
  <c r="L1115" i="8"/>
  <c r="M1115" i="8"/>
  <c r="O1104" i="8"/>
  <c r="L1104" i="8"/>
  <c r="K1104" i="8"/>
  <c r="M1104" i="8"/>
  <c r="N1104" i="8"/>
  <c r="M1096" i="8"/>
  <c r="N1096" i="8"/>
  <c r="L1096" i="8"/>
  <c r="O1096" i="8"/>
  <c r="K1096" i="8"/>
  <c r="N1065" i="8"/>
  <c r="K1065" i="8"/>
  <c r="O1065" i="8"/>
  <c r="L1065" i="8"/>
  <c r="M1065" i="8"/>
  <c r="O1034" i="8"/>
  <c r="K1034" i="8"/>
  <c r="M1034" i="8"/>
  <c r="N1034" i="8"/>
  <c r="L1034" i="8"/>
  <c r="K984" i="8"/>
  <c r="O984" i="8"/>
  <c r="N984" i="8"/>
  <c r="L984" i="8"/>
  <c r="M984" i="8"/>
  <c r="K953" i="8"/>
  <c r="L953" i="8"/>
  <c r="M953" i="8"/>
  <c r="O953" i="8"/>
  <c r="N953" i="8"/>
  <c r="L922" i="8"/>
  <c r="K922" i="8"/>
  <c r="M922" i="8"/>
  <c r="N922" i="8"/>
  <c r="O922" i="8"/>
  <c r="K891" i="8"/>
  <c r="L891" i="8"/>
  <c r="M891" i="8"/>
  <c r="O891" i="8"/>
  <c r="N891" i="8"/>
  <c r="K860" i="8"/>
  <c r="L860" i="8"/>
  <c r="M860" i="8"/>
  <c r="N860" i="8"/>
  <c r="O860" i="8"/>
  <c r="K851" i="8"/>
  <c r="O851" i="8"/>
  <c r="L851" i="8"/>
  <c r="M851" i="8"/>
  <c r="N851" i="8"/>
  <c r="O829" i="8"/>
  <c r="K829" i="8"/>
  <c r="L829" i="8"/>
  <c r="M829" i="8"/>
  <c r="N829" i="8"/>
  <c r="N821" i="8"/>
  <c r="O821" i="8"/>
  <c r="K821" i="8"/>
  <c r="L821" i="8"/>
  <c r="M821" i="8"/>
  <c r="K798" i="8"/>
  <c r="L798" i="8"/>
  <c r="M798" i="8"/>
  <c r="N798" i="8"/>
  <c r="O798" i="8"/>
  <c r="K790" i="8"/>
  <c r="L790" i="8"/>
  <c r="M790" i="8"/>
  <c r="N790" i="8"/>
  <c r="O790" i="8"/>
  <c r="M767" i="8"/>
  <c r="N767" i="8"/>
  <c r="K767" i="8"/>
  <c r="O767" i="8"/>
  <c r="L767" i="8"/>
  <c r="K759" i="8"/>
  <c r="L759" i="8"/>
  <c r="M759" i="8"/>
  <c r="N759" i="8"/>
  <c r="O759" i="8"/>
  <c r="N728" i="8"/>
  <c r="K728" i="8"/>
  <c r="L728" i="8"/>
  <c r="M728" i="8"/>
  <c r="O728" i="8"/>
  <c r="K697" i="8"/>
  <c r="L697" i="8"/>
  <c r="N697" i="8"/>
  <c r="O697" i="8"/>
  <c r="M697" i="8"/>
  <c r="I1092" i="8"/>
  <c r="I1076" i="8"/>
  <c r="I1060" i="8"/>
  <c r="I1044" i="8"/>
  <c r="I1028" i="8"/>
  <c r="I996" i="8"/>
  <c r="I980" i="8"/>
  <c r="I964" i="8"/>
  <c r="I948" i="8"/>
  <c r="I932" i="8"/>
  <c r="I916" i="8"/>
  <c r="I900" i="8"/>
  <c r="I884" i="8"/>
  <c r="I868" i="8"/>
  <c r="I852" i="8"/>
  <c r="I836" i="8"/>
  <c r="I820" i="8"/>
  <c r="I804" i="8"/>
  <c r="I788" i="8"/>
  <c r="I772" i="8"/>
  <c r="I756" i="8"/>
  <c r="I740" i="8"/>
  <c r="I724" i="8"/>
  <c r="I708" i="8"/>
  <c r="I692" i="8"/>
  <c r="N1084" i="8"/>
  <c r="K1084" i="8"/>
  <c r="L1084" i="8"/>
  <c r="M1084" i="8"/>
  <c r="O1084" i="8"/>
  <c r="M1075" i="8"/>
  <c r="K1075" i="8"/>
  <c r="N1075" i="8"/>
  <c r="L1075" i="8"/>
  <c r="O1075" i="8"/>
  <c r="N1053" i="8"/>
  <c r="K1053" i="8"/>
  <c r="M1053" i="8"/>
  <c r="L1053" i="8"/>
  <c r="O1053" i="8"/>
  <c r="L1045" i="8"/>
  <c r="M1045" i="8"/>
  <c r="K1045" i="8"/>
  <c r="N1045" i="8"/>
  <c r="O1045" i="8"/>
  <c r="K1022" i="8"/>
  <c r="O1022" i="8"/>
  <c r="L1022" i="8"/>
  <c r="N1022" i="8"/>
  <c r="M1022" i="8"/>
  <c r="K1014" i="8"/>
  <c r="L1014" i="8"/>
  <c r="N1014" i="8"/>
  <c r="M1014" i="8"/>
  <c r="O1014" i="8"/>
  <c r="K1003" i="8"/>
  <c r="L1003" i="8"/>
  <c r="O1003" i="8"/>
  <c r="M1003" i="8"/>
  <c r="N1003" i="8"/>
  <c r="K972" i="8"/>
  <c r="L972" i="8"/>
  <c r="M972" i="8"/>
  <c r="N972" i="8"/>
  <c r="O972" i="8"/>
  <c r="K963" i="8"/>
  <c r="M963" i="8"/>
  <c r="N963" i="8"/>
  <c r="L963" i="8"/>
  <c r="O963" i="8"/>
  <c r="K941" i="8"/>
  <c r="O941" i="8"/>
  <c r="N941" i="8"/>
  <c r="L941" i="8"/>
  <c r="M941" i="8"/>
  <c r="N933" i="8"/>
  <c r="O933" i="8"/>
  <c r="M933" i="8"/>
  <c r="L933" i="8"/>
  <c r="K933" i="8"/>
  <c r="L910" i="8"/>
  <c r="M910" i="8"/>
  <c r="K910" i="8"/>
  <c r="N910" i="8"/>
  <c r="O910" i="8"/>
  <c r="K902" i="8"/>
  <c r="L902" i="8"/>
  <c r="N902" i="8"/>
  <c r="O902" i="8"/>
  <c r="M902" i="8"/>
  <c r="L879" i="8"/>
  <c r="M879" i="8"/>
  <c r="N879" i="8"/>
  <c r="O879" i="8"/>
  <c r="K879" i="8"/>
  <c r="O871" i="8"/>
  <c r="K871" i="8"/>
  <c r="L871" i="8"/>
  <c r="M871" i="8"/>
  <c r="N871" i="8"/>
  <c r="K840" i="8"/>
  <c r="O840" i="8"/>
  <c r="L840" i="8"/>
  <c r="M840" i="8"/>
  <c r="N840" i="8"/>
  <c r="K809" i="8"/>
  <c r="L809" i="8"/>
  <c r="M809" i="8"/>
  <c r="O809" i="8"/>
  <c r="N809" i="8"/>
  <c r="L778" i="8"/>
  <c r="M778" i="8"/>
  <c r="N778" i="8"/>
  <c r="O778" i="8"/>
  <c r="K778" i="8"/>
  <c r="K747" i="8"/>
  <c r="O747" i="8"/>
  <c r="N747" i="8"/>
  <c r="L747" i="8"/>
  <c r="M747" i="8"/>
  <c r="L716" i="8"/>
  <c r="M716" i="8"/>
  <c r="N716" i="8"/>
  <c r="O716" i="8"/>
  <c r="K716" i="8"/>
  <c r="L707" i="8"/>
  <c r="M707" i="8"/>
  <c r="O707" i="8"/>
  <c r="K707" i="8"/>
  <c r="N707" i="8"/>
  <c r="K685" i="8"/>
  <c r="L685" i="8"/>
  <c r="M685" i="8"/>
  <c r="N685" i="8"/>
  <c r="O685" i="8"/>
  <c r="K1340" i="8"/>
  <c r="L1340" i="8"/>
  <c r="M1340" i="8"/>
  <c r="N1340" i="8"/>
  <c r="O1340" i="8"/>
  <c r="O1331" i="8"/>
  <c r="K1331" i="8"/>
  <c r="L1331" i="8"/>
  <c r="M1331" i="8"/>
  <c r="N1331" i="8"/>
  <c r="K1321" i="8"/>
  <c r="L1321" i="8"/>
  <c r="M1321" i="8"/>
  <c r="N1321" i="8"/>
  <c r="O1321" i="8"/>
  <c r="L1310" i="8"/>
  <c r="K1310" i="8"/>
  <c r="M1310" i="8"/>
  <c r="N1310" i="8"/>
  <c r="O1310" i="8"/>
  <c r="L1302" i="8"/>
  <c r="K1302" i="8"/>
  <c r="M1302" i="8"/>
  <c r="N1302" i="8"/>
  <c r="O1302" i="8"/>
  <c r="K1291" i="8"/>
  <c r="O1291" i="8"/>
  <c r="L1291" i="8"/>
  <c r="M1291" i="8"/>
  <c r="N1291" i="8"/>
  <c r="K1280" i="8"/>
  <c r="L1280" i="8"/>
  <c r="M1280" i="8"/>
  <c r="N1280" i="8"/>
  <c r="O1280" i="8"/>
  <c r="N1272" i="8"/>
  <c r="K1272" i="8"/>
  <c r="L1272" i="8"/>
  <c r="M1272" i="8"/>
  <c r="O1272" i="8"/>
  <c r="K1261" i="8"/>
  <c r="L1261" i="8"/>
  <c r="M1261" i="8"/>
  <c r="N1261" i="8"/>
  <c r="O1261" i="8"/>
  <c r="M1253" i="8"/>
  <c r="O1253" i="8"/>
  <c r="L1253" i="8"/>
  <c r="N1253" i="8"/>
  <c r="K1253" i="8"/>
  <c r="L1242" i="8"/>
  <c r="K1242" i="8"/>
  <c r="M1242" i="8"/>
  <c r="N1242" i="8"/>
  <c r="O1242" i="8"/>
  <c r="K1231" i="8"/>
  <c r="M1231" i="8"/>
  <c r="O1231" i="8"/>
  <c r="L1231" i="8"/>
  <c r="N1231" i="8"/>
  <c r="O1223" i="8"/>
  <c r="K1223" i="8"/>
  <c r="L1223" i="8"/>
  <c r="M1223" i="8"/>
  <c r="N1223" i="8"/>
  <c r="L1212" i="8"/>
  <c r="N1212" i="8"/>
  <c r="K1212" i="8"/>
  <c r="M1212" i="8"/>
  <c r="O1212" i="8"/>
  <c r="K1203" i="8"/>
  <c r="O1203" i="8"/>
  <c r="L1203" i="8"/>
  <c r="M1203" i="8"/>
  <c r="N1203" i="8"/>
  <c r="K1193" i="8"/>
  <c r="M1193" i="8"/>
  <c r="L1193" i="8"/>
  <c r="N1193" i="8"/>
  <c r="O1193" i="8"/>
  <c r="L1182" i="8"/>
  <c r="M1182" i="8"/>
  <c r="N1182" i="8"/>
  <c r="K1182" i="8"/>
  <c r="O1182" i="8"/>
  <c r="K1174" i="8"/>
  <c r="O1174" i="8"/>
  <c r="L1174" i="8"/>
  <c r="M1174" i="8"/>
  <c r="N1174" i="8"/>
  <c r="K1163" i="8"/>
  <c r="L1163" i="8"/>
  <c r="M1163" i="8"/>
  <c r="N1163" i="8"/>
  <c r="O1163" i="8"/>
  <c r="K1152" i="8"/>
  <c r="M1152" i="8"/>
  <c r="L1152" i="8"/>
  <c r="N1152" i="8"/>
  <c r="O1152" i="8"/>
  <c r="K1144" i="8"/>
  <c r="L1144" i="8"/>
  <c r="O1144" i="8"/>
  <c r="M1144" i="8"/>
  <c r="N1144" i="8"/>
  <c r="O1133" i="8"/>
  <c r="L1133" i="8"/>
  <c r="K1133" i="8"/>
  <c r="M1133" i="8"/>
  <c r="N1133" i="8"/>
  <c r="O1125" i="8"/>
  <c r="K1125" i="8"/>
  <c r="L1125" i="8"/>
  <c r="M1125" i="8"/>
  <c r="N1125" i="8"/>
  <c r="O1114" i="8"/>
  <c r="N1114" i="8"/>
  <c r="K1114" i="8"/>
  <c r="L1114" i="8"/>
  <c r="M1114" i="8"/>
  <c r="K1103" i="8"/>
  <c r="L1103" i="8"/>
  <c r="M1103" i="8"/>
  <c r="N1103" i="8"/>
  <c r="O1103" i="8"/>
  <c r="N1095" i="8"/>
  <c r="K1095" i="8"/>
  <c r="L1095" i="8"/>
  <c r="O1095" i="8"/>
  <c r="M1095" i="8"/>
  <c r="M1064" i="8"/>
  <c r="N1064" i="8"/>
  <c r="L1064" i="8"/>
  <c r="K1064" i="8"/>
  <c r="O1064" i="8"/>
  <c r="K1033" i="8"/>
  <c r="M1033" i="8"/>
  <c r="L1033" i="8"/>
  <c r="N1033" i="8"/>
  <c r="O1033" i="8"/>
  <c r="L991" i="8"/>
  <c r="M991" i="8"/>
  <c r="N991" i="8"/>
  <c r="O991" i="8"/>
  <c r="K991" i="8"/>
  <c r="O983" i="8"/>
  <c r="M983" i="8"/>
  <c r="K983" i="8"/>
  <c r="L983" i="8"/>
  <c r="N983" i="8"/>
  <c r="K952" i="8"/>
  <c r="O952" i="8"/>
  <c r="N952" i="8"/>
  <c r="L952" i="8"/>
  <c r="M952" i="8"/>
  <c r="K921" i="8"/>
  <c r="L921" i="8"/>
  <c r="M921" i="8"/>
  <c r="N921" i="8"/>
  <c r="O921" i="8"/>
  <c r="O890" i="8"/>
  <c r="L890" i="8"/>
  <c r="K890" i="8"/>
  <c r="M890" i="8"/>
  <c r="N890" i="8"/>
  <c r="K859" i="8"/>
  <c r="L859" i="8"/>
  <c r="O859" i="8"/>
  <c r="M859" i="8"/>
  <c r="N859" i="8"/>
  <c r="K828" i="8"/>
  <c r="L828" i="8"/>
  <c r="M828" i="8"/>
  <c r="N828" i="8"/>
  <c r="O828" i="8"/>
  <c r="K819" i="8"/>
  <c r="O819" i="8"/>
  <c r="L819" i="8"/>
  <c r="M819" i="8"/>
  <c r="N819" i="8"/>
  <c r="M797" i="8"/>
  <c r="O797" i="8"/>
  <c r="N797" i="8"/>
  <c r="L797" i="8"/>
  <c r="K797" i="8"/>
  <c r="O789" i="8"/>
  <c r="M789" i="8"/>
  <c r="N789" i="8"/>
  <c r="K789" i="8"/>
  <c r="L789" i="8"/>
  <c r="K766" i="8"/>
  <c r="L766" i="8"/>
  <c r="N766" i="8"/>
  <c r="O766" i="8"/>
  <c r="M766" i="8"/>
  <c r="K758" i="8"/>
  <c r="L758" i="8"/>
  <c r="N758" i="8"/>
  <c r="M758" i="8"/>
  <c r="O758" i="8"/>
  <c r="M735" i="8"/>
  <c r="N735" i="8"/>
  <c r="K735" i="8"/>
  <c r="O735" i="8"/>
  <c r="L735" i="8"/>
  <c r="K727" i="8"/>
  <c r="L727" i="8"/>
  <c r="M727" i="8"/>
  <c r="N727" i="8"/>
  <c r="O727" i="8"/>
  <c r="K696" i="8"/>
  <c r="L696" i="8"/>
  <c r="M696" i="8"/>
  <c r="N696" i="8"/>
  <c r="O696" i="8"/>
  <c r="I1332" i="8"/>
  <c r="I1316" i="8"/>
  <c r="I1300" i="8"/>
  <c r="I1284" i="8"/>
  <c r="I1268" i="8"/>
  <c r="I1252" i="8"/>
  <c r="I1236" i="8"/>
  <c r="I1220" i="8"/>
  <c r="I1204" i="8"/>
  <c r="I1188" i="8"/>
  <c r="I1172" i="8"/>
  <c r="I1156" i="8"/>
  <c r="I1140" i="8"/>
  <c r="I1124" i="8"/>
  <c r="I1108" i="8"/>
  <c r="J1092" i="8"/>
  <c r="J1076" i="8"/>
  <c r="J1060" i="8"/>
  <c r="J1044" i="8"/>
  <c r="J1028" i="8"/>
  <c r="J1012" i="8"/>
  <c r="N1012" i="8" s="1"/>
  <c r="J996" i="8"/>
  <c r="J980" i="8"/>
  <c r="J964" i="8"/>
  <c r="J948" i="8"/>
  <c r="J932" i="8"/>
  <c r="J916" i="8"/>
  <c r="J900" i="8"/>
  <c r="J884" i="8"/>
  <c r="J868" i="8"/>
  <c r="J852" i="8"/>
  <c r="J836" i="8"/>
  <c r="J820" i="8"/>
  <c r="J804" i="8"/>
  <c r="J788" i="8"/>
  <c r="J772" i="8"/>
  <c r="J756" i="8"/>
  <c r="J740" i="8"/>
  <c r="J724" i="8"/>
  <c r="J708" i="8"/>
  <c r="J692" i="8"/>
  <c r="I1088" i="8"/>
  <c r="I1072" i="8"/>
  <c r="I1056" i="8"/>
  <c r="I1040" i="8"/>
  <c r="I1024" i="8"/>
  <c r="I1008" i="8"/>
  <c r="I992" i="8"/>
  <c r="I976" i="8"/>
  <c r="I960" i="8"/>
  <c r="I928" i="8"/>
  <c r="J1332" i="8"/>
  <c r="J1316" i="8"/>
  <c r="J1300" i="8"/>
  <c r="J1284" i="8"/>
  <c r="J1268" i="8"/>
  <c r="J1252" i="8"/>
  <c r="J1236" i="8"/>
  <c r="J1220" i="8"/>
  <c r="J1204" i="8"/>
  <c r="J1188" i="8"/>
  <c r="J1172" i="8"/>
  <c r="J1156" i="8"/>
  <c r="J1140" i="8"/>
  <c r="J1124" i="8"/>
  <c r="J1108" i="8"/>
  <c r="J1346" i="8"/>
  <c r="L1346" i="8" s="1"/>
  <c r="J1330" i="8"/>
  <c r="L1330" i="8" s="1"/>
  <c r="J1314" i="8"/>
  <c r="L1314" i="8" s="1"/>
  <c r="J1298" i="8"/>
  <c r="K1298" i="8" s="1"/>
  <c r="J1282" i="8"/>
  <c r="L1282" i="8" s="1"/>
  <c r="J1266" i="8"/>
  <c r="O1266" i="8" s="1"/>
  <c r="J1250" i="8"/>
  <c r="N1250" i="8" s="1"/>
  <c r="J1234" i="8"/>
  <c r="M1234" i="8" s="1"/>
  <c r="J1218" i="8"/>
  <c r="L1218" i="8" s="1"/>
  <c r="J1202" i="8"/>
  <c r="L1202" i="8" s="1"/>
  <c r="J1186" i="8"/>
  <c r="L1186" i="8" s="1"/>
  <c r="J1170" i="8"/>
  <c r="N1170" i="8" s="1"/>
  <c r="J1154" i="8"/>
  <c r="K1154" i="8" s="1"/>
  <c r="J1138" i="8"/>
  <c r="N1138" i="8" s="1"/>
  <c r="J1122" i="8"/>
  <c r="L1122" i="8" s="1"/>
  <c r="J1106" i="8"/>
  <c r="K1106" i="8" s="1"/>
  <c r="J1090" i="8"/>
  <c r="K1090" i="8" s="1"/>
  <c r="J1074" i="8"/>
  <c r="K1074" i="8" s="1"/>
  <c r="J1058" i="8"/>
  <c r="K1058" i="8" s="1"/>
  <c r="J1042" i="8"/>
  <c r="N1042" i="8" s="1"/>
  <c r="J1026" i="8"/>
  <c r="K1026" i="8" s="1"/>
  <c r="J1010" i="8"/>
  <c r="M1010" i="8" s="1"/>
  <c r="J994" i="8"/>
  <c r="M994" i="8" s="1"/>
  <c r="J978" i="8"/>
  <c r="M978" i="8" s="1"/>
  <c r="J962" i="8"/>
  <c r="L962" i="8" s="1"/>
  <c r="J946" i="8"/>
  <c r="L946" i="8" s="1"/>
  <c r="J930" i="8"/>
  <c r="M930" i="8" s="1"/>
  <c r="J914" i="8"/>
  <c r="M914" i="8" s="1"/>
  <c r="J898" i="8"/>
  <c r="M898" i="8" s="1"/>
  <c r="J882" i="8"/>
  <c r="N882" i="8" s="1"/>
  <c r="J866" i="8"/>
  <c r="M866" i="8" s="1"/>
  <c r="J850" i="8"/>
  <c r="M850" i="8" s="1"/>
  <c r="J834" i="8"/>
  <c r="M834" i="8" s="1"/>
  <c r="J818" i="8"/>
  <c r="L818" i="8" s="1"/>
  <c r="J802" i="8"/>
  <c r="N802" i="8" s="1"/>
  <c r="J786" i="8"/>
  <c r="N786" i="8" s="1"/>
  <c r="J770" i="8"/>
  <c r="N770" i="8" s="1"/>
  <c r="J754" i="8"/>
  <c r="N754" i="8" s="1"/>
  <c r="J738" i="8"/>
  <c r="O738" i="8" s="1"/>
  <c r="J722" i="8"/>
  <c r="N722" i="8" s="1"/>
  <c r="J706" i="8"/>
  <c r="N706" i="8" s="1"/>
  <c r="J690" i="8"/>
  <c r="M690" i="8" s="1"/>
  <c r="J1345" i="8"/>
  <c r="J1329" i="8"/>
  <c r="J1313" i="8"/>
  <c r="J1297" i="8"/>
  <c r="J1281" i="8"/>
  <c r="J1265" i="8"/>
  <c r="J1249" i="8"/>
  <c r="J1233" i="8"/>
  <c r="J1217" i="8"/>
  <c r="J1201" i="8"/>
  <c r="J1185" i="8"/>
  <c r="J1169" i="8"/>
  <c r="J1153" i="8"/>
  <c r="J1137" i="8"/>
  <c r="J1121" i="8"/>
  <c r="J1105" i="8"/>
  <c r="J1089" i="8"/>
  <c r="J1073" i="8"/>
  <c r="J1057" i="8"/>
  <c r="J1041" i="8"/>
  <c r="J1025" i="8"/>
  <c r="J1009" i="8"/>
  <c r="J993" i="8"/>
  <c r="J977" i="8"/>
  <c r="J961" i="8"/>
  <c r="J945" i="8"/>
  <c r="J929" i="8"/>
  <c r="J913" i="8"/>
  <c r="J897" i="8"/>
  <c r="J881" i="8"/>
  <c r="J865" i="8"/>
  <c r="J849" i="8"/>
  <c r="J833" i="8"/>
  <c r="J817" i="8"/>
  <c r="J801" i="8"/>
  <c r="J785" i="8"/>
  <c r="J769" i="8"/>
  <c r="J753" i="8"/>
  <c r="J737" i="8"/>
  <c r="J721" i="8"/>
  <c r="J705" i="8"/>
  <c r="J689" i="8"/>
  <c r="Y657" i="1"/>
  <c r="Y652" i="1"/>
  <c r="Z647" i="1"/>
  <c r="Y641" i="1"/>
  <c r="Y632" i="1"/>
  <c r="Y622" i="1"/>
  <c r="Z616" i="1"/>
  <c r="Y610" i="1"/>
  <c r="Y609" i="1"/>
  <c r="Y608" i="1"/>
  <c r="Z600" i="1"/>
  <c r="Z590" i="1"/>
  <c r="Y587" i="1"/>
  <c r="Y580" i="1"/>
  <c r="Y579" i="1"/>
  <c r="Y578" i="1"/>
  <c r="Y573" i="1"/>
  <c r="Y571" i="1"/>
  <c r="Y560" i="1"/>
  <c r="Y558" i="1"/>
  <c r="Y550" i="1"/>
  <c r="Y545" i="1"/>
  <c r="Y532" i="1"/>
  <c r="Y531" i="1"/>
  <c r="Y530" i="1"/>
  <c r="Y529" i="1"/>
  <c r="Y528" i="1"/>
  <c r="Y527" i="1"/>
  <c r="Z517" i="1"/>
  <c r="Y515" i="1"/>
  <c r="Y514" i="1"/>
  <c r="Y511" i="1"/>
  <c r="Y509" i="1"/>
  <c r="Y507" i="1"/>
  <c r="Y502" i="1"/>
  <c r="Z501" i="1"/>
  <c r="Y499" i="1"/>
  <c r="Y495" i="1"/>
  <c r="Y494" i="1"/>
  <c r="Y489" i="1"/>
  <c r="Y477" i="1"/>
  <c r="Y467" i="1"/>
  <c r="Y465" i="1"/>
  <c r="Y463" i="1"/>
  <c r="Y450" i="1"/>
  <c r="Y431" i="1"/>
  <c r="Y430" i="1"/>
  <c r="Y414" i="1"/>
  <c r="Y389" i="1"/>
  <c r="Y388" i="1"/>
  <c r="Z384" i="1"/>
  <c r="Y382" i="1"/>
  <c r="Y381" i="1"/>
  <c r="Y378" i="1"/>
  <c r="Y376" i="1"/>
  <c r="Y375" i="1"/>
  <c r="Y367" i="1"/>
  <c r="Y361" i="1"/>
  <c r="Y357" i="1"/>
  <c r="Y354" i="1"/>
  <c r="Z352" i="1"/>
  <c r="Y351" i="1"/>
  <c r="Y349" i="1"/>
  <c r="Y348" i="1"/>
  <c r="Y345" i="1"/>
  <c r="Y338" i="1"/>
  <c r="Y332" i="1"/>
  <c r="Y328" i="1"/>
  <c r="Y325" i="1"/>
  <c r="Y321" i="1"/>
  <c r="Y317" i="1"/>
  <c r="Y316" i="1"/>
  <c r="Y314" i="1"/>
  <c r="Y311" i="1"/>
  <c r="Y310" i="1"/>
  <c r="Y300" i="1"/>
  <c r="Y295" i="1"/>
  <c r="Y289" i="1"/>
  <c r="Y282" i="1"/>
  <c r="Y277" i="1"/>
  <c r="Y276" i="1"/>
  <c r="Y274" i="1"/>
  <c r="Z272" i="1"/>
  <c r="Y270" i="1"/>
  <c r="Y268" i="1"/>
  <c r="Y266" i="1"/>
  <c r="Y262" i="1"/>
  <c r="Y260" i="1"/>
  <c r="Y254" i="1"/>
  <c r="Y251" i="1"/>
  <c r="Y250" i="1"/>
  <c r="Y247" i="1"/>
  <c r="Y243" i="1"/>
  <c r="Y239" i="1"/>
  <c r="Y237" i="1"/>
  <c r="Z232" i="1"/>
  <c r="Y225" i="1"/>
  <c r="Z222" i="1"/>
  <c r="Y212" i="1"/>
  <c r="Y211" i="1"/>
  <c r="Y210" i="1"/>
  <c r="Y208" i="1"/>
  <c r="Y203" i="1"/>
  <c r="Y196" i="1"/>
  <c r="Y195" i="1"/>
  <c r="Y194" i="1"/>
  <c r="Y182" i="1"/>
  <c r="Y180" i="1"/>
  <c r="Y176" i="1"/>
  <c r="Y171" i="1"/>
  <c r="Y170" i="1"/>
  <c r="Y167" i="1"/>
  <c r="Y159" i="1"/>
  <c r="Y154" i="1"/>
  <c r="Z152" i="1"/>
  <c r="Y150" i="1"/>
  <c r="Y140" i="1"/>
  <c r="Y132" i="1"/>
  <c r="Y130" i="1"/>
  <c r="Y127" i="1"/>
  <c r="Y126" i="1"/>
  <c r="Y119" i="1"/>
  <c r="Y118" i="1"/>
  <c r="Y114" i="1"/>
  <c r="Y112" i="1"/>
  <c r="Y109" i="1"/>
  <c r="Y107" i="1"/>
  <c r="Y102" i="1"/>
  <c r="K1234" i="8" l="1"/>
  <c r="O1282" i="8"/>
  <c r="N738" i="8"/>
  <c r="M1266" i="8"/>
  <c r="O1154" i="8"/>
  <c r="L1250" i="8"/>
  <c r="K962" i="8"/>
  <c r="M882" i="8"/>
  <c r="L690" i="8"/>
  <c r="K946" i="8"/>
  <c r="M1028" i="8"/>
  <c r="K1028" i="8"/>
  <c r="L1028" i="8"/>
  <c r="N1028" i="8"/>
  <c r="O1028" i="8"/>
  <c r="P1195" i="8"/>
  <c r="Q1195" i="8"/>
  <c r="P827" i="8"/>
  <c r="Q827" i="8"/>
  <c r="N1268" i="8"/>
  <c r="K1268" i="8"/>
  <c r="L1268" i="8"/>
  <c r="M1268" i="8"/>
  <c r="O1268" i="8"/>
  <c r="P789" i="8"/>
  <c r="Q789" i="8"/>
  <c r="R789" i="8" s="1"/>
  <c r="P747" i="8"/>
  <c r="Q747" i="8"/>
  <c r="R747" i="8" s="1"/>
  <c r="K772" i="8"/>
  <c r="L772" i="8"/>
  <c r="M772" i="8"/>
  <c r="N772" i="8"/>
  <c r="O772" i="8"/>
  <c r="M1044" i="8"/>
  <c r="K1044" i="8"/>
  <c r="L1044" i="8"/>
  <c r="N1044" i="8"/>
  <c r="O1044" i="8"/>
  <c r="P851" i="8"/>
  <c r="Q851" i="8"/>
  <c r="P1115" i="8"/>
  <c r="Q1115" i="8"/>
  <c r="R1115" i="8" s="1"/>
  <c r="P1303" i="8"/>
  <c r="Q1303" i="8"/>
  <c r="R1303" i="8" s="1"/>
  <c r="P1077" i="8"/>
  <c r="Q1077" i="8"/>
  <c r="R1077" i="8" s="1"/>
  <c r="P1135" i="8"/>
  <c r="Q1135" i="8"/>
  <c r="P1323" i="8"/>
  <c r="Q1323" i="8"/>
  <c r="P749" i="8"/>
  <c r="Q749" i="8"/>
  <c r="P811" i="8"/>
  <c r="Q811" i="8"/>
  <c r="R811" i="8" s="1"/>
  <c r="P966" i="8"/>
  <c r="Q966" i="8"/>
  <c r="P1286" i="8"/>
  <c r="Q1286" i="8"/>
  <c r="R1286" i="8" s="1"/>
  <c r="P1315" i="8"/>
  <c r="Q1315" i="8"/>
  <c r="R1315" i="8" s="1"/>
  <c r="P886" i="8"/>
  <c r="Q886" i="8"/>
  <c r="R886" i="8" s="1"/>
  <c r="P1029" i="8"/>
  <c r="Q1029" i="8"/>
  <c r="P1306" i="8"/>
  <c r="Q1306" i="8"/>
  <c r="P1007" i="8"/>
  <c r="Q1007" i="8"/>
  <c r="P1228" i="8"/>
  <c r="Q1228" i="8"/>
  <c r="R1228" i="8" s="1"/>
  <c r="P783" i="8"/>
  <c r="Q783" i="8"/>
  <c r="P876" i="8"/>
  <c r="Q876" i="8"/>
  <c r="R876" i="8" s="1"/>
  <c r="P725" i="8"/>
  <c r="Q725" i="8"/>
  <c r="R725" i="8" s="1"/>
  <c r="P857" i="8"/>
  <c r="Q857" i="8"/>
  <c r="R857" i="8" s="1"/>
  <c r="P1221" i="8"/>
  <c r="Q1221" i="8"/>
  <c r="P736" i="8"/>
  <c r="Q736" i="8"/>
  <c r="P784" i="8"/>
  <c r="Q784" i="8"/>
  <c r="P832" i="8"/>
  <c r="Q832" i="8"/>
  <c r="R832" i="8" s="1"/>
  <c r="K801" i="8"/>
  <c r="L801" i="8"/>
  <c r="N801" i="8"/>
  <c r="O801" i="8"/>
  <c r="M801" i="8"/>
  <c r="L1057" i="8"/>
  <c r="N1057" i="8"/>
  <c r="O1057" i="8"/>
  <c r="K1057" i="8"/>
  <c r="M1057" i="8"/>
  <c r="M1313" i="8"/>
  <c r="L1313" i="8"/>
  <c r="N1313" i="8"/>
  <c r="O1313" i="8"/>
  <c r="K1313" i="8"/>
  <c r="P951" i="8"/>
  <c r="Q951" i="8"/>
  <c r="P990" i="8"/>
  <c r="Q990" i="8"/>
  <c r="P1102" i="8"/>
  <c r="Q1102" i="8"/>
  <c r="P1230" i="8"/>
  <c r="Q1230" i="8"/>
  <c r="O1234" i="8"/>
  <c r="N1266" i="8"/>
  <c r="N1154" i="8"/>
  <c r="M802" i="8"/>
  <c r="P839" i="8"/>
  <c r="Q839" i="8"/>
  <c r="O962" i="8"/>
  <c r="K1042" i="8"/>
  <c r="O1202" i="8"/>
  <c r="M1282" i="8"/>
  <c r="K690" i="8"/>
  <c r="L930" i="8"/>
  <c r="O946" i="8"/>
  <c r="L1298" i="8"/>
  <c r="P1053" i="8"/>
  <c r="Q1053" i="8"/>
  <c r="P764" i="8"/>
  <c r="Q764" i="8"/>
  <c r="P1052" i="8"/>
  <c r="Q1052" i="8"/>
  <c r="P921" i="8"/>
  <c r="Q921" i="8"/>
  <c r="P1133" i="8"/>
  <c r="Q1133" i="8"/>
  <c r="P1193" i="8"/>
  <c r="Q1193" i="8"/>
  <c r="P685" i="8"/>
  <c r="Q685" i="8"/>
  <c r="R685" i="8" s="1"/>
  <c r="P778" i="8"/>
  <c r="Q778" i="8"/>
  <c r="P910" i="8"/>
  <c r="Q910" i="8"/>
  <c r="P1014" i="8"/>
  <c r="Q1014" i="8"/>
  <c r="R1014" i="8" s="1"/>
  <c r="L788" i="8"/>
  <c r="M788" i="8"/>
  <c r="K788" i="8"/>
  <c r="N788" i="8"/>
  <c r="O788" i="8"/>
  <c r="M1060" i="8"/>
  <c r="O1060" i="8"/>
  <c r="K1060" i="8"/>
  <c r="L1060" i="8"/>
  <c r="N1060" i="8"/>
  <c r="P798" i="8"/>
  <c r="Q798" i="8"/>
  <c r="P1145" i="8"/>
  <c r="Q1145" i="8"/>
  <c r="P717" i="8"/>
  <c r="Q717" i="8"/>
  <c r="R717" i="8" s="1"/>
  <c r="P934" i="8"/>
  <c r="Q934" i="8"/>
  <c r="P1035" i="8"/>
  <c r="Q1035" i="8"/>
  <c r="P1293" i="8"/>
  <c r="Q1293" i="8"/>
  <c r="Q904" i="8"/>
  <c r="P904" i="8"/>
  <c r="P974" i="8"/>
  <c r="Q974" i="8"/>
  <c r="P1098" i="8"/>
  <c r="Q1098" i="8"/>
  <c r="Q1128" i="8"/>
  <c r="R1128" i="8" s="1"/>
  <c r="P1128" i="8"/>
  <c r="Q1256" i="8"/>
  <c r="P1256" i="8"/>
  <c r="P874" i="8"/>
  <c r="Q874" i="8"/>
  <c r="P975" i="8"/>
  <c r="Q975" i="8"/>
  <c r="P824" i="8"/>
  <c r="Q824" i="8"/>
  <c r="P1118" i="8"/>
  <c r="Q1118" i="8"/>
  <c r="P1246" i="8"/>
  <c r="Q1246" i="8"/>
  <c r="P1317" i="8"/>
  <c r="Q1317" i="8"/>
  <c r="P835" i="8"/>
  <c r="Q835" i="8"/>
  <c r="P1080" i="8"/>
  <c r="Q1080" i="8"/>
  <c r="R1080" i="8" s="1"/>
  <c r="P723" i="8"/>
  <c r="Q723" i="8"/>
  <c r="P895" i="8"/>
  <c r="Q895" i="8"/>
  <c r="P1258" i="8"/>
  <c r="Q1258" i="8"/>
  <c r="P838" i="8"/>
  <c r="Q838" i="8"/>
  <c r="R838" i="8" s="1"/>
  <c r="P1051" i="8"/>
  <c r="Q1051" i="8"/>
  <c r="K817" i="8"/>
  <c r="L817" i="8"/>
  <c r="M817" i="8"/>
  <c r="O817" i="8"/>
  <c r="N817" i="8"/>
  <c r="L1073" i="8"/>
  <c r="M1073" i="8"/>
  <c r="O1073" i="8"/>
  <c r="K1073" i="8"/>
  <c r="N1073" i="8"/>
  <c r="M1329" i="8"/>
  <c r="K1329" i="8"/>
  <c r="L1329" i="8"/>
  <c r="N1329" i="8"/>
  <c r="O1329" i="8"/>
  <c r="P726" i="8"/>
  <c r="Q726" i="8"/>
  <c r="R726" i="8" s="1"/>
  <c r="Q1143" i="8"/>
  <c r="P1143" i="8"/>
  <c r="P1200" i="8"/>
  <c r="Q1200" i="8"/>
  <c r="R1200" i="8" s="1"/>
  <c r="N1234" i="8"/>
  <c r="L1266" i="8"/>
  <c r="O1314" i="8"/>
  <c r="K802" i="8"/>
  <c r="N962" i="8"/>
  <c r="O1186" i="8"/>
  <c r="M1202" i="8"/>
  <c r="K1282" i="8"/>
  <c r="O690" i="8"/>
  <c r="P940" i="8"/>
  <c r="Q940" i="8"/>
  <c r="K930" i="8"/>
  <c r="N946" i="8"/>
  <c r="M786" i="8"/>
  <c r="P727" i="8"/>
  <c r="Q727" i="8"/>
  <c r="R727" i="8" s="1"/>
  <c r="P915" i="8"/>
  <c r="Q915" i="8"/>
  <c r="P967" i="8"/>
  <c r="Q967" i="8"/>
  <c r="R967" i="8" s="1"/>
  <c r="P1216" i="8"/>
  <c r="Q1216" i="8"/>
  <c r="R1216" i="8" s="1"/>
  <c r="P939" i="8"/>
  <c r="Q939" i="8"/>
  <c r="R939" i="8" s="1"/>
  <c r="N1284" i="8"/>
  <c r="K1284" i="8"/>
  <c r="L1284" i="8"/>
  <c r="M1284" i="8"/>
  <c r="O1284" i="8"/>
  <c r="N928" i="8"/>
  <c r="O928" i="8"/>
  <c r="M928" i="8"/>
  <c r="K928" i="8"/>
  <c r="L928" i="8"/>
  <c r="N1300" i="8"/>
  <c r="M1300" i="8"/>
  <c r="O1300" i="8"/>
  <c r="K1300" i="8"/>
  <c r="L1300" i="8"/>
  <c r="P735" i="8"/>
  <c r="Q735" i="8"/>
  <c r="R735" i="8" s="1"/>
  <c r="P828" i="8"/>
  <c r="Q828" i="8"/>
  <c r="P1163" i="8"/>
  <c r="Q1163" i="8"/>
  <c r="R1163" i="8" s="1"/>
  <c r="P1321" i="8"/>
  <c r="Q1321" i="8"/>
  <c r="P963" i="8"/>
  <c r="Q963" i="8"/>
  <c r="R963" i="8" s="1"/>
  <c r="L804" i="8"/>
  <c r="M804" i="8"/>
  <c r="K804" i="8"/>
  <c r="O804" i="8"/>
  <c r="N804" i="8"/>
  <c r="M1076" i="8"/>
  <c r="N1076" i="8"/>
  <c r="K1076" i="8"/>
  <c r="L1076" i="8"/>
  <c r="O1076" i="8"/>
  <c r="P759" i="8"/>
  <c r="Q759" i="8"/>
  <c r="R759" i="8" s="1"/>
  <c r="P1065" i="8"/>
  <c r="Q1065" i="8"/>
  <c r="P1273" i="8"/>
  <c r="Q1273" i="8"/>
  <c r="R1273" i="8" s="1"/>
  <c r="Q872" i="8"/>
  <c r="R872" i="8" s="1"/>
  <c r="P872" i="8"/>
  <c r="P942" i="8"/>
  <c r="Q942" i="8"/>
  <c r="P729" i="8"/>
  <c r="Q729" i="8"/>
  <c r="P1107" i="8"/>
  <c r="Q1107" i="8"/>
  <c r="R1107" i="8" s="1"/>
  <c r="P1206" i="8"/>
  <c r="Q1206" i="8"/>
  <c r="P1263" i="8"/>
  <c r="Q1263" i="8"/>
  <c r="R1263" i="8" s="1"/>
  <c r="P831" i="8"/>
  <c r="Q831" i="8"/>
  <c r="P1166" i="8"/>
  <c r="Q1166" i="8"/>
  <c r="R1166" i="8" s="1"/>
  <c r="P1196" i="8"/>
  <c r="Q1196" i="8"/>
  <c r="P1226" i="8"/>
  <c r="Q1226" i="8"/>
  <c r="P731" i="8"/>
  <c r="Q731" i="8"/>
  <c r="P894" i="8"/>
  <c r="Q894" i="8"/>
  <c r="R894" i="8" s="1"/>
  <c r="P1068" i="8"/>
  <c r="Q1068" i="8"/>
  <c r="P1189" i="8"/>
  <c r="Q1189" i="8"/>
  <c r="R1189" i="8" s="1"/>
  <c r="P782" i="8"/>
  <c r="Q782" i="8"/>
  <c r="P949" i="8"/>
  <c r="Q949" i="8"/>
  <c r="R949" i="8" s="1"/>
  <c r="P1168" i="8"/>
  <c r="Q1168" i="8"/>
  <c r="P1198" i="8"/>
  <c r="Q1198" i="8"/>
  <c r="P1296" i="8"/>
  <c r="Q1296" i="8"/>
  <c r="P1039" i="8"/>
  <c r="Q1039" i="8"/>
  <c r="R1039" i="8" s="1"/>
  <c r="P1191" i="8"/>
  <c r="Q1191" i="8"/>
  <c r="P846" i="8"/>
  <c r="Q846" i="8"/>
  <c r="R846" i="8" s="1"/>
  <c r="M833" i="8"/>
  <c r="N833" i="8"/>
  <c r="K833" i="8"/>
  <c r="L833" i="8"/>
  <c r="O833" i="8"/>
  <c r="L1089" i="8"/>
  <c r="K1089" i="8"/>
  <c r="N1089" i="8"/>
  <c r="O1089" i="8"/>
  <c r="M1089" i="8"/>
  <c r="M1345" i="8"/>
  <c r="K1345" i="8"/>
  <c r="L1345" i="8"/>
  <c r="N1345" i="8"/>
  <c r="O1345" i="8"/>
  <c r="P787" i="8"/>
  <c r="Q787" i="8"/>
  <c r="R787" i="8" s="1"/>
  <c r="P1173" i="8"/>
  <c r="Q1173" i="8"/>
  <c r="R1173" i="8" s="1"/>
  <c r="P1301" i="8"/>
  <c r="Q1301" i="8"/>
  <c r="L1234" i="8"/>
  <c r="K818" i="8"/>
  <c r="M1314" i="8"/>
  <c r="L802" i="8"/>
  <c r="M962" i="8"/>
  <c r="K722" i="8"/>
  <c r="M1186" i="8"/>
  <c r="K1202" i="8"/>
  <c r="N1282" i="8"/>
  <c r="N690" i="8"/>
  <c r="L898" i="8"/>
  <c r="O930" i="8"/>
  <c r="M946" i="8"/>
  <c r="Q946" i="8" s="1"/>
  <c r="R946" i="8" s="1"/>
  <c r="K834" i="8"/>
  <c r="K786" i="8"/>
  <c r="P799" i="8"/>
  <c r="Q799" i="8"/>
  <c r="P1081" i="8"/>
  <c r="Q1081" i="8"/>
  <c r="P1248" i="8"/>
  <c r="Q1248" i="8"/>
  <c r="P1328" i="8"/>
  <c r="Q1328" i="8"/>
  <c r="R1328" i="8" s="1"/>
  <c r="P946" i="8"/>
  <c r="K960" i="8"/>
  <c r="L960" i="8"/>
  <c r="M960" i="8"/>
  <c r="N960" i="8"/>
  <c r="O960" i="8"/>
  <c r="N1316" i="8"/>
  <c r="K1316" i="8"/>
  <c r="L1316" i="8"/>
  <c r="M1316" i="8"/>
  <c r="O1316" i="8"/>
  <c r="P1291" i="8"/>
  <c r="Q1291" i="8"/>
  <c r="P707" i="8"/>
  <c r="Q707" i="8"/>
  <c r="R707" i="8" s="1"/>
  <c r="P871" i="8"/>
  <c r="Q871" i="8"/>
  <c r="N820" i="8"/>
  <c r="O820" i="8"/>
  <c r="L820" i="8"/>
  <c r="M820" i="8"/>
  <c r="K820" i="8"/>
  <c r="M1092" i="8"/>
  <c r="L1092" i="8"/>
  <c r="K1092" i="8"/>
  <c r="N1092" i="8"/>
  <c r="O1092" i="8"/>
  <c r="P1183" i="8"/>
  <c r="Q1183" i="8"/>
  <c r="P1213" i="8"/>
  <c r="Q1213" i="8"/>
  <c r="R1213" i="8" s="1"/>
  <c r="P1243" i="8"/>
  <c r="Q1243" i="8"/>
  <c r="P779" i="8"/>
  <c r="Q779" i="8"/>
  <c r="R779" i="8" s="1"/>
  <c r="P1235" i="8"/>
  <c r="Q1235" i="8"/>
  <c r="P1078" i="8"/>
  <c r="Q1078" i="8"/>
  <c r="R1078" i="8" s="1"/>
  <c r="P885" i="8"/>
  <c r="Q885" i="8"/>
  <c r="P1027" i="8"/>
  <c r="Q1027" i="8"/>
  <c r="P1109" i="8"/>
  <c r="Q1109" i="8"/>
  <c r="P1324" i="8"/>
  <c r="Q1324" i="8"/>
  <c r="R1324" i="8" s="1"/>
  <c r="P750" i="8"/>
  <c r="Q750" i="8"/>
  <c r="P1087" i="8"/>
  <c r="Q1087" i="8"/>
  <c r="R1087" i="8" s="1"/>
  <c r="P762" i="8"/>
  <c r="Q762" i="8"/>
  <c r="Q1159" i="8"/>
  <c r="P1159" i="8"/>
  <c r="P743" i="8"/>
  <c r="Q743" i="8"/>
  <c r="P805" i="8"/>
  <c r="Q805" i="8"/>
  <c r="P988" i="8"/>
  <c r="Q988" i="8"/>
  <c r="P1326" i="8"/>
  <c r="Q1326" i="8"/>
  <c r="R1326" i="8" s="1"/>
  <c r="P713" i="8"/>
  <c r="Q713" i="8"/>
  <c r="P733" i="8"/>
  <c r="Q733" i="8"/>
  <c r="R733" i="8" s="1"/>
  <c r="P989" i="8"/>
  <c r="Q989" i="8"/>
  <c r="P1319" i="8"/>
  <c r="Q1319" i="8"/>
  <c r="R1319" i="8" s="1"/>
  <c r="P688" i="8"/>
  <c r="Q688" i="8"/>
  <c r="P896" i="8"/>
  <c r="Q896" i="8"/>
  <c r="P683" i="8"/>
  <c r="Q683" i="8"/>
  <c r="M849" i="8"/>
  <c r="N849" i="8"/>
  <c r="K849" i="8"/>
  <c r="L849" i="8"/>
  <c r="O849" i="8"/>
  <c r="L1105" i="8"/>
  <c r="M1105" i="8"/>
  <c r="N1105" i="8"/>
  <c r="O1105" i="8"/>
  <c r="K1105" i="8"/>
  <c r="M1012" i="8"/>
  <c r="O818" i="8"/>
  <c r="K1314" i="8"/>
  <c r="O802" i="8"/>
  <c r="L1138" i="8"/>
  <c r="M722" i="8"/>
  <c r="K1186" i="8"/>
  <c r="N1202" i="8"/>
  <c r="O1074" i="8"/>
  <c r="K898" i="8"/>
  <c r="N930" i="8"/>
  <c r="P870" i="8"/>
  <c r="Q870" i="8"/>
  <c r="R870" i="8" s="1"/>
  <c r="M1122" i="8"/>
  <c r="L834" i="8"/>
  <c r="L786" i="8"/>
  <c r="P1288" i="8"/>
  <c r="Q1288" i="8"/>
  <c r="P797" i="8"/>
  <c r="Q797" i="8"/>
  <c r="P1103" i="8"/>
  <c r="Q1103" i="8"/>
  <c r="P1261" i="8"/>
  <c r="Q1261" i="8"/>
  <c r="R1261" i="8" s="1"/>
  <c r="P933" i="8"/>
  <c r="Q933" i="8"/>
  <c r="P1075" i="8"/>
  <c r="Q1075" i="8"/>
  <c r="N836" i="8"/>
  <c r="O836" i="8"/>
  <c r="L836" i="8"/>
  <c r="M836" i="8"/>
  <c r="K836" i="8"/>
  <c r="P821" i="8"/>
  <c r="Q821" i="8"/>
  <c r="P953" i="8"/>
  <c r="Q953" i="8"/>
  <c r="R953" i="8" s="1"/>
  <c r="P1096" i="8"/>
  <c r="Q1096" i="8"/>
  <c r="R1096" i="8" s="1"/>
  <c r="P810" i="8"/>
  <c r="Q810" i="8"/>
  <c r="R810" i="8" s="1"/>
  <c r="P1023" i="8"/>
  <c r="Q1023" i="8"/>
  <c r="R1023" i="8" s="1"/>
  <c r="P760" i="8"/>
  <c r="Q760" i="8"/>
  <c r="R760" i="8" s="1"/>
  <c r="P923" i="8"/>
  <c r="Q923" i="8"/>
  <c r="P1116" i="8"/>
  <c r="Q1116" i="8"/>
  <c r="P1304" i="8"/>
  <c r="Q1304" i="8"/>
  <c r="P710" i="8"/>
  <c r="Q710" i="8"/>
  <c r="R710" i="8" s="1"/>
  <c r="P935" i="8"/>
  <c r="Q935" i="8"/>
  <c r="R935" i="8" s="1"/>
  <c r="P1016" i="8"/>
  <c r="Q1016" i="8"/>
  <c r="R1016" i="8" s="1"/>
  <c r="P924" i="8"/>
  <c r="Q924" i="8"/>
  <c r="R924" i="8" s="1"/>
  <c r="P711" i="8"/>
  <c r="Q711" i="8"/>
  <c r="R711" i="8" s="1"/>
  <c r="P1017" i="8"/>
  <c r="Q1017" i="8"/>
  <c r="P691" i="8"/>
  <c r="Q691" i="8"/>
  <c r="P855" i="8"/>
  <c r="Q855" i="8"/>
  <c r="P947" i="8"/>
  <c r="Q947" i="8"/>
  <c r="R947" i="8" s="1"/>
  <c r="Q1287" i="8"/>
  <c r="P1287" i="8"/>
  <c r="P1344" i="8"/>
  <c r="Q1344" i="8"/>
  <c r="R1344" i="8" s="1"/>
  <c r="P1069" i="8"/>
  <c r="Q1069" i="8"/>
  <c r="R1069" i="8" s="1"/>
  <c r="P1141" i="8"/>
  <c r="Q1141" i="8"/>
  <c r="R1141" i="8" s="1"/>
  <c r="P1269" i="8"/>
  <c r="Q1269" i="8"/>
  <c r="P744" i="8"/>
  <c r="Q744" i="8"/>
  <c r="P845" i="8"/>
  <c r="Q845" i="8"/>
  <c r="P1000" i="8"/>
  <c r="Q1000" i="8"/>
  <c r="R1000" i="8" s="1"/>
  <c r="P795" i="8"/>
  <c r="Q795" i="8"/>
  <c r="R795" i="8" s="1"/>
  <c r="P950" i="8"/>
  <c r="Q950" i="8"/>
  <c r="R950" i="8" s="1"/>
  <c r="P1062" i="8"/>
  <c r="Q1062" i="8"/>
  <c r="R1062" i="8" s="1"/>
  <c r="P1161" i="8"/>
  <c r="Q1161" i="8"/>
  <c r="R1161" i="8" s="1"/>
  <c r="P714" i="8"/>
  <c r="Q714" i="8"/>
  <c r="P970" i="8"/>
  <c r="Q970" i="8"/>
  <c r="M865" i="8"/>
  <c r="N865" i="8"/>
  <c r="O865" i="8"/>
  <c r="K865" i="8"/>
  <c r="L865" i="8"/>
  <c r="L1121" i="8"/>
  <c r="K1121" i="8"/>
  <c r="M1121" i="8"/>
  <c r="N1121" i="8"/>
  <c r="O1121" i="8"/>
  <c r="P858" i="8"/>
  <c r="Q858" i="8"/>
  <c r="R858" i="8" s="1"/>
  <c r="P959" i="8"/>
  <c r="Q959" i="8"/>
  <c r="K1012" i="8"/>
  <c r="Q1271" i="8"/>
  <c r="R1271" i="8" s="1"/>
  <c r="P1271" i="8"/>
  <c r="N818" i="8"/>
  <c r="N1314" i="8"/>
  <c r="K1138" i="8"/>
  <c r="L722" i="8"/>
  <c r="N1186" i="8"/>
  <c r="P808" i="8"/>
  <c r="Q808" i="8"/>
  <c r="R808" i="8" s="1"/>
  <c r="N1074" i="8"/>
  <c r="O898" i="8"/>
  <c r="O1122" i="8"/>
  <c r="O834" i="8"/>
  <c r="O786" i="8"/>
  <c r="P777" i="8"/>
  <c r="Q777" i="8"/>
  <c r="R777" i="8" s="1"/>
  <c r="P1223" i="8"/>
  <c r="Q1223" i="8"/>
  <c r="P1276" i="8"/>
  <c r="Q1276" i="8"/>
  <c r="N976" i="8"/>
  <c r="O976" i="8"/>
  <c r="K976" i="8"/>
  <c r="L976" i="8"/>
  <c r="M976" i="8"/>
  <c r="N1332" i="8"/>
  <c r="K1332" i="8"/>
  <c r="L1332" i="8"/>
  <c r="M1332" i="8"/>
  <c r="O1332" i="8"/>
  <c r="K992" i="8"/>
  <c r="M992" i="8"/>
  <c r="L992" i="8"/>
  <c r="N992" i="8"/>
  <c r="O992" i="8"/>
  <c r="P1033" i="8"/>
  <c r="Q1033" i="8"/>
  <c r="R1033" i="8" s="1"/>
  <c r="P1231" i="8"/>
  <c r="Q1231" i="8"/>
  <c r="P879" i="8"/>
  <c r="Q879" i="8"/>
  <c r="N852" i="8"/>
  <c r="O852" i="8"/>
  <c r="K852" i="8"/>
  <c r="L852" i="8"/>
  <c r="M852" i="8"/>
  <c r="P767" i="8"/>
  <c r="Q767" i="8"/>
  <c r="R767" i="8" s="1"/>
  <c r="P860" i="8"/>
  <c r="Q860" i="8"/>
  <c r="P1155" i="8"/>
  <c r="Q1155" i="8"/>
  <c r="P1341" i="8"/>
  <c r="Q1341" i="8"/>
  <c r="R1341" i="8" s="1"/>
  <c r="P995" i="8"/>
  <c r="Q995" i="8"/>
  <c r="R995" i="8" s="1"/>
  <c r="P1085" i="8"/>
  <c r="Q1085" i="8"/>
  <c r="R1085" i="8" s="1"/>
  <c r="P861" i="8"/>
  <c r="Q861" i="8"/>
  <c r="P954" i="8"/>
  <c r="Q954" i="8"/>
  <c r="P1146" i="8"/>
  <c r="Q1146" i="8"/>
  <c r="R1146" i="8" s="1"/>
  <c r="P1176" i="8"/>
  <c r="Q1176" i="8"/>
  <c r="P1334" i="8"/>
  <c r="Q1334" i="8"/>
  <c r="P1136" i="8"/>
  <c r="Q1136" i="8"/>
  <c r="R1136" i="8" s="1"/>
  <c r="P1294" i="8"/>
  <c r="Q1294" i="8"/>
  <c r="R1294" i="8" s="1"/>
  <c r="P812" i="8"/>
  <c r="Q812" i="8"/>
  <c r="R812" i="8" s="1"/>
  <c r="P1037" i="8"/>
  <c r="Q1037" i="8"/>
  <c r="P1099" i="8"/>
  <c r="Q1099" i="8"/>
  <c r="P937" i="8"/>
  <c r="Q937" i="8"/>
  <c r="R937" i="8" s="1"/>
  <c r="P732" i="8"/>
  <c r="Q732" i="8"/>
  <c r="P1030" i="8"/>
  <c r="Q1030" i="8"/>
  <c r="P1111" i="8"/>
  <c r="Q1111" i="8"/>
  <c r="R1111" i="8" s="1"/>
  <c r="P907" i="8"/>
  <c r="Q907" i="8"/>
  <c r="R907" i="8" s="1"/>
  <c r="Q888" i="8"/>
  <c r="P888" i="8"/>
  <c r="P1131" i="8"/>
  <c r="Q1131" i="8"/>
  <c r="P1289" i="8"/>
  <c r="Q1289" i="8"/>
  <c r="P752" i="8"/>
  <c r="Q752" i="8"/>
  <c r="R752" i="8" s="1"/>
  <c r="P800" i="8"/>
  <c r="Q800" i="8"/>
  <c r="P848" i="8"/>
  <c r="Q848" i="8"/>
  <c r="P912" i="8"/>
  <c r="Q912" i="8"/>
  <c r="R912" i="8" s="1"/>
  <c r="P899" i="8"/>
  <c r="Q899" i="8"/>
  <c r="R899" i="8" s="1"/>
  <c r="M881" i="8"/>
  <c r="N881" i="8"/>
  <c r="K881" i="8"/>
  <c r="O881" i="8"/>
  <c r="L881" i="8"/>
  <c r="K1137" i="8"/>
  <c r="M1137" i="8"/>
  <c r="N1137" i="8"/>
  <c r="O1137" i="8"/>
  <c r="L1137" i="8"/>
  <c r="L1012" i="8"/>
  <c r="P1113" i="8"/>
  <c r="Q1113" i="8"/>
  <c r="R1113" i="8" s="1"/>
  <c r="P1181" i="8"/>
  <c r="Q1181" i="8"/>
  <c r="R1181" i="8" s="1"/>
  <c r="P1309" i="8"/>
  <c r="Q1309" i="8"/>
  <c r="M818" i="8"/>
  <c r="L994" i="8"/>
  <c r="M1138" i="8"/>
  <c r="O722" i="8"/>
  <c r="M1074" i="8"/>
  <c r="N898" i="8"/>
  <c r="P909" i="8"/>
  <c r="Q909" i="8"/>
  <c r="O1106" i="8"/>
  <c r="K1122" i="8"/>
  <c r="N834" i="8"/>
  <c r="M706" i="8"/>
  <c r="P840" i="8"/>
  <c r="Q840" i="8"/>
  <c r="R840" i="8" s="1"/>
  <c r="P892" i="8"/>
  <c r="Q892" i="8"/>
  <c r="P952" i="8"/>
  <c r="Q952" i="8"/>
  <c r="R952" i="8" s="1"/>
  <c r="P1203" i="8"/>
  <c r="Q1203" i="8"/>
  <c r="R1203" i="8" s="1"/>
  <c r="P1331" i="8"/>
  <c r="Q1331" i="8"/>
  <c r="P1022" i="8"/>
  <c r="Q1022" i="8"/>
  <c r="N868" i="8"/>
  <c r="O868" i="8"/>
  <c r="K868" i="8"/>
  <c r="L868" i="8"/>
  <c r="M868" i="8"/>
  <c r="P1311" i="8"/>
  <c r="Q1311" i="8"/>
  <c r="R1311" i="8" s="1"/>
  <c r="P903" i="8"/>
  <c r="Q903" i="8"/>
  <c r="R903" i="8" s="1"/>
  <c r="P822" i="8"/>
  <c r="Q822" i="8"/>
  <c r="P1244" i="8"/>
  <c r="Q1244" i="8"/>
  <c r="P1274" i="8"/>
  <c r="Q1274" i="8"/>
  <c r="R1274" i="8" s="1"/>
  <c r="P1036" i="8"/>
  <c r="Q1036" i="8"/>
  <c r="P1237" i="8"/>
  <c r="Q1237" i="8"/>
  <c r="P773" i="8"/>
  <c r="Q773" i="8"/>
  <c r="R773" i="8" s="1"/>
  <c r="P905" i="8"/>
  <c r="Q905" i="8"/>
  <c r="R905" i="8" s="1"/>
  <c r="P1129" i="8"/>
  <c r="Q1129" i="8"/>
  <c r="R1129" i="8" s="1"/>
  <c r="P1197" i="8"/>
  <c r="Q1197" i="8"/>
  <c r="P751" i="8"/>
  <c r="Q751" i="8"/>
  <c r="P844" i="8"/>
  <c r="Q844" i="8"/>
  <c r="R844" i="8" s="1"/>
  <c r="P1018" i="8"/>
  <c r="Q1018" i="8"/>
  <c r="P825" i="8"/>
  <c r="Q825" i="8"/>
  <c r="P1239" i="8"/>
  <c r="Q1239" i="8"/>
  <c r="R1239" i="8" s="1"/>
  <c r="P1101" i="8"/>
  <c r="Q1101" i="8"/>
  <c r="R1101" i="8" s="1"/>
  <c r="P1229" i="8"/>
  <c r="Q1229" i="8"/>
  <c r="R1229" i="8" s="1"/>
  <c r="P1259" i="8"/>
  <c r="Q1259" i="8"/>
  <c r="M897" i="8"/>
  <c r="N897" i="8"/>
  <c r="O897" i="8"/>
  <c r="K897" i="8"/>
  <c r="L897" i="8"/>
  <c r="K1153" i="8"/>
  <c r="M1153" i="8"/>
  <c r="N1153" i="8"/>
  <c r="O1153" i="8"/>
  <c r="L1153" i="8"/>
  <c r="P734" i="8"/>
  <c r="Q734" i="8"/>
  <c r="R734" i="8" s="1"/>
  <c r="P796" i="8"/>
  <c r="Q796" i="8"/>
  <c r="R796" i="8" s="1"/>
  <c r="O1012" i="8"/>
  <c r="P1071" i="8"/>
  <c r="Q1071" i="8"/>
  <c r="R1071" i="8" s="1"/>
  <c r="P1241" i="8"/>
  <c r="Q1241" i="8"/>
  <c r="K994" i="8"/>
  <c r="P1002" i="8"/>
  <c r="Q1002" i="8"/>
  <c r="O1138" i="8"/>
  <c r="P901" i="8"/>
  <c r="Q901" i="8"/>
  <c r="R901" i="8" s="1"/>
  <c r="L1074" i="8"/>
  <c r="P1074" i="8" s="1"/>
  <c r="P1083" i="8"/>
  <c r="Q1083" i="8"/>
  <c r="R1083" i="8" s="1"/>
  <c r="M1106" i="8"/>
  <c r="N1122" i="8"/>
  <c r="N1026" i="8"/>
  <c r="L706" i="8"/>
  <c r="N1252" i="8"/>
  <c r="K1252" i="8"/>
  <c r="L1252" i="8"/>
  <c r="M1252" i="8"/>
  <c r="O1252" i="8"/>
  <c r="K756" i="8"/>
  <c r="L756" i="8"/>
  <c r="M756" i="8"/>
  <c r="N756" i="8"/>
  <c r="O756" i="8"/>
  <c r="P1158" i="8"/>
  <c r="Q1158" i="8"/>
  <c r="R1158" i="8" s="1"/>
  <c r="P969" i="8"/>
  <c r="Q969" i="8"/>
  <c r="R969" i="8" s="1"/>
  <c r="M1297" i="8"/>
  <c r="K1297" i="8"/>
  <c r="L1297" i="8"/>
  <c r="N1297" i="8"/>
  <c r="O1297" i="8"/>
  <c r="L1124" i="8"/>
  <c r="N1124" i="8"/>
  <c r="O1124" i="8"/>
  <c r="K1124" i="8"/>
  <c r="M1124" i="8"/>
  <c r="P859" i="8"/>
  <c r="Q859" i="8"/>
  <c r="R859" i="8" s="1"/>
  <c r="P1064" i="8"/>
  <c r="Q1064" i="8"/>
  <c r="R1064" i="8" s="1"/>
  <c r="P1114" i="8"/>
  <c r="Q1114" i="8"/>
  <c r="R1114" i="8" s="1"/>
  <c r="P1174" i="8"/>
  <c r="Q1174" i="8"/>
  <c r="P1302" i="8"/>
  <c r="Q1302" i="8"/>
  <c r="P716" i="8"/>
  <c r="Q716" i="8"/>
  <c r="R716" i="8" s="1"/>
  <c r="P972" i="8"/>
  <c r="Q972" i="8"/>
  <c r="N884" i="8"/>
  <c r="O884" i="8"/>
  <c r="L884" i="8"/>
  <c r="K884" i="8"/>
  <c r="M884" i="8"/>
  <c r="P1126" i="8"/>
  <c r="Q1126" i="8"/>
  <c r="P1254" i="8"/>
  <c r="Q1254" i="8"/>
  <c r="R1254" i="8" s="1"/>
  <c r="P1283" i="8"/>
  <c r="Q1283" i="8"/>
  <c r="R1283" i="8" s="1"/>
  <c r="P1066" i="8"/>
  <c r="Q1066" i="8"/>
  <c r="P771" i="8"/>
  <c r="Q771" i="8"/>
  <c r="P842" i="8"/>
  <c r="Q842" i="8"/>
  <c r="P943" i="8"/>
  <c r="Q943" i="8"/>
  <c r="R943" i="8" s="1"/>
  <c r="P1047" i="8"/>
  <c r="Q1047" i="8"/>
  <c r="P761" i="8"/>
  <c r="Q761" i="8"/>
  <c r="P1264" i="8"/>
  <c r="Q1264" i="8"/>
  <c r="R1264" i="8" s="1"/>
  <c r="P1335" i="8"/>
  <c r="Q1335" i="8"/>
  <c r="R1335" i="8" s="1"/>
  <c r="P719" i="8"/>
  <c r="Q719" i="8"/>
  <c r="P1048" i="8"/>
  <c r="Q1048" i="8"/>
  <c r="P863" i="8"/>
  <c r="Q863" i="8"/>
  <c r="P1257" i="8"/>
  <c r="Q1257" i="8"/>
  <c r="R1257" i="8" s="1"/>
  <c r="P693" i="8"/>
  <c r="Q693" i="8"/>
  <c r="P957" i="8"/>
  <c r="Q957" i="8"/>
  <c r="P806" i="8"/>
  <c r="Q806" i="8"/>
  <c r="R806" i="8" s="1"/>
  <c r="P1019" i="8"/>
  <c r="Q1019" i="8"/>
  <c r="R1019" i="8" s="1"/>
  <c r="P826" i="8"/>
  <c r="Q826" i="8"/>
  <c r="P958" i="8"/>
  <c r="Q958" i="8"/>
  <c r="P807" i="8"/>
  <c r="Q807" i="8"/>
  <c r="P869" i="8"/>
  <c r="Q869" i="8"/>
  <c r="R869" i="8" s="1"/>
  <c r="P1082" i="8"/>
  <c r="Q1082" i="8"/>
  <c r="M913" i="8"/>
  <c r="N913" i="8"/>
  <c r="K913" i="8"/>
  <c r="L913" i="8"/>
  <c r="O913" i="8"/>
  <c r="K1169" i="8"/>
  <c r="M1169" i="8"/>
  <c r="N1169" i="8"/>
  <c r="O1169" i="8"/>
  <c r="L1169" i="8"/>
  <c r="P695" i="8"/>
  <c r="Q695" i="8"/>
  <c r="P1151" i="8"/>
  <c r="Q1151" i="8"/>
  <c r="R1151" i="8" s="1"/>
  <c r="P1211" i="8"/>
  <c r="Q1211" i="8"/>
  <c r="P931" i="8"/>
  <c r="Q931" i="8"/>
  <c r="K1010" i="8"/>
  <c r="O994" i="8"/>
  <c r="K850" i="8"/>
  <c r="O1218" i="8"/>
  <c r="N1106" i="8"/>
  <c r="P1043" i="8"/>
  <c r="Q1043" i="8"/>
  <c r="R1043" i="8" s="1"/>
  <c r="O1058" i="8"/>
  <c r="O1026" i="8"/>
  <c r="K706" i="8"/>
  <c r="P1318" i="8"/>
  <c r="Q1318" i="8"/>
  <c r="R1318" i="8" s="1"/>
  <c r="K1040" i="8"/>
  <c r="L1040" i="8"/>
  <c r="M1040" i="8"/>
  <c r="N1040" i="8"/>
  <c r="O1040" i="8"/>
  <c r="L1140" i="8"/>
  <c r="N1140" i="8"/>
  <c r="O1140" i="8"/>
  <c r="K1140" i="8"/>
  <c r="M1140" i="8"/>
  <c r="Q1144" i="8"/>
  <c r="P1144" i="8"/>
  <c r="Q1272" i="8"/>
  <c r="P1272" i="8"/>
  <c r="N900" i="8"/>
  <c r="O900" i="8"/>
  <c r="K900" i="8"/>
  <c r="L900" i="8"/>
  <c r="M900" i="8"/>
  <c r="P697" i="8"/>
  <c r="Q697" i="8"/>
  <c r="R697" i="8" s="1"/>
  <c r="P1164" i="8"/>
  <c r="Q1164" i="8"/>
  <c r="P1224" i="8"/>
  <c r="Q1224" i="8"/>
  <c r="P739" i="8"/>
  <c r="Q739" i="8"/>
  <c r="R739" i="8" s="1"/>
  <c r="P911" i="8"/>
  <c r="Q911" i="8"/>
  <c r="P1214" i="8"/>
  <c r="Q1214" i="8"/>
  <c r="P1342" i="8"/>
  <c r="Q1342" i="8"/>
  <c r="R1342" i="8" s="1"/>
  <c r="P997" i="8"/>
  <c r="Q997" i="8"/>
  <c r="R997" i="8" s="1"/>
  <c r="P1086" i="8"/>
  <c r="Q1086" i="8"/>
  <c r="R1086" i="8" s="1"/>
  <c r="P1207" i="8"/>
  <c r="Q1207" i="8"/>
  <c r="P917" i="8"/>
  <c r="Q917" i="8"/>
  <c r="P1167" i="8"/>
  <c r="Q1167" i="8"/>
  <c r="R1167" i="8" s="1"/>
  <c r="P1227" i="8"/>
  <c r="Q1227" i="8"/>
  <c r="P813" i="8"/>
  <c r="Q813" i="8"/>
  <c r="P1149" i="8"/>
  <c r="Q1149" i="8"/>
  <c r="R1149" i="8" s="1"/>
  <c r="P1209" i="8"/>
  <c r="Q1209" i="8"/>
  <c r="P938" i="8"/>
  <c r="Q938" i="8"/>
  <c r="R938" i="8" s="1"/>
  <c r="P694" i="8"/>
  <c r="Q694" i="8"/>
  <c r="P1011" i="8"/>
  <c r="Q1011" i="8"/>
  <c r="P1171" i="8"/>
  <c r="Q1171" i="8"/>
  <c r="R1171" i="8" s="1"/>
  <c r="P1199" i="8"/>
  <c r="Q1199" i="8"/>
  <c r="P704" i="8"/>
  <c r="Q704" i="8"/>
  <c r="M929" i="8"/>
  <c r="N929" i="8"/>
  <c r="K929" i="8"/>
  <c r="L929" i="8"/>
  <c r="O929" i="8"/>
  <c r="K1185" i="8"/>
  <c r="M1185" i="8"/>
  <c r="N1185" i="8"/>
  <c r="O1185" i="8"/>
  <c r="L1185" i="8"/>
  <c r="P1339" i="8"/>
  <c r="Q1339" i="8"/>
  <c r="R1339" i="8" s="1"/>
  <c r="L914" i="8"/>
  <c r="L1010" i="8"/>
  <c r="P878" i="8"/>
  <c r="Q878" i="8"/>
  <c r="N994" i="8"/>
  <c r="L850" i="8"/>
  <c r="P1013" i="8"/>
  <c r="Q1013" i="8"/>
  <c r="R1013" i="8" s="1"/>
  <c r="O1330" i="8"/>
  <c r="M1218" i="8"/>
  <c r="L1106" i="8"/>
  <c r="P1106" i="8" s="1"/>
  <c r="N1058" i="8"/>
  <c r="M1026" i="8"/>
  <c r="O706" i="8"/>
  <c r="P973" i="8"/>
  <c r="Q973" i="8"/>
  <c r="R973" i="8" s="1"/>
  <c r="P1278" i="8"/>
  <c r="Q1278" i="8"/>
  <c r="N1298" i="8"/>
  <c r="M1108" i="8"/>
  <c r="O1108" i="8"/>
  <c r="K1108" i="8"/>
  <c r="L1108" i="8"/>
  <c r="N1108" i="8"/>
  <c r="O1056" i="8"/>
  <c r="K1056" i="8"/>
  <c r="L1056" i="8"/>
  <c r="M1056" i="8"/>
  <c r="N1056" i="8"/>
  <c r="L1156" i="8"/>
  <c r="N1156" i="8"/>
  <c r="O1156" i="8"/>
  <c r="K1156" i="8"/>
  <c r="M1156" i="8"/>
  <c r="P758" i="8"/>
  <c r="Q758" i="8"/>
  <c r="P983" i="8"/>
  <c r="Q983" i="8"/>
  <c r="R983" i="8" s="1"/>
  <c r="P1182" i="8"/>
  <c r="Q1182" i="8"/>
  <c r="P1212" i="8"/>
  <c r="Q1212" i="8"/>
  <c r="R1212" i="8" s="1"/>
  <c r="P1242" i="8"/>
  <c r="Q1242" i="8"/>
  <c r="P1045" i="8"/>
  <c r="Q1045" i="8"/>
  <c r="P1084" i="8"/>
  <c r="Q1084" i="8"/>
  <c r="R1084" i="8" s="1"/>
  <c r="N916" i="8"/>
  <c r="O916" i="8"/>
  <c r="K916" i="8"/>
  <c r="L916" i="8"/>
  <c r="M916" i="8"/>
  <c r="P984" i="8"/>
  <c r="Q984" i="8"/>
  <c r="R984" i="8" s="1"/>
  <c r="P1134" i="8"/>
  <c r="Q1134" i="8"/>
  <c r="P1194" i="8"/>
  <c r="Q1194" i="8"/>
  <c r="R1194" i="8" s="1"/>
  <c r="P965" i="8"/>
  <c r="Q965" i="8"/>
  <c r="R965" i="8" s="1"/>
  <c r="P1046" i="8"/>
  <c r="Q1046" i="8"/>
  <c r="P830" i="8"/>
  <c r="Q830" i="8"/>
  <c r="P1184" i="8"/>
  <c r="Q1184" i="8"/>
  <c r="P718" i="8"/>
  <c r="Q718" i="8"/>
  <c r="R718" i="8" s="1"/>
  <c r="P780" i="8"/>
  <c r="Q780" i="8"/>
  <c r="R780" i="8" s="1"/>
  <c r="P792" i="8"/>
  <c r="Q792" i="8"/>
  <c r="P955" i="8"/>
  <c r="Q955" i="8"/>
  <c r="R955" i="8" s="1"/>
  <c r="P1117" i="8"/>
  <c r="Q1117" i="8"/>
  <c r="R1117" i="8" s="1"/>
  <c r="P956" i="8"/>
  <c r="Q956" i="8"/>
  <c r="P1139" i="8"/>
  <c r="Q1139" i="8"/>
  <c r="P681" i="8"/>
  <c r="Q681" i="8"/>
  <c r="P1179" i="8"/>
  <c r="Q1179" i="8"/>
  <c r="R1179" i="8" s="1"/>
  <c r="P1337" i="8"/>
  <c r="Q1337" i="8"/>
  <c r="R1337" i="8" s="1"/>
  <c r="P919" i="8"/>
  <c r="Q919" i="8"/>
  <c r="Q1112" i="8"/>
  <c r="P1112" i="8"/>
  <c r="P1270" i="8"/>
  <c r="Q1270" i="8"/>
  <c r="R1270" i="8" s="1"/>
  <c r="P1327" i="8"/>
  <c r="Q1327" i="8"/>
  <c r="P720" i="8"/>
  <c r="Q720" i="8"/>
  <c r="P816" i="8"/>
  <c r="Q816" i="8"/>
  <c r="P1001" i="8"/>
  <c r="Q1001" i="8"/>
  <c r="R1001" i="8" s="1"/>
  <c r="K689" i="8"/>
  <c r="L689" i="8"/>
  <c r="M689" i="8"/>
  <c r="N689" i="8"/>
  <c r="O689" i="8"/>
  <c r="M945" i="8"/>
  <c r="N945" i="8"/>
  <c r="K945" i="8"/>
  <c r="L945" i="8"/>
  <c r="O945" i="8"/>
  <c r="M1201" i="8"/>
  <c r="K1201" i="8"/>
  <c r="L1201" i="8"/>
  <c r="N1201" i="8"/>
  <c r="O1201" i="8"/>
  <c r="P757" i="8"/>
  <c r="Q757" i="8"/>
  <c r="R757" i="8" s="1"/>
  <c r="P889" i="8"/>
  <c r="Q889" i="8"/>
  <c r="R889" i="8" s="1"/>
  <c r="P1123" i="8"/>
  <c r="Q1123" i="8"/>
  <c r="R1123" i="8" s="1"/>
  <c r="L866" i="8"/>
  <c r="K914" i="8"/>
  <c r="O1010" i="8"/>
  <c r="M770" i="8"/>
  <c r="O850" i="8"/>
  <c r="N1330" i="8"/>
  <c r="K1218" i="8"/>
  <c r="M754" i="8"/>
  <c r="P684" i="8"/>
  <c r="Q684" i="8"/>
  <c r="M1058" i="8"/>
  <c r="L1026" i="8"/>
  <c r="P1026" i="8" s="1"/>
  <c r="P1343" i="8"/>
  <c r="Q1343" i="8"/>
  <c r="R1343" i="8" s="1"/>
  <c r="P1100" i="8"/>
  <c r="Q1100" i="8"/>
  <c r="R1100" i="8" s="1"/>
  <c r="P1093" i="8"/>
  <c r="Q1093" i="8"/>
  <c r="K785" i="8"/>
  <c r="L785" i="8"/>
  <c r="O785" i="8"/>
  <c r="N785" i="8"/>
  <c r="M785" i="8"/>
  <c r="P1290" i="8"/>
  <c r="Q1290" i="8"/>
  <c r="O1008" i="8"/>
  <c r="K1008" i="8"/>
  <c r="M1008" i="8"/>
  <c r="L1008" i="8"/>
  <c r="N1008" i="8"/>
  <c r="L1024" i="8"/>
  <c r="M1024" i="8"/>
  <c r="K1024" i="8"/>
  <c r="N1024" i="8"/>
  <c r="O1024" i="8"/>
  <c r="N1072" i="8"/>
  <c r="K1072" i="8"/>
  <c r="L1072" i="8"/>
  <c r="M1072" i="8"/>
  <c r="O1072" i="8"/>
  <c r="L1172" i="8"/>
  <c r="N1172" i="8"/>
  <c r="O1172" i="8"/>
  <c r="K1172" i="8"/>
  <c r="M1172" i="8"/>
  <c r="P696" i="8"/>
  <c r="Q696" i="8"/>
  <c r="P890" i="8"/>
  <c r="Q890" i="8"/>
  <c r="R890" i="8" s="1"/>
  <c r="P809" i="8"/>
  <c r="Q809" i="8"/>
  <c r="R809" i="8" s="1"/>
  <c r="N932" i="8"/>
  <c r="O932" i="8"/>
  <c r="L932" i="8"/>
  <c r="K932" i="8"/>
  <c r="M932" i="8"/>
  <c r="P829" i="8"/>
  <c r="Q829" i="8"/>
  <c r="P891" i="8"/>
  <c r="Q891" i="8"/>
  <c r="R891" i="8" s="1"/>
  <c r="P1292" i="8"/>
  <c r="Q1292" i="8"/>
  <c r="R1292" i="8" s="1"/>
  <c r="P686" i="8"/>
  <c r="Q686" i="8"/>
  <c r="R686" i="8" s="1"/>
  <c r="P748" i="8"/>
  <c r="Q748" i="8"/>
  <c r="P1004" i="8"/>
  <c r="Q1004" i="8"/>
  <c r="P883" i="8"/>
  <c r="Q883" i="8"/>
  <c r="P1097" i="8"/>
  <c r="Q1097" i="8"/>
  <c r="P1127" i="8"/>
  <c r="Q1127" i="8"/>
  <c r="P1157" i="8"/>
  <c r="Q1157" i="8"/>
  <c r="R1157" i="8" s="1"/>
  <c r="P1285" i="8"/>
  <c r="Q1285" i="8"/>
  <c r="R1285" i="8" s="1"/>
  <c r="P893" i="8"/>
  <c r="Q893" i="8"/>
  <c r="R893" i="8" s="1"/>
  <c r="P1067" i="8"/>
  <c r="Q1067" i="8"/>
  <c r="P1177" i="8"/>
  <c r="Q1177" i="8"/>
  <c r="P781" i="8"/>
  <c r="Q781" i="8"/>
  <c r="P998" i="8"/>
  <c r="Q998" i="8"/>
  <c r="P700" i="8"/>
  <c r="Q700" i="8"/>
  <c r="P1059" i="8"/>
  <c r="Q1059" i="8"/>
  <c r="R1059" i="8" s="1"/>
  <c r="P1325" i="8"/>
  <c r="Q1325" i="8"/>
  <c r="R1325" i="8" s="1"/>
  <c r="P968" i="8"/>
  <c r="Q968" i="8"/>
  <c r="R968" i="8" s="1"/>
  <c r="P918" i="8"/>
  <c r="Q918" i="8"/>
  <c r="P1091" i="8"/>
  <c r="Q1091" i="8"/>
  <c r="P1307" i="8"/>
  <c r="Q1307" i="8"/>
  <c r="P1050" i="8"/>
  <c r="Q1050" i="8"/>
  <c r="P1142" i="8"/>
  <c r="Q1142" i="8"/>
  <c r="P1299" i="8"/>
  <c r="Q1299" i="8"/>
  <c r="R1299" i="8" s="1"/>
  <c r="P768" i="8"/>
  <c r="Q768" i="8"/>
  <c r="P864" i="8"/>
  <c r="Q864" i="8"/>
  <c r="R864" i="8" s="1"/>
  <c r="P944" i="8"/>
  <c r="Q944" i="8"/>
  <c r="P815" i="8"/>
  <c r="Q815" i="8"/>
  <c r="P908" i="8"/>
  <c r="Q908" i="8"/>
  <c r="P1020" i="8"/>
  <c r="Q1020" i="8"/>
  <c r="K705" i="8"/>
  <c r="L705" i="8"/>
  <c r="M705" i="8"/>
  <c r="N705" i="8"/>
  <c r="O705" i="8"/>
  <c r="M961" i="8"/>
  <c r="N961" i="8"/>
  <c r="K961" i="8"/>
  <c r="L961" i="8"/>
  <c r="O961" i="8"/>
  <c r="M1217" i="8"/>
  <c r="K1217" i="8"/>
  <c r="L1217" i="8"/>
  <c r="N1217" i="8"/>
  <c r="O1217" i="8"/>
  <c r="P703" i="8"/>
  <c r="Q703" i="8"/>
  <c r="P1032" i="8"/>
  <c r="Q1032" i="8"/>
  <c r="P1279" i="8"/>
  <c r="Q1279" i="8"/>
  <c r="K866" i="8"/>
  <c r="O914" i="8"/>
  <c r="N1010" i="8"/>
  <c r="M1170" i="8"/>
  <c r="K770" i="8"/>
  <c r="N850" i="8"/>
  <c r="K978" i="8"/>
  <c r="M1330" i="8"/>
  <c r="N1218" i="8"/>
  <c r="K1346" i="8"/>
  <c r="K754" i="8"/>
  <c r="L1058" i="8"/>
  <c r="P1058" i="8" s="1"/>
  <c r="N1090" i="8"/>
  <c r="P1130" i="8"/>
  <c r="Q1130" i="8"/>
  <c r="R1130" i="8" s="1"/>
  <c r="M1088" i="8"/>
  <c r="N1088" i="8"/>
  <c r="O1088" i="8"/>
  <c r="K1088" i="8"/>
  <c r="L1088" i="8"/>
  <c r="N1188" i="8"/>
  <c r="O1188" i="8"/>
  <c r="L1188" i="8"/>
  <c r="K1188" i="8"/>
  <c r="M1188" i="8"/>
  <c r="P1253" i="8"/>
  <c r="Q1253" i="8"/>
  <c r="K692" i="8"/>
  <c r="L692" i="8"/>
  <c r="M692" i="8"/>
  <c r="N692" i="8"/>
  <c r="O692" i="8"/>
  <c r="N948" i="8"/>
  <c r="O948" i="8"/>
  <c r="K948" i="8"/>
  <c r="L948" i="8"/>
  <c r="M948" i="8"/>
  <c r="P1104" i="8"/>
  <c r="Q1104" i="8"/>
  <c r="P1322" i="8"/>
  <c r="Q1322" i="8"/>
  <c r="P1015" i="8"/>
  <c r="Q1015" i="8"/>
  <c r="P1312" i="8"/>
  <c r="Q1312" i="8"/>
  <c r="P854" i="8"/>
  <c r="Q854" i="8"/>
  <c r="R854" i="8" s="1"/>
  <c r="P1147" i="8"/>
  <c r="Q1147" i="8"/>
  <c r="R1147" i="8" s="1"/>
  <c r="P1305" i="8"/>
  <c r="Q1305" i="8"/>
  <c r="R1305" i="8" s="1"/>
  <c r="P936" i="8"/>
  <c r="Q936" i="8"/>
  <c r="P1079" i="8"/>
  <c r="Q1079" i="8"/>
  <c r="P1110" i="8"/>
  <c r="Q1110" i="8"/>
  <c r="P1295" i="8"/>
  <c r="Q1295" i="8"/>
  <c r="P875" i="8"/>
  <c r="Q875" i="8"/>
  <c r="P1049" i="8"/>
  <c r="Q1049" i="8"/>
  <c r="R1049" i="8" s="1"/>
  <c r="Q856" i="8"/>
  <c r="P856" i="8"/>
  <c r="P1119" i="8"/>
  <c r="Q1119" i="8"/>
  <c r="R1119" i="8" s="1"/>
  <c r="P1277" i="8"/>
  <c r="Q1277" i="8"/>
  <c r="P867" i="8"/>
  <c r="Q867" i="8"/>
  <c r="P755" i="8"/>
  <c r="Q755" i="8"/>
  <c r="P927" i="8"/>
  <c r="Q927" i="8"/>
  <c r="P1240" i="8"/>
  <c r="Q1240" i="8"/>
  <c r="K721" i="8"/>
  <c r="L721" i="8"/>
  <c r="M721" i="8"/>
  <c r="N721" i="8"/>
  <c r="O721" i="8"/>
  <c r="M977" i="8"/>
  <c r="N977" i="8"/>
  <c r="K977" i="8"/>
  <c r="L977" i="8"/>
  <c r="O977" i="8"/>
  <c r="M1233" i="8"/>
  <c r="K1233" i="8"/>
  <c r="L1233" i="8"/>
  <c r="N1233" i="8"/>
  <c r="O1233" i="8"/>
  <c r="P1094" i="8"/>
  <c r="Q1094" i="8"/>
  <c r="P1132" i="8"/>
  <c r="Q1132" i="8"/>
  <c r="R1132" i="8" s="1"/>
  <c r="P1192" i="8"/>
  <c r="Q1192" i="8"/>
  <c r="P1222" i="8"/>
  <c r="Q1222" i="8"/>
  <c r="R1222" i="8" s="1"/>
  <c r="P1251" i="8"/>
  <c r="Q1251" i="8"/>
  <c r="R1251" i="8" s="1"/>
  <c r="O866" i="8"/>
  <c r="N914" i="8"/>
  <c r="L1170" i="8"/>
  <c r="L770" i="8"/>
  <c r="K882" i="8"/>
  <c r="L978" i="8"/>
  <c r="K1330" i="8"/>
  <c r="M738" i="8"/>
  <c r="M1346" i="8"/>
  <c r="L754" i="8"/>
  <c r="O1250" i="8"/>
  <c r="O1090" i="8"/>
  <c r="P1061" i="8"/>
  <c r="Q1061" i="8"/>
  <c r="R1061" i="8" s="1"/>
  <c r="P837" i="8"/>
  <c r="Q837" i="8"/>
  <c r="R837" i="8" s="1"/>
  <c r="P1120" i="8"/>
  <c r="Q1120" i="8"/>
  <c r="L1041" i="8"/>
  <c r="O1041" i="8"/>
  <c r="K1041" i="8"/>
  <c r="M1041" i="8"/>
  <c r="N1041" i="8"/>
  <c r="P962" i="8"/>
  <c r="Q962" i="8"/>
  <c r="R962" i="8" s="1"/>
  <c r="P1310" i="8"/>
  <c r="Q1310" i="8"/>
  <c r="R1310" i="8" s="1"/>
  <c r="K708" i="8"/>
  <c r="L708" i="8"/>
  <c r="M708" i="8"/>
  <c r="N708" i="8"/>
  <c r="O708" i="8"/>
  <c r="N964" i="8"/>
  <c r="O964" i="8"/>
  <c r="L964" i="8"/>
  <c r="M964" i="8"/>
  <c r="K964" i="8"/>
  <c r="P1262" i="8"/>
  <c r="Q1262" i="8"/>
  <c r="P791" i="8"/>
  <c r="Q791" i="8"/>
  <c r="R791" i="8" s="1"/>
  <c r="P853" i="8"/>
  <c r="Q853" i="8"/>
  <c r="R853" i="8" s="1"/>
  <c r="Q1255" i="8"/>
  <c r="P1255" i="8"/>
  <c r="P741" i="8"/>
  <c r="Q741" i="8"/>
  <c r="P873" i="8"/>
  <c r="Q873" i="8"/>
  <c r="P1245" i="8"/>
  <c r="Q1245" i="8"/>
  <c r="P1275" i="8"/>
  <c r="Q1275" i="8"/>
  <c r="P843" i="8"/>
  <c r="Q843" i="8"/>
  <c r="P793" i="8"/>
  <c r="Q793" i="8"/>
  <c r="R793" i="8" s="1"/>
  <c r="P1238" i="8"/>
  <c r="Q1238" i="8"/>
  <c r="R1238" i="8" s="1"/>
  <c r="P1267" i="8"/>
  <c r="Q1267" i="8"/>
  <c r="R1267" i="8" s="1"/>
  <c r="P763" i="8"/>
  <c r="Q763" i="8"/>
  <c r="P887" i="8"/>
  <c r="Q887" i="8"/>
  <c r="P926" i="8"/>
  <c r="Q926" i="8"/>
  <c r="P1247" i="8"/>
  <c r="Q1247" i="8"/>
  <c r="P814" i="8"/>
  <c r="Q814" i="8"/>
  <c r="P981" i="8"/>
  <c r="Q981" i="8"/>
  <c r="R981" i="8" s="1"/>
  <c r="P1031" i="8"/>
  <c r="Q1031" i="8"/>
  <c r="R1031" i="8" s="1"/>
  <c r="P1070" i="8"/>
  <c r="Q1070" i="8"/>
  <c r="R1070" i="8" s="1"/>
  <c r="P1150" i="8"/>
  <c r="Q1150" i="8"/>
  <c r="P1180" i="8"/>
  <c r="Q1180" i="8"/>
  <c r="P1210" i="8"/>
  <c r="Q1210" i="8"/>
  <c r="P877" i="8"/>
  <c r="Q877" i="8"/>
  <c r="K737" i="8"/>
  <c r="L737" i="8"/>
  <c r="M737" i="8"/>
  <c r="O737" i="8"/>
  <c r="N737" i="8"/>
  <c r="M993" i="8"/>
  <c r="N993" i="8"/>
  <c r="O993" i="8"/>
  <c r="K993" i="8"/>
  <c r="L993" i="8"/>
  <c r="M1249" i="8"/>
  <c r="K1249" i="8"/>
  <c r="L1249" i="8"/>
  <c r="N1249" i="8"/>
  <c r="O1249" i="8"/>
  <c r="P765" i="8"/>
  <c r="Q765" i="8"/>
  <c r="N866" i="8"/>
  <c r="M1154" i="8"/>
  <c r="K1170" i="8"/>
  <c r="O770" i="8"/>
  <c r="P715" i="8"/>
  <c r="Q715" i="8"/>
  <c r="M1042" i="8"/>
  <c r="L882" i="8"/>
  <c r="O978" i="8"/>
  <c r="P746" i="8"/>
  <c r="Q746" i="8"/>
  <c r="K738" i="8"/>
  <c r="O1346" i="8"/>
  <c r="O754" i="8"/>
  <c r="O1298" i="8"/>
  <c r="M1250" i="8"/>
  <c r="M1090" i="8"/>
  <c r="P1333" i="8"/>
  <c r="Q1333" i="8"/>
  <c r="R1333" i="8" s="1"/>
  <c r="P1160" i="8"/>
  <c r="Q1160" i="8"/>
  <c r="R1160" i="8" s="1"/>
  <c r="L1042" i="8"/>
  <c r="N1204" i="8"/>
  <c r="K1204" i="8"/>
  <c r="L1204" i="8"/>
  <c r="M1204" i="8"/>
  <c r="O1204" i="8"/>
  <c r="P1340" i="8"/>
  <c r="Q1340" i="8"/>
  <c r="P1003" i="8"/>
  <c r="Q1003" i="8"/>
  <c r="P790" i="8"/>
  <c r="Q790" i="8"/>
  <c r="N1220" i="8"/>
  <c r="O1220" i="8"/>
  <c r="K1220" i="8"/>
  <c r="L1220" i="8"/>
  <c r="M1220" i="8"/>
  <c r="P819" i="8"/>
  <c r="Q819" i="8"/>
  <c r="R819" i="8" s="1"/>
  <c r="P1125" i="8"/>
  <c r="Q1125" i="8"/>
  <c r="R1125" i="8" s="1"/>
  <c r="P1152" i="8"/>
  <c r="Q1152" i="8"/>
  <c r="P941" i="8"/>
  <c r="Q941" i="8"/>
  <c r="K724" i="8"/>
  <c r="L724" i="8"/>
  <c r="M724" i="8"/>
  <c r="N724" i="8"/>
  <c r="O724" i="8"/>
  <c r="N980" i="8"/>
  <c r="O980" i="8"/>
  <c r="K980" i="8"/>
  <c r="L980" i="8"/>
  <c r="M980" i="8"/>
  <c r="P1034" i="8"/>
  <c r="Q1034" i="8"/>
  <c r="R1034" i="8" s="1"/>
  <c r="P1175" i="8"/>
  <c r="Q1175" i="8"/>
  <c r="P1205" i="8"/>
  <c r="Q1205" i="8"/>
  <c r="P1232" i="8"/>
  <c r="Q1232" i="8"/>
  <c r="P709" i="8"/>
  <c r="Q709" i="8"/>
  <c r="P841" i="8"/>
  <c r="Q841" i="8"/>
  <c r="R841" i="8" s="1"/>
  <c r="P698" i="8"/>
  <c r="Q698" i="8"/>
  <c r="P687" i="8"/>
  <c r="Q687" i="8"/>
  <c r="R687" i="8" s="1"/>
  <c r="P1005" i="8"/>
  <c r="Q1005" i="8"/>
  <c r="R1005" i="8" s="1"/>
  <c r="P699" i="8"/>
  <c r="Q699" i="8"/>
  <c r="P986" i="8"/>
  <c r="Q986" i="8"/>
  <c r="P1187" i="8"/>
  <c r="Q1187" i="8"/>
  <c r="P1006" i="8"/>
  <c r="Q1006" i="8"/>
  <c r="P1208" i="8"/>
  <c r="Q1208" i="8"/>
  <c r="R1208" i="8" s="1"/>
  <c r="P774" i="8"/>
  <c r="Q774" i="8"/>
  <c r="P906" i="8"/>
  <c r="Q906" i="8"/>
  <c r="R906" i="8" s="1"/>
  <c r="P701" i="8"/>
  <c r="Q701" i="8"/>
  <c r="R701" i="8" s="1"/>
  <c r="P794" i="8"/>
  <c r="Q794" i="8"/>
  <c r="P1038" i="8"/>
  <c r="Q1038" i="8"/>
  <c r="P1190" i="8"/>
  <c r="Q1190" i="8"/>
  <c r="P1219" i="8"/>
  <c r="Q1219" i="8"/>
  <c r="P775" i="8"/>
  <c r="Q775" i="8"/>
  <c r="R775" i="8" s="1"/>
  <c r="P702" i="8"/>
  <c r="Q702" i="8"/>
  <c r="P1308" i="8"/>
  <c r="Q1308" i="8"/>
  <c r="R1308" i="8" s="1"/>
  <c r="P880" i="8"/>
  <c r="Q880" i="8"/>
  <c r="R880" i="8" s="1"/>
  <c r="P745" i="8"/>
  <c r="Q745" i="8"/>
  <c r="K753" i="8"/>
  <c r="L753" i="8"/>
  <c r="M753" i="8"/>
  <c r="N753" i="8"/>
  <c r="O753" i="8"/>
  <c r="M1009" i="8"/>
  <c r="N1009" i="8"/>
  <c r="K1009" i="8"/>
  <c r="L1009" i="8"/>
  <c r="O1009" i="8"/>
  <c r="M1265" i="8"/>
  <c r="K1265" i="8"/>
  <c r="L1265" i="8"/>
  <c r="N1265" i="8"/>
  <c r="O1265" i="8"/>
  <c r="P982" i="8"/>
  <c r="Q982" i="8"/>
  <c r="P1162" i="8"/>
  <c r="Q1162" i="8"/>
  <c r="P1320" i="8"/>
  <c r="Q1320" i="8"/>
  <c r="K1266" i="8"/>
  <c r="L1154" i="8"/>
  <c r="P1154" i="8" s="1"/>
  <c r="O1170" i="8"/>
  <c r="O1042" i="8"/>
  <c r="O882" i="8"/>
  <c r="N978" i="8"/>
  <c r="P971" i="8"/>
  <c r="Q971" i="8"/>
  <c r="L738" i="8"/>
  <c r="N1346" i="8"/>
  <c r="P847" i="8"/>
  <c r="Q847" i="8"/>
  <c r="M1298" i="8"/>
  <c r="K1250" i="8"/>
  <c r="L1090" i="8"/>
  <c r="P1090" i="8" s="1"/>
  <c r="P1021" i="8"/>
  <c r="Q1021" i="8"/>
  <c r="P991" i="8"/>
  <c r="Q991" i="8"/>
  <c r="P728" i="8"/>
  <c r="Q728" i="8"/>
  <c r="N1236" i="8"/>
  <c r="K1236" i="8"/>
  <c r="L1236" i="8"/>
  <c r="M1236" i="8"/>
  <c r="O1236" i="8"/>
  <c r="P766" i="8"/>
  <c r="Q766" i="8"/>
  <c r="P1095" i="8"/>
  <c r="Q1095" i="8"/>
  <c r="P1280" i="8"/>
  <c r="Q1280" i="8"/>
  <c r="P902" i="8"/>
  <c r="Q902" i="8"/>
  <c r="R902" i="8" s="1"/>
  <c r="K740" i="8"/>
  <c r="L740" i="8"/>
  <c r="M740" i="8"/>
  <c r="N740" i="8"/>
  <c r="O740" i="8"/>
  <c r="N996" i="8"/>
  <c r="O996" i="8"/>
  <c r="M996" i="8"/>
  <c r="K996" i="8"/>
  <c r="L996" i="8"/>
  <c r="P922" i="8"/>
  <c r="Q922" i="8"/>
  <c r="P1054" i="8"/>
  <c r="Q1054" i="8"/>
  <c r="P985" i="8"/>
  <c r="Q985" i="8"/>
  <c r="R985" i="8" s="1"/>
  <c r="P1165" i="8"/>
  <c r="Q1165" i="8"/>
  <c r="R1165" i="8" s="1"/>
  <c r="P1225" i="8"/>
  <c r="Q1225" i="8"/>
  <c r="R1225" i="8" s="1"/>
  <c r="P1055" i="8"/>
  <c r="Q1055" i="8"/>
  <c r="P730" i="8"/>
  <c r="Q730" i="8"/>
  <c r="P823" i="8"/>
  <c r="Q823" i="8"/>
  <c r="P862" i="8"/>
  <c r="Q862" i="8"/>
  <c r="P1215" i="8"/>
  <c r="Q1215" i="8"/>
  <c r="P742" i="8"/>
  <c r="Q742" i="8"/>
  <c r="R742" i="8" s="1"/>
  <c r="P803" i="8"/>
  <c r="Q803" i="8"/>
  <c r="R803" i="8" s="1"/>
  <c r="P925" i="8"/>
  <c r="Q925" i="8"/>
  <c r="R925" i="8" s="1"/>
  <c r="P987" i="8"/>
  <c r="Q987" i="8"/>
  <c r="P1148" i="8"/>
  <c r="Q1148" i="8"/>
  <c r="P1178" i="8"/>
  <c r="Q1178" i="8"/>
  <c r="P1336" i="8"/>
  <c r="Q1336" i="8"/>
  <c r="P712" i="8"/>
  <c r="Q712" i="8"/>
  <c r="P999" i="8"/>
  <c r="Q999" i="8"/>
  <c r="R999" i="8" s="1"/>
  <c r="P979" i="8"/>
  <c r="Q979" i="8"/>
  <c r="R979" i="8" s="1"/>
  <c r="P682" i="8"/>
  <c r="Q682" i="8"/>
  <c r="R682" i="8" s="1"/>
  <c r="P1338" i="8"/>
  <c r="Q1338" i="8"/>
  <c r="P776" i="8"/>
  <c r="Q776" i="8"/>
  <c r="K769" i="8"/>
  <c r="L769" i="8"/>
  <c r="M769" i="8"/>
  <c r="O769" i="8"/>
  <c r="N769" i="8"/>
  <c r="L1025" i="8"/>
  <c r="M1025" i="8"/>
  <c r="K1025" i="8"/>
  <c r="N1025" i="8"/>
  <c r="O1025" i="8"/>
  <c r="M1281" i="8"/>
  <c r="K1281" i="8"/>
  <c r="L1281" i="8"/>
  <c r="N1281" i="8"/>
  <c r="O1281" i="8"/>
  <c r="Q920" i="8"/>
  <c r="P920" i="8"/>
  <c r="P1063" i="8"/>
  <c r="Q1063" i="8"/>
  <c r="P1260" i="8"/>
  <c r="Q1260" i="8"/>
  <c r="Y633" i="1"/>
  <c r="Y449" i="1"/>
  <c r="Y426" i="1"/>
  <c r="Z469" i="1"/>
  <c r="Y479" i="1"/>
  <c r="Z240" i="1"/>
  <c r="Y637" i="1"/>
  <c r="Y512" i="1"/>
  <c r="Y427" i="1"/>
  <c r="Z418" i="1"/>
  <c r="Z104" i="1"/>
  <c r="Y396" i="1"/>
  <c r="Y612" i="1"/>
  <c r="Y586" i="1"/>
  <c r="Y554" i="1"/>
  <c r="Y207" i="1"/>
  <c r="Y158" i="1"/>
  <c r="Y566" i="1"/>
  <c r="Y178" i="1"/>
  <c r="Z168" i="1"/>
  <c r="Y164" i="1"/>
  <c r="Y416" i="1"/>
  <c r="Y522" i="1"/>
  <c r="Y287" i="1"/>
  <c r="Y267" i="1"/>
  <c r="Y656" i="1"/>
  <c r="Y653" i="1"/>
  <c r="Y134" i="1"/>
  <c r="Y673" i="1"/>
  <c r="Y660" i="1"/>
  <c r="Y644" i="1"/>
  <c r="Z623" i="1"/>
  <c r="Y625" i="1"/>
  <c r="Y621" i="1"/>
  <c r="Y620" i="1"/>
  <c r="Z631" i="1"/>
  <c r="Y628" i="1"/>
  <c r="Y570" i="1"/>
  <c r="Y559" i="1"/>
  <c r="Y564" i="1"/>
  <c r="Y553" i="1"/>
  <c r="Y574" i="1"/>
  <c r="Y542" i="1"/>
  <c r="Y525" i="1"/>
  <c r="Y543" i="1"/>
  <c r="Y498" i="1"/>
  <c r="Y486" i="1"/>
  <c r="Y500" i="1"/>
  <c r="Y462" i="1"/>
  <c r="Y466" i="1"/>
  <c r="Y452" i="1"/>
  <c r="Y413" i="1"/>
  <c r="Y435" i="1"/>
  <c r="Y398" i="1"/>
  <c r="Y399" i="1"/>
  <c r="Y392" i="1"/>
  <c r="Y377" i="1"/>
  <c r="Z401" i="1"/>
  <c r="Y380" i="1"/>
  <c r="Z400" i="1"/>
  <c r="Y372" i="1"/>
  <c r="Y360" i="1"/>
  <c r="Y341" i="1"/>
  <c r="Y342" i="1"/>
  <c r="Y344" i="1"/>
  <c r="Y334" i="1"/>
  <c r="Y303" i="1"/>
  <c r="Y302" i="1"/>
  <c r="Y298" i="1"/>
  <c r="Y269" i="1"/>
  <c r="Y271" i="1"/>
  <c r="Y261" i="1"/>
  <c r="Y252" i="1"/>
  <c r="Y219" i="1"/>
  <c r="Y198" i="1"/>
  <c r="Y183" i="1"/>
  <c r="Y204" i="1"/>
  <c r="Y191" i="1"/>
  <c r="Y218" i="1"/>
  <c r="Y199" i="1"/>
  <c r="Y215" i="1"/>
  <c r="Y155" i="1"/>
  <c r="Y163" i="1"/>
  <c r="Y175" i="1"/>
  <c r="Y161" i="1"/>
  <c r="Y151" i="1"/>
  <c r="Y148" i="1"/>
  <c r="Y116" i="1"/>
  <c r="Y115" i="1"/>
  <c r="Y108" i="1"/>
  <c r="Y110" i="1"/>
  <c r="Y128" i="1"/>
  <c r="Y111" i="1"/>
  <c r="Y123" i="1"/>
  <c r="Y145" i="1"/>
  <c r="Y106" i="1"/>
  <c r="Y103" i="1"/>
  <c r="Y335" i="1"/>
  <c r="Y279" i="1"/>
  <c r="Y280" i="1"/>
  <c r="Y478" i="1"/>
  <c r="Y309" i="1"/>
  <c r="Y278" i="1"/>
  <c r="Y597" i="1"/>
  <c r="Z599" i="1"/>
  <c r="Z592" i="1"/>
  <c r="Y539" i="1"/>
  <c r="Y676" i="1"/>
  <c r="Y638" i="1"/>
  <c r="Y654" i="1"/>
  <c r="Y661" i="1"/>
  <c r="Y648" i="1"/>
  <c r="Y658" i="1"/>
  <c r="Y639" i="1"/>
  <c r="Y601" i="1"/>
  <c r="Z589" i="1"/>
  <c r="Y576" i="1"/>
  <c r="Y557" i="1"/>
  <c r="Y555" i="1"/>
  <c r="Y548" i="1"/>
  <c r="Y546" i="1"/>
  <c r="Y547" i="1"/>
  <c r="Y513" i="1"/>
  <c r="Y497" i="1"/>
  <c r="Y491" i="1"/>
  <c r="Y475" i="1"/>
  <c r="Y493" i="1"/>
  <c r="Y446" i="1"/>
  <c r="Y443" i="1"/>
  <c r="Y417" i="1"/>
  <c r="Y447" i="1"/>
  <c r="Y393" i="1"/>
  <c r="Y391" i="1"/>
  <c r="Y362" i="1"/>
  <c r="Y366" i="1"/>
  <c r="Y365" i="1"/>
  <c r="Y318" i="1"/>
  <c r="Z320" i="1"/>
  <c r="Y299" i="1"/>
  <c r="Y257" i="1"/>
  <c r="Y283" i="1"/>
  <c r="Y286" i="1"/>
  <c r="Y205" i="1"/>
  <c r="Y246" i="1"/>
  <c r="Y244" i="1"/>
  <c r="Y177" i="1"/>
  <c r="Y186" i="1"/>
  <c r="Y172" i="1"/>
  <c r="Y189" i="1"/>
  <c r="Y188" i="1"/>
  <c r="Y174" i="1"/>
  <c r="Y157" i="1"/>
  <c r="Y192" i="1"/>
  <c r="Y187" i="1"/>
  <c r="Y190" i="1"/>
  <c r="Y179" i="1"/>
  <c r="Y146" i="1"/>
  <c r="Y142" i="1"/>
  <c r="Y129" i="1"/>
  <c r="Y125" i="1"/>
  <c r="Y147" i="1"/>
  <c r="Y141" i="1"/>
  <c r="Y131" i="1"/>
  <c r="Y101" i="1"/>
  <c r="Y181" i="1"/>
  <c r="Y456" i="1"/>
  <c r="Z402" i="1"/>
  <c r="Z615" i="1"/>
  <c r="Y650" i="1"/>
  <c r="Y373" i="1"/>
  <c r="Y121" i="1"/>
  <c r="Y265" i="1"/>
  <c r="Y313" i="1"/>
  <c r="Y329" i="1"/>
  <c r="Y575" i="1"/>
  <c r="Y572" i="1"/>
  <c r="Z304" i="1"/>
  <c r="Z336" i="1"/>
  <c r="Y588" i="1"/>
  <c r="Y173" i="1"/>
  <c r="Y253" i="1"/>
  <c r="Y301" i="1"/>
  <c r="Y333" i="1"/>
  <c r="Y604" i="1"/>
  <c r="Y464" i="1"/>
  <c r="Y480" i="1"/>
  <c r="Y544" i="1"/>
  <c r="Y397" i="1"/>
  <c r="Z407" i="1"/>
  <c r="Y442" i="1"/>
  <c r="Y474" i="1"/>
  <c r="Y490" i="1"/>
  <c r="Y245" i="1"/>
  <c r="Y630" i="1"/>
  <c r="Y284" i="1"/>
  <c r="Y640" i="1"/>
  <c r="Y326" i="1"/>
  <c r="Y482" i="1"/>
  <c r="Y520" i="1"/>
  <c r="Y606" i="1"/>
  <c r="Y508" i="1"/>
  <c r="Y113" i="1"/>
  <c r="Y193" i="1"/>
  <c r="Y394" i="1"/>
  <c r="Y496" i="1"/>
  <c r="Y315" i="1"/>
  <c r="Y506" i="1"/>
  <c r="Y614" i="1"/>
  <c r="Y538" i="1"/>
  <c r="Y649" i="1"/>
  <c r="Y677" i="1"/>
  <c r="Y577" i="1"/>
  <c r="Y668" i="1"/>
  <c r="Y662" i="1"/>
  <c r="Y678" i="1"/>
  <c r="Y166" i="1"/>
  <c r="Y160" i="1"/>
  <c r="Y358" i="1"/>
  <c r="Y669" i="1"/>
  <c r="Y473" i="1"/>
  <c r="Y285" i="1"/>
  <c r="Y619" i="1"/>
  <c r="Y540" i="1"/>
  <c r="Y651" i="1"/>
  <c r="Y209" i="1"/>
  <c r="Y448" i="1"/>
  <c r="Y664" i="1"/>
  <c r="Y655" i="1"/>
  <c r="Y135" i="1"/>
  <c r="Y202" i="1"/>
  <c r="Y433" i="1"/>
  <c r="Y537" i="1"/>
  <c r="Y562" i="1"/>
  <c r="Y234" i="1"/>
  <c r="Y231" i="1"/>
  <c r="Y364" i="1"/>
  <c r="Y383" i="1"/>
  <c r="Y468" i="1"/>
  <c r="Y263" i="1"/>
  <c r="Y139" i="1"/>
  <c r="Z437" i="1"/>
  <c r="Y459" i="1"/>
  <c r="Y484" i="1"/>
  <c r="Z99" i="1"/>
  <c r="Z136" i="1"/>
  <c r="Y206" i="1"/>
  <c r="Y238" i="1"/>
  <c r="Y292" i="1"/>
  <c r="Y330" i="1"/>
  <c r="Y374" i="1"/>
  <c r="Y390" i="1"/>
  <c r="Y415" i="1"/>
  <c r="Y434" i="1"/>
  <c r="Y481" i="1"/>
  <c r="Y541" i="1"/>
  <c r="Y563" i="1"/>
  <c r="Y327" i="1"/>
  <c r="Y162" i="1"/>
  <c r="Z216" i="1"/>
  <c r="Y248" i="1"/>
  <c r="Y346" i="1"/>
  <c r="Y409" i="1"/>
  <c r="Y516" i="1"/>
  <c r="Y626" i="1"/>
  <c r="Y143" i="1"/>
  <c r="Y264" i="1"/>
  <c r="Y343" i="1"/>
  <c r="Y425" i="1"/>
  <c r="Y667" i="1"/>
  <c r="Y670" i="1"/>
  <c r="Y124" i="1"/>
  <c r="Y156" i="1"/>
  <c r="Y296" i="1"/>
  <c r="Y359" i="1"/>
  <c r="Y422" i="1"/>
  <c r="Y438" i="1"/>
  <c r="Y510" i="1"/>
  <c r="Y526" i="1"/>
  <c r="Y642" i="1"/>
  <c r="Y293" i="1"/>
  <c r="Y523" i="1"/>
  <c r="Z220" i="1"/>
  <c r="Y255" i="1"/>
  <c r="Y312" i="1"/>
  <c r="Y350" i="1"/>
  <c r="Y432" i="1"/>
  <c r="Y561" i="1"/>
  <c r="Y636" i="1"/>
  <c r="Y645" i="1"/>
  <c r="Y429" i="1"/>
  <c r="Y451" i="1"/>
  <c r="Y605" i="1"/>
  <c r="Y674" i="1"/>
  <c r="Y144" i="1"/>
  <c r="Y214" i="1"/>
  <c r="Y230" i="1"/>
  <c r="Y404" i="1"/>
  <c r="Y445" i="1"/>
  <c r="Y596" i="1"/>
  <c r="Y646" i="1"/>
  <c r="Y671" i="1"/>
  <c r="Y319" i="1"/>
  <c r="Y461" i="1"/>
  <c r="Y122" i="1"/>
  <c r="Y138" i="1"/>
  <c r="Y294" i="1"/>
  <c r="Y436" i="1"/>
  <c r="Y458" i="1"/>
  <c r="Y483" i="1"/>
  <c r="Y165" i="1"/>
  <c r="Y281" i="1"/>
  <c r="Y488" i="1"/>
  <c r="Y568" i="1"/>
  <c r="Y675" i="1"/>
  <c r="Y297" i="1"/>
  <c r="Y556" i="1"/>
  <c r="Y672" i="1"/>
  <c r="Y197" i="1"/>
  <c r="Y666" i="1"/>
  <c r="Y213" i="1"/>
  <c r="Y504" i="1"/>
  <c r="Y629" i="1"/>
  <c r="Y492" i="1"/>
  <c r="Y229" i="1"/>
  <c r="Y590" i="1"/>
  <c r="Y98" i="1"/>
  <c r="Y440" i="1"/>
  <c r="Y627" i="1"/>
  <c r="Y643" i="1"/>
  <c r="Y220" i="1"/>
  <c r="Y249" i="1"/>
  <c r="Y117" i="1"/>
  <c r="Y133" i="1"/>
  <c r="Y659" i="1"/>
  <c r="Y149" i="1"/>
  <c r="Y613" i="1"/>
  <c r="Z109" i="1"/>
  <c r="AA109" i="1" s="1"/>
  <c r="Z125" i="1"/>
  <c r="Z141" i="1"/>
  <c r="Z157" i="1"/>
  <c r="Z173" i="1"/>
  <c r="Z189" i="1"/>
  <c r="AA189" i="1" s="1"/>
  <c r="Z205" i="1"/>
  <c r="Y304" i="1"/>
  <c r="Y355" i="1"/>
  <c r="Y370" i="1"/>
  <c r="Z410" i="1"/>
  <c r="Y410" i="1"/>
  <c r="Z114" i="1"/>
  <c r="AA114" i="1" s="1"/>
  <c r="Z130" i="1"/>
  <c r="AA130" i="1" s="1"/>
  <c r="Z146" i="1"/>
  <c r="AA146" i="1" s="1"/>
  <c r="Z162" i="1"/>
  <c r="Z178" i="1"/>
  <c r="Z194" i="1"/>
  <c r="AA194" i="1" s="1"/>
  <c r="Z210" i="1"/>
  <c r="AA210" i="1" s="1"/>
  <c r="Y228" i="1"/>
  <c r="Y235" i="1"/>
  <c r="Y258" i="1"/>
  <c r="Y324" i="1"/>
  <c r="Y353" i="1"/>
  <c r="Z184" i="1"/>
  <c r="Z103" i="1"/>
  <c r="Z119" i="1"/>
  <c r="AA119" i="1" s="1"/>
  <c r="Z135" i="1"/>
  <c r="AA135" i="1" s="1"/>
  <c r="Z151" i="1"/>
  <c r="Z167" i="1"/>
  <c r="AA167" i="1" s="1"/>
  <c r="Z183" i="1"/>
  <c r="Z199" i="1"/>
  <c r="Z215" i="1"/>
  <c r="Y224" i="1"/>
  <c r="Y241" i="1"/>
  <c r="Y336" i="1"/>
  <c r="Y387" i="1"/>
  <c r="Z108" i="1"/>
  <c r="Z124" i="1"/>
  <c r="Z140" i="1"/>
  <c r="AA140" i="1" s="1"/>
  <c r="Z156" i="1"/>
  <c r="Z172" i="1"/>
  <c r="Z188" i="1"/>
  <c r="Z204" i="1"/>
  <c r="Z224" i="1"/>
  <c r="Y233" i="1"/>
  <c r="Y275" i="1"/>
  <c r="Y290" i="1"/>
  <c r="Y356" i="1"/>
  <c r="Y385" i="1"/>
  <c r="Z113" i="1"/>
  <c r="Z129" i="1"/>
  <c r="Z145" i="1"/>
  <c r="Z161" i="1"/>
  <c r="Z177" i="1"/>
  <c r="Z193" i="1"/>
  <c r="Z209" i="1"/>
  <c r="Y222" i="1"/>
  <c r="Y273" i="1"/>
  <c r="Y368" i="1"/>
  <c r="Z405" i="1"/>
  <c r="Z102" i="1"/>
  <c r="Z118" i="1"/>
  <c r="AA118" i="1" s="1"/>
  <c r="Z134" i="1"/>
  <c r="Z150" i="1"/>
  <c r="AA150" i="1" s="1"/>
  <c r="Z166" i="1"/>
  <c r="Z182" i="1"/>
  <c r="AA182" i="1" s="1"/>
  <c r="Z198" i="1"/>
  <c r="Z214" i="1"/>
  <c r="Y256" i="1"/>
  <c r="Y307" i="1"/>
  <c r="Y322" i="1"/>
  <c r="Y223" i="1"/>
  <c r="Z107" i="1"/>
  <c r="AA107" i="1" s="1"/>
  <c r="Z123" i="1"/>
  <c r="Z139" i="1"/>
  <c r="Z155" i="1"/>
  <c r="Z171" i="1"/>
  <c r="AA171" i="1" s="1"/>
  <c r="Z187" i="1"/>
  <c r="Z203" i="1"/>
  <c r="Z219" i="1"/>
  <c r="Y227" i="1"/>
  <c r="Y305" i="1"/>
  <c r="Y400" i="1"/>
  <c r="Z112" i="1"/>
  <c r="AA112" i="1" s="1"/>
  <c r="Z128" i="1"/>
  <c r="Z144" i="1"/>
  <c r="Z160" i="1"/>
  <c r="Z176" i="1"/>
  <c r="AA176" i="1" s="1"/>
  <c r="Z192" i="1"/>
  <c r="Z208" i="1"/>
  <c r="AA208" i="1" s="1"/>
  <c r="Y288" i="1"/>
  <c r="Y339" i="1"/>
  <c r="Z101" i="1"/>
  <c r="Z117" i="1"/>
  <c r="Z133" i="1"/>
  <c r="Z149" i="1"/>
  <c r="Z165" i="1"/>
  <c r="Z181" i="1"/>
  <c r="Z197" i="1"/>
  <c r="Z213" i="1"/>
  <c r="Z228" i="1"/>
  <c r="Y242" i="1"/>
  <c r="Y308" i="1"/>
  <c r="Y337" i="1"/>
  <c r="Z106" i="1"/>
  <c r="Z122" i="1"/>
  <c r="Z138" i="1"/>
  <c r="Z154" i="1"/>
  <c r="Z170" i="1"/>
  <c r="AA170" i="1" s="1"/>
  <c r="Z186" i="1"/>
  <c r="Z202" i="1"/>
  <c r="Z218" i="1"/>
  <c r="Y226" i="1"/>
  <c r="Y236" i="1"/>
  <c r="Y320" i="1"/>
  <c r="Z368" i="1"/>
  <c r="Y371" i="1"/>
  <c r="Y386" i="1"/>
  <c r="Z120" i="1"/>
  <c r="Z111" i="1"/>
  <c r="Z127" i="1"/>
  <c r="AA127" i="1" s="1"/>
  <c r="Z143" i="1"/>
  <c r="Z159" i="1"/>
  <c r="Z175" i="1"/>
  <c r="Z191" i="1"/>
  <c r="Z207" i="1"/>
  <c r="Y221" i="1"/>
  <c r="Y232" i="1"/>
  <c r="AA232" i="1" s="1"/>
  <c r="Y240" i="1"/>
  <c r="Z256" i="1"/>
  <c r="Y259" i="1"/>
  <c r="Y340" i="1"/>
  <c r="Y369" i="1"/>
  <c r="Z200" i="1"/>
  <c r="Y105" i="1"/>
  <c r="Z116" i="1"/>
  <c r="Z132" i="1"/>
  <c r="Y137" i="1"/>
  <c r="Z148" i="1"/>
  <c r="Y153" i="1"/>
  <c r="Z164" i="1"/>
  <c r="Y169" i="1"/>
  <c r="Z180" i="1"/>
  <c r="AA180" i="1" s="1"/>
  <c r="Y185" i="1"/>
  <c r="Z196" i="1"/>
  <c r="AA196" i="1" s="1"/>
  <c r="Y201" i="1"/>
  <c r="Z212" i="1"/>
  <c r="Y217" i="1"/>
  <c r="Y352" i="1"/>
  <c r="AA352" i="1" s="1"/>
  <c r="Z105" i="1"/>
  <c r="Z121" i="1"/>
  <c r="Z137" i="1"/>
  <c r="Z153" i="1"/>
  <c r="Z169" i="1"/>
  <c r="Z185" i="1"/>
  <c r="Z201" i="1"/>
  <c r="Z217" i="1"/>
  <c r="Z288" i="1"/>
  <c r="Y291" i="1"/>
  <c r="Y306" i="1"/>
  <c r="Y549" i="1"/>
  <c r="Z549" i="1"/>
  <c r="Z110" i="1"/>
  <c r="Z126" i="1"/>
  <c r="Z142" i="1"/>
  <c r="Z158" i="1"/>
  <c r="Z174" i="1"/>
  <c r="Z190" i="1"/>
  <c r="Z206" i="1"/>
  <c r="Z223" i="1"/>
  <c r="Y384" i="1"/>
  <c r="Y421" i="1"/>
  <c r="Z421" i="1"/>
  <c r="Y503" i="1"/>
  <c r="Y104" i="1"/>
  <c r="Z115" i="1"/>
  <c r="Y120" i="1"/>
  <c r="Z131" i="1"/>
  <c r="Y136" i="1"/>
  <c r="Z147" i="1"/>
  <c r="Y152" i="1"/>
  <c r="AA152" i="1" s="1"/>
  <c r="Z163" i="1"/>
  <c r="Y168" i="1"/>
  <c r="Z179" i="1"/>
  <c r="Y184" i="1"/>
  <c r="Z195" i="1"/>
  <c r="Y200" i="1"/>
  <c r="Z211" i="1"/>
  <c r="Y216" i="1"/>
  <c r="Y272" i="1"/>
  <c r="AA272" i="1" s="1"/>
  <c r="Y323" i="1"/>
  <c r="Z229" i="1"/>
  <c r="Z245" i="1"/>
  <c r="Z261" i="1"/>
  <c r="Z277" i="1"/>
  <c r="Z293" i="1"/>
  <c r="Z309" i="1"/>
  <c r="Z325" i="1"/>
  <c r="AA325" i="1" s="1"/>
  <c r="Z341" i="1"/>
  <c r="Z357" i="1"/>
  <c r="AA357" i="1" s="1"/>
  <c r="Z373" i="1"/>
  <c r="Z389" i="1"/>
  <c r="Y402" i="1"/>
  <c r="Y403" i="1"/>
  <c r="Y419" i="1"/>
  <c r="Y472" i="1"/>
  <c r="Z234" i="1"/>
  <c r="Z250" i="1"/>
  <c r="Z266" i="1"/>
  <c r="Z282" i="1"/>
  <c r="AA282" i="1" s="1"/>
  <c r="Z298" i="1"/>
  <c r="Z314" i="1"/>
  <c r="Z330" i="1"/>
  <c r="Z346" i="1"/>
  <c r="Z362" i="1"/>
  <c r="Z378" i="1"/>
  <c r="Z394" i="1"/>
  <c r="Y441" i="1"/>
  <c r="Y455" i="1"/>
  <c r="Y501" i="1"/>
  <c r="AA501" i="1" s="1"/>
  <c r="Y518" i="1"/>
  <c r="Y569" i="1"/>
  <c r="Y583" i="1"/>
  <c r="Z239" i="1"/>
  <c r="Z255" i="1"/>
  <c r="Z271" i="1"/>
  <c r="Z287" i="1"/>
  <c r="Z303" i="1"/>
  <c r="Z319" i="1"/>
  <c r="Z335" i="1"/>
  <c r="Z351" i="1"/>
  <c r="Z367" i="1"/>
  <c r="AA367" i="1" s="1"/>
  <c r="Z383" i="1"/>
  <c r="Z399" i="1"/>
  <c r="Y424" i="1"/>
  <c r="Y552" i="1"/>
  <c r="Z244" i="1"/>
  <c r="Z260" i="1"/>
  <c r="AA260" i="1" s="1"/>
  <c r="Z276" i="1"/>
  <c r="AA276" i="1" s="1"/>
  <c r="Z292" i="1"/>
  <c r="Z308" i="1"/>
  <c r="Z324" i="1"/>
  <c r="Z340" i="1"/>
  <c r="Z356" i="1"/>
  <c r="Z372" i="1"/>
  <c r="Z388" i="1"/>
  <c r="Y453" i="1"/>
  <c r="Y470" i="1"/>
  <c r="Y521" i="1"/>
  <c r="Y535" i="1"/>
  <c r="Y581" i="1"/>
  <c r="Z233" i="1"/>
  <c r="Z249" i="1"/>
  <c r="Z265" i="1"/>
  <c r="Z281" i="1"/>
  <c r="Z297" i="1"/>
  <c r="Z313" i="1"/>
  <c r="Z329" i="1"/>
  <c r="Z345" i="1"/>
  <c r="Z361" i="1"/>
  <c r="AA361" i="1" s="1"/>
  <c r="Z377" i="1"/>
  <c r="Z393" i="1"/>
  <c r="Z238" i="1"/>
  <c r="Z254" i="1"/>
  <c r="Z270" i="1"/>
  <c r="Z286" i="1"/>
  <c r="Z302" i="1"/>
  <c r="Z318" i="1"/>
  <c r="Z334" i="1"/>
  <c r="Z350" i="1"/>
  <c r="Z366" i="1"/>
  <c r="Z382" i="1"/>
  <c r="Z398" i="1"/>
  <c r="Y487" i="1"/>
  <c r="Y533" i="1"/>
  <c r="Z227" i="1"/>
  <c r="Z243" i="1"/>
  <c r="Z259" i="1"/>
  <c r="Z275" i="1"/>
  <c r="Z291" i="1"/>
  <c r="Z307" i="1"/>
  <c r="Z323" i="1"/>
  <c r="Z339" i="1"/>
  <c r="Z355" i="1"/>
  <c r="Z371" i="1"/>
  <c r="Z387" i="1"/>
  <c r="Y406" i="1"/>
  <c r="Y407" i="1"/>
  <c r="Z248" i="1"/>
  <c r="Z264" i="1"/>
  <c r="Z280" i="1"/>
  <c r="Z296" i="1"/>
  <c r="Z312" i="1"/>
  <c r="Z328" i="1"/>
  <c r="AC328" i="1" s="1"/>
  <c r="Z344" i="1"/>
  <c r="Z360" i="1"/>
  <c r="Z376" i="1"/>
  <c r="AC376" i="1" s="1"/>
  <c r="Z392" i="1"/>
  <c r="Y439" i="1"/>
  <c r="Y485" i="1"/>
  <c r="Y567" i="1"/>
  <c r="Z221" i="1"/>
  <c r="Z237" i="1"/>
  <c r="Z253" i="1"/>
  <c r="Z269" i="1"/>
  <c r="Z285" i="1"/>
  <c r="Z301" i="1"/>
  <c r="Z317" i="1"/>
  <c r="AB317" i="1" s="1"/>
  <c r="Z333" i="1"/>
  <c r="Z349" i="1"/>
  <c r="AB349" i="1" s="1"/>
  <c r="Z365" i="1"/>
  <c r="Z381" i="1"/>
  <c r="AB381" i="1" s="1"/>
  <c r="Z397" i="1"/>
  <c r="Y418" i="1"/>
  <c r="Y420" i="1"/>
  <c r="Z453" i="1"/>
  <c r="Y536" i="1"/>
  <c r="Z581" i="1"/>
  <c r="Y584" i="1"/>
  <c r="Z226" i="1"/>
  <c r="Z242" i="1"/>
  <c r="Z258" i="1"/>
  <c r="Z274" i="1"/>
  <c r="Z290" i="1"/>
  <c r="Z306" i="1"/>
  <c r="Z322" i="1"/>
  <c r="Z338" i="1"/>
  <c r="AA338" i="1" s="1"/>
  <c r="Z354" i="1"/>
  <c r="AB354" i="1" s="1"/>
  <c r="Z370" i="1"/>
  <c r="Z386" i="1"/>
  <c r="Z403" i="1"/>
  <c r="Y411" i="1"/>
  <c r="Y437" i="1"/>
  <c r="Y454" i="1"/>
  <c r="Y505" i="1"/>
  <c r="Y519" i="1"/>
  <c r="Y565" i="1"/>
  <c r="Z231" i="1"/>
  <c r="Z247" i="1"/>
  <c r="AA247" i="1" s="1"/>
  <c r="Z263" i="1"/>
  <c r="Z279" i="1"/>
  <c r="Z295" i="1"/>
  <c r="AC295" i="1" s="1"/>
  <c r="Z311" i="1"/>
  <c r="AC311" i="1" s="1"/>
  <c r="Z327" i="1"/>
  <c r="Z343" i="1"/>
  <c r="Z359" i="1"/>
  <c r="Z375" i="1"/>
  <c r="Z391" i="1"/>
  <c r="Y401" i="1"/>
  <c r="Z533" i="1"/>
  <c r="Y582" i="1"/>
  <c r="Z236" i="1"/>
  <c r="Z252" i="1"/>
  <c r="Z268" i="1"/>
  <c r="Z284" i="1"/>
  <c r="Z300" i="1"/>
  <c r="Z316" i="1"/>
  <c r="AA316" i="1" s="1"/>
  <c r="Z332" i="1"/>
  <c r="Z348" i="1"/>
  <c r="AA348" i="1" s="1"/>
  <c r="Z364" i="1"/>
  <c r="Z380" i="1"/>
  <c r="Z396" i="1"/>
  <c r="Y405" i="1"/>
  <c r="Y412" i="1"/>
  <c r="Y457" i="1"/>
  <c r="Y471" i="1"/>
  <c r="Y517" i="1"/>
  <c r="Y534" i="1"/>
  <c r="Y585" i="1"/>
  <c r="Z225" i="1"/>
  <c r="Z241" i="1"/>
  <c r="Z257" i="1"/>
  <c r="Z273" i="1"/>
  <c r="Z289" i="1"/>
  <c r="Z305" i="1"/>
  <c r="Z321" i="1"/>
  <c r="Z337" i="1"/>
  <c r="Z353" i="1"/>
  <c r="Z369" i="1"/>
  <c r="Z385" i="1"/>
  <c r="Y408" i="1"/>
  <c r="Z485" i="1"/>
  <c r="Z230" i="1"/>
  <c r="Z246" i="1"/>
  <c r="Z262" i="1"/>
  <c r="Z278" i="1"/>
  <c r="Z294" i="1"/>
  <c r="Z310" i="1"/>
  <c r="Z326" i="1"/>
  <c r="Y331" i="1"/>
  <c r="Z342" i="1"/>
  <c r="Y347" i="1"/>
  <c r="Z358" i="1"/>
  <c r="Y363" i="1"/>
  <c r="Z374" i="1"/>
  <c r="Y379" i="1"/>
  <c r="Z390" i="1"/>
  <c r="Y395" i="1"/>
  <c r="Y423" i="1"/>
  <c r="Y469" i="1"/>
  <c r="Y551" i="1"/>
  <c r="Z235" i="1"/>
  <c r="Z251" i="1"/>
  <c r="Z267" i="1"/>
  <c r="Z283" i="1"/>
  <c r="Z299" i="1"/>
  <c r="Z315" i="1"/>
  <c r="Z331" i="1"/>
  <c r="Z347" i="1"/>
  <c r="Z363" i="1"/>
  <c r="Z379" i="1"/>
  <c r="Z395" i="1"/>
  <c r="Z565" i="1"/>
  <c r="Z426" i="1"/>
  <c r="AA426" i="1" s="1"/>
  <c r="Z442" i="1"/>
  <c r="Z458" i="1"/>
  <c r="Z474" i="1"/>
  <c r="Z490" i="1"/>
  <c r="Z506" i="1"/>
  <c r="Z522" i="1"/>
  <c r="Z538" i="1"/>
  <c r="Z554" i="1"/>
  <c r="Z570" i="1"/>
  <c r="Z586" i="1"/>
  <c r="Z415" i="1"/>
  <c r="Z431" i="1"/>
  <c r="AA431" i="1" s="1"/>
  <c r="Z447" i="1"/>
  <c r="Z463" i="1"/>
  <c r="AA463" i="1" s="1"/>
  <c r="Z479" i="1"/>
  <c r="Z495" i="1"/>
  <c r="AA495" i="1" s="1"/>
  <c r="Z511" i="1"/>
  <c r="Z527" i="1"/>
  <c r="AB527" i="1" s="1"/>
  <c r="Z543" i="1"/>
  <c r="Z559" i="1"/>
  <c r="Z575" i="1"/>
  <c r="Y618" i="1"/>
  <c r="Z404" i="1"/>
  <c r="Z420" i="1"/>
  <c r="Z436" i="1"/>
  <c r="Z452" i="1"/>
  <c r="Z468" i="1"/>
  <c r="Z484" i="1"/>
  <c r="Z500" i="1"/>
  <c r="Z516" i="1"/>
  <c r="Z532" i="1"/>
  <c r="Z548" i="1"/>
  <c r="Z564" i="1"/>
  <c r="Z580" i="1"/>
  <c r="AB580" i="1" s="1"/>
  <c r="Y595" i="1"/>
  <c r="Z409" i="1"/>
  <c r="Z425" i="1"/>
  <c r="Z441" i="1"/>
  <c r="Z457" i="1"/>
  <c r="Z473" i="1"/>
  <c r="Z489" i="1"/>
  <c r="Z505" i="1"/>
  <c r="Z521" i="1"/>
  <c r="Z537" i="1"/>
  <c r="Z553" i="1"/>
  <c r="Z569" i="1"/>
  <c r="Z585" i="1"/>
  <c r="Y603" i="1"/>
  <c r="Y624" i="1"/>
  <c r="Y631" i="1"/>
  <c r="Y665" i="1"/>
  <c r="Z414" i="1"/>
  <c r="AB414" i="1" s="1"/>
  <c r="Z430" i="1"/>
  <c r="Z446" i="1"/>
  <c r="Z462" i="1"/>
  <c r="Z478" i="1"/>
  <c r="Z494" i="1"/>
  <c r="Z510" i="1"/>
  <c r="Z526" i="1"/>
  <c r="Z542" i="1"/>
  <c r="Z558" i="1"/>
  <c r="Z574" i="1"/>
  <c r="Y599" i="1"/>
  <c r="Y615" i="1"/>
  <c r="Z419" i="1"/>
  <c r="Z435" i="1"/>
  <c r="Z451" i="1"/>
  <c r="Z467" i="1"/>
  <c r="Z483" i="1"/>
  <c r="Z499" i="1"/>
  <c r="Z515" i="1"/>
  <c r="AB515" i="1" s="1"/>
  <c r="Z531" i="1"/>
  <c r="Z547" i="1"/>
  <c r="Z563" i="1"/>
  <c r="Z579" i="1"/>
  <c r="Y589" i="1"/>
  <c r="Y594" i="1"/>
  <c r="Y607" i="1"/>
  <c r="Z408" i="1"/>
  <c r="Z424" i="1"/>
  <c r="Z440" i="1"/>
  <c r="Z456" i="1"/>
  <c r="Z472" i="1"/>
  <c r="Z488" i="1"/>
  <c r="Z504" i="1"/>
  <c r="Z520" i="1"/>
  <c r="Z536" i="1"/>
  <c r="Z552" i="1"/>
  <c r="Z568" i="1"/>
  <c r="Z584" i="1"/>
  <c r="Y602" i="1"/>
  <c r="Y617" i="1"/>
  <c r="Z413" i="1"/>
  <c r="Z429" i="1"/>
  <c r="Z445" i="1"/>
  <c r="Z461" i="1"/>
  <c r="Z477" i="1"/>
  <c r="Z493" i="1"/>
  <c r="Z509" i="1"/>
  <c r="Z525" i="1"/>
  <c r="Z541" i="1"/>
  <c r="Z557" i="1"/>
  <c r="Z573" i="1"/>
  <c r="AC573" i="1" s="1"/>
  <c r="Z593" i="1"/>
  <c r="Y593" i="1"/>
  <c r="Y634" i="1"/>
  <c r="Y663" i="1"/>
  <c r="Z434" i="1"/>
  <c r="Z450" i="1"/>
  <c r="Z466" i="1"/>
  <c r="Z482" i="1"/>
  <c r="Z498" i="1"/>
  <c r="Z514" i="1"/>
  <c r="Z530" i="1"/>
  <c r="Z546" i="1"/>
  <c r="Z562" i="1"/>
  <c r="Z578" i="1"/>
  <c r="Z423" i="1"/>
  <c r="Y428" i="1"/>
  <c r="Z439" i="1"/>
  <c r="Y444" i="1"/>
  <c r="Z455" i="1"/>
  <c r="Y460" i="1"/>
  <c r="Z471" i="1"/>
  <c r="Y476" i="1"/>
  <c r="Z487" i="1"/>
  <c r="Z503" i="1"/>
  <c r="Z519" i="1"/>
  <c r="Y524" i="1"/>
  <c r="Z535" i="1"/>
  <c r="Z551" i="1"/>
  <c r="Z567" i="1"/>
  <c r="Z583" i="1"/>
  <c r="Y591" i="1"/>
  <c r="Y600" i="1"/>
  <c r="Z412" i="1"/>
  <c r="Z428" i="1"/>
  <c r="Z444" i="1"/>
  <c r="Z460" i="1"/>
  <c r="Z476" i="1"/>
  <c r="Z492" i="1"/>
  <c r="Z508" i="1"/>
  <c r="Z524" i="1"/>
  <c r="Z540" i="1"/>
  <c r="Z556" i="1"/>
  <c r="Z572" i="1"/>
  <c r="Z588" i="1"/>
  <c r="Z591" i="1"/>
  <c r="Y623" i="1"/>
  <c r="Z417" i="1"/>
  <c r="Z433" i="1"/>
  <c r="Z449" i="1"/>
  <c r="Z465" i="1"/>
  <c r="Z481" i="1"/>
  <c r="Z497" i="1"/>
  <c r="Z513" i="1"/>
  <c r="Z529" i="1"/>
  <c r="AC529" i="1" s="1"/>
  <c r="Z545" i="1"/>
  <c r="Z561" i="1"/>
  <c r="Z577" i="1"/>
  <c r="Z603" i="1"/>
  <c r="Y611" i="1"/>
  <c r="Y635" i="1"/>
  <c r="Z406" i="1"/>
  <c r="Z422" i="1"/>
  <c r="Z438" i="1"/>
  <c r="Z454" i="1"/>
  <c r="Z470" i="1"/>
  <c r="Z486" i="1"/>
  <c r="Z502" i="1"/>
  <c r="Z518" i="1"/>
  <c r="Z534" i="1"/>
  <c r="Z550" i="1"/>
  <c r="Z566" i="1"/>
  <c r="Z582" i="1"/>
  <c r="Y598" i="1"/>
  <c r="Z607" i="1"/>
  <c r="Z663" i="1"/>
  <c r="Z411" i="1"/>
  <c r="Z427" i="1"/>
  <c r="Z443" i="1"/>
  <c r="Z459" i="1"/>
  <c r="Z475" i="1"/>
  <c r="Z491" i="1"/>
  <c r="Z507" i="1"/>
  <c r="Z523" i="1"/>
  <c r="Z539" i="1"/>
  <c r="Z555" i="1"/>
  <c r="Z571" i="1"/>
  <c r="Z587" i="1"/>
  <c r="Z594" i="1"/>
  <c r="Y616" i="1"/>
  <c r="Y647" i="1"/>
  <c r="Z416" i="1"/>
  <c r="Z432" i="1"/>
  <c r="Z448" i="1"/>
  <c r="Z464" i="1"/>
  <c r="Z480" i="1"/>
  <c r="Z496" i="1"/>
  <c r="Z512" i="1"/>
  <c r="Z528" i="1"/>
  <c r="Z544" i="1"/>
  <c r="Z560" i="1"/>
  <c r="Z576" i="1"/>
  <c r="Y592" i="1"/>
  <c r="Z604" i="1"/>
  <c r="Z620" i="1"/>
  <c r="Z636" i="1"/>
  <c r="Z652" i="1"/>
  <c r="Z668" i="1"/>
  <c r="Z609" i="1"/>
  <c r="AA609" i="1" s="1"/>
  <c r="Z625" i="1"/>
  <c r="Z641" i="1"/>
  <c r="AA641" i="1" s="1"/>
  <c r="Z657" i="1"/>
  <c r="Z673" i="1"/>
  <c r="Z598" i="1"/>
  <c r="Z614" i="1"/>
  <c r="Z630" i="1"/>
  <c r="Z646" i="1"/>
  <c r="Z662" i="1"/>
  <c r="Z678" i="1"/>
  <c r="Z619" i="1"/>
  <c r="Z635" i="1"/>
  <c r="Z651" i="1"/>
  <c r="Z667" i="1"/>
  <c r="Z608" i="1"/>
  <c r="Z624" i="1"/>
  <c r="Z640" i="1"/>
  <c r="Z656" i="1"/>
  <c r="Z672" i="1"/>
  <c r="Z597" i="1"/>
  <c r="Z613" i="1"/>
  <c r="Z629" i="1"/>
  <c r="Z645" i="1"/>
  <c r="Z661" i="1"/>
  <c r="Z677" i="1"/>
  <c r="Z602" i="1"/>
  <c r="Z618" i="1"/>
  <c r="Z634" i="1"/>
  <c r="Z650" i="1"/>
  <c r="Z666" i="1"/>
  <c r="Z639" i="1"/>
  <c r="Z655" i="1"/>
  <c r="Z671" i="1"/>
  <c r="Z596" i="1"/>
  <c r="Z612" i="1"/>
  <c r="Z628" i="1"/>
  <c r="Z644" i="1"/>
  <c r="Z660" i="1"/>
  <c r="Z676" i="1"/>
  <c r="Z601" i="1"/>
  <c r="Z617" i="1"/>
  <c r="Z633" i="1"/>
  <c r="Z649" i="1"/>
  <c r="Z665" i="1"/>
  <c r="Z606" i="1"/>
  <c r="Z622" i="1"/>
  <c r="Z638" i="1"/>
  <c r="Z654" i="1"/>
  <c r="Z670" i="1"/>
  <c r="Z595" i="1"/>
  <c r="Z611" i="1"/>
  <c r="Z627" i="1"/>
  <c r="Z643" i="1"/>
  <c r="Z659" i="1"/>
  <c r="Z675" i="1"/>
  <c r="Z632" i="1"/>
  <c r="AA632" i="1" s="1"/>
  <c r="Z648" i="1"/>
  <c r="Z664" i="1"/>
  <c r="Z605" i="1"/>
  <c r="Z621" i="1"/>
  <c r="Z637" i="1"/>
  <c r="Z653" i="1"/>
  <c r="Z669" i="1"/>
  <c r="Z610" i="1"/>
  <c r="Z626" i="1"/>
  <c r="Z642" i="1"/>
  <c r="Z658" i="1"/>
  <c r="Z674" i="1"/>
  <c r="Z98" i="1"/>
  <c r="Y97" i="1"/>
  <c r="Z97" i="1"/>
  <c r="Y100" i="1"/>
  <c r="Z100" i="1"/>
  <c r="Y99" i="1"/>
  <c r="Z91" i="1"/>
  <c r="Y85" i="1"/>
  <c r="Z86" i="1"/>
  <c r="Z92" i="1"/>
  <c r="Y96" i="1"/>
  <c r="Y83" i="1"/>
  <c r="Z96" i="1"/>
  <c r="Y91" i="1"/>
  <c r="Y93" i="1"/>
  <c r="Z85" i="1"/>
  <c r="Y90" i="1"/>
  <c r="Z90" i="1"/>
  <c r="Y95" i="1"/>
  <c r="Y84" i="1"/>
  <c r="Z95" i="1"/>
  <c r="Z84" i="1"/>
  <c r="Y89" i="1"/>
  <c r="Z89" i="1"/>
  <c r="Y94" i="1"/>
  <c r="Z94" i="1"/>
  <c r="Z83" i="1"/>
  <c r="Y88" i="1"/>
  <c r="Z88" i="1"/>
  <c r="Z93" i="1"/>
  <c r="Y87" i="1"/>
  <c r="Z87" i="1"/>
  <c r="Y92" i="1"/>
  <c r="Y86" i="1"/>
  <c r="AA141" i="1" l="1"/>
  <c r="AB125" i="1"/>
  <c r="AA157" i="1"/>
  <c r="R1178" i="8"/>
  <c r="R823" i="8"/>
  <c r="R766" i="8"/>
  <c r="R847" i="8"/>
  <c r="R982" i="8"/>
  <c r="R1340" i="8"/>
  <c r="R1210" i="8"/>
  <c r="R926" i="8"/>
  <c r="R1245" i="8"/>
  <c r="R755" i="8"/>
  <c r="R1110" i="8"/>
  <c r="R1322" i="8"/>
  <c r="R908" i="8"/>
  <c r="R1307" i="8"/>
  <c r="R781" i="8"/>
  <c r="R883" i="8"/>
  <c r="R1144" i="8"/>
  <c r="R764" i="8"/>
  <c r="R920" i="8"/>
  <c r="R776" i="8"/>
  <c r="R1148" i="8"/>
  <c r="R730" i="8"/>
  <c r="R746" i="8"/>
  <c r="R1180" i="8"/>
  <c r="R887" i="8"/>
  <c r="R873" i="8"/>
  <c r="R867" i="8"/>
  <c r="R1079" i="8"/>
  <c r="R1104" i="8"/>
  <c r="R815" i="8"/>
  <c r="R1091" i="8"/>
  <c r="R1177" i="8"/>
  <c r="R1004" i="8"/>
  <c r="R1045" i="8"/>
  <c r="R1011" i="8"/>
  <c r="R917" i="8"/>
  <c r="R1224" i="8"/>
  <c r="R1302" i="8"/>
  <c r="R751" i="8"/>
  <c r="R1244" i="8"/>
  <c r="R1289" i="8"/>
  <c r="R1099" i="8"/>
  <c r="R954" i="8"/>
  <c r="P1298" i="8"/>
  <c r="R933" i="8"/>
  <c r="R713" i="8"/>
  <c r="R750" i="8"/>
  <c r="R1243" i="8"/>
  <c r="R871" i="8"/>
  <c r="R1191" i="8"/>
  <c r="R1068" i="8"/>
  <c r="R1206" i="8"/>
  <c r="R828" i="8"/>
  <c r="R940" i="8"/>
  <c r="R1051" i="8"/>
  <c r="R1246" i="8"/>
  <c r="R974" i="8"/>
  <c r="R990" i="8"/>
  <c r="R696" i="8"/>
  <c r="R919" i="8"/>
  <c r="R792" i="8"/>
  <c r="R931" i="8"/>
  <c r="R957" i="8"/>
  <c r="R761" i="8"/>
  <c r="R1126" i="8"/>
  <c r="R892" i="8"/>
  <c r="R1309" i="8"/>
  <c r="R879" i="8"/>
  <c r="R783" i="8"/>
  <c r="R966" i="8"/>
  <c r="R851" i="8"/>
  <c r="R1209" i="8"/>
  <c r="R1279" i="8"/>
  <c r="R1211" i="8"/>
  <c r="R1082" i="8"/>
  <c r="R693" i="8"/>
  <c r="R1047" i="8"/>
  <c r="R1231" i="8"/>
  <c r="R904" i="8"/>
  <c r="R1287" i="8"/>
  <c r="R1103" i="8"/>
  <c r="R784" i="8"/>
  <c r="R1007" i="8"/>
  <c r="R749" i="8"/>
  <c r="R1260" i="8"/>
  <c r="R1190" i="8"/>
  <c r="R1187" i="8"/>
  <c r="R765" i="8"/>
  <c r="R1290" i="8"/>
  <c r="R816" i="8"/>
  <c r="R681" i="8"/>
  <c r="R695" i="8"/>
  <c r="R807" i="8"/>
  <c r="R863" i="8"/>
  <c r="R842" i="8"/>
  <c r="R845" i="8"/>
  <c r="R855" i="8"/>
  <c r="R1304" i="8"/>
  <c r="R821" i="8"/>
  <c r="R736" i="8"/>
  <c r="R1306" i="8"/>
  <c r="R1323" i="8"/>
  <c r="R1288" i="8"/>
  <c r="R688" i="8"/>
  <c r="R743" i="8"/>
  <c r="R885" i="8"/>
  <c r="R799" i="8"/>
  <c r="P1234" i="8"/>
  <c r="R1168" i="8"/>
  <c r="R1196" i="8"/>
  <c r="R723" i="8"/>
  <c r="R1052" i="8"/>
  <c r="R1195" i="8"/>
  <c r="P1028" i="8"/>
  <c r="Q1028" i="8"/>
  <c r="P1281" i="8"/>
  <c r="Q1281" i="8"/>
  <c r="R1281" i="8" s="1"/>
  <c r="P948" i="8"/>
  <c r="Q948" i="8"/>
  <c r="R948" i="8" s="1"/>
  <c r="P1088" i="8"/>
  <c r="Q1088" i="8"/>
  <c r="R1088" i="8" s="1"/>
  <c r="P961" i="8"/>
  <c r="Q961" i="8"/>
  <c r="R961" i="8" s="1"/>
  <c r="R1112" i="8"/>
  <c r="P1056" i="8"/>
  <c r="Q1056" i="8"/>
  <c r="R1056" i="8" s="1"/>
  <c r="P1185" i="8"/>
  <c r="Q1185" i="8"/>
  <c r="P1010" i="8"/>
  <c r="Q1010" i="8"/>
  <c r="P913" i="8"/>
  <c r="Q913" i="8"/>
  <c r="R913" i="8" s="1"/>
  <c r="R1143" i="8"/>
  <c r="R1317" i="8"/>
  <c r="R1098" i="8"/>
  <c r="R798" i="8"/>
  <c r="R778" i="8"/>
  <c r="R1102" i="8"/>
  <c r="R728" i="8"/>
  <c r="R702" i="8"/>
  <c r="R774" i="8"/>
  <c r="R698" i="8"/>
  <c r="P980" i="8"/>
  <c r="Q980" i="8"/>
  <c r="R715" i="8"/>
  <c r="R1255" i="8"/>
  <c r="P708" i="8"/>
  <c r="Q708" i="8"/>
  <c r="R708" i="8" s="1"/>
  <c r="R1192" i="8"/>
  <c r="R1134" i="8"/>
  <c r="R888" i="8"/>
  <c r="P960" i="8"/>
  <c r="Q960" i="8"/>
  <c r="R960" i="8" s="1"/>
  <c r="P930" i="8"/>
  <c r="Q930" i="8"/>
  <c r="R930" i="8" s="1"/>
  <c r="P817" i="8"/>
  <c r="Q817" i="8"/>
  <c r="R817" i="8" s="1"/>
  <c r="Q1058" i="8"/>
  <c r="R1058" i="8" s="1"/>
  <c r="P866" i="8"/>
  <c r="Q866" i="8"/>
  <c r="R768" i="8"/>
  <c r="R1182" i="8"/>
  <c r="P1121" i="8"/>
  <c r="Q1121" i="8"/>
  <c r="R1121" i="8" s="1"/>
  <c r="P898" i="8"/>
  <c r="Q898" i="8"/>
  <c r="P1204" i="8"/>
  <c r="Q1204" i="8"/>
  <c r="P881" i="8"/>
  <c r="Q881" i="8"/>
  <c r="R881" i="8" s="1"/>
  <c r="P740" i="8"/>
  <c r="Q740" i="8"/>
  <c r="R991" i="8"/>
  <c r="P1009" i="8"/>
  <c r="Q1009" i="8"/>
  <c r="R1009" i="8" s="1"/>
  <c r="P1220" i="8"/>
  <c r="Q1220" i="8"/>
  <c r="R856" i="8"/>
  <c r="P929" i="8"/>
  <c r="Q929" i="8"/>
  <c r="R929" i="8" s="1"/>
  <c r="P976" i="8"/>
  <c r="Q976" i="8"/>
  <c r="P849" i="8"/>
  <c r="Q849" i="8"/>
  <c r="P1202" i="8"/>
  <c r="Q1202" i="8"/>
  <c r="R1202" i="8" s="1"/>
  <c r="P1284" i="8"/>
  <c r="Q1284" i="8"/>
  <c r="P690" i="8"/>
  <c r="Q690" i="8"/>
  <c r="Q1298" i="8"/>
  <c r="R1298" i="8" s="1"/>
  <c r="P1025" i="8"/>
  <c r="Q1025" i="8"/>
  <c r="P1170" i="8"/>
  <c r="Q1170" i="8"/>
  <c r="P1172" i="8"/>
  <c r="Q1172" i="8"/>
  <c r="R1172" i="8" s="1"/>
  <c r="P689" i="8"/>
  <c r="Q689" i="8"/>
  <c r="R689" i="8" s="1"/>
  <c r="P1108" i="8"/>
  <c r="Q1108" i="8"/>
  <c r="R1108" i="8" s="1"/>
  <c r="P900" i="8"/>
  <c r="Q900" i="8"/>
  <c r="P1040" i="8"/>
  <c r="Q1040" i="8"/>
  <c r="R1040" i="8" s="1"/>
  <c r="P884" i="8"/>
  <c r="Q884" i="8"/>
  <c r="P1345" i="8"/>
  <c r="Q1345" i="8"/>
  <c r="P1076" i="8"/>
  <c r="Q1076" i="8"/>
  <c r="R1118" i="8"/>
  <c r="P1060" i="8"/>
  <c r="Q1060" i="8"/>
  <c r="R1193" i="8"/>
  <c r="R951" i="8"/>
  <c r="P801" i="8"/>
  <c r="Q801" i="8"/>
  <c r="R801" i="8" s="1"/>
  <c r="R1021" i="8"/>
  <c r="P1266" i="8"/>
  <c r="Q1266" i="8"/>
  <c r="R1266" i="8" s="1"/>
  <c r="R1219" i="8"/>
  <c r="R1006" i="8"/>
  <c r="R709" i="8"/>
  <c r="R1094" i="8"/>
  <c r="P721" i="8"/>
  <c r="Q721" i="8"/>
  <c r="R1032" i="8"/>
  <c r="P1008" i="8"/>
  <c r="Q1008" i="8"/>
  <c r="P1138" i="8"/>
  <c r="Q1138" i="8"/>
  <c r="P865" i="8"/>
  <c r="Q865" i="8"/>
  <c r="R865" i="8" s="1"/>
  <c r="P1186" i="8"/>
  <c r="Q1186" i="8"/>
  <c r="P722" i="8"/>
  <c r="Q722" i="8"/>
  <c r="P1282" i="8"/>
  <c r="Q1282" i="8"/>
  <c r="Q1026" i="8"/>
  <c r="R1026" i="8" s="1"/>
  <c r="R712" i="8"/>
  <c r="R1215" i="8"/>
  <c r="R1054" i="8"/>
  <c r="R1280" i="8"/>
  <c r="R1320" i="8"/>
  <c r="R790" i="8"/>
  <c r="R814" i="8"/>
  <c r="R843" i="8"/>
  <c r="R1262" i="8"/>
  <c r="P1330" i="8"/>
  <c r="Q1330" i="8"/>
  <c r="R1240" i="8"/>
  <c r="R875" i="8"/>
  <c r="R1312" i="8"/>
  <c r="R1142" i="8"/>
  <c r="R700" i="8"/>
  <c r="R1127" i="8"/>
  <c r="R829" i="8"/>
  <c r="R684" i="8"/>
  <c r="R758" i="8"/>
  <c r="R878" i="8"/>
  <c r="R704" i="8"/>
  <c r="R813" i="8"/>
  <c r="R1214" i="8"/>
  <c r="R825" i="8"/>
  <c r="R1237" i="8"/>
  <c r="P868" i="8"/>
  <c r="Q868" i="8"/>
  <c r="R868" i="8" s="1"/>
  <c r="R848" i="8"/>
  <c r="R1030" i="8"/>
  <c r="R1334" i="8"/>
  <c r="R1155" i="8"/>
  <c r="R1276" i="8"/>
  <c r="R797" i="8"/>
  <c r="R683" i="8"/>
  <c r="R988" i="8"/>
  <c r="R1109" i="8"/>
  <c r="R1183" i="8"/>
  <c r="R1291" i="8"/>
  <c r="R1248" i="8"/>
  <c r="R1296" i="8"/>
  <c r="R731" i="8"/>
  <c r="R729" i="8"/>
  <c r="P1329" i="8"/>
  <c r="Q1329" i="8"/>
  <c r="R1258" i="8"/>
  <c r="R824" i="8"/>
  <c r="R1293" i="8"/>
  <c r="R1133" i="8"/>
  <c r="P1042" i="8"/>
  <c r="Q1042" i="8"/>
  <c r="R1042" i="8" s="1"/>
  <c r="P1313" i="8"/>
  <c r="Q1313" i="8"/>
  <c r="R1313" i="8" s="1"/>
  <c r="P1268" i="8"/>
  <c r="Q1268" i="8"/>
  <c r="P1236" i="8"/>
  <c r="Q1236" i="8"/>
  <c r="R1236" i="8" s="1"/>
  <c r="P1024" i="8"/>
  <c r="Q1024" i="8"/>
  <c r="R1232" i="8"/>
  <c r="P737" i="8"/>
  <c r="Q737" i="8"/>
  <c r="P692" i="8"/>
  <c r="Q692" i="8"/>
  <c r="R703" i="8"/>
  <c r="P705" i="8"/>
  <c r="Q705" i="8"/>
  <c r="R705" i="8" s="1"/>
  <c r="R1184" i="8"/>
  <c r="P916" i="8"/>
  <c r="Q916" i="8"/>
  <c r="R916" i="8" s="1"/>
  <c r="P706" i="8"/>
  <c r="Q706" i="8"/>
  <c r="P1124" i="8"/>
  <c r="Q1124" i="8"/>
  <c r="P1122" i="8"/>
  <c r="Q1122" i="8"/>
  <c r="R1122" i="8" s="1"/>
  <c r="P1300" i="8"/>
  <c r="Q1300" i="8"/>
  <c r="R1300" i="8" s="1"/>
  <c r="Q1154" i="8"/>
  <c r="R1154" i="8" s="1"/>
  <c r="R1336" i="8"/>
  <c r="R862" i="8"/>
  <c r="R922" i="8"/>
  <c r="R1095" i="8"/>
  <c r="P1250" i="8"/>
  <c r="Q1250" i="8"/>
  <c r="R1250" i="8" s="1"/>
  <c r="R1162" i="8"/>
  <c r="P724" i="8"/>
  <c r="Q724" i="8"/>
  <c r="R1003" i="8"/>
  <c r="R877" i="8"/>
  <c r="R1247" i="8"/>
  <c r="R1275" i="8"/>
  <c r="P964" i="8"/>
  <c r="Q964" i="8"/>
  <c r="R964" i="8" s="1"/>
  <c r="P1041" i="8"/>
  <c r="Q1041" i="8"/>
  <c r="P882" i="8"/>
  <c r="Q882" i="8"/>
  <c r="R927" i="8"/>
  <c r="R1295" i="8"/>
  <c r="R1015" i="8"/>
  <c r="R1253" i="8"/>
  <c r="P754" i="8"/>
  <c r="Q754" i="8"/>
  <c r="R1020" i="8"/>
  <c r="R1050" i="8"/>
  <c r="R998" i="8"/>
  <c r="R1097" i="8"/>
  <c r="R1278" i="8"/>
  <c r="R1199" i="8"/>
  <c r="R1227" i="8"/>
  <c r="R911" i="8"/>
  <c r="R1272" i="8"/>
  <c r="R972" i="8"/>
  <c r="P756" i="8"/>
  <c r="Q756" i="8"/>
  <c r="R756" i="8" s="1"/>
  <c r="R1002" i="8"/>
  <c r="P1153" i="8"/>
  <c r="Q1153" i="8"/>
  <c r="R1018" i="8"/>
  <c r="R1036" i="8"/>
  <c r="R800" i="8"/>
  <c r="R732" i="8"/>
  <c r="R1176" i="8"/>
  <c r="R860" i="8"/>
  <c r="R1223" i="8"/>
  <c r="Q1234" i="8"/>
  <c r="R1234" i="8" s="1"/>
  <c r="R896" i="8"/>
  <c r="R805" i="8"/>
  <c r="R1027" i="8"/>
  <c r="R1081" i="8"/>
  <c r="R1198" i="8"/>
  <c r="R1226" i="8"/>
  <c r="R942" i="8"/>
  <c r="R895" i="8"/>
  <c r="R975" i="8"/>
  <c r="R1035" i="8"/>
  <c r="R921" i="8"/>
  <c r="R839" i="8"/>
  <c r="P1044" i="8"/>
  <c r="Q1044" i="8"/>
  <c r="R827" i="8"/>
  <c r="R1063" i="8"/>
  <c r="R1038" i="8"/>
  <c r="R986" i="8"/>
  <c r="R1205" i="8"/>
  <c r="R941" i="8"/>
  <c r="Q1346" i="8"/>
  <c r="R1346" i="8" s="1"/>
  <c r="P1346" i="8"/>
  <c r="P932" i="8"/>
  <c r="Q932" i="8"/>
  <c r="P1218" i="8"/>
  <c r="Q1218" i="8"/>
  <c r="R1218" i="8" s="1"/>
  <c r="P1201" i="8"/>
  <c r="Q1201" i="8"/>
  <c r="R720" i="8"/>
  <c r="R1139" i="8"/>
  <c r="R830" i="8"/>
  <c r="P1156" i="8"/>
  <c r="Q1156" i="8"/>
  <c r="R958" i="8"/>
  <c r="R1048" i="8"/>
  <c r="R771" i="8"/>
  <c r="R1022" i="8"/>
  <c r="R909" i="8"/>
  <c r="R970" i="8"/>
  <c r="R744" i="8"/>
  <c r="R691" i="8"/>
  <c r="R1116" i="8"/>
  <c r="P836" i="8"/>
  <c r="Q836" i="8"/>
  <c r="P1314" i="8"/>
  <c r="Q1314" i="8"/>
  <c r="P818" i="8"/>
  <c r="Q818" i="8"/>
  <c r="P1089" i="8"/>
  <c r="Q1089" i="8"/>
  <c r="P804" i="8"/>
  <c r="Q804" i="8"/>
  <c r="R804" i="8" s="1"/>
  <c r="P802" i="8"/>
  <c r="Q802" i="8"/>
  <c r="R802" i="8" s="1"/>
  <c r="P1073" i="8"/>
  <c r="Q1073" i="8"/>
  <c r="P788" i="8"/>
  <c r="Q788" i="8"/>
  <c r="R788" i="8" s="1"/>
  <c r="Q1074" i="8"/>
  <c r="R1074" i="8" s="1"/>
  <c r="P993" i="8"/>
  <c r="Q993" i="8"/>
  <c r="R993" i="8" s="1"/>
  <c r="P994" i="8"/>
  <c r="Q994" i="8"/>
  <c r="R994" i="8" s="1"/>
  <c r="P897" i="8"/>
  <c r="Q897" i="8"/>
  <c r="P1012" i="8"/>
  <c r="Q1012" i="8"/>
  <c r="P1092" i="8"/>
  <c r="Q1092" i="8"/>
  <c r="R1092" i="8" s="1"/>
  <c r="R874" i="8"/>
  <c r="R934" i="8"/>
  <c r="P769" i="8"/>
  <c r="Q769" i="8"/>
  <c r="P996" i="8"/>
  <c r="Q996" i="8"/>
  <c r="R745" i="8"/>
  <c r="R794" i="8"/>
  <c r="R699" i="8"/>
  <c r="R1175" i="8"/>
  <c r="R1152" i="8"/>
  <c r="P738" i="8"/>
  <c r="Q738" i="8"/>
  <c r="R1120" i="8"/>
  <c r="P1188" i="8"/>
  <c r="Q1188" i="8"/>
  <c r="R1188" i="8" s="1"/>
  <c r="P1072" i="8"/>
  <c r="Q1072" i="8"/>
  <c r="R1072" i="8" s="1"/>
  <c r="R1327" i="8"/>
  <c r="R956" i="8"/>
  <c r="R1046" i="8"/>
  <c r="R826" i="8"/>
  <c r="R719" i="8"/>
  <c r="R1066" i="8"/>
  <c r="R1241" i="8"/>
  <c r="R1331" i="8"/>
  <c r="P992" i="8"/>
  <c r="Q992" i="8"/>
  <c r="R959" i="8"/>
  <c r="R714" i="8"/>
  <c r="R1269" i="8"/>
  <c r="R1017" i="8"/>
  <c r="R923" i="8"/>
  <c r="P1316" i="8"/>
  <c r="Q1316" i="8"/>
  <c r="R1301" i="8"/>
  <c r="R915" i="8"/>
  <c r="R1221" i="8"/>
  <c r="R1029" i="8"/>
  <c r="R1135" i="8"/>
  <c r="Q1106" i="8"/>
  <c r="R1106" i="8" s="1"/>
  <c r="P1249" i="8"/>
  <c r="Q1249" i="8"/>
  <c r="P978" i="8"/>
  <c r="Q978" i="8"/>
  <c r="P1217" i="8"/>
  <c r="Q1217" i="8"/>
  <c r="R1217" i="8" s="1"/>
  <c r="P1140" i="8"/>
  <c r="Q1140" i="8"/>
  <c r="R1140" i="8" s="1"/>
  <c r="P1252" i="8"/>
  <c r="Q1252" i="8"/>
  <c r="P1137" i="8"/>
  <c r="Q1137" i="8"/>
  <c r="R1137" i="8" s="1"/>
  <c r="P1105" i="8"/>
  <c r="Q1105" i="8"/>
  <c r="P786" i="8"/>
  <c r="Q786" i="8"/>
  <c r="P928" i="8"/>
  <c r="Q928" i="8"/>
  <c r="P1057" i="8"/>
  <c r="Q1057" i="8"/>
  <c r="P753" i="8"/>
  <c r="Q753" i="8"/>
  <c r="R753" i="8" s="1"/>
  <c r="P785" i="8"/>
  <c r="Q785" i="8"/>
  <c r="R785" i="8" s="1"/>
  <c r="P945" i="8"/>
  <c r="Q945" i="8"/>
  <c r="P1169" i="8"/>
  <c r="Q1169" i="8"/>
  <c r="R1169" i="8" s="1"/>
  <c r="R1159" i="8"/>
  <c r="P820" i="8"/>
  <c r="Q820" i="8"/>
  <c r="R820" i="8" s="1"/>
  <c r="P834" i="8"/>
  <c r="Q834" i="8"/>
  <c r="R834" i="8" s="1"/>
  <c r="P833" i="8"/>
  <c r="Q833" i="8"/>
  <c r="R1256" i="8"/>
  <c r="Q1090" i="8"/>
  <c r="R1090" i="8" s="1"/>
  <c r="P1265" i="8"/>
  <c r="Q1265" i="8"/>
  <c r="R1265" i="8" s="1"/>
  <c r="P1332" i="8"/>
  <c r="Q1332" i="8"/>
  <c r="R1332" i="8" s="1"/>
  <c r="P1233" i="8"/>
  <c r="Q1233" i="8"/>
  <c r="R1338" i="8"/>
  <c r="R987" i="8"/>
  <c r="R1055" i="8"/>
  <c r="R971" i="8"/>
  <c r="R1150" i="8"/>
  <c r="R763" i="8"/>
  <c r="R741" i="8"/>
  <c r="P977" i="8"/>
  <c r="Q977" i="8"/>
  <c r="R1277" i="8"/>
  <c r="R936" i="8"/>
  <c r="P770" i="8"/>
  <c r="Q770" i="8"/>
  <c r="R770" i="8" s="1"/>
  <c r="R944" i="8"/>
  <c r="R918" i="8"/>
  <c r="R1067" i="8"/>
  <c r="R748" i="8"/>
  <c r="R1093" i="8"/>
  <c r="P914" i="8"/>
  <c r="Q914" i="8"/>
  <c r="R914" i="8" s="1"/>
  <c r="R1242" i="8"/>
  <c r="R694" i="8"/>
  <c r="R1207" i="8"/>
  <c r="R1164" i="8"/>
  <c r="P850" i="8"/>
  <c r="Q850" i="8"/>
  <c r="R1174" i="8"/>
  <c r="P1297" i="8"/>
  <c r="Q1297" i="8"/>
  <c r="R1297" i="8" s="1"/>
  <c r="R1259" i="8"/>
  <c r="R1197" i="8"/>
  <c r="R822" i="8"/>
  <c r="R1131" i="8"/>
  <c r="R1037" i="8"/>
  <c r="R861" i="8"/>
  <c r="P852" i="8"/>
  <c r="Q852" i="8"/>
  <c r="R1075" i="8"/>
  <c r="R989" i="8"/>
  <c r="R762" i="8"/>
  <c r="R1235" i="8"/>
  <c r="R782" i="8"/>
  <c r="R831" i="8"/>
  <c r="R1065" i="8"/>
  <c r="R1321" i="8"/>
  <c r="R835" i="8"/>
  <c r="R1145" i="8"/>
  <c r="R910" i="8"/>
  <c r="R1053" i="8"/>
  <c r="R1230" i="8"/>
  <c r="P772" i="8"/>
  <c r="Q772" i="8"/>
  <c r="R772" i="8" s="1"/>
  <c r="AA125" i="1"/>
  <c r="AA173" i="1"/>
  <c r="AA205" i="1"/>
  <c r="AA105" i="1"/>
  <c r="AA304" i="1"/>
  <c r="AA479" i="1"/>
  <c r="AA615" i="1"/>
  <c r="AC637" i="1"/>
  <c r="AA521" i="1"/>
  <c r="AA535" i="1"/>
  <c r="AA503" i="1"/>
  <c r="AB141" i="1"/>
  <c r="AA275" i="1"/>
  <c r="AA387" i="1"/>
  <c r="AA192" i="1"/>
  <c r="AC296" i="1"/>
  <c r="AA121" i="1"/>
  <c r="AA142" i="1"/>
  <c r="AA402" i="1"/>
  <c r="AC362" i="1"/>
  <c r="AC393" i="1"/>
  <c r="AA286" i="1"/>
  <c r="AB318" i="1"/>
  <c r="AA366" i="1"/>
  <c r="AA248" i="1"/>
  <c r="AA418" i="1"/>
  <c r="AB284" i="1"/>
  <c r="AA510" i="1"/>
  <c r="AB299" i="1"/>
  <c r="AB442" i="1"/>
  <c r="AB554" i="1"/>
  <c r="AB586" i="1"/>
  <c r="AB493" i="1"/>
  <c r="AC562" i="1"/>
  <c r="AA497" i="1"/>
  <c r="AA661" i="1"/>
  <c r="AA639" i="1"/>
  <c r="AA640" i="1"/>
  <c r="AA612" i="1"/>
  <c r="AB648" i="1"/>
  <c r="AA658" i="1"/>
  <c r="AA320" i="1"/>
  <c r="AA290" i="1"/>
  <c r="AC548" i="1"/>
  <c r="AA455" i="1"/>
  <c r="AA551" i="1"/>
  <c r="AB619" i="1"/>
  <c r="AA651" i="1"/>
  <c r="AA645" i="1"/>
  <c r="AA373" i="1"/>
  <c r="AB330" i="1"/>
  <c r="AA371" i="1"/>
  <c r="AA386" i="1"/>
  <c r="AA626" i="1"/>
  <c r="AA642" i="1"/>
  <c r="AB205" i="1"/>
  <c r="AB157" i="1"/>
  <c r="AA177" i="1"/>
  <c r="AA346" i="1"/>
  <c r="AA409" i="1"/>
  <c r="AA425" i="1"/>
  <c r="AA569" i="1"/>
  <c r="AA614" i="1"/>
  <c r="AA630" i="1"/>
  <c r="AA629" i="1"/>
  <c r="AA336" i="1"/>
  <c r="AA124" i="1"/>
  <c r="AA156" i="1"/>
  <c r="AA129" i="1"/>
  <c r="AA193" i="1"/>
  <c r="AA209" i="1"/>
  <c r="AA166" i="1"/>
  <c r="AA117" i="1"/>
  <c r="AA133" i="1"/>
  <c r="AA181" i="1"/>
  <c r="AA186" i="1"/>
  <c r="AA143" i="1"/>
  <c r="AA179" i="1"/>
  <c r="AB245" i="1"/>
  <c r="AB292" i="1"/>
  <c r="AA308" i="1"/>
  <c r="AA324" i="1"/>
  <c r="AA340" i="1"/>
  <c r="AA356" i="1"/>
  <c r="AB350" i="1"/>
  <c r="AA355" i="1"/>
  <c r="AB253" i="1"/>
  <c r="AB301" i="1"/>
  <c r="AB333" i="1"/>
  <c r="AB397" i="1"/>
  <c r="AA322" i="1"/>
  <c r="AA437" i="1"/>
  <c r="AA385" i="1"/>
  <c r="AC326" i="1"/>
  <c r="AB520" i="1"/>
  <c r="AC445" i="1"/>
  <c r="AC541" i="1"/>
  <c r="AA567" i="1"/>
  <c r="AC556" i="1"/>
  <c r="AA604" i="1"/>
  <c r="AA646" i="1"/>
  <c r="AA624" i="1"/>
  <c r="AC655" i="1"/>
  <c r="AA665" i="1"/>
  <c r="AC606" i="1"/>
  <c r="AA627" i="1"/>
  <c r="AA643" i="1"/>
  <c r="AA659" i="1"/>
  <c r="AA605" i="1"/>
  <c r="AC220" i="1"/>
  <c r="AB220" i="1"/>
  <c r="AA490" i="1"/>
  <c r="AB538" i="1"/>
  <c r="Z98" i="6"/>
  <c r="AA178" i="1"/>
  <c r="AA151" i="1"/>
  <c r="AA199" i="1"/>
  <c r="AA215" i="1"/>
  <c r="AC372" i="1"/>
  <c r="AA183" i="1"/>
  <c r="AA145" i="1"/>
  <c r="AA164" i="1"/>
  <c r="AA198" i="1"/>
  <c r="AA148" i="1"/>
  <c r="AB269" i="1"/>
  <c r="AC252" i="1"/>
  <c r="AC435" i="1"/>
  <c r="AC656" i="1"/>
  <c r="AA116" i="1"/>
  <c r="AA628" i="1"/>
  <c r="AA191" i="1"/>
  <c r="AA644" i="1"/>
  <c r="AA108" i="1"/>
  <c r="AA204" i="1"/>
  <c r="AA161" i="1"/>
  <c r="AA271" i="1"/>
  <c r="AA303" i="1"/>
  <c r="AA123" i="1"/>
  <c r="AA400" i="1"/>
  <c r="AA128" i="1"/>
  <c r="AA175" i="1"/>
  <c r="AA207" i="1"/>
  <c r="AA158" i="1"/>
  <c r="AC377" i="1"/>
  <c r="AB522" i="1"/>
  <c r="AC570" i="1"/>
  <c r="AA543" i="1"/>
  <c r="AB559" i="1"/>
  <c r="AA564" i="1"/>
  <c r="AA553" i="1"/>
  <c r="AA631" i="1"/>
  <c r="AA625" i="1"/>
  <c r="AA673" i="1"/>
  <c r="AC506" i="1"/>
  <c r="AC500" i="1"/>
  <c r="AA447" i="1"/>
  <c r="AB452" i="1"/>
  <c r="AC462" i="1"/>
  <c r="AA407" i="1"/>
  <c r="AA224" i="1"/>
  <c r="AA160" i="1"/>
  <c r="AA165" i="1"/>
  <c r="AA106" i="1"/>
  <c r="AA103" i="1"/>
  <c r="AC335" i="1"/>
  <c r="AC279" i="1"/>
  <c r="AB676" i="1"/>
  <c r="AA599" i="1"/>
  <c r="AA309" i="1"/>
  <c r="AA187" i="1"/>
  <c r="AA144" i="1"/>
  <c r="AB313" i="1"/>
  <c r="AC329" i="1"/>
  <c r="AA259" i="1"/>
  <c r="AA323" i="1"/>
  <c r="AA513" i="1"/>
  <c r="AA470" i="1"/>
  <c r="AA518" i="1"/>
  <c r="AA534" i="1"/>
  <c r="AC597" i="1"/>
  <c r="Y100" i="6"/>
  <c r="Z100" i="6"/>
  <c r="AA678" i="1"/>
  <c r="AA674" i="1"/>
  <c r="AA677" i="1"/>
  <c r="AA671" i="1"/>
  <c r="AA668" i="1"/>
  <c r="AB664" i="1"/>
  <c r="AA666" i="1"/>
  <c r="AA670" i="1"/>
  <c r="AA636" i="1"/>
  <c r="AA575" i="1"/>
  <c r="AB563" i="1"/>
  <c r="AB596" i="1"/>
  <c r="AA590" i="1"/>
  <c r="AC590" i="1"/>
  <c r="AB590" i="1"/>
  <c r="AA533" i="1"/>
  <c r="AA552" i="1"/>
  <c r="AA472" i="1"/>
  <c r="AB440" i="1"/>
  <c r="AA369" i="1"/>
  <c r="AA337" i="1"/>
  <c r="AA353" i="1"/>
  <c r="AA256" i="1"/>
  <c r="AA285" i="1"/>
  <c r="AA258" i="1"/>
  <c r="AA202" i="1"/>
  <c r="AA233" i="1"/>
  <c r="AA227" i="1"/>
  <c r="AA226" i="1"/>
  <c r="AA242" i="1"/>
  <c r="AA236" i="1"/>
  <c r="AA235" i="1"/>
  <c r="AA172" i="1"/>
  <c r="AA188" i="1"/>
  <c r="AA113" i="1"/>
  <c r="AA98" i="1"/>
  <c r="Y100" i="7"/>
  <c r="AA649" i="1"/>
  <c r="AA138" i="1"/>
  <c r="AA221" i="1"/>
  <c r="AA213" i="1"/>
  <c r="AA441" i="1"/>
  <c r="AA305" i="1"/>
  <c r="AA424" i="1"/>
  <c r="AA307" i="1"/>
  <c r="AA162" i="1"/>
  <c r="AA583" i="1"/>
  <c r="AA584" i="1"/>
  <c r="AC630" i="1"/>
  <c r="AA370" i="1"/>
  <c r="AA454" i="1"/>
  <c r="AA273" i="1"/>
  <c r="AA149" i="1"/>
  <c r="AA602" i="1"/>
  <c r="AB431" i="1"/>
  <c r="AA403" i="1"/>
  <c r="AA153" i="1"/>
  <c r="AA368" i="1"/>
  <c r="AA595" i="1"/>
  <c r="AA524" i="1"/>
  <c r="AA439" i="1"/>
  <c r="AA379" i="1"/>
  <c r="AA420" i="1"/>
  <c r="Z97" i="7"/>
  <c r="AA291" i="1"/>
  <c r="AA617" i="1"/>
  <c r="AA618" i="1"/>
  <c r="AA460" i="1"/>
  <c r="AA306" i="1"/>
  <c r="AB373" i="1"/>
  <c r="AA598" i="1"/>
  <c r="AA582" i="1"/>
  <c r="AA241" i="1"/>
  <c r="AC282" i="1"/>
  <c r="AA519" i="1"/>
  <c r="AA223" i="1"/>
  <c r="AA200" i="1"/>
  <c r="Y97" i="6"/>
  <c r="AA419" i="1"/>
  <c r="AA408" i="1"/>
  <c r="AA137" i="1"/>
  <c r="AB628" i="1"/>
  <c r="AC612" i="1"/>
  <c r="AA471" i="1"/>
  <c r="AB575" i="1"/>
  <c r="AB285" i="1"/>
  <c r="AA228" i="1"/>
  <c r="AA485" i="1"/>
  <c r="AC644" i="1"/>
  <c r="AB644" i="1"/>
  <c r="AA406" i="1"/>
  <c r="AA412" i="1"/>
  <c r="AA100" i="1"/>
  <c r="AC604" i="1"/>
  <c r="AA505" i="1"/>
  <c r="AB490" i="1"/>
  <c r="AC490" i="1"/>
  <c r="AA476" i="1"/>
  <c r="AA536" i="1"/>
  <c r="AC260" i="1"/>
  <c r="AB171" i="1"/>
  <c r="AB630" i="1"/>
  <c r="AC649" i="1"/>
  <c r="AC673" i="1"/>
  <c r="AB463" i="1"/>
  <c r="AB425" i="1"/>
  <c r="AC674" i="1"/>
  <c r="AA607" i="1"/>
  <c r="AB671" i="1"/>
  <c r="AC367" i="1"/>
  <c r="AA611" i="1"/>
  <c r="AC431" i="1"/>
  <c r="AA288" i="1"/>
  <c r="AB627" i="1"/>
  <c r="AB479" i="1"/>
  <c r="AB409" i="1"/>
  <c r="AA634" i="1"/>
  <c r="AA635" i="1"/>
  <c r="AA594" i="1"/>
  <c r="AA411" i="1"/>
  <c r="AC625" i="1"/>
  <c r="AA581" i="1"/>
  <c r="AA421" i="1"/>
  <c r="AC215" i="1"/>
  <c r="AC114" i="1"/>
  <c r="AB426" i="1"/>
  <c r="AA339" i="1"/>
  <c r="AA185" i="1"/>
  <c r="AC361" i="1"/>
  <c r="AA457" i="1"/>
  <c r="AC678" i="1"/>
  <c r="AB497" i="1"/>
  <c r="AA120" i="1"/>
  <c r="AB164" i="1"/>
  <c r="AA220" i="1"/>
  <c r="AA487" i="1"/>
  <c r="AA423" i="1"/>
  <c r="AA453" i="1"/>
  <c r="AC145" i="1"/>
  <c r="AA663" i="1"/>
  <c r="AC651" i="1"/>
  <c r="AA585" i="1"/>
  <c r="AB447" i="1"/>
  <c r="AC129" i="1"/>
  <c r="AB282" i="1"/>
  <c r="AB260" i="1"/>
  <c r="AC151" i="1"/>
  <c r="Z600" i="6"/>
  <c r="Y600" i="6"/>
  <c r="AB560" i="1"/>
  <c r="AA560" i="1"/>
  <c r="AC560" i="1"/>
  <c r="Z544" i="7"/>
  <c r="Y544" i="7"/>
  <c r="Z524" i="6"/>
  <c r="Y524" i="6"/>
  <c r="Z567" i="6"/>
  <c r="Y567" i="6"/>
  <c r="Z487" i="6"/>
  <c r="Y487" i="6"/>
  <c r="Z411" i="7"/>
  <c r="Y411" i="7"/>
  <c r="Z550" i="7"/>
  <c r="Y550" i="7"/>
  <c r="Z530" i="6"/>
  <c r="Y530" i="6"/>
  <c r="Z561" i="7"/>
  <c r="Y561" i="7"/>
  <c r="Z449" i="7"/>
  <c r="Y449" i="7"/>
  <c r="Y556" i="7"/>
  <c r="Z556" i="7"/>
  <c r="Z542" i="6"/>
  <c r="Y542" i="6"/>
  <c r="AA498" i="1"/>
  <c r="AC498" i="1"/>
  <c r="AB498" i="1"/>
  <c r="Z430" i="6"/>
  <c r="Y430" i="6"/>
  <c r="Y589" i="6"/>
  <c r="Z589" i="6"/>
  <c r="Z489" i="6"/>
  <c r="Y489" i="6"/>
  <c r="Z413" i="7"/>
  <c r="Y413" i="7"/>
  <c r="AB617" i="1"/>
  <c r="AC617" i="1"/>
  <c r="Z564" i="6"/>
  <c r="Y564" i="6"/>
  <c r="AA488" i="1"/>
  <c r="AB488" i="1"/>
  <c r="Y554" i="6"/>
  <c r="Z554" i="6"/>
  <c r="Z458" i="6"/>
  <c r="Y458" i="6"/>
  <c r="Y565" i="6"/>
  <c r="Z565" i="6"/>
  <c r="Y485" i="6"/>
  <c r="Z485" i="6"/>
  <c r="Z405" i="6"/>
  <c r="Y405" i="6"/>
  <c r="AB595" i="1"/>
  <c r="AC595" i="1"/>
  <c r="Z580" i="7"/>
  <c r="Y580" i="7"/>
  <c r="Z555" i="6"/>
  <c r="Y555" i="6"/>
  <c r="Y495" i="7"/>
  <c r="Z495" i="7"/>
  <c r="Z502" i="6"/>
  <c r="Y502" i="6"/>
  <c r="Z458" i="7"/>
  <c r="Y458" i="7"/>
  <c r="Z235" i="7"/>
  <c r="Y235" i="7"/>
  <c r="AC363" i="1"/>
  <c r="AB363" i="1"/>
  <c r="Z261" i="6"/>
  <c r="Y261" i="6"/>
  <c r="AC517" i="1"/>
  <c r="AB517" i="1"/>
  <c r="AA517" i="1"/>
  <c r="Z268" i="7"/>
  <c r="Y268" i="7"/>
  <c r="AB406" i="1"/>
  <c r="AC406" i="1"/>
  <c r="Z598" i="7"/>
  <c r="Y598" i="7"/>
  <c r="AA610" i="1"/>
  <c r="AC610" i="1"/>
  <c r="Z639" i="6"/>
  <c r="Y639" i="6"/>
  <c r="Z602" i="6"/>
  <c r="Y602" i="6"/>
  <c r="Z645" i="6"/>
  <c r="Y645" i="6"/>
  <c r="Z658" i="6"/>
  <c r="Y658" i="6"/>
  <c r="Z637" i="6"/>
  <c r="Y637" i="6"/>
  <c r="Z610" i="7"/>
  <c r="Y610" i="7"/>
  <c r="Z659" i="7"/>
  <c r="Y659" i="7"/>
  <c r="Z665" i="7"/>
  <c r="Y665" i="7"/>
  <c r="Z624" i="6"/>
  <c r="Y624" i="6"/>
  <c r="Z634" i="7"/>
  <c r="Y634" i="7"/>
  <c r="Z593" i="6"/>
  <c r="Y593" i="6"/>
  <c r="AA672" i="1"/>
  <c r="AC672" i="1"/>
  <c r="AA608" i="1"/>
  <c r="AB608" i="1"/>
  <c r="AC608" i="1"/>
  <c r="AB674" i="1"/>
  <c r="AB592" i="1"/>
  <c r="AC592" i="1"/>
  <c r="AA592" i="1"/>
  <c r="AB576" i="1"/>
  <c r="AA576" i="1"/>
  <c r="AC576" i="1"/>
  <c r="Z560" i="7"/>
  <c r="Y560" i="7"/>
  <c r="Z540" i="6"/>
  <c r="Y540" i="6"/>
  <c r="AA507" i="1"/>
  <c r="AC507" i="1"/>
  <c r="AB507" i="1"/>
  <c r="Z407" i="6"/>
  <c r="Y407" i="6"/>
  <c r="AB612" i="1"/>
  <c r="AA566" i="1"/>
  <c r="AB566" i="1"/>
  <c r="AC566" i="1"/>
  <c r="Z546" i="6"/>
  <c r="Y546" i="6"/>
  <c r="Y599" i="7"/>
  <c r="Z599" i="7"/>
  <c r="AA577" i="1"/>
  <c r="AC577" i="1"/>
  <c r="AB577" i="1"/>
  <c r="Z557" i="6"/>
  <c r="Y557" i="6"/>
  <c r="Z445" i="6"/>
  <c r="Y445" i="6"/>
  <c r="AB625" i="1"/>
  <c r="AA591" i="1"/>
  <c r="Z552" i="6"/>
  <c r="Y552" i="6"/>
  <c r="Z456" i="6"/>
  <c r="Y456" i="6"/>
  <c r="AB649" i="1"/>
  <c r="Y596" i="6"/>
  <c r="Z596" i="6"/>
  <c r="Z567" i="7"/>
  <c r="Y567" i="7"/>
  <c r="AC476" i="1"/>
  <c r="AB476" i="1"/>
  <c r="AC627" i="1"/>
  <c r="Z498" i="7"/>
  <c r="Y498" i="7"/>
  <c r="Y589" i="7"/>
  <c r="Z589" i="7"/>
  <c r="AA509" i="1"/>
  <c r="AC509" i="1"/>
  <c r="AB509" i="1"/>
  <c r="Z409" i="6"/>
  <c r="Y409" i="6"/>
  <c r="AC594" i="1"/>
  <c r="AB594" i="1"/>
  <c r="AA579" i="1"/>
  <c r="AB579" i="1"/>
  <c r="Y511" i="6"/>
  <c r="Z511" i="6"/>
  <c r="AA467" i="1"/>
  <c r="AB467" i="1"/>
  <c r="AC467" i="1"/>
  <c r="AA478" i="1"/>
  <c r="AC478" i="1"/>
  <c r="AB478" i="1"/>
  <c r="Z599" i="6"/>
  <c r="Y599" i="6"/>
  <c r="AB672" i="1"/>
  <c r="Y590" i="7"/>
  <c r="Z590" i="7"/>
  <c r="Z576" i="6"/>
  <c r="Y576" i="6"/>
  <c r="AA516" i="1"/>
  <c r="AB516" i="1"/>
  <c r="Z491" i="6"/>
  <c r="Y491" i="6"/>
  <c r="Z427" i="6"/>
  <c r="Y427" i="6"/>
  <c r="AA390" i="1"/>
  <c r="AB390" i="1"/>
  <c r="AC390" i="1"/>
  <c r="Z412" i="6"/>
  <c r="Y412" i="6"/>
  <c r="Z628" i="7"/>
  <c r="Y628" i="7"/>
  <c r="Z655" i="6"/>
  <c r="Y655" i="6"/>
  <c r="Z644" i="7"/>
  <c r="Y644" i="7"/>
  <c r="Z577" i="7"/>
  <c r="Y577" i="7"/>
  <c r="AA465" i="1"/>
  <c r="AC465" i="1"/>
  <c r="AB465" i="1"/>
  <c r="AA572" i="1"/>
  <c r="AC572" i="1"/>
  <c r="AB572" i="1"/>
  <c r="Y563" i="6"/>
  <c r="Z563" i="6"/>
  <c r="Z423" i="7"/>
  <c r="Y423" i="7"/>
  <c r="AA562" i="1"/>
  <c r="AB562" i="1"/>
  <c r="Z494" i="6"/>
  <c r="Y494" i="6"/>
  <c r="Y585" i="6"/>
  <c r="Z585" i="6"/>
  <c r="Z509" i="7"/>
  <c r="Y509" i="7"/>
  <c r="Z584" i="7"/>
  <c r="Y584" i="7"/>
  <c r="AA504" i="1"/>
  <c r="AC504" i="1"/>
  <c r="AB504" i="1"/>
  <c r="Y484" i="6"/>
  <c r="Z484" i="6"/>
  <c r="Z408" i="7"/>
  <c r="Y408" i="7"/>
  <c r="AB658" i="1"/>
  <c r="AA574" i="1"/>
  <c r="AC574" i="1"/>
  <c r="AB574" i="1"/>
  <c r="Z585" i="7"/>
  <c r="Y585" i="7"/>
  <c r="Z586" i="6"/>
  <c r="Y586" i="6"/>
  <c r="Z516" i="7"/>
  <c r="Y516" i="7"/>
  <c r="AA452" i="1"/>
  <c r="AC452" i="1"/>
  <c r="AA570" i="1"/>
  <c r="AB570" i="1"/>
  <c r="Z299" i="7"/>
  <c r="Y299" i="7"/>
  <c r="AC405" i="1"/>
  <c r="AB405" i="1"/>
  <c r="Z348" i="7"/>
  <c r="Y348" i="7"/>
  <c r="Z327" i="7"/>
  <c r="Y327" i="7"/>
  <c r="Z639" i="7"/>
  <c r="Y639" i="7"/>
  <c r="Z620" i="6"/>
  <c r="Y620" i="6"/>
  <c r="Z673" i="7"/>
  <c r="Y673" i="7"/>
  <c r="Z448" i="7"/>
  <c r="Y448" i="7"/>
  <c r="Z667" i="6"/>
  <c r="Y667" i="6"/>
  <c r="Z614" i="6"/>
  <c r="Y614" i="6"/>
  <c r="Z597" i="7"/>
  <c r="Y597" i="7"/>
  <c r="Z606" i="6"/>
  <c r="Y606" i="6"/>
  <c r="Z566" i="7"/>
  <c r="Y566" i="7"/>
  <c r="Z675" i="7"/>
  <c r="Y675" i="7"/>
  <c r="Z622" i="7"/>
  <c r="Y622" i="7"/>
  <c r="AA660" i="1"/>
  <c r="AC660" i="1"/>
  <c r="Z640" i="6"/>
  <c r="Y640" i="6"/>
  <c r="Z650" i="7"/>
  <c r="Y650" i="7"/>
  <c r="Z613" i="7"/>
  <c r="Y613" i="7"/>
  <c r="Z668" i="6"/>
  <c r="Y668" i="6"/>
  <c r="Z604" i="6"/>
  <c r="Y604" i="6"/>
  <c r="Z631" i="6"/>
  <c r="Y631" i="6"/>
  <c r="Z674" i="6"/>
  <c r="Y674" i="6"/>
  <c r="Z657" i="7"/>
  <c r="Y657" i="7"/>
  <c r="Z620" i="7"/>
  <c r="Y620" i="7"/>
  <c r="Z572" i="6"/>
  <c r="Y572" i="6"/>
  <c r="Z587" i="7"/>
  <c r="Y587" i="7"/>
  <c r="Z503" i="6"/>
  <c r="Y503" i="6"/>
  <c r="Z427" i="7"/>
  <c r="Y427" i="7"/>
  <c r="Z582" i="7"/>
  <c r="Y582" i="7"/>
  <c r="Z562" i="6"/>
  <c r="Y562" i="6"/>
  <c r="Z573" i="6"/>
  <c r="Y573" i="6"/>
  <c r="Z465" i="7"/>
  <c r="Y465" i="7"/>
  <c r="AC623" i="1"/>
  <c r="AB623" i="1"/>
  <c r="Z476" i="7"/>
  <c r="Y476" i="7"/>
  <c r="AB632" i="1"/>
  <c r="Z503" i="7"/>
  <c r="Y503" i="7"/>
  <c r="Z419" i="6"/>
  <c r="Y419" i="6"/>
  <c r="Z562" i="7"/>
  <c r="Y562" i="7"/>
  <c r="AA450" i="1"/>
  <c r="AC450" i="1"/>
  <c r="AB450" i="1"/>
  <c r="AA525" i="1"/>
  <c r="AC525" i="1"/>
  <c r="Z505" i="6"/>
  <c r="Y505" i="6"/>
  <c r="AA429" i="1"/>
  <c r="AC429" i="1"/>
  <c r="AB429" i="1"/>
  <c r="AC602" i="1"/>
  <c r="AB602" i="1"/>
  <c r="Z580" i="6"/>
  <c r="Y580" i="6"/>
  <c r="Z504" i="7"/>
  <c r="Y504" i="7"/>
  <c r="Z404" i="6"/>
  <c r="Y404" i="6"/>
  <c r="Z590" i="6"/>
  <c r="Y590" i="6"/>
  <c r="Z575" i="6"/>
  <c r="Y575" i="6"/>
  <c r="AA531" i="1"/>
  <c r="AC531" i="1"/>
  <c r="Z463" i="6"/>
  <c r="Y463" i="6"/>
  <c r="AC658" i="1"/>
  <c r="Z574" i="7"/>
  <c r="Y574" i="7"/>
  <c r="AA494" i="1"/>
  <c r="AC494" i="1"/>
  <c r="AB494" i="1"/>
  <c r="Z474" i="6"/>
  <c r="Y474" i="6"/>
  <c r="AB645" i="1"/>
  <c r="Z581" i="6"/>
  <c r="Y581" i="6"/>
  <c r="Z512" i="6"/>
  <c r="Y512" i="6"/>
  <c r="Z575" i="7"/>
  <c r="Y575" i="7"/>
  <c r="AA511" i="1"/>
  <c r="AB511" i="1"/>
  <c r="AC511" i="1"/>
  <c r="AA522" i="1"/>
  <c r="AC522" i="1"/>
  <c r="Z363" i="7"/>
  <c r="Y363" i="7"/>
  <c r="Z386" i="6"/>
  <c r="Y386" i="6"/>
  <c r="AC401" i="1"/>
  <c r="AB401" i="1"/>
  <c r="AA401" i="1"/>
  <c r="Z242" i="7"/>
  <c r="Y242" i="7"/>
  <c r="Z398" i="7"/>
  <c r="Y398" i="7"/>
  <c r="Y595" i="7"/>
  <c r="Z595" i="7"/>
  <c r="Z428" i="6"/>
  <c r="Y428" i="6"/>
  <c r="Z632" i="7"/>
  <c r="Y632" i="7"/>
  <c r="AA675" i="1"/>
  <c r="AC675" i="1"/>
  <c r="Z576" i="7"/>
  <c r="Y576" i="7"/>
  <c r="Y595" i="6"/>
  <c r="Z595" i="6"/>
  <c r="Z671" i="6"/>
  <c r="Y671" i="6"/>
  <c r="Z646" i="6"/>
  <c r="Y646" i="6"/>
  <c r="Z653" i="6"/>
  <c r="Y653" i="6"/>
  <c r="Z583" i="6"/>
  <c r="Y583" i="6"/>
  <c r="Y423" i="6"/>
  <c r="Z423" i="6"/>
  <c r="Z578" i="6"/>
  <c r="Y578" i="6"/>
  <c r="Z461" i="6"/>
  <c r="Y461" i="6"/>
  <c r="Z623" i="7"/>
  <c r="Y623" i="7"/>
  <c r="Z568" i="6"/>
  <c r="Y568" i="6"/>
  <c r="AA492" i="1"/>
  <c r="AC492" i="1"/>
  <c r="AB492" i="1"/>
  <c r="Z472" i="6"/>
  <c r="Y472" i="6"/>
  <c r="AB629" i="1"/>
  <c r="Z583" i="7"/>
  <c r="Y583" i="7"/>
  <c r="Z499" i="6"/>
  <c r="Y499" i="6"/>
  <c r="Z558" i="6"/>
  <c r="Y558" i="6"/>
  <c r="AB677" i="1"/>
  <c r="Z525" i="7"/>
  <c r="Y525" i="7"/>
  <c r="AA520" i="1"/>
  <c r="AC520" i="1"/>
  <c r="Z500" i="6"/>
  <c r="Y500" i="6"/>
  <c r="Z570" i="6"/>
  <c r="Y570" i="6"/>
  <c r="Z494" i="7"/>
  <c r="Y494" i="7"/>
  <c r="AA414" i="1"/>
  <c r="AC414" i="1"/>
  <c r="AC645" i="1"/>
  <c r="Z501" i="6"/>
  <c r="Y501" i="6"/>
  <c r="Z421" i="6"/>
  <c r="Y421" i="6"/>
  <c r="Z448" i="6"/>
  <c r="Y448" i="6"/>
  <c r="Z571" i="6"/>
  <c r="Y571" i="6"/>
  <c r="Z566" i="6"/>
  <c r="Y566" i="6"/>
  <c r="Z522" i="7"/>
  <c r="Y522" i="7"/>
  <c r="AA474" i="1"/>
  <c r="AB474" i="1"/>
  <c r="AC474" i="1"/>
  <c r="Z251" i="7"/>
  <c r="Y251" i="7"/>
  <c r="AC551" i="1"/>
  <c r="AB551" i="1"/>
  <c r="Z322" i="6"/>
  <c r="Y322" i="6"/>
  <c r="AA230" i="1"/>
  <c r="AB230" i="1"/>
  <c r="AC230" i="1"/>
  <c r="Z337" i="7"/>
  <c r="Y337" i="7"/>
  <c r="Y401" i="6"/>
  <c r="Z401" i="6"/>
  <c r="AC579" i="1"/>
  <c r="Z303" i="6"/>
  <c r="Y303" i="6"/>
  <c r="Z350" i="7"/>
  <c r="Y350" i="7"/>
  <c r="Z672" i="6"/>
  <c r="Y672" i="6"/>
  <c r="Z647" i="6"/>
  <c r="Y647" i="6"/>
  <c r="AA622" i="1"/>
  <c r="AC622" i="1"/>
  <c r="Z661" i="6"/>
  <c r="Y661" i="6"/>
  <c r="AA650" i="1"/>
  <c r="AC650" i="1"/>
  <c r="AB650" i="1"/>
  <c r="Z630" i="6"/>
  <c r="Y630" i="6"/>
  <c r="Y672" i="7"/>
  <c r="Z672" i="7"/>
  <c r="Z635" i="7"/>
  <c r="Y635" i="7"/>
  <c r="Z678" i="7"/>
  <c r="Y678" i="7"/>
  <c r="AA620" i="1"/>
  <c r="AC620" i="1"/>
  <c r="Y556" i="6"/>
  <c r="Z556" i="6"/>
  <c r="Z507" i="7"/>
  <c r="Y507" i="7"/>
  <c r="Z628" i="6"/>
  <c r="Y628" i="6"/>
  <c r="Z618" i="6"/>
  <c r="Y618" i="6"/>
  <c r="Z677" i="6"/>
  <c r="Y677" i="6"/>
  <c r="Z660" i="7"/>
  <c r="Y660" i="7"/>
  <c r="Z609" i="6"/>
  <c r="Y609" i="6"/>
  <c r="Z616" i="6"/>
  <c r="Y616" i="6"/>
  <c r="Z406" i="7"/>
  <c r="Y406" i="7"/>
  <c r="Z626" i="7"/>
  <c r="Y626" i="7"/>
  <c r="AA648" i="1"/>
  <c r="AC648" i="1"/>
  <c r="AA638" i="1"/>
  <c r="AC638" i="1"/>
  <c r="AB638" i="1"/>
  <c r="AA676" i="1"/>
  <c r="AC676" i="1"/>
  <c r="Z656" i="6"/>
  <c r="Y656" i="6"/>
  <c r="Z666" i="7"/>
  <c r="Y666" i="7"/>
  <c r="Z629" i="7"/>
  <c r="Y629" i="7"/>
  <c r="AB432" i="1"/>
  <c r="AA432" i="1"/>
  <c r="AC432" i="1"/>
  <c r="AB416" i="1"/>
  <c r="AA416" i="1"/>
  <c r="AC416" i="1"/>
  <c r="AA523" i="1"/>
  <c r="AB523" i="1"/>
  <c r="AC523" i="1"/>
  <c r="AA443" i="1"/>
  <c r="AB443" i="1"/>
  <c r="AC443" i="1"/>
  <c r="AC598" i="1"/>
  <c r="AB598" i="1"/>
  <c r="Z402" i="6"/>
  <c r="Y402" i="6"/>
  <c r="AC611" i="1"/>
  <c r="AB611" i="1"/>
  <c r="AA481" i="1"/>
  <c r="AC481" i="1"/>
  <c r="AB481" i="1"/>
  <c r="Z492" i="7"/>
  <c r="Y492" i="7"/>
  <c r="AC629" i="1"/>
  <c r="Z579" i="6"/>
  <c r="Y579" i="6"/>
  <c r="Y439" i="7"/>
  <c r="Z439" i="7"/>
  <c r="AA514" i="1"/>
  <c r="AC514" i="1"/>
  <c r="AB514" i="1"/>
  <c r="Z446" i="6"/>
  <c r="Y446" i="6"/>
  <c r="AC677" i="1"/>
  <c r="AB605" i="1"/>
  <c r="Z521" i="6"/>
  <c r="Y521" i="6"/>
  <c r="AA445" i="1"/>
  <c r="AB445" i="1"/>
  <c r="Y425" i="6"/>
  <c r="Z425" i="6"/>
  <c r="Z520" i="7"/>
  <c r="Y520" i="7"/>
  <c r="Z527" i="6"/>
  <c r="Y527" i="6"/>
  <c r="Z419" i="7"/>
  <c r="Y419" i="7"/>
  <c r="Z414" i="7"/>
  <c r="Y414" i="7"/>
  <c r="AB495" i="1"/>
  <c r="AA468" i="1"/>
  <c r="AC468" i="1"/>
  <c r="AB468" i="1"/>
  <c r="Y447" i="7"/>
  <c r="Z447" i="7"/>
  <c r="Z274" i="6"/>
  <c r="Y274" i="6"/>
  <c r="Z317" i="7"/>
  <c r="Y317" i="7"/>
  <c r="AC516" i="1"/>
  <c r="AA652" i="1"/>
  <c r="AB652" i="1"/>
  <c r="AA613" i="1"/>
  <c r="AB613" i="1"/>
  <c r="Z608" i="7"/>
  <c r="Y608" i="7"/>
  <c r="AA657" i="1"/>
  <c r="AC657" i="1"/>
  <c r="AA587" i="1"/>
  <c r="AB587" i="1"/>
  <c r="AC587" i="1"/>
  <c r="AA427" i="1"/>
  <c r="AB427" i="1"/>
  <c r="AC427" i="1"/>
  <c r="Z622" i="6"/>
  <c r="Y622" i="6"/>
  <c r="AA621" i="1"/>
  <c r="AB621" i="1"/>
  <c r="AC621" i="1"/>
  <c r="Z605" i="7"/>
  <c r="Y605" i="7"/>
  <c r="Z648" i="7"/>
  <c r="Y648" i="7"/>
  <c r="Z638" i="7"/>
  <c r="Y638" i="7"/>
  <c r="AA601" i="1"/>
  <c r="AC601" i="1"/>
  <c r="AB601" i="1"/>
  <c r="Z676" i="7"/>
  <c r="Y676" i="7"/>
  <c r="Z662" i="6"/>
  <c r="Y662" i="6"/>
  <c r="Z625" i="6"/>
  <c r="Y625" i="6"/>
  <c r="Z624" i="7"/>
  <c r="Y624" i="7"/>
  <c r="Z651" i="7"/>
  <c r="Y651" i="7"/>
  <c r="Z636" i="7"/>
  <c r="Y636" i="7"/>
  <c r="AB657" i="1"/>
  <c r="AB448" i="1"/>
  <c r="AA448" i="1"/>
  <c r="AC448" i="1"/>
  <c r="Z432" i="7"/>
  <c r="Y432" i="7"/>
  <c r="Z416" i="7"/>
  <c r="Y416" i="7"/>
  <c r="Z523" i="7"/>
  <c r="Y523" i="7"/>
  <c r="Z443" i="7"/>
  <c r="Y443" i="7"/>
  <c r="Z481" i="7"/>
  <c r="Y481" i="7"/>
  <c r="Z588" i="7"/>
  <c r="Y588" i="7"/>
  <c r="Z488" i="6"/>
  <c r="Y488" i="6"/>
  <c r="AB609" i="1"/>
  <c r="Z435" i="6"/>
  <c r="Y435" i="6"/>
  <c r="AA578" i="1"/>
  <c r="AC578" i="1"/>
  <c r="AB578" i="1"/>
  <c r="Z516" i="6"/>
  <c r="Y516" i="6"/>
  <c r="AA483" i="1"/>
  <c r="AC483" i="1"/>
  <c r="AB483" i="1"/>
  <c r="Z415" i="6"/>
  <c r="Y415" i="6"/>
  <c r="AA430" i="1"/>
  <c r="AC430" i="1"/>
  <c r="AB430" i="1"/>
  <c r="Z410" i="6"/>
  <c r="Y410" i="6"/>
  <c r="AB643" i="1"/>
  <c r="Z532" i="7"/>
  <c r="Y532" i="7"/>
  <c r="AA404" i="1"/>
  <c r="AB404" i="1"/>
  <c r="AC404" i="1"/>
  <c r="AA527" i="1"/>
  <c r="AC527" i="1"/>
  <c r="Z443" i="6"/>
  <c r="Y443" i="6"/>
  <c r="AA586" i="1"/>
  <c r="AC586" i="1"/>
  <c r="Y470" i="6"/>
  <c r="Z470" i="6"/>
  <c r="Z315" i="7"/>
  <c r="Y315" i="7"/>
  <c r="AA289" i="1"/>
  <c r="AC289" i="1"/>
  <c r="AB289" i="1"/>
  <c r="Y364" i="7"/>
  <c r="Z364" i="7"/>
  <c r="Z300" i="7"/>
  <c r="Y300" i="7"/>
  <c r="Z279" i="7"/>
  <c r="Y279" i="7"/>
  <c r="Z370" i="7"/>
  <c r="Y370" i="7"/>
  <c r="Y439" i="6"/>
  <c r="Z439" i="6"/>
  <c r="AA422" i="1"/>
  <c r="AB422" i="1"/>
  <c r="AB678" i="1"/>
  <c r="AB614" i="1"/>
  <c r="Z584" i="6"/>
  <c r="Y584" i="6"/>
  <c r="AA508" i="1"/>
  <c r="AB508" i="1"/>
  <c r="Y412" i="7"/>
  <c r="Z412" i="7"/>
  <c r="AC609" i="1"/>
  <c r="Z519" i="7"/>
  <c r="Y519" i="7"/>
  <c r="AC428" i="1"/>
  <c r="AB428" i="1"/>
  <c r="AB673" i="1"/>
  <c r="Y510" i="6"/>
  <c r="Z510" i="6"/>
  <c r="AA466" i="1"/>
  <c r="AC466" i="1"/>
  <c r="AB466" i="1"/>
  <c r="AA541" i="1"/>
  <c r="AB541" i="1"/>
  <c r="Z441" i="6"/>
  <c r="Y441" i="6"/>
  <c r="AA440" i="1"/>
  <c r="AC440" i="1"/>
  <c r="Z420" i="6"/>
  <c r="Y420" i="6"/>
  <c r="AB651" i="1"/>
  <c r="AC589" i="1"/>
  <c r="AB589" i="1"/>
  <c r="AA589" i="1"/>
  <c r="Z483" i="7"/>
  <c r="Y483" i="7"/>
  <c r="AB641" i="1"/>
  <c r="Z430" i="7"/>
  <c r="Y430" i="7"/>
  <c r="Z592" i="7"/>
  <c r="Y592" i="7"/>
  <c r="Z517" i="6"/>
  <c r="Y517" i="6"/>
  <c r="Y437" i="6"/>
  <c r="Z437" i="6"/>
  <c r="AC643" i="1"/>
  <c r="AC652" i="1"/>
  <c r="Z586" i="7"/>
  <c r="Y586" i="7"/>
  <c r="Z422" i="6"/>
  <c r="Y422" i="6"/>
  <c r="Z379" i="7"/>
  <c r="Y379" i="7"/>
  <c r="AB525" i="1"/>
  <c r="Z224" i="6"/>
  <c r="Y224" i="6"/>
  <c r="AB531" i="1"/>
  <c r="Z481" i="6"/>
  <c r="Y481" i="6"/>
  <c r="Z367" i="6"/>
  <c r="Y367" i="6"/>
  <c r="Z254" i="7"/>
  <c r="Y254" i="7"/>
  <c r="AA654" i="1"/>
  <c r="AB654" i="1"/>
  <c r="Z635" i="6"/>
  <c r="Y635" i="6"/>
  <c r="Z444" i="6"/>
  <c r="Y444" i="6"/>
  <c r="AB661" i="1"/>
  <c r="Z616" i="7"/>
  <c r="Y616" i="7"/>
  <c r="AA459" i="1"/>
  <c r="AB459" i="1"/>
  <c r="AC459" i="1"/>
  <c r="AA438" i="1"/>
  <c r="AB438" i="1"/>
  <c r="AC438" i="1"/>
  <c r="Z422" i="7"/>
  <c r="Y422" i="7"/>
  <c r="Z497" i="7"/>
  <c r="Y497" i="7"/>
  <c r="AC614" i="1"/>
  <c r="Z508" i="7"/>
  <c r="Y508" i="7"/>
  <c r="Z408" i="6"/>
  <c r="Y408" i="6"/>
  <c r="Z515" i="6"/>
  <c r="Y515" i="6"/>
  <c r="Z574" i="6"/>
  <c r="Y574" i="6"/>
  <c r="Z541" i="7"/>
  <c r="Y541" i="7"/>
  <c r="AA461" i="1"/>
  <c r="AC461" i="1"/>
  <c r="AB461" i="1"/>
  <c r="AB675" i="1"/>
  <c r="AA547" i="1"/>
  <c r="AC547" i="1"/>
  <c r="AB547" i="1"/>
  <c r="Z479" i="6"/>
  <c r="Y479" i="6"/>
  <c r="AA435" i="1"/>
  <c r="AB435" i="1"/>
  <c r="AC641" i="1"/>
  <c r="Y506" i="6"/>
  <c r="Z506" i="6"/>
  <c r="Z426" i="6"/>
  <c r="Y426" i="6"/>
  <c r="AC631" i="1"/>
  <c r="AB631" i="1"/>
  <c r="AA537" i="1"/>
  <c r="AC537" i="1"/>
  <c r="AB537" i="1"/>
  <c r="AB622" i="1"/>
  <c r="AA484" i="1"/>
  <c r="AC484" i="1"/>
  <c r="AB484" i="1"/>
  <c r="Z400" i="6"/>
  <c r="Y400" i="6"/>
  <c r="Z523" i="6"/>
  <c r="Y523" i="6"/>
  <c r="AB626" i="1"/>
  <c r="AA538" i="1"/>
  <c r="AC538" i="1"/>
  <c r="AC508" i="1"/>
  <c r="AC395" i="1"/>
  <c r="AB395" i="1"/>
  <c r="AA294" i="1"/>
  <c r="AB294" i="1"/>
  <c r="AC294" i="1"/>
  <c r="Z285" i="6"/>
  <c r="Y285" i="6"/>
  <c r="AC585" i="1"/>
  <c r="AB585" i="1"/>
  <c r="AC457" i="1"/>
  <c r="AB457" i="1"/>
  <c r="AC488" i="1"/>
  <c r="AA281" i="1"/>
  <c r="AC281" i="1"/>
  <c r="AB281" i="1"/>
  <c r="Z621" i="7"/>
  <c r="Y621" i="7"/>
  <c r="Z459" i="7"/>
  <c r="Y459" i="7"/>
  <c r="AB659" i="1"/>
  <c r="Z438" i="7"/>
  <c r="Y438" i="7"/>
  <c r="Z418" i="6"/>
  <c r="Y418" i="6"/>
  <c r="AB666" i="1"/>
  <c r="AC671" i="1"/>
  <c r="Z504" i="6"/>
  <c r="Y504" i="6"/>
  <c r="AB604" i="1"/>
  <c r="AB591" i="1"/>
  <c r="AC591" i="1"/>
  <c r="Z455" i="7"/>
  <c r="Y455" i="7"/>
  <c r="AA530" i="1"/>
  <c r="AC530" i="1"/>
  <c r="AB530" i="1"/>
  <c r="Z462" i="6"/>
  <c r="Y462" i="6"/>
  <c r="Y663" i="7"/>
  <c r="Z663" i="7"/>
  <c r="Z537" i="6"/>
  <c r="Y537" i="6"/>
  <c r="Z461" i="7"/>
  <c r="Y461" i="7"/>
  <c r="Z536" i="7"/>
  <c r="Y536" i="7"/>
  <c r="Z436" i="6"/>
  <c r="Y436" i="6"/>
  <c r="Z547" i="7"/>
  <c r="Y547" i="7"/>
  <c r="Z435" i="7"/>
  <c r="Y435" i="7"/>
  <c r="AC628" i="1"/>
  <c r="AA526" i="1"/>
  <c r="AC526" i="1"/>
  <c r="AB526" i="1"/>
  <c r="Z537" i="7"/>
  <c r="Y537" i="7"/>
  <c r="Z457" i="7"/>
  <c r="Y457" i="7"/>
  <c r="AA548" i="1"/>
  <c r="AB548" i="1"/>
  <c r="AC626" i="1"/>
  <c r="AA358" i="1"/>
  <c r="AB358" i="1"/>
  <c r="AC358" i="1"/>
  <c r="AC331" i="1"/>
  <c r="AB331" i="1"/>
  <c r="AA246" i="1"/>
  <c r="AB246" i="1"/>
  <c r="AC246" i="1"/>
  <c r="AA637" i="1"/>
  <c r="AB637" i="1"/>
  <c r="Z632" i="6"/>
  <c r="Y632" i="6"/>
  <c r="Z519" i="6"/>
  <c r="Y519" i="6"/>
  <c r="Z591" i="6"/>
  <c r="Y591" i="6"/>
  <c r="Z678" i="6"/>
  <c r="Y678" i="6"/>
  <c r="Z641" i="6"/>
  <c r="Y641" i="6"/>
  <c r="Z594" i="6"/>
  <c r="Y594" i="6"/>
  <c r="Z653" i="7"/>
  <c r="Y653" i="7"/>
  <c r="Z648" i="6"/>
  <c r="Y648" i="6"/>
  <c r="AB480" i="1"/>
  <c r="AA480" i="1"/>
  <c r="AC480" i="1"/>
  <c r="Z464" i="7"/>
  <c r="Y464" i="7"/>
  <c r="AC661" i="1"/>
  <c r="Z612" i="6"/>
  <c r="Y612" i="6"/>
  <c r="Z539" i="7"/>
  <c r="Y539" i="7"/>
  <c r="Z669" i="7"/>
  <c r="Y669" i="7"/>
  <c r="Y649" i="6"/>
  <c r="Z649" i="6"/>
  <c r="Z664" i="7"/>
  <c r="Y664" i="7"/>
  <c r="Z611" i="7"/>
  <c r="Y611" i="7"/>
  <c r="Z650" i="6"/>
  <c r="Y650" i="6"/>
  <c r="Z617" i="7"/>
  <c r="Y617" i="7"/>
  <c r="AA655" i="1"/>
  <c r="AB655" i="1"/>
  <c r="Z657" i="6"/>
  <c r="Y657" i="6"/>
  <c r="Z640" i="7"/>
  <c r="Y640" i="7"/>
  <c r="Z667" i="7"/>
  <c r="Y667" i="7"/>
  <c r="Z610" i="6"/>
  <c r="Y610" i="6"/>
  <c r="Z668" i="7"/>
  <c r="Y668" i="7"/>
  <c r="AB640" i="1"/>
  <c r="Z480" i="7"/>
  <c r="Y480" i="7"/>
  <c r="Z460" i="6"/>
  <c r="Y460" i="6"/>
  <c r="Z535" i="6"/>
  <c r="Y535" i="6"/>
  <c r="Z455" i="6"/>
  <c r="Y455" i="6"/>
  <c r="AC659" i="1"/>
  <c r="AC666" i="1"/>
  <c r="Z513" i="7"/>
  <c r="Y513" i="7"/>
  <c r="AB668" i="1"/>
  <c r="AA428" i="1"/>
  <c r="Z659" i="6"/>
  <c r="Y659" i="6"/>
  <c r="Z457" i="6"/>
  <c r="Y457" i="6"/>
  <c r="AB639" i="1"/>
  <c r="Z532" i="6"/>
  <c r="Y532" i="6"/>
  <c r="AA456" i="1"/>
  <c r="AC456" i="1"/>
  <c r="AB456" i="1"/>
  <c r="Z543" i="6"/>
  <c r="Y543" i="6"/>
  <c r="AA499" i="1"/>
  <c r="AC499" i="1"/>
  <c r="Y431" i="6"/>
  <c r="Z431" i="6"/>
  <c r="AA446" i="1"/>
  <c r="AC446" i="1"/>
  <c r="AB446" i="1"/>
  <c r="Y627" i="6"/>
  <c r="Z627" i="6"/>
  <c r="AA473" i="1"/>
  <c r="AC473" i="1"/>
  <c r="AB473" i="1"/>
  <c r="Z453" i="6"/>
  <c r="Y453" i="6"/>
  <c r="Z548" i="7"/>
  <c r="Y548" i="7"/>
  <c r="Z480" i="6"/>
  <c r="Y480" i="6"/>
  <c r="Z459" i="6"/>
  <c r="Y459" i="6"/>
  <c r="AA623" i="1"/>
  <c r="Z534" i="6"/>
  <c r="Y534" i="6"/>
  <c r="AA442" i="1"/>
  <c r="AC442" i="1"/>
  <c r="AA331" i="1"/>
  <c r="Z644" i="6"/>
  <c r="Y644" i="6"/>
  <c r="AB616" i="1"/>
  <c r="AC616" i="1"/>
  <c r="AA616" i="1"/>
  <c r="Z642" i="7"/>
  <c r="Y642" i="7"/>
  <c r="AA653" i="1"/>
  <c r="AB653" i="1"/>
  <c r="AA539" i="1"/>
  <c r="AB539" i="1"/>
  <c r="AC539" i="1"/>
  <c r="AA669" i="1"/>
  <c r="AB669" i="1"/>
  <c r="Z654" i="7"/>
  <c r="Y654" i="7"/>
  <c r="Z661" i="7"/>
  <c r="Y661" i="7"/>
  <c r="AA667" i="1"/>
  <c r="AC667" i="1"/>
  <c r="AB667" i="1"/>
  <c r="Z658" i="7"/>
  <c r="Y658" i="7"/>
  <c r="Y665" i="6"/>
  <c r="Z665" i="6"/>
  <c r="Z660" i="6"/>
  <c r="Y660" i="6"/>
  <c r="Z607" i="6"/>
  <c r="Y607" i="6"/>
  <c r="AB496" i="1"/>
  <c r="AA496" i="1"/>
  <c r="AC496" i="1"/>
  <c r="Z476" i="6"/>
  <c r="Y476" i="6"/>
  <c r="AA555" i="1"/>
  <c r="AB555" i="1"/>
  <c r="AC555" i="1"/>
  <c r="AA475" i="1"/>
  <c r="AB475" i="1"/>
  <c r="AC475" i="1"/>
  <c r="AA486" i="1"/>
  <c r="AC486" i="1"/>
  <c r="AB486" i="1"/>
  <c r="Z470" i="7"/>
  <c r="Y470" i="7"/>
  <c r="Z450" i="6"/>
  <c r="Y450" i="6"/>
  <c r="AA529" i="1"/>
  <c r="AB529" i="1"/>
  <c r="Z509" i="6"/>
  <c r="Y509" i="6"/>
  <c r="AA417" i="1"/>
  <c r="AC417" i="1"/>
  <c r="AB417" i="1"/>
  <c r="AC668" i="1"/>
  <c r="Y524" i="7"/>
  <c r="Z524" i="7"/>
  <c r="Y428" i="7"/>
  <c r="Z428" i="7"/>
  <c r="Z531" i="6"/>
  <c r="Y531" i="6"/>
  <c r="AC444" i="1"/>
  <c r="AB444" i="1"/>
  <c r="Z526" i="6"/>
  <c r="Y526" i="6"/>
  <c r="AA557" i="1"/>
  <c r="AB557" i="1"/>
  <c r="AC557" i="1"/>
  <c r="AA477" i="1"/>
  <c r="AC477" i="1"/>
  <c r="AB477" i="1"/>
  <c r="AC639" i="1"/>
  <c r="Z456" i="7"/>
  <c r="Y456" i="7"/>
  <c r="AC607" i="1"/>
  <c r="AB607" i="1"/>
  <c r="Z499" i="7"/>
  <c r="Y499" i="7"/>
  <c r="AC615" i="1"/>
  <c r="AB615" i="1"/>
  <c r="Y522" i="6"/>
  <c r="Z522" i="6"/>
  <c r="Z446" i="7"/>
  <c r="Y446" i="7"/>
  <c r="AB624" i="1"/>
  <c r="AC624" i="1"/>
  <c r="Z473" i="7"/>
  <c r="Y473" i="7"/>
  <c r="AA415" i="1"/>
  <c r="AC415" i="1"/>
  <c r="AB415" i="1"/>
  <c r="Z486" i="6"/>
  <c r="Y486" i="6"/>
  <c r="AA395" i="1"/>
  <c r="AC495" i="1"/>
  <c r="Z354" i="6"/>
  <c r="Y354" i="6"/>
  <c r="Z245" i="6"/>
  <c r="Y245" i="6"/>
  <c r="Z316" i="7"/>
  <c r="Y316" i="7"/>
  <c r="Z386" i="7"/>
  <c r="Y386" i="7"/>
  <c r="Z221" i="7"/>
  <c r="Y221" i="7"/>
  <c r="Z271" i="6"/>
  <c r="Y271" i="6"/>
  <c r="Z601" i="6"/>
  <c r="Y601" i="6"/>
  <c r="Z634" i="6"/>
  <c r="Y634" i="6"/>
  <c r="Y601" i="7"/>
  <c r="Z601" i="7"/>
  <c r="Z645" i="7"/>
  <c r="Y645" i="7"/>
  <c r="Z609" i="7"/>
  <c r="Y609" i="7"/>
  <c r="Z637" i="7"/>
  <c r="Y637" i="7"/>
  <c r="Z617" i="6"/>
  <c r="Y617" i="6"/>
  <c r="AB464" i="1"/>
  <c r="AA464" i="1"/>
  <c r="AC464" i="1"/>
  <c r="Z613" i="6"/>
  <c r="Y613" i="6"/>
  <c r="AA596" i="1"/>
  <c r="AC596" i="1"/>
  <c r="Z655" i="7"/>
  <c r="Y655" i="7"/>
  <c r="Z677" i="7"/>
  <c r="Y677" i="7"/>
  <c r="Z636" i="6"/>
  <c r="Y636" i="6"/>
  <c r="Z663" i="6"/>
  <c r="Y663" i="6"/>
  <c r="Z630" i="7"/>
  <c r="Y630" i="7"/>
  <c r="Z625" i="7"/>
  <c r="Y625" i="7"/>
  <c r="Z664" i="6"/>
  <c r="Y664" i="6"/>
  <c r="AC640" i="1"/>
  <c r="Z654" i="6"/>
  <c r="Y654" i="6"/>
  <c r="Z670" i="7"/>
  <c r="Y670" i="7"/>
  <c r="AA633" i="1"/>
  <c r="AC633" i="1"/>
  <c r="AB633" i="1"/>
  <c r="Z596" i="7"/>
  <c r="Y596" i="7"/>
  <c r="Z651" i="6"/>
  <c r="Y651" i="6"/>
  <c r="Z673" i="6"/>
  <c r="Y673" i="6"/>
  <c r="Z626" i="6"/>
  <c r="Y626" i="6"/>
  <c r="Z621" i="6"/>
  <c r="Y621" i="6"/>
  <c r="Z496" i="7"/>
  <c r="Y496" i="7"/>
  <c r="Z591" i="7"/>
  <c r="Y591" i="7"/>
  <c r="Z555" i="7"/>
  <c r="Y555" i="7"/>
  <c r="AA502" i="1"/>
  <c r="AB502" i="1"/>
  <c r="AC502" i="1"/>
  <c r="Z486" i="7"/>
  <c r="Y486" i="7"/>
  <c r="Z466" i="6"/>
  <c r="Y466" i="6"/>
  <c r="Z529" i="7"/>
  <c r="Y529" i="7"/>
  <c r="Z417" i="7"/>
  <c r="Y417" i="7"/>
  <c r="AB642" i="1"/>
  <c r="AA540" i="1"/>
  <c r="AC540" i="1"/>
  <c r="AB540" i="1"/>
  <c r="Z520" i="6"/>
  <c r="Y520" i="6"/>
  <c r="Y424" i="6"/>
  <c r="Z424" i="6"/>
  <c r="AA482" i="1"/>
  <c r="AC482" i="1"/>
  <c r="AB482" i="1"/>
  <c r="AC653" i="1"/>
  <c r="AC593" i="1"/>
  <c r="AB593" i="1"/>
  <c r="AB636" i="1"/>
  <c r="Z452" i="6"/>
  <c r="Y452" i="6"/>
  <c r="AA563" i="1"/>
  <c r="AC563" i="1"/>
  <c r="Z495" i="6"/>
  <c r="Y495" i="6"/>
  <c r="AA542" i="1"/>
  <c r="AC542" i="1"/>
  <c r="AB542" i="1"/>
  <c r="Z442" i="6"/>
  <c r="Y442" i="6"/>
  <c r="Z469" i="6"/>
  <c r="Y469" i="6"/>
  <c r="AB610" i="1"/>
  <c r="AA500" i="1"/>
  <c r="AB500" i="1"/>
  <c r="Z420" i="7"/>
  <c r="Y420" i="7"/>
  <c r="Z415" i="7"/>
  <c r="Y415" i="7"/>
  <c r="Y438" i="6"/>
  <c r="Z438" i="6"/>
  <c r="AC412" i="1"/>
  <c r="AB412" i="1"/>
  <c r="AB582" i="1"/>
  <c r="AC582" i="1"/>
  <c r="Y437" i="7"/>
  <c r="Z437" i="7"/>
  <c r="AB499" i="1"/>
  <c r="Z627" i="7"/>
  <c r="Y627" i="7"/>
  <c r="Z666" i="6"/>
  <c r="Y666" i="6"/>
  <c r="Z633" i="7"/>
  <c r="Y633" i="7"/>
  <c r="Z592" i="6"/>
  <c r="Y592" i="6"/>
  <c r="AA656" i="1"/>
  <c r="AB656" i="1"/>
  <c r="AA619" i="1"/>
  <c r="AC619" i="1"/>
  <c r="Z646" i="7"/>
  <c r="Y646" i="7"/>
  <c r="AC632" i="1"/>
  <c r="AB512" i="1"/>
  <c r="AA512" i="1"/>
  <c r="AC512" i="1"/>
  <c r="Z492" i="6"/>
  <c r="Y492" i="6"/>
  <c r="AC647" i="1"/>
  <c r="AB647" i="1"/>
  <c r="AA647" i="1"/>
  <c r="Z587" i="6"/>
  <c r="Y587" i="6"/>
  <c r="Z471" i="6"/>
  <c r="Y471" i="6"/>
  <c r="Z502" i="7"/>
  <c r="Y502" i="7"/>
  <c r="Z482" i="6"/>
  <c r="Y482" i="6"/>
  <c r="AA545" i="1"/>
  <c r="AC545" i="1"/>
  <c r="AB545" i="1"/>
  <c r="Z525" i="6"/>
  <c r="Y525" i="6"/>
  <c r="AA433" i="1"/>
  <c r="AB433" i="1"/>
  <c r="Z413" i="6"/>
  <c r="Y413" i="6"/>
  <c r="AC642" i="1"/>
  <c r="Y540" i="7"/>
  <c r="Z540" i="7"/>
  <c r="AA444" i="1"/>
  <c r="AC654" i="1"/>
  <c r="Z467" i="6"/>
  <c r="Y467" i="6"/>
  <c r="Z482" i="7"/>
  <c r="Y482" i="7"/>
  <c r="AB646" i="1"/>
  <c r="AA573" i="1"/>
  <c r="AB573" i="1"/>
  <c r="Z553" i="6"/>
  <c r="Y553" i="6"/>
  <c r="Z473" i="6"/>
  <c r="Y473" i="6"/>
  <c r="AC636" i="1"/>
  <c r="Z607" i="7"/>
  <c r="Y607" i="7"/>
  <c r="Z563" i="7"/>
  <c r="Y563" i="7"/>
  <c r="AA451" i="1"/>
  <c r="AC451" i="1"/>
  <c r="AB451" i="1"/>
  <c r="Z542" i="7"/>
  <c r="Y542" i="7"/>
  <c r="AB670" i="1"/>
  <c r="Z549" i="6"/>
  <c r="Y549" i="6"/>
  <c r="Z564" i="7"/>
  <c r="Y564" i="7"/>
  <c r="Z500" i="7"/>
  <c r="Y500" i="7"/>
  <c r="Z416" i="6"/>
  <c r="Y416" i="6"/>
  <c r="Y479" i="7"/>
  <c r="Z479" i="7"/>
  <c r="Z411" i="6"/>
  <c r="Y411" i="6"/>
  <c r="AC433" i="1"/>
  <c r="AC469" i="1"/>
  <c r="AB469" i="1"/>
  <c r="AA469" i="1"/>
  <c r="AA310" i="1"/>
  <c r="AC310" i="1"/>
  <c r="AB310" i="1"/>
  <c r="Z369" i="7"/>
  <c r="Y369" i="7"/>
  <c r="AA257" i="1"/>
  <c r="AB257" i="1"/>
  <c r="AC257" i="1"/>
  <c r="AC543" i="1"/>
  <c r="AA396" i="1"/>
  <c r="AC396" i="1"/>
  <c r="AB396" i="1"/>
  <c r="AC422" i="1"/>
  <c r="Z311" i="7"/>
  <c r="Y311" i="7"/>
  <c r="AC565" i="1"/>
  <c r="AB565" i="1"/>
  <c r="Z602" i="7"/>
  <c r="Y602" i="7"/>
  <c r="Z674" i="7"/>
  <c r="Y674" i="7"/>
  <c r="Z623" i="6"/>
  <c r="Y623" i="6"/>
  <c r="AB660" i="1"/>
  <c r="AA606" i="1"/>
  <c r="AB606" i="1"/>
  <c r="Z629" i="6"/>
  <c r="Y629" i="6"/>
  <c r="Z612" i="7"/>
  <c r="Y612" i="7"/>
  <c r="Z598" i="6"/>
  <c r="Y598" i="6"/>
  <c r="Z656" i="7"/>
  <c r="Y656" i="7"/>
  <c r="Z619" i="7"/>
  <c r="Y619" i="7"/>
  <c r="AA662" i="1"/>
  <c r="AB662" i="1"/>
  <c r="Z642" i="6"/>
  <c r="Y642" i="6"/>
  <c r="AB528" i="1"/>
  <c r="AA528" i="1"/>
  <c r="AC528" i="1"/>
  <c r="Y512" i="7"/>
  <c r="Z512" i="7"/>
  <c r="AA571" i="1"/>
  <c r="AB571" i="1"/>
  <c r="AC571" i="1"/>
  <c r="AA491" i="1"/>
  <c r="AB491" i="1"/>
  <c r="AC491" i="1"/>
  <c r="Z518" i="7"/>
  <c r="Y518" i="7"/>
  <c r="Z498" i="6"/>
  <c r="Y498" i="6"/>
  <c r="AC635" i="1"/>
  <c r="AB635" i="1"/>
  <c r="Z545" i="7"/>
  <c r="Y545" i="7"/>
  <c r="Z433" i="7"/>
  <c r="Y433" i="7"/>
  <c r="Y536" i="6"/>
  <c r="Z536" i="6"/>
  <c r="Z551" i="7"/>
  <c r="Y551" i="7"/>
  <c r="AC460" i="1"/>
  <c r="AB460" i="1"/>
  <c r="AA546" i="1"/>
  <c r="AC546" i="1"/>
  <c r="AB546" i="1"/>
  <c r="Z478" i="6"/>
  <c r="Y478" i="6"/>
  <c r="AA434" i="1"/>
  <c r="AC434" i="1"/>
  <c r="AB434" i="1"/>
  <c r="AC646" i="1"/>
  <c r="AA493" i="1"/>
  <c r="AC493" i="1"/>
  <c r="AA568" i="1"/>
  <c r="AC568" i="1"/>
  <c r="AB568" i="1"/>
  <c r="Z548" i="6"/>
  <c r="Y548" i="6"/>
  <c r="Z603" i="6"/>
  <c r="Y603" i="6"/>
  <c r="Z559" i="6"/>
  <c r="Y559" i="6"/>
  <c r="AC613" i="1"/>
  <c r="AA558" i="1"/>
  <c r="AC558" i="1"/>
  <c r="AB558" i="1"/>
  <c r="Z538" i="6"/>
  <c r="Y538" i="6"/>
  <c r="AA462" i="1"/>
  <c r="AB462" i="1"/>
  <c r="AC670" i="1"/>
  <c r="AB543" i="1"/>
  <c r="AA489" i="1"/>
  <c r="AB489" i="1"/>
  <c r="AC489" i="1"/>
  <c r="Z496" i="6"/>
  <c r="Y496" i="6"/>
  <c r="AC669" i="1"/>
  <c r="AA559" i="1"/>
  <c r="AC559" i="1"/>
  <c r="AA506" i="1"/>
  <c r="AB506" i="1"/>
  <c r="Z283" i="7"/>
  <c r="Y283" i="7"/>
  <c r="Z338" i="7"/>
  <c r="Y338" i="7"/>
  <c r="Z349" i="7"/>
  <c r="Y349" i="7"/>
  <c r="Z597" i="6"/>
  <c r="Y597" i="6"/>
  <c r="Z638" i="6"/>
  <c r="Y638" i="6"/>
  <c r="Z633" i="6"/>
  <c r="Y633" i="6"/>
  <c r="AA664" i="1"/>
  <c r="AC664" i="1"/>
  <c r="Z670" i="6"/>
  <c r="Y670" i="6"/>
  <c r="Z676" i="6"/>
  <c r="Y676" i="6"/>
  <c r="Z643" i="7"/>
  <c r="Y643" i="7"/>
  <c r="Z606" i="7"/>
  <c r="Y606" i="7"/>
  <c r="Z649" i="7"/>
  <c r="Y649" i="7"/>
  <c r="Z608" i="6"/>
  <c r="Y608" i="6"/>
  <c r="Z671" i="7"/>
  <c r="Y671" i="7"/>
  <c r="Z618" i="7"/>
  <c r="Y618" i="7"/>
  <c r="AA597" i="1"/>
  <c r="AB597" i="1"/>
  <c r="Z652" i="6"/>
  <c r="Y652" i="6"/>
  <c r="Z615" i="6"/>
  <c r="Y615" i="6"/>
  <c r="Z662" i="7"/>
  <c r="Y662" i="7"/>
  <c r="Z641" i="7"/>
  <c r="Y641" i="7"/>
  <c r="Z604" i="7"/>
  <c r="Y604" i="7"/>
  <c r="AB544" i="1"/>
  <c r="AA544" i="1"/>
  <c r="AC544" i="1"/>
  <c r="Y528" i="7"/>
  <c r="Z528" i="7"/>
  <c r="Z508" i="6"/>
  <c r="Y508" i="6"/>
  <c r="Z643" i="6"/>
  <c r="Y643" i="6"/>
  <c r="Z571" i="7"/>
  <c r="Y571" i="7"/>
  <c r="Z491" i="7"/>
  <c r="Y491" i="7"/>
  <c r="AA550" i="1"/>
  <c r="AB550" i="1"/>
  <c r="Z534" i="7"/>
  <c r="Y534" i="7"/>
  <c r="Y514" i="6"/>
  <c r="Z514" i="6"/>
  <c r="AA561" i="1"/>
  <c r="AC561" i="1"/>
  <c r="Z541" i="6"/>
  <c r="Y541" i="6"/>
  <c r="AA449" i="1"/>
  <c r="AC449" i="1"/>
  <c r="AB449" i="1"/>
  <c r="Z429" i="6"/>
  <c r="Y429" i="6"/>
  <c r="AA556" i="1"/>
  <c r="AB556" i="1"/>
  <c r="Y440" i="6"/>
  <c r="Z440" i="6"/>
  <c r="AC600" i="1"/>
  <c r="AB600" i="1"/>
  <c r="AA600" i="1"/>
  <c r="Z547" i="6"/>
  <c r="Y547" i="6"/>
  <c r="Z487" i="7"/>
  <c r="Y487" i="7"/>
  <c r="Z546" i="7"/>
  <c r="Y546" i="7"/>
  <c r="Z434" i="7"/>
  <c r="Y434" i="7"/>
  <c r="Z569" i="6"/>
  <c r="Y569" i="6"/>
  <c r="AB413" i="1"/>
  <c r="AA413" i="1"/>
  <c r="AB620" i="1"/>
  <c r="Z468" i="6"/>
  <c r="Y468" i="6"/>
  <c r="AC605" i="1"/>
  <c r="AA515" i="1"/>
  <c r="AC515" i="1"/>
  <c r="Z447" i="6"/>
  <c r="Y447" i="6"/>
  <c r="Z558" i="7"/>
  <c r="Y558" i="7"/>
  <c r="AC603" i="1"/>
  <c r="AB603" i="1"/>
  <c r="Z489" i="7"/>
  <c r="Y489" i="7"/>
  <c r="Z409" i="7"/>
  <c r="Y409" i="7"/>
  <c r="AA580" i="1"/>
  <c r="AC580" i="1"/>
  <c r="AA436" i="1"/>
  <c r="AC436" i="1"/>
  <c r="AB436" i="1"/>
  <c r="AC662" i="1"/>
  <c r="Z550" i="6"/>
  <c r="Y550" i="6"/>
  <c r="AA458" i="1"/>
  <c r="AC458" i="1"/>
  <c r="AB458" i="1"/>
  <c r="AB561" i="1"/>
  <c r="AC413" i="1"/>
  <c r="Z347" i="7"/>
  <c r="Y347" i="7"/>
  <c r="Z306" i="6"/>
  <c r="Y306" i="6"/>
  <c r="AA321" i="1"/>
  <c r="AC321" i="1"/>
  <c r="AB321" i="1"/>
  <c r="Z256" i="6"/>
  <c r="Y256" i="6"/>
  <c r="AC550" i="1"/>
  <c r="AC411" i="1"/>
  <c r="AB411" i="1"/>
  <c r="Z334" i="7"/>
  <c r="Y334" i="7"/>
  <c r="Z453" i="7"/>
  <c r="Y453" i="7"/>
  <c r="Z352" i="6"/>
  <c r="Y352" i="6"/>
  <c r="Z288" i="6"/>
  <c r="Y288" i="6"/>
  <c r="Z383" i="7"/>
  <c r="Y383" i="7"/>
  <c r="AA255" i="1"/>
  <c r="AC255" i="1"/>
  <c r="AB255" i="1"/>
  <c r="Z358" i="6"/>
  <c r="Y358" i="6"/>
  <c r="Z278" i="6"/>
  <c r="Y278" i="6"/>
  <c r="Z341" i="7"/>
  <c r="Y341" i="7"/>
  <c r="Z260" i="6"/>
  <c r="Y260" i="6"/>
  <c r="Z210" i="6"/>
  <c r="Y210" i="6"/>
  <c r="AC184" i="1"/>
  <c r="AB184" i="1"/>
  <c r="AA131" i="1"/>
  <c r="AC131" i="1"/>
  <c r="AB131" i="1"/>
  <c r="AC104" i="1"/>
  <c r="AB104" i="1"/>
  <c r="AA104" i="1"/>
  <c r="AC240" i="1"/>
  <c r="AB240" i="1"/>
  <c r="AA240" i="1"/>
  <c r="Z316" i="6"/>
  <c r="Y316" i="6"/>
  <c r="Z375" i="6"/>
  <c r="Y375" i="6"/>
  <c r="Z311" i="6"/>
  <c r="Y311" i="6"/>
  <c r="Z250" i="6"/>
  <c r="Y250" i="6"/>
  <c r="Z358" i="7"/>
  <c r="Y358" i="7"/>
  <c r="Z333" i="6"/>
  <c r="Y333" i="6"/>
  <c r="Z257" i="7"/>
  <c r="Y257" i="7"/>
  <c r="Z405" i="7"/>
  <c r="Y405" i="7"/>
  <c r="Z296" i="6"/>
  <c r="Y296" i="6"/>
  <c r="AA327" i="1"/>
  <c r="AC327" i="1"/>
  <c r="AB327" i="1"/>
  <c r="Z307" i="6"/>
  <c r="Y307" i="6"/>
  <c r="Y366" i="6"/>
  <c r="Z366" i="6"/>
  <c r="Y241" i="6"/>
  <c r="Z241" i="6"/>
  <c r="AA365" i="1"/>
  <c r="AC365" i="1"/>
  <c r="Z345" i="6"/>
  <c r="Y345" i="6"/>
  <c r="AA237" i="1"/>
  <c r="AB237" i="1"/>
  <c r="Z220" i="6"/>
  <c r="Y220" i="6"/>
  <c r="AA344" i="1"/>
  <c r="AC344" i="1"/>
  <c r="AB344" i="1"/>
  <c r="AA280" i="1"/>
  <c r="AC280" i="1"/>
  <c r="AB280" i="1"/>
  <c r="AC487" i="1"/>
  <c r="AB487" i="1"/>
  <c r="Z346" i="6"/>
  <c r="Y346" i="6"/>
  <c r="Z361" i="7"/>
  <c r="Y361" i="7"/>
  <c r="Z281" i="7"/>
  <c r="Y281" i="7"/>
  <c r="AC581" i="1"/>
  <c r="AB581" i="1"/>
  <c r="Z449" i="6"/>
  <c r="Y449" i="6"/>
  <c r="AA372" i="1"/>
  <c r="AB372" i="1"/>
  <c r="Z379" i="6"/>
  <c r="Y379" i="6"/>
  <c r="AA335" i="1"/>
  <c r="AB335" i="1"/>
  <c r="Z255" i="7"/>
  <c r="Y255" i="7"/>
  <c r="AA378" i="1"/>
  <c r="AC378" i="1"/>
  <c r="AB378" i="1"/>
  <c r="AA298" i="1"/>
  <c r="AC298" i="1"/>
  <c r="AB298" i="1"/>
  <c r="AA277" i="1"/>
  <c r="AB277" i="1"/>
  <c r="AC277" i="1"/>
  <c r="AB357" i="1"/>
  <c r="Z131" i="7"/>
  <c r="Y131" i="7"/>
  <c r="AA190" i="1"/>
  <c r="AC190" i="1"/>
  <c r="AB190" i="1"/>
  <c r="AB217" i="1"/>
  <c r="AC217" i="1"/>
  <c r="Z148" i="7"/>
  <c r="Y148" i="7"/>
  <c r="AA101" i="1"/>
  <c r="AC101" i="1"/>
  <c r="AB101" i="1"/>
  <c r="AB247" i="1"/>
  <c r="AA134" i="1"/>
  <c r="AC134" i="1"/>
  <c r="AB134" i="1"/>
  <c r="Z258" i="7"/>
  <c r="Y258" i="7"/>
  <c r="Z365" i="7"/>
  <c r="Y365" i="7"/>
  <c r="Z237" i="7"/>
  <c r="Y237" i="7"/>
  <c r="Z344" i="7"/>
  <c r="Y344" i="7"/>
  <c r="Z280" i="7"/>
  <c r="Y280" i="7"/>
  <c r="Z323" i="7"/>
  <c r="Y323" i="7"/>
  <c r="Z286" i="7"/>
  <c r="Y286" i="7"/>
  <c r="Z357" i="6"/>
  <c r="Y357" i="6"/>
  <c r="Z277" i="6"/>
  <c r="Y277" i="6"/>
  <c r="Z581" i="7"/>
  <c r="Y581" i="7"/>
  <c r="Z372" i="7"/>
  <c r="Y372" i="7"/>
  <c r="AA244" i="1"/>
  <c r="AC244" i="1"/>
  <c r="AB244" i="1"/>
  <c r="Y335" i="7"/>
  <c r="Z335" i="7"/>
  <c r="Z254" i="6"/>
  <c r="Y254" i="6"/>
  <c r="Z378" i="7"/>
  <c r="Y378" i="7"/>
  <c r="Z298" i="7"/>
  <c r="Y298" i="7"/>
  <c r="AB513" i="1"/>
  <c r="Z277" i="7"/>
  <c r="Y277" i="7"/>
  <c r="AC357" i="1"/>
  <c r="AC200" i="1"/>
  <c r="AB200" i="1"/>
  <c r="Z131" i="6"/>
  <c r="Y131" i="6"/>
  <c r="AB325" i="1"/>
  <c r="Z348" i="6"/>
  <c r="Y348" i="6"/>
  <c r="Z212" i="6"/>
  <c r="Y212" i="6"/>
  <c r="AC247" i="1"/>
  <c r="AA267" i="1"/>
  <c r="AC267" i="1"/>
  <c r="AA374" i="1"/>
  <c r="AB374" i="1"/>
  <c r="AC374" i="1"/>
  <c r="AC347" i="1"/>
  <c r="AB347" i="1"/>
  <c r="Z294" i="7"/>
  <c r="Y294" i="7"/>
  <c r="Z230" i="7"/>
  <c r="Y230" i="7"/>
  <c r="Z353" i="7"/>
  <c r="Y353" i="7"/>
  <c r="Y517" i="7"/>
  <c r="Z517" i="7"/>
  <c r="AA332" i="1"/>
  <c r="AB332" i="1"/>
  <c r="AC332" i="1"/>
  <c r="Z312" i="6"/>
  <c r="Y312" i="6"/>
  <c r="AA343" i="1"/>
  <c r="AC343" i="1"/>
  <c r="Z323" i="6"/>
  <c r="Y323" i="6"/>
  <c r="Z382" i="6"/>
  <c r="Y382" i="6"/>
  <c r="AA274" i="1"/>
  <c r="AC274" i="1"/>
  <c r="AB274" i="1"/>
  <c r="Z257" i="6"/>
  <c r="Y257" i="6"/>
  <c r="AA381" i="1"/>
  <c r="AC381" i="1"/>
  <c r="Z361" i="6"/>
  <c r="Y361" i="6"/>
  <c r="AA253" i="1"/>
  <c r="AC253" i="1"/>
  <c r="Z236" i="6"/>
  <c r="Y236" i="6"/>
  <c r="Z340" i="6"/>
  <c r="Y340" i="6"/>
  <c r="Z276" i="6"/>
  <c r="Y276" i="6"/>
  <c r="Z319" i="6"/>
  <c r="Y319" i="6"/>
  <c r="AC409" i="1"/>
  <c r="AA297" i="1"/>
  <c r="AC297" i="1"/>
  <c r="AB297" i="1"/>
  <c r="Y577" i="6"/>
  <c r="Z577" i="6"/>
  <c r="Z368" i="6"/>
  <c r="Y368" i="6"/>
  <c r="Z308" i="7"/>
  <c r="Y308" i="7"/>
  <c r="Z244" i="7"/>
  <c r="Y244" i="7"/>
  <c r="AA399" i="1"/>
  <c r="AC399" i="1"/>
  <c r="AB399" i="1"/>
  <c r="Z331" i="6"/>
  <c r="Y331" i="6"/>
  <c r="Z374" i="6"/>
  <c r="Y374" i="6"/>
  <c r="Z294" i="6"/>
  <c r="Y294" i="6"/>
  <c r="AC513" i="1"/>
  <c r="AA147" i="1"/>
  <c r="AC147" i="1"/>
  <c r="AB147" i="1"/>
  <c r="Z189" i="6"/>
  <c r="Y189" i="6"/>
  <c r="AC325" i="1"/>
  <c r="Z153" i="7"/>
  <c r="Y153" i="7"/>
  <c r="AB303" i="1"/>
  <c r="Z127" i="7"/>
  <c r="Y127" i="7"/>
  <c r="AC386" i="1"/>
  <c r="AB386" i="1"/>
  <c r="AC237" i="1"/>
  <c r="AA139" i="1"/>
  <c r="AC139" i="1"/>
  <c r="AB139" i="1"/>
  <c r="Z436" i="7"/>
  <c r="Y436" i="7"/>
  <c r="Z675" i="6"/>
  <c r="Y675" i="6"/>
  <c r="Z511" i="7"/>
  <c r="Y511" i="7"/>
  <c r="Z582" i="6"/>
  <c r="Y582" i="6"/>
  <c r="Z518" i="6"/>
  <c r="Y518" i="6"/>
  <c r="Y454" i="6"/>
  <c r="Z454" i="6"/>
  <c r="Z395" i="7"/>
  <c r="Y395" i="7"/>
  <c r="Z331" i="7"/>
  <c r="Y331" i="7"/>
  <c r="Z267" i="7"/>
  <c r="Y267" i="7"/>
  <c r="Z374" i="7"/>
  <c r="Y374" i="7"/>
  <c r="Z290" i="6"/>
  <c r="Y290" i="6"/>
  <c r="Z229" i="6"/>
  <c r="Y229" i="6"/>
  <c r="Z349" i="6"/>
  <c r="Y349" i="6"/>
  <c r="Z273" i="7"/>
  <c r="Y273" i="7"/>
  <c r="Z513" i="6"/>
  <c r="Y513" i="6"/>
  <c r="Z332" i="7"/>
  <c r="Y332" i="7"/>
  <c r="Z343" i="7"/>
  <c r="Y343" i="7"/>
  <c r="AA231" i="1"/>
  <c r="AC231" i="1"/>
  <c r="AB231" i="1"/>
  <c r="Z274" i="7"/>
  <c r="Y274" i="7"/>
  <c r="Z381" i="7"/>
  <c r="Y381" i="7"/>
  <c r="Z253" i="7"/>
  <c r="Y253" i="7"/>
  <c r="Z366" i="7"/>
  <c r="Y366" i="7"/>
  <c r="AA302" i="1"/>
  <c r="AC302" i="1"/>
  <c r="AB302" i="1"/>
  <c r="AA377" i="1"/>
  <c r="AB377" i="1"/>
  <c r="Z297" i="7"/>
  <c r="Y297" i="7"/>
  <c r="AA388" i="1"/>
  <c r="AC388" i="1"/>
  <c r="AB388" i="1"/>
  <c r="Y304" i="6"/>
  <c r="Z304" i="6"/>
  <c r="Z243" i="6"/>
  <c r="Y243" i="6"/>
  <c r="Z399" i="7"/>
  <c r="Y399" i="7"/>
  <c r="Y271" i="7"/>
  <c r="Z271" i="7"/>
  <c r="AA394" i="1"/>
  <c r="AC394" i="1"/>
  <c r="AA314" i="1"/>
  <c r="AC314" i="1"/>
  <c r="AB314" i="1"/>
  <c r="AA234" i="1"/>
  <c r="AC234" i="1"/>
  <c r="AB234" i="1"/>
  <c r="Z357" i="7"/>
  <c r="Y357" i="7"/>
  <c r="AB343" i="1"/>
  <c r="AA206" i="1"/>
  <c r="AB206" i="1"/>
  <c r="AC206" i="1"/>
  <c r="AC549" i="1"/>
  <c r="AB549" i="1"/>
  <c r="Z216" i="6"/>
  <c r="Y216" i="6"/>
  <c r="Z153" i="6"/>
  <c r="Y153" i="6"/>
  <c r="AC303" i="1"/>
  <c r="Z127" i="6"/>
  <c r="Y127" i="6"/>
  <c r="AC242" i="1"/>
  <c r="AB242" i="1"/>
  <c r="Z614" i="7"/>
  <c r="Y614" i="7"/>
  <c r="Z669" i="6"/>
  <c r="Y669" i="6"/>
  <c r="Z605" i="6"/>
  <c r="Y605" i="6"/>
  <c r="Z652" i="7"/>
  <c r="Y652" i="7"/>
  <c r="Y647" i="7"/>
  <c r="Z647" i="7"/>
  <c r="Z551" i="6"/>
  <c r="Y551" i="6"/>
  <c r="Z475" i="7"/>
  <c r="Y475" i="7"/>
  <c r="Z454" i="7"/>
  <c r="Y454" i="7"/>
  <c r="Z434" i="6"/>
  <c r="Y434" i="6"/>
  <c r="AA603" i="1"/>
  <c r="Z477" i="6"/>
  <c r="Y477" i="6"/>
  <c r="Y572" i="7"/>
  <c r="Z572" i="7"/>
  <c r="Z444" i="7"/>
  <c r="Y444" i="7"/>
  <c r="Z535" i="7"/>
  <c r="Y535" i="7"/>
  <c r="Z451" i="6"/>
  <c r="Y451" i="6"/>
  <c r="AC634" i="1"/>
  <c r="AB634" i="1"/>
  <c r="AA593" i="1"/>
  <c r="Z557" i="7"/>
  <c r="Y557" i="7"/>
  <c r="Z429" i="7"/>
  <c r="Y429" i="7"/>
  <c r="Z552" i="7"/>
  <c r="Y552" i="7"/>
  <c r="Z424" i="7"/>
  <c r="Y424" i="7"/>
  <c r="Z462" i="7"/>
  <c r="Y462" i="7"/>
  <c r="Y631" i="7"/>
  <c r="Z631" i="7"/>
  <c r="Z588" i="6"/>
  <c r="Y588" i="6"/>
  <c r="Z505" i="7"/>
  <c r="Y505" i="7"/>
  <c r="AA532" i="1"/>
  <c r="AC532" i="1"/>
  <c r="AB532" i="1"/>
  <c r="Y432" i="6"/>
  <c r="Z432" i="6"/>
  <c r="Z507" i="6"/>
  <c r="Y507" i="6"/>
  <c r="Z431" i="7"/>
  <c r="Y431" i="7"/>
  <c r="AA565" i="1"/>
  <c r="Z391" i="6"/>
  <c r="Y391" i="6"/>
  <c r="Y327" i="6"/>
  <c r="Z327" i="6"/>
  <c r="Z266" i="6"/>
  <c r="Y266" i="6"/>
  <c r="AC423" i="1"/>
  <c r="AB423" i="1"/>
  <c r="Z370" i="6"/>
  <c r="Y370" i="6"/>
  <c r="Z269" i="6"/>
  <c r="Y269" i="6"/>
  <c r="Z328" i="6"/>
  <c r="Y328" i="6"/>
  <c r="AA359" i="1"/>
  <c r="AC359" i="1"/>
  <c r="AB359" i="1"/>
  <c r="Z339" i="6"/>
  <c r="Y339" i="6"/>
  <c r="Z231" i="7"/>
  <c r="Y231" i="7"/>
  <c r="AC463" i="1"/>
  <c r="Z270" i="6"/>
  <c r="Y270" i="6"/>
  <c r="AC420" i="1"/>
  <c r="AB420" i="1"/>
  <c r="AA397" i="1"/>
  <c r="AC397" i="1"/>
  <c r="Z377" i="6"/>
  <c r="Y377" i="6"/>
  <c r="AA269" i="1"/>
  <c r="AC269" i="1"/>
  <c r="Z252" i="6"/>
  <c r="Y252" i="6"/>
  <c r="AA360" i="1"/>
  <c r="AC360" i="1"/>
  <c r="AB360" i="1"/>
  <c r="AA296" i="1"/>
  <c r="AB296" i="1"/>
  <c r="Z339" i="7"/>
  <c r="Y339" i="7"/>
  <c r="Z227" i="7"/>
  <c r="Y227" i="7"/>
  <c r="Z362" i="6"/>
  <c r="Y362" i="6"/>
  <c r="Z302" i="7"/>
  <c r="Y302" i="7"/>
  <c r="Z377" i="7"/>
  <c r="Y377" i="7"/>
  <c r="Z293" i="6"/>
  <c r="Y293" i="6"/>
  <c r="AB564" i="1"/>
  <c r="Z388" i="7"/>
  <c r="Y388" i="7"/>
  <c r="Z395" i="6"/>
  <c r="Y395" i="6"/>
  <c r="AA351" i="1"/>
  <c r="AC351" i="1"/>
  <c r="AB351" i="1"/>
  <c r="Z394" i="7"/>
  <c r="Y394" i="7"/>
  <c r="Z314" i="7"/>
  <c r="Y314" i="7"/>
  <c r="Z234" i="7"/>
  <c r="Y234" i="7"/>
  <c r="Z407" i="7"/>
  <c r="Y407" i="7"/>
  <c r="Z353" i="6"/>
  <c r="Y353" i="6"/>
  <c r="AA293" i="1"/>
  <c r="AC293" i="1"/>
  <c r="AB293" i="1"/>
  <c r="AC216" i="1"/>
  <c r="AB216" i="1"/>
  <c r="AA216" i="1"/>
  <c r="Z147" i="6"/>
  <c r="Y147" i="6"/>
  <c r="AA110" i="1"/>
  <c r="AB110" i="1"/>
  <c r="AC110" i="1"/>
  <c r="AB286" i="1"/>
  <c r="Z190" i="6"/>
  <c r="Y190" i="6"/>
  <c r="Z138" i="6"/>
  <c r="Y138" i="6"/>
  <c r="Z359" i="7"/>
  <c r="Y359" i="7"/>
  <c r="Z230" i="6"/>
  <c r="Y230" i="6"/>
  <c r="AC519" i="1"/>
  <c r="AB519" i="1"/>
  <c r="AB454" i="1"/>
  <c r="AC454" i="1"/>
  <c r="Z290" i="7"/>
  <c r="Y290" i="7"/>
  <c r="AC418" i="1"/>
  <c r="AB418" i="1"/>
  <c r="Z397" i="7"/>
  <c r="Y397" i="7"/>
  <c r="Z269" i="7"/>
  <c r="Y269" i="7"/>
  <c r="Z360" i="7"/>
  <c r="Y360" i="7"/>
  <c r="Z296" i="7"/>
  <c r="Y296" i="7"/>
  <c r="Z335" i="6"/>
  <c r="Y335" i="6"/>
  <c r="AA243" i="1"/>
  <c r="AB243" i="1"/>
  <c r="Z226" i="6"/>
  <c r="Y226" i="6"/>
  <c r="Z298" i="6"/>
  <c r="Y298" i="6"/>
  <c r="Z373" i="6"/>
  <c r="Y373" i="6"/>
  <c r="AA313" i="1"/>
  <c r="AC313" i="1"/>
  <c r="AC564" i="1"/>
  <c r="AC552" i="1"/>
  <c r="AB552" i="1"/>
  <c r="Z351" i="7"/>
  <c r="Y351" i="7"/>
  <c r="AA287" i="1"/>
  <c r="AC287" i="1"/>
  <c r="AB287" i="1"/>
  <c r="Z390" i="6"/>
  <c r="Y390" i="6"/>
  <c r="Z310" i="6"/>
  <c r="Y310" i="6"/>
  <c r="Y233" i="6"/>
  <c r="Z233" i="6"/>
  <c r="Z403" i="6"/>
  <c r="Y403" i="6"/>
  <c r="Z293" i="7"/>
  <c r="Y293" i="7"/>
  <c r="AA163" i="1"/>
  <c r="AC163" i="1"/>
  <c r="AB163" i="1"/>
  <c r="Z110" i="7"/>
  <c r="Y110" i="7"/>
  <c r="Z545" i="6"/>
  <c r="Y545" i="6"/>
  <c r="Z180" i="7"/>
  <c r="Y180" i="7"/>
  <c r="AC286" i="1"/>
  <c r="AC226" i="1"/>
  <c r="AB226" i="1"/>
  <c r="AB305" i="1"/>
  <c r="AC305" i="1"/>
  <c r="Z493" i="6"/>
  <c r="Y493" i="6"/>
  <c r="Z619" i="6"/>
  <c r="Y619" i="6"/>
  <c r="AA588" i="1"/>
  <c r="AB588" i="1"/>
  <c r="Z460" i="7"/>
  <c r="Y460" i="7"/>
  <c r="AC524" i="1"/>
  <c r="AB524" i="1"/>
  <c r="Z471" i="7"/>
  <c r="Y471" i="7"/>
  <c r="Z578" i="7"/>
  <c r="Y578" i="7"/>
  <c r="Z514" i="7"/>
  <c r="Y514" i="7"/>
  <c r="Z450" i="7"/>
  <c r="Y450" i="7"/>
  <c r="Z593" i="7"/>
  <c r="Y593" i="7"/>
  <c r="Z573" i="7"/>
  <c r="Y573" i="7"/>
  <c r="Z445" i="7"/>
  <c r="Y445" i="7"/>
  <c r="Z568" i="7"/>
  <c r="Y568" i="7"/>
  <c r="Z440" i="7"/>
  <c r="Y440" i="7"/>
  <c r="Z594" i="7"/>
  <c r="Y594" i="7"/>
  <c r="Z579" i="7"/>
  <c r="Y579" i="7"/>
  <c r="Z515" i="7"/>
  <c r="Y515" i="7"/>
  <c r="Z451" i="7"/>
  <c r="Y451" i="7"/>
  <c r="Z478" i="7"/>
  <c r="Y478" i="7"/>
  <c r="Z521" i="7"/>
  <c r="Y521" i="7"/>
  <c r="Z528" i="6"/>
  <c r="Y528" i="6"/>
  <c r="Z452" i="7"/>
  <c r="Y452" i="7"/>
  <c r="Z527" i="7"/>
  <c r="Y527" i="7"/>
  <c r="Z538" i="7"/>
  <c r="Y538" i="7"/>
  <c r="Z474" i="7"/>
  <c r="Y474" i="7"/>
  <c r="AA347" i="1"/>
  <c r="AA283" i="1"/>
  <c r="AC283" i="1"/>
  <c r="AB283" i="1"/>
  <c r="Z390" i="7"/>
  <c r="Y390" i="7"/>
  <c r="Z310" i="7"/>
  <c r="Y310" i="7"/>
  <c r="Z246" i="7"/>
  <c r="Y246" i="7"/>
  <c r="Z365" i="6"/>
  <c r="Y365" i="6"/>
  <c r="Z289" i="7"/>
  <c r="Y289" i="7"/>
  <c r="AA364" i="1"/>
  <c r="AC364" i="1"/>
  <c r="AB364" i="1"/>
  <c r="Z344" i="6"/>
  <c r="Y344" i="6"/>
  <c r="AA375" i="1"/>
  <c r="AC375" i="1"/>
  <c r="AB375" i="1"/>
  <c r="Z355" i="6"/>
  <c r="Y355" i="6"/>
  <c r="Z286" i="6"/>
  <c r="Y286" i="6"/>
  <c r="Z393" i="6"/>
  <c r="Y393" i="6"/>
  <c r="AC439" i="1"/>
  <c r="AB439" i="1"/>
  <c r="Z356" i="6"/>
  <c r="Y356" i="6"/>
  <c r="Z292" i="6"/>
  <c r="Y292" i="6"/>
  <c r="Z243" i="7"/>
  <c r="Y243" i="7"/>
  <c r="AC533" i="1"/>
  <c r="AB533" i="1"/>
  <c r="AA382" i="1"/>
  <c r="AC382" i="1"/>
  <c r="AB382" i="1"/>
  <c r="AA318" i="1"/>
  <c r="AC318" i="1"/>
  <c r="AA238" i="1"/>
  <c r="AC238" i="1"/>
  <c r="AB238" i="1"/>
  <c r="AA393" i="1"/>
  <c r="AB393" i="1"/>
  <c r="Z313" i="7"/>
  <c r="Y313" i="7"/>
  <c r="Z324" i="7"/>
  <c r="Y324" i="7"/>
  <c r="Z260" i="7"/>
  <c r="Y260" i="7"/>
  <c r="Z347" i="6"/>
  <c r="Y347" i="6"/>
  <c r="Y287" i="7"/>
  <c r="Z287" i="7"/>
  <c r="AC455" i="1"/>
  <c r="AB455" i="1"/>
  <c r="AA250" i="1"/>
  <c r="AC250" i="1"/>
  <c r="AB250" i="1"/>
  <c r="Z373" i="7"/>
  <c r="Y373" i="7"/>
  <c r="Z289" i="6"/>
  <c r="Y289" i="6"/>
  <c r="AA229" i="1"/>
  <c r="AC229" i="1"/>
  <c r="AB229" i="1"/>
  <c r="Z163" i="7"/>
  <c r="Y163" i="7"/>
  <c r="AC136" i="1"/>
  <c r="AB136" i="1"/>
  <c r="AA136" i="1"/>
  <c r="Y417" i="6"/>
  <c r="Z417" i="6"/>
  <c r="AA126" i="1"/>
  <c r="AB126" i="1"/>
  <c r="AC126" i="1"/>
  <c r="Z169" i="7"/>
  <c r="Y169" i="7"/>
  <c r="Z201" i="6"/>
  <c r="Y201" i="6"/>
  <c r="AA203" i="1"/>
  <c r="AC203" i="1"/>
  <c r="AB203" i="1"/>
  <c r="AA102" i="1"/>
  <c r="AC102" i="1"/>
  <c r="AB102" i="1"/>
  <c r="Y236" i="7"/>
  <c r="Z236" i="7"/>
  <c r="Z375" i="7"/>
  <c r="Y375" i="7"/>
  <c r="Z247" i="7"/>
  <c r="Y247" i="7"/>
  <c r="Z306" i="7"/>
  <c r="Y306" i="7"/>
  <c r="Z418" i="7"/>
  <c r="Y418" i="7"/>
  <c r="Z285" i="7"/>
  <c r="Y285" i="7"/>
  <c r="AC567" i="1"/>
  <c r="AB567" i="1"/>
  <c r="Z355" i="7"/>
  <c r="Y355" i="7"/>
  <c r="Z242" i="6"/>
  <c r="Y242" i="6"/>
  <c r="Z533" i="7"/>
  <c r="Y533" i="7"/>
  <c r="Z382" i="7"/>
  <c r="Y382" i="7"/>
  <c r="Z318" i="7"/>
  <c r="Y318" i="7"/>
  <c r="Z238" i="7"/>
  <c r="Y238" i="7"/>
  <c r="Z393" i="7"/>
  <c r="Y393" i="7"/>
  <c r="Y309" i="6"/>
  <c r="Z309" i="6"/>
  <c r="Z233" i="7"/>
  <c r="Y233" i="7"/>
  <c r="Z320" i="6"/>
  <c r="Y320" i="6"/>
  <c r="Z259" i="6"/>
  <c r="Y259" i="6"/>
  <c r="Z283" i="6"/>
  <c r="Y283" i="6"/>
  <c r="AA330" i="1"/>
  <c r="AC330" i="1"/>
  <c r="Z250" i="7"/>
  <c r="Y250" i="7"/>
  <c r="Z369" i="6"/>
  <c r="Y369" i="6"/>
  <c r="Z229" i="7"/>
  <c r="Y229" i="7"/>
  <c r="AB338" i="1"/>
  <c r="AB394" i="1"/>
  <c r="AB316" i="1"/>
  <c r="AC306" i="1"/>
  <c r="AB306" i="1"/>
  <c r="Z168" i="6"/>
  <c r="Y168" i="6"/>
  <c r="AB169" i="1"/>
  <c r="AC169" i="1"/>
  <c r="AB348" i="1"/>
  <c r="Z206" i="6"/>
  <c r="Y206" i="6"/>
  <c r="Z152" i="7"/>
  <c r="Y152" i="7"/>
  <c r="AA154" i="1"/>
  <c r="AC154" i="1"/>
  <c r="AB154" i="1"/>
  <c r="AA155" i="1"/>
  <c r="AC155" i="1"/>
  <c r="AB155" i="1"/>
  <c r="Y343" i="6"/>
  <c r="Z343" i="6"/>
  <c r="Z279" i="6"/>
  <c r="Y279" i="6"/>
  <c r="AC379" i="1"/>
  <c r="AB379" i="1"/>
  <c r="AC408" i="1"/>
  <c r="AB408" i="1"/>
  <c r="Z385" i="7"/>
  <c r="Y385" i="7"/>
  <c r="AA380" i="1"/>
  <c r="AC380" i="1"/>
  <c r="AB380" i="1"/>
  <c r="Z360" i="6"/>
  <c r="Y360" i="6"/>
  <c r="AA252" i="1"/>
  <c r="AB252" i="1"/>
  <c r="Z235" i="6"/>
  <c r="Y235" i="6"/>
  <c r="AA391" i="1"/>
  <c r="AC391" i="1"/>
  <c r="Z371" i="6"/>
  <c r="Y371" i="6"/>
  <c r="AA263" i="1"/>
  <c r="AC263" i="1"/>
  <c r="AB263" i="1"/>
  <c r="Z246" i="6"/>
  <c r="Y246" i="6"/>
  <c r="Z302" i="6"/>
  <c r="Y302" i="6"/>
  <c r="Z414" i="6"/>
  <c r="Y414" i="6"/>
  <c r="AA301" i="1"/>
  <c r="AC301" i="1"/>
  <c r="Z281" i="6"/>
  <c r="Y281" i="6"/>
  <c r="AA376" i="1"/>
  <c r="AB376" i="1"/>
  <c r="AA312" i="1"/>
  <c r="AB312" i="1"/>
  <c r="AC312" i="1"/>
  <c r="Z351" i="6"/>
  <c r="Y351" i="6"/>
  <c r="Z259" i="7"/>
  <c r="Y259" i="7"/>
  <c r="Z529" i="6"/>
  <c r="Y529" i="6"/>
  <c r="Z378" i="6"/>
  <c r="Y378" i="6"/>
  <c r="Y314" i="6"/>
  <c r="Z314" i="6"/>
  <c r="Z237" i="6"/>
  <c r="Y237" i="6"/>
  <c r="Z389" i="6"/>
  <c r="Y389" i="6"/>
  <c r="AA329" i="1"/>
  <c r="AB329" i="1"/>
  <c r="Z232" i="6"/>
  <c r="Y232" i="6"/>
  <c r="AC426" i="1"/>
  <c r="Z330" i="7"/>
  <c r="Y330" i="7"/>
  <c r="AB403" i="1"/>
  <c r="AC403" i="1"/>
  <c r="AA389" i="1"/>
  <c r="AC389" i="1"/>
  <c r="AB389" i="1"/>
  <c r="Z228" i="6"/>
  <c r="Y228" i="6"/>
  <c r="AC338" i="1"/>
  <c r="Z272" i="7"/>
  <c r="Y272" i="7"/>
  <c r="AC316" i="1"/>
  <c r="Z142" i="7"/>
  <c r="Y142" i="7"/>
  <c r="Z126" i="6"/>
  <c r="Y126" i="6"/>
  <c r="AC348" i="1"/>
  <c r="AC259" i="1"/>
  <c r="AB259" i="1"/>
  <c r="AA218" i="1"/>
  <c r="AC218" i="1"/>
  <c r="AB218" i="1"/>
  <c r="Z180" i="6"/>
  <c r="Y180" i="6"/>
  <c r="AA214" i="1"/>
  <c r="AC214" i="1"/>
  <c r="AB214" i="1"/>
  <c r="Y615" i="7"/>
  <c r="Z615" i="7"/>
  <c r="Z490" i="6"/>
  <c r="Y490" i="6"/>
  <c r="Z533" i="6"/>
  <c r="Y533" i="6"/>
  <c r="Z544" i="6"/>
  <c r="Y544" i="6"/>
  <c r="Z468" i="7"/>
  <c r="Y468" i="7"/>
  <c r="Z543" i="7"/>
  <c r="Y543" i="7"/>
  <c r="AA554" i="1"/>
  <c r="AC554" i="1"/>
  <c r="AA326" i="1"/>
  <c r="AB326" i="1"/>
  <c r="AA262" i="1"/>
  <c r="AB262" i="1"/>
  <c r="AC262" i="1"/>
  <c r="Z381" i="6"/>
  <c r="Y381" i="6"/>
  <c r="Z305" i="7"/>
  <c r="Y305" i="7"/>
  <c r="AC225" i="1"/>
  <c r="AA225" i="1"/>
  <c r="AB225" i="1"/>
  <c r="Y380" i="7"/>
  <c r="Z380" i="7"/>
  <c r="Y252" i="7"/>
  <c r="Z252" i="7"/>
  <c r="Z391" i="7"/>
  <c r="Y391" i="7"/>
  <c r="Z263" i="7"/>
  <c r="Y263" i="7"/>
  <c r="Z322" i="7"/>
  <c r="Y322" i="7"/>
  <c r="Z301" i="7"/>
  <c r="Y301" i="7"/>
  <c r="Z376" i="7"/>
  <c r="Y376" i="7"/>
  <c r="Z312" i="7"/>
  <c r="Y312" i="7"/>
  <c r="Z248" i="7"/>
  <c r="Y248" i="7"/>
  <c r="Z258" i="6"/>
  <c r="Y258" i="6"/>
  <c r="Z329" i="7"/>
  <c r="Y329" i="7"/>
  <c r="AA249" i="1"/>
  <c r="AC249" i="1"/>
  <c r="AB249" i="1"/>
  <c r="AC479" i="1"/>
  <c r="AC424" i="1"/>
  <c r="AB424" i="1"/>
  <c r="Y303" i="7"/>
  <c r="Z303" i="7"/>
  <c r="AC583" i="1"/>
  <c r="AB583" i="1"/>
  <c r="AB518" i="1"/>
  <c r="AC518" i="1"/>
  <c r="Z326" i="6"/>
  <c r="Y326" i="6"/>
  <c r="AC472" i="1"/>
  <c r="AB472" i="1"/>
  <c r="Z309" i="7"/>
  <c r="Y309" i="7"/>
  <c r="AC323" i="1"/>
  <c r="AB323" i="1"/>
  <c r="Y268" i="6"/>
  <c r="Z268" i="6"/>
  <c r="Z179" i="7"/>
  <c r="Y179" i="7"/>
  <c r="Z158" i="7"/>
  <c r="Y158" i="7"/>
  <c r="Z142" i="6"/>
  <c r="Y142" i="6"/>
  <c r="AB267" i="1"/>
  <c r="AA212" i="1"/>
  <c r="AC212" i="1"/>
  <c r="AB212" i="1"/>
  <c r="Y195" i="6"/>
  <c r="Z195" i="6"/>
  <c r="Z116" i="7"/>
  <c r="Y116" i="7"/>
  <c r="AA159" i="1"/>
  <c r="AB159" i="1"/>
  <c r="AC159" i="1"/>
  <c r="AC588" i="1"/>
  <c r="AB273" i="1"/>
  <c r="AC273" i="1"/>
  <c r="Y600" i="7"/>
  <c r="Z600" i="7"/>
  <c r="Z483" i="6"/>
  <c r="Y483" i="6"/>
  <c r="Z530" i="7"/>
  <c r="Y530" i="7"/>
  <c r="Z466" i="7"/>
  <c r="Y466" i="7"/>
  <c r="Z477" i="7"/>
  <c r="Y477" i="7"/>
  <c r="Z472" i="7"/>
  <c r="Y472" i="7"/>
  <c r="Z531" i="7"/>
  <c r="Y531" i="7"/>
  <c r="Z467" i="7"/>
  <c r="Y467" i="7"/>
  <c r="Y611" i="6"/>
  <c r="Z611" i="6"/>
  <c r="Y510" i="7"/>
  <c r="Z510" i="7"/>
  <c r="Z553" i="7"/>
  <c r="Y553" i="7"/>
  <c r="Z425" i="7"/>
  <c r="Y425" i="7"/>
  <c r="Z464" i="6"/>
  <c r="Y464" i="6"/>
  <c r="Z539" i="6"/>
  <c r="Y539" i="6"/>
  <c r="Y463" i="7"/>
  <c r="Z463" i="7"/>
  <c r="Z554" i="7"/>
  <c r="Y554" i="7"/>
  <c r="Z490" i="7"/>
  <c r="Y490" i="7"/>
  <c r="Z426" i="7"/>
  <c r="Y426" i="7"/>
  <c r="AA363" i="1"/>
  <c r="AA299" i="1"/>
  <c r="AC299" i="1"/>
  <c r="Z326" i="7"/>
  <c r="Y326" i="7"/>
  <c r="Z262" i="7"/>
  <c r="Y262" i="7"/>
  <c r="Z301" i="6"/>
  <c r="Y301" i="6"/>
  <c r="Z225" i="7"/>
  <c r="Y225" i="7"/>
  <c r="AC471" i="1"/>
  <c r="AB471" i="1"/>
  <c r="Z376" i="6"/>
  <c r="Y376" i="6"/>
  <c r="AA268" i="1"/>
  <c r="AC268" i="1"/>
  <c r="AB268" i="1"/>
  <c r="Y251" i="6"/>
  <c r="Z251" i="6"/>
  <c r="Y387" i="6"/>
  <c r="Z387" i="6"/>
  <c r="AB365" i="1"/>
  <c r="AA279" i="1"/>
  <c r="AB279" i="1"/>
  <c r="Z262" i="6"/>
  <c r="Y262" i="6"/>
  <c r="AC505" i="1"/>
  <c r="AB505" i="1"/>
  <c r="AC437" i="1"/>
  <c r="AB437" i="1"/>
  <c r="Z318" i="6"/>
  <c r="Y318" i="6"/>
  <c r="AA317" i="1"/>
  <c r="AC317" i="1"/>
  <c r="Z297" i="6"/>
  <c r="Y297" i="6"/>
  <c r="Z372" i="6"/>
  <c r="Y372" i="6"/>
  <c r="Z308" i="6"/>
  <c r="Y308" i="6"/>
  <c r="Z247" i="6"/>
  <c r="Y247" i="6"/>
  <c r="Z371" i="7"/>
  <c r="Y371" i="7"/>
  <c r="Z275" i="7"/>
  <c r="Y275" i="7"/>
  <c r="AA398" i="1"/>
  <c r="AC398" i="1"/>
  <c r="AB398" i="1"/>
  <c r="AA334" i="1"/>
  <c r="AB334" i="1"/>
  <c r="AA254" i="1"/>
  <c r="AC254" i="1"/>
  <c r="AB254" i="1"/>
  <c r="Z325" i="6"/>
  <c r="Y325" i="6"/>
  <c r="Z249" i="7"/>
  <c r="Y249" i="7"/>
  <c r="AC535" i="1"/>
  <c r="AB535" i="1"/>
  <c r="AB470" i="1"/>
  <c r="AC470" i="1"/>
  <c r="Z340" i="7"/>
  <c r="Y340" i="7"/>
  <c r="Z276" i="7"/>
  <c r="Y276" i="7"/>
  <c r="Z367" i="7"/>
  <c r="Y367" i="7"/>
  <c r="Z299" i="6"/>
  <c r="Y299" i="6"/>
  <c r="AA266" i="1"/>
  <c r="AC266" i="1"/>
  <c r="AB266" i="1"/>
  <c r="Z399" i="6"/>
  <c r="Y399" i="6"/>
  <c r="Z385" i="6"/>
  <c r="Y385" i="6"/>
  <c r="Y305" i="6"/>
  <c r="Z305" i="6"/>
  <c r="AA245" i="1"/>
  <c r="AC245" i="1"/>
  <c r="Y178" i="6"/>
  <c r="Z178" i="6"/>
  <c r="Z158" i="6"/>
  <c r="Y158" i="6"/>
  <c r="Z185" i="7"/>
  <c r="Y185" i="7"/>
  <c r="Z212" i="7"/>
  <c r="Y212" i="7"/>
  <c r="Z116" i="6"/>
  <c r="Y116" i="6"/>
  <c r="Z159" i="7"/>
  <c r="Y159" i="7"/>
  <c r="AC447" i="1"/>
  <c r="AB391" i="1"/>
  <c r="AA197" i="1"/>
  <c r="AC197" i="1"/>
  <c r="AB197" i="1"/>
  <c r="AC575" i="1"/>
  <c r="Y248" i="6"/>
  <c r="Z248" i="6"/>
  <c r="Z336" i="6"/>
  <c r="Y336" i="6"/>
  <c r="Z272" i="6"/>
  <c r="Y272" i="6"/>
  <c r="Z363" i="6"/>
  <c r="Y363" i="6"/>
  <c r="AA239" i="1"/>
  <c r="AC239" i="1"/>
  <c r="AB239" i="1"/>
  <c r="Z346" i="7"/>
  <c r="Y346" i="7"/>
  <c r="Z266" i="7"/>
  <c r="Y266" i="7"/>
  <c r="AC402" i="1"/>
  <c r="AB402" i="1"/>
  <c r="Z245" i="7"/>
  <c r="Y245" i="7"/>
  <c r="AB248" i="1"/>
  <c r="AA195" i="1"/>
  <c r="AC195" i="1"/>
  <c r="AB195" i="1"/>
  <c r="AA115" i="1"/>
  <c r="AC115" i="1"/>
  <c r="AB115" i="1"/>
  <c r="AC384" i="1"/>
  <c r="AB384" i="1"/>
  <c r="AA384" i="1"/>
  <c r="AA174" i="1"/>
  <c r="AB174" i="1"/>
  <c r="AC174" i="1"/>
  <c r="Z106" i="6"/>
  <c r="Y106" i="6"/>
  <c r="AB337" i="1"/>
  <c r="AC337" i="1"/>
  <c r="Z197" i="7"/>
  <c r="Y197" i="7"/>
  <c r="AA219" i="1"/>
  <c r="AC219" i="1"/>
  <c r="AB219" i="1"/>
  <c r="AC663" i="1"/>
  <c r="AB663" i="1"/>
  <c r="Z493" i="7"/>
  <c r="Y493" i="7"/>
  <c r="Z488" i="7"/>
  <c r="Y488" i="7"/>
  <c r="AC599" i="1"/>
  <c r="AB599" i="1"/>
  <c r="Z526" i="7"/>
  <c r="Y526" i="7"/>
  <c r="AC665" i="1"/>
  <c r="AB665" i="1"/>
  <c r="Z603" i="7"/>
  <c r="Y603" i="7"/>
  <c r="Z569" i="7"/>
  <c r="Y569" i="7"/>
  <c r="Z441" i="7"/>
  <c r="Y441" i="7"/>
  <c r="Y560" i="6"/>
  <c r="Z560" i="6"/>
  <c r="Z484" i="7"/>
  <c r="Y484" i="7"/>
  <c r="Z404" i="7"/>
  <c r="Y404" i="7"/>
  <c r="Z559" i="7"/>
  <c r="Y559" i="7"/>
  <c r="Z359" i="6"/>
  <c r="Y359" i="6"/>
  <c r="Z295" i="6"/>
  <c r="Y295" i="6"/>
  <c r="Z234" i="6"/>
  <c r="Y234" i="6"/>
  <c r="Z469" i="7"/>
  <c r="Y469" i="7"/>
  <c r="AA342" i="1"/>
  <c r="AC342" i="1"/>
  <c r="Z321" i="7"/>
  <c r="Y321" i="7"/>
  <c r="AB534" i="1"/>
  <c r="AC534" i="1"/>
  <c r="Y396" i="7"/>
  <c r="Z396" i="7"/>
  <c r="AA284" i="1"/>
  <c r="AC284" i="1"/>
  <c r="Y267" i="6"/>
  <c r="Z267" i="6"/>
  <c r="Z401" i="7"/>
  <c r="Y401" i="7"/>
  <c r="AA295" i="1"/>
  <c r="AB295" i="1"/>
  <c r="Z275" i="6"/>
  <c r="Y275" i="6"/>
  <c r="Z565" i="7"/>
  <c r="Y565" i="7"/>
  <c r="Y433" i="6"/>
  <c r="Z433" i="6"/>
  <c r="AA354" i="1"/>
  <c r="AC354" i="1"/>
  <c r="Y334" i="6"/>
  <c r="Z334" i="6"/>
  <c r="Z226" i="7"/>
  <c r="Y226" i="7"/>
  <c r="AA333" i="1"/>
  <c r="AC333" i="1"/>
  <c r="Y313" i="6"/>
  <c r="Z313" i="6"/>
  <c r="AB553" i="1"/>
  <c r="AC425" i="1"/>
  <c r="AA392" i="1"/>
  <c r="AC392" i="1"/>
  <c r="AB392" i="1"/>
  <c r="AA328" i="1"/>
  <c r="AB328" i="1"/>
  <c r="AA264" i="1"/>
  <c r="AC264" i="1"/>
  <c r="AB264" i="1"/>
  <c r="AC497" i="1"/>
  <c r="Z387" i="7"/>
  <c r="Y387" i="7"/>
  <c r="Z291" i="7"/>
  <c r="Y291" i="7"/>
  <c r="Z394" i="6"/>
  <c r="Y394" i="6"/>
  <c r="Z330" i="6"/>
  <c r="Y330" i="6"/>
  <c r="Z253" i="6"/>
  <c r="Y253" i="6"/>
  <c r="AA345" i="1"/>
  <c r="AC345" i="1"/>
  <c r="AB345" i="1"/>
  <c r="AA265" i="1"/>
  <c r="AC265" i="1"/>
  <c r="AB265" i="1"/>
  <c r="AA319" i="1"/>
  <c r="AC319" i="1"/>
  <c r="AB319" i="1"/>
  <c r="Z239" i="7"/>
  <c r="Y239" i="7"/>
  <c r="Z342" i="6"/>
  <c r="Y342" i="6"/>
  <c r="Z265" i="6"/>
  <c r="Y265" i="6"/>
  <c r="Z325" i="7"/>
  <c r="Y325" i="7"/>
  <c r="Z244" i="6"/>
  <c r="Y244" i="6"/>
  <c r="AC248" i="1"/>
  <c r="Z115" i="7"/>
  <c r="Y115" i="7"/>
  <c r="Z384" i="7"/>
  <c r="Y384" i="7"/>
  <c r="Z174" i="7"/>
  <c r="Y174" i="7"/>
  <c r="AA132" i="1"/>
  <c r="AC132" i="1"/>
  <c r="AB132" i="1"/>
  <c r="AA111" i="1"/>
  <c r="AC111" i="1"/>
  <c r="AB111" i="1"/>
  <c r="AC334" i="1"/>
  <c r="Z465" i="6"/>
  <c r="Y465" i="6"/>
  <c r="Z342" i="7"/>
  <c r="Y342" i="7"/>
  <c r="AA278" i="1"/>
  <c r="AB278" i="1"/>
  <c r="AC278" i="1"/>
  <c r="Z317" i="6"/>
  <c r="Y317" i="6"/>
  <c r="Z241" i="7"/>
  <c r="Y241" i="7"/>
  <c r="Z392" i="6"/>
  <c r="Y392" i="6"/>
  <c r="Z284" i="7"/>
  <c r="Y284" i="7"/>
  <c r="AB510" i="1"/>
  <c r="Z397" i="6"/>
  <c r="Y397" i="6"/>
  <c r="Z295" i="7"/>
  <c r="Y295" i="7"/>
  <c r="Z561" i="6"/>
  <c r="Y561" i="6"/>
  <c r="Y354" i="7"/>
  <c r="Z354" i="7"/>
  <c r="Z225" i="6"/>
  <c r="Y225" i="6"/>
  <c r="AC536" i="1"/>
  <c r="AB536" i="1"/>
  <c r="Z333" i="7"/>
  <c r="Y333" i="7"/>
  <c r="AC553" i="1"/>
  <c r="AC485" i="1"/>
  <c r="AB485" i="1"/>
  <c r="Z392" i="7"/>
  <c r="Y392" i="7"/>
  <c r="Z328" i="7"/>
  <c r="Y328" i="7"/>
  <c r="Z264" i="7"/>
  <c r="Y264" i="7"/>
  <c r="Z383" i="6"/>
  <c r="Y383" i="6"/>
  <c r="Z287" i="6"/>
  <c r="Y287" i="6"/>
  <c r="AA270" i="1"/>
  <c r="AC270" i="1"/>
  <c r="AB270" i="1"/>
  <c r="Z345" i="7"/>
  <c r="Y345" i="7"/>
  <c r="Z265" i="7"/>
  <c r="Y265" i="7"/>
  <c r="AA292" i="1"/>
  <c r="AC292" i="1"/>
  <c r="Y319" i="7"/>
  <c r="Z319" i="7"/>
  <c r="AC501" i="1"/>
  <c r="AB501" i="1"/>
  <c r="AA362" i="1"/>
  <c r="AB362" i="1"/>
  <c r="Z402" i="7"/>
  <c r="Y402" i="7"/>
  <c r="Z321" i="6"/>
  <c r="Y321" i="6"/>
  <c r="AA261" i="1"/>
  <c r="AC261" i="1"/>
  <c r="AB261" i="1"/>
  <c r="AA211" i="1"/>
  <c r="AC211" i="1"/>
  <c r="AB211" i="1"/>
  <c r="Z194" i="6"/>
  <c r="Y194" i="6"/>
  <c r="Z115" i="6"/>
  <c r="Y115" i="6"/>
  <c r="Z380" i="6"/>
  <c r="Y380" i="6"/>
  <c r="Z173" i="6"/>
  <c r="Y173" i="6"/>
  <c r="Z137" i="7"/>
  <c r="Y137" i="7"/>
  <c r="AB201" i="1"/>
  <c r="AC201" i="1"/>
  <c r="Z215" i="6"/>
  <c r="Y215" i="6"/>
  <c r="AA122" i="1"/>
  <c r="AC122" i="1"/>
  <c r="AB122" i="1"/>
  <c r="AC308" i="1"/>
  <c r="AB308" i="1"/>
  <c r="Z118" i="6"/>
  <c r="Y118" i="6"/>
  <c r="Z176" i="6"/>
  <c r="Y176" i="6"/>
  <c r="AC618" i="1"/>
  <c r="AB618" i="1"/>
  <c r="Z475" i="6"/>
  <c r="Y475" i="6"/>
  <c r="Z570" i="7"/>
  <c r="Y570" i="7"/>
  <c r="Z506" i="7"/>
  <c r="Y506" i="7"/>
  <c r="Z442" i="7"/>
  <c r="Y442" i="7"/>
  <c r="AA315" i="1"/>
  <c r="AC315" i="1"/>
  <c r="AB315" i="1"/>
  <c r="AA251" i="1"/>
  <c r="AC251" i="1"/>
  <c r="AB251" i="1"/>
  <c r="Z338" i="6"/>
  <c r="Y338" i="6"/>
  <c r="Z278" i="7"/>
  <c r="Y278" i="7"/>
  <c r="Y240" i="6"/>
  <c r="Z240" i="6"/>
  <c r="AA300" i="1"/>
  <c r="AB300" i="1"/>
  <c r="AC300" i="1"/>
  <c r="Z280" i="6"/>
  <c r="Y280" i="6"/>
  <c r="AC510" i="1"/>
  <c r="AA311" i="1"/>
  <c r="AB311" i="1"/>
  <c r="Z291" i="6"/>
  <c r="Y291" i="6"/>
  <c r="Y350" i="6"/>
  <c r="Z350" i="6"/>
  <c r="AC584" i="1"/>
  <c r="AB584" i="1"/>
  <c r="AA349" i="1"/>
  <c r="AC349" i="1"/>
  <c r="Z329" i="6"/>
  <c r="Y329" i="6"/>
  <c r="Z485" i="7"/>
  <c r="Y485" i="7"/>
  <c r="Z388" i="6"/>
  <c r="Y388" i="6"/>
  <c r="Z324" i="6"/>
  <c r="Y324" i="6"/>
  <c r="Z263" i="6"/>
  <c r="Y263" i="6"/>
  <c r="AC407" i="1"/>
  <c r="AB407" i="1"/>
  <c r="Z307" i="7"/>
  <c r="Y307" i="7"/>
  <c r="AA350" i="1"/>
  <c r="AC350" i="1"/>
  <c r="Z270" i="7"/>
  <c r="Y270" i="7"/>
  <c r="Z341" i="6"/>
  <c r="Y341" i="6"/>
  <c r="AC521" i="1"/>
  <c r="AB521" i="1"/>
  <c r="AC453" i="1"/>
  <c r="AB453" i="1"/>
  <c r="Z356" i="7"/>
  <c r="Y356" i="7"/>
  <c r="Z292" i="7"/>
  <c r="Y292" i="7"/>
  <c r="AA383" i="1"/>
  <c r="AC383" i="1"/>
  <c r="AB383" i="1"/>
  <c r="Z315" i="6"/>
  <c r="Y315" i="6"/>
  <c r="Z501" i="7"/>
  <c r="Y501" i="7"/>
  <c r="Z282" i="7"/>
  <c r="Y282" i="7"/>
  <c r="Z398" i="6"/>
  <c r="Y398" i="6"/>
  <c r="AA341" i="1"/>
  <c r="AC341" i="1"/>
  <c r="AB341" i="1"/>
  <c r="AB367" i="1"/>
  <c r="AC243" i="1"/>
  <c r="Z211" i="7"/>
  <c r="Y211" i="7"/>
  <c r="AC503" i="1"/>
  <c r="AB503" i="1"/>
  <c r="AB342" i="1"/>
  <c r="Z201" i="7"/>
  <c r="Y201" i="7"/>
  <c r="Z175" i="7"/>
  <c r="Y175" i="7"/>
  <c r="Z122" i="7"/>
  <c r="Y122" i="7"/>
  <c r="AC285" i="1"/>
  <c r="Z156" i="6"/>
  <c r="Y156" i="6"/>
  <c r="Z149" i="6"/>
  <c r="Y149" i="6"/>
  <c r="Z167" i="6"/>
  <c r="Y167" i="6"/>
  <c r="Z400" i="7"/>
  <c r="Y400" i="7"/>
  <c r="Z222" i="6"/>
  <c r="Y222" i="6"/>
  <c r="Z256" i="7"/>
  <c r="Y256" i="7"/>
  <c r="Z181" i="6"/>
  <c r="Y181" i="6"/>
  <c r="Z368" i="7"/>
  <c r="Y368" i="7"/>
  <c r="Z161" i="7"/>
  <c r="Y161" i="7"/>
  <c r="Z120" i="6"/>
  <c r="Y120" i="6"/>
  <c r="AC290" i="1"/>
  <c r="AB290" i="1"/>
  <c r="Z124" i="6"/>
  <c r="Y124" i="6"/>
  <c r="Z199" i="7"/>
  <c r="Y199" i="7"/>
  <c r="AA184" i="1"/>
  <c r="Z228" i="7"/>
  <c r="Y228" i="7"/>
  <c r="Z130" i="7"/>
  <c r="Y130" i="7"/>
  <c r="AC410" i="1"/>
  <c r="AB410" i="1"/>
  <c r="AC370" i="1"/>
  <c r="AB370" i="1"/>
  <c r="AC117" i="1"/>
  <c r="AC202" i="1"/>
  <c r="AB148" i="1"/>
  <c r="AC179" i="1"/>
  <c r="AB188" i="1"/>
  <c r="AC106" i="1"/>
  <c r="AC150" i="1"/>
  <c r="Z403" i="7"/>
  <c r="Y403" i="7"/>
  <c r="Z389" i="7"/>
  <c r="Y389" i="7"/>
  <c r="Z195" i="7"/>
  <c r="Y195" i="7"/>
  <c r="AC168" i="1"/>
  <c r="AB168" i="1"/>
  <c r="Z126" i="7"/>
  <c r="Y126" i="7"/>
  <c r="Z110" i="6"/>
  <c r="Y110" i="6"/>
  <c r="Z549" i="7"/>
  <c r="Y549" i="7"/>
  <c r="AA169" i="1"/>
  <c r="Y211" i="6"/>
  <c r="Z211" i="6"/>
  <c r="AB185" i="1"/>
  <c r="AC185" i="1"/>
  <c r="AC221" i="1"/>
  <c r="AB221" i="1"/>
  <c r="Z218" i="7"/>
  <c r="Y218" i="7"/>
  <c r="Z165" i="7"/>
  <c r="Y165" i="7"/>
  <c r="AC373" i="1"/>
  <c r="Z396" i="6"/>
  <c r="Y396" i="6"/>
  <c r="Z187" i="7"/>
  <c r="Y187" i="7"/>
  <c r="Y123" i="7"/>
  <c r="Z123" i="7"/>
  <c r="Y255" i="6"/>
  <c r="Z255" i="6"/>
  <c r="Z364" i="6"/>
  <c r="Y364" i="6"/>
  <c r="Z161" i="6"/>
  <c r="Y161" i="6"/>
  <c r="AC275" i="1"/>
  <c r="AB275" i="1"/>
  <c r="Z140" i="7"/>
  <c r="Y140" i="7"/>
  <c r="Z198" i="6"/>
  <c r="Y198" i="6"/>
  <c r="AB173" i="1"/>
  <c r="AB353" i="1"/>
  <c r="AC353" i="1"/>
  <c r="Y227" i="6"/>
  <c r="Z227" i="6"/>
  <c r="Y130" i="6"/>
  <c r="Z130" i="6"/>
  <c r="AA410" i="1"/>
  <c r="AC355" i="1"/>
  <c r="AB355" i="1"/>
  <c r="AC304" i="1"/>
  <c r="AB304" i="1"/>
  <c r="Z173" i="7"/>
  <c r="Y173" i="7"/>
  <c r="Z109" i="7"/>
  <c r="Y109" i="7"/>
  <c r="AB196" i="1"/>
  <c r="AB114" i="1"/>
  <c r="AC158" i="1"/>
  <c r="AC164" i="1"/>
  <c r="AC148" i="1"/>
  <c r="AC171" i="1"/>
  <c r="AC188" i="1"/>
  <c r="AC189" i="1"/>
  <c r="AB156" i="1"/>
  <c r="AB187" i="1"/>
  <c r="Z143" i="7"/>
  <c r="Y143" i="7"/>
  <c r="Z217" i="6"/>
  <c r="Y217" i="6"/>
  <c r="Z164" i="6"/>
  <c r="Y164" i="6"/>
  <c r="AB366" i="1"/>
  <c r="Z160" i="7"/>
  <c r="Y160" i="7"/>
  <c r="Z186" i="6"/>
  <c r="Y186" i="6"/>
  <c r="Z123" i="6"/>
  <c r="Y123" i="6"/>
  <c r="Z198" i="7"/>
  <c r="Y198" i="7"/>
  <c r="Z140" i="6"/>
  <c r="Y140" i="6"/>
  <c r="Z215" i="7"/>
  <c r="Y215" i="7"/>
  <c r="Z304" i="7"/>
  <c r="Y304" i="7"/>
  <c r="Z172" i="6"/>
  <c r="Y172" i="6"/>
  <c r="Z109" i="6"/>
  <c r="Y109" i="6"/>
  <c r="AC196" i="1"/>
  <c r="AB158" i="1"/>
  <c r="AB183" i="1"/>
  <c r="AB130" i="1"/>
  <c r="AB144" i="1"/>
  <c r="AC156" i="1"/>
  <c r="AC187" i="1"/>
  <c r="AB369" i="1"/>
  <c r="AC369" i="1"/>
  <c r="Z143" i="6"/>
  <c r="Y143" i="6"/>
  <c r="Z106" i="7"/>
  <c r="Y106" i="7"/>
  <c r="Z181" i="7"/>
  <c r="Y181" i="7"/>
  <c r="AC366" i="1"/>
  <c r="Z160" i="6"/>
  <c r="Y160" i="6"/>
  <c r="Z197" i="6"/>
  <c r="Y197" i="6"/>
  <c r="AB361" i="1"/>
  <c r="Z177" i="7"/>
  <c r="Y177" i="7"/>
  <c r="Z156" i="7"/>
  <c r="Y156" i="7"/>
  <c r="Z214" i="6"/>
  <c r="Y214" i="6"/>
  <c r="AB189" i="1"/>
  <c r="Z146" i="7"/>
  <c r="Y146" i="7"/>
  <c r="Z410" i="7"/>
  <c r="Y410" i="7"/>
  <c r="Y300" i="6"/>
  <c r="Z300" i="6"/>
  <c r="AC183" i="1"/>
  <c r="AC130" i="1"/>
  <c r="AB160" i="1"/>
  <c r="AC144" i="1"/>
  <c r="Y146" i="6"/>
  <c r="Z146" i="6"/>
  <c r="Z406" i="6"/>
  <c r="Y406" i="6"/>
  <c r="AC160" i="1"/>
  <c r="AB166" i="1"/>
  <c r="AB165" i="1"/>
  <c r="AC227" i="1"/>
  <c r="AB227" i="1"/>
  <c r="Z203" i="7"/>
  <c r="Y203" i="7"/>
  <c r="Y139" i="7"/>
  <c r="Z139" i="7"/>
  <c r="Z214" i="7"/>
  <c r="Y214" i="7"/>
  <c r="Z102" i="7"/>
  <c r="Y102" i="7"/>
  <c r="AA405" i="1"/>
  <c r="Z104" i="7"/>
  <c r="Y104" i="7"/>
  <c r="AB346" i="1"/>
  <c r="Z162" i="7"/>
  <c r="Y162" i="7"/>
  <c r="Z189" i="7"/>
  <c r="Y189" i="7"/>
  <c r="Z125" i="7"/>
  <c r="Y125" i="7"/>
  <c r="AB145" i="1"/>
  <c r="AB129" i="1"/>
  <c r="AB182" i="1"/>
  <c r="AB207" i="1"/>
  <c r="AC166" i="1"/>
  <c r="AB181" i="1"/>
  <c r="AB193" i="1"/>
  <c r="AC165" i="1"/>
  <c r="Z184" i="6"/>
  <c r="Y184" i="6"/>
  <c r="AC352" i="1"/>
  <c r="AB352" i="1"/>
  <c r="Z132" i="7"/>
  <c r="Y132" i="7"/>
  <c r="AB105" i="1"/>
  <c r="AC105" i="1"/>
  <c r="Z240" i="7"/>
  <c r="Y240" i="7"/>
  <c r="Z159" i="6"/>
  <c r="Y159" i="6"/>
  <c r="Y184" i="7"/>
  <c r="Z184" i="7"/>
  <c r="Z122" i="6"/>
  <c r="Y122" i="6"/>
  <c r="Z196" i="6"/>
  <c r="Y196" i="6"/>
  <c r="Z176" i="7"/>
  <c r="Y176" i="7"/>
  <c r="Z112" i="7"/>
  <c r="Y112" i="7"/>
  <c r="Z222" i="7"/>
  <c r="Y222" i="7"/>
  <c r="Z202" i="6"/>
  <c r="Y202" i="6"/>
  <c r="Z139" i="6"/>
  <c r="Y139" i="6"/>
  <c r="Z213" i="6"/>
  <c r="Y213" i="6"/>
  <c r="Z102" i="6"/>
  <c r="Y102" i="6"/>
  <c r="Z193" i="7"/>
  <c r="Y193" i="7"/>
  <c r="Z172" i="7"/>
  <c r="Y172" i="7"/>
  <c r="Z104" i="6"/>
  <c r="Y104" i="6"/>
  <c r="AC346" i="1"/>
  <c r="Y220" i="7"/>
  <c r="Z220" i="7"/>
  <c r="AC324" i="1"/>
  <c r="AB324" i="1"/>
  <c r="Y162" i="6"/>
  <c r="Z162" i="6"/>
  <c r="Z188" i="6"/>
  <c r="Y188" i="6"/>
  <c r="Z125" i="6"/>
  <c r="Y125" i="6"/>
  <c r="AB177" i="1"/>
  <c r="AB161" i="1"/>
  <c r="AB113" i="1"/>
  <c r="AC182" i="1"/>
  <c r="AC207" i="1"/>
  <c r="AB194" i="1"/>
  <c r="AB112" i="1"/>
  <c r="AC181" i="1"/>
  <c r="AB108" i="1"/>
  <c r="AC193" i="1"/>
  <c r="AB162" i="1"/>
  <c r="AB149" i="1"/>
  <c r="Y190" i="7"/>
  <c r="Z190" i="7"/>
  <c r="AA201" i="1"/>
  <c r="Z352" i="7"/>
  <c r="Y352" i="7"/>
  <c r="Z132" i="6"/>
  <c r="Y132" i="6"/>
  <c r="AC340" i="1"/>
  <c r="AB340" i="1"/>
  <c r="Z239" i="6"/>
  <c r="Y239" i="6"/>
  <c r="Z183" i="6"/>
  <c r="Y183" i="6"/>
  <c r="Z138" i="7"/>
  <c r="Y138" i="7"/>
  <c r="Z213" i="7"/>
  <c r="Y213" i="7"/>
  <c r="Z175" i="6"/>
  <c r="Y175" i="6"/>
  <c r="Z112" i="6"/>
  <c r="Y112" i="6"/>
  <c r="Z221" i="6"/>
  <c r="Y221" i="6"/>
  <c r="Z118" i="7"/>
  <c r="Y118" i="7"/>
  <c r="Z192" i="6"/>
  <c r="Y192" i="6"/>
  <c r="Z171" i="6"/>
  <c r="Y171" i="6"/>
  <c r="Z219" i="6"/>
  <c r="Y219" i="6"/>
  <c r="Z103" i="7"/>
  <c r="Y103" i="7"/>
  <c r="AC258" i="1"/>
  <c r="AB258" i="1"/>
  <c r="AC177" i="1"/>
  <c r="AC161" i="1"/>
  <c r="AC141" i="1"/>
  <c r="AC125" i="1"/>
  <c r="AC113" i="1"/>
  <c r="AB135" i="1"/>
  <c r="AB204" i="1"/>
  <c r="AC194" i="1"/>
  <c r="AC112" i="1"/>
  <c r="AB178" i="1"/>
  <c r="AC108" i="1"/>
  <c r="AC121" i="1"/>
  <c r="AC162" i="1"/>
  <c r="AC149" i="1"/>
  <c r="Z113" i="7"/>
  <c r="Y113" i="7"/>
  <c r="AB309" i="1"/>
  <c r="Z119" i="7"/>
  <c r="Y119" i="7"/>
  <c r="Z103" i="6"/>
  <c r="Y103" i="6"/>
  <c r="Z178" i="7"/>
  <c r="Y178" i="7"/>
  <c r="AC173" i="1"/>
  <c r="AC157" i="1"/>
  <c r="AC109" i="1"/>
  <c r="AC135" i="1"/>
  <c r="AB138" i="1"/>
  <c r="AC204" i="1"/>
  <c r="AB175" i="1"/>
  <c r="AC178" i="1"/>
  <c r="AB121" i="1"/>
  <c r="AB143" i="1"/>
  <c r="AB146" i="1"/>
  <c r="Z384" i="6"/>
  <c r="Y384" i="6"/>
  <c r="Z238" i="6"/>
  <c r="Y238" i="6"/>
  <c r="AC569" i="1"/>
  <c r="AB569" i="1"/>
  <c r="AC441" i="1"/>
  <c r="AB441" i="1"/>
  <c r="Z249" i="6"/>
  <c r="Y249" i="6"/>
  <c r="AB419" i="1"/>
  <c r="AC419" i="1"/>
  <c r="Z337" i="6"/>
  <c r="Y337" i="6"/>
  <c r="Z261" i="7"/>
  <c r="Y261" i="7"/>
  <c r="AC272" i="1"/>
  <c r="AB272" i="1"/>
  <c r="Z147" i="7"/>
  <c r="Y147" i="7"/>
  <c r="AC120" i="1"/>
  <c r="AB120" i="1"/>
  <c r="Z206" i="7"/>
  <c r="Y206" i="7"/>
  <c r="Z200" i="6"/>
  <c r="Y200" i="6"/>
  <c r="Z105" i="7"/>
  <c r="Y105" i="7"/>
  <c r="Z148" i="6"/>
  <c r="Y148" i="6"/>
  <c r="Z174" i="6"/>
  <c r="Y174" i="6"/>
  <c r="Z152" i="6"/>
  <c r="Y152" i="6"/>
  <c r="AC371" i="1"/>
  <c r="AB371" i="1"/>
  <c r="Z154" i="7"/>
  <c r="Y154" i="7"/>
  <c r="Z101" i="7"/>
  <c r="Y101" i="7"/>
  <c r="AB276" i="1"/>
  <c r="Z219" i="7"/>
  <c r="Y219" i="7"/>
  <c r="Y155" i="7"/>
  <c r="Z155" i="7"/>
  <c r="Z134" i="7"/>
  <c r="Y134" i="7"/>
  <c r="Z209" i="7"/>
  <c r="Y209" i="7"/>
  <c r="Z113" i="6"/>
  <c r="Y113" i="6"/>
  <c r="AC309" i="1"/>
  <c r="Y188" i="7"/>
  <c r="Z188" i="7"/>
  <c r="Z135" i="7"/>
  <c r="Y135" i="7"/>
  <c r="Z119" i="6"/>
  <c r="Y119" i="6"/>
  <c r="Z177" i="6"/>
  <c r="Y177" i="6"/>
  <c r="Z205" i="7"/>
  <c r="Y205" i="7"/>
  <c r="Z141" i="7"/>
  <c r="Y141" i="7"/>
  <c r="AB192" i="1"/>
  <c r="AB116" i="1"/>
  <c r="AC138" i="1"/>
  <c r="AC175" i="1"/>
  <c r="AB133" i="1"/>
  <c r="AB118" i="1"/>
  <c r="AC143" i="1"/>
  <c r="AC146" i="1"/>
  <c r="Z205" i="6"/>
  <c r="Y205" i="6"/>
  <c r="AA217" i="1"/>
  <c r="Z121" i="7"/>
  <c r="Y121" i="7"/>
  <c r="Z105" i="6"/>
  <c r="Y105" i="6"/>
  <c r="Z164" i="7"/>
  <c r="Y164" i="7"/>
  <c r="AC320" i="1"/>
  <c r="AB320" i="1"/>
  <c r="AC236" i="1"/>
  <c r="AB236" i="1"/>
  <c r="Z154" i="6"/>
  <c r="Y154" i="6"/>
  <c r="Z101" i="6"/>
  <c r="Y101" i="6"/>
  <c r="AC339" i="1"/>
  <c r="AB339" i="1"/>
  <c r="Z192" i="7"/>
  <c r="Y192" i="7"/>
  <c r="Z128" i="7"/>
  <c r="Y128" i="7"/>
  <c r="AC276" i="1"/>
  <c r="Z218" i="6"/>
  <c r="Y218" i="6"/>
  <c r="Z155" i="6"/>
  <c r="Y155" i="6"/>
  <c r="Z134" i="6"/>
  <c r="Y134" i="6"/>
  <c r="Z200" i="7"/>
  <c r="Y200" i="7"/>
  <c r="AC222" i="1"/>
  <c r="AB222" i="1"/>
  <c r="Z208" i="6"/>
  <c r="Y208" i="6"/>
  <c r="Z129" i="7"/>
  <c r="Y129" i="7"/>
  <c r="AB385" i="1"/>
  <c r="AC385" i="1"/>
  <c r="Z187" i="6"/>
  <c r="Y187" i="6"/>
  <c r="AC387" i="1"/>
  <c r="AB387" i="1"/>
  <c r="AC336" i="1"/>
  <c r="AB336" i="1"/>
  <c r="Z151" i="7"/>
  <c r="Y151" i="7"/>
  <c r="Z135" i="6"/>
  <c r="Y135" i="6"/>
  <c r="Z204" i="6"/>
  <c r="Y204" i="6"/>
  <c r="Z141" i="6"/>
  <c r="Y141" i="6"/>
  <c r="AB199" i="1"/>
  <c r="AB208" i="1"/>
  <c r="AC192" i="1"/>
  <c r="AC116" i="1"/>
  <c r="AB213" i="1"/>
  <c r="AB172" i="1"/>
  <c r="AC133" i="1"/>
  <c r="AC118" i="1"/>
  <c r="AB140" i="1"/>
  <c r="AB209" i="1"/>
  <c r="AB127" i="1"/>
  <c r="Z217" i="7"/>
  <c r="Y217" i="7"/>
  <c r="Z121" i="6"/>
  <c r="Y121" i="6"/>
  <c r="Y163" i="6"/>
  <c r="Z163" i="6"/>
  <c r="AB137" i="1"/>
  <c r="AC137" i="1"/>
  <c r="AC232" i="1"/>
  <c r="AB232" i="1"/>
  <c r="Z191" i="7"/>
  <c r="Y191" i="7"/>
  <c r="Z320" i="7"/>
  <c r="Y320" i="7"/>
  <c r="Z170" i="7"/>
  <c r="Y170" i="7"/>
  <c r="Z117" i="7"/>
  <c r="Y117" i="7"/>
  <c r="AC288" i="1"/>
  <c r="AB288" i="1"/>
  <c r="Z191" i="6"/>
  <c r="Y191" i="6"/>
  <c r="Z128" i="6"/>
  <c r="Y128" i="6"/>
  <c r="Z150" i="7"/>
  <c r="Y150" i="7"/>
  <c r="Z199" i="6"/>
  <c r="Y199" i="6"/>
  <c r="Z129" i="6"/>
  <c r="Y129" i="6"/>
  <c r="Z336" i="7"/>
  <c r="Y336" i="7"/>
  <c r="Z151" i="6"/>
  <c r="Y151" i="6"/>
  <c r="AC235" i="1"/>
  <c r="AB235" i="1"/>
  <c r="Y194" i="7"/>
  <c r="Z194" i="7"/>
  <c r="AC199" i="1"/>
  <c r="AC142" i="1"/>
  <c r="AC208" i="1"/>
  <c r="AB107" i="1"/>
  <c r="AB119" i="1"/>
  <c r="AC213" i="1"/>
  <c r="AB128" i="1"/>
  <c r="AC172" i="1"/>
  <c r="AC140" i="1"/>
  <c r="AC209" i="1"/>
  <c r="AC127" i="1"/>
  <c r="Y169" i="6"/>
  <c r="Z169" i="6"/>
  <c r="Z117" i="6"/>
  <c r="Y117" i="6"/>
  <c r="Z288" i="7"/>
  <c r="Y288" i="7"/>
  <c r="Z150" i="6"/>
  <c r="Y150" i="6"/>
  <c r="Z136" i="7"/>
  <c r="Y136" i="7"/>
  <c r="AB233" i="1"/>
  <c r="AC233" i="1"/>
  <c r="Y204" i="7"/>
  <c r="Z204" i="7"/>
  <c r="Z108" i="7"/>
  <c r="Y108" i="7"/>
  <c r="Z332" i="6"/>
  <c r="Y332" i="6"/>
  <c r="AB241" i="1"/>
  <c r="AC241" i="1"/>
  <c r="Z167" i="7"/>
  <c r="Y167" i="7"/>
  <c r="AB109" i="1"/>
  <c r="Z193" i="6"/>
  <c r="Y193" i="6"/>
  <c r="AB180" i="1"/>
  <c r="AB142" i="1"/>
  <c r="AB123" i="1"/>
  <c r="AB170" i="1"/>
  <c r="AC107" i="1"/>
  <c r="AB176" i="1"/>
  <c r="AB198" i="1"/>
  <c r="AC119" i="1"/>
  <c r="AB210" i="1"/>
  <c r="AC128" i="1"/>
  <c r="AA168" i="1"/>
  <c r="AC205" i="1"/>
  <c r="AB124" i="1"/>
  <c r="Z282" i="6"/>
  <c r="Y282" i="6"/>
  <c r="Z264" i="6"/>
  <c r="Y264" i="6"/>
  <c r="Z497" i="6"/>
  <c r="Y497" i="6"/>
  <c r="Y362" i="7"/>
  <c r="Z362" i="7"/>
  <c r="Z273" i="6"/>
  <c r="Y273" i="6"/>
  <c r="AC421" i="1"/>
  <c r="AB421" i="1"/>
  <c r="AC291" i="1"/>
  <c r="AB291" i="1"/>
  <c r="Z137" i="6"/>
  <c r="Y137" i="6"/>
  <c r="Y179" i="6"/>
  <c r="Z179" i="6"/>
  <c r="AB153" i="1"/>
  <c r="AC153" i="1"/>
  <c r="Z232" i="7"/>
  <c r="Y232" i="7"/>
  <c r="Z111" i="7"/>
  <c r="Y111" i="7"/>
  <c r="Y186" i="7"/>
  <c r="Z186" i="7"/>
  <c r="AB271" i="1"/>
  <c r="Z133" i="7"/>
  <c r="Y133" i="7"/>
  <c r="Y284" i="6"/>
  <c r="Z284" i="6"/>
  <c r="Z224" i="7"/>
  <c r="Y224" i="7"/>
  <c r="Y171" i="7"/>
  <c r="Z171" i="7"/>
  <c r="Y107" i="7"/>
  <c r="Z107" i="7"/>
  <c r="AC322" i="1"/>
  <c r="AB322" i="1"/>
  <c r="Z166" i="7"/>
  <c r="Y166" i="7"/>
  <c r="Z136" i="6"/>
  <c r="Y136" i="6"/>
  <c r="Z145" i="7"/>
  <c r="Y145" i="7"/>
  <c r="Z203" i="6"/>
  <c r="Y203" i="6"/>
  <c r="Z108" i="6"/>
  <c r="Y108" i="6"/>
  <c r="Z166" i="6"/>
  <c r="Y166" i="6"/>
  <c r="Z157" i="7"/>
  <c r="Y157" i="7"/>
  <c r="AC180" i="1"/>
  <c r="AB186" i="1"/>
  <c r="AC123" i="1"/>
  <c r="AC170" i="1"/>
  <c r="AC176" i="1"/>
  <c r="AC198" i="1"/>
  <c r="AB103" i="1"/>
  <c r="AC210" i="1"/>
  <c r="AC124" i="1"/>
  <c r="AC152" i="1"/>
  <c r="AB152" i="1"/>
  <c r="Z421" i="7"/>
  <c r="Y421" i="7"/>
  <c r="AA549" i="1"/>
  <c r="Z196" i="7"/>
  <c r="Y196" i="7"/>
  <c r="Z216" i="7"/>
  <c r="Y216" i="7"/>
  <c r="Z231" i="6"/>
  <c r="Y231" i="6"/>
  <c r="Z207" i="7"/>
  <c r="Y207" i="7"/>
  <c r="Z111" i="6"/>
  <c r="Y111" i="6"/>
  <c r="Z185" i="6"/>
  <c r="Y185" i="6"/>
  <c r="AC271" i="1"/>
  <c r="Z133" i="6"/>
  <c r="Y133" i="6"/>
  <c r="Z223" i="6"/>
  <c r="Y223" i="6"/>
  <c r="Z208" i="7"/>
  <c r="Y208" i="7"/>
  <c r="Z144" i="7"/>
  <c r="Y144" i="7"/>
  <c r="Z170" i="6"/>
  <c r="Y170" i="6"/>
  <c r="Z107" i="6"/>
  <c r="Y107" i="6"/>
  <c r="AB223" i="1"/>
  <c r="AC223" i="1"/>
  <c r="AC307" i="1"/>
  <c r="AB307" i="1"/>
  <c r="Z165" i="6"/>
  <c r="Y165" i="6"/>
  <c r="Z145" i="6"/>
  <c r="Y145" i="6"/>
  <c r="Z183" i="7"/>
  <c r="Y183" i="7"/>
  <c r="Z210" i="7"/>
  <c r="Y210" i="7"/>
  <c r="Z114" i="7"/>
  <c r="Y114" i="7"/>
  <c r="Z157" i="6"/>
  <c r="Y157" i="6"/>
  <c r="AC186" i="1"/>
  <c r="AB167" i="1"/>
  <c r="AC103" i="1"/>
  <c r="AB191" i="1"/>
  <c r="AA222" i="1"/>
  <c r="Z202" i="7"/>
  <c r="Y202" i="7"/>
  <c r="Z149" i="7"/>
  <c r="Y149" i="7"/>
  <c r="Z168" i="7"/>
  <c r="Y168" i="7"/>
  <c r="Z207" i="6"/>
  <c r="Y207" i="6"/>
  <c r="Z144" i="6"/>
  <c r="Y144" i="6"/>
  <c r="AC400" i="1"/>
  <c r="AB400" i="1"/>
  <c r="Z223" i="7"/>
  <c r="Y223" i="7"/>
  <c r="AC256" i="1"/>
  <c r="AB256" i="1"/>
  <c r="Z182" i="7"/>
  <c r="Y182" i="7"/>
  <c r="AC368" i="1"/>
  <c r="AB368" i="1"/>
  <c r="Z120" i="7"/>
  <c r="Y120" i="7"/>
  <c r="AC356" i="1"/>
  <c r="AB356" i="1"/>
  <c r="Z124" i="7"/>
  <c r="Y124" i="7"/>
  <c r="AC224" i="1"/>
  <c r="AB224" i="1"/>
  <c r="Z182" i="6"/>
  <c r="Y182" i="6"/>
  <c r="AC228" i="1"/>
  <c r="AB228" i="1"/>
  <c r="Z209" i="6"/>
  <c r="Y209" i="6"/>
  <c r="Y114" i="6"/>
  <c r="Z114" i="6"/>
  <c r="AB215" i="1"/>
  <c r="AB117" i="1"/>
  <c r="AB202" i="1"/>
  <c r="AC167" i="1"/>
  <c r="AB151" i="1"/>
  <c r="AB179" i="1"/>
  <c r="AC191" i="1"/>
  <c r="AB106" i="1"/>
  <c r="AB150" i="1"/>
  <c r="AB99" i="1"/>
  <c r="AC99" i="1"/>
  <c r="AC98" i="1"/>
  <c r="Z98" i="7"/>
  <c r="Y98" i="7"/>
  <c r="AA99" i="1"/>
  <c r="Z100" i="7"/>
  <c r="AB98" i="1"/>
  <c r="AC97" i="1"/>
  <c r="AB97" i="1"/>
  <c r="Y98" i="6"/>
  <c r="Z99" i="6"/>
  <c r="Y99" i="6"/>
  <c r="AC100" i="1"/>
  <c r="AB100" i="1"/>
  <c r="Y97" i="7"/>
  <c r="Z97" i="6"/>
  <c r="Z99" i="7"/>
  <c r="Y99" i="7"/>
  <c r="AA97" i="1"/>
  <c r="AA93" i="1"/>
  <c r="Z93" i="7"/>
  <c r="Z85" i="7"/>
  <c r="Z90" i="6"/>
  <c r="Z84" i="6"/>
  <c r="AA88" i="1"/>
  <c r="AA84" i="1"/>
  <c r="AA95" i="1"/>
  <c r="AA96" i="1"/>
  <c r="Y84" i="6"/>
  <c r="Z95" i="7"/>
  <c r="AA85" i="1"/>
  <c r="AA87" i="1"/>
  <c r="Z88" i="7"/>
  <c r="Y88" i="7"/>
  <c r="Z88" i="6"/>
  <c r="Y88" i="6"/>
  <c r="Z84" i="7"/>
  <c r="Y84" i="7"/>
  <c r="Z90" i="7"/>
  <c r="Y90" i="7"/>
  <c r="AC83" i="1"/>
  <c r="AB83" i="1"/>
  <c r="Z87" i="6"/>
  <c r="AC86" i="1"/>
  <c r="AB86" i="1"/>
  <c r="AA94" i="1"/>
  <c r="Z87" i="7"/>
  <c r="Y87" i="7"/>
  <c r="Z86" i="6"/>
  <c r="Y86" i="6"/>
  <c r="Z95" i="6"/>
  <c r="Y95" i="6"/>
  <c r="AC93" i="1"/>
  <c r="AB93" i="1"/>
  <c r="AB85" i="1"/>
  <c r="Y95" i="7"/>
  <c r="Y85" i="7"/>
  <c r="AC95" i="1"/>
  <c r="AB95" i="1"/>
  <c r="AC85" i="1"/>
  <c r="Y83" i="7"/>
  <c r="Z85" i="6"/>
  <c r="Y85" i="6"/>
  <c r="AB92" i="1"/>
  <c r="AC92" i="1"/>
  <c r="AC87" i="1"/>
  <c r="AB87" i="1"/>
  <c r="AC88" i="1"/>
  <c r="AB88" i="1"/>
  <c r="AC90" i="1"/>
  <c r="AB90" i="1"/>
  <c r="Z83" i="7"/>
  <c r="AA92" i="1"/>
  <c r="Z94" i="7"/>
  <c r="Y94" i="7"/>
  <c r="AA90" i="1"/>
  <c r="Z91" i="6"/>
  <c r="Y91" i="6"/>
  <c r="AA86" i="1"/>
  <c r="Y93" i="6"/>
  <c r="Z93" i="6"/>
  <c r="Z86" i="7"/>
  <c r="Y86" i="7"/>
  <c r="AA83" i="1"/>
  <c r="AC89" i="1"/>
  <c r="AB89" i="1"/>
  <c r="AC84" i="1"/>
  <c r="AB84" i="1"/>
  <c r="Z89" i="7"/>
  <c r="Y90" i="6"/>
  <c r="Z91" i="7"/>
  <c r="Y91" i="7"/>
  <c r="Y93" i="7"/>
  <c r="AC91" i="1"/>
  <c r="AB91" i="1"/>
  <c r="AA91" i="1"/>
  <c r="Z92" i="6"/>
  <c r="Y92" i="6"/>
  <c r="Z83" i="6"/>
  <c r="Y83" i="6"/>
  <c r="AA89" i="1"/>
  <c r="Y89" i="7"/>
  <c r="Y94" i="6"/>
  <c r="AC96" i="1"/>
  <c r="AB96" i="1"/>
  <c r="AC94" i="1"/>
  <c r="AB94" i="1"/>
  <c r="Z94" i="6"/>
  <c r="Y92" i="7"/>
  <c r="Z92" i="7"/>
  <c r="Z89" i="6"/>
  <c r="Y89" i="6"/>
  <c r="Z96" i="7"/>
  <c r="Y96" i="7"/>
  <c r="Z96" i="6"/>
  <c r="Y96" i="6"/>
  <c r="Y87" i="6"/>
  <c r="R737" i="8" l="1"/>
  <c r="R884" i="8"/>
  <c r="R852" i="8"/>
  <c r="R786" i="8"/>
  <c r="R1314" i="8"/>
  <c r="R1044" i="8"/>
  <c r="R1329" i="8"/>
  <c r="R722" i="8"/>
  <c r="R690" i="8"/>
  <c r="R996" i="8"/>
  <c r="R1124" i="8"/>
  <c r="R900" i="8"/>
  <c r="R1008" i="8"/>
  <c r="R1060" i="8"/>
  <c r="R976" i="8"/>
  <c r="R898" i="8"/>
  <c r="R833" i="8"/>
  <c r="R992" i="8"/>
  <c r="R897" i="8"/>
  <c r="R1156" i="8"/>
  <c r="R1041" i="8"/>
  <c r="R692" i="8"/>
  <c r="R1345" i="8"/>
  <c r="R1025" i="8"/>
  <c r="R1220" i="8"/>
  <c r="R928" i="8"/>
  <c r="R1249" i="8"/>
  <c r="R818" i="8"/>
  <c r="R1282" i="8"/>
  <c r="R866" i="8"/>
  <c r="R980" i="8"/>
  <c r="R1185" i="8"/>
  <c r="R1105" i="8"/>
  <c r="R836" i="8"/>
  <c r="R1201" i="8"/>
  <c r="R1024" i="8"/>
  <c r="R1330" i="8"/>
  <c r="R1186" i="8"/>
  <c r="R1284" i="8"/>
  <c r="R740" i="8"/>
  <c r="R1233" i="8"/>
  <c r="R769" i="8"/>
  <c r="R754" i="8"/>
  <c r="R724" i="8"/>
  <c r="R706" i="8"/>
  <c r="R945" i="8"/>
  <c r="R1252" i="8"/>
  <c r="R1316" i="8"/>
  <c r="R1073" i="8"/>
  <c r="R932" i="8"/>
  <c r="R1153" i="8"/>
  <c r="R1268" i="8"/>
  <c r="R1138" i="8"/>
  <c r="R849" i="8"/>
  <c r="R1204" i="8"/>
  <c r="R850" i="8"/>
  <c r="R1012" i="8"/>
  <c r="R882" i="8"/>
  <c r="R721" i="8"/>
  <c r="R1076" i="8"/>
  <c r="R1170" i="8"/>
  <c r="R1028" i="8"/>
  <c r="R977" i="8"/>
  <c r="R1057" i="8"/>
  <c r="R978" i="8"/>
  <c r="R738" i="8"/>
  <c r="R1089" i="8"/>
  <c r="R1010" i="8"/>
  <c r="AG141" i="1"/>
  <c r="AF141" i="1"/>
  <c r="AH141" i="1"/>
  <c r="AE141" i="1"/>
  <c r="AD141" i="1"/>
  <c r="AG318" i="1"/>
  <c r="AE318" i="1"/>
  <c r="AF318" i="1"/>
  <c r="AD318" i="1"/>
  <c r="AH318" i="1"/>
  <c r="AE284" i="1"/>
  <c r="AD284" i="1"/>
  <c r="AH284" i="1"/>
  <c r="AF284" i="1"/>
  <c r="AG284" i="1"/>
  <c r="AG299" i="1"/>
  <c r="AH299" i="1"/>
  <c r="AE299" i="1"/>
  <c r="AF299" i="1"/>
  <c r="AD299" i="1"/>
  <c r="AD442" i="1"/>
  <c r="AE442" i="1"/>
  <c r="AH442" i="1"/>
  <c r="AF442" i="1"/>
  <c r="AG442" i="1"/>
  <c r="AH554" i="1"/>
  <c r="AF554" i="1"/>
  <c r="AE554" i="1"/>
  <c r="AG554" i="1"/>
  <c r="AD554" i="1"/>
  <c r="AF586" i="1"/>
  <c r="AE586" i="1"/>
  <c r="AG586" i="1"/>
  <c r="AH586" i="1"/>
  <c r="AD586" i="1"/>
  <c r="AH493" i="1"/>
  <c r="AE493" i="1"/>
  <c r="AF493" i="1"/>
  <c r="AG493" i="1"/>
  <c r="AD493" i="1"/>
  <c r="AH648" i="1"/>
  <c r="AE648" i="1"/>
  <c r="AG648" i="1"/>
  <c r="AF648" i="1"/>
  <c r="AD648" i="1"/>
  <c r="AD619" i="1"/>
  <c r="AE619" i="1"/>
  <c r="AF619" i="1"/>
  <c r="AG619" i="1"/>
  <c r="AH619" i="1"/>
  <c r="AD330" i="1"/>
  <c r="AF330" i="1"/>
  <c r="AE330" i="1"/>
  <c r="AH330" i="1"/>
  <c r="AG330" i="1"/>
  <c r="AH205" i="1"/>
  <c r="AF205" i="1"/>
  <c r="AE205" i="1"/>
  <c r="AG205" i="1"/>
  <c r="AD205" i="1"/>
  <c r="AD157" i="1"/>
  <c r="AF157" i="1"/>
  <c r="AE157" i="1"/>
  <c r="AH157" i="1"/>
  <c r="AG157" i="1"/>
  <c r="AF245" i="1"/>
  <c r="AG245" i="1"/>
  <c r="AE245" i="1"/>
  <c r="AD245" i="1"/>
  <c r="AH245" i="1"/>
  <c r="AG292" i="1"/>
  <c r="AE292" i="1"/>
  <c r="AH292" i="1"/>
  <c r="AF292" i="1"/>
  <c r="AD292" i="1"/>
  <c r="AH350" i="1"/>
  <c r="AE350" i="1"/>
  <c r="AG350" i="1"/>
  <c r="AD350" i="1"/>
  <c r="AF350" i="1"/>
  <c r="AD253" i="1"/>
  <c r="AE253" i="1"/>
  <c r="AG253" i="1"/>
  <c r="AH253" i="1"/>
  <c r="AF253" i="1"/>
  <c r="AE301" i="1"/>
  <c r="AF301" i="1"/>
  <c r="AG301" i="1"/>
  <c r="AH301" i="1"/>
  <c r="AD301" i="1"/>
  <c r="AG333" i="1"/>
  <c r="AH333" i="1"/>
  <c r="AE333" i="1"/>
  <c r="AD333" i="1"/>
  <c r="AF333" i="1"/>
  <c r="AE397" i="1"/>
  <c r="AF397" i="1"/>
  <c r="AG397" i="1"/>
  <c r="AD397" i="1"/>
  <c r="AH397" i="1"/>
  <c r="AF520" i="1"/>
  <c r="AG520" i="1"/>
  <c r="AD520" i="1"/>
  <c r="AE520" i="1"/>
  <c r="AH520" i="1"/>
  <c r="AF220" i="1"/>
  <c r="AH220" i="1"/>
  <c r="AE220" i="1"/>
  <c r="AG220" i="1"/>
  <c r="AD220" i="1"/>
  <c r="AH538" i="1"/>
  <c r="AD538" i="1"/>
  <c r="AG538" i="1"/>
  <c r="AF538" i="1"/>
  <c r="AE538" i="1"/>
  <c r="AF269" i="1"/>
  <c r="AG269" i="1"/>
  <c r="AH269" i="1"/>
  <c r="AE269" i="1"/>
  <c r="AD269" i="1"/>
  <c r="AE522" i="1"/>
  <c r="AF522" i="1"/>
  <c r="AG522" i="1"/>
  <c r="AH522" i="1"/>
  <c r="AD522" i="1"/>
  <c r="AE559" i="1"/>
  <c r="AF559" i="1"/>
  <c r="AH559" i="1"/>
  <c r="AD559" i="1"/>
  <c r="AG559" i="1"/>
  <c r="AE452" i="1"/>
  <c r="AF452" i="1"/>
  <c r="AD452" i="1"/>
  <c r="AH452" i="1"/>
  <c r="AG452" i="1"/>
  <c r="AF676" i="1"/>
  <c r="AE676" i="1"/>
  <c r="AD676" i="1"/>
  <c r="AG676" i="1"/>
  <c r="AH676" i="1"/>
  <c r="AG313" i="1"/>
  <c r="AE313" i="1"/>
  <c r="AH313" i="1"/>
  <c r="AD313" i="1"/>
  <c r="AF313" i="1"/>
  <c r="AE664" i="1"/>
  <c r="AD664" i="1"/>
  <c r="AG664" i="1"/>
  <c r="AH664" i="1"/>
  <c r="AF664" i="1"/>
  <c r="AF563" i="1"/>
  <c r="AG563" i="1"/>
  <c r="AD563" i="1"/>
  <c r="AE563" i="1"/>
  <c r="AH563" i="1"/>
  <c r="AH596" i="1"/>
  <c r="AE596" i="1"/>
  <c r="AF596" i="1"/>
  <c r="AD596" i="1"/>
  <c r="AG596" i="1"/>
  <c r="AH590" i="1"/>
  <c r="AG590" i="1"/>
  <c r="AD590" i="1"/>
  <c r="AF590" i="1"/>
  <c r="AE590" i="1"/>
  <c r="AE440" i="1"/>
  <c r="AF440" i="1"/>
  <c r="AH440" i="1"/>
  <c r="AG440" i="1"/>
  <c r="AD440" i="1"/>
  <c r="AF431" i="1"/>
  <c r="AG431" i="1"/>
  <c r="AH431" i="1"/>
  <c r="AD431" i="1"/>
  <c r="AE431" i="1"/>
  <c r="AH373" i="1"/>
  <c r="AF373" i="1"/>
  <c r="AD373" i="1"/>
  <c r="AE373" i="1"/>
  <c r="AG373" i="1"/>
  <c r="AE628" i="1"/>
  <c r="AH628" i="1"/>
  <c r="AD628" i="1"/>
  <c r="AG628" i="1"/>
  <c r="AF628" i="1"/>
  <c r="AG575" i="1"/>
  <c r="AE575" i="1"/>
  <c r="AD575" i="1"/>
  <c r="AH575" i="1"/>
  <c r="AF575" i="1"/>
  <c r="AH285" i="1"/>
  <c r="AF285" i="1"/>
  <c r="AD285" i="1"/>
  <c r="AE285" i="1"/>
  <c r="AG285" i="1"/>
  <c r="AE644" i="1"/>
  <c r="AH644" i="1"/>
  <c r="AD644" i="1"/>
  <c r="AG644" i="1"/>
  <c r="AF644" i="1"/>
  <c r="AF490" i="1"/>
  <c r="AG490" i="1"/>
  <c r="AD490" i="1"/>
  <c r="AH490" i="1"/>
  <c r="AE490" i="1"/>
  <c r="AF171" i="1"/>
  <c r="AG171" i="1"/>
  <c r="AD171" i="1"/>
  <c r="AE171" i="1"/>
  <c r="AH171" i="1"/>
  <c r="AF630" i="1"/>
  <c r="AE630" i="1"/>
  <c r="AG630" i="1"/>
  <c r="AH630" i="1"/>
  <c r="AD630" i="1"/>
  <c r="AG463" i="1"/>
  <c r="AE463" i="1"/>
  <c r="AD463" i="1"/>
  <c r="AH463" i="1"/>
  <c r="AF463" i="1"/>
  <c r="AD425" i="1"/>
  <c r="AE425" i="1"/>
  <c r="AF425" i="1"/>
  <c r="AG425" i="1"/>
  <c r="AH425" i="1"/>
  <c r="AF671" i="1"/>
  <c r="AG671" i="1"/>
  <c r="AD671" i="1"/>
  <c r="AH671" i="1"/>
  <c r="AE671" i="1"/>
  <c r="AE627" i="1"/>
  <c r="AF627" i="1"/>
  <c r="AD627" i="1"/>
  <c r="AG627" i="1"/>
  <c r="AH627" i="1"/>
  <c r="AF479" i="1"/>
  <c r="AD479" i="1"/>
  <c r="AH479" i="1"/>
  <c r="AE479" i="1"/>
  <c r="AG479" i="1"/>
  <c r="AG409" i="1"/>
  <c r="AH409" i="1"/>
  <c r="AE409" i="1"/>
  <c r="AF409" i="1"/>
  <c r="AD409" i="1"/>
  <c r="AG426" i="1"/>
  <c r="AD426" i="1"/>
  <c r="AH426" i="1"/>
  <c r="AE426" i="1"/>
  <c r="AF426" i="1"/>
  <c r="AF497" i="1"/>
  <c r="AG497" i="1"/>
  <c r="AH497" i="1"/>
  <c r="AD497" i="1"/>
  <c r="AE497" i="1"/>
  <c r="AF164" i="1"/>
  <c r="AD164" i="1"/>
  <c r="AG164" i="1"/>
  <c r="AH164" i="1"/>
  <c r="AE164" i="1"/>
  <c r="AD447" i="1"/>
  <c r="AF447" i="1"/>
  <c r="AH447" i="1"/>
  <c r="AG447" i="1"/>
  <c r="AE447" i="1"/>
  <c r="AD282" i="1"/>
  <c r="AG282" i="1"/>
  <c r="AE282" i="1"/>
  <c r="AF282" i="1"/>
  <c r="AH282" i="1"/>
  <c r="AD260" i="1"/>
  <c r="AE260" i="1"/>
  <c r="AF260" i="1"/>
  <c r="AG260" i="1"/>
  <c r="AH260" i="1"/>
  <c r="AE560" i="1"/>
  <c r="AG560" i="1"/>
  <c r="AF560" i="1"/>
  <c r="AH560" i="1"/>
  <c r="AD560" i="1"/>
  <c r="AH498" i="1"/>
  <c r="AG498" i="1"/>
  <c r="AE498" i="1"/>
  <c r="AF498" i="1"/>
  <c r="AD498" i="1"/>
  <c r="AF617" i="1"/>
  <c r="AG617" i="1"/>
  <c r="AH617" i="1"/>
  <c r="AE617" i="1"/>
  <c r="AD617" i="1"/>
  <c r="AG488" i="1"/>
  <c r="AF488" i="1"/>
  <c r="AE488" i="1"/>
  <c r="AH488" i="1"/>
  <c r="AD488" i="1"/>
  <c r="AG595" i="1"/>
  <c r="AF595" i="1"/>
  <c r="AE595" i="1"/>
  <c r="AH595" i="1"/>
  <c r="AD595" i="1"/>
  <c r="AH363" i="1"/>
  <c r="AF363" i="1"/>
  <c r="AG363" i="1"/>
  <c r="AD363" i="1"/>
  <c r="AE363" i="1"/>
  <c r="AG517" i="1"/>
  <c r="AD517" i="1"/>
  <c r="AH517" i="1"/>
  <c r="AE517" i="1"/>
  <c r="AF517" i="1"/>
  <c r="AF406" i="1"/>
  <c r="AD406" i="1"/>
  <c r="AH406" i="1"/>
  <c r="AG406" i="1"/>
  <c r="AE406" i="1"/>
  <c r="AF608" i="1"/>
  <c r="AG608" i="1"/>
  <c r="AD608" i="1"/>
  <c r="AE608" i="1"/>
  <c r="AH608" i="1"/>
  <c r="AE674" i="1"/>
  <c r="AF674" i="1"/>
  <c r="AD674" i="1"/>
  <c r="AG674" i="1"/>
  <c r="AH674" i="1"/>
  <c r="AH592" i="1"/>
  <c r="AE592" i="1"/>
  <c r="AD592" i="1"/>
  <c r="AG592" i="1"/>
  <c r="AF592" i="1"/>
  <c r="AF576" i="1"/>
  <c r="AH576" i="1"/>
  <c r="AD576" i="1"/>
  <c r="AE576" i="1"/>
  <c r="AG576" i="1"/>
  <c r="AG507" i="1"/>
  <c r="AF507" i="1"/>
  <c r="AD507" i="1"/>
  <c r="AE507" i="1"/>
  <c r="AH507" i="1"/>
  <c r="AD612" i="1"/>
  <c r="AF612" i="1"/>
  <c r="AG612" i="1"/>
  <c r="AH612" i="1"/>
  <c r="AE612" i="1"/>
  <c r="AH566" i="1"/>
  <c r="AE566" i="1"/>
  <c r="AG566" i="1"/>
  <c r="AD566" i="1"/>
  <c r="AF566" i="1"/>
  <c r="AG577" i="1"/>
  <c r="AH577" i="1"/>
  <c r="AF577" i="1"/>
  <c r="AD577" i="1"/>
  <c r="AE577" i="1"/>
  <c r="AF625" i="1"/>
  <c r="AG625" i="1"/>
  <c r="AH625" i="1"/>
  <c r="AD625" i="1"/>
  <c r="AE625" i="1"/>
  <c r="AD649" i="1"/>
  <c r="AE649" i="1"/>
  <c r="AF649" i="1"/>
  <c r="AG649" i="1"/>
  <c r="AH649" i="1"/>
  <c r="AD476" i="1"/>
  <c r="AG476" i="1"/>
  <c r="AF476" i="1"/>
  <c r="AH476" i="1"/>
  <c r="AE476" i="1"/>
  <c r="AD509" i="1"/>
  <c r="AH509" i="1"/>
  <c r="AE509" i="1"/>
  <c r="AF509" i="1"/>
  <c r="AG509" i="1"/>
  <c r="AF594" i="1"/>
  <c r="AE594" i="1"/>
  <c r="AH594" i="1"/>
  <c r="AD594" i="1"/>
  <c r="AG594" i="1"/>
  <c r="AG579" i="1"/>
  <c r="AF579" i="1"/>
  <c r="AD579" i="1"/>
  <c r="AE579" i="1"/>
  <c r="AH579" i="1"/>
  <c r="AD467" i="1"/>
  <c r="AE467" i="1"/>
  <c r="AG467" i="1"/>
  <c r="AH467" i="1"/>
  <c r="AF467" i="1"/>
  <c r="AF478" i="1"/>
  <c r="AE478" i="1"/>
  <c r="AD478" i="1"/>
  <c r="AG478" i="1"/>
  <c r="AH478" i="1"/>
  <c r="AD672" i="1"/>
  <c r="AG672" i="1"/>
  <c r="AE672" i="1"/>
  <c r="AF672" i="1"/>
  <c r="AH672" i="1"/>
  <c r="AD516" i="1"/>
  <c r="AF516" i="1"/>
  <c r="AG516" i="1"/>
  <c r="AE516" i="1"/>
  <c r="AH516" i="1"/>
  <c r="AE390" i="1"/>
  <c r="AH390" i="1"/>
  <c r="AF390" i="1"/>
  <c r="AD390" i="1"/>
  <c r="AG390" i="1"/>
  <c r="AE465" i="1"/>
  <c r="AH465" i="1"/>
  <c r="AD465" i="1"/>
  <c r="AF465" i="1"/>
  <c r="AG465" i="1"/>
  <c r="AD572" i="1"/>
  <c r="AF572" i="1"/>
  <c r="AH572" i="1"/>
  <c r="AG572" i="1"/>
  <c r="AE572" i="1"/>
  <c r="AD562" i="1"/>
  <c r="AH562" i="1"/>
  <c r="AG562" i="1"/>
  <c r="AF562" i="1"/>
  <c r="AE562" i="1"/>
  <c r="AD504" i="1"/>
  <c r="AF504" i="1"/>
  <c r="AE504" i="1"/>
  <c r="AG504" i="1"/>
  <c r="AH504" i="1"/>
  <c r="AF658" i="1"/>
  <c r="AE658" i="1"/>
  <c r="AH658" i="1"/>
  <c r="AD658" i="1"/>
  <c r="AG658" i="1"/>
  <c r="AE574" i="1"/>
  <c r="AD574" i="1"/>
  <c r="AF574" i="1"/>
  <c r="AH574" i="1"/>
  <c r="AG574" i="1"/>
  <c r="AE570" i="1"/>
  <c r="AF570" i="1"/>
  <c r="AH570" i="1"/>
  <c r="AG570" i="1"/>
  <c r="AD570" i="1"/>
  <c r="AE405" i="1"/>
  <c r="AD405" i="1"/>
  <c r="AH405" i="1"/>
  <c r="AF405" i="1"/>
  <c r="AG405" i="1"/>
  <c r="AG623" i="1"/>
  <c r="AE623" i="1"/>
  <c r="AH623" i="1"/>
  <c r="AD623" i="1"/>
  <c r="AF623" i="1"/>
  <c r="AH632" i="1"/>
  <c r="AE632" i="1"/>
  <c r="AF632" i="1"/>
  <c r="AD632" i="1"/>
  <c r="AG632" i="1"/>
  <c r="AG450" i="1"/>
  <c r="AD450" i="1"/>
  <c r="AH450" i="1"/>
  <c r="AE450" i="1"/>
  <c r="AF450" i="1"/>
  <c r="AD429" i="1"/>
  <c r="AG429" i="1"/>
  <c r="AF429" i="1"/>
  <c r="AH429" i="1"/>
  <c r="AE429" i="1"/>
  <c r="AG602" i="1"/>
  <c r="AE602" i="1"/>
  <c r="AF602" i="1"/>
  <c r="AH602" i="1"/>
  <c r="AD602" i="1"/>
  <c r="AE494" i="1"/>
  <c r="AD494" i="1"/>
  <c r="AH494" i="1"/>
  <c r="AF494" i="1"/>
  <c r="AG494" i="1"/>
  <c r="AE645" i="1"/>
  <c r="AH645" i="1"/>
  <c r="AD645" i="1"/>
  <c r="AG645" i="1"/>
  <c r="AF645" i="1"/>
  <c r="AD511" i="1"/>
  <c r="AF511" i="1"/>
  <c r="AE511" i="1"/>
  <c r="AH511" i="1"/>
  <c r="AG511" i="1"/>
  <c r="AG401" i="1"/>
  <c r="AD401" i="1"/>
  <c r="AF401" i="1"/>
  <c r="AE401" i="1"/>
  <c r="AH401" i="1"/>
  <c r="AD492" i="1"/>
  <c r="AF492" i="1"/>
  <c r="AE492" i="1"/>
  <c r="AG492" i="1"/>
  <c r="AH492" i="1"/>
  <c r="AD629" i="1"/>
  <c r="AG629" i="1"/>
  <c r="AH629" i="1"/>
  <c r="AE629" i="1"/>
  <c r="AF629" i="1"/>
  <c r="AE677" i="1"/>
  <c r="AG677" i="1"/>
  <c r="AF677" i="1"/>
  <c r="AD677" i="1"/>
  <c r="AH677" i="1"/>
  <c r="AG414" i="1"/>
  <c r="AE414" i="1"/>
  <c r="AF414" i="1"/>
  <c r="AH414" i="1"/>
  <c r="AD414" i="1"/>
  <c r="AH474" i="1"/>
  <c r="AD474" i="1"/>
  <c r="AF474" i="1"/>
  <c r="AG474" i="1"/>
  <c r="AE474" i="1"/>
  <c r="AD551" i="1"/>
  <c r="AG551" i="1"/>
  <c r="AE551" i="1"/>
  <c r="AF551" i="1"/>
  <c r="AH551" i="1"/>
  <c r="AG230" i="1"/>
  <c r="AH230" i="1"/>
  <c r="AF230" i="1"/>
  <c r="AE230" i="1"/>
  <c r="AD230" i="1"/>
  <c r="AF650" i="1"/>
  <c r="AG650" i="1"/>
  <c r="AE650" i="1"/>
  <c r="AD650" i="1"/>
  <c r="AH650" i="1"/>
  <c r="AH638" i="1"/>
  <c r="AE638" i="1"/>
  <c r="AG638" i="1"/>
  <c r="AF638" i="1"/>
  <c r="AD638" i="1"/>
  <c r="AG432" i="1"/>
  <c r="AH432" i="1"/>
  <c r="AD432" i="1"/>
  <c r="AF432" i="1"/>
  <c r="AE432" i="1"/>
  <c r="AH416" i="1"/>
  <c r="AF416" i="1"/>
  <c r="AD416" i="1"/>
  <c r="AE416" i="1"/>
  <c r="AG416" i="1"/>
  <c r="AE523" i="1"/>
  <c r="AF523" i="1"/>
  <c r="AD523" i="1"/>
  <c r="AH523" i="1"/>
  <c r="AG523" i="1"/>
  <c r="AG443" i="1"/>
  <c r="AE443" i="1"/>
  <c r="AH443" i="1"/>
  <c r="AF443" i="1"/>
  <c r="AD443" i="1"/>
  <c r="AD598" i="1"/>
  <c r="AF598" i="1"/>
  <c r="AH598" i="1"/>
  <c r="AE598" i="1"/>
  <c r="AG598" i="1"/>
  <c r="AG611" i="1"/>
  <c r="AD611" i="1"/>
  <c r="AH611" i="1"/>
  <c r="AE611" i="1"/>
  <c r="AF611" i="1"/>
  <c r="AD481" i="1"/>
  <c r="AE481" i="1"/>
  <c r="AF481" i="1"/>
  <c r="AG481" i="1"/>
  <c r="AH481" i="1"/>
  <c r="AG514" i="1"/>
  <c r="AD514" i="1"/>
  <c r="AF514" i="1"/>
  <c r="AE514" i="1"/>
  <c r="AH514" i="1"/>
  <c r="AG605" i="1"/>
  <c r="AF605" i="1"/>
  <c r="AE605" i="1"/>
  <c r="AD605" i="1"/>
  <c r="AH605" i="1"/>
  <c r="AD445" i="1"/>
  <c r="AE445" i="1"/>
  <c r="AG445" i="1"/>
  <c r="AF445" i="1"/>
  <c r="AH445" i="1"/>
  <c r="AH495" i="1"/>
  <c r="AF495" i="1"/>
  <c r="AG495" i="1"/>
  <c r="AD495" i="1"/>
  <c r="AE495" i="1"/>
  <c r="AE468" i="1"/>
  <c r="AH468" i="1"/>
  <c r="AD468" i="1"/>
  <c r="AF468" i="1"/>
  <c r="AG468" i="1"/>
  <c r="AD652" i="1"/>
  <c r="AE652" i="1"/>
  <c r="AH652" i="1"/>
  <c r="AG652" i="1"/>
  <c r="AF652" i="1"/>
  <c r="AH613" i="1"/>
  <c r="AE613" i="1"/>
  <c r="AG613" i="1"/>
  <c r="AF613" i="1"/>
  <c r="AD613" i="1"/>
  <c r="AD587" i="1"/>
  <c r="AE587" i="1"/>
  <c r="AG587" i="1"/>
  <c r="AF587" i="1"/>
  <c r="AH587" i="1"/>
  <c r="AF427" i="1"/>
  <c r="AE427" i="1"/>
  <c r="AG427" i="1"/>
  <c r="AD427" i="1"/>
  <c r="AH427" i="1"/>
  <c r="AH621" i="1"/>
  <c r="AF621" i="1"/>
  <c r="AD621" i="1"/>
  <c r="AE621" i="1"/>
  <c r="AG621" i="1"/>
  <c r="AH601" i="1"/>
  <c r="AD601" i="1"/>
  <c r="AE601" i="1"/>
  <c r="AF601" i="1"/>
  <c r="AG601" i="1"/>
  <c r="AE657" i="1"/>
  <c r="AG657" i="1"/>
  <c r="AF657" i="1"/>
  <c r="AD657" i="1"/>
  <c r="AH657" i="1"/>
  <c r="AH448" i="1"/>
  <c r="AF448" i="1"/>
  <c r="AE448" i="1"/>
  <c r="AG448" i="1"/>
  <c r="AD448" i="1"/>
  <c r="AD609" i="1"/>
  <c r="AH609" i="1"/>
  <c r="AF609" i="1"/>
  <c r="AG609" i="1"/>
  <c r="AE609" i="1"/>
  <c r="AG578" i="1"/>
  <c r="AH578" i="1"/>
  <c r="AE578" i="1"/>
  <c r="AD578" i="1"/>
  <c r="AF578" i="1"/>
  <c r="AH483" i="1"/>
  <c r="AF483" i="1"/>
  <c r="AG483" i="1"/>
  <c r="AE483" i="1"/>
  <c r="AD483" i="1"/>
  <c r="AF430" i="1"/>
  <c r="AG430" i="1"/>
  <c r="AE430" i="1"/>
  <c r="AH430" i="1"/>
  <c r="AD430" i="1"/>
  <c r="AG643" i="1"/>
  <c r="AD643" i="1"/>
  <c r="AE643" i="1"/>
  <c r="AH643" i="1"/>
  <c r="AF643" i="1"/>
  <c r="AF404" i="1"/>
  <c r="AD404" i="1"/>
  <c r="AH404" i="1"/>
  <c r="AG404" i="1"/>
  <c r="AE404" i="1"/>
  <c r="AD527" i="1"/>
  <c r="AG527" i="1"/>
  <c r="AH527" i="1"/>
  <c r="AE527" i="1"/>
  <c r="AF527" i="1"/>
  <c r="AD289" i="1"/>
  <c r="AH289" i="1"/>
  <c r="AF289" i="1"/>
  <c r="AE289" i="1"/>
  <c r="AG289" i="1"/>
  <c r="AF422" i="1"/>
  <c r="AH422" i="1"/>
  <c r="AE422" i="1"/>
  <c r="AD422" i="1"/>
  <c r="AG422" i="1"/>
  <c r="AH678" i="1"/>
  <c r="AE678" i="1"/>
  <c r="AF678" i="1"/>
  <c r="AG678" i="1"/>
  <c r="AD678" i="1"/>
  <c r="AD614" i="1"/>
  <c r="AH614" i="1"/>
  <c r="AE614" i="1"/>
  <c r="AF614" i="1"/>
  <c r="AG614" i="1"/>
  <c r="AH508" i="1"/>
  <c r="AE508" i="1"/>
  <c r="AF508" i="1"/>
  <c r="AG508" i="1"/>
  <c r="AD508" i="1"/>
  <c r="AE428" i="1"/>
  <c r="AG428" i="1"/>
  <c r="AF428" i="1"/>
  <c r="AD428" i="1"/>
  <c r="AH428" i="1"/>
  <c r="AF673" i="1"/>
  <c r="AE673" i="1"/>
  <c r="AG673" i="1"/>
  <c r="AH673" i="1"/>
  <c r="AD673" i="1"/>
  <c r="AE466" i="1"/>
  <c r="AD466" i="1"/>
  <c r="AG466" i="1"/>
  <c r="AF466" i="1"/>
  <c r="AH466" i="1"/>
  <c r="AH541" i="1"/>
  <c r="AE541" i="1"/>
  <c r="AF541" i="1"/>
  <c r="AD541" i="1"/>
  <c r="AG541" i="1"/>
  <c r="AD651" i="1"/>
  <c r="AE651" i="1"/>
  <c r="AG651" i="1"/>
  <c r="AF651" i="1"/>
  <c r="AH651" i="1"/>
  <c r="AF589" i="1"/>
  <c r="AG589" i="1"/>
  <c r="AD589" i="1"/>
  <c r="AH589" i="1"/>
  <c r="AE589" i="1"/>
  <c r="AF641" i="1"/>
  <c r="AH641" i="1"/>
  <c r="AD641" i="1"/>
  <c r="AG641" i="1"/>
  <c r="AE641" i="1"/>
  <c r="AH525" i="1"/>
  <c r="AE525" i="1"/>
  <c r="AD525" i="1"/>
  <c r="AG525" i="1"/>
  <c r="AF525" i="1"/>
  <c r="AD531" i="1"/>
  <c r="AG531" i="1"/>
  <c r="AE531" i="1"/>
  <c r="AH531" i="1"/>
  <c r="AF531" i="1"/>
  <c r="AF654" i="1"/>
  <c r="AG654" i="1"/>
  <c r="AH654" i="1"/>
  <c r="AD654" i="1"/>
  <c r="AE654" i="1"/>
  <c r="AF661" i="1"/>
  <c r="AG661" i="1"/>
  <c r="AH661" i="1"/>
  <c r="AD661" i="1"/>
  <c r="AE661" i="1"/>
  <c r="AE459" i="1"/>
  <c r="AD459" i="1"/>
  <c r="AG459" i="1"/>
  <c r="AF459" i="1"/>
  <c r="AH459" i="1"/>
  <c r="AD438" i="1"/>
  <c r="AF438" i="1"/>
  <c r="AE438" i="1"/>
  <c r="AH438" i="1"/>
  <c r="AG438" i="1"/>
  <c r="AG461" i="1"/>
  <c r="AF461" i="1"/>
  <c r="AD461" i="1"/>
  <c r="AE461" i="1"/>
  <c r="AH461" i="1"/>
  <c r="AD675" i="1"/>
  <c r="AF675" i="1"/>
  <c r="AE675" i="1"/>
  <c r="AG675" i="1"/>
  <c r="AH675" i="1"/>
  <c r="AE547" i="1"/>
  <c r="AD547" i="1"/>
  <c r="AF547" i="1"/>
  <c r="AH547" i="1"/>
  <c r="AG547" i="1"/>
  <c r="AF435" i="1"/>
  <c r="AG435" i="1"/>
  <c r="AD435" i="1"/>
  <c r="AE435" i="1"/>
  <c r="AH435" i="1"/>
  <c r="AD631" i="1"/>
  <c r="AE631" i="1"/>
  <c r="AF631" i="1"/>
  <c r="AH631" i="1"/>
  <c r="AG631" i="1"/>
  <c r="AE537" i="1"/>
  <c r="AF537" i="1"/>
  <c r="AH537" i="1"/>
  <c r="AD537" i="1"/>
  <c r="AG537" i="1"/>
  <c r="AD622" i="1"/>
  <c r="AH622" i="1"/>
  <c r="AG622" i="1"/>
  <c r="AE622" i="1"/>
  <c r="AF622" i="1"/>
  <c r="AF484" i="1"/>
  <c r="AG484" i="1"/>
  <c r="AD484" i="1"/>
  <c r="AH484" i="1"/>
  <c r="AE484" i="1"/>
  <c r="AD626" i="1"/>
  <c r="AF626" i="1"/>
  <c r="AE626" i="1"/>
  <c r="AG626" i="1"/>
  <c r="AH626" i="1"/>
  <c r="AE395" i="1"/>
  <c r="AH395" i="1"/>
  <c r="AG395" i="1"/>
  <c r="AF395" i="1"/>
  <c r="AD395" i="1"/>
  <c r="AH294" i="1"/>
  <c r="AD294" i="1"/>
  <c r="AG294" i="1"/>
  <c r="AE294" i="1"/>
  <c r="AF294" i="1"/>
  <c r="AH585" i="1"/>
  <c r="AD585" i="1"/>
  <c r="AE585" i="1"/>
  <c r="AF585" i="1"/>
  <c r="AG585" i="1"/>
  <c r="AD457" i="1"/>
  <c r="AE457" i="1"/>
  <c r="AG457" i="1"/>
  <c r="AF457" i="1"/>
  <c r="AH457" i="1"/>
  <c r="AH281" i="1"/>
  <c r="AF281" i="1"/>
  <c r="AD281" i="1"/>
  <c r="AE281" i="1"/>
  <c r="AG281" i="1"/>
  <c r="AG659" i="1"/>
  <c r="AF659" i="1"/>
  <c r="AE659" i="1"/>
  <c r="AH659" i="1"/>
  <c r="AD659" i="1"/>
  <c r="AH666" i="1"/>
  <c r="AD666" i="1"/>
  <c r="AG666" i="1"/>
  <c r="AF666" i="1"/>
  <c r="AE666" i="1"/>
  <c r="AG604" i="1"/>
  <c r="AE604" i="1"/>
  <c r="AH604" i="1"/>
  <c r="AF604" i="1"/>
  <c r="AD604" i="1"/>
  <c r="AE591" i="1"/>
  <c r="AF591" i="1"/>
  <c r="AH591" i="1"/>
  <c r="AG591" i="1"/>
  <c r="AD591" i="1"/>
  <c r="AG530" i="1"/>
  <c r="AH530" i="1"/>
  <c r="AD530" i="1"/>
  <c r="AE530" i="1"/>
  <c r="AF530" i="1"/>
  <c r="AH526" i="1"/>
  <c r="AD526" i="1"/>
  <c r="AE526" i="1"/>
  <c r="AF526" i="1"/>
  <c r="AG526" i="1"/>
  <c r="AE548" i="1"/>
  <c r="AH548" i="1"/>
  <c r="AG548" i="1"/>
  <c r="AF548" i="1"/>
  <c r="AD548" i="1"/>
  <c r="AF358" i="1"/>
  <c r="AD358" i="1"/>
  <c r="AG358" i="1"/>
  <c r="AH358" i="1"/>
  <c r="AE358" i="1"/>
  <c r="AG331" i="1"/>
  <c r="AH331" i="1"/>
  <c r="AD331" i="1"/>
  <c r="AF331" i="1"/>
  <c r="AE331" i="1"/>
  <c r="AH246" i="1"/>
  <c r="AD246" i="1"/>
  <c r="AG246" i="1"/>
  <c r="AF246" i="1"/>
  <c r="AE246" i="1"/>
  <c r="AH637" i="1"/>
  <c r="AD637" i="1"/>
  <c r="AE637" i="1"/>
  <c r="AG637" i="1"/>
  <c r="AF637" i="1"/>
  <c r="AG480" i="1"/>
  <c r="AD480" i="1"/>
  <c r="AH480" i="1"/>
  <c r="AF480" i="1"/>
  <c r="AE480" i="1"/>
  <c r="AH655" i="1"/>
  <c r="AE655" i="1"/>
  <c r="AD655" i="1"/>
  <c r="AF655" i="1"/>
  <c r="AG655" i="1"/>
  <c r="AF640" i="1"/>
  <c r="AD640" i="1"/>
  <c r="AH640" i="1"/>
  <c r="AE640" i="1"/>
  <c r="AG640" i="1"/>
  <c r="AH668" i="1"/>
  <c r="AE668" i="1"/>
  <c r="AG668" i="1"/>
  <c r="AF668" i="1"/>
  <c r="AD668" i="1"/>
  <c r="AH639" i="1"/>
  <c r="AF639" i="1"/>
  <c r="AG639" i="1"/>
  <c r="AD639" i="1"/>
  <c r="AE639" i="1"/>
  <c r="AF456" i="1"/>
  <c r="AD456" i="1"/>
  <c r="AG456" i="1"/>
  <c r="AE456" i="1"/>
  <c r="AH456" i="1"/>
  <c r="AE446" i="1"/>
  <c r="AH446" i="1"/>
  <c r="AD446" i="1"/>
  <c r="AG446" i="1"/>
  <c r="AF446" i="1"/>
  <c r="AF473" i="1"/>
  <c r="AD473" i="1"/>
  <c r="AG473" i="1"/>
  <c r="AH473" i="1"/>
  <c r="AE473" i="1"/>
  <c r="AH616" i="1"/>
  <c r="AD616" i="1"/>
  <c r="AG616" i="1"/>
  <c r="AF616" i="1"/>
  <c r="AE616" i="1"/>
  <c r="AF653" i="1"/>
  <c r="AE653" i="1"/>
  <c r="AD653" i="1"/>
  <c r="AH653" i="1"/>
  <c r="AG653" i="1"/>
  <c r="AE539" i="1"/>
  <c r="AF539" i="1"/>
  <c r="AH539" i="1"/>
  <c r="AG539" i="1"/>
  <c r="AD539" i="1"/>
  <c r="AD669" i="1"/>
  <c r="AE669" i="1"/>
  <c r="AH669" i="1"/>
  <c r="AF669" i="1"/>
  <c r="AG669" i="1"/>
  <c r="AH667" i="1"/>
  <c r="AG667" i="1"/>
  <c r="AE667" i="1"/>
  <c r="AF667" i="1"/>
  <c r="AD667" i="1"/>
  <c r="AG496" i="1"/>
  <c r="AD496" i="1"/>
  <c r="AF496" i="1"/>
  <c r="AH496" i="1"/>
  <c r="AE496" i="1"/>
  <c r="AH555" i="1"/>
  <c r="AF555" i="1"/>
  <c r="AD555" i="1"/>
  <c r="AE555" i="1"/>
  <c r="AG555" i="1"/>
  <c r="AD475" i="1"/>
  <c r="AG475" i="1"/>
  <c r="AF475" i="1"/>
  <c r="AH475" i="1"/>
  <c r="AE475" i="1"/>
  <c r="AE486" i="1"/>
  <c r="AH486" i="1"/>
  <c r="AG486" i="1"/>
  <c r="AF486" i="1"/>
  <c r="AD486" i="1"/>
  <c r="AD529" i="1"/>
  <c r="AE529" i="1"/>
  <c r="AF529" i="1"/>
  <c r="AH529" i="1"/>
  <c r="AG529" i="1"/>
  <c r="AE417" i="1"/>
  <c r="AF417" i="1"/>
  <c r="AH417" i="1"/>
  <c r="AG417" i="1"/>
  <c r="AD417" i="1"/>
  <c r="AD444" i="1"/>
  <c r="AG444" i="1"/>
  <c r="AF444" i="1"/>
  <c r="AE444" i="1"/>
  <c r="AH444" i="1"/>
  <c r="AG557" i="1"/>
  <c r="AD557" i="1"/>
  <c r="AF557" i="1"/>
  <c r="AH557" i="1"/>
  <c r="AE557" i="1"/>
  <c r="AE477" i="1"/>
  <c r="AD477" i="1"/>
  <c r="AF477" i="1"/>
  <c r="AH477" i="1"/>
  <c r="AG477" i="1"/>
  <c r="AD607" i="1"/>
  <c r="AE607" i="1"/>
  <c r="AH607" i="1"/>
  <c r="AF607" i="1"/>
  <c r="AG607" i="1"/>
  <c r="AF615" i="1"/>
  <c r="AE615" i="1"/>
  <c r="AH615" i="1"/>
  <c r="AG615" i="1"/>
  <c r="AD615" i="1"/>
  <c r="AF624" i="1"/>
  <c r="AH624" i="1"/>
  <c r="AD624" i="1"/>
  <c r="AE624" i="1"/>
  <c r="AG624" i="1"/>
  <c r="AE415" i="1"/>
  <c r="AF415" i="1"/>
  <c r="AG415" i="1"/>
  <c r="AH415" i="1"/>
  <c r="AD415" i="1"/>
  <c r="AG464" i="1"/>
  <c r="AF464" i="1"/>
  <c r="AH464" i="1"/>
  <c r="AE464" i="1"/>
  <c r="AD464" i="1"/>
  <c r="AG633" i="1"/>
  <c r="AF633" i="1"/>
  <c r="AD633" i="1"/>
  <c r="AH633" i="1"/>
  <c r="AE633" i="1"/>
  <c r="AD502" i="1"/>
  <c r="AE502" i="1"/>
  <c r="AF502" i="1"/>
  <c r="AH502" i="1"/>
  <c r="AG502" i="1"/>
  <c r="AH642" i="1"/>
  <c r="AD642" i="1"/>
  <c r="AE642" i="1"/>
  <c r="AF642" i="1"/>
  <c r="AG642" i="1"/>
  <c r="AE540" i="1"/>
  <c r="AD540" i="1"/>
  <c r="AF540" i="1"/>
  <c r="AG540" i="1"/>
  <c r="AH540" i="1"/>
  <c r="AD482" i="1"/>
  <c r="AF482" i="1"/>
  <c r="AG482" i="1"/>
  <c r="AH482" i="1"/>
  <c r="AE482" i="1"/>
  <c r="AG593" i="1"/>
  <c r="AD593" i="1"/>
  <c r="AE593" i="1"/>
  <c r="AH593" i="1"/>
  <c r="AF593" i="1"/>
  <c r="AF636" i="1"/>
  <c r="AH636" i="1"/>
  <c r="AG636" i="1"/>
  <c r="AD636" i="1"/>
  <c r="AE636" i="1"/>
  <c r="AG542" i="1"/>
  <c r="AD542" i="1"/>
  <c r="AH542" i="1"/>
  <c r="AE542" i="1"/>
  <c r="AF542" i="1"/>
  <c r="AD610" i="1"/>
  <c r="AF610" i="1"/>
  <c r="AH610" i="1"/>
  <c r="AG610" i="1"/>
  <c r="AE610" i="1"/>
  <c r="AG500" i="1"/>
  <c r="AF500" i="1"/>
  <c r="AE500" i="1"/>
  <c r="AH500" i="1"/>
  <c r="AD500" i="1"/>
  <c r="AD412" i="1"/>
  <c r="AH412" i="1"/>
  <c r="AG412" i="1"/>
  <c r="AF412" i="1"/>
  <c r="AE412" i="1"/>
  <c r="AG582" i="1"/>
  <c r="AH582" i="1"/>
  <c r="AE582" i="1"/>
  <c r="AD582" i="1"/>
  <c r="AF582" i="1"/>
  <c r="AF499" i="1"/>
  <c r="AE499" i="1"/>
  <c r="AH499" i="1"/>
  <c r="AD499" i="1"/>
  <c r="AG499" i="1"/>
  <c r="AE656" i="1"/>
  <c r="AD656" i="1"/>
  <c r="AG656" i="1"/>
  <c r="AH656" i="1"/>
  <c r="AF656" i="1"/>
  <c r="AD512" i="1"/>
  <c r="AG512" i="1"/>
  <c r="AF512" i="1"/>
  <c r="AH512" i="1"/>
  <c r="AE512" i="1"/>
  <c r="AH647" i="1"/>
  <c r="AF647" i="1"/>
  <c r="AG647" i="1"/>
  <c r="AE647" i="1"/>
  <c r="AD647" i="1"/>
  <c r="AH545" i="1"/>
  <c r="AG545" i="1"/>
  <c r="AF545" i="1"/>
  <c r="AE545" i="1"/>
  <c r="AD545" i="1"/>
  <c r="AE433" i="1"/>
  <c r="AF433" i="1"/>
  <c r="AH433" i="1"/>
  <c r="AD433" i="1"/>
  <c r="AG433" i="1"/>
  <c r="AF646" i="1"/>
  <c r="AD646" i="1"/>
  <c r="AG646" i="1"/>
  <c r="AH646" i="1"/>
  <c r="AE646" i="1"/>
  <c r="AF573" i="1"/>
  <c r="AG573" i="1"/>
  <c r="AD573" i="1"/>
  <c r="AH573" i="1"/>
  <c r="AE573" i="1"/>
  <c r="AH451" i="1"/>
  <c r="AE451" i="1"/>
  <c r="AG451" i="1"/>
  <c r="AD451" i="1"/>
  <c r="AF451" i="1"/>
  <c r="AE670" i="1"/>
  <c r="AF670" i="1"/>
  <c r="AG670" i="1"/>
  <c r="AD670" i="1"/>
  <c r="AH670" i="1"/>
  <c r="AD469" i="1"/>
  <c r="AH469" i="1"/>
  <c r="AF469" i="1"/>
  <c r="AG469" i="1"/>
  <c r="AE469" i="1"/>
  <c r="AH310" i="1"/>
  <c r="AF310" i="1"/>
  <c r="AD310" i="1"/>
  <c r="AG310" i="1"/>
  <c r="AE310" i="1"/>
  <c r="AH257" i="1"/>
  <c r="AE257" i="1"/>
  <c r="AF257" i="1"/>
  <c r="AD257" i="1"/>
  <c r="AG257" i="1"/>
  <c r="AD396" i="1"/>
  <c r="AE396" i="1"/>
  <c r="AH396" i="1"/>
  <c r="AG396" i="1"/>
  <c r="AF396" i="1"/>
  <c r="AF565" i="1"/>
  <c r="AE565" i="1"/>
  <c r="AH565" i="1"/>
  <c r="AG565" i="1"/>
  <c r="AD565" i="1"/>
  <c r="AG660" i="1"/>
  <c r="AE660" i="1"/>
  <c r="AF660" i="1"/>
  <c r="AH660" i="1"/>
  <c r="AD660" i="1"/>
  <c r="AH606" i="1"/>
  <c r="AG606" i="1"/>
  <c r="AF606" i="1"/>
  <c r="AD606" i="1"/>
  <c r="AE606" i="1"/>
  <c r="AE662" i="1"/>
  <c r="AH662" i="1"/>
  <c r="AF662" i="1"/>
  <c r="AG662" i="1"/>
  <c r="AD662" i="1"/>
  <c r="AG528" i="1"/>
  <c r="AD528" i="1"/>
  <c r="AF528" i="1"/>
  <c r="AE528" i="1"/>
  <c r="AH528" i="1"/>
  <c r="AF571" i="1"/>
  <c r="AE571" i="1"/>
  <c r="AG571" i="1"/>
  <c r="AD571" i="1"/>
  <c r="AH571" i="1"/>
  <c r="AG491" i="1"/>
  <c r="AF491" i="1"/>
  <c r="AE491" i="1"/>
  <c r="AD491" i="1"/>
  <c r="AH491" i="1"/>
  <c r="AE635" i="1"/>
  <c r="AF635" i="1"/>
  <c r="AD635" i="1"/>
  <c r="AG635" i="1"/>
  <c r="AH635" i="1"/>
  <c r="AF460" i="1"/>
  <c r="AG460" i="1"/>
  <c r="AH460" i="1"/>
  <c r="AD460" i="1"/>
  <c r="AE460" i="1"/>
  <c r="AG546" i="1"/>
  <c r="AH546" i="1"/>
  <c r="AD546" i="1"/>
  <c r="AE546" i="1"/>
  <c r="AF546" i="1"/>
  <c r="AH434" i="1"/>
  <c r="AE434" i="1"/>
  <c r="AF434" i="1"/>
  <c r="AD434" i="1"/>
  <c r="AG434" i="1"/>
  <c r="AE568" i="1"/>
  <c r="AH568" i="1"/>
  <c r="AD568" i="1"/>
  <c r="AG568" i="1"/>
  <c r="AF568" i="1"/>
  <c r="AD558" i="1"/>
  <c r="AE558" i="1"/>
  <c r="AG558" i="1"/>
  <c r="AH558" i="1"/>
  <c r="AF558" i="1"/>
  <c r="AG462" i="1"/>
  <c r="AD462" i="1"/>
  <c r="AH462" i="1"/>
  <c r="AF462" i="1"/>
  <c r="AE462" i="1"/>
  <c r="AD543" i="1"/>
  <c r="AF543" i="1"/>
  <c r="AH543" i="1"/>
  <c r="AG543" i="1"/>
  <c r="AE543" i="1"/>
  <c r="AG489" i="1"/>
  <c r="AE489" i="1"/>
  <c r="AF489" i="1"/>
  <c r="AH489" i="1"/>
  <c r="AD489" i="1"/>
  <c r="AH506" i="1"/>
  <c r="AG506" i="1"/>
  <c r="AE506" i="1"/>
  <c r="AF506" i="1"/>
  <c r="AD506" i="1"/>
  <c r="AF597" i="1"/>
  <c r="AH597" i="1"/>
  <c r="AE597" i="1"/>
  <c r="AG597" i="1"/>
  <c r="AD597" i="1"/>
  <c r="AG544" i="1"/>
  <c r="AE544" i="1"/>
  <c r="AH544" i="1"/>
  <c r="AD544" i="1"/>
  <c r="AF544" i="1"/>
  <c r="AE550" i="1"/>
  <c r="AF550" i="1"/>
  <c r="AH550" i="1"/>
  <c r="AG550" i="1"/>
  <c r="AD550" i="1"/>
  <c r="AE449" i="1"/>
  <c r="AF449" i="1"/>
  <c r="AG449" i="1"/>
  <c r="AH449" i="1"/>
  <c r="AD449" i="1"/>
  <c r="AF556" i="1"/>
  <c r="AH556" i="1"/>
  <c r="AD556" i="1"/>
  <c r="AE556" i="1"/>
  <c r="AG556" i="1"/>
  <c r="AF600" i="1"/>
  <c r="AH600" i="1"/>
  <c r="AD600" i="1"/>
  <c r="AG600" i="1"/>
  <c r="AE600" i="1"/>
  <c r="AD413" i="1"/>
  <c r="AF413" i="1"/>
  <c r="AE413" i="1"/>
  <c r="AH413" i="1"/>
  <c r="AG413" i="1"/>
  <c r="AD620" i="1"/>
  <c r="AH620" i="1"/>
  <c r="AF620" i="1"/>
  <c r="AE620" i="1"/>
  <c r="AG620" i="1"/>
  <c r="AF515" i="1"/>
  <c r="AG515" i="1"/>
  <c r="AH515" i="1"/>
  <c r="AE515" i="1"/>
  <c r="AD515" i="1"/>
  <c r="AE603" i="1"/>
  <c r="AD603" i="1"/>
  <c r="AF603" i="1"/>
  <c r="AH603" i="1"/>
  <c r="AG603" i="1"/>
  <c r="AG580" i="1"/>
  <c r="AF580" i="1"/>
  <c r="AD580" i="1"/>
  <c r="AE580" i="1"/>
  <c r="AH580" i="1"/>
  <c r="AE436" i="1"/>
  <c r="AF436" i="1"/>
  <c r="AD436" i="1"/>
  <c r="AG436" i="1"/>
  <c r="AH436" i="1"/>
  <c r="AF458" i="1"/>
  <c r="AE458" i="1"/>
  <c r="AG458" i="1"/>
  <c r="AD458" i="1"/>
  <c r="AH458" i="1"/>
  <c r="AG561" i="1"/>
  <c r="AF561" i="1"/>
  <c r="AH561" i="1"/>
  <c r="AD561" i="1"/>
  <c r="AE561" i="1"/>
  <c r="AF321" i="1"/>
  <c r="AH321" i="1"/>
  <c r="AG321" i="1"/>
  <c r="AD321" i="1"/>
  <c r="AE321" i="1"/>
  <c r="AF411" i="1"/>
  <c r="AG411" i="1"/>
  <c r="AH411" i="1"/>
  <c r="AD411" i="1"/>
  <c r="AE411" i="1"/>
  <c r="AF255" i="1"/>
  <c r="AH255" i="1"/>
  <c r="AG255" i="1"/>
  <c r="AE255" i="1"/>
  <c r="AD255" i="1"/>
  <c r="AE184" i="1"/>
  <c r="AF184" i="1"/>
  <c r="AG184" i="1"/>
  <c r="AH184" i="1"/>
  <c r="AD184" i="1"/>
  <c r="AG131" i="1"/>
  <c r="AH131" i="1"/>
  <c r="AE131" i="1"/>
  <c r="AF131" i="1"/>
  <c r="AD131" i="1"/>
  <c r="AE104" i="1"/>
  <c r="AF104" i="1"/>
  <c r="AH104" i="1"/>
  <c r="AD104" i="1"/>
  <c r="AG104" i="1"/>
  <c r="AE240" i="1"/>
  <c r="AH240" i="1"/>
  <c r="AD240" i="1"/>
  <c r="AG240" i="1"/>
  <c r="AF240" i="1"/>
  <c r="AH327" i="1"/>
  <c r="AF327" i="1"/>
  <c r="AG327" i="1"/>
  <c r="AE327" i="1"/>
  <c r="AD327" i="1"/>
  <c r="AG237" i="1"/>
  <c r="AD237" i="1"/>
  <c r="AF237" i="1"/>
  <c r="AE237" i="1"/>
  <c r="AH237" i="1"/>
  <c r="AE344" i="1"/>
  <c r="AG344" i="1"/>
  <c r="AH344" i="1"/>
  <c r="AD344" i="1"/>
  <c r="AF344" i="1"/>
  <c r="AG280" i="1"/>
  <c r="AD280" i="1"/>
  <c r="AE280" i="1"/>
  <c r="AH280" i="1"/>
  <c r="AF280" i="1"/>
  <c r="AH487" i="1"/>
  <c r="AF487" i="1"/>
  <c r="AD487" i="1"/>
  <c r="AE487" i="1"/>
  <c r="AG487" i="1"/>
  <c r="AD581" i="1"/>
  <c r="AG581" i="1"/>
  <c r="AH581" i="1"/>
  <c r="AF581" i="1"/>
  <c r="AE581" i="1"/>
  <c r="AH372" i="1"/>
  <c r="AG372" i="1"/>
  <c r="AD372" i="1"/>
  <c r="AF372" i="1"/>
  <c r="AE372" i="1"/>
  <c r="AD335" i="1"/>
  <c r="AH335" i="1"/>
  <c r="AF335" i="1"/>
  <c r="AG335" i="1"/>
  <c r="AE335" i="1"/>
  <c r="AG378" i="1"/>
  <c r="AE378" i="1"/>
  <c r="AF378" i="1"/>
  <c r="AD378" i="1"/>
  <c r="AH378" i="1"/>
  <c r="AE298" i="1"/>
  <c r="AF298" i="1"/>
  <c r="AG298" i="1"/>
  <c r="AD298" i="1"/>
  <c r="AH298" i="1"/>
  <c r="AG277" i="1"/>
  <c r="AH277" i="1"/>
  <c r="AF277" i="1"/>
  <c r="AE277" i="1"/>
  <c r="AD277" i="1"/>
  <c r="AH357" i="1"/>
  <c r="AE357" i="1"/>
  <c r="AD357" i="1"/>
  <c r="AG357" i="1"/>
  <c r="AF357" i="1"/>
  <c r="AE190" i="1"/>
  <c r="AG190" i="1"/>
  <c r="AD190" i="1"/>
  <c r="AH190" i="1"/>
  <c r="AF190" i="1"/>
  <c r="AE217" i="1"/>
  <c r="AF217" i="1"/>
  <c r="AH217" i="1"/>
  <c r="AG217" i="1"/>
  <c r="AD217" i="1"/>
  <c r="AF101" i="1"/>
  <c r="AG101" i="1"/>
  <c r="AH101" i="1"/>
  <c r="AD101" i="1"/>
  <c r="AE101" i="1"/>
  <c r="AG247" i="1"/>
  <c r="AE247" i="1"/>
  <c r="AD247" i="1"/>
  <c r="AH247" i="1"/>
  <c r="AF247" i="1"/>
  <c r="AE134" i="1"/>
  <c r="AF134" i="1"/>
  <c r="AH134" i="1"/>
  <c r="AD134" i="1"/>
  <c r="AG134" i="1"/>
  <c r="AE244" i="1"/>
  <c r="AG244" i="1"/>
  <c r="AH244" i="1"/>
  <c r="AF244" i="1"/>
  <c r="AD244" i="1"/>
  <c r="AD513" i="1"/>
  <c r="AF513" i="1"/>
  <c r="AG513" i="1"/>
  <c r="AH513" i="1"/>
  <c r="AE513" i="1"/>
  <c r="AD200" i="1"/>
  <c r="AG200" i="1"/>
  <c r="AH200" i="1"/>
  <c r="AF200" i="1"/>
  <c r="AE200" i="1"/>
  <c r="AH325" i="1"/>
  <c r="AF325" i="1"/>
  <c r="AG325" i="1"/>
  <c r="AD325" i="1"/>
  <c r="AE325" i="1"/>
  <c r="AE374" i="1"/>
  <c r="AF374" i="1"/>
  <c r="AH374" i="1"/>
  <c r="AD374" i="1"/>
  <c r="AG374" i="1"/>
  <c r="AH347" i="1"/>
  <c r="AG347" i="1"/>
  <c r="AF347" i="1"/>
  <c r="AD347" i="1"/>
  <c r="AE347" i="1"/>
  <c r="AE332" i="1"/>
  <c r="AH332" i="1"/>
  <c r="AD332" i="1"/>
  <c r="AG332" i="1"/>
  <c r="AF332" i="1"/>
  <c r="AH274" i="1"/>
  <c r="AF274" i="1"/>
  <c r="AD274" i="1"/>
  <c r="AG274" i="1"/>
  <c r="AE274" i="1"/>
  <c r="AE381" i="1"/>
  <c r="AD381" i="1"/>
  <c r="AG381" i="1"/>
  <c r="AF381" i="1"/>
  <c r="AH381" i="1"/>
  <c r="AE297" i="1"/>
  <c r="AH297" i="1"/>
  <c r="AD297" i="1"/>
  <c r="AF297" i="1"/>
  <c r="AG297" i="1"/>
  <c r="AG399" i="1"/>
  <c r="AH399" i="1"/>
  <c r="AD399" i="1"/>
  <c r="AE399" i="1"/>
  <c r="AF399" i="1"/>
  <c r="AE147" i="1"/>
  <c r="AF147" i="1"/>
  <c r="AG147" i="1"/>
  <c r="AD147" i="1"/>
  <c r="AH147" i="1"/>
  <c r="AE303" i="1"/>
  <c r="AG303" i="1"/>
  <c r="AH303" i="1"/>
  <c r="AF303" i="1"/>
  <c r="AD303" i="1"/>
  <c r="AD386" i="1"/>
  <c r="AG386" i="1"/>
  <c r="AF386" i="1"/>
  <c r="AE386" i="1"/>
  <c r="AH386" i="1"/>
  <c r="AF139" i="1"/>
  <c r="AE139" i="1"/>
  <c r="AH139" i="1"/>
  <c r="AG139" i="1"/>
  <c r="AD139" i="1"/>
  <c r="AF231" i="1"/>
  <c r="AD231" i="1"/>
  <c r="AE231" i="1"/>
  <c r="AG231" i="1"/>
  <c r="AH231" i="1"/>
  <c r="AG302" i="1"/>
  <c r="AE302" i="1"/>
  <c r="AF302" i="1"/>
  <c r="AD302" i="1"/>
  <c r="AH302" i="1"/>
  <c r="AH377" i="1"/>
  <c r="AG377" i="1"/>
  <c r="AE377" i="1"/>
  <c r="AF377" i="1"/>
  <c r="AD377" i="1"/>
  <c r="AH388" i="1"/>
  <c r="AE388" i="1"/>
  <c r="AF388" i="1"/>
  <c r="AD388" i="1"/>
  <c r="AG388" i="1"/>
  <c r="AH314" i="1"/>
  <c r="AE314" i="1"/>
  <c r="AG314" i="1"/>
  <c r="AF314" i="1"/>
  <c r="AD314" i="1"/>
  <c r="AH234" i="1"/>
  <c r="AF234" i="1"/>
  <c r="AG234" i="1"/>
  <c r="AD234" i="1"/>
  <c r="AE234" i="1"/>
  <c r="AD343" i="1"/>
  <c r="AE343" i="1"/>
  <c r="AF343" i="1"/>
  <c r="AG343" i="1"/>
  <c r="AH343" i="1"/>
  <c r="AE206" i="1"/>
  <c r="AH206" i="1"/>
  <c r="AF206" i="1"/>
  <c r="AD206" i="1"/>
  <c r="AG206" i="1"/>
  <c r="AE549" i="1"/>
  <c r="AG549" i="1"/>
  <c r="AF549" i="1"/>
  <c r="AD549" i="1"/>
  <c r="AH549" i="1"/>
  <c r="AG242" i="1"/>
  <c r="AE242" i="1"/>
  <c r="AF242" i="1"/>
  <c r="AD242" i="1"/>
  <c r="AH242" i="1"/>
  <c r="AH634" i="1"/>
  <c r="AF634" i="1"/>
  <c r="AG634" i="1"/>
  <c r="AD634" i="1"/>
  <c r="AE634" i="1"/>
  <c r="AF532" i="1"/>
  <c r="AH532" i="1"/>
  <c r="AD532" i="1"/>
  <c r="AE532" i="1"/>
  <c r="AG532" i="1"/>
  <c r="AG423" i="1"/>
  <c r="AF423" i="1"/>
  <c r="AE423" i="1"/>
  <c r="AD423" i="1"/>
  <c r="AH423" i="1"/>
  <c r="AG359" i="1"/>
  <c r="AE359" i="1"/>
  <c r="AF359" i="1"/>
  <c r="AH359" i="1"/>
  <c r="AD359" i="1"/>
  <c r="AD420" i="1"/>
  <c r="AF420" i="1"/>
  <c r="AG420" i="1"/>
  <c r="AH420" i="1"/>
  <c r="AE420" i="1"/>
  <c r="AD360" i="1"/>
  <c r="AH360" i="1"/>
  <c r="AF360" i="1"/>
  <c r="AE360" i="1"/>
  <c r="AG360" i="1"/>
  <c r="AH296" i="1"/>
  <c r="AD296" i="1"/>
  <c r="AF296" i="1"/>
  <c r="AG296" i="1"/>
  <c r="AE296" i="1"/>
  <c r="AE564" i="1"/>
  <c r="AF564" i="1"/>
  <c r="AD564" i="1"/>
  <c r="AG564" i="1"/>
  <c r="AH564" i="1"/>
  <c r="AG351" i="1"/>
  <c r="AD351" i="1"/>
  <c r="AF351" i="1"/>
  <c r="AE351" i="1"/>
  <c r="AH351" i="1"/>
  <c r="AE293" i="1"/>
  <c r="AH293" i="1"/>
  <c r="AG293" i="1"/>
  <c r="AF293" i="1"/>
  <c r="AD293" i="1"/>
  <c r="AE216" i="1"/>
  <c r="AF216" i="1"/>
  <c r="AH216" i="1"/>
  <c r="AD216" i="1"/>
  <c r="AG216" i="1"/>
  <c r="AG110" i="1"/>
  <c r="AD110" i="1"/>
  <c r="AH110" i="1"/>
  <c r="AE110" i="1"/>
  <c r="AF110" i="1"/>
  <c r="AG286" i="1"/>
  <c r="AH286" i="1"/>
  <c r="AE286" i="1"/>
  <c r="AD286" i="1"/>
  <c r="AF286" i="1"/>
  <c r="AD519" i="1"/>
  <c r="AG519" i="1"/>
  <c r="AH519" i="1"/>
  <c r="AF519" i="1"/>
  <c r="AE519" i="1"/>
  <c r="AF454" i="1"/>
  <c r="AE454" i="1"/>
  <c r="AD454" i="1"/>
  <c r="AH454" i="1"/>
  <c r="AG454" i="1"/>
  <c r="AE418" i="1"/>
  <c r="AH418" i="1"/>
  <c r="AD418" i="1"/>
  <c r="AF418" i="1"/>
  <c r="AG418" i="1"/>
  <c r="AD243" i="1"/>
  <c r="AE243" i="1"/>
  <c r="AF243" i="1"/>
  <c r="AG243" i="1"/>
  <c r="AH243" i="1"/>
  <c r="AE552" i="1"/>
  <c r="AG552" i="1"/>
  <c r="AH552" i="1"/>
  <c r="AF552" i="1"/>
  <c r="AD552" i="1"/>
  <c r="AG287" i="1"/>
  <c r="AE287" i="1"/>
  <c r="AF287" i="1"/>
  <c r="AD287" i="1"/>
  <c r="AH287" i="1"/>
  <c r="AD163" i="1"/>
  <c r="AE163" i="1"/>
  <c r="AG163" i="1"/>
  <c r="AF163" i="1"/>
  <c r="AH163" i="1"/>
  <c r="AH226" i="1"/>
  <c r="AG226" i="1"/>
  <c r="AF226" i="1"/>
  <c r="AD226" i="1"/>
  <c r="AE226" i="1"/>
  <c r="AE305" i="1"/>
  <c r="AH305" i="1"/>
  <c r="AF305" i="1"/>
  <c r="AD305" i="1"/>
  <c r="AG305" i="1"/>
  <c r="AD588" i="1"/>
  <c r="AG588" i="1"/>
  <c r="AH588" i="1"/>
  <c r="AE588" i="1"/>
  <c r="AF588" i="1"/>
  <c r="AH524" i="1"/>
  <c r="AD524" i="1"/>
  <c r="AG524" i="1"/>
  <c r="AE524" i="1"/>
  <c r="AF524" i="1"/>
  <c r="AG283" i="1"/>
  <c r="AF283" i="1"/>
  <c r="AH283" i="1"/>
  <c r="AD283" i="1"/>
  <c r="AE283" i="1"/>
  <c r="AF364" i="1"/>
  <c r="AG364" i="1"/>
  <c r="AE364" i="1"/>
  <c r="AD364" i="1"/>
  <c r="AH364" i="1"/>
  <c r="AH375" i="1"/>
  <c r="AG375" i="1"/>
  <c r="AE375" i="1"/>
  <c r="AF375" i="1"/>
  <c r="AD375" i="1"/>
  <c r="AH439" i="1"/>
  <c r="AD439" i="1"/>
  <c r="AE439" i="1"/>
  <c r="AG439" i="1"/>
  <c r="AF439" i="1"/>
  <c r="AF533" i="1"/>
  <c r="AG533" i="1"/>
  <c r="AE533" i="1"/>
  <c r="AD533" i="1"/>
  <c r="AH533" i="1"/>
  <c r="AD382" i="1"/>
  <c r="AF382" i="1"/>
  <c r="AE382" i="1"/>
  <c r="AH382" i="1"/>
  <c r="AG382" i="1"/>
  <c r="AE238" i="1"/>
  <c r="AF238" i="1"/>
  <c r="AD238" i="1"/>
  <c r="AG238" i="1"/>
  <c r="AH238" i="1"/>
  <c r="AD393" i="1"/>
  <c r="AH393" i="1"/>
  <c r="AE393" i="1"/>
  <c r="AG393" i="1"/>
  <c r="AF393" i="1"/>
  <c r="AF455" i="1"/>
  <c r="AD455" i="1"/>
  <c r="AH455" i="1"/>
  <c r="AG455" i="1"/>
  <c r="AE455" i="1"/>
  <c r="AD250" i="1"/>
  <c r="AG250" i="1"/>
  <c r="AE250" i="1"/>
  <c r="AH250" i="1"/>
  <c r="AF250" i="1"/>
  <c r="AE229" i="1"/>
  <c r="AF229" i="1"/>
  <c r="AH229" i="1"/>
  <c r="AG229" i="1"/>
  <c r="AD229" i="1"/>
  <c r="AG136" i="1"/>
  <c r="AH136" i="1"/>
  <c r="AF136" i="1"/>
  <c r="AD136" i="1"/>
  <c r="AE136" i="1"/>
  <c r="AG126" i="1"/>
  <c r="AF126" i="1"/>
  <c r="AH126" i="1"/>
  <c r="AE126" i="1"/>
  <c r="AD126" i="1"/>
  <c r="AF203" i="1"/>
  <c r="AG203" i="1"/>
  <c r="AH203" i="1"/>
  <c r="AD203" i="1"/>
  <c r="AE203" i="1"/>
  <c r="AF102" i="1"/>
  <c r="AH102" i="1"/>
  <c r="AD102" i="1"/>
  <c r="AE102" i="1"/>
  <c r="AG102" i="1"/>
  <c r="AE567" i="1"/>
  <c r="AH567" i="1"/>
  <c r="AD567" i="1"/>
  <c r="AG567" i="1"/>
  <c r="AF567" i="1"/>
  <c r="AG338" i="1"/>
  <c r="AE338" i="1"/>
  <c r="AH338" i="1"/>
  <c r="AD338" i="1"/>
  <c r="AF338" i="1"/>
  <c r="AE394" i="1"/>
  <c r="AG394" i="1"/>
  <c r="AD394" i="1"/>
  <c r="AF394" i="1"/>
  <c r="AH394" i="1"/>
  <c r="AE316" i="1"/>
  <c r="AF316" i="1"/>
  <c r="AH316" i="1"/>
  <c r="AG316" i="1"/>
  <c r="AD316" i="1"/>
  <c r="AE306" i="1"/>
  <c r="AD306" i="1"/>
  <c r="AF306" i="1"/>
  <c r="AG306" i="1"/>
  <c r="AH306" i="1"/>
  <c r="AE169" i="1"/>
  <c r="AG169" i="1"/>
  <c r="AF169" i="1"/>
  <c r="AH169" i="1"/>
  <c r="AD169" i="1"/>
  <c r="AG348" i="1"/>
  <c r="AF348" i="1"/>
  <c r="AE348" i="1"/>
  <c r="AH348" i="1"/>
  <c r="AD348" i="1"/>
  <c r="AG154" i="1"/>
  <c r="AH154" i="1"/>
  <c r="AD154" i="1"/>
  <c r="AE154" i="1"/>
  <c r="AF154" i="1"/>
  <c r="AF155" i="1"/>
  <c r="AE155" i="1"/>
  <c r="AH155" i="1"/>
  <c r="AD155" i="1"/>
  <c r="AG155" i="1"/>
  <c r="AD379" i="1"/>
  <c r="AG379" i="1"/>
  <c r="AE379" i="1"/>
  <c r="AF379" i="1"/>
  <c r="AH379" i="1"/>
  <c r="AH408" i="1"/>
  <c r="AD408" i="1"/>
  <c r="AE408" i="1"/>
  <c r="AF408" i="1"/>
  <c r="AG408" i="1"/>
  <c r="AD380" i="1"/>
  <c r="AG380" i="1"/>
  <c r="AH380" i="1"/>
  <c r="AE380" i="1"/>
  <c r="AF380" i="1"/>
  <c r="AF252" i="1"/>
  <c r="AG252" i="1"/>
  <c r="AH252" i="1"/>
  <c r="AE252" i="1"/>
  <c r="AD252" i="1"/>
  <c r="AH263" i="1"/>
  <c r="AD263" i="1"/>
  <c r="AG263" i="1"/>
  <c r="AE263" i="1"/>
  <c r="AF263" i="1"/>
  <c r="AD376" i="1"/>
  <c r="AF376" i="1"/>
  <c r="AE376" i="1"/>
  <c r="AH376" i="1"/>
  <c r="AG376" i="1"/>
  <c r="AH312" i="1"/>
  <c r="AG312" i="1"/>
  <c r="AE312" i="1"/>
  <c r="AD312" i="1"/>
  <c r="AF312" i="1"/>
  <c r="AG329" i="1"/>
  <c r="AH329" i="1"/>
  <c r="AF329" i="1"/>
  <c r="AD329" i="1"/>
  <c r="AE329" i="1"/>
  <c r="AG403" i="1"/>
  <c r="AH403" i="1"/>
  <c r="AD403" i="1"/>
  <c r="AE403" i="1"/>
  <c r="AF403" i="1"/>
  <c r="AH389" i="1"/>
  <c r="AF389" i="1"/>
  <c r="AG389" i="1"/>
  <c r="AD389" i="1"/>
  <c r="AE389" i="1"/>
  <c r="AF259" i="1"/>
  <c r="AE259" i="1"/>
  <c r="AH259" i="1"/>
  <c r="AD259" i="1"/>
  <c r="AG259" i="1"/>
  <c r="AH218" i="1"/>
  <c r="AF218" i="1"/>
  <c r="AE218" i="1"/>
  <c r="AG218" i="1"/>
  <c r="AD218" i="1"/>
  <c r="AD214" i="1"/>
  <c r="AF214" i="1"/>
  <c r="AE214" i="1"/>
  <c r="AG214" i="1"/>
  <c r="AH214" i="1"/>
  <c r="AF326" i="1"/>
  <c r="AH326" i="1"/>
  <c r="AD326" i="1"/>
  <c r="AE326" i="1"/>
  <c r="AG326" i="1"/>
  <c r="AH262" i="1"/>
  <c r="AD262" i="1"/>
  <c r="AE262" i="1"/>
  <c r="AF262" i="1"/>
  <c r="AG262" i="1"/>
  <c r="AH225" i="1"/>
  <c r="AE225" i="1"/>
  <c r="AF225" i="1"/>
  <c r="AG225" i="1"/>
  <c r="AD225" i="1"/>
  <c r="AH249" i="1"/>
  <c r="AG249" i="1"/>
  <c r="AD249" i="1"/>
  <c r="AE249" i="1"/>
  <c r="AF249" i="1"/>
  <c r="AG424" i="1"/>
  <c r="AF424" i="1"/>
  <c r="AD424" i="1"/>
  <c r="AE424" i="1"/>
  <c r="AH424" i="1"/>
  <c r="AE583" i="1"/>
  <c r="AH583" i="1"/>
  <c r="AD583" i="1"/>
  <c r="AF583" i="1"/>
  <c r="AG583" i="1"/>
  <c r="AF518" i="1"/>
  <c r="AG518" i="1"/>
  <c r="AE518" i="1"/>
  <c r="AD518" i="1"/>
  <c r="AH518" i="1"/>
  <c r="AE472" i="1"/>
  <c r="AD472" i="1"/>
  <c r="AF472" i="1"/>
  <c r="AG472" i="1"/>
  <c r="AH472" i="1"/>
  <c r="AD323" i="1"/>
  <c r="AF323" i="1"/>
  <c r="AG323" i="1"/>
  <c r="AE323" i="1"/>
  <c r="AH323" i="1"/>
  <c r="AE267" i="1"/>
  <c r="AH267" i="1"/>
  <c r="AD267" i="1"/>
  <c r="AF267" i="1"/>
  <c r="AG267" i="1"/>
  <c r="AG212" i="1"/>
  <c r="AD212" i="1"/>
  <c r="AF212" i="1"/>
  <c r="AE212" i="1"/>
  <c r="AH212" i="1"/>
  <c r="AG159" i="1"/>
  <c r="AH159" i="1"/>
  <c r="AE159" i="1"/>
  <c r="AD159" i="1"/>
  <c r="AF159" i="1"/>
  <c r="AE273" i="1"/>
  <c r="AG273" i="1"/>
  <c r="AH273" i="1"/>
  <c r="AF273" i="1"/>
  <c r="AD273" i="1"/>
  <c r="AG471" i="1"/>
  <c r="AH471" i="1"/>
  <c r="AE471" i="1"/>
  <c r="AF471" i="1"/>
  <c r="AD471" i="1"/>
  <c r="AE268" i="1"/>
  <c r="AD268" i="1"/>
  <c r="AH268" i="1"/>
  <c r="AG268" i="1"/>
  <c r="AF268" i="1"/>
  <c r="AG365" i="1"/>
  <c r="AD365" i="1"/>
  <c r="AH365" i="1"/>
  <c r="AE365" i="1"/>
  <c r="AF365" i="1"/>
  <c r="AE279" i="1"/>
  <c r="AF279" i="1"/>
  <c r="AG279" i="1"/>
  <c r="AH279" i="1"/>
  <c r="AD279" i="1"/>
  <c r="AH505" i="1"/>
  <c r="AF505" i="1"/>
  <c r="AG505" i="1"/>
  <c r="AD505" i="1"/>
  <c r="AE505" i="1"/>
  <c r="AD437" i="1"/>
  <c r="AF437" i="1"/>
  <c r="AE437" i="1"/>
  <c r="AH437" i="1"/>
  <c r="AG437" i="1"/>
  <c r="AH317" i="1"/>
  <c r="AE317" i="1"/>
  <c r="AF317" i="1"/>
  <c r="AD317" i="1"/>
  <c r="AG317" i="1"/>
  <c r="AF398" i="1"/>
  <c r="AG398" i="1"/>
  <c r="AH398" i="1"/>
  <c r="AE398" i="1"/>
  <c r="AD398" i="1"/>
  <c r="AH334" i="1"/>
  <c r="AE334" i="1"/>
  <c r="AD334" i="1"/>
  <c r="AF334" i="1"/>
  <c r="AG334" i="1"/>
  <c r="AG254" i="1"/>
  <c r="AD254" i="1"/>
  <c r="AE254" i="1"/>
  <c r="AH254" i="1"/>
  <c r="AF254" i="1"/>
  <c r="AD535" i="1"/>
  <c r="AE535" i="1"/>
  <c r="AF535" i="1"/>
  <c r="AG535" i="1"/>
  <c r="AH535" i="1"/>
  <c r="AD470" i="1"/>
  <c r="AE470" i="1"/>
  <c r="AH470" i="1"/>
  <c r="AG470" i="1"/>
  <c r="AF470" i="1"/>
  <c r="AE266" i="1"/>
  <c r="AD266" i="1"/>
  <c r="AH266" i="1"/>
  <c r="AF266" i="1"/>
  <c r="AG266" i="1"/>
  <c r="AH391" i="1"/>
  <c r="AD391" i="1"/>
  <c r="AE391" i="1"/>
  <c r="AF391" i="1"/>
  <c r="AG391" i="1"/>
  <c r="AD197" i="1"/>
  <c r="AF197" i="1"/>
  <c r="AH197" i="1"/>
  <c r="AG197" i="1"/>
  <c r="AE197" i="1"/>
  <c r="AH239" i="1"/>
  <c r="AF239" i="1"/>
  <c r="AE239" i="1"/>
  <c r="AD239" i="1"/>
  <c r="AG239" i="1"/>
  <c r="AG402" i="1"/>
  <c r="AF402" i="1"/>
  <c r="AD402" i="1"/>
  <c r="AH402" i="1"/>
  <c r="AE402" i="1"/>
  <c r="AG248" i="1"/>
  <c r="AE248" i="1"/>
  <c r="AD248" i="1"/>
  <c r="AF248" i="1"/>
  <c r="AH248" i="1"/>
  <c r="AE195" i="1"/>
  <c r="AG195" i="1"/>
  <c r="AF195" i="1"/>
  <c r="AD195" i="1"/>
  <c r="AH195" i="1"/>
  <c r="AF115" i="1"/>
  <c r="AE115" i="1"/>
  <c r="AD115" i="1"/>
  <c r="AG115" i="1"/>
  <c r="AH115" i="1"/>
  <c r="AD384" i="1"/>
  <c r="AE384" i="1"/>
  <c r="AF384" i="1"/>
  <c r="AG384" i="1"/>
  <c r="AH384" i="1"/>
  <c r="AF174" i="1"/>
  <c r="AH174" i="1"/>
  <c r="AE174" i="1"/>
  <c r="AG174" i="1"/>
  <c r="AD174" i="1"/>
  <c r="AD337" i="1"/>
  <c r="AE337" i="1"/>
  <c r="AG337" i="1"/>
  <c r="AF337" i="1"/>
  <c r="AH337" i="1"/>
  <c r="AH219" i="1"/>
  <c r="AF219" i="1"/>
  <c r="AD219" i="1"/>
  <c r="AG219" i="1"/>
  <c r="AE219" i="1"/>
  <c r="AE663" i="1"/>
  <c r="AF663" i="1"/>
  <c r="AH663" i="1"/>
  <c r="AD663" i="1"/>
  <c r="AG663" i="1"/>
  <c r="AE599" i="1"/>
  <c r="AH599" i="1"/>
  <c r="AG599" i="1"/>
  <c r="AD599" i="1"/>
  <c r="AF599" i="1"/>
  <c r="AH665" i="1"/>
  <c r="AG665" i="1"/>
  <c r="AF665" i="1"/>
  <c r="AD665" i="1"/>
  <c r="AE665" i="1"/>
  <c r="AF534" i="1"/>
  <c r="AD534" i="1"/>
  <c r="AH534" i="1"/>
  <c r="AE534" i="1"/>
  <c r="AG534" i="1"/>
  <c r="AH295" i="1"/>
  <c r="AD295" i="1"/>
  <c r="AF295" i="1"/>
  <c r="AE295" i="1"/>
  <c r="AG295" i="1"/>
  <c r="AF354" i="1"/>
  <c r="AD354" i="1"/>
  <c r="AG354" i="1"/>
  <c r="AH354" i="1"/>
  <c r="AE354" i="1"/>
  <c r="AD553" i="1"/>
  <c r="AG553" i="1"/>
  <c r="AH553" i="1"/>
  <c r="AE553" i="1"/>
  <c r="AF553" i="1"/>
  <c r="AF392" i="1"/>
  <c r="AE392" i="1"/>
  <c r="AG392" i="1"/>
  <c r="AD392" i="1"/>
  <c r="AH392" i="1"/>
  <c r="AH328" i="1"/>
  <c r="AG328" i="1"/>
  <c r="AE328" i="1"/>
  <c r="AF328" i="1"/>
  <c r="AD328" i="1"/>
  <c r="AG264" i="1"/>
  <c r="AE264" i="1"/>
  <c r="AF264" i="1"/>
  <c r="AD264" i="1"/>
  <c r="AH264" i="1"/>
  <c r="AF345" i="1"/>
  <c r="AG345" i="1"/>
  <c r="AD345" i="1"/>
  <c r="AE345" i="1"/>
  <c r="AH345" i="1"/>
  <c r="AD265" i="1"/>
  <c r="AE265" i="1"/>
  <c r="AH265" i="1"/>
  <c r="AG265" i="1"/>
  <c r="AF265" i="1"/>
  <c r="AF319" i="1"/>
  <c r="AD319" i="1"/>
  <c r="AG319" i="1"/>
  <c r="AE319" i="1"/>
  <c r="AH319" i="1"/>
  <c r="AG132" i="1"/>
  <c r="AE132" i="1"/>
  <c r="AF132" i="1"/>
  <c r="AH132" i="1"/>
  <c r="AD132" i="1"/>
  <c r="AD111" i="1"/>
  <c r="AF111" i="1"/>
  <c r="AE111" i="1"/>
  <c r="AH111" i="1"/>
  <c r="AG111" i="1"/>
  <c r="AF278" i="1"/>
  <c r="AE278" i="1"/>
  <c r="AD278" i="1"/>
  <c r="AG278" i="1"/>
  <c r="AH278" i="1"/>
  <c r="AF510" i="1"/>
  <c r="AD510" i="1"/>
  <c r="AG510" i="1"/>
  <c r="AE510" i="1"/>
  <c r="AH510" i="1"/>
  <c r="AE536" i="1"/>
  <c r="AG536" i="1"/>
  <c r="AH536" i="1"/>
  <c r="AD536" i="1"/>
  <c r="AF536" i="1"/>
  <c r="AE485" i="1"/>
  <c r="AD485" i="1"/>
  <c r="AF485" i="1"/>
  <c r="AH485" i="1"/>
  <c r="AG485" i="1"/>
  <c r="AG270" i="1"/>
  <c r="AF270" i="1"/>
  <c r="AD270" i="1"/>
  <c r="AE270" i="1"/>
  <c r="AH270" i="1"/>
  <c r="AH501" i="1"/>
  <c r="AD501" i="1"/>
  <c r="AG501" i="1"/>
  <c r="AE501" i="1"/>
  <c r="AF501" i="1"/>
  <c r="AH362" i="1"/>
  <c r="AD362" i="1"/>
  <c r="AE362" i="1"/>
  <c r="AG362" i="1"/>
  <c r="AF362" i="1"/>
  <c r="AE261" i="1"/>
  <c r="AH261" i="1"/>
  <c r="AD261" i="1"/>
  <c r="AG261" i="1"/>
  <c r="AF261" i="1"/>
  <c r="AG211" i="1"/>
  <c r="AD211" i="1"/>
  <c r="AH211" i="1"/>
  <c r="AF211" i="1"/>
  <c r="AE211" i="1"/>
  <c r="AG201" i="1"/>
  <c r="AD201" i="1"/>
  <c r="AH201" i="1"/>
  <c r="AE201" i="1"/>
  <c r="AF201" i="1"/>
  <c r="AH122" i="1"/>
  <c r="AD122" i="1"/>
  <c r="AF122" i="1"/>
  <c r="AE122" i="1"/>
  <c r="AG122" i="1"/>
  <c r="AF308" i="1"/>
  <c r="AD308" i="1"/>
  <c r="AE308" i="1"/>
  <c r="AG308" i="1"/>
  <c r="AH308" i="1"/>
  <c r="AE618" i="1"/>
  <c r="AG618" i="1"/>
  <c r="AH618" i="1"/>
  <c r="AF618" i="1"/>
  <c r="AD618" i="1"/>
  <c r="AE315" i="1"/>
  <c r="AD315" i="1"/>
  <c r="AG315" i="1"/>
  <c r="AH315" i="1"/>
  <c r="AF315" i="1"/>
  <c r="AF251" i="1"/>
  <c r="AE251" i="1"/>
  <c r="AD251" i="1"/>
  <c r="AG251" i="1"/>
  <c r="AH251" i="1"/>
  <c r="AH300" i="1"/>
  <c r="AF300" i="1"/>
  <c r="AG300" i="1"/>
  <c r="AD300" i="1"/>
  <c r="AE300" i="1"/>
  <c r="AE311" i="1"/>
  <c r="AD311" i="1"/>
  <c r="AF311" i="1"/>
  <c r="AH311" i="1"/>
  <c r="AG311" i="1"/>
  <c r="AF584" i="1"/>
  <c r="AD584" i="1"/>
  <c r="AH584" i="1"/>
  <c r="AG584" i="1"/>
  <c r="AE584" i="1"/>
  <c r="AH349" i="1"/>
  <c r="AF349" i="1"/>
  <c r="AD349" i="1"/>
  <c r="AE349" i="1"/>
  <c r="AG349" i="1"/>
  <c r="AH407" i="1"/>
  <c r="AD407" i="1"/>
  <c r="AE407" i="1"/>
  <c r="AF407" i="1"/>
  <c r="AG407" i="1"/>
  <c r="AE521" i="1"/>
  <c r="AD521" i="1"/>
  <c r="AF521" i="1"/>
  <c r="AG521" i="1"/>
  <c r="AH521" i="1"/>
  <c r="AH453" i="1"/>
  <c r="AF453" i="1"/>
  <c r="AD453" i="1"/>
  <c r="AG453" i="1"/>
  <c r="AE453" i="1"/>
  <c r="AG383" i="1"/>
  <c r="AF383" i="1"/>
  <c r="AD383" i="1"/>
  <c r="AE383" i="1"/>
  <c r="AH383" i="1"/>
  <c r="AH341" i="1"/>
  <c r="AD341" i="1"/>
  <c r="AG341" i="1"/>
  <c r="AE341" i="1"/>
  <c r="AF341" i="1"/>
  <c r="AE367" i="1"/>
  <c r="AF367" i="1"/>
  <c r="AG367" i="1"/>
  <c r="AH367" i="1"/>
  <c r="AD367" i="1"/>
  <c r="AH503" i="1"/>
  <c r="AG503" i="1"/>
  <c r="AD503" i="1"/>
  <c r="AF503" i="1"/>
  <c r="AE503" i="1"/>
  <c r="AG342" i="1"/>
  <c r="AH342" i="1"/>
  <c r="AE342" i="1"/>
  <c r="AF342" i="1"/>
  <c r="AD342" i="1"/>
  <c r="AH290" i="1"/>
  <c r="AG290" i="1"/>
  <c r="AE290" i="1"/>
  <c r="AF290" i="1"/>
  <c r="AD290" i="1"/>
  <c r="AH410" i="1"/>
  <c r="AD410" i="1"/>
  <c r="AG410" i="1"/>
  <c r="AE410" i="1"/>
  <c r="AF410" i="1"/>
  <c r="AH370" i="1"/>
  <c r="AF370" i="1"/>
  <c r="AD370" i="1"/>
  <c r="AE370" i="1"/>
  <c r="AG370" i="1"/>
  <c r="AG148" i="1"/>
  <c r="AH148" i="1"/>
  <c r="AD148" i="1"/>
  <c r="AF148" i="1"/>
  <c r="AE148" i="1"/>
  <c r="AD188" i="1"/>
  <c r="AG188" i="1"/>
  <c r="AF188" i="1"/>
  <c r="AH188" i="1"/>
  <c r="AE188" i="1"/>
  <c r="AG168" i="1"/>
  <c r="AH168" i="1"/>
  <c r="AF168" i="1"/>
  <c r="AE168" i="1"/>
  <c r="AD168" i="1"/>
  <c r="AH185" i="1"/>
  <c r="AF185" i="1"/>
  <c r="AG185" i="1"/>
  <c r="AD185" i="1"/>
  <c r="AE185" i="1"/>
  <c r="AE221" i="1"/>
  <c r="AG221" i="1"/>
  <c r="AD221" i="1"/>
  <c r="AH221" i="1"/>
  <c r="AF221" i="1"/>
  <c r="AH275" i="1"/>
  <c r="AD275" i="1"/>
  <c r="AG275" i="1"/>
  <c r="AE275" i="1"/>
  <c r="AF275" i="1"/>
  <c r="AG173" i="1"/>
  <c r="AD173" i="1"/>
  <c r="AH173" i="1"/>
  <c r="AE173" i="1"/>
  <c r="AF173" i="1"/>
  <c r="AF353" i="1"/>
  <c r="AH353" i="1"/>
  <c r="AD353" i="1"/>
  <c r="AG353" i="1"/>
  <c r="AE353" i="1"/>
  <c r="AE355" i="1"/>
  <c r="AF355" i="1"/>
  <c r="AG355" i="1"/>
  <c r="AD355" i="1"/>
  <c r="AH355" i="1"/>
  <c r="AH304" i="1"/>
  <c r="AE304" i="1"/>
  <c r="AF304" i="1"/>
  <c r="AD304" i="1"/>
  <c r="AG304" i="1"/>
  <c r="AG196" i="1"/>
  <c r="AH196" i="1"/>
  <c r="AD196" i="1"/>
  <c r="AF196" i="1"/>
  <c r="AE196" i="1"/>
  <c r="AH114" i="1"/>
  <c r="AF114" i="1"/>
  <c r="AE114" i="1"/>
  <c r="AG114" i="1"/>
  <c r="AD114" i="1"/>
  <c r="AF156" i="1"/>
  <c r="AH156" i="1"/>
  <c r="AD156" i="1"/>
  <c r="AE156" i="1"/>
  <c r="AG156" i="1"/>
  <c r="AG187" i="1"/>
  <c r="AH187" i="1"/>
  <c r="AD187" i="1"/>
  <c r="AE187" i="1"/>
  <c r="AF187" i="1"/>
  <c r="AE366" i="1"/>
  <c r="AG366" i="1"/>
  <c r="AH366" i="1"/>
  <c r="AD366" i="1"/>
  <c r="AF366" i="1"/>
  <c r="AF158" i="1"/>
  <c r="AE158" i="1"/>
  <c r="AD158" i="1"/>
  <c r="AH158" i="1"/>
  <c r="AG158" i="1"/>
  <c r="AF183" i="1"/>
  <c r="AE183" i="1"/>
  <c r="AD183" i="1"/>
  <c r="AG183" i="1"/>
  <c r="AH183" i="1"/>
  <c r="AG130" i="1"/>
  <c r="AD130" i="1"/>
  <c r="AH130" i="1"/>
  <c r="AE130" i="1"/>
  <c r="AF130" i="1"/>
  <c r="AE144" i="1"/>
  <c r="AG144" i="1"/>
  <c r="AF144" i="1"/>
  <c r="AH144" i="1"/>
  <c r="AD144" i="1"/>
  <c r="AH369" i="1"/>
  <c r="AD369" i="1"/>
  <c r="AF369" i="1"/>
  <c r="AG369" i="1"/>
  <c r="AE369" i="1"/>
  <c r="AG361" i="1"/>
  <c r="AD361" i="1"/>
  <c r="AH361" i="1"/>
  <c r="AF361" i="1"/>
  <c r="AE361" i="1"/>
  <c r="AE189" i="1"/>
  <c r="AD189" i="1"/>
  <c r="AG189" i="1"/>
  <c r="AH189" i="1"/>
  <c r="AF189" i="1"/>
  <c r="AE160" i="1"/>
  <c r="AG160" i="1"/>
  <c r="AH160" i="1"/>
  <c r="AD160" i="1"/>
  <c r="AF160" i="1"/>
  <c r="AD166" i="1"/>
  <c r="AH166" i="1"/>
  <c r="AE166" i="1"/>
  <c r="AF166" i="1"/>
  <c r="AG166" i="1"/>
  <c r="AD165" i="1"/>
  <c r="AH165" i="1"/>
  <c r="AE165" i="1"/>
  <c r="AG165" i="1"/>
  <c r="AF165" i="1"/>
  <c r="AH227" i="1"/>
  <c r="AE227" i="1"/>
  <c r="AF227" i="1"/>
  <c r="AG227" i="1"/>
  <c r="AD227" i="1"/>
  <c r="AH346" i="1"/>
  <c r="AE346" i="1"/>
  <c r="AF346" i="1"/>
  <c r="AD346" i="1"/>
  <c r="AG346" i="1"/>
  <c r="AF145" i="1"/>
  <c r="AH145" i="1"/>
  <c r="AD145" i="1"/>
  <c r="AE145" i="1"/>
  <c r="AG145" i="1"/>
  <c r="AF129" i="1"/>
  <c r="AH129" i="1"/>
  <c r="AD129" i="1"/>
  <c r="AG129" i="1"/>
  <c r="AE129" i="1"/>
  <c r="AF182" i="1"/>
  <c r="AD182" i="1"/>
  <c r="AE182" i="1"/>
  <c r="AH182" i="1"/>
  <c r="AG182" i="1"/>
  <c r="AF207" i="1"/>
  <c r="AH207" i="1"/>
  <c r="AD207" i="1"/>
  <c r="AE207" i="1"/>
  <c r="AG207" i="1"/>
  <c r="AE181" i="1"/>
  <c r="AD181" i="1"/>
  <c r="AF181" i="1"/>
  <c r="AG181" i="1"/>
  <c r="AH181" i="1"/>
  <c r="AE193" i="1"/>
  <c r="AG193" i="1"/>
  <c r="AF193" i="1"/>
  <c r="AH193" i="1"/>
  <c r="AD193" i="1"/>
  <c r="AD352" i="1"/>
  <c r="AE352" i="1"/>
  <c r="AG352" i="1"/>
  <c r="AF352" i="1"/>
  <c r="AH352" i="1"/>
  <c r="AD105" i="1"/>
  <c r="AF105" i="1"/>
  <c r="AG105" i="1"/>
  <c r="AH105" i="1"/>
  <c r="AE105" i="1"/>
  <c r="AE324" i="1"/>
  <c r="AD324" i="1"/>
  <c r="AG324" i="1"/>
  <c r="AH324" i="1"/>
  <c r="AF324" i="1"/>
  <c r="AD177" i="1"/>
  <c r="AF177" i="1"/>
  <c r="AH177" i="1"/>
  <c r="AE177" i="1"/>
  <c r="AG177" i="1"/>
  <c r="AF161" i="1"/>
  <c r="AH161" i="1"/>
  <c r="AG161" i="1"/>
  <c r="AD161" i="1"/>
  <c r="AE161" i="1"/>
  <c r="AF113" i="1"/>
  <c r="AD113" i="1"/>
  <c r="AG113" i="1"/>
  <c r="AE113" i="1"/>
  <c r="AH113" i="1"/>
  <c r="AG194" i="1"/>
  <c r="AD194" i="1"/>
  <c r="AH194" i="1"/>
  <c r="AF194" i="1"/>
  <c r="AE194" i="1"/>
  <c r="AE112" i="1"/>
  <c r="AG112" i="1"/>
  <c r="AD112" i="1"/>
  <c r="AH112" i="1"/>
  <c r="AF112" i="1"/>
  <c r="AD108" i="1"/>
  <c r="AE108" i="1"/>
  <c r="AG108" i="1"/>
  <c r="AF108" i="1"/>
  <c r="AH108" i="1"/>
  <c r="AF162" i="1"/>
  <c r="AH162" i="1"/>
  <c r="AE162" i="1"/>
  <c r="AG162" i="1"/>
  <c r="AD162" i="1"/>
  <c r="AH149" i="1"/>
  <c r="AG149" i="1"/>
  <c r="AD149" i="1"/>
  <c r="AE149" i="1"/>
  <c r="AF149" i="1"/>
  <c r="AG340" i="1"/>
  <c r="AH340" i="1"/>
  <c r="AE340" i="1"/>
  <c r="AF340" i="1"/>
  <c r="AD340" i="1"/>
  <c r="AG258" i="1"/>
  <c r="AE258" i="1"/>
  <c r="AF258" i="1"/>
  <c r="AH258" i="1"/>
  <c r="AD258" i="1"/>
  <c r="AD125" i="1"/>
  <c r="AH125" i="1"/>
  <c r="AF125" i="1"/>
  <c r="AG125" i="1"/>
  <c r="AE125" i="1"/>
  <c r="AE135" i="1"/>
  <c r="AH135" i="1"/>
  <c r="AD135" i="1"/>
  <c r="AG135" i="1"/>
  <c r="AF135" i="1"/>
  <c r="AG204" i="1"/>
  <c r="AE204" i="1"/>
  <c r="AF204" i="1"/>
  <c r="AH204" i="1"/>
  <c r="AD204" i="1"/>
  <c r="AG178" i="1"/>
  <c r="AF178" i="1"/>
  <c r="AE178" i="1"/>
  <c r="AD178" i="1"/>
  <c r="AH178" i="1"/>
  <c r="AE309" i="1"/>
  <c r="AF309" i="1"/>
  <c r="AH309" i="1"/>
  <c r="AD309" i="1"/>
  <c r="AG309" i="1"/>
  <c r="AF138" i="1"/>
  <c r="AE138" i="1"/>
  <c r="AH138" i="1"/>
  <c r="AG138" i="1"/>
  <c r="AD138" i="1"/>
  <c r="AG175" i="1"/>
  <c r="AF175" i="1"/>
  <c r="AH175" i="1"/>
  <c r="AE175" i="1"/>
  <c r="AD175" i="1"/>
  <c r="AD121" i="1"/>
  <c r="AF121" i="1"/>
  <c r="AG121" i="1"/>
  <c r="AE121" i="1"/>
  <c r="AH121" i="1"/>
  <c r="AD143" i="1"/>
  <c r="AE143" i="1"/>
  <c r="AH143" i="1"/>
  <c r="AG143" i="1"/>
  <c r="AF143" i="1"/>
  <c r="AE146" i="1"/>
  <c r="AD146" i="1"/>
  <c r="AF146" i="1"/>
  <c r="AH146" i="1"/>
  <c r="AG146" i="1"/>
  <c r="AG569" i="1"/>
  <c r="AE569" i="1"/>
  <c r="AH569" i="1"/>
  <c r="AD569" i="1"/>
  <c r="AF569" i="1"/>
  <c r="AE441" i="1"/>
  <c r="AH441" i="1"/>
  <c r="AF441" i="1"/>
  <c r="AG441" i="1"/>
  <c r="AD441" i="1"/>
  <c r="AD419" i="1"/>
  <c r="AF419" i="1"/>
  <c r="AH419" i="1"/>
  <c r="AE419" i="1"/>
  <c r="AG419" i="1"/>
  <c r="AG272" i="1"/>
  <c r="AE272" i="1"/>
  <c r="AF272" i="1"/>
  <c r="AD272" i="1"/>
  <c r="AH272" i="1"/>
  <c r="AF120" i="1"/>
  <c r="AE120" i="1"/>
  <c r="AG120" i="1"/>
  <c r="AD120" i="1"/>
  <c r="AH120" i="1"/>
  <c r="AF371" i="1"/>
  <c r="AE371" i="1"/>
  <c r="AH371" i="1"/>
  <c r="AG371" i="1"/>
  <c r="AD371" i="1"/>
  <c r="AD276" i="1"/>
  <c r="AF276" i="1"/>
  <c r="AG276" i="1"/>
  <c r="AE276" i="1"/>
  <c r="AH276" i="1"/>
  <c r="AH192" i="1"/>
  <c r="AD192" i="1"/>
  <c r="AE192" i="1"/>
  <c r="AF192" i="1"/>
  <c r="AG192" i="1"/>
  <c r="AE116" i="1"/>
  <c r="AH116" i="1"/>
  <c r="AD116" i="1"/>
  <c r="AG116" i="1"/>
  <c r="AF116" i="1"/>
  <c r="AD133" i="1"/>
  <c r="AG133" i="1"/>
  <c r="AE133" i="1"/>
  <c r="AH133" i="1"/>
  <c r="AF133" i="1"/>
  <c r="AE118" i="1"/>
  <c r="AH118" i="1"/>
  <c r="AD118" i="1"/>
  <c r="AG118" i="1"/>
  <c r="AF118" i="1"/>
  <c r="AG320" i="1"/>
  <c r="AH320" i="1"/>
  <c r="AD320" i="1"/>
  <c r="AE320" i="1"/>
  <c r="AF320" i="1"/>
  <c r="AG236" i="1"/>
  <c r="AH236" i="1"/>
  <c r="AD236" i="1"/>
  <c r="AE236" i="1"/>
  <c r="AF236" i="1"/>
  <c r="AH339" i="1"/>
  <c r="AG339" i="1"/>
  <c r="AF339" i="1"/>
  <c r="AD339" i="1"/>
  <c r="AE339" i="1"/>
  <c r="AG222" i="1"/>
  <c r="AE222" i="1"/>
  <c r="AH222" i="1"/>
  <c r="AD222" i="1"/>
  <c r="AF222" i="1"/>
  <c r="AH385" i="1"/>
  <c r="AG385" i="1"/>
  <c r="AD385" i="1"/>
  <c r="AF385" i="1"/>
  <c r="AE385" i="1"/>
  <c r="AD387" i="1"/>
  <c r="AE387" i="1"/>
  <c r="AG387" i="1"/>
  <c r="AF387" i="1"/>
  <c r="AH387" i="1"/>
  <c r="AE336" i="1"/>
  <c r="AF336" i="1"/>
  <c r="AD336" i="1"/>
  <c r="AH336" i="1"/>
  <c r="AG336" i="1"/>
  <c r="AD199" i="1"/>
  <c r="AH199" i="1"/>
  <c r="AF199" i="1"/>
  <c r="AG199" i="1"/>
  <c r="AE199" i="1"/>
  <c r="AG208" i="1"/>
  <c r="AD208" i="1"/>
  <c r="AE208" i="1"/>
  <c r="AF208" i="1"/>
  <c r="AH208" i="1"/>
  <c r="AF213" i="1"/>
  <c r="AD213" i="1"/>
  <c r="AE213" i="1"/>
  <c r="AG213" i="1"/>
  <c r="AH213" i="1"/>
  <c r="AD172" i="1"/>
  <c r="AG172" i="1"/>
  <c r="AF172" i="1"/>
  <c r="AH172" i="1"/>
  <c r="AE172" i="1"/>
  <c r="AG140" i="1"/>
  <c r="AE140" i="1"/>
  <c r="AD140" i="1"/>
  <c r="AH140" i="1"/>
  <c r="AF140" i="1"/>
  <c r="AF209" i="1"/>
  <c r="AH209" i="1"/>
  <c r="AE209" i="1"/>
  <c r="AD209" i="1"/>
  <c r="AG209" i="1"/>
  <c r="AF127" i="1"/>
  <c r="AG127" i="1"/>
  <c r="AD127" i="1"/>
  <c r="AH127" i="1"/>
  <c r="AE127" i="1"/>
  <c r="AE137" i="1"/>
  <c r="AF137" i="1"/>
  <c r="AD137" i="1"/>
  <c r="AH137" i="1"/>
  <c r="AG137" i="1"/>
  <c r="AH232" i="1"/>
  <c r="AD232" i="1"/>
  <c r="AG232" i="1"/>
  <c r="AF232" i="1"/>
  <c r="AE232" i="1"/>
  <c r="AF288" i="1"/>
  <c r="AE288" i="1"/>
  <c r="AG288" i="1"/>
  <c r="AD288" i="1"/>
  <c r="AH288" i="1"/>
  <c r="AF235" i="1"/>
  <c r="AG235" i="1"/>
  <c r="AD235" i="1"/>
  <c r="AH235" i="1"/>
  <c r="AE235" i="1"/>
  <c r="AE107" i="1"/>
  <c r="AD107" i="1"/>
  <c r="AG107" i="1"/>
  <c r="AH107" i="1"/>
  <c r="AF107" i="1"/>
  <c r="AG119" i="1"/>
  <c r="AF119" i="1"/>
  <c r="AH119" i="1"/>
  <c r="AE119" i="1"/>
  <c r="AD119" i="1"/>
  <c r="AH128" i="1"/>
  <c r="AD128" i="1"/>
  <c r="AF128" i="1"/>
  <c r="AE128" i="1"/>
  <c r="AG128" i="1"/>
  <c r="AD233" i="1"/>
  <c r="AG233" i="1"/>
  <c r="AH233" i="1"/>
  <c r="AE233" i="1"/>
  <c r="AF233" i="1"/>
  <c r="AE241" i="1"/>
  <c r="AH241" i="1"/>
  <c r="AF241" i="1"/>
  <c r="AD241" i="1"/>
  <c r="AG241" i="1"/>
  <c r="AF109" i="1"/>
  <c r="AG109" i="1"/>
  <c r="AE109" i="1"/>
  <c r="AH109" i="1"/>
  <c r="AD109" i="1"/>
  <c r="AE180" i="1"/>
  <c r="AG180" i="1"/>
  <c r="AF180" i="1"/>
  <c r="AH180" i="1"/>
  <c r="AD180" i="1"/>
  <c r="AF142" i="1"/>
  <c r="AE142" i="1"/>
  <c r="AH142" i="1"/>
  <c r="AG142" i="1"/>
  <c r="AD142" i="1"/>
  <c r="AH123" i="1"/>
  <c r="AE123" i="1"/>
  <c r="AD123" i="1"/>
  <c r="AF123" i="1"/>
  <c r="AG123" i="1"/>
  <c r="AG170" i="1"/>
  <c r="AD170" i="1"/>
  <c r="AE170" i="1"/>
  <c r="AH170" i="1"/>
  <c r="AF170" i="1"/>
  <c r="AG176" i="1"/>
  <c r="AF176" i="1"/>
  <c r="AE176" i="1"/>
  <c r="AH176" i="1"/>
  <c r="AD176" i="1"/>
  <c r="AG198" i="1"/>
  <c r="AH198" i="1"/>
  <c r="AE198" i="1"/>
  <c r="AF198" i="1"/>
  <c r="AD198" i="1"/>
  <c r="AE210" i="1"/>
  <c r="AD210" i="1"/>
  <c r="AF210" i="1"/>
  <c r="AH210" i="1"/>
  <c r="AG210" i="1"/>
  <c r="AD124" i="1"/>
  <c r="AF124" i="1"/>
  <c r="AH124" i="1"/>
  <c r="AG124" i="1"/>
  <c r="AE124" i="1"/>
  <c r="AF421" i="1"/>
  <c r="AE421" i="1"/>
  <c r="AH421" i="1"/>
  <c r="AD421" i="1"/>
  <c r="AG421" i="1"/>
  <c r="AD291" i="1"/>
  <c r="AG291" i="1"/>
  <c r="AF291" i="1"/>
  <c r="AH291" i="1"/>
  <c r="AE291" i="1"/>
  <c r="AF153" i="1"/>
  <c r="AH153" i="1"/>
  <c r="AE153" i="1"/>
  <c r="AG153" i="1"/>
  <c r="AD153" i="1"/>
  <c r="AD271" i="1"/>
  <c r="AH271" i="1"/>
  <c r="AF271" i="1"/>
  <c r="AG271" i="1"/>
  <c r="AE271" i="1"/>
  <c r="AE322" i="1"/>
  <c r="AH322" i="1"/>
  <c r="AG322" i="1"/>
  <c r="AF322" i="1"/>
  <c r="AD322" i="1"/>
  <c r="AE186" i="1"/>
  <c r="AH186" i="1"/>
  <c r="AF186" i="1"/>
  <c r="AD186" i="1"/>
  <c r="AG186" i="1"/>
  <c r="AE103" i="1"/>
  <c r="AD103" i="1"/>
  <c r="AH103" i="1"/>
  <c r="AF103" i="1"/>
  <c r="AG103" i="1"/>
  <c r="AF152" i="1"/>
  <c r="AE152" i="1"/>
  <c r="AD152" i="1"/>
  <c r="AG152" i="1"/>
  <c r="AH152" i="1"/>
  <c r="AF223" i="1"/>
  <c r="AE223" i="1"/>
  <c r="AD223" i="1"/>
  <c r="AG223" i="1"/>
  <c r="AH223" i="1"/>
  <c r="AH307" i="1"/>
  <c r="AD307" i="1"/>
  <c r="AF307" i="1"/>
  <c r="AG307" i="1"/>
  <c r="AE307" i="1"/>
  <c r="AF167" i="1"/>
  <c r="AD167" i="1"/>
  <c r="AE167" i="1"/>
  <c r="AG167" i="1"/>
  <c r="AH167" i="1"/>
  <c r="AH191" i="1"/>
  <c r="AD191" i="1"/>
  <c r="AF191" i="1"/>
  <c r="AE191" i="1"/>
  <c r="AG191" i="1"/>
  <c r="AD400" i="1"/>
  <c r="AH400" i="1"/>
  <c r="AE400" i="1"/>
  <c r="AG400" i="1"/>
  <c r="AF400" i="1"/>
  <c r="AH256" i="1"/>
  <c r="AG256" i="1"/>
  <c r="AD256" i="1"/>
  <c r="AF256" i="1"/>
  <c r="AE256" i="1"/>
  <c r="AH368" i="1"/>
  <c r="AE368" i="1"/>
  <c r="AD368" i="1"/>
  <c r="AF368" i="1"/>
  <c r="AG368" i="1"/>
  <c r="AD356" i="1"/>
  <c r="AH356" i="1"/>
  <c r="AG356" i="1"/>
  <c r="AF356" i="1"/>
  <c r="AE356" i="1"/>
  <c r="AH224" i="1"/>
  <c r="AF224" i="1"/>
  <c r="AE224" i="1"/>
  <c r="AG224" i="1"/>
  <c r="AD224" i="1"/>
  <c r="AE228" i="1"/>
  <c r="AH228" i="1"/>
  <c r="AG228" i="1"/>
  <c r="AF228" i="1"/>
  <c r="AD228" i="1"/>
  <c r="AD215" i="1"/>
  <c r="AE215" i="1"/>
  <c r="AG215" i="1"/>
  <c r="AH215" i="1"/>
  <c r="AF215" i="1"/>
  <c r="AG117" i="1"/>
  <c r="AH117" i="1"/>
  <c r="AD117" i="1"/>
  <c r="AF117" i="1"/>
  <c r="AE117" i="1"/>
  <c r="AE202" i="1"/>
  <c r="AH202" i="1"/>
  <c r="AD202" i="1"/>
  <c r="AF202" i="1"/>
  <c r="AG202" i="1"/>
  <c r="AF151" i="1"/>
  <c r="AG151" i="1"/>
  <c r="AD151" i="1"/>
  <c r="AH151" i="1"/>
  <c r="AE151" i="1"/>
  <c r="AH179" i="1"/>
  <c r="AF179" i="1"/>
  <c r="AD179" i="1"/>
  <c r="AE179" i="1"/>
  <c r="AG179" i="1"/>
  <c r="AD106" i="1"/>
  <c r="AG106" i="1"/>
  <c r="AF106" i="1"/>
  <c r="AH106" i="1"/>
  <c r="AE106" i="1"/>
  <c r="AG150" i="1"/>
  <c r="AD150" i="1"/>
  <c r="AE150" i="1"/>
  <c r="AH150" i="1"/>
  <c r="AF150" i="1"/>
  <c r="AE99" i="1"/>
  <c r="AH99" i="1"/>
  <c r="AF99" i="1"/>
  <c r="AG99" i="1"/>
  <c r="AD99" i="1"/>
  <c r="AH98" i="1"/>
  <c r="AG98" i="1"/>
  <c r="AF98" i="1"/>
  <c r="AD98" i="1"/>
  <c r="AE98" i="1"/>
  <c r="AF97" i="1"/>
  <c r="AG97" i="1"/>
  <c r="AD97" i="1"/>
  <c r="AE97" i="1"/>
  <c r="AH97" i="1"/>
  <c r="AG100" i="1"/>
  <c r="AD100" i="1"/>
  <c r="AH100" i="1"/>
  <c r="AE100" i="1"/>
  <c r="AF100" i="1"/>
  <c r="AE83" i="1"/>
  <c r="AF83" i="1"/>
  <c r="AD83" i="1"/>
  <c r="AG83" i="1"/>
  <c r="AH83" i="1"/>
  <c r="AE86" i="1"/>
  <c r="AD86" i="1"/>
  <c r="AG86" i="1"/>
  <c r="AH86" i="1"/>
  <c r="AF86" i="1"/>
  <c r="AG93" i="1"/>
  <c r="AH93" i="1"/>
  <c r="AE93" i="1"/>
  <c r="AF93" i="1"/>
  <c r="AD93" i="1"/>
  <c r="AD85" i="1"/>
  <c r="AF85" i="1"/>
  <c r="AH85" i="1"/>
  <c r="AG85" i="1"/>
  <c r="AE85" i="1"/>
  <c r="AG95" i="1"/>
  <c r="AH95" i="1"/>
  <c r="AD95" i="1"/>
  <c r="AF95" i="1"/>
  <c r="AE95" i="1"/>
  <c r="AH92" i="1"/>
  <c r="AG92" i="1"/>
  <c r="AD92" i="1"/>
  <c r="AF92" i="1"/>
  <c r="AE92" i="1"/>
  <c r="AH87" i="1"/>
  <c r="AF87" i="1"/>
  <c r="AD87" i="1"/>
  <c r="AG87" i="1"/>
  <c r="AE87" i="1"/>
  <c r="AE88" i="1"/>
  <c r="AH88" i="1"/>
  <c r="AF88" i="1"/>
  <c r="AD88" i="1"/>
  <c r="AG88" i="1"/>
  <c r="AE90" i="1"/>
  <c r="AG90" i="1"/>
  <c r="AD90" i="1"/>
  <c r="AF90" i="1"/>
  <c r="AH90" i="1"/>
  <c r="AE89" i="1"/>
  <c r="AF89" i="1"/>
  <c r="AD89" i="1"/>
  <c r="AG89" i="1"/>
  <c r="AH89" i="1"/>
  <c r="AE84" i="1"/>
  <c r="AD84" i="1"/>
  <c r="AF84" i="1"/>
  <c r="AH84" i="1"/>
  <c r="AG84" i="1"/>
  <c r="AD91" i="1"/>
  <c r="AE91" i="1"/>
  <c r="AH91" i="1"/>
  <c r="AF91" i="1"/>
  <c r="AG91" i="1"/>
  <c r="AD96" i="1"/>
  <c r="AH96" i="1"/>
  <c r="AG96" i="1"/>
  <c r="AE96" i="1"/>
  <c r="AF96" i="1"/>
  <c r="AE94" i="1"/>
  <c r="AG94" i="1"/>
  <c r="AD94" i="1"/>
  <c r="AF94" i="1"/>
  <c r="AH94" i="1"/>
  <c r="V680" i="1"/>
  <c r="AA100" i="6"/>
  <c r="AA97" i="7"/>
  <c r="AA97" i="6"/>
  <c r="AC100" i="6"/>
  <c r="AB100" i="6"/>
  <c r="AA100" i="7"/>
  <c r="AA627" i="7"/>
  <c r="AA606" i="7"/>
  <c r="AA383" i="7"/>
  <c r="AA387" i="7"/>
  <c r="AA641" i="6"/>
  <c r="AA615" i="6"/>
  <c r="AA603" i="6"/>
  <c r="AA405" i="6"/>
  <c r="AA264" i="7"/>
  <c r="AA224" i="6"/>
  <c r="AA364" i="7"/>
  <c r="AA228" i="7"/>
  <c r="AA118" i="7"/>
  <c r="AA104" i="6"/>
  <c r="AA403" i="7"/>
  <c r="AA233" i="6"/>
  <c r="AA266" i="7"/>
  <c r="AA276" i="7"/>
  <c r="AA290" i="6"/>
  <c r="AA449" i="6"/>
  <c r="AA211" i="7"/>
  <c r="AA674" i="6"/>
  <c r="AA546" i="7"/>
  <c r="AA257" i="7"/>
  <c r="AA145" i="6"/>
  <c r="AA220" i="7"/>
  <c r="AA595" i="7"/>
  <c r="AA412" i="7"/>
  <c r="AA447" i="7"/>
  <c r="AA213" i="7"/>
  <c r="AA102" i="7"/>
  <c r="AA406" i="6"/>
  <c r="AA214" i="6"/>
  <c r="AA143" i="6"/>
  <c r="AA217" i="6"/>
  <c r="AA173" i="7"/>
  <c r="AA140" i="7"/>
  <c r="AA126" i="7"/>
  <c r="AA401" i="7"/>
  <c r="AA569" i="7"/>
  <c r="AA570" i="7"/>
  <c r="AA295" i="7"/>
  <c r="AA342" i="7"/>
  <c r="AA396" i="7"/>
  <c r="AA197" i="7"/>
  <c r="AA515" i="7"/>
  <c r="AA619" i="6"/>
  <c r="AA296" i="7"/>
  <c r="AA230" i="6"/>
  <c r="AA227" i="7"/>
  <c r="AA477" i="6"/>
  <c r="AA333" i="6"/>
  <c r="AA487" i="7"/>
  <c r="AA541" i="6"/>
  <c r="AA388" i="6"/>
  <c r="AA539" i="6"/>
  <c r="AA540" i="7"/>
  <c r="AA499" i="7"/>
  <c r="AA676" i="6"/>
  <c r="AA442" i="6"/>
  <c r="AA582" i="6"/>
  <c r="AA107" i="6"/>
  <c r="AA210" i="6"/>
  <c r="AA409" i="7"/>
  <c r="AA598" i="6"/>
  <c r="AA564" i="7"/>
  <c r="AA384" i="7"/>
  <c r="AA415" i="6"/>
  <c r="AA274" i="6"/>
  <c r="AA612" i="6"/>
  <c r="AA678" i="6"/>
  <c r="AA418" i="6"/>
  <c r="AA408" i="6"/>
  <c r="AA523" i="7"/>
  <c r="AA145" i="7"/>
  <c r="AA128" i="6"/>
  <c r="AA164" i="7"/>
  <c r="AA103" i="6"/>
  <c r="AA123" i="7"/>
  <c r="AA179" i="7"/>
  <c r="AA376" i="7"/>
  <c r="AA546" i="6"/>
  <c r="AA379" i="7"/>
  <c r="AA571" i="6"/>
  <c r="AA646" i="6"/>
  <c r="AA574" i="7"/>
  <c r="AA427" i="7"/>
  <c r="AA125" i="6"/>
  <c r="AA104" i="7"/>
  <c r="AA172" i="6"/>
  <c r="AA505" i="7"/>
  <c r="AA195" i="6"/>
  <c r="AA232" i="6"/>
  <c r="AA647" i="6"/>
  <c r="AA322" i="6"/>
  <c r="AA525" i="7"/>
  <c r="AA463" i="6"/>
  <c r="AA620" i="6"/>
  <c r="AA512" i="7"/>
  <c r="AA498" i="7"/>
  <c r="AA445" i="6"/>
  <c r="AA232" i="7"/>
  <c r="AA336" i="7"/>
  <c r="AA170" i="7"/>
  <c r="AA119" i="6"/>
  <c r="AA318" i="6"/>
  <c r="AA612" i="7"/>
  <c r="AA549" i="6"/>
  <c r="AA651" i="6"/>
  <c r="AA456" i="7"/>
  <c r="AA672" i="7"/>
  <c r="AA575" i="6"/>
  <c r="AA650" i="7"/>
  <c r="AA585" i="6"/>
  <c r="AA511" i="6"/>
  <c r="AA487" i="6"/>
  <c r="AA295" i="6"/>
  <c r="AA603" i="7"/>
  <c r="AA356" i="6"/>
  <c r="AA110" i="7"/>
  <c r="AA377" i="6"/>
  <c r="AA328" i="6"/>
  <c r="AA332" i="7"/>
  <c r="AA294" i="7"/>
  <c r="AA583" i="7"/>
  <c r="AA576" i="7"/>
  <c r="AA657" i="7"/>
  <c r="AA173" i="6"/>
  <c r="AA284" i="7"/>
  <c r="AA253" i="6"/>
  <c r="AA628" i="6"/>
  <c r="AA107" i="7"/>
  <c r="AA319" i="7"/>
  <c r="AA560" i="6"/>
  <c r="AA514" i="6"/>
  <c r="AA459" i="7"/>
  <c r="AA635" i="6"/>
  <c r="AA435" i="6"/>
  <c r="AA622" i="7"/>
  <c r="AA673" i="7"/>
  <c r="AA218" i="7"/>
  <c r="AA161" i="7"/>
  <c r="AA292" i="7"/>
  <c r="AA311" i="6"/>
  <c r="AA288" i="6"/>
  <c r="AA306" i="6"/>
  <c r="AA440" i="6"/>
  <c r="AA602" i="7"/>
  <c r="AA473" i="6"/>
  <c r="AA413" i="6"/>
  <c r="AA586" i="7"/>
  <c r="AA470" i="6"/>
  <c r="AA439" i="7"/>
  <c r="AA565" i="6"/>
  <c r="AA177" i="7"/>
  <c r="AA161" i="6"/>
  <c r="AA108" i="6"/>
  <c r="AA136" i="7"/>
  <c r="AA199" i="6"/>
  <c r="AA191" i="7"/>
  <c r="AA368" i="7"/>
  <c r="AA530" i="7"/>
  <c r="AA272" i="7"/>
  <c r="AA355" i="6"/>
  <c r="AA528" i="6"/>
  <c r="AA471" i="7"/>
  <c r="AA631" i="7"/>
  <c r="AA451" i="6"/>
  <c r="AA644" i="6"/>
  <c r="AA455" i="6"/>
  <c r="AA648" i="6"/>
  <c r="AA457" i="7"/>
  <c r="AA436" i="6"/>
  <c r="AA520" i="7"/>
  <c r="AA672" i="6"/>
  <c r="AA595" i="6"/>
  <c r="AA639" i="7"/>
  <c r="AA195" i="7"/>
  <c r="AA284" i="6"/>
  <c r="AA137" i="7"/>
  <c r="AA159" i="7"/>
  <c r="AA490" i="7"/>
  <c r="AA483" i="6"/>
  <c r="AA258" i="6"/>
  <c r="AA289" i="6"/>
  <c r="AA445" i="7"/>
  <c r="AA390" i="6"/>
  <c r="AA290" i="7"/>
  <c r="AA377" i="7"/>
  <c r="AA535" i="7"/>
  <c r="AA601" i="7"/>
  <c r="AA183" i="6"/>
  <c r="AA300" i="6"/>
  <c r="AA380" i="7"/>
  <c r="AA554" i="6"/>
  <c r="AA411" i="7"/>
  <c r="AA334" i="7"/>
  <c r="AA434" i="7"/>
  <c r="AA496" i="6"/>
  <c r="AA311" i="7"/>
  <c r="AA666" i="6"/>
  <c r="AA625" i="7"/>
  <c r="AA585" i="7"/>
  <c r="AA175" i="7"/>
  <c r="AA249" i="7"/>
  <c r="AA225" i="7"/>
  <c r="AA279" i="6"/>
  <c r="AA382" i="7"/>
  <c r="AA247" i="7"/>
  <c r="AA271" i="7"/>
  <c r="AA597" i="7"/>
  <c r="AA348" i="7"/>
  <c r="AA410" i="7"/>
  <c r="AA160" i="7"/>
  <c r="AA199" i="7"/>
  <c r="AA341" i="6"/>
  <c r="AA485" i="7"/>
  <c r="AA539" i="7"/>
  <c r="AA441" i="6"/>
  <c r="AA618" i="6"/>
  <c r="AA630" i="6"/>
  <c r="AA114" i="7"/>
  <c r="AA169" i="6"/>
  <c r="AA141" i="6"/>
  <c r="AA402" i="7"/>
  <c r="AA342" i="6"/>
  <c r="AA269" i="6"/>
  <c r="AA605" i="6"/>
  <c r="AA513" i="6"/>
  <c r="AA395" i="7"/>
  <c r="AA372" i="7"/>
  <c r="AA237" i="7"/>
  <c r="AA358" i="6"/>
  <c r="AA550" i="6"/>
  <c r="AA597" i="6"/>
  <c r="AA486" i="6"/>
  <c r="AA645" i="6"/>
  <c r="AA206" i="7"/>
  <c r="AA240" i="7"/>
  <c r="AA315" i="6"/>
  <c r="AA404" i="7"/>
  <c r="AA245" i="7"/>
  <c r="AA472" i="7"/>
  <c r="AA242" i="6"/>
  <c r="AA429" i="7"/>
  <c r="AA669" i="6"/>
  <c r="AA256" i="6"/>
  <c r="AA508" i="6"/>
  <c r="AA621" i="6"/>
  <c r="AA271" i="6"/>
  <c r="AA560" i="7"/>
  <c r="AA602" i="6"/>
  <c r="AA524" i="6"/>
  <c r="AA208" i="6"/>
  <c r="AA216" i="7"/>
  <c r="AA280" i="6"/>
  <c r="AA174" i="7"/>
  <c r="AA291" i="7"/>
  <c r="AA106" i="6"/>
  <c r="AA464" i="6"/>
  <c r="AA301" i="7"/>
  <c r="AA533" i="6"/>
  <c r="AA330" i="7"/>
  <c r="AA289" i="7"/>
  <c r="AA450" i="7"/>
  <c r="AA493" i="6"/>
  <c r="AA339" i="7"/>
  <c r="AA253" i="7"/>
  <c r="AA294" i="6"/>
  <c r="AA366" i="6"/>
  <c r="AA528" i="7"/>
  <c r="AA480" i="6"/>
  <c r="AA650" i="6"/>
  <c r="AA508" i="7"/>
  <c r="AA442" i="7"/>
  <c r="AA115" i="6"/>
  <c r="AA275" i="6"/>
  <c r="AA178" i="6"/>
  <c r="AA304" i="6"/>
  <c r="AA642" i="7"/>
  <c r="AA464" i="7"/>
  <c r="AA414" i="7"/>
  <c r="AA580" i="6"/>
  <c r="AA448" i="7"/>
  <c r="AA423" i="7"/>
  <c r="AA628" i="7"/>
  <c r="AA409" i="6"/>
  <c r="AA133" i="7"/>
  <c r="AA392" i="7"/>
  <c r="AA469" i="7"/>
  <c r="AA441" i="7"/>
  <c r="AA493" i="7"/>
  <c r="AA466" i="7"/>
  <c r="AA309" i="7"/>
  <c r="AA246" i="7"/>
  <c r="AA578" i="7"/>
  <c r="AA373" i="6"/>
  <c r="AA327" i="6"/>
  <c r="AA274" i="7"/>
  <c r="AA517" i="7"/>
  <c r="AA307" i="6"/>
  <c r="AA656" i="7"/>
  <c r="AA500" i="7"/>
  <c r="AA424" i="6"/>
  <c r="AA626" i="6"/>
  <c r="AA609" i="7"/>
  <c r="AA543" i="6"/>
  <c r="AA513" i="7"/>
  <c r="AA610" i="6"/>
  <c r="AA611" i="7"/>
  <c r="AA519" i="6"/>
  <c r="AA416" i="7"/>
  <c r="AA625" i="6"/>
  <c r="AA406" i="7"/>
  <c r="AA122" i="7"/>
  <c r="AA120" i="7"/>
  <c r="AA210" i="7"/>
  <c r="AA117" i="6"/>
  <c r="AA191" i="6"/>
  <c r="AA105" i="6"/>
  <c r="AA221" i="6"/>
  <c r="AA172" i="7"/>
  <c r="AA176" i="7"/>
  <c r="AA398" i="6"/>
  <c r="AA291" i="6"/>
  <c r="AA278" i="7"/>
  <c r="AA475" i="6"/>
  <c r="AA465" i="6"/>
  <c r="AA305" i="6"/>
  <c r="AA618" i="7"/>
  <c r="AA677" i="7"/>
  <c r="AA473" i="7"/>
  <c r="AA629" i="7"/>
  <c r="AA624" i="6"/>
  <c r="AA209" i="7"/>
  <c r="AA534" i="7"/>
  <c r="AA470" i="7"/>
  <c r="AA632" i="6"/>
  <c r="AA547" i="7"/>
  <c r="AA439" i="6"/>
  <c r="AA662" i="6"/>
  <c r="AA448" i="6"/>
  <c r="AA503" i="6"/>
  <c r="AA456" i="6"/>
  <c r="AA449" i="7"/>
  <c r="AA152" i="6"/>
  <c r="AA144" i="7"/>
  <c r="AA192" i="7"/>
  <c r="AA155" i="7"/>
  <c r="AA112" i="6"/>
  <c r="AA193" i="7"/>
  <c r="AA282" i="7"/>
  <c r="AA338" i="6"/>
  <c r="AA325" i="7"/>
  <c r="AA275" i="7"/>
  <c r="AA376" i="6"/>
  <c r="AA250" i="7"/>
  <c r="AA238" i="7"/>
  <c r="AA418" i="7"/>
  <c r="AA324" i="7"/>
  <c r="AA180" i="7"/>
  <c r="AA391" i="6"/>
  <c r="AA374" i="7"/>
  <c r="AA675" i="6"/>
  <c r="AA276" i="6"/>
  <c r="AA335" i="7"/>
  <c r="AA375" i="6"/>
  <c r="AA352" i="6"/>
  <c r="AA433" i="7"/>
  <c r="AA553" i="6"/>
  <c r="AA592" i="6"/>
  <c r="AA520" i="6"/>
  <c r="AA664" i="6"/>
  <c r="AA655" i="7"/>
  <c r="AA649" i="6"/>
  <c r="AA488" i="6"/>
  <c r="AA609" i="6"/>
  <c r="AA476" i="7"/>
  <c r="AA613" i="7"/>
  <c r="AA552" i="6"/>
  <c r="AA561" i="7"/>
  <c r="AA151" i="6"/>
  <c r="AA117" i="7"/>
  <c r="AA102" i="6"/>
  <c r="AA106" i="7"/>
  <c r="AA164" i="6"/>
  <c r="AA198" i="6"/>
  <c r="AA110" i="6"/>
  <c r="AA501" i="7"/>
  <c r="AA176" i="6"/>
  <c r="AA265" i="6"/>
  <c r="AA565" i="7"/>
  <c r="AA371" i="7"/>
  <c r="AA306" i="7"/>
  <c r="AA313" i="7"/>
  <c r="AA545" i="6"/>
  <c r="AA462" i="7"/>
  <c r="AA343" i="7"/>
  <c r="AA267" i="7"/>
  <c r="AA436" i="7"/>
  <c r="AA545" i="7"/>
  <c r="AA633" i="7"/>
  <c r="AA589" i="7"/>
  <c r="AA111" i="7"/>
  <c r="AA273" i="6"/>
  <c r="AA217" i="7"/>
  <c r="AA196" i="7"/>
  <c r="AA204" i="7"/>
  <c r="AA205" i="6"/>
  <c r="AA105" i="7"/>
  <c r="AA188" i="6"/>
  <c r="AA270" i="7"/>
  <c r="AA392" i="6"/>
  <c r="AA363" i="6"/>
  <c r="AA399" i="6"/>
  <c r="AA554" i="7"/>
  <c r="AA248" i="7"/>
  <c r="AA543" i="7"/>
  <c r="AA314" i="6"/>
  <c r="AA281" i="6"/>
  <c r="AA478" i="7"/>
  <c r="AA573" i="7"/>
  <c r="AA147" i="6"/>
  <c r="AA394" i="7"/>
  <c r="AA431" i="7"/>
  <c r="AA323" i="6"/>
  <c r="AA131" i="6"/>
  <c r="AA280" i="7"/>
  <c r="AA341" i="7"/>
  <c r="AA429" i="6"/>
  <c r="AA591" i="7"/>
  <c r="AA596" i="7"/>
  <c r="AA627" i="6"/>
  <c r="AA535" i="6"/>
  <c r="AA657" i="6"/>
  <c r="AA653" i="7"/>
  <c r="AA537" i="7"/>
  <c r="AA536" i="7"/>
  <c r="AA426" i="6"/>
  <c r="AA519" i="7"/>
  <c r="AA425" i="6"/>
  <c r="AA579" i="6"/>
  <c r="AA660" i="7"/>
  <c r="AA635" i="7"/>
  <c r="AA558" i="6"/>
  <c r="AA461" i="6"/>
  <c r="AA512" i="6"/>
  <c r="AA505" i="6"/>
  <c r="AA572" i="6"/>
  <c r="AA516" i="7"/>
  <c r="AA606" i="6"/>
  <c r="AA584" i="7"/>
  <c r="AA610" i="7"/>
  <c r="AA598" i="7"/>
  <c r="AA600" i="6"/>
  <c r="AA200" i="7"/>
  <c r="AA249" i="6"/>
  <c r="AA215" i="7"/>
  <c r="AA165" i="7"/>
  <c r="AA287" i="6"/>
  <c r="AA394" i="6"/>
  <c r="AA526" i="7"/>
  <c r="AA272" i="6"/>
  <c r="AA468" i="7"/>
  <c r="AA168" i="6"/>
  <c r="AA593" i="7"/>
  <c r="AA362" i="6"/>
  <c r="AA507" i="6"/>
  <c r="AA361" i="7"/>
  <c r="AA558" i="7"/>
  <c r="AA482" i="7"/>
  <c r="AA634" i="6"/>
  <c r="AA460" i="6"/>
  <c r="AA574" i="6"/>
  <c r="AA481" i="7"/>
  <c r="AA636" i="7"/>
  <c r="AA677" i="6"/>
  <c r="AA578" i="6"/>
  <c r="AA620" i="7"/>
  <c r="AA550" i="7"/>
  <c r="AA207" i="6"/>
  <c r="AA223" i="7"/>
  <c r="AA421" i="7"/>
  <c r="AA497" i="6"/>
  <c r="AA129" i="6"/>
  <c r="AA320" i="7"/>
  <c r="AA154" i="6"/>
  <c r="AA135" i="7"/>
  <c r="AA219" i="6"/>
  <c r="AA139" i="6"/>
  <c r="AA159" i="6"/>
  <c r="AA214" i="7"/>
  <c r="AA156" i="7"/>
  <c r="AA167" i="6"/>
  <c r="AA380" i="6"/>
  <c r="AA225" i="6"/>
  <c r="AA239" i="7"/>
  <c r="AA308" i="6"/>
  <c r="AA531" i="7"/>
  <c r="AA303" i="7"/>
  <c r="AA378" i="6"/>
  <c r="AA259" i="6"/>
  <c r="AA533" i="7"/>
  <c r="AA375" i="7"/>
  <c r="AA417" i="6"/>
  <c r="AA417" i="7"/>
  <c r="AA534" i="6"/>
  <c r="AA523" i="6"/>
  <c r="AA423" i="6"/>
  <c r="AA502" i="6"/>
  <c r="AA458" i="6"/>
  <c r="AA430" i="6"/>
  <c r="AA179" i="6"/>
  <c r="AA188" i="7"/>
  <c r="AA354" i="7"/>
  <c r="AA454" i="6"/>
  <c r="AA577" i="6"/>
  <c r="AA557" i="6"/>
  <c r="AA207" i="7"/>
  <c r="AA248" i="6"/>
  <c r="AA518" i="7"/>
  <c r="AA623" i="6"/>
  <c r="AA437" i="7"/>
  <c r="AA630" i="7"/>
  <c r="AA400" i="6"/>
  <c r="AA300" i="7"/>
  <c r="AA648" i="7"/>
  <c r="AA401" i="6"/>
  <c r="AA386" i="6"/>
  <c r="AA640" i="6"/>
  <c r="AC97" i="6"/>
  <c r="AA185" i="6"/>
  <c r="AA268" i="7"/>
  <c r="AA198" i="7"/>
  <c r="AA124" i="7"/>
  <c r="AA192" i="6"/>
  <c r="AA239" i="6"/>
  <c r="AA125" i="7"/>
  <c r="AA364" i="6"/>
  <c r="AA389" i="7"/>
  <c r="AA130" i="7"/>
  <c r="AA156" i="6"/>
  <c r="AA194" i="6"/>
  <c r="AA226" i="7"/>
  <c r="AA326" i="7"/>
  <c r="AA381" i="6"/>
  <c r="AA259" i="7"/>
  <c r="AA355" i="7"/>
  <c r="AA393" i="6"/>
  <c r="AA395" i="6"/>
  <c r="AA270" i="6"/>
  <c r="AA557" i="7"/>
  <c r="AA614" i="7"/>
  <c r="AA518" i="6"/>
  <c r="AA277" i="6"/>
  <c r="AA358" i="7"/>
  <c r="AA646" i="7"/>
  <c r="AA466" i="6"/>
  <c r="AA663" i="6"/>
  <c r="AA430" i="7"/>
  <c r="AA472" i="6"/>
  <c r="AA667" i="6"/>
  <c r="AA494" i="6"/>
  <c r="AA644" i="7"/>
  <c r="AA193" i="6"/>
  <c r="AA144" i="6"/>
  <c r="AA111" i="6"/>
  <c r="AA187" i="6"/>
  <c r="AA218" i="6"/>
  <c r="AA113" i="6"/>
  <c r="AA238" i="6"/>
  <c r="AA197" i="6"/>
  <c r="AA181" i="6"/>
  <c r="AA356" i="7"/>
  <c r="AA240" i="6"/>
  <c r="AA215" i="6"/>
  <c r="AA334" i="6"/>
  <c r="AA425" i="7"/>
  <c r="AA477" i="7"/>
  <c r="AA322" i="7"/>
  <c r="AA527" i="7"/>
  <c r="AA594" i="7"/>
  <c r="AA514" i="7"/>
  <c r="AA269" i="7"/>
  <c r="AA353" i="6"/>
  <c r="AA298" i="7"/>
  <c r="AA416" i="6"/>
  <c r="AA607" i="7"/>
  <c r="AA471" i="6"/>
  <c r="AA637" i="7"/>
  <c r="AA337" i="7"/>
  <c r="AA653" i="6"/>
  <c r="AA582" i="7"/>
  <c r="AA542" i="6"/>
  <c r="AA567" i="6"/>
  <c r="AC174" i="6"/>
  <c r="AB174" i="6"/>
  <c r="AB261" i="7"/>
  <c r="AC261" i="7"/>
  <c r="AC171" i="7"/>
  <c r="AB171" i="7"/>
  <c r="AC362" i="7"/>
  <c r="AB362" i="7"/>
  <c r="AC136" i="7"/>
  <c r="AB136" i="7"/>
  <c r="AC336" i="7"/>
  <c r="AB336" i="7"/>
  <c r="AC170" i="7"/>
  <c r="AB170" i="7"/>
  <c r="AA121" i="6"/>
  <c r="AC135" i="6"/>
  <c r="AB135" i="6"/>
  <c r="AA128" i="7"/>
  <c r="AA101" i="7"/>
  <c r="AC206" i="7"/>
  <c r="AB206" i="7"/>
  <c r="AC103" i="6"/>
  <c r="AB103" i="6"/>
  <c r="AC221" i="6"/>
  <c r="AB221" i="6"/>
  <c r="AC104" i="6"/>
  <c r="AB104" i="6"/>
  <c r="AA213" i="6"/>
  <c r="AC159" i="6"/>
  <c r="AB159" i="6"/>
  <c r="AC198" i="6"/>
  <c r="AB198" i="6"/>
  <c r="AC181" i="6"/>
  <c r="AB181" i="6"/>
  <c r="AC148" i="6"/>
  <c r="AB148" i="6"/>
  <c r="AC324" i="6"/>
  <c r="AB324" i="6"/>
  <c r="AC360" i="6"/>
  <c r="AB360" i="6"/>
  <c r="AC182" i="6"/>
  <c r="AB182" i="6"/>
  <c r="AC165" i="6"/>
  <c r="AB165" i="6"/>
  <c r="AC149" i="7"/>
  <c r="AB149" i="7"/>
  <c r="AC203" i="6"/>
  <c r="AB203" i="6"/>
  <c r="AA166" i="7"/>
  <c r="AA108" i="7"/>
  <c r="AA288" i="7"/>
  <c r="AC151" i="7"/>
  <c r="AB151" i="7"/>
  <c r="AA134" i="6"/>
  <c r="AC121" i="7"/>
  <c r="AB121" i="7"/>
  <c r="AC177" i="6"/>
  <c r="AB177" i="6"/>
  <c r="AA148" i="6"/>
  <c r="AC337" i="6"/>
  <c r="AB337" i="6"/>
  <c r="AC184" i="6"/>
  <c r="AB184" i="6"/>
  <c r="AC203" i="7"/>
  <c r="AB203" i="7"/>
  <c r="AC256" i="7"/>
  <c r="AB256" i="7"/>
  <c r="AC201" i="7"/>
  <c r="AB201" i="7"/>
  <c r="AC118" i="6"/>
  <c r="AB118" i="6"/>
  <c r="AB108" i="7"/>
  <c r="AC108" i="7"/>
  <c r="AA209" i="6"/>
  <c r="AA203" i="6"/>
  <c r="AC232" i="7"/>
  <c r="AB232" i="7"/>
  <c r="AC497" i="6"/>
  <c r="AB497" i="6"/>
  <c r="AA264" i="6"/>
  <c r="AC193" i="6"/>
  <c r="AB193" i="6"/>
  <c r="AA151" i="7"/>
  <c r="AC192" i="7"/>
  <c r="AB192" i="7"/>
  <c r="AA121" i="7"/>
  <c r="AA337" i="6"/>
  <c r="AC119" i="7"/>
  <c r="AB119" i="7"/>
  <c r="AA184" i="6"/>
  <c r="AA203" i="7"/>
  <c r="AC165" i="7"/>
  <c r="AB165" i="7"/>
  <c r="AB195" i="7"/>
  <c r="AC195" i="7"/>
  <c r="AC321" i="7"/>
  <c r="AB321" i="7"/>
  <c r="AC212" i="7"/>
  <c r="AB212" i="7"/>
  <c r="AA194" i="7"/>
  <c r="AC196" i="6"/>
  <c r="AB196" i="6"/>
  <c r="AC162" i="7"/>
  <c r="AB162" i="7"/>
  <c r="AB123" i="6"/>
  <c r="AC123" i="6"/>
  <c r="AC149" i="6"/>
  <c r="AB149" i="6"/>
  <c r="AC506" i="7"/>
  <c r="AB506" i="7"/>
  <c r="AC142" i="6"/>
  <c r="AB142" i="6"/>
  <c r="AC305" i="7"/>
  <c r="AB305" i="7"/>
  <c r="AC231" i="6"/>
  <c r="AB231" i="6"/>
  <c r="AC166" i="7"/>
  <c r="AB166" i="7"/>
  <c r="AB264" i="6"/>
  <c r="AC264" i="6"/>
  <c r="AC288" i="7"/>
  <c r="AB288" i="7"/>
  <c r="AC134" i="6"/>
  <c r="AB134" i="6"/>
  <c r="AC209" i="6"/>
  <c r="AB209" i="6"/>
  <c r="AA149" i="7"/>
  <c r="AC208" i="7"/>
  <c r="AB208" i="7"/>
  <c r="AC150" i="6"/>
  <c r="AB150" i="6"/>
  <c r="AB273" i="6"/>
  <c r="AC273" i="6"/>
  <c r="AA150" i="6"/>
  <c r="AC117" i="6"/>
  <c r="AB117" i="6"/>
  <c r="AC129" i="6"/>
  <c r="AB129" i="6"/>
  <c r="AC113" i="6"/>
  <c r="AB113" i="6"/>
  <c r="AC155" i="7"/>
  <c r="AB155" i="7"/>
  <c r="AA196" i="6"/>
  <c r="AA162" i="7"/>
  <c r="AC406" i="6"/>
  <c r="AB406" i="6"/>
  <c r="AC197" i="6"/>
  <c r="AB197" i="6"/>
  <c r="AC215" i="7"/>
  <c r="AB215" i="7"/>
  <c r="AC255" i="6"/>
  <c r="AB255" i="6"/>
  <c r="AC211" i="6"/>
  <c r="AB211" i="6"/>
  <c r="AC120" i="6"/>
  <c r="AB120" i="6"/>
  <c r="AA149" i="6"/>
  <c r="AC398" i="6"/>
  <c r="AB398" i="6"/>
  <c r="AC144" i="6"/>
  <c r="AB144" i="6"/>
  <c r="AC210" i="7"/>
  <c r="AB210" i="7"/>
  <c r="AC145" i="6"/>
  <c r="AB145" i="6"/>
  <c r="AC185" i="6"/>
  <c r="AB185" i="6"/>
  <c r="AC216" i="7"/>
  <c r="AB216" i="7"/>
  <c r="AC224" i="7"/>
  <c r="AB224" i="7"/>
  <c r="AC194" i="7"/>
  <c r="AB194" i="7"/>
  <c r="AA163" i="6"/>
  <c r="AC129" i="7"/>
  <c r="AB129" i="7"/>
  <c r="AC249" i="6"/>
  <c r="AB249" i="6"/>
  <c r="AC202" i="6"/>
  <c r="AB202" i="6"/>
  <c r="AC106" i="7"/>
  <c r="AB106" i="7"/>
  <c r="AC186" i="6"/>
  <c r="AB186" i="6"/>
  <c r="AC217" i="6"/>
  <c r="AB217" i="6"/>
  <c r="AA130" i="6"/>
  <c r="AC570" i="7"/>
  <c r="AB570" i="7"/>
  <c r="AC553" i="7"/>
  <c r="AB553" i="7"/>
  <c r="AC389" i="6"/>
  <c r="AB389" i="6"/>
  <c r="AC233" i="7"/>
  <c r="AB233" i="7"/>
  <c r="AC219" i="7"/>
  <c r="AB219" i="7"/>
  <c r="AC147" i="7"/>
  <c r="AB147" i="7"/>
  <c r="AC175" i="6"/>
  <c r="AB175" i="6"/>
  <c r="AC140" i="6"/>
  <c r="AB140" i="6"/>
  <c r="AC130" i="6"/>
  <c r="AB130" i="6"/>
  <c r="AC350" i="6"/>
  <c r="AB350" i="6"/>
  <c r="AC544" i="6"/>
  <c r="AB544" i="6"/>
  <c r="AC223" i="6"/>
  <c r="AB223" i="6"/>
  <c r="AB166" i="6"/>
  <c r="AC166" i="6"/>
  <c r="AA186" i="7"/>
  <c r="AC163" i="6"/>
  <c r="AB163" i="6"/>
  <c r="AC101" i="6"/>
  <c r="AB101" i="6"/>
  <c r="AA219" i="7"/>
  <c r="AA175" i="6"/>
  <c r="AC122" i="6"/>
  <c r="AB122" i="6"/>
  <c r="AC109" i="6"/>
  <c r="AB109" i="6"/>
  <c r="AA140" i="6"/>
  <c r="AC143" i="7"/>
  <c r="AB143" i="7"/>
  <c r="AC333" i="7"/>
  <c r="AB333" i="7"/>
  <c r="AC185" i="7"/>
  <c r="AB185" i="7"/>
  <c r="AC182" i="7"/>
  <c r="AB182" i="7"/>
  <c r="AA182" i="7"/>
  <c r="AA223" i="6"/>
  <c r="AC111" i="6"/>
  <c r="AB111" i="6"/>
  <c r="AA166" i="6"/>
  <c r="AC282" i="6"/>
  <c r="AB282" i="6"/>
  <c r="AC167" i="7"/>
  <c r="AB167" i="7"/>
  <c r="AC204" i="7"/>
  <c r="AB204" i="7"/>
  <c r="AB204" i="6"/>
  <c r="AC204" i="6"/>
  <c r="AB155" i="6"/>
  <c r="AC155" i="6"/>
  <c r="AA101" i="6"/>
  <c r="AC103" i="7"/>
  <c r="AB103" i="7"/>
  <c r="AA190" i="7"/>
  <c r="AC146" i="6"/>
  <c r="AB146" i="6"/>
  <c r="AA143" i="7"/>
  <c r="AC109" i="7"/>
  <c r="AB109" i="7"/>
  <c r="AB187" i="7"/>
  <c r="AC187" i="7"/>
  <c r="AC400" i="7"/>
  <c r="AB400" i="7"/>
  <c r="AC307" i="7"/>
  <c r="AB307" i="7"/>
  <c r="AC383" i="6"/>
  <c r="AB383" i="6"/>
  <c r="AA282" i="6"/>
  <c r="AA167" i="7"/>
  <c r="AC151" i="6"/>
  <c r="AB151" i="6"/>
  <c r="AC128" i="6"/>
  <c r="AB128" i="6"/>
  <c r="AA204" i="6"/>
  <c r="AC208" i="6"/>
  <c r="AB208" i="6"/>
  <c r="AA155" i="6"/>
  <c r="AC135" i="7"/>
  <c r="AB135" i="7"/>
  <c r="AC209" i="7"/>
  <c r="AB209" i="7"/>
  <c r="AC190" i="7"/>
  <c r="AB190" i="7"/>
  <c r="AA187" i="7"/>
  <c r="AA400" i="7"/>
  <c r="AB234" i="6"/>
  <c r="AC234" i="6"/>
  <c r="AC387" i="6"/>
  <c r="AB387" i="6"/>
  <c r="AC262" i="7"/>
  <c r="AB262" i="7"/>
  <c r="AC202" i="7"/>
  <c r="AB202" i="7"/>
  <c r="AC157" i="6"/>
  <c r="AB157" i="6"/>
  <c r="AB170" i="6"/>
  <c r="AC170" i="6"/>
  <c r="AC186" i="7"/>
  <c r="AB186" i="7"/>
  <c r="AC207" i="6"/>
  <c r="AB207" i="6"/>
  <c r="AA202" i="7"/>
  <c r="AA157" i="6"/>
  <c r="AA170" i="6"/>
  <c r="AC196" i="7"/>
  <c r="AB196" i="7"/>
  <c r="AC107" i="7"/>
  <c r="AB107" i="7"/>
  <c r="AC284" i="6"/>
  <c r="AB284" i="6"/>
  <c r="AC179" i="6"/>
  <c r="AB179" i="6"/>
  <c r="AC199" i="6"/>
  <c r="AB199" i="6"/>
  <c r="AC152" i="6"/>
  <c r="AB152" i="6"/>
  <c r="AC200" i="6"/>
  <c r="AB200" i="6"/>
  <c r="AC118" i="7"/>
  <c r="AB118" i="7"/>
  <c r="AC112" i="7"/>
  <c r="AB112" i="7"/>
  <c r="AC143" i="6"/>
  <c r="AB143" i="6"/>
  <c r="AB172" i="6"/>
  <c r="AC172" i="6"/>
  <c r="AC227" i="6"/>
  <c r="AB227" i="6"/>
  <c r="AB549" i="7"/>
  <c r="AC549" i="7"/>
  <c r="AC321" i="6"/>
  <c r="AB321" i="6"/>
  <c r="AC133" i="6"/>
  <c r="AB133" i="6"/>
  <c r="AC205" i="7"/>
  <c r="AB205" i="7"/>
  <c r="AC102" i="6"/>
  <c r="AB102" i="6"/>
  <c r="AA112" i="7"/>
  <c r="AC329" i="6"/>
  <c r="AB329" i="6"/>
  <c r="AB116" i="7"/>
  <c r="AC116" i="7"/>
  <c r="AB183" i="7"/>
  <c r="AC183" i="7"/>
  <c r="AC137" i="6"/>
  <c r="AB137" i="6"/>
  <c r="AC178" i="7"/>
  <c r="AB178" i="7"/>
  <c r="AC113" i="7"/>
  <c r="AB113" i="7"/>
  <c r="AA114" i="6"/>
  <c r="AA182" i="6"/>
  <c r="AC120" i="7"/>
  <c r="AB120" i="7"/>
  <c r="AC223" i="7"/>
  <c r="AB223" i="7"/>
  <c r="AC168" i="7"/>
  <c r="AB168" i="7"/>
  <c r="AA183" i="7"/>
  <c r="AA133" i="6"/>
  <c r="AC108" i="6"/>
  <c r="AB108" i="6"/>
  <c r="AC136" i="6"/>
  <c r="AB136" i="6"/>
  <c r="AA137" i="6"/>
  <c r="AC191" i="7"/>
  <c r="AB191" i="7"/>
  <c r="AB164" i="7"/>
  <c r="AC164" i="7"/>
  <c r="AA205" i="7"/>
  <c r="AC134" i="7"/>
  <c r="AB134" i="7"/>
  <c r="AA178" i="7"/>
  <c r="AC132" i="6"/>
  <c r="AB132" i="6"/>
  <c r="AC104" i="7"/>
  <c r="AB104" i="7"/>
  <c r="AC146" i="7"/>
  <c r="AB146" i="7"/>
  <c r="AB396" i="6"/>
  <c r="AC396" i="6"/>
  <c r="AC175" i="7"/>
  <c r="AB175" i="7"/>
  <c r="AC402" i="7"/>
  <c r="AB402" i="7"/>
  <c r="AC252" i="7"/>
  <c r="AB252" i="7"/>
  <c r="AC114" i="6"/>
  <c r="AB114" i="6"/>
  <c r="AC332" i="6"/>
  <c r="AB332" i="6"/>
  <c r="AC263" i="6"/>
  <c r="AB263" i="6"/>
  <c r="AC138" i="7"/>
  <c r="AB138" i="7"/>
  <c r="AC114" i="7"/>
  <c r="AB114" i="7"/>
  <c r="AA165" i="6"/>
  <c r="AC144" i="7"/>
  <c r="AB144" i="7"/>
  <c r="AC207" i="7"/>
  <c r="AB207" i="7"/>
  <c r="AC157" i="7"/>
  <c r="AB157" i="7"/>
  <c r="AA362" i="7"/>
  <c r="AA332" i="6"/>
  <c r="AC169" i="6"/>
  <c r="AB169" i="6"/>
  <c r="AC150" i="7"/>
  <c r="AB150" i="7"/>
  <c r="AC121" i="6"/>
  <c r="AB121" i="6"/>
  <c r="AC128" i="7"/>
  <c r="AB128" i="7"/>
  <c r="AC101" i="7"/>
  <c r="AB101" i="7"/>
  <c r="AA174" i="6"/>
  <c r="AA138" i="7"/>
  <c r="AC213" i="6"/>
  <c r="AB213" i="6"/>
  <c r="AC126" i="7"/>
  <c r="AB126" i="7"/>
  <c r="AA263" i="6"/>
  <c r="AC240" i="6"/>
  <c r="AB240" i="6"/>
  <c r="AC345" i="7"/>
  <c r="AB345" i="7"/>
  <c r="AC265" i="6"/>
  <c r="AB265" i="6"/>
  <c r="AC467" i="7"/>
  <c r="AB467" i="7"/>
  <c r="AC615" i="7"/>
  <c r="AB615" i="7"/>
  <c r="AC390" i="7"/>
  <c r="AB390" i="7"/>
  <c r="AC474" i="7"/>
  <c r="AB474" i="7"/>
  <c r="AC359" i="7"/>
  <c r="AB359" i="7"/>
  <c r="AC388" i="7"/>
  <c r="AB388" i="7"/>
  <c r="AC370" i="6"/>
  <c r="AB370" i="6"/>
  <c r="AC424" i="7"/>
  <c r="AB424" i="7"/>
  <c r="AC475" i="7"/>
  <c r="AB475" i="7"/>
  <c r="AC652" i="7"/>
  <c r="AB652" i="7"/>
  <c r="AC366" i="7"/>
  <c r="AB366" i="7"/>
  <c r="AC244" i="7"/>
  <c r="AB244" i="7"/>
  <c r="AC277" i="7"/>
  <c r="AB277" i="7"/>
  <c r="AC316" i="6"/>
  <c r="AB316" i="6"/>
  <c r="AC643" i="7"/>
  <c r="AB643" i="7"/>
  <c r="AC674" i="7"/>
  <c r="AB674" i="7"/>
  <c r="AC469" i="6"/>
  <c r="AB469" i="6"/>
  <c r="AC660" i="6"/>
  <c r="AB660" i="6"/>
  <c r="AB592" i="7"/>
  <c r="AC592" i="7"/>
  <c r="AA350" i="6"/>
  <c r="AA118" i="6"/>
  <c r="AA345" i="7"/>
  <c r="AB328" i="7"/>
  <c r="AC328" i="7"/>
  <c r="AA333" i="7"/>
  <c r="AC354" i="7"/>
  <c r="AB354" i="7"/>
  <c r="AC397" i="6"/>
  <c r="AB397" i="6"/>
  <c r="AC241" i="7"/>
  <c r="AB241" i="7"/>
  <c r="AA321" i="7"/>
  <c r="AA234" i="6"/>
  <c r="AB248" i="6"/>
  <c r="AC248" i="6"/>
  <c r="AA212" i="7"/>
  <c r="AC158" i="6"/>
  <c r="AB158" i="6"/>
  <c r="AC367" i="7"/>
  <c r="AB367" i="7"/>
  <c r="AA262" i="7"/>
  <c r="AA553" i="7"/>
  <c r="AA116" i="7"/>
  <c r="AA142" i="6"/>
  <c r="AB312" i="7"/>
  <c r="AC312" i="7"/>
  <c r="AC391" i="7"/>
  <c r="AB391" i="7"/>
  <c r="AA389" i="6"/>
  <c r="AC371" i="6"/>
  <c r="AB371" i="6"/>
  <c r="AA360" i="6"/>
  <c r="AB229" i="7"/>
  <c r="AC229" i="7"/>
  <c r="AA233" i="7"/>
  <c r="AC347" i="6"/>
  <c r="AB347" i="6"/>
  <c r="AC344" i="6"/>
  <c r="AB344" i="6"/>
  <c r="AC365" i="6"/>
  <c r="AB365" i="6"/>
  <c r="AA390" i="7"/>
  <c r="AA474" i="7"/>
  <c r="AB521" i="7"/>
  <c r="AC521" i="7"/>
  <c r="AC451" i="7"/>
  <c r="AB451" i="7"/>
  <c r="AA359" i="7"/>
  <c r="AA388" i="7"/>
  <c r="AA370" i="6"/>
  <c r="AA424" i="7"/>
  <c r="AB434" i="6"/>
  <c r="AC434" i="6"/>
  <c r="AA475" i="7"/>
  <c r="AA652" i="7"/>
  <c r="AC399" i="7"/>
  <c r="AB399" i="7"/>
  <c r="AA244" i="7"/>
  <c r="AB236" i="6"/>
  <c r="AC236" i="6"/>
  <c r="AA277" i="7"/>
  <c r="AC365" i="7"/>
  <c r="AB365" i="7"/>
  <c r="AC296" i="6"/>
  <c r="AB296" i="6"/>
  <c r="AC489" i="7"/>
  <c r="AB489" i="7"/>
  <c r="AC571" i="7"/>
  <c r="AB571" i="7"/>
  <c r="AC662" i="7"/>
  <c r="AB662" i="7"/>
  <c r="AA643" i="7"/>
  <c r="AC338" i="7"/>
  <c r="AB338" i="7"/>
  <c r="AC536" i="6"/>
  <c r="AB536" i="6"/>
  <c r="AA674" i="7"/>
  <c r="AC486" i="7"/>
  <c r="AB486" i="7"/>
  <c r="AC496" i="7"/>
  <c r="AB496" i="7"/>
  <c r="AA660" i="6"/>
  <c r="AC444" i="6"/>
  <c r="AB444" i="6"/>
  <c r="AC562" i="6"/>
  <c r="AB562" i="6"/>
  <c r="AC338" i="6"/>
  <c r="AB338" i="6"/>
  <c r="AC287" i="6"/>
  <c r="AB287" i="6"/>
  <c r="AA328" i="7"/>
  <c r="AA397" i="6"/>
  <c r="AA241" i="7"/>
  <c r="AA433" i="6"/>
  <c r="AB526" i="7"/>
  <c r="AC526" i="7"/>
  <c r="AB197" i="7"/>
  <c r="AC197" i="7"/>
  <c r="AA158" i="6"/>
  <c r="AA367" i="7"/>
  <c r="AA251" i="6"/>
  <c r="AC464" i="6"/>
  <c r="AB464" i="6"/>
  <c r="AA611" i="6"/>
  <c r="AA312" i="7"/>
  <c r="AA391" i="7"/>
  <c r="AC468" i="7"/>
  <c r="AB468" i="7"/>
  <c r="AA371" i="6"/>
  <c r="AA229" i="7"/>
  <c r="AC306" i="7"/>
  <c r="AB306" i="7"/>
  <c r="AA347" i="6"/>
  <c r="AA344" i="6"/>
  <c r="AA365" i="6"/>
  <c r="AA521" i="7"/>
  <c r="AA451" i="7"/>
  <c r="AC514" i="7"/>
  <c r="AB514" i="7"/>
  <c r="AC339" i="7"/>
  <c r="AB339" i="7"/>
  <c r="AC391" i="6"/>
  <c r="AB391" i="6"/>
  <c r="AC462" i="7"/>
  <c r="AB462" i="7"/>
  <c r="AC557" i="7"/>
  <c r="AB557" i="7"/>
  <c r="AA572" i="7"/>
  <c r="AA434" i="6"/>
  <c r="AA399" i="7"/>
  <c r="AC297" i="7"/>
  <c r="AB297" i="7"/>
  <c r="AA236" i="6"/>
  <c r="AC294" i="7"/>
  <c r="AB294" i="7"/>
  <c r="AC212" i="6"/>
  <c r="AB212" i="6"/>
  <c r="AC286" i="7"/>
  <c r="AB286" i="7"/>
  <c r="AB280" i="7"/>
  <c r="AC280" i="7"/>
  <c r="AA365" i="7"/>
  <c r="AC341" i="7"/>
  <c r="AB341" i="7"/>
  <c r="AA489" i="7"/>
  <c r="AB447" i="6"/>
  <c r="AC447" i="6"/>
  <c r="AC546" i="7"/>
  <c r="AB546" i="7"/>
  <c r="AA571" i="7"/>
  <c r="AA662" i="7"/>
  <c r="AB518" i="7"/>
  <c r="AC518" i="7"/>
  <c r="AC598" i="6"/>
  <c r="AB598" i="6"/>
  <c r="AC602" i="7"/>
  <c r="AB602" i="7"/>
  <c r="AC587" i="6"/>
  <c r="AB587" i="6"/>
  <c r="AA486" i="7"/>
  <c r="AA496" i="7"/>
  <c r="AC645" i="7"/>
  <c r="AB645" i="7"/>
  <c r="AC459" i="6"/>
  <c r="AB459" i="6"/>
  <c r="AB608" i="7"/>
  <c r="AC608" i="7"/>
  <c r="AC556" i="7"/>
  <c r="AB556" i="7"/>
  <c r="AC342" i="7"/>
  <c r="AB342" i="7"/>
  <c r="AC244" i="6"/>
  <c r="AB244" i="6"/>
  <c r="AC346" i="7"/>
  <c r="AB346" i="7"/>
  <c r="AC225" i="7"/>
  <c r="AB225" i="7"/>
  <c r="AC158" i="7"/>
  <c r="AB158" i="7"/>
  <c r="AB529" i="6"/>
  <c r="AC529" i="6"/>
  <c r="AB343" i="6"/>
  <c r="AC343" i="6"/>
  <c r="AC318" i="7"/>
  <c r="AB318" i="7"/>
  <c r="AC201" i="6"/>
  <c r="AB201" i="6"/>
  <c r="AC452" i="7"/>
  <c r="AB452" i="7"/>
  <c r="AB440" i="7"/>
  <c r="AC440" i="7"/>
  <c r="AC403" i="6"/>
  <c r="AB403" i="6"/>
  <c r="AC314" i="7"/>
  <c r="AB314" i="7"/>
  <c r="AC302" i="7"/>
  <c r="AB302" i="7"/>
  <c r="AC252" i="6"/>
  <c r="AB252" i="6"/>
  <c r="AC243" i="6"/>
  <c r="AB243" i="6"/>
  <c r="AC331" i="7"/>
  <c r="AB331" i="7"/>
  <c r="AB581" i="7"/>
  <c r="AC581" i="7"/>
  <c r="AC352" i="6"/>
  <c r="AB352" i="6"/>
  <c r="AC534" i="7"/>
  <c r="AB534" i="7"/>
  <c r="AC615" i="6"/>
  <c r="AB615" i="6"/>
  <c r="AC619" i="7"/>
  <c r="AB619" i="7"/>
  <c r="AC452" i="6"/>
  <c r="AB452" i="6"/>
  <c r="AC654" i="6"/>
  <c r="AB654" i="6"/>
  <c r="AC617" i="6"/>
  <c r="AB617" i="6"/>
  <c r="AC665" i="6"/>
  <c r="AB665" i="6"/>
  <c r="AC497" i="7"/>
  <c r="AB497" i="7"/>
  <c r="AC432" i="7"/>
  <c r="AB432" i="7"/>
  <c r="AB171" i="6"/>
  <c r="AC171" i="6"/>
  <c r="AA132" i="6"/>
  <c r="AC300" i="6"/>
  <c r="AB300" i="6"/>
  <c r="AA109" i="6"/>
  <c r="AA396" i="6"/>
  <c r="AA120" i="6"/>
  <c r="AA329" i="6"/>
  <c r="AC561" i="6"/>
  <c r="AB561" i="6"/>
  <c r="AA244" i="6"/>
  <c r="AC330" i="6"/>
  <c r="AB330" i="6"/>
  <c r="AB433" i="6"/>
  <c r="AC433" i="6"/>
  <c r="AC484" i="7"/>
  <c r="AB484" i="7"/>
  <c r="AB488" i="7"/>
  <c r="AC488" i="7"/>
  <c r="AA346" i="7"/>
  <c r="AC372" i="6"/>
  <c r="AB372" i="6"/>
  <c r="AC262" i="6"/>
  <c r="AB262" i="6"/>
  <c r="AC251" i="6"/>
  <c r="AB251" i="6"/>
  <c r="AC426" i="7"/>
  <c r="AB426" i="7"/>
  <c r="AC611" i="6"/>
  <c r="AB611" i="6"/>
  <c r="AA158" i="7"/>
  <c r="AC237" i="6"/>
  <c r="AB237" i="6"/>
  <c r="AA529" i="6"/>
  <c r="AC246" i="6"/>
  <c r="AB246" i="6"/>
  <c r="AC152" i="7"/>
  <c r="AB152" i="7"/>
  <c r="AA318" i="7"/>
  <c r="AC285" i="7"/>
  <c r="AB285" i="7"/>
  <c r="AA236" i="7"/>
  <c r="AA201" i="6"/>
  <c r="AC292" i="6"/>
  <c r="AB292" i="6"/>
  <c r="AC538" i="7"/>
  <c r="AB538" i="7"/>
  <c r="AA452" i="7"/>
  <c r="AA440" i="7"/>
  <c r="AA403" i="6"/>
  <c r="AC226" i="6"/>
  <c r="AB226" i="6"/>
  <c r="AA314" i="7"/>
  <c r="AA302" i="7"/>
  <c r="AA252" i="6"/>
  <c r="AC339" i="6"/>
  <c r="AB339" i="6"/>
  <c r="AC572" i="7"/>
  <c r="AB572" i="7"/>
  <c r="AC454" i="7"/>
  <c r="AB454" i="7"/>
  <c r="AC551" i="6"/>
  <c r="AB551" i="6"/>
  <c r="AA331" i="7"/>
  <c r="AC153" i="7"/>
  <c r="AB153" i="7"/>
  <c r="AC374" i="6"/>
  <c r="AB374" i="6"/>
  <c r="AC308" i="7"/>
  <c r="AB308" i="7"/>
  <c r="AC131" i="7"/>
  <c r="AB131" i="7"/>
  <c r="AC379" i="6"/>
  <c r="AB379" i="6"/>
  <c r="AC281" i="7"/>
  <c r="AB281" i="7"/>
  <c r="AC604" i="7"/>
  <c r="AB604" i="7"/>
  <c r="AC649" i="7"/>
  <c r="AB649" i="7"/>
  <c r="AC559" i="6"/>
  <c r="AB559" i="6"/>
  <c r="AC479" i="7"/>
  <c r="AB479" i="7"/>
  <c r="AC482" i="6"/>
  <c r="AB482" i="6"/>
  <c r="AA654" i="6"/>
  <c r="AC431" i="6"/>
  <c r="AB431" i="6"/>
  <c r="AC659" i="6"/>
  <c r="AB659" i="6"/>
  <c r="AB640" i="7"/>
  <c r="AC640" i="7"/>
  <c r="AA122" i="6"/>
  <c r="AB181" i="7"/>
  <c r="AC181" i="7"/>
  <c r="AA123" i="6"/>
  <c r="AA549" i="7"/>
  <c r="AB421" i="7"/>
  <c r="AC421" i="7"/>
  <c r="AC145" i="7"/>
  <c r="AB145" i="7"/>
  <c r="AA224" i="7"/>
  <c r="AA150" i="7"/>
  <c r="AC191" i="6"/>
  <c r="AB191" i="6"/>
  <c r="AA129" i="7"/>
  <c r="AC105" i="7"/>
  <c r="AB105" i="7"/>
  <c r="AA261" i="7"/>
  <c r="AA113" i="7"/>
  <c r="AA171" i="6"/>
  <c r="AA162" i="6"/>
  <c r="AC193" i="7"/>
  <c r="AB193" i="7"/>
  <c r="AC176" i="7"/>
  <c r="AB176" i="7"/>
  <c r="AC214" i="7"/>
  <c r="AB214" i="7"/>
  <c r="AA255" i="6"/>
  <c r="AA324" i="6"/>
  <c r="AC442" i="7"/>
  <c r="AB442" i="7"/>
  <c r="AC475" i="6"/>
  <c r="AB475" i="6"/>
  <c r="AC380" i="6"/>
  <c r="AB380" i="6"/>
  <c r="AA561" i="6"/>
  <c r="AC174" i="7"/>
  <c r="AB174" i="7"/>
  <c r="AC342" i="6"/>
  <c r="AB342" i="6"/>
  <c r="AA330" i="6"/>
  <c r="AC387" i="7"/>
  <c r="AB387" i="7"/>
  <c r="AC226" i="7"/>
  <c r="AB226" i="7"/>
  <c r="AC295" i="6"/>
  <c r="AB295" i="6"/>
  <c r="AA484" i="7"/>
  <c r="AC569" i="7"/>
  <c r="AB569" i="7"/>
  <c r="AA488" i="7"/>
  <c r="AB245" i="7"/>
  <c r="AC245" i="7"/>
  <c r="AC272" i="6"/>
  <c r="AB272" i="6"/>
  <c r="AC159" i="7"/>
  <c r="AB159" i="7"/>
  <c r="AC249" i="7"/>
  <c r="AB249" i="7"/>
  <c r="AC371" i="7"/>
  <c r="AB371" i="7"/>
  <c r="AA372" i="6"/>
  <c r="AA262" i="6"/>
  <c r="AC326" i="7"/>
  <c r="AB326" i="7"/>
  <c r="AA426" i="7"/>
  <c r="AB472" i="7"/>
  <c r="AC472" i="7"/>
  <c r="AC483" i="6"/>
  <c r="AB483" i="6"/>
  <c r="AC195" i="6"/>
  <c r="AB195" i="6"/>
  <c r="AC258" i="6"/>
  <c r="AB258" i="6"/>
  <c r="AA252" i="7"/>
  <c r="AC330" i="7"/>
  <c r="AB330" i="7"/>
  <c r="AA246" i="6"/>
  <c r="AA152" i="7"/>
  <c r="AA309" i="6"/>
  <c r="AA285" i="7"/>
  <c r="AC313" i="7"/>
  <c r="AB313" i="7"/>
  <c r="AA292" i="6"/>
  <c r="AC246" i="7"/>
  <c r="AB246" i="7"/>
  <c r="AA538" i="7"/>
  <c r="AC573" i="7"/>
  <c r="AB573" i="7"/>
  <c r="AC180" i="7"/>
  <c r="AB180" i="7"/>
  <c r="AA226" i="6"/>
  <c r="AC270" i="6"/>
  <c r="AB270" i="6"/>
  <c r="AA339" i="6"/>
  <c r="AC505" i="7"/>
  <c r="AB505" i="7"/>
  <c r="AC535" i="7"/>
  <c r="AB535" i="7"/>
  <c r="AA454" i="7"/>
  <c r="AA551" i="6"/>
  <c r="AC605" i="6"/>
  <c r="AB605" i="6"/>
  <c r="AC343" i="7"/>
  <c r="AB343" i="7"/>
  <c r="AC290" i="6"/>
  <c r="AB290" i="6"/>
  <c r="AC395" i="7"/>
  <c r="AB395" i="7"/>
  <c r="AA153" i="7"/>
  <c r="AA308" i="7"/>
  <c r="AB517" i="7"/>
  <c r="AC517" i="7"/>
  <c r="AA131" i="7"/>
  <c r="AA281" i="7"/>
  <c r="AC643" i="6"/>
  <c r="AB643" i="6"/>
  <c r="AC618" i="7"/>
  <c r="AB618" i="7"/>
  <c r="AA649" i="7"/>
  <c r="AC676" i="6"/>
  <c r="AB676" i="6"/>
  <c r="AC386" i="7"/>
  <c r="AB386" i="7"/>
  <c r="AC476" i="6"/>
  <c r="AB476" i="6"/>
  <c r="AC503" i="7"/>
  <c r="AB503" i="7"/>
  <c r="AC183" i="6"/>
  <c r="AB183" i="6"/>
  <c r="AC162" i="6"/>
  <c r="AB162" i="6"/>
  <c r="AC220" i="7"/>
  <c r="AB220" i="7"/>
  <c r="AB139" i="6"/>
  <c r="AC139" i="6"/>
  <c r="AC240" i="7"/>
  <c r="AB240" i="7"/>
  <c r="AC125" i="7"/>
  <c r="AB125" i="7"/>
  <c r="AC410" i="7"/>
  <c r="AB410" i="7"/>
  <c r="AA181" i="7"/>
  <c r="AC164" i="6"/>
  <c r="AB164" i="6"/>
  <c r="AC110" i="6"/>
  <c r="AB110" i="6"/>
  <c r="AC199" i="7"/>
  <c r="AB199" i="7"/>
  <c r="AC156" i="6"/>
  <c r="AB156" i="6"/>
  <c r="AC211" i="7"/>
  <c r="AB211" i="7"/>
  <c r="AC282" i="7"/>
  <c r="AB282" i="7"/>
  <c r="AC341" i="6"/>
  <c r="AB341" i="6"/>
  <c r="AC392" i="7"/>
  <c r="AB392" i="7"/>
  <c r="AC284" i="7"/>
  <c r="AB284" i="7"/>
  <c r="AC317" i="6"/>
  <c r="AB317" i="6"/>
  <c r="AB565" i="7"/>
  <c r="AC565" i="7"/>
  <c r="AC106" i="6"/>
  <c r="AB106" i="6"/>
  <c r="AB305" i="6"/>
  <c r="AC305" i="6"/>
  <c r="AC276" i="7"/>
  <c r="AB276" i="7"/>
  <c r="AA463" i="7"/>
  <c r="AC309" i="7"/>
  <c r="AB309" i="7"/>
  <c r="AC376" i="7"/>
  <c r="AB376" i="7"/>
  <c r="AC322" i="7"/>
  <c r="AB322" i="7"/>
  <c r="AB272" i="7"/>
  <c r="AC272" i="7"/>
  <c r="AC232" i="6"/>
  <c r="AB232" i="6"/>
  <c r="AC259" i="6"/>
  <c r="AB259" i="6"/>
  <c r="AB355" i="7"/>
  <c r="AC355" i="7"/>
  <c r="AC236" i="7"/>
  <c r="AB236" i="7"/>
  <c r="AC289" i="6"/>
  <c r="AB289" i="6"/>
  <c r="AC393" i="6"/>
  <c r="AB393" i="6"/>
  <c r="AC355" i="6"/>
  <c r="AB355" i="6"/>
  <c r="AC515" i="7"/>
  <c r="AB515" i="7"/>
  <c r="AC493" i="6"/>
  <c r="AB493" i="6"/>
  <c r="AB296" i="7"/>
  <c r="AC296" i="7"/>
  <c r="AC397" i="7"/>
  <c r="AB397" i="7"/>
  <c r="AC138" i="6"/>
  <c r="AB138" i="6"/>
  <c r="AC353" i="6"/>
  <c r="AB353" i="6"/>
  <c r="AC269" i="6"/>
  <c r="AB269" i="6"/>
  <c r="AA432" i="6"/>
  <c r="AC153" i="6"/>
  <c r="AB153" i="6"/>
  <c r="AC381" i="7"/>
  <c r="AB381" i="7"/>
  <c r="AC298" i="7"/>
  <c r="AB298" i="7"/>
  <c r="AB277" i="6"/>
  <c r="AC277" i="6"/>
  <c r="AB220" i="6"/>
  <c r="AC220" i="6"/>
  <c r="AA241" i="6"/>
  <c r="AC307" i="6"/>
  <c r="AB307" i="6"/>
  <c r="AC347" i="7"/>
  <c r="AB347" i="7"/>
  <c r="AC541" i="6"/>
  <c r="AB541" i="6"/>
  <c r="AC597" i="6"/>
  <c r="AB597" i="6"/>
  <c r="AC612" i="7"/>
  <c r="AB612" i="7"/>
  <c r="AC416" i="6"/>
  <c r="AB416" i="6"/>
  <c r="AA482" i="6"/>
  <c r="AC592" i="6"/>
  <c r="AB592" i="6"/>
  <c r="AA386" i="7"/>
  <c r="AC548" i="7"/>
  <c r="AB548" i="7"/>
  <c r="AC462" i="6"/>
  <c r="AB462" i="6"/>
  <c r="AC414" i="6"/>
  <c r="AB414" i="6"/>
  <c r="AC309" i="6"/>
  <c r="AB309" i="6"/>
  <c r="AC260" i="7"/>
  <c r="AB260" i="7"/>
  <c r="AC460" i="7"/>
  <c r="AB460" i="7"/>
  <c r="AB293" i="6"/>
  <c r="AC293" i="6"/>
  <c r="AC266" i="6"/>
  <c r="AB266" i="6"/>
  <c r="AC432" i="6"/>
  <c r="AB432" i="6"/>
  <c r="AC552" i="7"/>
  <c r="AB552" i="7"/>
  <c r="AC273" i="7"/>
  <c r="AB273" i="7"/>
  <c r="AC361" i="6"/>
  <c r="AB361" i="6"/>
  <c r="AC382" i="6"/>
  <c r="AB382" i="6"/>
  <c r="AB344" i="7"/>
  <c r="AC344" i="7"/>
  <c r="AC258" i="7"/>
  <c r="AB258" i="7"/>
  <c r="AB148" i="7"/>
  <c r="AC148" i="7"/>
  <c r="AC241" i="6"/>
  <c r="AB241" i="6"/>
  <c r="AC542" i="7"/>
  <c r="AB542" i="7"/>
  <c r="AC673" i="6"/>
  <c r="AB673" i="6"/>
  <c r="AC526" i="6"/>
  <c r="AB526" i="6"/>
  <c r="AC480" i="7"/>
  <c r="AB480" i="7"/>
  <c r="AC154" i="6"/>
  <c r="AB154" i="6"/>
  <c r="AA177" i="6"/>
  <c r="AA119" i="7"/>
  <c r="AA103" i="7"/>
  <c r="AC125" i="6"/>
  <c r="AB125" i="6"/>
  <c r="AC214" i="6"/>
  <c r="AB214" i="6"/>
  <c r="AC177" i="7"/>
  <c r="AB177" i="7"/>
  <c r="AA186" i="6"/>
  <c r="AA109" i="7"/>
  <c r="AB161" i="6"/>
  <c r="AC161" i="6"/>
  <c r="AC218" i="7"/>
  <c r="AB218" i="7"/>
  <c r="AA211" i="6"/>
  <c r="AC130" i="7"/>
  <c r="AB130" i="7"/>
  <c r="AC161" i="7"/>
  <c r="AB161" i="7"/>
  <c r="AA256" i="7"/>
  <c r="AA201" i="7"/>
  <c r="AA307" i="7"/>
  <c r="AB388" i="6"/>
  <c r="AC388" i="6"/>
  <c r="AC137" i="7"/>
  <c r="AB137" i="7"/>
  <c r="AC115" i="6"/>
  <c r="AB115" i="6"/>
  <c r="AA383" i="6"/>
  <c r="AC225" i="6"/>
  <c r="AB225" i="6"/>
  <c r="AA317" i="6"/>
  <c r="AC465" i="6"/>
  <c r="AB465" i="6"/>
  <c r="AC384" i="7"/>
  <c r="AB384" i="7"/>
  <c r="AC396" i="7"/>
  <c r="AB396" i="7"/>
  <c r="AA185" i="7"/>
  <c r="AC301" i="6"/>
  <c r="AB301" i="6"/>
  <c r="AC463" i="7"/>
  <c r="AB463" i="7"/>
  <c r="AA467" i="7"/>
  <c r="AC466" i="7"/>
  <c r="AB466" i="7"/>
  <c r="AC329" i="7"/>
  <c r="AB329" i="7"/>
  <c r="AA305" i="7"/>
  <c r="AA544" i="6"/>
  <c r="AB490" i="6"/>
  <c r="AC490" i="6"/>
  <c r="AC180" i="6"/>
  <c r="AB180" i="6"/>
  <c r="AA414" i="6"/>
  <c r="AC235" i="6"/>
  <c r="AB235" i="6"/>
  <c r="AC206" i="6"/>
  <c r="AB206" i="6"/>
  <c r="AC382" i="7"/>
  <c r="AB382" i="7"/>
  <c r="AB528" i="6"/>
  <c r="AC528" i="6"/>
  <c r="AC578" i="7"/>
  <c r="AB578" i="7"/>
  <c r="AA460" i="7"/>
  <c r="AC233" i="6"/>
  <c r="AB233" i="6"/>
  <c r="AC147" i="6"/>
  <c r="AB147" i="6"/>
  <c r="AC394" i="7"/>
  <c r="AB394" i="7"/>
  <c r="AC395" i="6"/>
  <c r="AB395" i="6"/>
  <c r="AA293" i="6"/>
  <c r="AA266" i="6"/>
  <c r="AA552" i="7"/>
  <c r="AC304" i="6"/>
  <c r="AB304" i="6"/>
  <c r="AA273" i="7"/>
  <c r="AC374" i="7"/>
  <c r="AB374" i="7"/>
  <c r="AA361" i="6"/>
  <c r="AA382" i="6"/>
  <c r="AA258" i="7"/>
  <c r="AA148" i="7"/>
  <c r="AB405" i="7"/>
  <c r="AC405" i="7"/>
  <c r="AC358" i="7"/>
  <c r="AB358" i="7"/>
  <c r="AC508" i="6"/>
  <c r="AB508" i="6"/>
  <c r="AC606" i="7"/>
  <c r="AB606" i="7"/>
  <c r="AC603" i="6"/>
  <c r="AB603" i="6"/>
  <c r="AC545" i="7"/>
  <c r="AB545" i="7"/>
  <c r="AC500" i="7"/>
  <c r="AB500" i="7"/>
  <c r="AC413" i="6"/>
  <c r="AB413" i="6"/>
  <c r="AC529" i="7"/>
  <c r="AB529" i="7"/>
  <c r="AC664" i="6"/>
  <c r="AB664" i="6"/>
  <c r="AC316" i="7"/>
  <c r="AB316" i="7"/>
  <c r="AA526" i="6"/>
  <c r="AC453" i="6"/>
  <c r="AB453" i="6"/>
  <c r="AC292" i="7"/>
  <c r="AB292" i="7"/>
  <c r="AC291" i="6"/>
  <c r="AB291" i="6"/>
  <c r="AC280" i="6"/>
  <c r="AB280" i="6"/>
  <c r="AC295" i="7"/>
  <c r="AB295" i="7"/>
  <c r="AC325" i="7"/>
  <c r="AB325" i="7"/>
  <c r="AB394" i="6"/>
  <c r="AC394" i="6"/>
  <c r="AC401" i="7"/>
  <c r="AB401" i="7"/>
  <c r="AC603" i="7"/>
  <c r="AB603" i="7"/>
  <c r="AC247" i="6"/>
  <c r="AB247" i="6"/>
  <c r="AB318" i="6"/>
  <c r="AC318" i="6"/>
  <c r="AA301" i="6"/>
  <c r="AC490" i="7"/>
  <c r="AB490" i="7"/>
  <c r="AC425" i="7"/>
  <c r="AB425" i="7"/>
  <c r="AC179" i="7"/>
  <c r="AB179" i="7"/>
  <c r="AA329" i="7"/>
  <c r="AA490" i="6"/>
  <c r="AA180" i="6"/>
  <c r="AC228" i="6"/>
  <c r="AB228" i="6"/>
  <c r="AA235" i="6"/>
  <c r="AA206" i="6"/>
  <c r="AC247" i="7"/>
  <c r="AB247" i="7"/>
  <c r="AC356" i="6"/>
  <c r="AB356" i="6"/>
  <c r="AC478" i="7"/>
  <c r="AB478" i="7"/>
  <c r="AB593" i="7"/>
  <c r="AC593" i="7"/>
  <c r="AC351" i="7"/>
  <c r="AB351" i="7"/>
  <c r="AC230" i="6"/>
  <c r="AB230" i="6"/>
  <c r="AC362" i="6"/>
  <c r="AB362" i="6"/>
  <c r="AC669" i="6"/>
  <c r="AB669" i="6"/>
  <c r="AC353" i="7"/>
  <c r="AB353" i="7"/>
  <c r="AC361" i="7"/>
  <c r="AB361" i="7"/>
  <c r="AC256" i="6"/>
  <c r="AB256" i="6"/>
  <c r="AC569" i="6"/>
  <c r="AB569" i="6"/>
  <c r="AC496" i="6"/>
  <c r="AB496" i="6"/>
  <c r="AC492" i="6"/>
  <c r="AB492" i="6"/>
  <c r="AC317" i="7"/>
  <c r="AB317" i="7"/>
  <c r="AC587" i="7"/>
  <c r="AB587" i="7"/>
  <c r="AC559" i="7"/>
  <c r="AB559" i="7"/>
  <c r="AB336" i="6"/>
  <c r="AC336" i="6"/>
  <c r="AC385" i="6"/>
  <c r="AB385" i="6"/>
  <c r="AC325" i="6"/>
  <c r="AB325" i="6"/>
  <c r="AC297" i="6"/>
  <c r="AB297" i="6"/>
  <c r="AC126" i="6"/>
  <c r="AB126" i="6"/>
  <c r="AC369" i="6"/>
  <c r="AB369" i="6"/>
  <c r="AC393" i="7"/>
  <c r="AB393" i="7"/>
  <c r="AC310" i="7"/>
  <c r="AB310" i="7"/>
  <c r="AC568" i="7"/>
  <c r="AB568" i="7"/>
  <c r="AC310" i="6"/>
  <c r="AB310" i="6"/>
  <c r="AC360" i="7"/>
  <c r="AB360" i="7"/>
  <c r="AC407" i="7"/>
  <c r="AB407" i="7"/>
  <c r="AC647" i="7"/>
  <c r="AB647" i="7"/>
  <c r="AC216" i="6"/>
  <c r="AB216" i="6"/>
  <c r="AC349" i="6"/>
  <c r="AB349" i="6"/>
  <c r="AC511" i="7"/>
  <c r="AB511" i="7"/>
  <c r="AC331" i="6"/>
  <c r="AB331" i="6"/>
  <c r="AC312" i="6"/>
  <c r="AB312" i="6"/>
  <c r="AA353" i="7"/>
  <c r="AC378" i="7"/>
  <c r="AB378" i="7"/>
  <c r="AC257" i="7"/>
  <c r="AB257" i="7"/>
  <c r="AC278" i="6"/>
  <c r="AB278" i="6"/>
  <c r="AC671" i="7"/>
  <c r="AB671" i="7"/>
  <c r="AC633" i="6"/>
  <c r="AB633" i="6"/>
  <c r="AC283" i="7"/>
  <c r="AB283" i="7"/>
  <c r="AC467" i="6"/>
  <c r="AB467" i="6"/>
  <c r="AC670" i="7"/>
  <c r="AB670" i="7"/>
  <c r="AB189" i="7"/>
  <c r="AC189" i="7"/>
  <c r="AA146" i="7"/>
  <c r="AC160" i="6"/>
  <c r="AB160" i="6"/>
  <c r="AC124" i="6"/>
  <c r="AB124" i="6"/>
  <c r="AC222" i="6"/>
  <c r="AB222" i="6"/>
  <c r="AA506" i="7"/>
  <c r="AA321" i="6"/>
  <c r="AC265" i="7"/>
  <c r="AB265" i="7"/>
  <c r="AC115" i="7"/>
  <c r="AB115" i="7"/>
  <c r="AB359" i="6"/>
  <c r="AC359" i="6"/>
  <c r="AA559" i="7"/>
  <c r="AC560" i="6"/>
  <c r="AB560" i="6"/>
  <c r="AA336" i="6"/>
  <c r="AC116" i="6"/>
  <c r="AB116" i="6"/>
  <c r="AC178" i="6"/>
  <c r="AB178" i="6"/>
  <c r="AA385" i="6"/>
  <c r="AC299" i="6"/>
  <c r="AB299" i="6"/>
  <c r="AC340" i="7"/>
  <c r="AB340" i="7"/>
  <c r="AA325" i="6"/>
  <c r="AA247" i="6"/>
  <c r="AA297" i="6"/>
  <c r="AC326" i="6"/>
  <c r="AB326" i="6"/>
  <c r="AC303" i="7"/>
  <c r="AB303" i="7"/>
  <c r="AC263" i="7"/>
  <c r="AB263" i="7"/>
  <c r="AA126" i="6"/>
  <c r="AA228" i="6"/>
  <c r="AB314" i="6"/>
  <c r="AC314" i="6"/>
  <c r="AC351" i="6"/>
  <c r="AB351" i="6"/>
  <c r="AA369" i="6"/>
  <c r="AB320" i="6"/>
  <c r="AC320" i="6"/>
  <c r="AA393" i="7"/>
  <c r="AB373" i="7"/>
  <c r="AC373" i="7"/>
  <c r="AC243" i="7"/>
  <c r="AB243" i="7"/>
  <c r="AC286" i="6"/>
  <c r="AB286" i="6"/>
  <c r="AA310" i="7"/>
  <c r="AC579" i="7"/>
  <c r="AB579" i="7"/>
  <c r="AA568" i="7"/>
  <c r="AA351" i="7"/>
  <c r="AA360" i="7"/>
  <c r="AA407" i="7"/>
  <c r="AB588" i="6"/>
  <c r="AC588" i="6"/>
  <c r="AC444" i="7"/>
  <c r="AB444" i="7"/>
  <c r="AC127" i="6"/>
  <c r="AB127" i="6"/>
  <c r="AA216" i="6"/>
  <c r="AB357" i="7"/>
  <c r="AC357" i="7"/>
  <c r="AA349" i="6"/>
  <c r="AC189" i="6"/>
  <c r="AB189" i="6"/>
  <c r="AA331" i="6"/>
  <c r="AC340" i="6"/>
  <c r="AB340" i="6"/>
  <c r="AA312" i="6"/>
  <c r="AA378" i="7"/>
  <c r="AC357" i="6"/>
  <c r="AB357" i="6"/>
  <c r="AC250" i="6"/>
  <c r="AB250" i="6"/>
  <c r="AA278" i="6"/>
  <c r="AC468" i="6"/>
  <c r="AB468" i="6"/>
  <c r="AC641" i="7"/>
  <c r="AB641" i="7"/>
  <c r="AA671" i="7"/>
  <c r="AC538" i="6"/>
  <c r="AB538" i="6"/>
  <c r="AC629" i="6"/>
  <c r="AB629" i="6"/>
  <c r="AA467" i="6"/>
  <c r="AC438" i="6"/>
  <c r="AB438" i="6"/>
  <c r="AA670" i="7"/>
  <c r="AC601" i="6"/>
  <c r="AB601" i="6"/>
  <c r="AC446" i="7"/>
  <c r="AB446" i="7"/>
  <c r="AC141" i="7"/>
  <c r="AB141" i="7"/>
  <c r="AA134" i="7"/>
  <c r="AC154" i="7"/>
  <c r="AB154" i="7"/>
  <c r="AA200" i="6"/>
  <c r="AA147" i="7"/>
  <c r="AC384" i="6"/>
  <c r="AB384" i="6"/>
  <c r="AC352" i="7"/>
  <c r="AB352" i="7"/>
  <c r="AA202" i="6"/>
  <c r="AC124" i="7"/>
  <c r="AB124" i="7"/>
  <c r="AA168" i="7"/>
  <c r="AB107" i="6"/>
  <c r="AC107" i="6"/>
  <c r="AA208" i="7"/>
  <c r="AA231" i="6"/>
  <c r="AA157" i="7"/>
  <c r="AA136" i="6"/>
  <c r="AA171" i="7"/>
  <c r="AC133" i="7"/>
  <c r="AB133" i="7"/>
  <c r="AC111" i="7"/>
  <c r="AB111" i="7"/>
  <c r="AC117" i="7"/>
  <c r="AB117" i="7"/>
  <c r="AC320" i="7"/>
  <c r="AB320" i="7"/>
  <c r="AA135" i="6"/>
  <c r="AB187" i="6"/>
  <c r="AC187" i="6"/>
  <c r="AA141" i="7"/>
  <c r="AA154" i="7"/>
  <c r="AA384" i="6"/>
  <c r="AC192" i="6"/>
  <c r="AB192" i="6"/>
  <c r="AC112" i="6"/>
  <c r="AB112" i="6"/>
  <c r="AB213" i="7"/>
  <c r="AC213" i="7"/>
  <c r="AC239" i="6"/>
  <c r="AB239" i="6"/>
  <c r="AA352" i="7"/>
  <c r="AC172" i="7"/>
  <c r="AB172" i="7"/>
  <c r="AA184" i="7"/>
  <c r="AA189" i="7"/>
  <c r="AA139" i="7"/>
  <c r="AA160" i="6"/>
  <c r="AC173" i="7"/>
  <c r="AB173" i="7"/>
  <c r="AC123" i="7"/>
  <c r="AB123" i="7"/>
  <c r="AB389" i="7"/>
  <c r="AC389" i="7"/>
  <c r="AA124" i="6"/>
  <c r="AC368" i="7"/>
  <c r="AB368" i="7"/>
  <c r="AA222" i="6"/>
  <c r="AC167" i="6"/>
  <c r="AB167" i="6"/>
  <c r="AC122" i="7"/>
  <c r="AB122" i="7"/>
  <c r="AC501" i="7"/>
  <c r="AB501" i="7"/>
  <c r="AC270" i="7"/>
  <c r="AB270" i="7"/>
  <c r="AA265" i="7"/>
  <c r="AC264" i="7"/>
  <c r="AB264" i="7"/>
  <c r="AA115" i="7"/>
  <c r="AC239" i="7"/>
  <c r="AB239" i="7"/>
  <c r="AA313" i="6"/>
  <c r="AA359" i="6"/>
  <c r="AA116" i="6"/>
  <c r="AA299" i="6"/>
  <c r="AA340" i="7"/>
  <c r="AC376" i="6"/>
  <c r="AB376" i="6"/>
  <c r="AC539" i="6"/>
  <c r="AB539" i="6"/>
  <c r="AA510" i="7"/>
  <c r="AC531" i="7"/>
  <c r="AB531" i="7"/>
  <c r="AA600" i="7"/>
  <c r="AA326" i="6"/>
  <c r="AC301" i="7"/>
  <c r="AB301" i="7"/>
  <c r="AA263" i="7"/>
  <c r="AC381" i="6"/>
  <c r="AB381" i="6"/>
  <c r="AA351" i="6"/>
  <c r="AC279" i="6"/>
  <c r="AB279" i="6"/>
  <c r="AA320" i="6"/>
  <c r="AA373" i="7"/>
  <c r="AA287" i="7"/>
  <c r="AC324" i="7"/>
  <c r="AB324" i="7"/>
  <c r="AA243" i="7"/>
  <c r="AA286" i="6"/>
  <c r="AC289" i="7"/>
  <c r="AB289" i="7"/>
  <c r="AA579" i="7"/>
  <c r="AC471" i="7"/>
  <c r="AB471" i="7"/>
  <c r="AB545" i="6"/>
  <c r="AC545" i="6"/>
  <c r="AA310" i="6"/>
  <c r="AC377" i="7"/>
  <c r="AB377" i="7"/>
  <c r="AC227" i="7"/>
  <c r="AB227" i="7"/>
  <c r="AC377" i="6"/>
  <c r="AB377" i="6"/>
  <c r="AC431" i="7"/>
  <c r="AB431" i="7"/>
  <c r="AA588" i="6"/>
  <c r="AA444" i="7"/>
  <c r="AC614" i="7"/>
  <c r="AB614" i="7"/>
  <c r="AA127" i="6"/>
  <c r="AA357" i="7"/>
  <c r="AC274" i="7"/>
  <c r="AB274" i="7"/>
  <c r="AC332" i="7"/>
  <c r="AB332" i="7"/>
  <c r="AA189" i="6"/>
  <c r="AC237" i="7"/>
  <c r="AB237" i="7"/>
  <c r="AA250" i="6"/>
  <c r="AA468" i="6"/>
  <c r="AC434" i="7"/>
  <c r="AB434" i="7"/>
  <c r="AC528" i="7"/>
  <c r="AB528" i="7"/>
  <c r="AA641" i="7"/>
  <c r="AA538" i="6"/>
  <c r="AB656" i="7"/>
  <c r="AC656" i="7"/>
  <c r="AA629" i="6"/>
  <c r="AB636" i="6"/>
  <c r="AC636" i="6"/>
  <c r="AA601" i="6"/>
  <c r="AA446" i="7"/>
  <c r="AC217" i="7"/>
  <c r="AB217" i="7"/>
  <c r="AC141" i="6"/>
  <c r="AB141" i="6"/>
  <c r="AC105" i="6"/>
  <c r="AB105" i="6"/>
  <c r="AC205" i="6"/>
  <c r="AB205" i="6"/>
  <c r="AC119" i="6"/>
  <c r="AB119" i="6"/>
  <c r="AB188" i="7"/>
  <c r="AC188" i="7"/>
  <c r="AC238" i="6"/>
  <c r="AB238" i="6"/>
  <c r="AC222" i="7"/>
  <c r="AB222" i="7"/>
  <c r="AC184" i="7"/>
  <c r="AB184" i="7"/>
  <c r="AB132" i="7"/>
  <c r="AC132" i="7"/>
  <c r="AC304" i="7"/>
  <c r="AB304" i="7"/>
  <c r="AC160" i="7"/>
  <c r="AB160" i="7"/>
  <c r="AC140" i="7"/>
  <c r="AB140" i="7"/>
  <c r="AC485" i="7"/>
  <c r="AB485" i="7"/>
  <c r="AC278" i="7"/>
  <c r="AB278" i="7"/>
  <c r="AC176" i="6"/>
  <c r="AB176" i="6"/>
  <c r="AC215" i="6"/>
  <c r="AB215" i="6"/>
  <c r="AC194" i="6"/>
  <c r="AB194" i="6"/>
  <c r="AC319" i="7"/>
  <c r="AB319" i="7"/>
  <c r="AB392" i="6"/>
  <c r="AC392" i="6"/>
  <c r="AC253" i="6"/>
  <c r="AB253" i="6"/>
  <c r="AB313" i="6"/>
  <c r="AC313" i="6"/>
  <c r="AC334" i="6"/>
  <c r="AB334" i="6"/>
  <c r="AC275" i="6"/>
  <c r="AB275" i="6"/>
  <c r="AA267" i="6"/>
  <c r="AC493" i="7"/>
  <c r="AB493" i="7"/>
  <c r="AC399" i="6"/>
  <c r="AB399" i="6"/>
  <c r="AB510" i="7"/>
  <c r="AC510" i="7"/>
  <c r="AC530" i="7"/>
  <c r="AB530" i="7"/>
  <c r="AC600" i="7"/>
  <c r="AB600" i="7"/>
  <c r="AA268" i="6"/>
  <c r="AC248" i="7"/>
  <c r="AB248" i="7"/>
  <c r="AC142" i="7"/>
  <c r="AB142" i="7"/>
  <c r="AC302" i="6"/>
  <c r="AB302" i="6"/>
  <c r="AC385" i="7"/>
  <c r="AB385" i="7"/>
  <c r="AC283" i="6"/>
  <c r="AB283" i="6"/>
  <c r="AC169" i="7"/>
  <c r="AB169" i="7"/>
  <c r="AC163" i="7"/>
  <c r="AB163" i="7"/>
  <c r="AC335" i="6"/>
  <c r="AB335" i="6"/>
  <c r="AC190" i="6"/>
  <c r="AB190" i="6"/>
  <c r="AC234" i="7"/>
  <c r="AB234" i="7"/>
  <c r="AC231" i="7"/>
  <c r="AB231" i="7"/>
  <c r="AC127" i="7"/>
  <c r="AB127" i="7"/>
  <c r="AA340" i="6"/>
  <c r="AC257" i="6"/>
  <c r="AB257" i="6"/>
  <c r="AC323" i="7"/>
  <c r="AB323" i="7"/>
  <c r="AC255" i="7"/>
  <c r="AB255" i="7"/>
  <c r="AB260" i="6"/>
  <c r="AC260" i="6"/>
  <c r="AC547" i="6"/>
  <c r="AB547" i="6"/>
  <c r="AC491" i="7"/>
  <c r="AB491" i="7"/>
  <c r="AC652" i="6"/>
  <c r="AB652" i="6"/>
  <c r="AH652" i="6" s="1"/>
  <c r="AC670" i="6"/>
  <c r="AB670" i="6"/>
  <c r="AC638" i="6"/>
  <c r="AB638" i="6"/>
  <c r="AC478" i="6"/>
  <c r="AB478" i="6"/>
  <c r="AC411" i="6"/>
  <c r="AB411" i="6"/>
  <c r="AC525" i="6"/>
  <c r="AB525" i="6"/>
  <c r="AB590" i="6"/>
  <c r="AC590" i="6"/>
  <c r="AC665" i="7"/>
  <c r="AB665" i="7"/>
  <c r="AC200" i="7"/>
  <c r="AB200" i="7"/>
  <c r="AC218" i="6"/>
  <c r="AB218" i="6"/>
  <c r="AC219" i="6"/>
  <c r="AB219" i="6"/>
  <c r="AB188" i="6"/>
  <c r="AC188" i="6"/>
  <c r="AA222" i="7"/>
  <c r="AA132" i="7"/>
  <c r="AC102" i="7"/>
  <c r="AB102" i="7"/>
  <c r="AC139" i="7"/>
  <c r="AB139" i="7"/>
  <c r="AA146" i="6"/>
  <c r="AC156" i="7"/>
  <c r="AB156" i="7"/>
  <c r="AA304" i="7"/>
  <c r="AC198" i="7"/>
  <c r="AB198" i="7"/>
  <c r="AA227" i="6"/>
  <c r="AC364" i="6"/>
  <c r="AB364" i="6"/>
  <c r="AC403" i="7"/>
  <c r="AB403" i="7"/>
  <c r="AC228" i="7"/>
  <c r="AB228" i="7"/>
  <c r="AC315" i="6"/>
  <c r="AB315" i="6"/>
  <c r="AC356" i="7"/>
  <c r="AB356" i="7"/>
  <c r="AC173" i="6"/>
  <c r="AB173" i="6"/>
  <c r="AC469" i="7"/>
  <c r="AB469" i="7"/>
  <c r="AC404" i="7"/>
  <c r="AB404" i="7"/>
  <c r="AC363" i="6"/>
  <c r="AB363" i="6"/>
  <c r="AC308" i="6"/>
  <c r="AB308" i="6"/>
  <c r="AA387" i="6"/>
  <c r="AC554" i="7"/>
  <c r="AB554" i="7"/>
  <c r="AA615" i="7"/>
  <c r="AA142" i="7"/>
  <c r="AA302" i="6"/>
  <c r="AA385" i="7"/>
  <c r="AC250" i="7"/>
  <c r="AB250" i="7"/>
  <c r="AA283" i="6"/>
  <c r="AA169" i="7"/>
  <c r="AA163" i="7"/>
  <c r="AC287" i="7"/>
  <c r="AB287" i="7"/>
  <c r="AC293" i="7"/>
  <c r="AB293" i="7"/>
  <c r="AC298" i="6"/>
  <c r="AB298" i="6"/>
  <c r="AA335" i="6"/>
  <c r="AA190" i="6"/>
  <c r="AA234" i="7"/>
  <c r="AA231" i="7"/>
  <c r="AA127" i="7"/>
  <c r="AA257" i="6"/>
  <c r="AC323" i="6"/>
  <c r="AB323" i="6"/>
  <c r="AC254" i="6"/>
  <c r="AB254" i="6"/>
  <c r="AC372" i="7"/>
  <c r="AB372" i="7"/>
  <c r="AA323" i="7"/>
  <c r="AA260" i="6"/>
  <c r="AC358" i="6"/>
  <c r="AB358" i="6"/>
  <c r="AC334" i="7"/>
  <c r="AB334" i="7"/>
  <c r="AA547" i="6"/>
  <c r="AC429" i="6"/>
  <c r="AB429" i="6"/>
  <c r="AA491" i="7"/>
  <c r="AA652" i="6"/>
  <c r="AA670" i="6"/>
  <c r="AC548" i="6"/>
  <c r="AB548" i="6"/>
  <c r="AB642" i="6"/>
  <c r="AC642" i="6"/>
  <c r="AC369" i="7"/>
  <c r="AB369" i="7"/>
  <c r="AC563" i="7"/>
  <c r="AB563" i="7"/>
  <c r="AC415" i="7"/>
  <c r="AB415" i="7"/>
  <c r="AC607" i="6"/>
  <c r="AB607" i="6"/>
  <c r="AC532" i="6"/>
  <c r="AB532" i="6"/>
  <c r="AB624" i="7"/>
  <c r="AC624" i="7"/>
  <c r="AC501" i="6"/>
  <c r="AB501" i="6"/>
  <c r="AC580" i="7"/>
  <c r="AB580" i="7"/>
  <c r="AC291" i="7"/>
  <c r="AB291" i="7"/>
  <c r="AC267" i="6"/>
  <c r="AB267" i="6"/>
  <c r="AC441" i="7"/>
  <c r="AB441" i="7"/>
  <c r="AC266" i="7"/>
  <c r="AB266" i="7"/>
  <c r="AC275" i="7"/>
  <c r="AB275" i="7"/>
  <c r="AC477" i="7"/>
  <c r="AB477" i="7"/>
  <c r="AC268" i="6"/>
  <c r="AB268" i="6"/>
  <c r="AC533" i="6"/>
  <c r="AB533" i="6"/>
  <c r="AC378" i="6"/>
  <c r="AB378" i="6"/>
  <c r="AC281" i="6"/>
  <c r="AB281" i="6"/>
  <c r="AB242" i="6"/>
  <c r="AC242" i="6"/>
  <c r="AC375" i="7"/>
  <c r="AB375" i="7"/>
  <c r="AC527" i="7"/>
  <c r="AB527" i="7"/>
  <c r="AC619" i="6"/>
  <c r="AB619" i="6"/>
  <c r="AC110" i="7"/>
  <c r="AB110" i="7"/>
  <c r="AA293" i="7"/>
  <c r="AC390" i="6"/>
  <c r="AB390" i="6"/>
  <c r="AA298" i="6"/>
  <c r="AC269" i="7"/>
  <c r="AB269" i="7"/>
  <c r="AC290" i="7"/>
  <c r="AB290" i="7"/>
  <c r="AC507" i="6"/>
  <c r="AB507" i="6"/>
  <c r="AC631" i="7"/>
  <c r="AB631" i="7"/>
  <c r="AC451" i="6"/>
  <c r="AB451" i="6"/>
  <c r="AC229" i="6"/>
  <c r="AB229" i="6"/>
  <c r="AC518" i="6"/>
  <c r="AB518" i="6"/>
  <c r="AC675" i="6"/>
  <c r="AB675" i="6"/>
  <c r="AC294" i="6"/>
  <c r="AB294" i="6"/>
  <c r="AC577" i="6"/>
  <c r="AB577" i="6"/>
  <c r="AC319" i="6"/>
  <c r="AB319" i="6"/>
  <c r="AC449" i="6"/>
  <c r="AB449" i="6"/>
  <c r="AC333" i="6"/>
  <c r="AB333" i="6"/>
  <c r="AC311" i="6"/>
  <c r="AB311" i="6"/>
  <c r="AC288" i="6"/>
  <c r="AB288" i="6"/>
  <c r="AC550" i="6"/>
  <c r="AB550" i="6"/>
  <c r="AA536" i="6"/>
  <c r="AC498" i="6"/>
  <c r="AB498" i="6"/>
  <c r="AA642" i="6"/>
  <c r="AA563" i="7"/>
  <c r="AC534" i="6"/>
  <c r="AB534" i="6"/>
  <c r="AA338" i="7"/>
  <c r="AA559" i="6"/>
  <c r="AC512" i="7"/>
  <c r="AB512" i="7"/>
  <c r="AA411" i="6"/>
  <c r="AC473" i="6"/>
  <c r="AB473" i="6"/>
  <c r="AA525" i="6"/>
  <c r="AC633" i="7"/>
  <c r="AB633" i="7"/>
  <c r="AB442" i="6"/>
  <c r="AC442" i="6"/>
  <c r="AC591" i="7"/>
  <c r="AB591" i="7"/>
  <c r="AC651" i="6"/>
  <c r="AB651" i="6"/>
  <c r="AC613" i="6"/>
  <c r="AB613" i="6"/>
  <c r="AA617" i="6"/>
  <c r="AB601" i="7"/>
  <c r="AC601" i="7"/>
  <c r="AC221" i="7"/>
  <c r="AB221" i="7"/>
  <c r="AC509" i="6"/>
  <c r="AB509" i="6"/>
  <c r="AC661" i="7"/>
  <c r="AB661" i="7"/>
  <c r="AA548" i="7"/>
  <c r="AA659" i="6"/>
  <c r="AA480" i="7"/>
  <c r="AA640" i="7"/>
  <c r="AC461" i="7"/>
  <c r="AB461" i="7"/>
  <c r="AA462" i="6"/>
  <c r="AA497" i="7"/>
  <c r="AA444" i="6"/>
  <c r="AC254" i="7"/>
  <c r="AB254" i="7"/>
  <c r="AA592" i="7"/>
  <c r="AC510" i="6"/>
  <c r="AB510" i="6"/>
  <c r="AC279" i="7"/>
  <c r="AB279" i="7"/>
  <c r="AC443" i="6"/>
  <c r="AB443" i="6"/>
  <c r="AC516" i="6"/>
  <c r="AB516" i="6"/>
  <c r="AA432" i="7"/>
  <c r="AA624" i="7"/>
  <c r="AC638" i="7"/>
  <c r="AB638" i="7"/>
  <c r="AA608" i="7"/>
  <c r="AA317" i="7"/>
  <c r="AC419" i="7"/>
  <c r="AB419" i="7"/>
  <c r="AC507" i="7"/>
  <c r="AB507" i="7"/>
  <c r="AA501" i="6"/>
  <c r="AC570" i="6"/>
  <c r="AB570" i="6"/>
  <c r="AC423" i="6"/>
  <c r="AB423" i="6"/>
  <c r="AC398" i="7"/>
  <c r="AB398" i="7"/>
  <c r="AA590" i="6"/>
  <c r="AA503" i="7"/>
  <c r="AC465" i="7"/>
  <c r="AB465" i="7"/>
  <c r="AA562" i="6"/>
  <c r="AC631" i="6"/>
  <c r="AB631" i="6"/>
  <c r="AC412" i="6"/>
  <c r="AB412" i="6"/>
  <c r="AB427" i="6"/>
  <c r="AC427" i="6"/>
  <c r="AC576" i="6"/>
  <c r="AB576" i="6"/>
  <c r="AC599" i="6"/>
  <c r="AB599" i="6"/>
  <c r="AA665" i="7"/>
  <c r="AC637" i="6"/>
  <c r="AB637" i="6"/>
  <c r="AA580" i="7"/>
  <c r="AB565" i="6"/>
  <c r="AC565" i="6"/>
  <c r="AC677" i="7"/>
  <c r="AB677" i="7"/>
  <c r="AA613" i="6"/>
  <c r="AC634" i="6"/>
  <c r="AB634" i="6"/>
  <c r="AA221" i="7"/>
  <c r="AA524" i="7"/>
  <c r="AA509" i="6"/>
  <c r="AA661" i="7"/>
  <c r="AC627" i="6"/>
  <c r="AB627" i="6"/>
  <c r="AA532" i="6"/>
  <c r="AC455" i="6"/>
  <c r="AB455" i="6"/>
  <c r="AC649" i="6"/>
  <c r="AB649" i="6"/>
  <c r="AC464" i="7"/>
  <c r="AB464" i="7"/>
  <c r="AC632" i="6"/>
  <c r="AB632" i="6"/>
  <c r="AC547" i="7"/>
  <c r="AB547" i="7"/>
  <c r="AA461" i="7"/>
  <c r="AA254" i="7"/>
  <c r="AB441" i="6"/>
  <c r="AC441" i="6"/>
  <c r="AA279" i="7"/>
  <c r="AA443" i="6"/>
  <c r="AA516" i="6"/>
  <c r="AC488" i="6"/>
  <c r="AB488" i="6"/>
  <c r="AC443" i="7"/>
  <c r="AB443" i="7"/>
  <c r="AA638" i="7"/>
  <c r="AA419" i="7"/>
  <c r="AC446" i="6"/>
  <c r="AB446" i="6"/>
  <c r="AC656" i="6"/>
  <c r="AB656" i="6"/>
  <c r="AA507" i="7"/>
  <c r="AC678" i="7"/>
  <c r="AB678" i="7"/>
  <c r="AC448" i="6"/>
  <c r="AB448" i="6"/>
  <c r="AA570" i="6"/>
  <c r="AC461" i="6"/>
  <c r="AB461" i="6"/>
  <c r="AA398" i="7"/>
  <c r="AC386" i="6"/>
  <c r="AB386" i="6"/>
  <c r="AC574" i="7"/>
  <c r="AB574" i="7"/>
  <c r="AA465" i="7"/>
  <c r="AA587" i="7"/>
  <c r="AA631" i="6"/>
  <c r="AC640" i="6"/>
  <c r="AB640" i="6"/>
  <c r="AC606" i="6"/>
  <c r="AB606" i="6"/>
  <c r="AC299" i="7"/>
  <c r="AB299" i="7"/>
  <c r="AC655" i="6"/>
  <c r="AB655" i="6"/>
  <c r="AA412" i="6"/>
  <c r="AA427" i="6"/>
  <c r="AA576" i="6"/>
  <c r="AA599" i="6"/>
  <c r="AC511" i="6"/>
  <c r="AB511" i="6"/>
  <c r="AA637" i="6"/>
  <c r="AC268" i="7"/>
  <c r="AB268" i="7"/>
  <c r="AC487" i="6"/>
  <c r="AB487" i="6"/>
  <c r="AC544" i="7"/>
  <c r="AB544" i="7"/>
  <c r="AC564" i="7"/>
  <c r="AB564" i="7"/>
  <c r="AC607" i="7"/>
  <c r="AB607" i="7"/>
  <c r="AC520" i="6"/>
  <c r="AB520" i="6"/>
  <c r="AC637" i="7"/>
  <c r="AB637" i="7"/>
  <c r="AC245" i="6"/>
  <c r="AB245" i="6"/>
  <c r="AC473" i="7"/>
  <c r="AB473" i="7"/>
  <c r="AC610" i="6"/>
  <c r="AB610" i="6"/>
  <c r="AC653" i="7"/>
  <c r="AB653" i="7"/>
  <c r="AC678" i="6"/>
  <c r="AB678" i="6"/>
  <c r="AB523" i="6"/>
  <c r="AC523" i="6"/>
  <c r="AC574" i="6"/>
  <c r="AB574" i="6"/>
  <c r="AC379" i="7"/>
  <c r="AB379" i="7"/>
  <c r="AC430" i="7"/>
  <c r="AB430" i="7"/>
  <c r="AC412" i="7"/>
  <c r="AB412" i="7"/>
  <c r="AA443" i="7"/>
  <c r="AA446" i="6"/>
  <c r="AC629" i="7"/>
  <c r="AB629" i="7"/>
  <c r="AA656" i="6"/>
  <c r="AC406" i="7"/>
  <c r="AB406" i="7"/>
  <c r="AC677" i="6"/>
  <c r="AB677" i="6"/>
  <c r="AA678" i="7"/>
  <c r="AC653" i="6"/>
  <c r="AB653" i="6"/>
  <c r="AC582" i="7"/>
  <c r="AB582" i="7"/>
  <c r="AC448" i="7"/>
  <c r="AB448" i="7"/>
  <c r="AA299" i="7"/>
  <c r="AC585" i="6"/>
  <c r="AB585" i="6"/>
  <c r="AA655" i="6"/>
  <c r="AC456" i="6"/>
  <c r="AB456" i="6"/>
  <c r="AC546" i="6"/>
  <c r="AB546" i="6"/>
  <c r="AC645" i="6"/>
  <c r="AB645" i="6"/>
  <c r="AC489" i="6"/>
  <c r="AB489" i="6"/>
  <c r="AC542" i="6"/>
  <c r="AB542" i="6"/>
  <c r="AA544" i="7"/>
  <c r="AC524" i="7"/>
  <c r="AB524" i="7"/>
  <c r="AA665" i="6"/>
  <c r="AC669" i="7"/>
  <c r="AB669" i="7"/>
  <c r="AC522" i="7"/>
  <c r="AB522" i="7"/>
  <c r="AB499" i="6"/>
  <c r="AC499" i="6"/>
  <c r="AC404" i="6"/>
  <c r="AB404" i="6"/>
  <c r="AC491" i="6"/>
  <c r="AB491" i="6"/>
  <c r="AA590" i="7"/>
  <c r="AC634" i="7"/>
  <c r="AB634" i="7"/>
  <c r="AC235" i="7"/>
  <c r="AB235" i="7"/>
  <c r="AA495" i="7"/>
  <c r="AC530" i="6"/>
  <c r="AB530" i="6"/>
  <c r="AC271" i="7"/>
  <c r="AB271" i="7"/>
  <c r="AA381" i="7"/>
  <c r="AC513" i="6"/>
  <c r="AB513" i="6"/>
  <c r="AA229" i="6"/>
  <c r="AC267" i="7"/>
  <c r="AB267" i="7"/>
  <c r="AC454" i="6"/>
  <c r="AB454" i="6"/>
  <c r="AA511" i="7"/>
  <c r="AA374" i="6"/>
  <c r="AA319" i="6"/>
  <c r="AA212" i="6"/>
  <c r="AC131" i="6"/>
  <c r="AB131" i="6"/>
  <c r="AA254" i="6"/>
  <c r="AA357" i="6"/>
  <c r="AA344" i="7"/>
  <c r="AA255" i="7"/>
  <c r="AA220" i="6"/>
  <c r="AA296" i="6"/>
  <c r="AC210" i="6"/>
  <c r="AB210" i="6"/>
  <c r="AB306" i="6"/>
  <c r="AC306" i="6"/>
  <c r="AC409" i="7"/>
  <c r="AB409" i="7"/>
  <c r="AC558" i="7"/>
  <c r="AB558" i="7"/>
  <c r="AA569" i="6"/>
  <c r="AC487" i="7"/>
  <c r="AB487" i="7"/>
  <c r="AC440" i="6"/>
  <c r="AB440" i="6"/>
  <c r="AC514" i="6"/>
  <c r="AB514" i="6"/>
  <c r="AA633" i="6"/>
  <c r="AC623" i="6"/>
  <c r="AB623" i="6"/>
  <c r="AA479" i="7"/>
  <c r="AA542" i="7"/>
  <c r="AC553" i="6"/>
  <c r="AB553" i="6"/>
  <c r="AC540" i="7"/>
  <c r="AB540" i="7"/>
  <c r="AC471" i="6"/>
  <c r="AB471" i="6"/>
  <c r="AA492" i="6"/>
  <c r="AA415" i="7"/>
  <c r="AA452" i="6"/>
  <c r="AA529" i="7"/>
  <c r="AC621" i="6"/>
  <c r="AB621" i="6"/>
  <c r="AC596" i="7"/>
  <c r="AB596" i="7"/>
  <c r="AC625" i="7"/>
  <c r="AB625" i="7"/>
  <c r="AC663" i="6"/>
  <c r="AB663" i="6"/>
  <c r="AA245" i="6"/>
  <c r="AA522" i="6"/>
  <c r="AC644" i="6"/>
  <c r="AB644" i="6"/>
  <c r="AC543" i="6"/>
  <c r="AB543" i="6"/>
  <c r="AC513" i="7"/>
  <c r="AB513" i="7"/>
  <c r="AC657" i="6"/>
  <c r="AB657" i="6"/>
  <c r="AC611" i="7"/>
  <c r="AB611" i="7"/>
  <c r="AA669" i="7"/>
  <c r="AC457" i="7"/>
  <c r="AB457" i="7"/>
  <c r="AC508" i="7"/>
  <c r="AB508" i="7"/>
  <c r="AC635" i="6"/>
  <c r="AB635" i="6"/>
  <c r="AC415" i="6"/>
  <c r="AB415" i="6"/>
  <c r="AC579" i="6"/>
  <c r="AB579" i="6"/>
  <c r="AC525" i="7"/>
  <c r="AB525" i="7"/>
  <c r="AA499" i="6"/>
  <c r="AA404" i="6"/>
  <c r="AC348" i="7"/>
  <c r="AB348" i="7"/>
  <c r="AC585" i="7"/>
  <c r="AB585" i="7"/>
  <c r="AC584" i="7"/>
  <c r="AB584" i="7"/>
  <c r="AA491" i="6"/>
  <c r="AB557" i="6"/>
  <c r="AC557" i="6"/>
  <c r="AA634" i="7"/>
  <c r="AC602" i="6"/>
  <c r="AB602" i="6"/>
  <c r="AA235" i="7"/>
  <c r="AC405" i="6"/>
  <c r="AB405" i="6"/>
  <c r="AC458" i="6"/>
  <c r="AB458" i="6"/>
  <c r="AA489" i="6"/>
  <c r="AC449" i="7"/>
  <c r="AB449" i="7"/>
  <c r="AA530" i="6"/>
  <c r="AC617" i="7"/>
  <c r="AB617" i="7"/>
  <c r="AC420" i="6"/>
  <c r="AB420" i="6"/>
  <c r="AC523" i="7"/>
  <c r="AB523" i="7"/>
  <c r="AC447" i="7"/>
  <c r="AB447" i="7"/>
  <c r="AB425" i="6"/>
  <c r="AC425" i="6"/>
  <c r="AC618" i="6"/>
  <c r="AB618" i="6"/>
  <c r="AC628" i="6"/>
  <c r="AB628" i="6"/>
  <c r="AC635" i="7"/>
  <c r="AB635" i="7"/>
  <c r="AC322" i="6"/>
  <c r="AB322" i="6"/>
  <c r="AA522" i="7"/>
  <c r="AC595" i="6"/>
  <c r="AB595" i="6"/>
  <c r="AC427" i="7"/>
  <c r="AB427" i="7"/>
  <c r="AC657" i="7"/>
  <c r="AB657" i="7"/>
  <c r="AC597" i="7"/>
  <c r="AB597" i="7"/>
  <c r="AB673" i="7"/>
  <c r="AC673" i="7"/>
  <c r="AC516" i="7"/>
  <c r="AB516" i="7"/>
  <c r="AC494" i="6"/>
  <c r="AB494" i="6"/>
  <c r="AC590" i="7"/>
  <c r="AB590" i="7"/>
  <c r="AC495" i="7"/>
  <c r="AB495" i="7"/>
  <c r="AC354" i="6"/>
  <c r="AB354" i="6"/>
  <c r="AB522" i="6"/>
  <c r="AC522" i="6"/>
  <c r="AC531" i="6"/>
  <c r="AB531" i="6"/>
  <c r="AA476" i="6"/>
  <c r="AA459" i="6"/>
  <c r="AA453" i="6"/>
  <c r="AA617" i="7"/>
  <c r="AC594" i="6"/>
  <c r="AB594" i="6"/>
  <c r="AC537" i="6"/>
  <c r="AB537" i="6"/>
  <c r="AC504" i="6"/>
  <c r="AB504" i="6"/>
  <c r="AC621" i="7"/>
  <c r="AB621" i="7"/>
  <c r="AC479" i="6"/>
  <c r="AB479" i="6"/>
  <c r="AC422" i="7"/>
  <c r="AB422" i="7"/>
  <c r="AC367" i="6"/>
  <c r="AB367" i="6"/>
  <c r="AC422" i="6"/>
  <c r="AB422" i="6"/>
  <c r="AC676" i="7"/>
  <c r="AB676" i="7"/>
  <c r="AC622" i="6"/>
  <c r="AB622" i="6"/>
  <c r="AC527" i="6"/>
  <c r="AB527" i="6"/>
  <c r="AC428" i="6"/>
  <c r="AB428" i="6"/>
  <c r="AC242" i="7"/>
  <c r="AB242" i="7"/>
  <c r="AB363" i="7"/>
  <c r="AC363" i="7"/>
  <c r="AC581" i="6"/>
  <c r="AB581" i="6"/>
  <c r="AC562" i="7"/>
  <c r="AB562" i="7"/>
  <c r="AB604" i="6"/>
  <c r="AC604" i="6"/>
  <c r="AC675" i="7"/>
  <c r="AB675" i="7"/>
  <c r="AC552" i="6"/>
  <c r="AB552" i="6"/>
  <c r="AC610" i="7"/>
  <c r="AB610" i="7"/>
  <c r="AC598" i="7"/>
  <c r="AB598" i="7"/>
  <c r="AC550" i="7"/>
  <c r="AB550" i="7"/>
  <c r="AC567" i="6"/>
  <c r="AB567" i="6"/>
  <c r="AA638" i="6"/>
  <c r="AC433" i="7"/>
  <c r="AB433" i="7"/>
  <c r="AA498" i="6"/>
  <c r="AA619" i="7"/>
  <c r="AC646" i="7"/>
  <c r="AB646" i="7"/>
  <c r="AC666" i="6"/>
  <c r="AB666" i="6"/>
  <c r="AA354" i="6"/>
  <c r="AB456" i="7"/>
  <c r="AC456" i="7"/>
  <c r="AA531" i="6"/>
  <c r="AC535" i="6"/>
  <c r="AB535" i="6"/>
  <c r="AA594" i="6"/>
  <c r="AC436" i="6"/>
  <c r="AB436" i="6"/>
  <c r="AA537" i="6"/>
  <c r="AA504" i="6"/>
  <c r="AC418" i="6"/>
  <c r="AB418" i="6"/>
  <c r="AA621" i="7"/>
  <c r="AC400" i="6"/>
  <c r="AB400" i="6"/>
  <c r="AB426" i="6"/>
  <c r="AC426" i="6"/>
  <c r="AA422" i="7"/>
  <c r="AA367" i="6"/>
  <c r="AC224" i="6"/>
  <c r="AB224" i="6"/>
  <c r="AA422" i="6"/>
  <c r="AA437" i="6"/>
  <c r="AA420" i="6"/>
  <c r="AC300" i="7"/>
  <c r="AB300" i="7"/>
  <c r="AC435" i="6"/>
  <c r="AB435" i="6"/>
  <c r="AC625" i="6"/>
  <c r="AB625" i="6"/>
  <c r="AA676" i="7"/>
  <c r="AC648" i="7"/>
  <c r="AB648" i="7"/>
  <c r="AA622" i="6"/>
  <c r="AC414" i="7"/>
  <c r="AB414" i="7"/>
  <c r="AA527" i="6"/>
  <c r="AA556" i="6"/>
  <c r="AC647" i="6"/>
  <c r="AB647" i="6"/>
  <c r="AC583" i="7"/>
  <c r="AB583" i="7"/>
  <c r="AA242" i="7"/>
  <c r="AA363" i="7"/>
  <c r="AA581" i="6"/>
  <c r="AB463" i="6"/>
  <c r="AC463" i="6"/>
  <c r="AC505" i="6"/>
  <c r="AB505" i="6"/>
  <c r="AA562" i="7"/>
  <c r="AC476" i="7"/>
  <c r="AB476" i="7"/>
  <c r="AC572" i="6"/>
  <c r="AB572" i="6"/>
  <c r="AA604" i="6"/>
  <c r="AC650" i="7"/>
  <c r="AB650" i="7"/>
  <c r="AA675" i="7"/>
  <c r="AA563" i="6"/>
  <c r="AC628" i="7"/>
  <c r="AB628" i="7"/>
  <c r="AC589" i="7"/>
  <c r="AB589" i="7"/>
  <c r="AA589" i="6"/>
  <c r="AC457" i="6"/>
  <c r="AB457" i="6"/>
  <c r="AC591" i="6"/>
  <c r="AB591" i="6"/>
  <c r="AC455" i="7"/>
  <c r="AB455" i="7"/>
  <c r="AC459" i="7"/>
  <c r="AB459" i="7"/>
  <c r="AA479" i="6"/>
  <c r="AB515" i="6"/>
  <c r="AC515" i="6"/>
  <c r="AC437" i="6"/>
  <c r="AB437" i="6"/>
  <c r="AC315" i="7"/>
  <c r="AB315" i="7"/>
  <c r="AC274" i="6"/>
  <c r="AB274" i="6"/>
  <c r="AC609" i="6"/>
  <c r="AB609" i="6"/>
  <c r="AC350" i="7"/>
  <c r="AB350" i="7"/>
  <c r="AC566" i="6"/>
  <c r="AB566" i="6"/>
  <c r="AC568" i="6"/>
  <c r="AB568" i="6"/>
  <c r="AA428" i="6"/>
  <c r="AC575" i="7"/>
  <c r="AB575" i="7"/>
  <c r="AC573" i="6"/>
  <c r="AB573" i="6"/>
  <c r="AC408" i="7"/>
  <c r="AB408" i="7"/>
  <c r="AB563" i="6"/>
  <c r="AC563" i="6"/>
  <c r="AC567" i="7"/>
  <c r="AB567" i="7"/>
  <c r="AB658" i="6"/>
  <c r="AC658" i="6"/>
  <c r="AC555" i="6"/>
  <c r="AB555" i="6"/>
  <c r="AC564" i="6"/>
  <c r="AB564" i="6"/>
  <c r="AB589" i="6"/>
  <c r="AC589" i="6"/>
  <c r="AA673" i="6"/>
  <c r="AC655" i="7"/>
  <c r="AB655" i="7"/>
  <c r="AA645" i="7"/>
  <c r="AC271" i="6"/>
  <c r="AB271" i="6"/>
  <c r="AA607" i="6"/>
  <c r="AA457" i="6"/>
  <c r="AC667" i="7"/>
  <c r="AB667" i="7"/>
  <c r="AC539" i="7"/>
  <c r="AB539" i="7"/>
  <c r="AA591" i="6"/>
  <c r="AC537" i="7"/>
  <c r="AB537" i="7"/>
  <c r="AA455" i="7"/>
  <c r="AA515" i="6"/>
  <c r="AB519" i="7"/>
  <c r="AC519" i="7"/>
  <c r="AA315" i="7"/>
  <c r="AB410" i="6"/>
  <c r="AC410" i="6"/>
  <c r="AB588" i="7"/>
  <c r="AC588" i="7"/>
  <c r="AC651" i="7"/>
  <c r="AB651" i="7"/>
  <c r="AC521" i="6"/>
  <c r="AB521" i="6"/>
  <c r="AB556" i="6"/>
  <c r="AC556" i="6"/>
  <c r="AC661" i="6"/>
  <c r="AB661" i="6"/>
  <c r="AA350" i="7"/>
  <c r="AA566" i="6"/>
  <c r="AC494" i="7"/>
  <c r="AB494" i="7"/>
  <c r="AA568" i="6"/>
  <c r="AC583" i="6"/>
  <c r="AB583" i="6"/>
  <c r="AA575" i="7"/>
  <c r="AB504" i="7"/>
  <c r="AC504" i="7"/>
  <c r="AA573" i="6"/>
  <c r="AC327" i="7"/>
  <c r="AB327" i="7"/>
  <c r="AA408" i="7"/>
  <c r="AC577" i="7"/>
  <c r="AB577" i="7"/>
  <c r="AA567" i="7"/>
  <c r="AA599" i="7"/>
  <c r="AC624" i="6"/>
  <c r="AB624" i="6"/>
  <c r="AA658" i="6"/>
  <c r="AC458" i="7"/>
  <c r="AB458" i="7"/>
  <c r="AA555" i="6"/>
  <c r="AA564" i="6"/>
  <c r="AC430" i="6"/>
  <c r="AB430" i="6"/>
  <c r="AC600" i="6"/>
  <c r="AB600" i="6"/>
  <c r="AC658" i="7"/>
  <c r="AB658" i="7"/>
  <c r="AC654" i="7"/>
  <c r="AB654" i="7"/>
  <c r="AC668" i="7"/>
  <c r="AB668" i="7"/>
  <c r="AA667" i="7"/>
  <c r="AB438" i="7"/>
  <c r="AC438" i="7"/>
  <c r="AC541" i="7"/>
  <c r="AB541" i="7"/>
  <c r="AC616" i="7"/>
  <c r="AB616" i="7"/>
  <c r="AC517" i="6"/>
  <c r="AB517" i="6"/>
  <c r="AA410" i="6"/>
  <c r="AA588" i="7"/>
  <c r="AA651" i="7"/>
  <c r="AA521" i="6"/>
  <c r="AC402" i="6"/>
  <c r="AB402" i="6"/>
  <c r="AC666" i="7"/>
  <c r="AB666" i="7"/>
  <c r="AC616" i="6"/>
  <c r="AB616" i="6"/>
  <c r="AA661" i="6"/>
  <c r="AC251" i="7"/>
  <c r="AB251" i="7"/>
  <c r="AA494" i="7"/>
  <c r="AA583" i="6"/>
  <c r="AC671" i="6"/>
  <c r="AB671" i="6"/>
  <c r="AA504" i="7"/>
  <c r="AC419" i="6"/>
  <c r="AB419" i="6"/>
  <c r="AC503" i="6"/>
  <c r="AB503" i="6"/>
  <c r="AB620" i="6"/>
  <c r="AC620" i="6"/>
  <c r="AA327" i="7"/>
  <c r="AA577" i="7"/>
  <c r="AA458" i="7"/>
  <c r="AA485" i="6"/>
  <c r="AC554" i="6"/>
  <c r="AB554" i="6"/>
  <c r="AC561" i="7"/>
  <c r="AB561" i="7"/>
  <c r="AA243" i="6"/>
  <c r="AA297" i="7"/>
  <c r="AA366" i="7"/>
  <c r="AC368" i="6"/>
  <c r="AB368" i="6"/>
  <c r="AC230" i="7"/>
  <c r="AB230" i="7"/>
  <c r="AC348" i="6"/>
  <c r="AB348" i="6"/>
  <c r="AC335" i="7"/>
  <c r="AB335" i="7"/>
  <c r="AA581" i="7"/>
  <c r="AA286" i="7"/>
  <c r="AA379" i="6"/>
  <c r="AC346" i="6"/>
  <c r="AB346" i="6"/>
  <c r="AC345" i="6"/>
  <c r="AB345" i="6"/>
  <c r="AA405" i="7"/>
  <c r="AA316" i="6"/>
  <c r="AC453" i="7"/>
  <c r="AB453" i="7"/>
  <c r="AA347" i="7"/>
  <c r="AA447" i="6"/>
  <c r="AA643" i="6"/>
  <c r="AA604" i="7"/>
  <c r="AC608" i="6"/>
  <c r="AB608" i="6"/>
  <c r="AB349" i="7"/>
  <c r="AC349" i="7"/>
  <c r="AA283" i="7"/>
  <c r="AA548" i="6"/>
  <c r="AA478" i="6"/>
  <c r="AC551" i="7"/>
  <c r="AB551" i="7"/>
  <c r="AA369" i="7"/>
  <c r="AC502" i="7"/>
  <c r="AB502" i="7"/>
  <c r="AA587" i="6"/>
  <c r="AC437" i="7"/>
  <c r="AB437" i="7"/>
  <c r="AC420" i="7"/>
  <c r="AB420" i="7"/>
  <c r="AA469" i="6"/>
  <c r="AC495" i="6"/>
  <c r="AB495" i="6"/>
  <c r="AC555" i="7"/>
  <c r="AB555" i="7"/>
  <c r="AA636" i="6"/>
  <c r="AA316" i="7"/>
  <c r="AA428" i="7"/>
  <c r="AC450" i="6"/>
  <c r="AB450" i="6"/>
  <c r="AA658" i="7"/>
  <c r="AA654" i="7"/>
  <c r="AA668" i="7"/>
  <c r="AC664" i="7"/>
  <c r="AB664" i="7"/>
  <c r="AC435" i="7"/>
  <c r="AB435" i="7"/>
  <c r="AA663" i="7"/>
  <c r="AA438" i="7"/>
  <c r="AA541" i="7"/>
  <c r="AA616" i="7"/>
  <c r="AC481" i="6"/>
  <c r="AB481" i="6"/>
  <c r="AC483" i="7"/>
  <c r="AB483" i="7"/>
  <c r="AB584" i="6"/>
  <c r="AC584" i="6"/>
  <c r="AC492" i="7"/>
  <c r="AB492" i="7"/>
  <c r="AA402" i="6"/>
  <c r="AA666" i="7"/>
  <c r="AA616" i="6"/>
  <c r="AC672" i="7"/>
  <c r="AB672" i="7"/>
  <c r="AC303" i="6"/>
  <c r="AB303" i="6"/>
  <c r="AA251" i="7"/>
  <c r="AC421" i="6"/>
  <c r="AB421" i="6"/>
  <c r="AC500" i="6"/>
  <c r="AB500" i="6"/>
  <c r="AC623" i="7"/>
  <c r="AB623" i="7"/>
  <c r="AA671" i="6"/>
  <c r="AC632" i="7"/>
  <c r="AB632" i="7"/>
  <c r="AC595" i="7"/>
  <c r="AB595" i="7"/>
  <c r="AC474" i="6"/>
  <c r="AB474" i="6"/>
  <c r="AC668" i="6"/>
  <c r="AB668" i="6"/>
  <c r="AC566" i="7"/>
  <c r="AB566" i="7"/>
  <c r="AC614" i="6"/>
  <c r="AB614" i="6"/>
  <c r="AC586" i="6"/>
  <c r="AB586" i="6"/>
  <c r="AC509" i="7"/>
  <c r="AB509" i="7"/>
  <c r="AB599" i="7"/>
  <c r="AC599" i="7"/>
  <c r="AC407" i="6"/>
  <c r="AB407" i="6"/>
  <c r="AC540" i="6"/>
  <c r="AB540" i="6"/>
  <c r="AC593" i="6"/>
  <c r="AB593" i="6"/>
  <c r="AC639" i="6"/>
  <c r="AB639" i="6"/>
  <c r="AC261" i="6"/>
  <c r="AB261" i="6"/>
  <c r="AC380" i="7"/>
  <c r="AB380" i="7"/>
  <c r="AC543" i="7"/>
  <c r="AB543" i="7"/>
  <c r="AA237" i="6"/>
  <c r="AC259" i="7"/>
  <c r="AB259" i="7"/>
  <c r="AA343" i="6"/>
  <c r="AC168" i="6"/>
  <c r="AB168" i="6"/>
  <c r="AC238" i="7"/>
  <c r="AB238" i="7"/>
  <c r="AB533" i="7"/>
  <c r="AC533" i="7"/>
  <c r="AC418" i="7"/>
  <c r="AB418" i="7"/>
  <c r="AC417" i="6"/>
  <c r="AB417" i="6"/>
  <c r="AA260" i="7"/>
  <c r="AB594" i="7"/>
  <c r="AC594" i="7"/>
  <c r="AC445" i="7"/>
  <c r="AB445" i="7"/>
  <c r="AC450" i="7"/>
  <c r="AB450" i="7"/>
  <c r="AC373" i="6"/>
  <c r="AB373" i="6"/>
  <c r="AA397" i="7"/>
  <c r="AA138" i="6"/>
  <c r="AC328" i="6"/>
  <c r="AB328" i="6"/>
  <c r="AB327" i="6"/>
  <c r="AC327" i="6"/>
  <c r="AC429" i="7"/>
  <c r="AB429" i="7"/>
  <c r="AC477" i="6"/>
  <c r="AB477" i="6"/>
  <c r="AA647" i="7"/>
  <c r="AA153" i="6"/>
  <c r="AC253" i="7"/>
  <c r="AB253" i="7"/>
  <c r="AC582" i="6"/>
  <c r="AB582" i="6"/>
  <c r="AC436" i="7"/>
  <c r="AB436" i="7"/>
  <c r="AA368" i="6"/>
  <c r="AC276" i="6"/>
  <c r="AB276" i="6"/>
  <c r="AA230" i="7"/>
  <c r="AA348" i="6"/>
  <c r="AA346" i="6"/>
  <c r="AA345" i="6"/>
  <c r="AC366" i="6"/>
  <c r="AB366" i="6"/>
  <c r="AB375" i="6"/>
  <c r="AC375" i="6"/>
  <c r="AC383" i="7"/>
  <c r="AB383" i="7"/>
  <c r="AA453" i="7"/>
  <c r="AA608" i="6"/>
  <c r="AA349" i="7"/>
  <c r="AA551" i="7"/>
  <c r="AC549" i="6"/>
  <c r="AB549" i="6"/>
  <c r="AA502" i="7"/>
  <c r="AA438" i="6"/>
  <c r="AA420" i="7"/>
  <c r="AA495" i="6"/>
  <c r="AC424" i="6"/>
  <c r="AB424" i="6"/>
  <c r="AC417" i="7"/>
  <c r="AB417" i="7"/>
  <c r="AC466" i="6"/>
  <c r="AB466" i="6"/>
  <c r="AA555" i="7"/>
  <c r="AC626" i="6"/>
  <c r="AB626" i="6"/>
  <c r="AC630" i="7"/>
  <c r="AB630" i="7"/>
  <c r="AC499" i="7"/>
  <c r="AB499" i="7"/>
  <c r="AA450" i="6"/>
  <c r="AA664" i="7"/>
  <c r="AA435" i="7"/>
  <c r="AC536" i="7"/>
  <c r="AB536" i="7"/>
  <c r="AA506" i="6"/>
  <c r="AA481" i="6"/>
  <c r="AB586" i="7"/>
  <c r="AC586" i="7"/>
  <c r="AA517" i="6"/>
  <c r="AA483" i="7"/>
  <c r="AA584" i="6"/>
  <c r="AC364" i="7"/>
  <c r="AB364" i="7"/>
  <c r="AC470" i="6"/>
  <c r="AB470" i="6"/>
  <c r="AC416" i="7"/>
  <c r="AB416" i="7"/>
  <c r="AC636" i="7"/>
  <c r="AB636" i="7"/>
  <c r="AC439" i="7"/>
  <c r="AB439" i="7"/>
  <c r="AA492" i="7"/>
  <c r="AC672" i="6"/>
  <c r="AB672" i="6"/>
  <c r="AA303" i="6"/>
  <c r="AC401" i="6"/>
  <c r="AB401" i="6"/>
  <c r="AA421" i="6"/>
  <c r="AA500" i="6"/>
  <c r="AC558" i="6"/>
  <c r="AB558" i="6"/>
  <c r="AA623" i="7"/>
  <c r="AC578" i="6"/>
  <c r="AB578" i="6"/>
  <c r="AC576" i="7"/>
  <c r="AB576" i="7"/>
  <c r="AA632" i="7"/>
  <c r="AC512" i="6"/>
  <c r="AB512" i="6"/>
  <c r="AA474" i="6"/>
  <c r="AC575" i="6"/>
  <c r="AB575" i="6"/>
  <c r="AA419" i="6"/>
  <c r="AC620" i="7"/>
  <c r="AB620" i="7"/>
  <c r="AA668" i="6"/>
  <c r="AA566" i="7"/>
  <c r="AA614" i="6"/>
  <c r="AA586" i="6"/>
  <c r="AA484" i="6"/>
  <c r="AA509" i="7"/>
  <c r="AC644" i="7"/>
  <c r="AB644" i="7"/>
  <c r="AC409" i="6"/>
  <c r="AB409" i="6"/>
  <c r="AC498" i="7"/>
  <c r="AB498" i="7"/>
  <c r="AA596" i="6"/>
  <c r="AC445" i="6"/>
  <c r="AB445" i="6"/>
  <c r="AA407" i="6"/>
  <c r="AA540" i="6"/>
  <c r="AA593" i="6"/>
  <c r="AC659" i="7"/>
  <c r="AB659" i="7"/>
  <c r="AA261" i="6"/>
  <c r="AB485" i="6"/>
  <c r="AC485" i="6"/>
  <c r="AC411" i="7"/>
  <c r="AB411" i="7"/>
  <c r="AC311" i="7"/>
  <c r="AB311" i="7"/>
  <c r="AC482" i="7"/>
  <c r="AB482" i="7"/>
  <c r="AC627" i="7"/>
  <c r="AB627" i="7"/>
  <c r="AC609" i="7"/>
  <c r="AB609" i="7"/>
  <c r="AB486" i="6"/>
  <c r="AC486" i="6"/>
  <c r="AC428" i="7"/>
  <c r="AB428" i="7"/>
  <c r="AC470" i="7"/>
  <c r="AB470" i="7"/>
  <c r="AC642" i="7"/>
  <c r="AB642" i="7"/>
  <c r="AC480" i="6"/>
  <c r="AB480" i="6"/>
  <c r="AA431" i="6"/>
  <c r="AC460" i="6"/>
  <c r="AB460" i="6"/>
  <c r="AC612" i="6"/>
  <c r="AB612" i="6"/>
  <c r="AC648" i="6"/>
  <c r="AB648" i="6"/>
  <c r="AC519" i="6"/>
  <c r="AB519" i="6"/>
  <c r="AC663" i="7"/>
  <c r="AB663" i="7"/>
  <c r="AC285" i="6"/>
  <c r="AB285" i="6"/>
  <c r="AC370" i="7"/>
  <c r="AB370" i="7"/>
  <c r="AB532" i="7"/>
  <c r="AC532" i="7"/>
  <c r="AC605" i="7"/>
  <c r="AB605" i="7"/>
  <c r="AC520" i="7"/>
  <c r="AB520" i="7"/>
  <c r="AC626" i="7"/>
  <c r="AB626" i="7"/>
  <c r="AC571" i="6"/>
  <c r="AB571" i="6"/>
  <c r="AC646" i="6"/>
  <c r="AB646" i="6"/>
  <c r="AB674" i="6"/>
  <c r="AC674" i="6"/>
  <c r="AC484" i="6"/>
  <c r="AB484" i="6"/>
  <c r="AC596" i="6"/>
  <c r="AB596" i="6"/>
  <c r="AA659" i="7"/>
  <c r="AA639" i="6"/>
  <c r="AC413" i="7"/>
  <c r="AB413" i="7"/>
  <c r="AA556" i="7"/>
  <c r="AC650" i="6"/>
  <c r="AB650" i="6"/>
  <c r="AC641" i="6"/>
  <c r="AB641" i="6"/>
  <c r="AA285" i="6"/>
  <c r="AC506" i="6"/>
  <c r="AB506" i="6"/>
  <c r="AC408" i="6"/>
  <c r="AB408" i="6"/>
  <c r="AA510" i="6"/>
  <c r="AC439" i="6"/>
  <c r="AB439" i="6"/>
  <c r="AA370" i="7"/>
  <c r="AA532" i="7"/>
  <c r="AC481" i="7"/>
  <c r="AB481" i="7"/>
  <c r="AC662" i="6"/>
  <c r="AB662" i="6"/>
  <c r="AA605" i="7"/>
  <c r="AA626" i="7"/>
  <c r="AC660" i="7"/>
  <c r="AB660" i="7"/>
  <c r="AC630" i="6"/>
  <c r="AB630" i="6"/>
  <c r="AC337" i="7"/>
  <c r="AB337" i="7"/>
  <c r="AC472" i="6"/>
  <c r="AB472" i="6"/>
  <c r="AC580" i="6"/>
  <c r="AB580" i="6"/>
  <c r="AC613" i="7"/>
  <c r="AB613" i="7"/>
  <c r="AC622" i="7"/>
  <c r="AB622" i="7"/>
  <c r="AC667" i="6"/>
  <c r="AB667" i="6"/>
  <c r="AC639" i="7"/>
  <c r="AB639" i="7"/>
  <c r="AC423" i="7"/>
  <c r="AB423" i="7"/>
  <c r="AC560" i="7"/>
  <c r="AB560" i="7"/>
  <c r="AC502" i="6"/>
  <c r="AB502" i="6"/>
  <c r="AA413" i="7"/>
  <c r="AC524" i="6"/>
  <c r="AB524" i="6"/>
  <c r="AA98" i="7"/>
  <c r="AB99" i="6"/>
  <c r="AC99" i="6"/>
  <c r="AA99" i="7"/>
  <c r="AA99" i="6"/>
  <c r="AC97" i="7"/>
  <c r="AB97" i="7"/>
  <c r="AC98" i="6"/>
  <c r="AB98" i="6"/>
  <c r="AC99" i="7"/>
  <c r="AB99" i="7"/>
  <c r="AC98" i="7"/>
  <c r="AB98" i="7"/>
  <c r="AB97" i="6"/>
  <c r="AA98" i="6"/>
  <c r="AB100" i="7"/>
  <c r="AC100" i="7"/>
  <c r="AA93" i="7"/>
  <c r="AA85" i="7"/>
  <c r="AA90" i="6"/>
  <c r="AA88" i="7"/>
  <c r="AA89" i="7"/>
  <c r="AA95" i="7"/>
  <c r="AA87" i="6"/>
  <c r="AC84" i="6"/>
  <c r="AA83" i="7"/>
  <c r="AA94" i="6"/>
  <c r="AA84" i="6"/>
  <c r="AA94" i="7"/>
  <c r="AB84" i="6"/>
  <c r="AA87" i="7"/>
  <c r="AA84" i="7"/>
  <c r="AC94" i="6"/>
  <c r="AB94" i="6"/>
  <c r="AC93" i="7"/>
  <c r="AB93" i="7"/>
  <c r="AC89" i="7"/>
  <c r="AB89" i="7"/>
  <c r="AC89" i="6"/>
  <c r="AB89" i="6"/>
  <c r="AC92" i="6"/>
  <c r="AB92" i="6"/>
  <c r="AC91" i="7"/>
  <c r="AB91" i="7"/>
  <c r="AC91" i="6"/>
  <c r="AB91" i="6"/>
  <c r="AC95" i="6"/>
  <c r="AB95" i="6"/>
  <c r="AA89" i="6"/>
  <c r="AA92" i="6"/>
  <c r="AA91" i="7"/>
  <c r="AA91" i="6"/>
  <c r="AC83" i="7"/>
  <c r="AB83" i="7"/>
  <c r="AA95" i="6"/>
  <c r="AC87" i="6"/>
  <c r="AB87" i="6"/>
  <c r="AA92" i="7"/>
  <c r="AC88" i="7"/>
  <c r="AB88" i="7"/>
  <c r="AC93" i="6"/>
  <c r="AB93" i="6"/>
  <c r="AB96" i="6"/>
  <c r="AC96" i="6"/>
  <c r="AC92" i="7"/>
  <c r="AB92" i="7"/>
  <c r="AC86" i="7"/>
  <c r="AB86" i="7"/>
  <c r="AB86" i="6"/>
  <c r="AC86" i="6"/>
  <c r="AC90" i="7"/>
  <c r="AB90" i="7"/>
  <c r="AC88" i="6"/>
  <c r="AB88" i="6"/>
  <c r="AA96" i="6"/>
  <c r="AA86" i="7"/>
  <c r="AA86" i="6"/>
  <c r="AA90" i="7"/>
  <c r="AA88" i="6"/>
  <c r="AC96" i="7"/>
  <c r="AB96" i="7"/>
  <c r="AC94" i="7"/>
  <c r="AB94" i="7"/>
  <c r="AA96" i="7"/>
  <c r="AC87" i="7"/>
  <c r="AB87" i="7"/>
  <c r="AC84" i="7"/>
  <c r="AB84" i="7"/>
  <c r="AC83" i="6"/>
  <c r="AB83" i="6"/>
  <c r="AC85" i="6"/>
  <c r="AB85" i="6"/>
  <c r="AB85" i="7"/>
  <c r="AC85" i="7"/>
  <c r="AA83" i="6"/>
  <c r="AA85" i="6"/>
  <c r="AC95" i="7"/>
  <c r="AB95" i="7"/>
  <c r="AC90" i="6"/>
  <c r="AB90" i="6"/>
  <c r="AA93" i="6"/>
  <c r="F680" i="1"/>
  <c r="Z34" i="6"/>
  <c r="Y61" i="7"/>
  <c r="Z72" i="1"/>
  <c r="Z37" i="7"/>
  <c r="Z49" i="7"/>
  <c r="Z82" i="6"/>
  <c r="Z70" i="6"/>
  <c r="Z58" i="6"/>
  <c r="Z24" i="1"/>
  <c r="Z80" i="1"/>
  <c r="Y36" i="1"/>
  <c r="Y59" i="1"/>
  <c r="Y32" i="1"/>
  <c r="Z68" i="1"/>
  <c r="Y25" i="7"/>
  <c r="Y35" i="6"/>
  <c r="Z47" i="6"/>
  <c r="Z71" i="6"/>
  <c r="Y31" i="1"/>
  <c r="Z67" i="1"/>
  <c r="Z78" i="1"/>
  <c r="Z31" i="1"/>
  <c r="Y55" i="1"/>
  <c r="Y65" i="1"/>
  <c r="Z65" i="1"/>
  <c r="Y54" i="1"/>
  <c r="Y41" i="1"/>
  <c r="Z64" i="1"/>
  <c r="Z31" i="7"/>
  <c r="Z43" i="7"/>
  <c r="Z55" i="7"/>
  <c r="Z67" i="7"/>
  <c r="Z79" i="7"/>
  <c r="Y23" i="1"/>
  <c r="Z59" i="1"/>
  <c r="Y32" i="7"/>
  <c r="Z28" i="1"/>
  <c r="Y30" i="1"/>
  <c r="Z66" i="1"/>
  <c r="Z70" i="1"/>
  <c r="Z82" i="1"/>
  <c r="Y35" i="1"/>
  <c r="Z35" i="1"/>
  <c r="Z23" i="1"/>
  <c r="Z71" i="1"/>
  <c r="Z26" i="1"/>
  <c r="Y39" i="1"/>
  <c r="Z39" i="1"/>
  <c r="Y50" i="7"/>
  <c r="Y27" i="1"/>
  <c r="Z27" i="1"/>
  <c r="Z75" i="1"/>
  <c r="Y26" i="7"/>
  <c r="Y38" i="7"/>
  <c r="Y74" i="7"/>
  <c r="Z74" i="1"/>
  <c r="Z62" i="1"/>
  <c r="Y38" i="1"/>
  <c r="Y26" i="1"/>
  <c r="Y50" i="1"/>
  <c r="Z50" i="7"/>
  <c r="Y28" i="1"/>
  <c r="Z29" i="1"/>
  <c r="Y29" i="1"/>
  <c r="Z30" i="1"/>
  <c r="Z36" i="1"/>
  <c r="Z42" i="1"/>
  <c r="Y42" i="1"/>
  <c r="Z52" i="1"/>
  <c r="Y52" i="1"/>
  <c r="Y43" i="1"/>
  <c r="Z50" i="1"/>
  <c r="Z43" i="1"/>
  <c r="Z56" i="1"/>
  <c r="Y56" i="1"/>
  <c r="Y40" i="1"/>
  <c r="Y34" i="1"/>
  <c r="Z41" i="1"/>
  <c r="Z47" i="1"/>
  <c r="Z34" i="1"/>
  <c r="Z54" i="1"/>
  <c r="Z46" i="1"/>
  <c r="Y46" i="1"/>
  <c r="Y24" i="1"/>
  <c r="Y47" i="1"/>
  <c r="Z33" i="1"/>
  <c r="Y33" i="1"/>
  <c r="Z38" i="1"/>
  <c r="Z51" i="1"/>
  <c r="Y25" i="1"/>
  <c r="Z40" i="1"/>
  <c r="Z25" i="1"/>
  <c r="Z44" i="1"/>
  <c r="Y44" i="1"/>
  <c r="Z45" i="1"/>
  <c r="Y45" i="1"/>
  <c r="Z48" i="1"/>
  <c r="Y48" i="1"/>
  <c r="Y51" i="1"/>
  <c r="Z63" i="1"/>
  <c r="Y63" i="1"/>
  <c r="Z32" i="1"/>
  <c r="Z37" i="1"/>
  <c r="Y37" i="1"/>
  <c r="Z55" i="1"/>
  <c r="Z61" i="1"/>
  <c r="Y61" i="1"/>
  <c r="Z69" i="1"/>
  <c r="Y69" i="1"/>
  <c r="Z73" i="1"/>
  <c r="Y73" i="1"/>
  <c r="Y57" i="1"/>
  <c r="Y49" i="1"/>
  <c r="Y53" i="1"/>
  <c r="Z57" i="1"/>
  <c r="Y58" i="1"/>
  <c r="Z81" i="1"/>
  <c r="Y81" i="1"/>
  <c r="Z49" i="1"/>
  <c r="Z53" i="1"/>
  <c r="Z58" i="1"/>
  <c r="Z60" i="1"/>
  <c r="Y62" i="1"/>
  <c r="Z76" i="1"/>
  <c r="Z79" i="1"/>
  <c r="Z77" i="1"/>
  <c r="Y77" i="1"/>
  <c r="Y66" i="1"/>
  <c r="Y70" i="1"/>
  <c r="Y74" i="1"/>
  <c r="Y78" i="1"/>
  <c r="Y82" i="1"/>
  <c r="Y67" i="1"/>
  <c r="Y71" i="1"/>
  <c r="Y75" i="1"/>
  <c r="Y79" i="1"/>
  <c r="Y60" i="1"/>
  <c r="Y64" i="1"/>
  <c r="Y68" i="1"/>
  <c r="Y72" i="1"/>
  <c r="Y76" i="1"/>
  <c r="Y80" i="1"/>
  <c r="AI441" i="1" l="1"/>
  <c r="S1109" i="8" s="1"/>
  <c r="T1109" i="8" s="1"/>
  <c r="AH435" i="6"/>
  <c r="AE677" i="6"/>
  <c r="AH641" i="6"/>
  <c r="AH629" i="6"/>
  <c r="AE671" i="6"/>
  <c r="AI220" i="1"/>
  <c r="S888" i="8" s="1"/>
  <c r="T888" i="8" s="1"/>
  <c r="AI255" i="1"/>
  <c r="S923" i="8" s="1"/>
  <c r="T923" i="8" s="1"/>
  <c r="AI615" i="1"/>
  <c r="S1283" i="8" s="1"/>
  <c r="T1283" i="8" s="1"/>
  <c r="AI390" i="1"/>
  <c r="S1058" i="8" s="1"/>
  <c r="T1058" i="8" s="1"/>
  <c r="AI142" i="1"/>
  <c r="S810" i="8" s="1"/>
  <c r="T810" i="8" s="1"/>
  <c r="AI409" i="1"/>
  <c r="S1077" i="8" s="1"/>
  <c r="T1077" i="8" s="1"/>
  <c r="AI662" i="1"/>
  <c r="S1330" i="8" s="1"/>
  <c r="T1330" i="8" s="1"/>
  <c r="AI230" i="1"/>
  <c r="S898" i="8" s="1"/>
  <c r="T898" i="8" s="1"/>
  <c r="AI328" i="1"/>
  <c r="S996" i="8" s="1"/>
  <c r="T996" i="8" s="1"/>
  <c r="AI489" i="1"/>
  <c r="S1157" i="8" s="1"/>
  <c r="T1157" i="8" s="1"/>
  <c r="AI398" i="1"/>
  <c r="S1066" i="8" s="1"/>
  <c r="T1066" i="8" s="1"/>
  <c r="AI299" i="1"/>
  <c r="S967" i="8" s="1"/>
  <c r="T967" i="8" s="1"/>
  <c r="AI625" i="1"/>
  <c r="S1293" i="8" s="1"/>
  <c r="T1293" i="8" s="1"/>
  <c r="AI273" i="1"/>
  <c r="S941" i="8" s="1"/>
  <c r="T941" i="8" s="1"/>
  <c r="AI578" i="1"/>
  <c r="S1246" i="8" s="1"/>
  <c r="T1246" i="8" s="1"/>
  <c r="AI500" i="1"/>
  <c r="S1168" i="8" s="1"/>
  <c r="T1168" i="8" s="1"/>
  <c r="AI259" i="1"/>
  <c r="S927" i="8" s="1"/>
  <c r="T927" i="8" s="1"/>
  <c r="AI627" i="1"/>
  <c r="S1295" i="8" s="1"/>
  <c r="T1295" i="8" s="1"/>
  <c r="AI329" i="1"/>
  <c r="S997" i="8" s="1"/>
  <c r="T997" i="8" s="1"/>
  <c r="AI267" i="1"/>
  <c r="S935" i="8" s="1"/>
  <c r="T935" i="8" s="1"/>
  <c r="AI491" i="1"/>
  <c r="S1159" i="8" s="1"/>
  <c r="T1159" i="8" s="1"/>
  <c r="AI648" i="1"/>
  <c r="S1316" i="8" s="1"/>
  <c r="T1316" i="8" s="1"/>
  <c r="AJ431" i="1"/>
  <c r="AI257" i="1"/>
  <c r="S925" i="8" s="1"/>
  <c r="T925" i="8" s="1"/>
  <c r="AI674" i="1"/>
  <c r="S1342" i="8" s="1"/>
  <c r="T1342" i="8" s="1"/>
  <c r="AI624" i="1"/>
  <c r="S1292" i="8" s="1"/>
  <c r="T1292" i="8" s="1"/>
  <c r="AH630" i="6"/>
  <c r="AF630" i="6"/>
  <c r="AD630" i="6"/>
  <c r="AI278" i="1"/>
  <c r="S946" i="8" s="1"/>
  <c r="T946" i="8" s="1"/>
  <c r="AI245" i="1"/>
  <c r="S913" i="8" s="1"/>
  <c r="T913" i="8" s="1"/>
  <c r="AI567" i="1"/>
  <c r="S1235" i="8" s="1"/>
  <c r="T1235" i="8" s="1"/>
  <c r="AI143" i="1"/>
  <c r="S811" i="8" s="1"/>
  <c r="T811" i="8" s="1"/>
  <c r="AI631" i="1"/>
  <c r="S1299" i="8" s="1"/>
  <c r="T1299" i="8" s="1"/>
  <c r="AI294" i="1"/>
  <c r="S962" i="8" s="1"/>
  <c r="T962" i="8" s="1"/>
  <c r="AI530" i="1"/>
  <c r="S1198" i="8" s="1"/>
  <c r="T1198" i="8" s="1"/>
  <c r="AI655" i="1"/>
  <c r="S1323" i="8" s="1"/>
  <c r="T1323" i="8" s="1"/>
  <c r="AI296" i="1"/>
  <c r="S964" i="8" s="1"/>
  <c r="T964" i="8" s="1"/>
  <c r="AI418" i="1"/>
  <c r="S1086" i="8" s="1"/>
  <c r="T1086" i="8" s="1"/>
  <c r="AI355" i="1"/>
  <c r="S1023" i="8" s="1"/>
  <c r="T1023" i="8" s="1"/>
  <c r="AI194" i="1"/>
  <c r="S862" i="8" s="1"/>
  <c r="T862" i="8" s="1"/>
  <c r="AI408" i="1"/>
  <c r="S1076" i="8" s="1"/>
  <c r="T1076" i="8" s="1"/>
  <c r="AI214" i="1"/>
  <c r="S882" i="8" s="1"/>
  <c r="T882" i="8" s="1"/>
  <c r="AI191" i="1"/>
  <c r="S859" i="8" s="1"/>
  <c r="T859" i="8" s="1"/>
  <c r="AI610" i="1"/>
  <c r="S1278" i="8" s="1"/>
  <c r="T1278" i="8" s="1"/>
  <c r="AI428" i="1"/>
  <c r="S1096" i="8" s="1"/>
  <c r="T1096" i="8" s="1"/>
  <c r="AI541" i="1"/>
  <c r="S1209" i="8" s="1"/>
  <c r="T1209" i="8" s="1"/>
  <c r="AI589" i="1"/>
  <c r="S1257" i="8" s="1"/>
  <c r="T1257" i="8" s="1"/>
  <c r="AI661" i="1"/>
  <c r="S1329" i="8" s="1"/>
  <c r="T1329" i="8" s="1"/>
  <c r="AI358" i="1"/>
  <c r="S1026" i="8" s="1"/>
  <c r="T1026" i="8" s="1"/>
  <c r="AI246" i="1"/>
  <c r="S914" i="8" s="1"/>
  <c r="T914" i="8" s="1"/>
  <c r="AI639" i="1"/>
  <c r="S1307" i="8" s="1"/>
  <c r="T1307" i="8" s="1"/>
  <c r="AI456" i="1"/>
  <c r="S1124" i="8" s="1"/>
  <c r="T1124" i="8" s="1"/>
  <c r="AI111" i="1"/>
  <c r="S779" i="8" s="1"/>
  <c r="T779" i="8" s="1"/>
  <c r="AI569" i="1"/>
  <c r="S1237" i="8" s="1"/>
  <c r="T1237" i="8" s="1"/>
  <c r="AI374" i="1"/>
  <c r="S1042" i="8" s="1"/>
  <c r="T1042" i="8" s="1"/>
  <c r="AI297" i="1"/>
  <c r="S965" i="8" s="1"/>
  <c r="T965" i="8" s="1"/>
  <c r="AI206" i="1"/>
  <c r="S874" i="8" s="1"/>
  <c r="T874" i="8" s="1"/>
  <c r="AI110" i="1"/>
  <c r="S778" i="8" s="1"/>
  <c r="T778" i="8" s="1"/>
  <c r="AI588" i="1"/>
  <c r="S1256" i="8" s="1"/>
  <c r="T1256" i="8" s="1"/>
  <c r="AI524" i="1"/>
  <c r="S1192" i="8" s="1"/>
  <c r="T1192" i="8" s="1"/>
  <c r="AI283" i="1"/>
  <c r="S951" i="8" s="1"/>
  <c r="T951" i="8" s="1"/>
  <c r="AI439" i="1"/>
  <c r="S1107" i="8" s="1"/>
  <c r="T1107" i="8" s="1"/>
  <c r="AI393" i="1"/>
  <c r="S1061" i="8" s="1"/>
  <c r="T1061" i="8" s="1"/>
  <c r="AI455" i="1"/>
  <c r="S1123" i="8" s="1"/>
  <c r="T1123" i="8" s="1"/>
  <c r="AI376" i="1"/>
  <c r="S1044" i="8" s="1"/>
  <c r="T1044" i="8" s="1"/>
  <c r="AI112" i="1"/>
  <c r="S780" i="8" s="1"/>
  <c r="T780" i="8" s="1"/>
  <c r="AI387" i="1"/>
  <c r="S1055" i="8" s="1"/>
  <c r="T1055" i="8" s="1"/>
  <c r="AI179" i="1"/>
  <c r="S847" i="8" s="1"/>
  <c r="T847" i="8" s="1"/>
  <c r="AI106" i="1"/>
  <c r="S774" i="8" s="1"/>
  <c r="T774" i="8" s="1"/>
  <c r="AI91" i="1"/>
  <c r="S759" i="8" s="1"/>
  <c r="T759" i="8" s="1"/>
  <c r="AI452" i="1"/>
  <c r="S1120" i="8" s="1"/>
  <c r="T1120" i="8" s="1"/>
  <c r="AI310" i="1"/>
  <c r="S978" i="8" s="1"/>
  <c r="T978" i="8" s="1"/>
  <c r="AJ282" i="1"/>
  <c r="AI579" i="1"/>
  <c r="S1247" i="8" s="1"/>
  <c r="T1247" i="8" s="1"/>
  <c r="AJ527" i="1"/>
  <c r="AI444" i="1"/>
  <c r="S1112" i="8" s="1"/>
  <c r="T1112" i="8" s="1"/>
  <c r="AI546" i="1"/>
  <c r="S1214" i="8" s="1"/>
  <c r="T1214" i="8" s="1"/>
  <c r="AI496" i="1"/>
  <c r="S1164" i="8" s="1"/>
  <c r="T1164" i="8" s="1"/>
  <c r="AI207" i="1"/>
  <c r="S875" i="8" s="1"/>
  <c r="T875" i="8" s="1"/>
  <c r="AI291" i="1"/>
  <c r="S959" i="8" s="1"/>
  <c r="T959" i="8" s="1"/>
  <c r="AI474" i="1"/>
  <c r="S1142" i="8" s="1"/>
  <c r="T1142" i="8" s="1"/>
  <c r="AI557" i="1"/>
  <c r="S1225" i="8" s="1"/>
  <c r="T1225" i="8" s="1"/>
  <c r="AI323" i="1"/>
  <c r="S991" i="8" s="1"/>
  <c r="T991" i="8" s="1"/>
  <c r="AI337" i="1"/>
  <c r="S1005" i="8" s="1"/>
  <c r="T1005" i="8" s="1"/>
  <c r="AI125" i="1"/>
  <c r="S793" i="8" s="1"/>
  <c r="T793" i="8" s="1"/>
  <c r="AI646" i="1"/>
  <c r="S1314" i="8" s="1"/>
  <c r="T1314" i="8" s="1"/>
  <c r="AI505" i="1"/>
  <c r="S1173" i="8" s="1"/>
  <c r="T1173" i="8" s="1"/>
  <c r="AI664" i="1"/>
  <c r="S1332" i="8" s="1"/>
  <c r="T1332" i="8" s="1"/>
  <c r="AI492" i="1"/>
  <c r="S1160" i="8" s="1"/>
  <c r="T1160" i="8" s="1"/>
  <c r="AI514" i="1"/>
  <c r="S1182" i="8" s="1"/>
  <c r="T1182" i="8" s="1"/>
  <c r="AI601" i="1"/>
  <c r="S1269" i="8" s="1"/>
  <c r="T1269" i="8" s="1"/>
  <c r="AI614" i="1"/>
  <c r="S1282" i="8" s="1"/>
  <c r="T1282" i="8" s="1"/>
  <c r="AI562" i="1"/>
  <c r="S1230" i="8" s="1"/>
  <c r="T1230" i="8" s="1"/>
  <c r="AI658" i="1"/>
  <c r="S1326" i="8" s="1"/>
  <c r="T1326" i="8" s="1"/>
  <c r="AI608" i="1"/>
  <c r="S1276" i="8" s="1"/>
  <c r="T1276" i="8" s="1"/>
  <c r="AI476" i="1"/>
  <c r="S1144" i="8" s="1"/>
  <c r="T1144" i="8" s="1"/>
  <c r="AI429" i="1"/>
  <c r="S1097" i="8" s="1"/>
  <c r="T1097" i="8" s="1"/>
  <c r="AI412" i="1"/>
  <c r="S1080" i="8" s="1"/>
  <c r="T1080" i="8" s="1"/>
  <c r="AI487" i="1"/>
  <c r="S1155" i="8" s="1"/>
  <c r="T1155" i="8" s="1"/>
  <c r="AI201" i="1"/>
  <c r="S869" i="8" s="1"/>
  <c r="T869" i="8" s="1"/>
  <c r="AI107" i="1"/>
  <c r="S775" i="8" s="1"/>
  <c r="T775" i="8" s="1"/>
  <c r="AI307" i="1"/>
  <c r="S975" i="8" s="1"/>
  <c r="T975" i="8" s="1"/>
  <c r="AH100" i="6"/>
  <c r="AG100" i="6"/>
  <c r="AF100" i="6"/>
  <c r="AE100" i="6"/>
  <c r="AD100" i="6"/>
  <c r="AD174" i="6"/>
  <c r="AH174" i="6"/>
  <c r="AE174" i="6"/>
  <c r="AF174" i="6"/>
  <c r="AG174" i="6"/>
  <c r="AF135" i="6"/>
  <c r="AE135" i="6"/>
  <c r="AH135" i="6"/>
  <c r="AD135" i="6"/>
  <c r="AG135" i="6"/>
  <c r="AG103" i="6"/>
  <c r="AH103" i="6"/>
  <c r="AD103" i="6"/>
  <c r="AF103" i="6"/>
  <c r="AE103" i="6"/>
  <c r="AD221" i="6"/>
  <c r="AF221" i="6"/>
  <c r="AE221" i="6"/>
  <c r="AG221" i="6"/>
  <c r="AH221" i="6"/>
  <c r="AG104" i="6"/>
  <c r="AH104" i="6"/>
  <c r="AF104" i="6"/>
  <c r="AD104" i="6"/>
  <c r="AE104" i="6"/>
  <c r="AD159" i="6"/>
  <c r="AH159" i="6"/>
  <c r="AE159" i="6"/>
  <c r="AG159" i="6"/>
  <c r="AF159" i="6"/>
  <c r="AF198" i="6"/>
  <c r="AH198" i="6"/>
  <c r="AG198" i="6"/>
  <c r="AE198" i="6"/>
  <c r="AD198" i="6"/>
  <c r="AD181" i="6"/>
  <c r="AG181" i="6"/>
  <c r="AF181" i="6"/>
  <c r="AE181" i="6"/>
  <c r="AH181" i="6"/>
  <c r="AF148" i="6"/>
  <c r="AG148" i="6"/>
  <c r="AH148" i="6"/>
  <c r="AE148" i="6"/>
  <c r="AD148" i="6"/>
  <c r="AD324" i="6"/>
  <c r="AF324" i="6"/>
  <c r="AE324" i="6"/>
  <c r="AG324" i="6"/>
  <c r="AH324" i="6"/>
  <c r="AH360" i="6"/>
  <c r="AD360" i="6"/>
  <c r="AE360" i="6"/>
  <c r="AF360" i="6"/>
  <c r="AG360" i="6"/>
  <c r="AG182" i="6"/>
  <c r="AD182" i="6"/>
  <c r="AE182" i="6"/>
  <c r="AF182" i="6"/>
  <c r="AH182" i="6"/>
  <c r="AE165" i="6"/>
  <c r="AD165" i="6"/>
  <c r="AG165" i="6"/>
  <c r="AH165" i="6"/>
  <c r="AF165" i="6"/>
  <c r="AF203" i="6"/>
  <c r="AH203" i="6"/>
  <c r="AD203" i="6"/>
  <c r="AE203" i="6"/>
  <c r="AG203" i="6"/>
  <c r="AF177" i="6"/>
  <c r="AH177" i="6"/>
  <c r="AE177" i="6"/>
  <c r="AG177" i="6"/>
  <c r="AD177" i="6"/>
  <c r="AF337" i="6"/>
  <c r="AD337" i="6"/>
  <c r="AH337" i="6"/>
  <c r="AG337" i="6"/>
  <c r="AE337" i="6"/>
  <c r="AF184" i="6"/>
  <c r="AH184" i="6"/>
  <c r="AE184" i="6"/>
  <c r="AD184" i="6"/>
  <c r="AG184" i="6"/>
  <c r="AD118" i="6"/>
  <c r="AH118" i="6"/>
  <c r="AG118" i="6"/>
  <c r="AE118" i="6"/>
  <c r="AF118" i="6"/>
  <c r="AG497" i="6"/>
  <c r="AH497" i="6"/>
  <c r="AF497" i="6"/>
  <c r="AD497" i="6"/>
  <c r="AE497" i="6"/>
  <c r="AD193" i="6"/>
  <c r="AE193" i="6"/>
  <c r="AH193" i="6"/>
  <c r="AF193" i="6"/>
  <c r="AG193" i="6"/>
  <c r="AG196" i="6"/>
  <c r="AF196" i="6"/>
  <c r="AH196" i="6"/>
  <c r="AD196" i="6"/>
  <c r="AE196" i="6"/>
  <c r="AD123" i="6"/>
  <c r="AF123" i="6"/>
  <c r="AH123" i="6"/>
  <c r="AG123" i="6"/>
  <c r="AE123" i="6"/>
  <c r="AD149" i="6"/>
  <c r="AE149" i="6"/>
  <c r="AG149" i="6"/>
  <c r="AF149" i="6"/>
  <c r="AH149" i="6"/>
  <c r="AE142" i="6"/>
  <c r="AH142" i="6"/>
  <c r="AF142" i="6"/>
  <c r="AD142" i="6"/>
  <c r="AG142" i="6"/>
  <c r="AF231" i="6"/>
  <c r="AE231" i="6"/>
  <c r="AH231" i="6"/>
  <c r="AD231" i="6"/>
  <c r="AG231" i="6"/>
  <c r="AD264" i="6"/>
  <c r="AG264" i="6"/>
  <c r="AH264" i="6"/>
  <c r="AF264" i="6"/>
  <c r="AE264" i="6"/>
  <c r="AG134" i="6"/>
  <c r="AF134" i="6"/>
  <c r="AD134" i="6"/>
  <c r="AE134" i="6"/>
  <c r="AH134" i="6"/>
  <c r="AG209" i="6"/>
  <c r="AE209" i="6"/>
  <c r="AF209" i="6"/>
  <c r="AD209" i="6"/>
  <c r="AH209" i="6"/>
  <c r="AF150" i="6"/>
  <c r="AD150" i="6"/>
  <c r="AH150" i="6"/>
  <c r="AE150" i="6"/>
  <c r="AG150" i="6"/>
  <c r="AE273" i="6"/>
  <c r="AH273" i="6"/>
  <c r="AG273" i="6"/>
  <c r="AF273" i="6"/>
  <c r="AD273" i="6"/>
  <c r="AD117" i="6"/>
  <c r="AH117" i="6"/>
  <c r="AG117" i="6"/>
  <c r="AF117" i="6"/>
  <c r="AE117" i="6"/>
  <c r="AE129" i="6"/>
  <c r="AD129" i="6"/>
  <c r="AG129" i="6"/>
  <c r="AF129" i="6"/>
  <c r="AH129" i="6"/>
  <c r="AH113" i="6"/>
  <c r="AG113" i="6"/>
  <c r="AF113" i="6"/>
  <c r="AD113" i="6"/>
  <c r="AE113" i="6"/>
  <c r="AD406" i="6"/>
  <c r="AH406" i="6"/>
  <c r="AE406" i="6"/>
  <c r="AF406" i="6"/>
  <c r="AG406" i="6"/>
  <c r="AD197" i="6"/>
  <c r="AE197" i="6"/>
  <c r="AG197" i="6"/>
  <c r="AF197" i="6"/>
  <c r="AH197" i="6"/>
  <c r="AG255" i="6"/>
  <c r="AH255" i="6"/>
  <c r="AD255" i="6"/>
  <c r="AF255" i="6"/>
  <c r="AE255" i="6"/>
  <c r="AH211" i="6"/>
  <c r="AD211" i="6"/>
  <c r="AG211" i="6"/>
  <c r="AE211" i="6"/>
  <c r="AF211" i="6"/>
  <c r="AE120" i="6"/>
  <c r="AH120" i="6"/>
  <c r="AG120" i="6"/>
  <c r="AF120" i="6"/>
  <c r="AD120" i="6"/>
  <c r="AD398" i="6"/>
  <c r="AG398" i="6"/>
  <c r="AE398" i="6"/>
  <c r="AF398" i="6"/>
  <c r="AH398" i="6"/>
  <c r="AE144" i="6"/>
  <c r="AG144" i="6"/>
  <c r="AF144" i="6"/>
  <c r="AD144" i="6"/>
  <c r="AH144" i="6"/>
  <c r="AD145" i="6"/>
  <c r="AG145" i="6"/>
  <c r="AE145" i="6"/>
  <c r="AF145" i="6"/>
  <c r="AH145" i="6"/>
  <c r="AF185" i="6"/>
  <c r="AD185" i="6"/>
  <c r="AH185" i="6"/>
  <c r="AE185" i="6"/>
  <c r="AG185" i="6"/>
  <c r="AD249" i="6"/>
  <c r="AG249" i="6"/>
  <c r="AE249" i="6"/>
  <c r="AF249" i="6"/>
  <c r="AH249" i="6"/>
  <c r="AG202" i="6"/>
  <c r="AD202" i="6"/>
  <c r="AE202" i="6"/>
  <c r="AH202" i="6"/>
  <c r="AF202" i="6"/>
  <c r="AF186" i="6"/>
  <c r="AG186" i="6"/>
  <c r="AD186" i="6"/>
  <c r="AH186" i="6"/>
  <c r="AE186" i="6"/>
  <c r="AH217" i="6"/>
  <c r="AE217" i="6"/>
  <c r="AD217" i="6"/>
  <c r="AF217" i="6"/>
  <c r="AG217" i="6"/>
  <c r="AD389" i="6"/>
  <c r="AH389" i="6"/>
  <c r="AF389" i="6"/>
  <c r="AG389" i="6"/>
  <c r="AE389" i="6"/>
  <c r="AE175" i="6"/>
  <c r="AF175" i="6"/>
  <c r="AH175" i="6"/>
  <c r="AG175" i="6"/>
  <c r="AD175" i="6"/>
  <c r="AG140" i="6"/>
  <c r="AE140" i="6"/>
  <c r="AD140" i="6"/>
  <c r="AF140" i="6"/>
  <c r="AH140" i="6"/>
  <c r="AH130" i="6"/>
  <c r="AF130" i="6"/>
  <c r="AG130" i="6"/>
  <c r="AE130" i="6"/>
  <c r="AD130" i="6"/>
  <c r="AE350" i="6"/>
  <c r="AH350" i="6"/>
  <c r="AG350" i="6"/>
  <c r="AD350" i="6"/>
  <c r="AF350" i="6"/>
  <c r="AD544" i="6"/>
  <c r="AH544" i="6"/>
  <c r="AE544" i="6"/>
  <c r="AF544" i="6"/>
  <c r="AG544" i="6"/>
  <c r="AD223" i="6"/>
  <c r="AH223" i="6"/>
  <c r="AE223" i="6"/>
  <c r="AF223" i="6"/>
  <c r="AG223" i="6"/>
  <c r="AF166" i="6"/>
  <c r="AG166" i="6"/>
  <c r="AE166" i="6"/>
  <c r="AH166" i="6"/>
  <c r="AD166" i="6"/>
  <c r="AE163" i="6"/>
  <c r="AD163" i="6"/>
  <c r="AG163" i="6"/>
  <c r="AH163" i="6"/>
  <c r="AF163" i="6"/>
  <c r="AD101" i="6"/>
  <c r="AE101" i="6"/>
  <c r="AG101" i="6"/>
  <c r="AH101" i="6"/>
  <c r="AF101" i="6"/>
  <c r="AE122" i="6"/>
  <c r="AF122" i="6"/>
  <c r="AH122" i="6"/>
  <c r="AD122" i="6"/>
  <c r="AG122" i="6"/>
  <c r="AD109" i="6"/>
  <c r="AE109" i="6"/>
  <c r="AG109" i="6"/>
  <c r="AH109" i="6"/>
  <c r="AF109" i="6"/>
  <c r="AD111" i="6"/>
  <c r="AH111" i="6"/>
  <c r="AG111" i="6"/>
  <c r="AF111" i="6"/>
  <c r="AE111" i="6"/>
  <c r="AH282" i="6"/>
  <c r="AG282" i="6"/>
  <c r="AF282" i="6"/>
  <c r="AE282" i="6"/>
  <c r="AD282" i="6"/>
  <c r="AG204" i="6"/>
  <c r="AD204" i="6"/>
  <c r="AF204" i="6"/>
  <c r="AH204" i="6"/>
  <c r="AE204" i="6"/>
  <c r="AE155" i="6"/>
  <c r="AH155" i="6"/>
  <c r="AF155" i="6"/>
  <c r="AG155" i="6"/>
  <c r="AD155" i="6"/>
  <c r="AE146" i="6"/>
  <c r="AD146" i="6"/>
  <c r="AG146" i="6"/>
  <c r="AF146" i="6"/>
  <c r="AH146" i="6"/>
  <c r="AG383" i="6"/>
  <c r="AH383" i="6"/>
  <c r="AD383" i="6"/>
  <c r="AE383" i="6"/>
  <c r="AF383" i="6"/>
  <c r="AG151" i="6"/>
  <c r="AF151" i="6"/>
  <c r="AD151" i="6"/>
  <c r="AE151" i="6"/>
  <c r="AH151" i="6"/>
  <c r="AE128" i="6"/>
  <c r="AH128" i="6"/>
  <c r="AD128" i="6"/>
  <c r="AG128" i="6"/>
  <c r="AF128" i="6"/>
  <c r="AD208" i="6"/>
  <c r="AE208" i="6"/>
  <c r="AF208" i="6"/>
  <c r="AG208" i="6"/>
  <c r="AH208" i="6"/>
  <c r="AG234" i="6"/>
  <c r="AH234" i="6"/>
  <c r="AD234" i="6"/>
  <c r="AE234" i="6"/>
  <c r="AF234" i="6"/>
  <c r="AH387" i="6"/>
  <c r="AG387" i="6"/>
  <c r="AF387" i="6"/>
  <c r="AD387" i="6"/>
  <c r="AE387" i="6"/>
  <c r="AF157" i="6"/>
  <c r="AG157" i="6"/>
  <c r="AE157" i="6"/>
  <c r="AD157" i="6"/>
  <c r="AH157" i="6"/>
  <c r="AD170" i="6"/>
  <c r="AG170" i="6"/>
  <c r="AH170" i="6"/>
  <c r="AF170" i="6"/>
  <c r="AE170" i="6"/>
  <c r="AH207" i="6"/>
  <c r="AE207" i="6"/>
  <c r="AG207" i="6"/>
  <c r="AF207" i="6"/>
  <c r="AD207" i="6"/>
  <c r="AD284" i="6"/>
  <c r="AG284" i="6"/>
  <c r="AF284" i="6"/>
  <c r="AE284" i="6"/>
  <c r="AH284" i="6"/>
  <c r="AG179" i="6"/>
  <c r="AF179" i="6"/>
  <c r="AD179" i="6"/>
  <c r="AE179" i="6"/>
  <c r="AH179" i="6"/>
  <c r="AH199" i="6"/>
  <c r="AE199" i="6"/>
  <c r="AD199" i="6"/>
  <c r="AG199" i="6"/>
  <c r="AF199" i="6"/>
  <c r="AH152" i="6"/>
  <c r="AE152" i="6"/>
  <c r="AG152" i="6"/>
  <c r="AD152" i="6"/>
  <c r="AF152" i="6"/>
  <c r="AE200" i="6"/>
  <c r="AF200" i="6"/>
  <c r="AD200" i="6"/>
  <c r="AH200" i="6"/>
  <c r="AG200" i="6"/>
  <c r="AD143" i="6"/>
  <c r="AG143" i="6"/>
  <c r="AF143" i="6"/>
  <c r="AE143" i="6"/>
  <c r="AH143" i="6"/>
  <c r="AD172" i="6"/>
  <c r="AG172" i="6"/>
  <c r="AE172" i="6"/>
  <c r="AH172" i="6"/>
  <c r="AF172" i="6"/>
  <c r="AE227" i="6"/>
  <c r="AH227" i="6"/>
  <c r="AF227" i="6"/>
  <c r="AG227" i="6"/>
  <c r="AD227" i="6"/>
  <c r="AG321" i="6"/>
  <c r="AE321" i="6"/>
  <c r="AH321" i="6"/>
  <c r="AF321" i="6"/>
  <c r="AD321" i="6"/>
  <c r="AF133" i="6"/>
  <c r="AE133" i="6"/>
  <c r="AG133" i="6"/>
  <c r="AD133" i="6"/>
  <c r="AH133" i="6"/>
  <c r="AH102" i="6"/>
  <c r="AG102" i="6"/>
  <c r="AE102" i="6"/>
  <c r="AD102" i="6"/>
  <c r="AF102" i="6"/>
  <c r="AE329" i="6"/>
  <c r="AD329" i="6"/>
  <c r="AF329" i="6"/>
  <c r="AG329" i="6"/>
  <c r="AH329" i="6"/>
  <c r="AD137" i="6"/>
  <c r="AH137" i="6"/>
  <c r="AE137" i="6"/>
  <c r="AG137" i="6"/>
  <c r="AF137" i="6"/>
  <c r="AF108" i="6"/>
  <c r="AG108" i="6"/>
  <c r="AH108" i="6"/>
  <c r="AD108" i="6"/>
  <c r="AE108" i="6"/>
  <c r="AG136" i="6"/>
  <c r="AH136" i="6"/>
  <c r="AF136" i="6"/>
  <c r="AE136" i="6"/>
  <c r="AD136" i="6"/>
  <c r="AH132" i="6"/>
  <c r="AG132" i="6"/>
  <c r="AD132" i="6"/>
  <c r="AE132" i="6"/>
  <c r="AF132" i="6"/>
  <c r="AE396" i="6"/>
  <c r="AH396" i="6"/>
  <c r="AF396" i="6"/>
  <c r="AG396" i="6"/>
  <c r="AD396" i="6"/>
  <c r="AE114" i="6"/>
  <c r="AD114" i="6"/>
  <c r="AG114" i="6"/>
  <c r="AF114" i="6"/>
  <c r="AH114" i="6"/>
  <c r="AG332" i="6"/>
  <c r="AH332" i="6"/>
  <c r="AF332" i="6"/>
  <c r="AD332" i="6"/>
  <c r="AE332" i="6"/>
  <c r="AE263" i="6"/>
  <c r="AD263" i="6"/>
  <c r="AG263" i="6"/>
  <c r="AH263" i="6"/>
  <c r="AF263" i="6"/>
  <c r="AD169" i="6"/>
  <c r="AH169" i="6"/>
  <c r="AF169" i="6"/>
  <c r="AG169" i="6"/>
  <c r="AE169" i="6"/>
  <c r="AD121" i="6"/>
  <c r="AG121" i="6"/>
  <c r="AH121" i="6"/>
  <c r="AF121" i="6"/>
  <c r="AE121" i="6"/>
  <c r="AG213" i="6"/>
  <c r="AH213" i="6"/>
  <c r="AF213" i="6"/>
  <c r="AE213" i="6"/>
  <c r="AD213" i="6"/>
  <c r="AD240" i="6"/>
  <c r="AE240" i="6"/>
  <c r="AH240" i="6"/>
  <c r="AF240" i="6"/>
  <c r="AG240" i="6"/>
  <c r="AD265" i="6"/>
  <c r="AE265" i="6"/>
  <c r="AF265" i="6"/>
  <c r="AG265" i="6"/>
  <c r="AH265" i="6"/>
  <c r="AD370" i="6"/>
  <c r="AG370" i="6"/>
  <c r="AF370" i="6"/>
  <c r="AH370" i="6"/>
  <c r="AE370" i="6"/>
  <c r="AE316" i="6"/>
  <c r="AD316" i="6"/>
  <c r="AH316" i="6"/>
  <c r="AG316" i="6"/>
  <c r="AF316" i="6"/>
  <c r="AF469" i="6"/>
  <c r="AD469" i="6"/>
  <c r="AG469" i="6"/>
  <c r="AH469" i="6"/>
  <c r="AE469" i="6"/>
  <c r="AH660" i="6"/>
  <c r="AD660" i="6"/>
  <c r="AG660" i="6"/>
  <c r="AF660" i="6"/>
  <c r="AE660" i="6"/>
  <c r="AG397" i="6"/>
  <c r="AD397" i="6"/>
  <c r="AH397" i="6"/>
  <c r="AF397" i="6"/>
  <c r="AE397" i="6"/>
  <c r="AF248" i="6"/>
  <c r="AG248" i="6"/>
  <c r="AE248" i="6"/>
  <c r="AH248" i="6"/>
  <c r="AD248" i="6"/>
  <c r="AH158" i="6"/>
  <c r="AE158" i="6"/>
  <c r="AD158" i="6"/>
  <c r="AF158" i="6"/>
  <c r="AG158" i="6"/>
  <c r="AH371" i="6"/>
  <c r="AG371" i="6"/>
  <c r="AF371" i="6"/>
  <c r="AD371" i="6"/>
  <c r="AE371" i="6"/>
  <c r="AF347" i="6"/>
  <c r="AE347" i="6"/>
  <c r="AG347" i="6"/>
  <c r="AH347" i="6"/>
  <c r="AD347" i="6"/>
  <c r="AD344" i="6"/>
  <c r="AE344" i="6"/>
  <c r="AF344" i="6"/>
  <c r="AG344" i="6"/>
  <c r="AH344" i="6"/>
  <c r="AH365" i="6"/>
  <c r="AG365" i="6"/>
  <c r="AF365" i="6"/>
  <c r="AE365" i="6"/>
  <c r="AD365" i="6"/>
  <c r="AF434" i="6"/>
  <c r="AD434" i="6"/>
  <c r="AE434" i="6"/>
  <c r="AH434" i="6"/>
  <c r="AG434" i="6"/>
  <c r="AG236" i="6"/>
  <c r="AH236" i="6"/>
  <c r="AE236" i="6"/>
  <c r="AD236" i="6"/>
  <c r="AF236" i="6"/>
  <c r="AE296" i="6"/>
  <c r="AD296" i="6"/>
  <c r="AH296" i="6"/>
  <c r="AG296" i="6"/>
  <c r="AF296" i="6"/>
  <c r="AH536" i="6"/>
  <c r="AG536" i="6"/>
  <c r="AD536" i="6"/>
  <c r="AF536" i="6"/>
  <c r="AE536" i="6"/>
  <c r="AE444" i="6"/>
  <c r="AF444" i="6"/>
  <c r="AG444" i="6"/>
  <c r="AD444" i="6"/>
  <c r="AH444" i="6"/>
  <c r="AG562" i="6"/>
  <c r="AD562" i="6"/>
  <c r="AH562" i="6"/>
  <c r="AF562" i="6"/>
  <c r="AE562" i="6"/>
  <c r="AF338" i="6"/>
  <c r="AG338" i="6"/>
  <c r="AH338" i="6"/>
  <c r="AD338" i="6"/>
  <c r="AE338" i="6"/>
  <c r="AE287" i="6"/>
  <c r="AD287" i="6"/>
  <c r="AF287" i="6"/>
  <c r="AG287" i="6"/>
  <c r="AH287" i="6"/>
  <c r="AG464" i="6"/>
  <c r="AD464" i="6"/>
  <c r="AE464" i="6"/>
  <c r="AH464" i="6"/>
  <c r="AF464" i="6"/>
  <c r="AD391" i="6"/>
  <c r="AG391" i="6"/>
  <c r="AH391" i="6"/>
  <c r="AF391" i="6"/>
  <c r="AE391" i="6"/>
  <c r="AF212" i="6"/>
  <c r="AD212" i="6"/>
  <c r="AE212" i="6"/>
  <c r="AH212" i="6"/>
  <c r="AG212" i="6"/>
  <c r="AE447" i="6"/>
  <c r="AH447" i="6"/>
  <c r="AF447" i="6"/>
  <c r="AD447" i="6"/>
  <c r="AG447" i="6"/>
  <c r="AD598" i="6"/>
  <c r="AF598" i="6"/>
  <c r="AE598" i="6"/>
  <c r="AH598" i="6"/>
  <c r="AG598" i="6"/>
  <c r="AH587" i="6"/>
  <c r="AE587" i="6"/>
  <c r="AG587" i="6"/>
  <c r="AF587" i="6"/>
  <c r="AD587" i="6"/>
  <c r="AF459" i="6"/>
  <c r="AE459" i="6"/>
  <c r="AD459" i="6"/>
  <c r="AG459" i="6"/>
  <c r="AH459" i="6"/>
  <c r="AE244" i="6"/>
  <c r="AF244" i="6"/>
  <c r="AG244" i="6"/>
  <c r="AD244" i="6"/>
  <c r="AH244" i="6"/>
  <c r="AG529" i="6"/>
  <c r="AF529" i="6"/>
  <c r="AE529" i="6"/>
  <c r="AH529" i="6"/>
  <c r="AD529" i="6"/>
  <c r="AD343" i="6"/>
  <c r="AE343" i="6"/>
  <c r="AF343" i="6"/>
  <c r="AG343" i="6"/>
  <c r="AH343" i="6"/>
  <c r="AG201" i="6"/>
  <c r="AD201" i="6"/>
  <c r="AH201" i="6"/>
  <c r="AE201" i="6"/>
  <c r="AF201" i="6"/>
  <c r="AH403" i="6"/>
  <c r="AG403" i="6"/>
  <c r="AF403" i="6"/>
  <c r="AE403" i="6"/>
  <c r="AD403" i="6"/>
  <c r="AD252" i="6"/>
  <c r="AH252" i="6"/>
  <c r="AG252" i="6"/>
  <c r="AE252" i="6"/>
  <c r="AF252" i="6"/>
  <c r="AH243" i="6"/>
  <c r="AD243" i="6"/>
  <c r="AE243" i="6"/>
  <c r="AF243" i="6"/>
  <c r="AG243" i="6"/>
  <c r="AD352" i="6"/>
  <c r="AE352" i="6"/>
  <c r="AG352" i="6"/>
  <c r="AF352" i="6"/>
  <c r="AH352" i="6"/>
  <c r="AD615" i="6"/>
  <c r="AG615" i="6"/>
  <c r="AF615" i="6"/>
  <c r="AH615" i="6"/>
  <c r="AE615" i="6"/>
  <c r="AD452" i="6"/>
  <c r="AH452" i="6"/>
  <c r="AF452" i="6"/>
  <c r="AE452" i="6"/>
  <c r="AG452" i="6"/>
  <c r="AF654" i="6"/>
  <c r="AE654" i="6"/>
  <c r="AH654" i="6"/>
  <c r="AD654" i="6"/>
  <c r="AG654" i="6"/>
  <c r="AG617" i="6"/>
  <c r="AF617" i="6"/>
  <c r="AE617" i="6"/>
  <c r="AH617" i="6"/>
  <c r="AD617" i="6"/>
  <c r="AF665" i="6"/>
  <c r="AD665" i="6"/>
  <c r="AH665" i="6"/>
  <c r="AE665" i="6"/>
  <c r="AG665" i="6"/>
  <c r="AF171" i="6"/>
  <c r="AH171" i="6"/>
  <c r="AE171" i="6"/>
  <c r="AG171" i="6"/>
  <c r="AD171" i="6"/>
  <c r="AE300" i="6"/>
  <c r="AF300" i="6"/>
  <c r="AH300" i="6"/>
  <c r="AG300" i="6"/>
  <c r="AD300" i="6"/>
  <c r="AE561" i="6"/>
  <c r="AF561" i="6"/>
  <c r="AH561" i="6"/>
  <c r="AG561" i="6"/>
  <c r="AD561" i="6"/>
  <c r="AD330" i="6"/>
  <c r="AE330" i="6"/>
  <c r="AF330" i="6"/>
  <c r="AG330" i="6"/>
  <c r="AH330" i="6"/>
  <c r="AG433" i="6"/>
  <c r="AD433" i="6"/>
  <c r="AF433" i="6"/>
  <c r="AH433" i="6"/>
  <c r="AE433" i="6"/>
  <c r="AH372" i="6"/>
  <c r="AG372" i="6"/>
  <c r="AE372" i="6"/>
  <c r="AD372" i="6"/>
  <c r="AF372" i="6"/>
  <c r="AF262" i="6"/>
  <c r="AE262" i="6"/>
  <c r="AH262" i="6"/>
  <c r="AG262" i="6"/>
  <c r="AD262" i="6"/>
  <c r="AF251" i="6"/>
  <c r="AG251" i="6"/>
  <c r="AH251" i="6"/>
  <c r="AE251" i="6"/>
  <c r="AD251" i="6"/>
  <c r="AG611" i="6"/>
  <c r="AH611" i="6"/>
  <c r="AE611" i="6"/>
  <c r="AF611" i="6"/>
  <c r="AD611" i="6"/>
  <c r="AH237" i="6"/>
  <c r="AG237" i="6"/>
  <c r="AF237" i="6"/>
  <c r="AD237" i="6"/>
  <c r="AE237" i="6"/>
  <c r="AH246" i="6"/>
  <c r="AE246" i="6"/>
  <c r="AD246" i="6"/>
  <c r="AG246" i="6"/>
  <c r="AF246" i="6"/>
  <c r="AH292" i="6"/>
  <c r="AG292" i="6"/>
  <c r="AF292" i="6"/>
  <c r="AE292" i="6"/>
  <c r="AD292" i="6"/>
  <c r="AE226" i="6"/>
  <c r="AF226" i="6"/>
  <c r="AD226" i="6"/>
  <c r="AH226" i="6"/>
  <c r="AG226" i="6"/>
  <c r="AH339" i="6"/>
  <c r="AG339" i="6"/>
  <c r="AE339" i="6"/>
  <c r="AF339" i="6"/>
  <c r="AD339" i="6"/>
  <c r="AH551" i="6"/>
  <c r="AD551" i="6"/>
  <c r="AF551" i="6"/>
  <c r="AE551" i="6"/>
  <c r="AG551" i="6"/>
  <c r="AF374" i="6"/>
  <c r="AE374" i="6"/>
  <c r="AD374" i="6"/>
  <c r="AG374" i="6"/>
  <c r="AH374" i="6"/>
  <c r="AE379" i="6"/>
  <c r="AF379" i="6"/>
  <c r="AH379" i="6"/>
  <c r="AG379" i="6"/>
  <c r="AD379" i="6"/>
  <c r="AH559" i="6"/>
  <c r="AG559" i="6"/>
  <c r="AF559" i="6"/>
  <c r="AE559" i="6"/>
  <c r="AD559" i="6"/>
  <c r="AE482" i="6"/>
  <c r="AF482" i="6"/>
  <c r="AH482" i="6"/>
  <c r="AD482" i="6"/>
  <c r="AG482" i="6"/>
  <c r="AF431" i="6"/>
  <c r="AG431" i="6"/>
  <c r="AH431" i="6"/>
  <c r="AD431" i="6"/>
  <c r="AE431" i="6"/>
  <c r="AD659" i="6"/>
  <c r="AE659" i="6"/>
  <c r="AG659" i="6"/>
  <c r="AF659" i="6"/>
  <c r="AH659" i="6"/>
  <c r="AE191" i="6"/>
  <c r="AH191" i="6"/>
  <c r="AD191" i="6"/>
  <c r="AF191" i="6"/>
  <c r="AG191" i="6"/>
  <c r="AF475" i="6"/>
  <c r="AD475" i="6"/>
  <c r="AH475" i="6"/>
  <c r="AE475" i="6"/>
  <c r="AG475" i="6"/>
  <c r="AH380" i="6"/>
  <c r="AG380" i="6"/>
  <c r="AF380" i="6"/>
  <c r="AE380" i="6"/>
  <c r="AD380" i="6"/>
  <c r="AG342" i="6"/>
  <c r="AE342" i="6"/>
  <c r="AD342" i="6"/>
  <c r="AH342" i="6"/>
  <c r="AF342" i="6"/>
  <c r="AH295" i="6"/>
  <c r="AG295" i="6"/>
  <c r="AE295" i="6"/>
  <c r="AF295" i="6"/>
  <c r="AD295" i="6"/>
  <c r="AE272" i="6"/>
  <c r="AH272" i="6"/>
  <c r="AF272" i="6"/>
  <c r="AG272" i="6"/>
  <c r="AD272" i="6"/>
  <c r="AG483" i="6"/>
  <c r="AH483" i="6"/>
  <c r="AD483" i="6"/>
  <c r="AE483" i="6"/>
  <c r="AF483" i="6"/>
  <c r="AG195" i="6"/>
  <c r="AD195" i="6"/>
  <c r="AE195" i="6"/>
  <c r="AF195" i="6"/>
  <c r="AH195" i="6"/>
  <c r="AH258" i="6"/>
  <c r="AF258" i="6"/>
  <c r="AG258" i="6"/>
  <c r="AD258" i="6"/>
  <c r="AE258" i="6"/>
  <c r="AE270" i="6"/>
  <c r="AG270" i="6"/>
  <c r="AD270" i="6"/>
  <c r="AF270" i="6"/>
  <c r="AH270" i="6"/>
  <c r="AF605" i="6"/>
  <c r="AD605" i="6"/>
  <c r="AE605" i="6"/>
  <c r="AH605" i="6"/>
  <c r="AG605" i="6"/>
  <c r="AE290" i="6"/>
  <c r="AD290" i="6"/>
  <c r="AG290" i="6"/>
  <c r="AH290" i="6"/>
  <c r="AF290" i="6"/>
  <c r="AD643" i="6"/>
  <c r="AE643" i="6"/>
  <c r="AF643" i="6"/>
  <c r="AH643" i="6"/>
  <c r="AG643" i="6"/>
  <c r="AG676" i="6"/>
  <c r="AD676" i="6"/>
  <c r="AH676" i="6"/>
  <c r="AE676" i="6"/>
  <c r="AF676" i="6"/>
  <c r="AE476" i="6"/>
  <c r="AF476" i="6"/>
  <c r="AH476" i="6"/>
  <c r="AD476" i="6"/>
  <c r="AG476" i="6"/>
  <c r="AG183" i="6"/>
  <c r="AF183" i="6"/>
  <c r="AE183" i="6"/>
  <c r="AH183" i="6"/>
  <c r="AD183" i="6"/>
  <c r="AE162" i="6"/>
  <c r="AD162" i="6"/>
  <c r="AF162" i="6"/>
  <c r="AG162" i="6"/>
  <c r="AH162" i="6"/>
  <c r="AF139" i="6"/>
  <c r="AD139" i="6"/>
  <c r="AH139" i="6"/>
  <c r="AE139" i="6"/>
  <c r="AG139" i="6"/>
  <c r="AE164" i="6"/>
  <c r="AD164" i="6"/>
  <c r="AH164" i="6"/>
  <c r="AF164" i="6"/>
  <c r="AG164" i="6"/>
  <c r="AH110" i="6"/>
  <c r="AG110" i="6"/>
  <c r="AF110" i="6"/>
  <c r="AE110" i="6"/>
  <c r="AD110" i="6"/>
  <c r="AF156" i="6"/>
  <c r="AE156" i="6"/>
  <c r="AH156" i="6"/>
  <c r="AG156" i="6"/>
  <c r="AD156" i="6"/>
  <c r="AE341" i="6"/>
  <c r="AF341" i="6"/>
  <c r="AG341" i="6"/>
  <c r="AH341" i="6"/>
  <c r="AD341" i="6"/>
  <c r="AE317" i="6"/>
  <c r="AF317" i="6"/>
  <c r="AD317" i="6"/>
  <c r="AH317" i="6"/>
  <c r="AG317" i="6"/>
  <c r="AH106" i="6"/>
  <c r="AG106" i="6"/>
  <c r="AE106" i="6"/>
  <c r="AD106" i="6"/>
  <c r="AF106" i="6"/>
  <c r="AG305" i="6"/>
  <c r="AD305" i="6"/>
  <c r="AE305" i="6"/>
  <c r="AF305" i="6"/>
  <c r="AH305" i="6"/>
  <c r="AF232" i="6"/>
  <c r="AH232" i="6"/>
  <c r="AG232" i="6"/>
  <c r="AE232" i="6"/>
  <c r="AD232" i="6"/>
  <c r="AE259" i="6"/>
  <c r="AD259" i="6"/>
  <c r="AH259" i="6"/>
  <c r="AF259" i="6"/>
  <c r="AG259" i="6"/>
  <c r="AE289" i="6"/>
  <c r="AD289" i="6"/>
  <c r="AF289" i="6"/>
  <c r="AG289" i="6"/>
  <c r="AH289" i="6"/>
  <c r="AH393" i="6"/>
  <c r="AD393" i="6"/>
  <c r="AE393" i="6"/>
  <c r="AF393" i="6"/>
  <c r="AG393" i="6"/>
  <c r="AD355" i="6"/>
  <c r="AF355" i="6"/>
  <c r="AE355" i="6"/>
  <c r="AG355" i="6"/>
  <c r="AH355" i="6"/>
  <c r="AE493" i="6"/>
  <c r="AH493" i="6"/>
  <c r="AF493" i="6"/>
  <c r="AD493" i="6"/>
  <c r="AG493" i="6"/>
  <c r="AE138" i="6"/>
  <c r="AF138" i="6"/>
  <c r="AG138" i="6"/>
  <c r="AD138" i="6"/>
  <c r="AH138" i="6"/>
  <c r="AE353" i="6"/>
  <c r="AD353" i="6"/>
  <c r="AH353" i="6"/>
  <c r="AG353" i="6"/>
  <c r="AF353" i="6"/>
  <c r="AD269" i="6"/>
  <c r="AG269" i="6"/>
  <c r="AH269" i="6"/>
  <c r="AF269" i="6"/>
  <c r="AE269" i="6"/>
  <c r="AD153" i="6"/>
  <c r="AH153" i="6"/>
  <c r="AF153" i="6"/>
  <c r="AE153" i="6"/>
  <c r="AG153" i="6"/>
  <c r="AF277" i="6"/>
  <c r="AD277" i="6"/>
  <c r="AG277" i="6"/>
  <c r="AH277" i="6"/>
  <c r="AE277" i="6"/>
  <c r="AE220" i="6"/>
  <c r="AG220" i="6"/>
  <c r="AH220" i="6"/>
  <c r="AD220" i="6"/>
  <c r="AF220" i="6"/>
  <c r="AH307" i="6"/>
  <c r="AD307" i="6"/>
  <c r="AE307" i="6"/>
  <c r="AF307" i="6"/>
  <c r="AG307" i="6"/>
  <c r="AD541" i="6"/>
  <c r="AE541" i="6"/>
  <c r="AG541" i="6"/>
  <c r="AH541" i="6"/>
  <c r="AF541" i="6"/>
  <c r="AF597" i="6"/>
  <c r="AH597" i="6"/>
  <c r="AD597" i="6"/>
  <c r="AE597" i="6"/>
  <c r="AG597" i="6"/>
  <c r="AH416" i="6"/>
  <c r="AG416" i="6"/>
  <c r="AD416" i="6"/>
  <c r="AE416" i="6"/>
  <c r="AF416" i="6"/>
  <c r="AE592" i="6"/>
  <c r="AH592" i="6"/>
  <c r="AG592" i="6"/>
  <c r="AD592" i="6"/>
  <c r="AF592" i="6"/>
  <c r="AF462" i="6"/>
  <c r="AH462" i="6"/>
  <c r="AD462" i="6"/>
  <c r="AG462" i="6"/>
  <c r="AE462" i="6"/>
  <c r="AG414" i="6"/>
  <c r="AE414" i="6"/>
  <c r="AD414" i="6"/>
  <c r="AH414" i="6"/>
  <c r="AF414" i="6"/>
  <c r="AE309" i="6"/>
  <c r="AG309" i="6"/>
  <c r="AH309" i="6"/>
  <c r="AD309" i="6"/>
  <c r="AF309" i="6"/>
  <c r="AF293" i="6"/>
  <c r="AE293" i="6"/>
  <c r="AD293" i="6"/>
  <c r="AH293" i="6"/>
  <c r="AG293" i="6"/>
  <c r="AF266" i="6"/>
  <c r="AH266" i="6"/>
  <c r="AD266" i="6"/>
  <c r="AG266" i="6"/>
  <c r="AE266" i="6"/>
  <c r="AG432" i="6"/>
  <c r="AD432" i="6"/>
  <c r="AE432" i="6"/>
  <c r="AH432" i="6"/>
  <c r="AF432" i="6"/>
  <c r="AF361" i="6"/>
  <c r="AH361" i="6"/>
  <c r="AG361" i="6"/>
  <c r="AE361" i="6"/>
  <c r="AD361" i="6"/>
  <c r="AE382" i="6"/>
  <c r="AF382" i="6"/>
  <c r="AG382" i="6"/>
  <c r="AH382" i="6"/>
  <c r="AD382" i="6"/>
  <c r="AH241" i="6"/>
  <c r="AF241" i="6"/>
  <c r="AG241" i="6"/>
  <c r="AE241" i="6"/>
  <c r="AD241" i="6"/>
  <c r="AH673" i="6"/>
  <c r="AG673" i="6"/>
  <c r="AD673" i="6"/>
  <c r="AE673" i="6"/>
  <c r="AF673" i="6"/>
  <c r="AE526" i="6"/>
  <c r="AF526" i="6"/>
  <c r="AH526" i="6"/>
  <c r="AD526" i="6"/>
  <c r="AG526" i="6"/>
  <c r="AD154" i="6"/>
  <c r="AF154" i="6"/>
  <c r="AG154" i="6"/>
  <c r="AH154" i="6"/>
  <c r="AE154" i="6"/>
  <c r="AH125" i="6"/>
  <c r="AF125" i="6"/>
  <c r="AE125" i="6"/>
  <c r="AD125" i="6"/>
  <c r="AG125" i="6"/>
  <c r="AG214" i="6"/>
  <c r="AD214" i="6"/>
  <c r="AE214" i="6"/>
  <c r="AF214" i="6"/>
  <c r="AH214" i="6"/>
  <c r="AF161" i="6"/>
  <c r="AG161" i="6"/>
  <c r="AD161" i="6"/>
  <c r="AH161" i="6"/>
  <c r="AE161" i="6"/>
  <c r="AH388" i="6"/>
  <c r="AG388" i="6"/>
  <c r="AF388" i="6"/>
  <c r="AD388" i="6"/>
  <c r="AE388" i="6"/>
  <c r="AE115" i="6"/>
  <c r="AD115" i="6"/>
  <c r="AH115" i="6"/>
  <c r="AG115" i="6"/>
  <c r="AF115" i="6"/>
  <c r="AH225" i="6"/>
  <c r="AD225" i="6"/>
  <c r="AF225" i="6"/>
  <c r="AE225" i="6"/>
  <c r="AG225" i="6"/>
  <c r="AG465" i="6"/>
  <c r="AE465" i="6"/>
  <c r="AD465" i="6"/>
  <c r="AH465" i="6"/>
  <c r="AF465" i="6"/>
  <c r="AG301" i="6"/>
  <c r="AD301" i="6"/>
  <c r="AE301" i="6"/>
  <c r="AF301" i="6"/>
  <c r="AH301" i="6"/>
  <c r="AE490" i="6"/>
  <c r="AD490" i="6"/>
  <c r="AG490" i="6"/>
  <c r="AF490" i="6"/>
  <c r="AH490" i="6"/>
  <c r="AE180" i="6"/>
  <c r="AF180" i="6"/>
  <c r="AG180" i="6"/>
  <c r="AH180" i="6"/>
  <c r="AD180" i="6"/>
  <c r="AE235" i="6"/>
  <c r="AH235" i="6"/>
  <c r="AG235" i="6"/>
  <c r="AD235" i="6"/>
  <c r="AF235" i="6"/>
  <c r="AH206" i="6"/>
  <c r="AF206" i="6"/>
  <c r="AD206" i="6"/>
  <c r="AE206" i="6"/>
  <c r="AG206" i="6"/>
  <c r="AH528" i="6"/>
  <c r="AD528" i="6"/>
  <c r="AE528" i="6"/>
  <c r="AG528" i="6"/>
  <c r="AF528" i="6"/>
  <c r="AF233" i="6"/>
  <c r="AH233" i="6"/>
  <c r="AG233" i="6"/>
  <c r="AD233" i="6"/>
  <c r="AE233" i="6"/>
  <c r="AD147" i="6"/>
  <c r="AG147" i="6"/>
  <c r="AF147" i="6"/>
  <c r="AH147" i="6"/>
  <c r="AE147" i="6"/>
  <c r="AE395" i="6"/>
  <c r="AF395" i="6"/>
  <c r="AD395" i="6"/>
  <c r="AG395" i="6"/>
  <c r="AH395" i="6"/>
  <c r="AF304" i="6"/>
  <c r="AH304" i="6"/>
  <c r="AD304" i="6"/>
  <c r="AE304" i="6"/>
  <c r="AG304" i="6"/>
  <c r="AE508" i="6"/>
  <c r="AF508" i="6"/>
  <c r="AH508" i="6"/>
  <c r="AG508" i="6"/>
  <c r="AD508" i="6"/>
  <c r="AG603" i="6"/>
  <c r="AD603" i="6"/>
  <c r="AE603" i="6"/>
  <c r="AH603" i="6"/>
  <c r="AF603" i="6"/>
  <c r="AE413" i="6"/>
  <c r="AD413" i="6"/>
  <c r="AG413" i="6"/>
  <c r="AF413" i="6"/>
  <c r="AH413" i="6"/>
  <c r="AE664" i="6"/>
  <c r="AG664" i="6"/>
  <c r="AH664" i="6"/>
  <c r="AD664" i="6"/>
  <c r="AF664" i="6"/>
  <c r="AD453" i="6"/>
  <c r="AE453" i="6"/>
  <c r="AG453" i="6"/>
  <c r="AH453" i="6"/>
  <c r="AF453" i="6"/>
  <c r="AF291" i="6"/>
  <c r="AG291" i="6"/>
  <c r="AE291" i="6"/>
  <c r="AH291" i="6"/>
  <c r="AD291" i="6"/>
  <c r="AG280" i="6"/>
  <c r="AF280" i="6"/>
  <c r="AH280" i="6"/>
  <c r="AE280" i="6"/>
  <c r="AD280" i="6"/>
  <c r="AH394" i="6"/>
  <c r="AF394" i="6"/>
  <c r="AE394" i="6"/>
  <c r="AG394" i="6"/>
  <c r="AD394" i="6"/>
  <c r="AG247" i="6"/>
  <c r="AD247" i="6"/>
  <c r="AF247" i="6"/>
  <c r="AE247" i="6"/>
  <c r="AH247" i="6"/>
  <c r="AD318" i="6"/>
  <c r="AE318" i="6"/>
  <c r="AF318" i="6"/>
  <c r="AG318" i="6"/>
  <c r="AH318" i="6"/>
  <c r="AE228" i="6"/>
  <c r="AG228" i="6"/>
  <c r="AD228" i="6"/>
  <c r="AF228" i="6"/>
  <c r="AH228" i="6"/>
  <c r="AD356" i="6"/>
  <c r="AE356" i="6"/>
  <c r="AF356" i="6"/>
  <c r="AG356" i="6"/>
  <c r="AH356" i="6"/>
  <c r="AG230" i="6"/>
  <c r="AE230" i="6"/>
  <c r="AH230" i="6"/>
  <c r="AF230" i="6"/>
  <c r="AD230" i="6"/>
  <c r="AD362" i="6"/>
  <c r="AG362" i="6"/>
  <c r="AF362" i="6"/>
  <c r="AE362" i="6"/>
  <c r="AH362" i="6"/>
  <c r="AF669" i="6"/>
  <c r="AE669" i="6"/>
  <c r="AD669" i="6"/>
  <c r="AH669" i="6"/>
  <c r="AG669" i="6"/>
  <c r="AH256" i="6"/>
  <c r="AD256" i="6"/>
  <c r="AE256" i="6"/>
  <c r="AF256" i="6"/>
  <c r="AG256" i="6"/>
  <c r="AG569" i="6"/>
  <c r="AD569" i="6"/>
  <c r="AF569" i="6"/>
  <c r="AH569" i="6"/>
  <c r="AE569" i="6"/>
  <c r="AF496" i="6"/>
  <c r="AD496" i="6"/>
  <c r="AH496" i="6"/>
  <c r="AE496" i="6"/>
  <c r="AG496" i="6"/>
  <c r="AG492" i="6"/>
  <c r="AE492" i="6"/>
  <c r="AH492" i="6"/>
  <c r="AD492" i="6"/>
  <c r="AF492" i="6"/>
  <c r="AD336" i="6"/>
  <c r="AE336" i="6"/>
  <c r="AF336" i="6"/>
  <c r="AH336" i="6"/>
  <c r="AG336" i="6"/>
  <c r="AG385" i="6"/>
  <c r="AD385" i="6"/>
  <c r="AE385" i="6"/>
  <c r="AF385" i="6"/>
  <c r="AH385" i="6"/>
  <c r="AF325" i="6"/>
  <c r="AH325" i="6"/>
  <c r="AD325" i="6"/>
  <c r="AE325" i="6"/>
  <c r="AG325" i="6"/>
  <c r="AF297" i="6"/>
  <c r="AG297" i="6"/>
  <c r="AD297" i="6"/>
  <c r="AE297" i="6"/>
  <c r="AH297" i="6"/>
  <c r="AG126" i="6"/>
  <c r="AH126" i="6"/>
  <c r="AD126" i="6"/>
  <c r="AE126" i="6"/>
  <c r="AF126" i="6"/>
  <c r="AE369" i="6"/>
  <c r="AD369" i="6"/>
  <c r="AF369" i="6"/>
  <c r="AH369" i="6"/>
  <c r="AG369" i="6"/>
  <c r="AH310" i="6"/>
  <c r="AG310" i="6"/>
  <c r="AF310" i="6"/>
  <c r="AD310" i="6"/>
  <c r="AE310" i="6"/>
  <c r="AG216" i="6"/>
  <c r="AH216" i="6"/>
  <c r="AD216" i="6"/>
  <c r="AE216" i="6"/>
  <c r="AF216" i="6"/>
  <c r="AF349" i="6"/>
  <c r="AD349" i="6"/>
  <c r="AE349" i="6"/>
  <c r="AH349" i="6"/>
  <c r="AG349" i="6"/>
  <c r="AH331" i="6"/>
  <c r="AD331" i="6"/>
  <c r="AE331" i="6"/>
  <c r="AF331" i="6"/>
  <c r="AG331" i="6"/>
  <c r="AE312" i="6"/>
  <c r="AH312" i="6"/>
  <c r="AG312" i="6"/>
  <c r="AF312" i="6"/>
  <c r="AD312" i="6"/>
  <c r="AD278" i="6"/>
  <c r="AF278" i="6"/>
  <c r="AG278" i="6"/>
  <c r="AE278" i="6"/>
  <c r="AH278" i="6"/>
  <c r="AD633" i="6"/>
  <c r="AE633" i="6"/>
  <c r="AH633" i="6"/>
  <c r="AF633" i="6"/>
  <c r="AG633" i="6"/>
  <c r="AF467" i="6"/>
  <c r="AG467" i="6"/>
  <c r="AH467" i="6"/>
  <c r="AE467" i="6"/>
  <c r="AD467" i="6"/>
  <c r="AF160" i="6"/>
  <c r="AE160" i="6"/>
  <c r="AH160" i="6"/>
  <c r="AG160" i="6"/>
  <c r="AD160" i="6"/>
  <c r="AG124" i="6"/>
  <c r="AH124" i="6"/>
  <c r="AD124" i="6"/>
  <c r="AE124" i="6"/>
  <c r="AF124" i="6"/>
  <c r="AG222" i="6"/>
  <c r="AH222" i="6"/>
  <c r="AF222" i="6"/>
  <c r="AD222" i="6"/>
  <c r="AE222" i="6"/>
  <c r="AE359" i="6"/>
  <c r="AD359" i="6"/>
  <c r="AH359" i="6"/>
  <c r="AG359" i="6"/>
  <c r="AF359" i="6"/>
  <c r="AH560" i="6"/>
  <c r="AG560" i="6"/>
  <c r="AE560" i="6"/>
  <c r="AF560" i="6"/>
  <c r="AD560" i="6"/>
  <c r="AH116" i="6"/>
  <c r="AG116" i="6"/>
  <c r="AE116" i="6"/>
  <c r="AD116" i="6"/>
  <c r="AF116" i="6"/>
  <c r="AF178" i="6"/>
  <c r="AE178" i="6"/>
  <c r="AH178" i="6"/>
  <c r="AG178" i="6"/>
  <c r="AD178" i="6"/>
  <c r="AD299" i="6"/>
  <c r="AH299" i="6"/>
  <c r="AG299" i="6"/>
  <c r="AF299" i="6"/>
  <c r="AE299" i="6"/>
  <c r="AH326" i="6"/>
  <c r="AE326" i="6"/>
  <c r="AD326" i="6"/>
  <c r="AF326" i="6"/>
  <c r="AG326" i="6"/>
  <c r="AF314" i="6"/>
  <c r="AE314" i="6"/>
  <c r="AG314" i="6"/>
  <c r="AD314" i="6"/>
  <c r="AH314" i="6"/>
  <c r="AF351" i="6"/>
  <c r="AE351" i="6"/>
  <c r="AH351" i="6"/>
  <c r="AD351" i="6"/>
  <c r="AG351" i="6"/>
  <c r="AD320" i="6"/>
  <c r="AE320" i="6"/>
  <c r="AH320" i="6"/>
  <c r="AG320" i="6"/>
  <c r="AF320" i="6"/>
  <c r="AE286" i="6"/>
  <c r="AD286" i="6"/>
  <c r="AH286" i="6"/>
  <c r="AF286" i="6"/>
  <c r="AG286" i="6"/>
  <c r="AD588" i="6"/>
  <c r="AG588" i="6"/>
  <c r="AH588" i="6"/>
  <c r="AE588" i="6"/>
  <c r="AF588" i="6"/>
  <c r="AD127" i="6"/>
  <c r="AH127" i="6"/>
  <c r="AG127" i="6"/>
  <c r="AF127" i="6"/>
  <c r="AE127" i="6"/>
  <c r="AG189" i="6"/>
  <c r="AE189" i="6"/>
  <c r="AD189" i="6"/>
  <c r="AF189" i="6"/>
  <c r="AH189" i="6"/>
  <c r="AG340" i="6"/>
  <c r="AH340" i="6"/>
  <c r="AD340" i="6"/>
  <c r="AF340" i="6"/>
  <c r="AE340" i="6"/>
  <c r="AF357" i="6"/>
  <c r="AE357" i="6"/>
  <c r="AH357" i="6"/>
  <c r="AD357" i="6"/>
  <c r="AG357" i="6"/>
  <c r="AD250" i="6"/>
  <c r="AG250" i="6"/>
  <c r="AF250" i="6"/>
  <c r="AE250" i="6"/>
  <c r="AH250" i="6"/>
  <c r="AF468" i="6"/>
  <c r="AG468" i="6"/>
  <c r="AH468" i="6"/>
  <c r="AE468" i="6"/>
  <c r="AD468" i="6"/>
  <c r="AG538" i="6"/>
  <c r="AH538" i="6"/>
  <c r="AE538" i="6"/>
  <c r="AD538" i="6"/>
  <c r="AF538" i="6"/>
  <c r="AF629" i="6"/>
  <c r="AG629" i="6"/>
  <c r="AD629" i="6"/>
  <c r="AE629" i="6"/>
  <c r="AD438" i="6"/>
  <c r="AE438" i="6"/>
  <c r="AH438" i="6"/>
  <c r="AG438" i="6"/>
  <c r="AF438" i="6"/>
  <c r="AE601" i="6"/>
  <c r="AG601" i="6"/>
  <c r="AF601" i="6"/>
  <c r="AH601" i="6"/>
  <c r="AD601" i="6"/>
  <c r="AF384" i="6"/>
  <c r="AD384" i="6"/>
  <c r="AH384" i="6"/>
  <c r="AG384" i="6"/>
  <c r="AE384" i="6"/>
  <c r="AH107" i="6"/>
  <c r="AF107" i="6"/>
  <c r="AG107" i="6"/>
  <c r="AD107" i="6"/>
  <c r="AE107" i="6"/>
  <c r="AD187" i="6"/>
  <c r="AE187" i="6"/>
  <c r="AH187" i="6"/>
  <c r="AF187" i="6"/>
  <c r="AG187" i="6"/>
  <c r="AH192" i="6"/>
  <c r="AG192" i="6"/>
  <c r="AF192" i="6"/>
  <c r="AE192" i="6"/>
  <c r="AD192" i="6"/>
  <c r="AH112" i="6"/>
  <c r="AD112" i="6"/>
  <c r="AE112" i="6"/>
  <c r="AF112" i="6"/>
  <c r="AG112" i="6"/>
  <c r="AE239" i="6"/>
  <c r="AD239" i="6"/>
  <c r="AH239" i="6"/>
  <c r="AF239" i="6"/>
  <c r="AG239" i="6"/>
  <c r="AD167" i="6"/>
  <c r="AE167" i="6"/>
  <c r="AG167" i="6"/>
  <c r="AF167" i="6"/>
  <c r="AH167" i="6"/>
  <c r="AG376" i="6"/>
  <c r="AF376" i="6"/>
  <c r="AD376" i="6"/>
  <c r="AE376" i="6"/>
  <c r="AH376" i="6"/>
  <c r="AD539" i="6"/>
  <c r="AH539" i="6"/>
  <c r="AE539" i="6"/>
  <c r="AG539" i="6"/>
  <c r="AF539" i="6"/>
  <c r="AD381" i="6"/>
  <c r="AF381" i="6"/>
  <c r="AG381" i="6"/>
  <c r="AH381" i="6"/>
  <c r="AE381" i="6"/>
  <c r="AF279" i="6"/>
  <c r="AD279" i="6"/>
  <c r="AE279" i="6"/>
  <c r="AH279" i="6"/>
  <c r="AG279" i="6"/>
  <c r="AG545" i="6"/>
  <c r="AH545" i="6"/>
  <c r="AE545" i="6"/>
  <c r="AD545" i="6"/>
  <c r="AF545" i="6"/>
  <c r="AD377" i="6"/>
  <c r="AH377" i="6"/>
  <c r="AG377" i="6"/>
  <c r="AF377" i="6"/>
  <c r="AE377" i="6"/>
  <c r="AF636" i="6"/>
  <c r="AG636" i="6"/>
  <c r="AE636" i="6"/>
  <c r="AH636" i="6"/>
  <c r="AD636" i="6"/>
  <c r="AG141" i="6"/>
  <c r="AD141" i="6"/>
  <c r="AH141" i="6"/>
  <c r="AE141" i="6"/>
  <c r="AF141" i="6"/>
  <c r="AG105" i="6"/>
  <c r="AH105" i="6"/>
  <c r="AF105" i="6"/>
  <c r="AE105" i="6"/>
  <c r="AD105" i="6"/>
  <c r="AH205" i="6"/>
  <c r="AE205" i="6"/>
  <c r="AF205" i="6"/>
  <c r="AD205" i="6"/>
  <c r="AG205" i="6"/>
  <c r="AD119" i="6"/>
  <c r="AE119" i="6"/>
  <c r="AF119" i="6"/>
  <c r="AG119" i="6"/>
  <c r="AH119" i="6"/>
  <c r="AH238" i="6"/>
  <c r="AE238" i="6"/>
  <c r="AG238" i="6"/>
  <c r="AD238" i="6"/>
  <c r="AF238" i="6"/>
  <c r="AH176" i="6"/>
  <c r="AG176" i="6"/>
  <c r="AF176" i="6"/>
  <c r="AE176" i="6"/>
  <c r="AD176" i="6"/>
  <c r="AE215" i="6"/>
  <c r="AG215" i="6"/>
  <c r="AD215" i="6"/>
  <c r="AH215" i="6"/>
  <c r="AF215" i="6"/>
  <c r="AF194" i="6"/>
  <c r="AD194" i="6"/>
  <c r="AH194" i="6"/>
  <c r="AE194" i="6"/>
  <c r="AG194" i="6"/>
  <c r="AH392" i="6"/>
  <c r="AG392" i="6"/>
  <c r="AF392" i="6"/>
  <c r="AD392" i="6"/>
  <c r="AE392" i="6"/>
  <c r="AE253" i="6"/>
  <c r="AF253" i="6"/>
  <c r="AH253" i="6"/>
  <c r="AD253" i="6"/>
  <c r="AG253" i="6"/>
  <c r="AE313" i="6"/>
  <c r="AG313" i="6"/>
  <c r="AH313" i="6"/>
  <c r="AF313" i="6"/>
  <c r="AD313" i="6"/>
  <c r="AD334" i="6"/>
  <c r="AE334" i="6"/>
  <c r="AF334" i="6"/>
  <c r="AG334" i="6"/>
  <c r="AH334" i="6"/>
  <c r="AH275" i="6"/>
  <c r="AD275" i="6"/>
  <c r="AE275" i="6"/>
  <c r="AG275" i="6"/>
  <c r="AF275" i="6"/>
  <c r="AG399" i="6"/>
  <c r="AF399" i="6"/>
  <c r="AD399" i="6"/>
  <c r="AE399" i="6"/>
  <c r="AH399" i="6"/>
  <c r="AG302" i="6"/>
  <c r="AH302" i="6"/>
  <c r="AD302" i="6"/>
  <c r="AE302" i="6"/>
  <c r="AF302" i="6"/>
  <c r="AG283" i="6"/>
  <c r="AH283" i="6"/>
  <c r="AF283" i="6"/>
  <c r="AE283" i="6"/>
  <c r="AD283" i="6"/>
  <c r="AE335" i="6"/>
  <c r="AD335" i="6"/>
  <c r="AH335" i="6"/>
  <c r="AG335" i="6"/>
  <c r="AF335" i="6"/>
  <c r="AE190" i="6"/>
  <c r="AH190" i="6"/>
  <c r="AF190" i="6"/>
  <c r="AG190" i="6"/>
  <c r="AD190" i="6"/>
  <c r="AE257" i="6"/>
  <c r="AG257" i="6"/>
  <c r="AH257" i="6"/>
  <c r="AD257" i="6"/>
  <c r="AF257" i="6"/>
  <c r="AH260" i="6"/>
  <c r="AE260" i="6"/>
  <c r="AD260" i="6"/>
  <c r="AF260" i="6"/>
  <c r="AG260" i="6"/>
  <c r="AH547" i="6"/>
  <c r="AG547" i="6"/>
  <c r="AF547" i="6"/>
  <c r="AE547" i="6"/>
  <c r="AD547" i="6"/>
  <c r="AD652" i="6"/>
  <c r="AF652" i="6"/>
  <c r="AE652" i="6"/>
  <c r="AG652" i="6"/>
  <c r="AG670" i="6"/>
  <c r="AF670" i="6"/>
  <c r="AH670" i="6"/>
  <c r="AE670" i="6"/>
  <c r="AD670" i="6"/>
  <c r="AE638" i="6"/>
  <c r="AD638" i="6"/>
  <c r="AG638" i="6"/>
  <c r="AH638" i="6"/>
  <c r="AF638" i="6"/>
  <c r="AE478" i="6"/>
  <c r="AD478" i="6"/>
  <c r="AH478" i="6"/>
  <c r="AF478" i="6"/>
  <c r="AG478" i="6"/>
  <c r="AD411" i="6"/>
  <c r="AG411" i="6"/>
  <c r="AH411" i="6"/>
  <c r="AE411" i="6"/>
  <c r="AF411" i="6"/>
  <c r="AH525" i="6"/>
  <c r="AD525" i="6"/>
  <c r="AG525" i="6"/>
  <c r="AF525" i="6"/>
  <c r="AE525" i="6"/>
  <c r="AF590" i="6"/>
  <c r="AD590" i="6"/>
  <c r="AH590" i="6"/>
  <c r="AG590" i="6"/>
  <c r="AE590" i="6"/>
  <c r="AF218" i="6"/>
  <c r="AH218" i="6"/>
  <c r="AE218" i="6"/>
  <c r="AD218" i="6"/>
  <c r="AG218" i="6"/>
  <c r="AD219" i="6"/>
  <c r="AG219" i="6"/>
  <c r="AF219" i="6"/>
  <c r="AE219" i="6"/>
  <c r="AH219" i="6"/>
  <c r="AH188" i="6"/>
  <c r="AE188" i="6"/>
  <c r="AF188" i="6"/>
  <c r="AG188" i="6"/>
  <c r="AD188" i="6"/>
  <c r="AD364" i="6"/>
  <c r="AE364" i="6"/>
  <c r="AF364" i="6"/>
  <c r="AH364" i="6"/>
  <c r="AG364" i="6"/>
  <c r="AF315" i="6"/>
  <c r="AD315" i="6"/>
  <c r="AE315" i="6"/>
  <c r="AH315" i="6"/>
  <c r="AG315" i="6"/>
  <c r="AE173" i="6"/>
  <c r="AG173" i="6"/>
  <c r="AD173" i="6"/>
  <c r="AF173" i="6"/>
  <c r="AH173" i="6"/>
  <c r="AG363" i="6"/>
  <c r="AH363" i="6"/>
  <c r="AD363" i="6"/>
  <c r="AE363" i="6"/>
  <c r="AF363" i="6"/>
  <c r="AH308" i="6"/>
  <c r="AF308" i="6"/>
  <c r="AD308" i="6"/>
  <c r="AG308" i="6"/>
  <c r="AE308" i="6"/>
  <c r="AH298" i="6"/>
  <c r="AD298" i="6"/>
  <c r="AG298" i="6"/>
  <c r="AF298" i="6"/>
  <c r="AE298" i="6"/>
  <c r="AH323" i="6"/>
  <c r="AD323" i="6"/>
  <c r="AG323" i="6"/>
  <c r="AE323" i="6"/>
  <c r="AF323" i="6"/>
  <c r="AH254" i="6"/>
  <c r="AF254" i="6"/>
  <c r="AE254" i="6"/>
  <c r="AD254" i="6"/>
  <c r="AG254" i="6"/>
  <c r="AF358" i="6"/>
  <c r="AG358" i="6"/>
  <c r="AD358" i="6"/>
  <c r="AH358" i="6"/>
  <c r="AE358" i="6"/>
  <c r="AF429" i="6"/>
  <c r="AH429" i="6"/>
  <c r="AE429" i="6"/>
  <c r="AD429" i="6"/>
  <c r="AG429" i="6"/>
  <c r="AF548" i="6"/>
  <c r="AE548" i="6"/>
  <c r="AD548" i="6"/>
  <c r="AG548" i="6"/>
  <c r="AH548" i="6"/>
  <c r="AG642" i="6"/>
  <c r="AH642" i="6"/>
  <c r="AF642" i="6"/>
  <c r="AD642" i="6"/>
  <c r="AE642" i="6"/>
  <c r="AF607" i="6"/>
  <c r="AD607" i="6"/>
  <c r="AG607" i="6"/>
  <c r="AE607" i="6"/>
  <c r="AH607" i="6"/>
  <c r="AG532" i="6"/>
  <c r="AH532" i="6"/>
  <c r="AD532" i="6"/>
  <c r="AF532" i="6"/>
  <c r="AE532" i="6"/>
  <c r="AH501" i="6"/>
  <c r="AE501" i="6"/>
  <c r="AF501" i="6"/>
  <c r="AG501" i="6"/>
  <c r="AD501" i="6"/>
  <c r="AE267" i="6"/>
  <c r="AH267" i="6"/>
  <c r="AG267" i="6"/>
  <c r="AF267" i="6"/>
  <c r="AD267" i="6"/>
  <c r="AG268" i="6"/>
  <c r="AF268" i="6"/>
  <c r="AD268" i="6"/>
  <c r="AH268" i="6"/>
  <c r="AE268" i="6"/>
  <c r="AF533" i="6"/>
  <c r="AD533" i="6"/>
  <c r="AH533" i="6"/>
  <c r="AE533" i="6"/>
  <c r="AG533" i="6"/>
  <c r="AG378" i="6"/>
  <c r="AF378" i="6"/>
  <c r="AE378" i="6"/>
  <c r="AH378" i="6"/>
  <c r="AD378" i="6"/>
  <c r="AH281" i="6"/>
  <c r="AG281" i="6"/>
  <c r="AF281" i="6"/>
  <c r="AE281" i="6"/>
  <c r="AD281" i="6"/>
  <c r="AF242" i="6"/>
  <c r="AE242" i="6"/>
  <c r="AD242" i="6"/>
  <c r="AH242" i="6"/>
  <c r="AG242" i="6"/>
  <c r="AE619" i="6"/>
  <c r="AG619" i="6"/>
  <c r="AF619" i="6"/>
  <c r="AD619" i="6"/>
  <c r="AH619" i="6"/>
  <c r="AF390" i="6"/>
  <c r="AE390" i="6"/>
  <c r="AD390" i="6"/>
  <c r="AH390" i="6"/>
  <c r="AG390" i="6"/>
  <c r="AG507" i="6"/>
  <c r="AF507" i="6"/>
  <c r="AD507" i="6"/>
  <c r="AH507" i="6"/>
  <c r="AE507" i="6"/>
  <c r="AG451" i="6"/>
  <c r="AH451" i="6"/>
  <c r="AF451" i="6"/>
  <c r="AD451" i="6"/>
  <c r="AE451" i="6"/>
  <c r="AH229" i="6"/>
  <c r="AG229" i="6"/>
  <c r="AD229" i="6"/>
  <c r="AE229" i="6"/>
  <c r="AF229" i="6"/>
  <c r="AH518" i="6"/>
  <c r="AG518" i="6"/>
  <c r="AE518" i="6"/>
  <c r="AF518" i="6"/>
  <c r="AD518" i="6"/>
  <c r="AG675" i="6"/>
  <c r="AH675" i="6"/>
  <c r="AF675" i="6"/>
  <c r="AE675" i="6"/>
  <c r="AD675" i="6"/>
  <c r="AG294" i="6"/>
  <c r="AF294" i="6"/>
  <c r="AE294" i="6"/>
  <c r="AD294" i="6"/>
  <c r="AH294" i="6"/>
  <c r="AE577" i="6"/>
  <c r="AD577" i="6"/>
  <c r="AG577" i="6"/>
  <c r="AF577" i="6"/>
  <c r="AH577" i="6"/>
  <c r="AH319" i="6"/>
  <c r="AF319" i="6"/>
  <c r="AD319" i="6"/>
  <c r="AG319" i="6"/>
  <c r="AE319" i="6"/>
  <c r="AG449" i="6"/>
  <c r="AH449" i="6"/>
  <c r="AD449" i="6"/>
  <c r="AE449" i="6"/>
  <c r="AF449" i="6"/>
  <c r="AE333" i="6"/>
  <c r="AF333" i="6"/>
  <c r="AG333" i="6"/>
  <c r="AD333" i="6"/>
  <c r="AH333" i="6"/>
  <c r="AE311" i="6"/>
  <c r="AD311" i="6"/>
  <c r="AH311" i="6"/>
  <c r="AG311" i="6"/>
  <c r="AF311" i="6"/>
  <c r="AG288" i="6"/>
  <c r="AD288" i="6"/>
  <c r="AE288" i="6"/>
  <c r="AF288" i="6"/>
  <c r="AH288" i="6"/>
  <c r="AD550" i="6"/>
  <c r="AH550" i="6"/>
  <c r="AE550" i="6"/>
  <c r="AG550" i="6"/>
  <c r="AF550" i="6"/>
  <c r="AF498" i="6"/>
  <c r="AE498" i="6"/>
  <c r="AG498" i="6"/>
  <c r="AH498" i="6"/>
  <c r="AD498" i="6"/>
  <c r="AE534" i="6"/>
  <c r="AF534" i="6"/>
  <c r="AH534" i="6"/>
  <c r="AD534" i="6"/>
  <c r="AG534" i="6"/>
  <c r="AF473" i="6"/>
  <c r="AE473" i="6"/>
  <c r="AG473" i="6"/>
  <c r="AH473" i="6"/>
  <c r="AD473" i="6"/>
  <c r="AF442" i="6"/>
  <c r="AE442" i="6"/>
  <c r="AD442" i="6"/>
  <c r="AH442" i="6"/>
  <c r="AG442" i="6"/>
  <c r="AF651" i="6"/>
  <c r="AH651" i="6"/>
  <c r="AG651" i="6"/>
  <c r="AD651" i="6"/>
  <c r="AE651" i="6"/>
  <c r="AG613" i="6"/>
  <c r="AH613" i="6"/>
  <c r="AF613" i="6"/>
  <c r="AD613" i="6"/>
  <c r="AE613" i="6"/>
  <c r="AH509" i="6"/>
  <c r="AG509" i="6"/>
  <c r="AF509" i="6"/>
  <c r="AE509" i="6"/>
  <c r="AD509" i="6"/>
  <c r="AF510" i="6"/>
  <c r="AH510" i="6"/>
  <c r="AG510" i="6"/>
  <c r="AE510" i="6"/>
  <c r="AD510" i="6"/>
  <c r="AE443" i="6"/>
  <c r="AF443" i="6"/>
  <c r="AH443" i="6"/>
  <c r="AD443" i="6"/>
  <c r="AG443" i="6"/>
  <c r="AH516" i="6"/>
  <c r="AG516" i="6"/>
  <c r="AE516" i="6"/>
  <c r="AD516" i="6"/>
  <c r="AF516" i="6"/>
  <c r="AH570" i="6"/>
  <c r="AG570" i="6"/>
  <c r="AE570" i="6"/>
  <c r="AF570" i="6"/>
  <c r="AD570" i="6"/>
  <c r="AH423" i="6"/>
  <c r="AF423" i="6"/>
  <c r="AD423" i="6"/>
  <c r="AG423" i="6"/>
  <c r="AE423" i="6"/>
  <c r="AF631" i="6"/>
  <c r="AD631" i="6"/>
  <c r="AG631" i="6"/>
  <c r="AH631" i="6"/>
  <c r="AE631" i="6"/>
  <c r="AD412" i="6"/>
  <c r="AF412" i="6"/>
  <c r="AE412" i="6"/>
  <c r="AH412" i="6"/>
  <c r="AG412" i="6"/>
  <c r="AD427" i="6"/>
  <c r="AH427" i="6"/>
  <c r="AE427" i="6"/>
  <c r="AG427" i="6"/>
  <c r="AF427" i="6"/>
  <c r="AG576" i="6"/>
  <c r="AD576" i="6"/>
  <c r="AH576" i="6"/>
  <c r="AF576" i="6"/>
  <c r="AE576" i="6"/>
  <c r="AF599" i="6"/>
  <c r="AG599" i="6"/>
  <c r="AE599" i="6"/>
  <c r="AH599" i="6"/>
  <c r="AD599" i="6"/>
  <c r="AD637" i="6"/>
  <c r="AH637" i="6"/>
  <c r="AF637" i="6"/>
  <c r="AE637" i="6"/>
  <c r="AG637" i="6"/>
  <c r="AF565" i="6"/>
  <c r="AE565" i="6"/>
  <c r="AH565" i="6"/>
  <c r="AG565" i="6"/>
  <c r="AD565" i="6"/>
  <c r="AD634" i="6"/>
  <c r="AG634" i="6"/>
  <c r="AH634" i="6"/>
  <c r="AE634" i="6"/>
  <c r="AF634" i="6"/>
  <c r="AE627" i="6"/>
  <c r="AF627" i="6"/>
  <c r="AH627" i="6"/>
  <c r="AG627" i="6"/>
  <c r="AD627" i="6"/>
  <c r="AH455" i="6"/>
  <c r="AG455" i="6"/>
  <c r="AD455" i="6"/>
  <c r="AE455" i="6"/>
  <c r="AF455" i="6"/>
  <c r="AG649" i="6"/>
  <c r="AE649" i="6"/>
  <c r="AF649" i="6"/>
  <c r="AD649" i="6"/>
  <c r="AH649" i="6"/>
  <c r="AE632" i="6"/>
  <c r="AH632" i="6"/>
  <c r="AG632" i="6"/>
  <c r="AD632" i="6"/>
  <c r="AF632" i="6"/>
  <c r="AD441" i="6"/>
  <c r="AG441" i="6"/>
  <c r="AF441" i="6"/>
  <c r="AH441" i="6"/>
  <c r="AE441" i="6"/>
  <c r="AE488" i="6"/>
  <c r="AF488" i="6"/>
  <c r="AG488" i="6"/>
  <c r="AH488" i="6"/>
  <c r="AD488" i="6"/>
  <c r="AF446" i="6"/>
  <c r="AG446" i="6"/>
  <c r="AH446" i="6"/>
  <c r="AD446" i="6"/>
  <c r="AE446" i="6"/>
  <c r="AF656" i="6"/>
  <c r="AD656" i="6"/>
  <c r="AG656" i="6"/>
  <c r="AE656" i="6"/>
  <c r="AH656" i="6"/>
  <c r="AF448" i="6"/>
  <c r="AE448" i="6"/>
  <c r="AH448" i="6"/>
  <c r="AG448" i="6"/>
  <c r="AD448" i="6"/>
  <c r="AE461" i="6"/>
  <c r="AF461" i="6"/>
  <c r="AG461" i="6"/>
  <c r="AD461" i="6"/>
  <c r="AH461" i="6"/>
  <c r="AF386" i="6"/>
  <c r="AH386" i="6"/>
  <c r="AD386" i="6"/>
  <c r="AE386" i="6"/>
  <c r="AG386" i="6"/>
  <c r="AE640" i="6"/>
  <c r="AF640" i="6"/>
  <c r="AG640" i="6"/>
  <c r="AH640" i="6"/>
  <c r="AD640" i="6"/>
  <c r="AF606" i="6"/>
  <c r="AD606" i="6"/>
  <c r="AE606" i="6"/>
  <c r="AG606" i="6"/>
  <c r="AH606" i="6"/>
  <c r="AH655" i="6"/>
  <c r="AG655" i="6"/>
  <c r="AD655" i="6"/>
  <c r="AE655" i="6"/>
  <c r="AF655" i="6"/>
  <c r="AG511" i="6"/>
  <c r="AH511" i="6"/>
  <c r="AD511" i="6"/>
  <c r="AF511" i="6"/>
  <c r="AE511" i="6"/>
  <c r="AG487" i="6"/>
  <c r="AE487" i="6"/>
  <c r="AF487" i="6"/>
  <c r="AH487" i="6"/>
  <c r="AD487" i="6"/>
  <c r="AD520" i="6"/>
  <c r="AF520" i="6"/>
  <c r="AG520" i="6"/>
  <c r="AE520" i="6"/>
  <c r="AH520" i="6"/>
  <c r="AH245" i="6"/>
  <c r="AF245" i="6"/>
  <c r="AD245" i="6"/>
  <c r="AG245" i="6"/>
  <c r="AE245" i="6"/>
  <c r="AF610" i="6"/>
  <c r="AG610" i="6"/>
  <c r="AD610" i="6"/>
  <c r="AH610" i="6"/>
  <c r="AE610" i="6"/>
  <c r="AG678" i="6"/>
  <c r="AH678" i="6"/>
  <c r="AD678" i="6"/>
  <c r="AE678" i="6"/>
  <c r="AF678" i="6"/>
  <c r="AH523" i="6"/>
  <c r="AG523" i="6"/>
  <c r="AD523" i="6"/>
  <c r="AE523" i="6"/>
  <c r="AF523" i="6"/>
  <c r="AF574" i="6"/>
  <c r="AD574" i="6"/>
  <c r="AG574" i="6"/>
  <c r="AE574" i="6"/>
  <c r="AH574" i="6"/>
  <c r="AD677" i="6"/>
  <c r="AF677" i="6"/>
  <c r="AG677" i="6"/>
  <c r="AH677" i="6"/>
  <c r="AF653" i="6"/>
  <c r="AE653" i="6"/>
  <c r="AH653" i="6"/>
  <c r="AD653" i="6"/>
  <c r="AG653" i="6"/>
  <c r="AE585" i="6"/>
  <c r="AF585" i="6"/>
  <c r="AG585" i="6"/>
  <c r="AH585" i="6"/>
  <c r="AD585" i="6"/>
  <c r="AD456" i="6"/>
  <c r="AE456" i="6"/>
  <c r="AG456" i="6"/>
  <c r="AF456" i="6"/>
  <c r="AH456" i="6"/>
  <c r="AG546" i="6"/>
  <c r="AF546" i="6"/>
  <c r="AD546" i="6"/>
  <c r="AH546" i="6"/>
  <c r="AE546" i="6"/>
  <c r="AG645" i="6"/>
  <c r="AE645" i="6"/>
  <c r="AD645" i="6"/>
  <c r="AF645" i="6"/>
  <c r="AH645" i="6"/>
  <c r="AH489" i="6"/>
  <c r="AF489" i="6"/>
  <c r="AG489" i="6"/>
  <c r="AE489" i="6"/>
  <c r="AD489" i="6"/>
  <c r="AH542" i="6"/>
  <c r="AF542" i="6"/>
  <c r="AG542" i="6"/>
  <c r="AE542" i="6"/>
  <c r="AD542" i="6"/>
  <c r="AH499" i="6"/>
  <c r="AE499" i="6"/>
  <c r="AD499" i="6"/>
  <c r="AG499" i="6"/>
  <c r="AF499" i="6"/>
  <c r="AH404" i="6"/>
  <c r="AF404" i="6"/>
  <c r="AD404" i="6"/>
  <c r="AE404" i="6"/>
  <c r="AG404" i="6"/>
  <c r="AG491" i="6"/>
  <c r="AF491" i="6"/>
  <c r="AE491" i="6"/>
  <c r="AD491" i="6"/>
  <c r="AH491" i="6"/>
  <c r="AH530" i="6"/>
  <c r="AG530" i="6"/>
  <c r="AF530" i="6"/>
  <c r="AE530" i="6"/>
  <c r="AD530" i="6"/>
  <c r="AG513" i="6"/>
  <c r="AE513" i="6"/>
  <c r="AH513" i="6"/>
  <c r="AF513" i="6"/>
  <c r="AD513" i="6"/>
  <c r="AH454" i="6"/>
  <c r="AF454" i="6"/>
  <c r="AG454" i="6"/>
  <c r="AE454" i="6"/>
  <c r="AD454" i="6"/>
  <c r="AD131" i="6"/>
  <c r="AE131" i="6"/>
  <c r="AF131" i="6"/>
  <c r="AH131" i="6"/>
  <c r="AG131" i="6"/>
  <c r="AG210" i="6"/>
  <c r="AE210" i="6"/>
  <c r="AF210" i="6"/>
  <c r="AD210" i="6"/>
  <c r="AH210" i="6"/>
  <c r="AG306" i="6"/>
  <c r="AF306" i="6"/>
  <c r="AH306" i="6"/>
  <c r="AE306" i="6"/>
  <c r="AD306" i="6"/>
  <c r="AF440" i="6"/>
  <c r="AH440" i="6"/>
  <c r="AG440" i="6"/>
  <c r="AE440" i="6"/>
  <c r="AD440" i="6"/>
  <c r="AD514" i="6"/>
  <c r="AE514" i="6"/>
  <c r="AF514" i="6"/>
  <c r="AG514" i="6"/>
  <c r="AH514" i="6"/>
  <c r="AH623" i="6"/>
  <c r="AG623" i="6"/>
  <c r="AD623" i="6"/>
  <c r="AF623" i="6"/>
  <c r="AE623" i="6"/>
  <c r="AF553" i="6"/>
  <c r="AE553" i="6"/>
  <c r="AG553" i="6"/>
  <c r="AD553" i="6"/>
  <c r="AH553" i="6"/>
  <c r="AF471" i="6"/>
  <c r="AG471" i="6"/>
  <c r="AE471" i="6"/>
  <c r="AH471" i="6"/>
  <c r="AD471" i="6"/>
  <c r="AE621" i="6"/>
  <c r="AG621" i="6"/>
  <c r="AH621" i="6"/>
  <c r="AF621" i="6"/>
  <c r="AD621" i="6"/>
  <c r="AF663" i="6"/>
  <c r="AH663" i="6"/>
  <c r="AE663" i="6"/>
  <c r="AD663" i="6"/>
  <c r="AG663" i="6"/>
  <c r="AD644" i="6"/>
  <c r="AG644" i="6"/>
  <c r="AE644" i="6"/>
  <c r="AH644" i="6"/>
  <c r="AF644" i="6"/>
  <c r="AG543" i="6"/>
  <c r="AD543" i="6"/>
  <c r="AE543" i="6"/>
  <c r="AH543" i="6"/>
  <c r="AF543" i="6"/>
  <c r="AE657" i="6"/>
  <c r="AF657" i="6"/>
  <c r="AG657" i="6"/>
  <c r="AH657" i="6"/>
  <c r="AD657" i="6"/>
  <c r="AD635" i="6"/>
  <c r="AE635" i="6"/>
  <c r="AF635" i="6"/>
  <c r="AH635" i="6"/>
  <c r="AG635" i="6"/>
  <c r="AH415" i="6"/>
  <c r="AG415" i="6"/>
  <c r="AE415" i="6"/>
  <c r="AD415" i="6"/>
  <c r="AF415" i="6"/>
  <c r="AH579" i="6"/>
  <c r="AE579" i="6"/>
  <c r="AD579" i="6"/>
  <c r="AF579" i="6"/>
  <c r="AG579" i="6"/>
  <c r="AH557" i="6"/>
  <c r="AE557" i="6"/>
  <c r="AG557" i="6"/>
  <c r="AD557" i="6"/>
  <c r="AF557" i="6"/>
  <c r="AD602" i="6"/>
  <c r="AH602" i="6"/>
  <c r="AE602" i="6"/>
  <c r="AG602" i="6"/>
  <c r="AF602" i="6"/>
  <c r="AH405" i="6"/>
  <c r="AF405" i="6"/>
  <c r="AG405" i="6"/>
  <c r="AD405" i="6"/>
  <c r="AE405" i="6"/>
  <c r="AF458" i="6"/>
  <c r="AD458" i="6"/>
  <c r="AH458" i="6"/>
  <c r="AG458" i="6"/>
  <c r="AE458" i="6"/>
  <c r="AF420" i="6"/>
  <c r="AH420" i="6"/>
  <c r="AD420" i="6"/>
  <c r="AE420" i="6"/>
  <c r="AG420" i="6"/>
  <c r="AD425" i="6"/>
  <c r="AH425" i="6"/>
  <c r="AG425" i="6"/>
  <c r="AF425" i="6"/>
  <c r="AE425" i="6"/>
  <c r="AG618" i="6"/>
  <c r="AF618" i="6"/>
  <c r="AE618" i="6"/>
  <c r="AH618" i="6"/>
  <c r="AD618" i="6"/>
  <c r="AG628" i="6"/>
  <c r="AE628" i="6"/>
  <c r="AH628" i="6"/>
  <c r="AD628" i="6"/>
  <c r="AF628" i="6"/>
  <c r="AD322" i="6"/>
  <c r="AE322" i="6"/>
  <c r="AG322" i="6"/>
  <c r="AH322" i="6"/>
  <c r="AF322" i="6"/>
  <c r="AF595" i="6"/>
  <c r="AG595" i="6"/>
  <c r="AE595" i="6"/>
  <c r="AD595" i="6"/>
  <c r="AH595" i="6"/>
  <c r="AH494" i="6"/>
  <c r="AE494" i="6"/>
  <c r="AG494" i="6"/>
  <c r="AF494" i="6"/>
  <c r="AD494" i="6"/>
  <c r="AH354" i="6"/>
  <c r="AG354" i="6"/>
  <c r="AF354" i="6"/>
  <c r="AE354" i="6"/>
  <c r="AD354" i="6"/>
  <c r="AG522" i="6"/>
  <c r="AD522" i="6"/>
  <c r="AF522" i="6"/>
  <c r="AH522" i="6"/>
  <c r="AE522" i="6"/>
  <c r="AG531" i="6"/>
  <c r="AD531" i="6"/>
  <c r="AE531" i="6"/>
  <c r="AH531" i="6"/>
  <c r="AF531" i="6"/>
  <c r="AD594" i="6"/>
  <c r="AG594" i="6"/>
  <c r="AE594" i="6"/>
  <c r="AH594" i="6"/>
  <c r="AF594" i="6"/>
  <c r="AD537" i="6"/>
  <c r="AF537" i="6"/>
  <c r="AE537" i="6"/>
  <c r="AH537" i="6"/>
  <c r="AG537" i="6"/>
  <c r="AF504" i="6"/>
  <c r="AG504" i="6"/>
  <c r="AH504" i="6"/>
  <c r="AD504" i="6"/>
  <c r="AE504" i="6"/>
  <c r="AD479" i="6"/>
  <c r="AF479" i="6"/>
  <c r="AH479" i="6"/>
  <c r="AE479" i="6"/>
  <c r="AG479" i="6"/>
  <c r="AE367" i="6"/>
  <c r="AF367" i="6"/>
  <c r="AD367" i="6"/>
  <c r="AG367" i="6"/>
  <c r="AH367" i="6"/>
  <c r="AF422" i="6"/>
  <c r="AH422" i="6"/>
  <c r="AG422" i="6"/>
  <c r="AD422" i="6"/>
  <c r="AE422" i="6"/>
  <c r="AD622" i="6"/>
  <c r="AG622" i="6"/>
  <c r="AH622" i="6"/>
  <c r="AF622" i="6"/>
  <c r="AE622" i="6"/>
  <c r="AG527" i="6"/>
  <c r="AE527" i="6"/>
  <c r="AF527" i="6"/>
  <c r="AD527" i="6"/>
  <c r="AH527" i="6"/>
  <c r="AF428" i="6"/>
  <c r="AH428" i="6"/>
  <c r="AG428" i="6"/>
  <c r="AD428" i="6"/>
  <c r="AE428" i="6"/>
  <c r="AG581" i="6"/>
  <c r="AF581" i="6"/>
  <c r="AE581" i="6"/>
  <c r="AH581" i="6"/>
  <c r="AD581" i="6"/>
  <c r="AH604" i="6"/>
  <c r="AF604" i="6"/>
  <c r="AD604" i="6"/>
  <c r="AG604" i="6"/>
  <c r="AE604" i="6"/>
  <c r="AH552" i="6"/>
  <c r="AG552" i="6"/>
  <c r="AE552" i="6"/>
  <c r="AD552" i="6"/>
  <c r="AF552" i="6"/>
  <c r="AE567" i="6"/>
  <c r="AF567" i="6"/>
  <c r="AG567" i="6"/>
  <c r="AH567" i="6"/>
  <c r="AD567" i="6"/>
  <c r="AE666" i="6"/>
  <c r="AG666" i="6"/>
  <c r="AH666" i="6"/>
  <c r="AF666" i="6"/>
  <c r="AD666" i="6"/>
  <c r="AD535" i="6"/>
  <c r="AG535" i="6"/>
  <c r="AF535" i="6"/>
  <c r="AE535" i="6"/>
  <c r="AH535" i="6"/>
  <c r="AG436" i="6"/>
  <c r="AF436" i="6"/>
  <c r="AH436" i="6"/>
  <c r="AE436" i="6"/>
  <c r="AD436" i="6"/>
  <c r="AE418" i="6"/>
  <c r="AD418" i="6"/>
  <c r="AH418" i="6"/>
  <c r="AF418" i="6"/>
  <c r="AG418" i="6"/>
  <c r="AF400" i="6"/>
  <c r="AG400" i="6"/>
  <c r="AE400" i="6"/>
  <c r="AD400" i="6"/>
  <c r="AH400" i="6"/>
  <c r="AH426" i="6"/>
  <c r="AE426" i="6"/>
  <c r="AF426" i="6"/>
  <c r="AD426" i="6"/>
  <c r="AG426" i="6"/>
  <c r="AE224" i="6"/>
  <c r="AD224" i="6"/>
  <c r="AG224" i="6"/>
  <c r="AH224" i="6"/>
  <c r="AF224" i="6"/>
  <c r="AF435" i="6"/>
  <c r="AG435" i="6"/>
  <c r="AD435" i="6"/>
  <c r="AE435" i="6"/>
  <c r="AE625" i="6"/>
  <c r="AF625" i="6"/>
  <c r="AG625" i="6"/>
  <c r="AH625" i="6"/>
  <c r="AD625" i="6"/>
  <c r="AE647" i="6"/>
  <c r="AD647" i="6"/>
  <c r="AH647" i="6"/>
  <c r="AG647" i="6"/>
  <c r="AF647" i="6"/>
  <c r="AF463" i="6"/>
  <c r="AD463" i="6"/>
  <c r="AE463" i="6"/>
  <c r="AH463" i="6"/>
  <c r="AG463" i="6"/>
  <c r="AE505" i="6"/>
  <c r="AG505" i="6"/>
  <c r="AD505" i="6"/>
  <c r="AH505" i="6"/>
  <c r="AF505" i="6"/>
  <c r="AF572" i="6"/>
  <c r="AE572" i="6"/>
  <c r="AH572" i="6"/>
  <c r="AD572" i="6"/>
  <c r="AG572" i="6"/>
  <c r="AD457" i="6"/>
  <c r="AG457" i="6"/>
  <c r="AF457" i="6"/>
  <c r="AE457" i="6"/>
  <c r="AH457" i="6"/>
  <c r="AH591" i="6"/>
  <c r="AD591" i="6"/>
  <c r="AG591" i="6"/>
  <c r="AF591" i="6"/>
  <c r="AE591" i="6"/>
  <c r="AH515" i="6"/>
  <c r="AE515" i="6"/>
  <c r="AD515" i="6"/>
  <c r="AF515" i="6"/>
  <c r="AG515" i="6"/>
  <c r="AE437" i="6"/>
  <c r="AH437" i="6"/>
  <c r="AG437" i="6"/>
  <c r="AF437" i="6"/>
  <c r="AD437" i="6"/>
  <c r="AH274" i="6"/>
  <c r="AE274" i="6"/>
  <c r="AF274" i="6"/>
  <c r="AG274" i="6"/>
  <c r="AD274" i="6"/>
  <c r="AE609" i="6"/>
  <c r="AH609" i="6"/>
  <c r="AF609" i="6"/>
  <c r="AG609" i="6"/>
  <c r="AD609" i="6"/>
  <c r="AH566" i="6"/>
  <c r="AF566" i="6"/>
  <c r="AD566" i="6"/>
  <c r="AG566" i="6"/>
  <c r="AE566" i="6"/>
  <c r="AE568" i="6"/>
  <c r="AF568" i="6"/>
  <c r="AD568" i="6"/>
  <c r="AG568" i="6"/>
  <c r="AH568" i="6"/>
  <c r="AD573" i="6"/>
  <c r="AF573" i="6"/>
  <c r="AE573" i="6"/>
  <c r="AH573" i="6"/>
  <c r="AG573" i="6"/>
  <c r="AF563" i="6"/>
  <c r="AD563" i="6"/>
  <c r="AE563" i="6"/>
  <c r="AG563" i="6"/>
  <c r="AH563" i="6"/>
  <c r="AG658" i="6"/>
  <c r="AF658" i="6"/>
  <c r="AE658" i="6"/>
  <c r="AH658" i="6"/>
  <c r="AD658" i="6"/>
  <c r="AF555" i="6"/>
  <c r="AE555" i="6"/>
  <c r="AG555" i="6"/>
  <c r="AH555" i="6"/>
  <c r="AD555" i="6"/>
  <c r="AH564" i="6"/>
  <c r="AD564" i="6"/>
  <c r="AF564" i="6"/>
  <c r="AG564" i="6"/>
  <c r="AE564" i="6"/>
  <c r="AF589" i="6"/>
  <c r="AD589" i="6"/>
  <c r="AH589" i="6"/>
  <c r="AG589" i="6"/>
  <c r="AE589" i="6"/>
  <c r="AH271" i="6"/>
  <c r="AD271" i="6"/>
  <c r="AE271" i="6"/>
  <c r="AG271" i="6"/>
  <c r="AF271" i="6"/>
  <c r="AE410" i="6"/>
  <c r="AF410" i="6"/>
  <c r="AH410" i="6"/>
  <c r="AD410" i="6"/>
  <c r="AG410" i="6"/>
  <c r="AE521" i="6"/>
  <c r="AF521" i="6"/>
  <c r="AD521" i="6"/>
  <c r="AG521" i="6"/>
  <c r="AH521" i="6"/>
  <c r="AG556" i="6"/>
  <c r="AD556" i="6"/>
  <c r="AH556" i="6"/>
  <c r="AF556" i="6"/>
  <c r="AE556" i="6"/>
  <c r="AH661" i="6"/>
  <c r="AD661" i="6"/>
  <c r="AF661" i="6"/>
  <c r="AE661" i="6"/>
  <c r="AG661" i="6"/>
  <c r="AF583" i="6"/>
  <c r="AE583" i="6"/>
  <c r="AD583" i="6"/>
  <c r="AG583" i="6"/>
  <c r="AH583" i="6"/>
  <c r="AE624" i="6"/>
  <c r="AD624" i="6"/>
  <c r="AH624" i="6"/>
  <c r="AG624" i="6"/>
  <c r="AF624" i="6"/>
  <c r="AH430" i="6"/>
  <c r="AG430" i="6"/>
  <c r="AE430" i="6"/>
  <c r="AD430" i="6"/>
  <c r="AF430" i="6"/>
  <c r="AH600" i="6"/>
  <c r="AG600" i="6"/>
  <c r="AE600" i="6"/>
  <c r="AF600" i="6"/>
  <c r="AD600" i="6"/>
  <c r="AF517" i="6"/>
  <c r="AG517" i="6"/>
  <c r="AD517" i="6"/>
  <c r="AH517" i="6"/>
  <c r="AE517" i="6"/>
  <c r="AH402" i="6"/>
  <c r="AG402" i="6"/>
  <c r="AF402" i="6"/>
  <c r="AE402" i="6"/>
  <c r="AD402" i="6"/>
  <c r="AD616" i="6"/>
  <c r="AF616" i="6"/>
  <c r="AE616" i="6"/>
  <c r="AH616" i="6"/>
  <c r="AG616" i="6"/>
  <c r="AG671" i="6"/>
  <c r="AH671" i="6"/>
  <c r="AF671" i="6"/>
  <c r="AD671" i="6"/>
  <c r="AE419" i="6"/>
  <c r="AD419" i="6"/>
  <c r="AH419" i="6"/>
  <c r="AF419" i="6"/>
  <c r="AG419" i="6"/>
  <c r="AH503" i="6"/>
  <c r="AD503" i="6"/>
  <c r="AF503" i="6"/>
  <c r="AG503" i="6"/>
  <c r="AE503" i="6"/>
  <c r="AG620" i="6"/>
  <c r="AF620" i="6"/>
  <c r="AE620" i="6"/>
  <c r="AH620" i="6"/>
  <c r="AD620" i="6"/>
  <c r="AH554" i="6"/>
  <c r="AE554" i="6"/>
  <c r="AD554" i="6"/>
  <c r="AG554" i="6"/>
  <c r="AF554" i="6"/>
  <c r="AG368" i="6"/>
  <c r="AD368" i="6"/>
  <c r="AE368" i="6"/>
  <c r="AF368" i="6"/>
  <c r="AH368" i="6"/>
  <c r="AH348" i="6"/>
  <c r="AF348" i="6"/>
  <c r="AD348" i="6"/>
  <c r="AE348" i="6"/>
  <c r="AG348" i="6"/>
  <c r="AG346" i="6"/>
  <c r="AF346" i="6"/>
  <c r="AE346" i="6"/>
  <c r="AH346" i="6"/>
  <c r="AD346" i="6"/>
  <c r="AH345" i="6"/>
  <c r="AF345" i="6"/>
  <c r="AG345" i="6"/>
  <c r="AD345" i="6"/>
  <c r="AE345" i="6"/>
  <c r="AH608" i="6"/>
  <c r="AG608" i="6"/>
  <c r="AF608" i="6"/>
  <c r="AD608" i="6"/>
  <c r="AE608" i="6"/>
  <c r="AH495" i="6"/>
  <c r="AD495" i="6"/>
  <c r="AF495" i="6"/>
  <c r="AE495" i="6"/>
  <c r="AG495" i="6"/>
  <c r="AF450" i="6"/>
  <c r="AG450" i="6"/>
  <c r="AH450" i="6"/>
  <c r="AD450" i="6"/>
  <c r="AE450" i="6"/>
  <c r="AG481" i="6"/>
  <c r="AE481" i="6"/>
  <c r="AH481" i="6"/>
  <c r="AD481" i="6"/>
  <c r="AF481" i="6"/>
  <c r="AD584" i="6"/>
  <c r="AF584" i="6"/>
  <c r="AG584" i="6"/>
  <c r="AH584" i="6"/>
  <c r="AE584" i="6"/>
  <c r="AF303" i="6"/>
  <c r="AE303" i="6"/>
  <c r="AG303" i="6"/>
  <c r="AH303" i="6"/>
  <c r="AD303" i="6"/>
  <c r="AH421" i="6"/>
  <c r="AD421" i="6"/>
  <c r="AF421" i="6"/>
  <c r="AE421" i="6"/>
  <c r="AG421" i="6"/>
  <c r="AF500" i="6"/>
  <c r="AE500" i="6"/>
  <c r="AG500" i="6"/>
  <c r="AD500" i="6"/>
  <c r="AH500" i="6"/>
  <c r="AF474" i="6"/>
  <c r="AH474" i="6"/>
  <c r="AD474" i="6"/>
  <c r="AE474" i="6"/>
  <c r="AG474" i="6"/>
  <c r="AG668" i="6"/>
  <c r="AE668" i="6"/>
  <c r="AD668" i="6"/>
  <c r="AH668" i="6"/>
  <c r="AF668" i="6"/>
  <c r="AH614" i="6"/>
  <c r="AE614" i="6"/>
  <c r="AD614" i="6"/>
  <c r="AG614" i="6"/>
  <c r="AF614" i="6"/>
  <c r="AD586" i="6"/>
  <c r="AF586" i="6"/>
  <c r="AG586" i="6"/>
  <c r="AE586" i="6"/>
  <c r="AH586" i="6"/>
  <c r="AG407" i="6"/>
  <c r="AE407" i="6"/>
  <c r="AF407" i="6"/>
  <c r="AD407" i="6"/>
  <c r="AH407" i="6"/>
  <c r="AE540" i="6"/>
  <c r="AF540" i="6"/>
  <c r="AD540" i="6"/>
  <c r="AG540" i="6"/>
  <c r="AH540" i="6"/>
  <c r="AF593" i="6"/>
  <c r="AG593" i="6"/>
  <c r="AH593" i="6"/>
  <c r="AD593" i="6"/>
  <c r="AE593" i="6"/>
  <c r="AE639" i="6"/>
  <c r="AF639" i="6"/>
  <c r="AD639" i="6"/>
  <c r="AG639" i="6"/>
  <c r="AH639" i="6"/>
  <c r="AG261" i="6"/>
  <c r="AH261" i="6"/>
  <c r="AD261" i="6"/>
  <c r="AF261" i="6"/>
  <c r="AE261" i="6"/>
  <c r="AD168" i="6"/>
  <c r="AG168" i="6"/>
  <c r="AF168" i="6"/>
  <c r="AE168" i="6"/>
  <c r="AH168" i="6"/>
  <c r="AG417" i="6"/>
  <c r="AF417" i="6"/>
  <c r="AD417" i="6"/>
  <c r="AE417" i="6"/>
  <c r="AH417" i="6"/>
  <c r="AD373" i="6"/>
  <c r="AG373" i="6"/>
  <c r="AE373" i="6"/>
  <c r="AH373" i="6"/>
  <c r="AF373" i="6"/>
  <c r="AH328" i="6"/>
  <c r="AF328" i="6"/>
  <c r="AE328" i="6"/>
  <c r="AD328" i="6"/>
  <c r="AG328" i="6"/>
  <c r="AH327" i="6"/>
  <c r="AD327" i="6"/>
  <c r="AG327" i="6"/>
  <c r="AE327" i="6"/>
  <c r="AF327" i="6"/>
  <c r="AE477" i="6"/>
  <c r="AG477" i="6"/>
  <c r="AF477" i="6"/>
  <c r="AD477" i="6"/>
  <c r="AH477" i="6"/>
  <c r="AD582" i="6"/>
  <c r="AH582" i="6"/>
  <c r="AF582" i="6"/>
  <c r="AG582" i="6"/>
  <c r="AE582" i="6"/>
  <c r="AD276" i="6"/>
  <c r="AF276" i="6"/>
  <c r="AE276" i="6"/>
  <c r="AH276" i="6"/>
  <c r="AG276" i="6"/>
  <c r="AH366" i="6"/>
  <c r="AF366" i="6"/>
  <c r="AG366" i="6"/>
  <c r="AE366" i="6"/>
  <c r="AD366" i="6"/>
  <c r="AD375" i="6"/>
  <c r="AE375" i="6"/>
  <c r="AF375" i="6"/>
  <c r="AG375" i="6"/>
  <c r="AH375" i="6"/>
  <c r="AD549" i="6"/>
  <c r="AF549" i="6"/>
  <c r="AE549" i="6"/>
  <c r="AH549" i="6"/>
  <c r="AG549" i="6"/>
  <c r="AH424" i="6"/>
  <c r="AG424" i="6"/>
  <c r="AE424" i="6"/>
  <c r="AF424" i="6"/>
  <c r="AD424" i="6"/>
  <c r="AD466" i="6"/>
  <c r="AH466" i="6"/>
  <c r="AG466" i="6"/>
  <c r="AE466" i="6"/>
  <c r="AF466" i="6"/>
  <c r="AG626" i="6"/>
  <c r="AD626" i="6"/>
  <c r="AE626" i="6"/>
  <c r="AH626" i="6"/>
  <c r="AF626" i="6"/>
  <c r="AG470" i="6"/>
  <c r="AD470" i="6"/>
  <c r="AF470" i="6"/>
  <c r="AH470" i="6"/>
  <c r="AE470" i="6"/>
  <c r="AE672" i="6"/>
  <c r="AD672" i="6"/>
  <c r="AG672" i="6"/>
  <c r="AF672" i="6"/>
  <c r="AH672" i="6"/>
  <c r="AG401" i="6"/>
  <c r="AF401" i="6"/>
  <c r="AE401" i="6"/>
  <c r="AD401" i="6"/>
  <c r="AH401" i="6"/>
  <c r="AD558" i="6"/>
  <c r="AF558" i="6"/>
  <c r="AH558" i="6"/>
  <c r="AE558" i="6"/>
  <c r="AG558" i="6"/>
  <c r="AF578" i="6"/>
  <c r="AG578" i="6"/>
  <c r="AH578" i="6"/>
  <c r="AD578" i="6"/>
  <c r="AE578" i="6"/>
  <c r="AH512" i="6"/>
  <c r="AE512" i="6"/>
  <c r="AD512" i="6"/>
  <c r="AG512" i="6"/>
  <c r="AF512" i="6"/>
  <c r="AE575" i="6"/>
  <c r="AG575" i="6"/>
  <c r="AD575" i="6"/>
  <c r="AH575" i="6"/>
  <c r="AF575" i="6"/>
  <c r="AF409" i="6"/>
  <c r="AH409" i="6"/>
  <c r="AD409" i="6"/>
  <c r="AE409" i="6"/>
  <c r="AG409" i="6"/>
  <c r="AD445" i="6"/>
  <c r="AG445" i="6"/>
  <c r="AH445" i="6"/>
  <c r="AE445" i="6"/>
  <c r="AF445" i="6"/>
  <c r="AF485" i="6"/>
  <c r="AE485" i="6"/>
  <c r="AH485" i="6"/>
  <c r="AD485" i="6"/>
  <c r="AG485" i="6"/>
  <c r="AE486" i="6"/>
  <c r="AG486" i="6"/>
  <c r="AD486" i="6"/>
  <c r="AF486" i="6"/>
  <c r="AH486" i="6"/>
  <c r="AF480" i="6"/>
  <c r="AE480" i="6"/>
  <c r="AG480" i="6"/>
  <c r="AH480" i="6"/>
  <c r="AD480" i="6"/>
  <c r="AE460" i="6"/>
  <c r="AH460" i="6"/>
  <c r="AF460" i="6"/>
  <c r="AG460" i="6"/>
  <c r="AD460" i="6"/>
  <c r="AE612" i="6"/>
  <c r="AD612" i="6"/>
  <c r="AH612" i="6"/>
  <c r="AG612" i="6"/>
  <c r="AF612" i="6"/>
  <c r="AE648" i="6"/>
  <c r="AH648" i="6"/>
  <c r="AG648" i="6"/>
  <c r="AD648" i="6"/>
  <c r="AF648" i="6"/>
  <c r="AD519" i="6"/>
  <c r="AF519" i="6"/>
  <c r="AH519" i="6"/>
  <c r="AG519" i="6"/>
  <c r="AE519" i="6"/>
  <c r="AG285" i="6"/>
  <c r="AF285" i="6"/>
  <c r="AH285" i="6"/>
  <c r="AD285" i="6"/>
  <c r="AE285" i="6"/>
  <c r="AE571" i="6"/>
  <c r="AD571" i="6"/>
  <c r="AF571" i="6"/>
  <c r="AG571" i="6"/>
  <c r="AH571" i="6"/>
  <c r="AH646" i="6"/>
  <c r="AG646" i="6"/>
  <c r="AD646" i="6"/>
  <c r="AE646" i="6"/>
  <c r="AF646" i="6"/>
  <c r="AD674" i="6"/>
  <c r="AH674" i="6"/>
  <c r="AG674" i="6"/>
  <c r="AF674" i="6"/>
  <c r="AE674" i="6"/>
  <c r="AH484" i="6"/>
  <c r="AF484" i="6"/>
  <c r="AD484" i="6"/>
  <c r="AG484" i="6"/>
  <c r="AE484" i="6"/>
  <c r="AE596" i="6"/>
  <c r="AG596" i="6"/>
  <c r="AF596" i="6"/>
  <c r="AH596" i="6"/>
  <c r="AD596" i="6"/>
  <c r="AG650" i="6"/>
  <c r="AE650" i="6"/>
  <c r="AH650" i="6"/>
  <c r="AD650" i="6"/>
  <c r="AF650" i="6"/>
  <c r="AF641" i="6"/>
  <c r="AD641" i="6"/>
  <c r="AE641" i="6"/>
  <c r="AG641" i="6"/>
  <c r="AD506" i="6"/>
  <c r="AE506" i="6"/>
  <c r="AH506" i="6"/>
  <c r="AG506" i="6"/>
  <c r="AF506" i="6"/>
  <c r="AD408" i="6"/>
  <c r="AE408" i="6"/>
  <c r="AF408" i="6"/>
  <c r="AG408" i="6"/>
  <c r="AH408" i="6"/>
  <c r="AH439" i="6"/>
  <c r="AF439" i="6"/>
  <c r="AE439" i="6"/>
  <c r="AD439" i="6"/>
  <c r="AG439" i="6"/>
  <c r="AG662" i="6"/>
  <c r="AH662" i="6"/>
  <c r="AE662" i="6"/>
  <c r="AD662" i="6"/>
  <c r="AF662" i="6"/>
  <c r="AE630" i="6"/>
  <c r="AG630" i="6"/>
  <c r="AF472" i="6"/>
  <c r="AG472" i="6"/>
  <c r="AH472" i="6"/>
  <c r="AD472" i="6"/>
  <c r="AE472" i="6"/>
  <c r="AD580" i="6"/>
  <c r="AH580" i="6"/>
  <c r="AE580" i="6"/>
  <c r="AF580" i="6"/>
  <c r="AG580" i="6"/>
  <c r="AD667" i="6"/>
  <c r="AF667" i="6"/>
  <c r="AE667" i="6"/>
  <c r="AG667" i="6"/>
  <c r="AH667" i="6"/>
  <c r="AH502" i="6"/>
  <c r="AD502" i="6"/>
  <c r="AE502" i="6"/>
  <c r="AG502" i="6"/>
  <c r="AF502" i="6"/>
  <c r="AG524" i="6"/>
  <c r="AD524" i="6"/>
  <c r="AE524" i="6"/>
  <c r="AH524" i="6"/>
  <c r="AF524" i="6"/>
  <c r="AG99" i="6"/>
  <c r="AF99" i="6"/>
  <c r="AE99" i="6"/>
  <c r="AD99" i="6"/>
  <c r="AH99" i="6"/>
  <c r="AH98" i="6"/>
  <c r="AG98" i="6"/>
  <c r="AF98" i="6"/>
  <c r="AE98" i="6"/>
  <c r="AD98" i="6"/>
  <c r="AD97" i="6"/>
  <c r="AE97" i="6"/>
  <c r="AF97" i="6"/>
  <c r="AG97" i="6"/>
  <c r="AH97" i="6"/>
  <c r="AG84" i="6"/>
  <c r="AF84" i="6"/>
  <c r="AE84" i="6"/>
  <c r="AD84" i="6"/>
  <c r="AH84" i="6"/>
  <c r="AD94" i="6"/>
  <c r="AF94" i="6"/>
  <c r="AH94" i="6"/>
  <c r="AG94" i="6"/>
  <c r="AE94" i="6"/>
  <c r="AE89" i="6"/>
  <c r="AD89" i="6"/>
  <c r="AF89" i="6"/>
  <c r="AG89" i="6"/>
  <c r="AH89" i="6"/>
  <c r="AH92" i="6"/>
  <c r="AF92" i="6"/>
  <c r="AE92" i="6"/>
  <c r="AD92" i="6"/>
  <c r="AG92" i="6"/>
  <c r="AH91" i="6"/>
  <c r="AG91" i="6"/>
  <c r="AF91" i="6"/>
  <c r="AE91" i="6"/>
  <c r="AD91" i="6"/>
  <c r="AG95" i="6"/>
  <c r="AD95" i="6"/>
  <c r="AE95" i="6"/>
  <c r="AF95" i="6"/>
  <c r="AH95" i="6"/>
  <c r="AD87" i="6"/>
  <c r="AG87" i="6"/>
  <c r="AE87" i="6"/>
  <c r="AH87" i="6"/>
  <c r="AF87" i="6"/>
  <c r="AG93" i="6"/>
  <c r="AE93" i="6"/>
  <c r="AD93" i="6"/>
  <c r="AF93" i="6"/>
  <c r="AH93" i="6"/>
  <c r="AF96" i="6"/>
  <c r="AG96" i="6"/>
  <c r="AE96" i="6"/>
  <c r="AH96" i="6"/>
  <c r="AD96" i="6"/>
  <c r="AF86" i="6"/>
  <c r="AD86" i="6"/>
  <c r="AH86" i="6"/>
  <c r="AG86" i="6"/>
  <c r="AE86" i="6"/>
  <c r="AH88" i="6"/>
  <c r="AG88" i="6"/>
  <c r="AF88" i="6"/>
  <c r="AD88" i="6"/>
  <c r="AE88" i="6"/>
  <c r="AH83" i="6"/>
  <c r="AD83" i="6"/>
  <c r="AE83" i="6"/>
  <c r="AF83" i="6"/>
  <c r="AG83" i="6"/>
  <c r="AH85" i="6"/>
  <c r="AG85" i="6"/>
  <c r="AF85" i="6"/>
  <c r="AE85" i="6"/>
  <c r="AD85" i="6"/>
  <c r="AE90" i="6"/>
  <c r="AF90" i="6"/>
  <c r="AG90" i="6"/>
  <c r="AD90" i="6"/>
  <c r="AH90" i="6"/>
  <c r="AF261" i="7"/>
  <c r="AD261" i="7"/>
  <c r="AH261" i="7"/>
  <c r="AG261" i="7"/>
  <c r="AE261" i="7"/>
  <c r="AF171" i="7"/>
  <c r="AG171" i="7"/>
  <c r="AE171" i="7"/>
  <c r="AD171" i="7"/>
  <c r="AH171" i="7"/>
  <c r="AH362" i="7"/>
  <c r="AG362" i="7"/>
  <c r="AE362" i="7"/>
  <c r="AD362" i="7"/>
  <c r="AF362" i="7"/>
  <c r="AH136" i="7"/>
  <c r="AF136" i="7"/>
  <c r="AG136" i="7"/>
  <c r="AE136" i="7"/>
  <c r="AD136" i="7"/>
  <c r="AF336" i="7"/>
  <c r="AE336" i="7"/>
  <c r="AG336" i="7"/>
  <c r="AH336" i="7"/>
  <c r="AD336" i="7"/>
  <c r="AG170" i="7"/>
  <c r="AD170" i="7"/>
  <c r="AF170" i="7"/>
  <c r="AH170" i="7"/>
  <c r="AE170" i="7"/>
  <c r="AH206" i="7"/>
  <c r="AD206" i="7"/>
  <c r="AG206" i="7"/>
  <c r="AF206" i="7"/>
  <c r="AE206" i="7"/>
  <c r="AF149" i="7"/>
  <c r="AD149" i="7"/>
  <c r="AE149" i="7"/>
  <c r="AG149" i="7"/>
  <c r="AH149" i="7"/>
  <c r="AF151" i="7"/>
  <c r="AG151" i="7"/>
  <c r="AH151" i="7"/>
  <c r="AD151" i="7"/>
  <c r="AE151" i="7"/>
  <c r="AE121" i="7"/>
  <c r="AD121" i="7"/>
  <c r="AH121" i="7"/>
  <c r="AF121" i="7"/>
  <c r="AG121" i="7"/>
  <c r="AF203" i="7"/>
  <c r="AG203" i="7"/>
  <c r="AH203" i="7"/>
  <c r="AD203" i="7"/>
  <c r="AE203" i="7"/>
  <c r="AH256" i="7"/>
  <c r="AD256" i="7"/>
  <c r="AG256" i="7"/>
  <c r="AE256" i="7"/>
  <c r="AF256" i="7"/>
  <c r="AG201" i="7"/>
  <c r="AD201" i="7"/>
  <c r="AH201" i="7"/>
  <c r="AF201" i="7"/>
  <c r="AE201" i="7"/>
  <c r="AD108" i="7"/>
  <c r="AG108" i="7"/>
  <c r="AE108" i="7"/>
  <c r="AH108" i="7"/>
  <c r="AF108" i="7"/>
  <c r="AD232" i="7"/>
  <c r="AE232" i="7"/>
  <c r="AF232" i="7"/>
  <c r="AG232" i="7"/>
  <c r="AH232" i="7"/>
  <c r="AE192" i="7"/>
  <c r="AF192" i="7"/>
  <c r="AG192" i="7"/>
  <c r="AH192" i="7"/>
  <c r="AD192" i="7"/>
  <c r="AD119" i="7"/>
  <c r="AH119" i="7"/>
  <c r="AG119" i="7"/>
  <c r="AF119" i="7"/>
  <c r="AE119" i="7"/>
  <c r="AD165" i="7"/>
  <c r="AE165" i="7"/>
  <c r="AF165" i="7"/>
  <c r="AG165" i="7"/>
  <c r="AH165" i="7"/>
  <c r="AH195" i="7"/>
  <c r="AG195" i="7"/>
  <c r="AF195" i="7"/>
  <c r="AD195" i="7"/>
  <c r="AE195" i="7"/>
  <c r="AF321" i="7"/>
  <c r="AG321" i="7"/>
  <c r="AH321" i="7"/>
  <c r="AD321" i="7"/>
  <c r="AE321" i="7"/>
  <c r="AE212" i="7"/>
  <c r="AG212" i="7"/>
  <c r="AF212" i="7"/>
  <c r="AH212" i="7"/>
  <c r="AD212" i="7"/>
  <c r="AH162" i="7"/>
  <c r="AE162" i="7"/>
  <c r="AD162" i="7"/>
  <c r="AG162" i="7"/>
  <c r="AF162" i="7"/>
  <c r="AG506" i="7"/>
  <c r="AD506" i="7"/>
  <c r="AF506" i="7"/>
  <c r="AE506" i="7"/>
  <c r="AH506" i="7"/>
  <c r="AE305" i="7"/>
  <c r="AH305" i="7"/>
  <c r="AD305" i="7"/>
  <c r="AF305" i="7"/>
  <c r="AG305" i="7"/>
  <c r="AD166" i="7"/>
  <c r="AF166" i="7"/>
  <c r="AE166" i="7"/>
  <c r="AH166" i="7"/>
  <c r="AG166" i="7"/>
  <c r="AE288" i="7"/>
  <c r="AH288" i="7"/>
  <c r="AG288" i="7"/>
  <c r="AF288" i="7"/>
  <c r="AD288" i="7"/>
  <c r="AH208" i="7"/>
  <c r="AG208" i="7"/>
  <c r="AD208" i="7"/>
  <c r="AF208" i="7"/>
  <c r="AE208" i="7"/>
  <c r="AG155" i="7"/>
  <c r="AH155" i="7"/>
  <c r="AE155" i="7"/>
  <c r="AF155" i="7"/>
  <c r="AD155" i="7"/>
  <c r="AD215" i="7"/>
  <c r="AE215" i="7"/>
  <c r="AF215" i="7"/>
  <c r="AH215" i="7"/>
  <c r="AG215" i="7"/>
  <c r="AF210" i="7"/>
  <c r="AD210" i="7"/>
  <c r="AE210" i="7"/>
  <c r="AH210" i="7"/>
  <c r="AG210" i="7"/>
  <c r="AH216" i="7"/>
  <c r="AG216" i="7"/>
  <c r="AE216" i="7"/>
  <c r="AF216" i="7"/>
  <c r="AD216" i="7"/>
  <c r="AE224" i="7"/>
  <c r="AF224" i="7"/>
  <c r="AG224" i="7"/>
  <c r="AH224" i="7"/>
  <c r="AD224" i="7"/>
  <c r="AH194" i="7"/>
  <c r="AG194" i="7"/>
  <c r="AF194" i="7"/>
  <c r="AE194" i="7"/>
  <c r="AD194" i="7"/>
  <c r="AH129" i="7"/>
  <c r="AG129" i="7"/>
  <c r="AD129" i="7"/>
  <c r="AE129" i="7"/>
  <c r="AF129" i="7"/>
  <c r="AF106" i="7"/>
  <c r="AE106" i="7"/>
  <c r="AH106" i="7"/>
  <c r="AD106" i="7"/>
  <c r="AG106" i="7"/>
  <c r="AD570" i="7"/>
  <c r="AG570" i="7"/>
  <c r="AH570" i="7"/>
  <c r="AF570" i="7"/>
  <c r="AE570" i="7"/>
  <c r="AE553" i="7"/>
  <c r="AD553" i="7"/>
  <c r="AH553" i="7"/>
  <c r="AF553" i="7"/>
  <c r="AG553" i="7"/>
  <c r="AH233" i="7"/>
  <c r="AG233" i="7"/>
  <c r="AF233" i="7"/>
  <c r="AD233" i="7"/>
  <c r="AE233" i="7"/>
  <c r="AH219" i="7"/>
  <c r="AG219" i="7"/>
  <c r="AF219" i="7"/>
  <c r="AE219" i="7"/>
  <c r="AD219" i="7"/>
  <c r="AG147" i="7"/>
  <c r="AH147" i="7"/>
  <c r="AE147" i="7"/>
  <c r="AF147" i="7"/>
  <c r="AD147" i="7"/>
  <c r="AH143" i="7"/>
  <c r="AF143" i="7"/>
  <c r="AD143" i="7"/>
  <c r="AE143" i="7"/>
  <c r="AG143" i="7"/>
  <c r="AD333" i="7"/>
  <c r="AE333" i="7"/>
  <c r="AF333" i="7"/>
  <c r="AG333" i="7"/>
  <c r="AH333" i="7"/>
  <c r="AH185" i="7"/>
  <c r="AG185" i="7"/>
  <c r="AF185" i="7"/>
  <c r="AE185" i="7"/>
  <c r="AD185" i="7"/>
  <c r="AE182" i="7"/>
  <c r="AF182" i="7"/>
  <c r="AG182" i="7"/>
  <c r="AH182" i="7"/>
  <c r="AD182" i="7"/>
  <c r="AD167" i="7"/>
  <c r="AF167" i="7"/>
  <c r="AE167" i="7"/>
  <c r="AG167" i="7"/>
  <c r="AH167" i="7"/>
  <c r="AF204" i="7"/>
  <c r="AG204" i="7"/>
  <c r="AH204" i="7"/>
  <c r="AD204" i="7"/>
  <c r="AE204" i="7"/>
  <c r="AD103" i="7"/>
  <c r="AF103" i="7"/>
  <c r="AG103" i="7"/>
  <c r="AH103" i="7"/>
  <c r="AE103" i="7"/>
  <c r="AG109" i="7"/>
  <c r="AH109" i="7"/>
  <c r="AD109" i="7"/>
  <c r="AE109" i="7"/>
  <c r="AF109" i="7"/>
  <c r="AH187" i="7"/>
  <c r="AE187" i="7"/>
  <c r="AD187" i="7"/>
  <c r="AF187" i="7"/>
  <c r="AG187" i="7"/>
  <c r="AE400" i="7"/>
  <c r="AF400" i="7"/>
  <c r="AH400" i="7"/>
  <c r="AD400" i="7"/>
  <c r="AG400" i="7"/>
  <c r="AG307" i="7"/>
  <c r="AF307" i="7"/>
  <c r="AH307" i="7"/>
  <c r="AD307" i="7"/>
  <c r="AE307" i="7"/>
  <c r="AD135" i="7"/>
  <c r="AG135" i="7"/>
  <c r="AE135" i="7"/>
  <c r="AH135" i="7"/>
  <c r="AF135" i="7"/>
  <c r="AF209" i="7"/>
  <c r="AG209" i="7"/>
  <c r="AH209" i="7"/>
  <c r="AD209" i="7"/>
  <c r="AE209" i="7"/>
  <c r="AG190" i="7"/>
  <c r="AH190" i="7"/>
  <c r="AE190" i="7"/>
  <c r="AD190" i="7"/>
  <c r="AF190" i="7"/>
  <c r="AH262" i="7"/>
  <c r="AG262" i="7"/>
  <c r="AF262" i="7"/>
  <c r="AD262" i="7"/>
  <c r="AE262" i="7"/>
  <c r="AG202" i="7"/>
  <c r="AH202" i="7"/>
  <c r="AE202" i="7"/>
  <c r="AD202" i="7"/>
  <c r="AF202" i="7"/>
  <c r="AE186" i="7"/>
  <c r="AF186" i="7"/>
  <c r="AG186" i="7"/>
  <c r="AH186" i="7"/>
  <c r="AD186" i="7"/>
  <c r="AH196" i="7"/>
  <c r="AG196" i="7"/>
  <c r="AF196" i="7"/>
  <c r="AE196" i="7"/>
  <c r="AD196" i="7"/>
  <c r="AD107" i="7"/>
  <c r="AF107" i="7"/>
  <c r="AH107" i="7"/>
  <c r="AE107" i="7"/>
  <c r="AG107" i="7"/>
  <c r="AG118" i="7"/>
  <c r="AE118" i="7"/>
  <c r="AH118" i="7"/>
  <c r="AD118" i="7"/>
  <c r="AF118" i="7"/>
  <c r="AD112" i="7"/>
  <c r="AE112" i="7"/>
  <c r="AF112" i="7"/>
  <c r="AG112" i="7"/>
  <c r="AH112" i="7"/>
  <c r="AG549" i="7"/>
  <c r="AH549" i="7"/>
  <c r="AF549" i="7"/>
  <c r="AE549" i="7"/>
  <c r="AD549" i="7"/>
  <c r="AH205" i="7"/>
  <c r="AF205" i="7"/>
  <c r="AE205" i="7"/>
  <c r="AG205" i="7"/>
  <c r="AD205" i="7"/>
  <c r="AF116" i="7"/>
  <c r="AD116" i="7"/>
  <c r="AG116" i="7"/>
  <c r="AE116" i="7"/>
  <c r="AH116" i="7"/>
  <c r="AE183" i="7"/>
  <c r="AD183" i="7"/>
  <c r="AH183" i="7"/>
  <c r="AF183" i="7"/>
  <c r="AG183" i="7"/>
  <c r="AE178" i="7"/>
  <c r="AH178" i="7"/>
  <c r="AG178" i="7"/>
  <c r="AF178" i="7"/>
  <c r="AD178" i="7"/>
  <c r="AH113" i="7"/>
  <c r="AG113" i="7"/>
  <c r="AD113" i="7"/>
  <c r="AF113" i="7"/>
  <c r="AE113" i="7"/>
  <c r="AF120" i="7"/>
  <c r="AG120" i="7"/>
  <c r="AH120" i="7"/>
  <c r="AE120" i="7"/>
  <c r="AD120" i="7"/>
  <c r="AF223" i="7"/>
  <c r="AE223" i="7"/>
  <c r="AD223" i="7"/>
  <c r="AH223" i="7"/>
  <c r="AG223" i="7"/>
  <c r="AF168" i="7"/>
  <c r="AE168" i="7"/>
  <c r="AG168" i="7"/>
  <c r="AD168" i="7"/>
  <c r="AH168" i="7"/>
  <c r="AH191" i="7"/>
  <c r="AF191" i="7"/>
  <c r="AD191" i="7"/>
  <c r="AE191" i="7"/>
  <c r="AG191" i="7"/>
  <c r="AG164" i="7"/>
  <c r="AE164" i="7"/>
  <c r="AF164" i="7"/>
  <c r="AH164" i="7"/>
  <c r="AD164" i="7"/>
  <c r="AF134" i="7"/>
  <c r="AH134" i="7"/>
  <c r="AE134" i="7"/>
  <c r="AG134" i="7"/>
  <c r="AD134" i="7"/>
  <c r="AG104" i="7"/>
  <c r="AD104" i="7"/>
  <c r="AF104" i="7"/>
  <c r="AE104" i="7"/>
  <c r="AH104" i="7"/>
  <c r="AD146" i="7"/>
  <c r="AG146" i="7"/>
  <c r="AE146" i="7"/>
  <c r="AH146" i="7"/>
  <c r="AF146" i="7"/>
  <c r="AG175" i="7"/>
  <c r="AH175" i="7"/>
  <c r="AD175" i="7"/>
  <c r="AF175" i="7"/>
  <c r="AE175" i="7"/>
  <c r="AE402" i="7"/>
  <c r="AD402" i="7"/>
  <c r="AG402" i="7"/>
  <c r="AF402" i="7"/>
  <c r="AH402" i="7"/>
  <c r="AE252" i="7"/>
  <c r="AF252" i="7"/>
  <c r="AG252" i="7"/>
  <c r="AH252" i="7"/>
  <c r="AD252" i="7"/>
  <c r="AG138" i="7"/>
  <c r="AE138" i="7"/>
  <c r="AH138" i="7"/>
  <c r="AD138" i="7"/>
  <c r="AF138" i="7"/>
  <c r="AE114" i="7"/>
  <c r="AG114" i="7"/>
  <c r="AF114" i="7"/>
  <c r="AH114" i="7"/>
  <c r="AD114" i="7"/>
  <c r="AH144" i="7"/>
  <c r="AF144" i="7"/>
  <c r="AD144" i="7"/>
  <c r="AG144" i="7"/>
  <c r="AE144" i="7"/>
  <c r="AH207" i="7"/>
  <c r="AG207" i="7"/>
  <c r="AF207" i="7"/>
  <c r="AE207" i="7"/>
  <c r="AD207" i="7"/>
  <c r="AD157" i="7"/>
  <c r="AH157" i="7"/>
  <c r="AF157" i="7"/>
  <c r="AE157" i="7"/>
  <c r="AG157" i="7"/>
  <c r="AE150" i="7"/>
  <c r="AH150" i="7"/>
  <c r="AF150" i="7"/>
  <c r="AD150" i="7"/>
  <c r="AG150" i="7"/>
  <c r="AD128" i="7"/>
  <c r="AE128" i="7"/>
  <c r="AH128" i="7"/>
  <c r="AF128" i="7"/>
  <c r="AG128" i="7"/>
  <c r="AG101" i="7"/>
  <c r="AF101" i="7"/>
  <c r="AD101" i="7"/>
  <c r="AE101" i="7"/>
  <c r="AH101" i="7"/>
  <c r="AF126" i="7"/>
  <c r="AE126" i="7"/>
  <c r="AH126" i="7"/>
  <c r="AG126" i="7"/>
  <c r="AD126" i="7"/>
  <c r="AF345" i="7"/>
  <c r="AE345" i="7"/>
  <c r="AD345" i="7"/>
  <c r="AH345" i="7"/>
  <c r="AG345" i="7"/>
  <c r="AE467" i="7"/>
  <c r="AF467" i="7"/>
  <c r="AH467" i="7"/>
  <c r="AG467" i="7"/>
  <c r="AD467" i="7"/>
  <c r="AG615" i="7"/>
  <c r="AE615" i="7"/>
  <c r="AD615" i="7"/>
  <c r="AF615" i="7"/>
  <c r="AH615" i="7"/>
  <c r="AG390" i="7"/>
  <c r="AD390" i="7"/>
  <c r="AH390" i="7"/>
  <c r="AF390" i="7"/>
  <c r="AE390" i="7"/>
  <c r="AD474" i="7"/>
  <c r="AF474" i="7"/>
  <c r="AE474" i="7"/>
  <c r="AG474" i="7"/>
  <c r="AH474" i="7"/>
  <c r="AH359" i="7"/>
  <c r="AG359" i="7"/>
  <c r="AE359" i="7"/>
  <c r="AF359" i="7"/>
  <c r="AD359" i="7"/>
  <c r="AG388" i="7"/>
  <c r="AH388" i="7"/>
  <c r="AF388" i="7"/>
  <c r="AD388" i="7"/>
  <c r="AE388" i="7"/>
  <c r="AG424" i="7"/>
  <c r="AH424" i="7"/>
  <c r="AF424" i="7"/>
  <c r="AE424" i="7"/>
  <c r="AD424" i="7"/>
  <c r="AH475" i="7"/>
  <c r="AG475" i="7"/>
  <c r="AE475" i="7"/>
  <c r="AD475" i="7"/>
  <c r="AF475" i="7"/>
  <c r="AF652" i="7"/>
  <c r="AG652" i="7"/>
  <c r="AH652" i="7"/>
  <c r="AD652" i="7"/>
  <c r="AE652" i="7"/>
  <c r="AG366" i="7"/>
  <c r="AF366" i="7"/>
  <c r="AE366" i="7"/>
  <c r="AH366" i="7"/>
  <c r="AD366" i="7"/>
  <c r="AE244" i="7"/>
  <c r="AD244" i="7"/>
  <c r="AF244" i="7"/>
  <c r="AH244" i="7"/>
  <c r="AG244" i="7"/>
  <c r="AE277" i="7"/>
  <c r="AD277" i="7"/>
  <c r="AG277" i="7"/>
  <c r="AH277" i="7"/>
  <c r="AF277" i="7"/>
  <c r="AF643" i="7"/>
  <c r="AD643" i="7"/>
  <c r="AG643" i="7"/>
  <c r="AH643" i="7"/>
  <c r="AE643" i="7"/>
  <c r="AF674" i="7"/>
  <c r="AD674" i="7"/>
  <c r="AG674" i="7"/>
  <c r="AE674" i="7"/>
  <c r="AH674" i="7"/>
  <c r="AD592" i="7"/>
  <c r="AH592" i="7"/>
  <c r="AF592" i="7"/>
  <c r="AE592" i="7"/>
  <c r="AG592" i="7"/>
  <c r="AD328" i="7"/>
  <c r="AH328" i="7"/>
  <c r="AG328" i="7"/>
  <c r="AF328" i="7"/>
  <c r="AE328" i="7"/>
  <c r="AH354" i="7"/>
  <c r="AG354" i="7"/>
  <c r="AD354" i="7"/>
  <c r="AE354" i="7"/>
  <c r="AF354" i="7"/>
  <c r="AE241" i="7"/>
  <c r="AF241" i="7"/>
  <c r="AG241" i="7"/>
  <c r="AD241" i="7"/>
  <c r="AH241" i="7"/>
  <c r="AE367" i="7"/>
  <c r="AD367" i="7"/>
  <c r="AG367" i="7"/>
  <c r="AH367" i="7"/>
  <c r="AF367" i="7"/>
  <c r="AD312" i="7"/>
  <c r="AE312" i="7"/>
  <c r="AF312" i="7"/>
  <c r="AG312" i="7"/>
  <c r="AH312" i="7"/>
  <c r="AG391" i="7"/>
  <c r="AF391" i="7"/>
  <c r="AH391" i="7"/>
  <c r="AD391" i="7"/>
  <c r="AE391" i="7"/>
  <c r="AD229" i="7"/>
  <c r="AH229" i="7"/>
  <c r="AG229" i="7"/>
  <c r="AF229" i="7"/>
  <c r="AE229" i="7"/>
  <c r="AD521" i="7"/>
  <c r="AF521" i="7"/>
  <c r="AE521" i="7"/>
  <c r="AH521" i="7"/>
  <c r="AG521" i="7"/>
  <c r="AF451" i="7"/>
  <c r="AG451" i="7"/>
  <c r="AD451" i="7"/>
  <c r="AH451" i="7"/>
  <c r="AE451" i="7"/>
  <c r="AG399" i="7"/>
  <c r="AD399" i="7"/>
  <c r="AH399" i="7"/>
  <c r="AE399" i="7"/>
  <c r="AF399" i="7"/>
  <c r="AF365" i="7"/>
  <c r="AE365" i="7"/>
  <c r="AH365" i="7"/>
  <c r="AG365" i="7"/>
  <c r="AD365" i="7"/>
  <c r="AG489" i="7"/>
  <c r="AD489" i="7"/>
  <c r="AH489" i="7"/>
  <c r="AF489" i="7"/>
  <c r="AE489" i="7"/>
  <c r="AE571" i="7"/>
  <c r="AH571" i="7"/>
  <c r="AD571" i="7"/>
  <c r="AF571" i="7"/>
  <c r="AG571" i="7"/>
  <c r="AH662" i="7"/>
  <c r="AG662" i="7"/>
  <c r="AD662" i="7"/>
  <c r="AE662" i="7"/>
  <c r="AF662" i="7"/>
  <c r="AE338" i="7"/>
  <c r="AG338" i="7"/>
  <c r="AF338" i="7"/>
  <c r="AD338" i="7"/>
  <c r="AH338" i="7"/>
  <c r="AE486" i="7"/>
  <c r="AD486" i="7"/>
  <c r="AF486" i="7"/>
  <c r="AG486" i="7"/>
  <c r="AH486" i="7"/>
  <c r="AG496" i="7"/>
  <c r="AD496" i="7"/>
  <c r="AH496" i="7"/>
  <c r="AE496" i="7"/>
  <c r="AF496" i="7"/>
  <c r="AE526" i="7"/>
  <c r="AG526" i="7"/>
  <c r="AH526" i="7"/>
  <c r="AF526" i="7"/>
  <c r="AD526" i="7"/>
  <c r="AE197" i="7"/>
  <c r="AF197" i="7"/>
  <c r="AD197" i="7"/>
  <c r="AG197" i="7"/>
  <c r="AH197" i="7"/>
  <c r="AD468" i="7"/>
  <c r="AG468" i="7"/>
  <c r="AH468" i="7"/>
  <c r="AE468" i="7"/>
  <c r="AF468" i="7"/>
  <c r="AH306" i="7"/>
  <c r="AF306" i="7"/>
  <c r="AD306" i="7"/>
  <c r="AE306" i="7"/>
  <c r="AG306" i="7"/>
  <c r="AE514" i="7"/>
  <c r="AH514" i="7"/>
  <c r="AF514" i="7"/>
  <c r="AG514" i="7"/>
  <c r="AD514" i="7"/>
  <c r="AG339" i="7"/>
  <c r="AH339" i="7"/>
  <c r="AD339" i="7"/>
  <c r="AE339" i="7"/>
  <c r="AF339" i="7"/>
  <c r="AH462" i="7"/>
  <c r="AF462" i="7"/>
  <c r="AD462" i="7"/>
  <c r="AE462" i="7"/>
  <c r="AG462" i="7"/>
  <c r="AD557" i="7"/>
  <c r="AG557" i="7"/>
  <c r="AE557" i="7"/>
  <c r="AH557" i="7"/>
  <c r="AF557" i="7"/>
  <c r="AD297" i="7"/>
  <c r="AE297" i="7"/>
  <c r="AF297" i="7"/>
  <c r="AG297" i="7"/>
  <c r="AH297" i="7"/>
  <c r="AD294" i="7"/>
  <c r="AG294" i="7"/>
  <c r="AF294" i="7"/>
  <c r="AE294" i="7"/>
  <c r="AH294" i="7"/>
  <c r="AF286" i="7"/>
  <c r="AE286" i="7"/>
  <c r="AD286" i="7"/>
  <c r="AH286" i="7"/>
  <c r="AG286" i="7"/>
  <c r="AD280" i="7"/>
  <c r="AE280" i="7"/>
  <c r="AF280" i="7"/>
  <c r="AG280" i="7"/>
  <c r="AH280" i="7"/>
  <c r="AD341" i="7"/>
  <c r="AH341" i="7"/>
  <c r="AG341" i="7"/>
  <c r="AF341" i="7"/>
  <c r="AE341" i="7"/>
  <c r="AH546" i="7"/>
  <c r="AD546" i="7"/>
  <c r="AG546" i="7"/>
  <c r="AF546" i="7"/>
  <c r="AE546" i="7"/>
  <c r="AD518" i="7"/>
  <c r="AG518" i="7"/>
  <c r="AH518" i="7"/>
  <c r="AE518" i="7"/>
  <c r="AF518" i="7"/>
  <c r="AG602" i="7"/>
  <c r="AD602" i="7"/>
  <c r="AH602" i="7"/>
  <c r="AE602" i="7"/>
  <c r="AF602" i="7"/>
  <c r="AG645" i="7"/>
  <c r="AE645" i="7"/>
  <c r="AF645" i="7"/>
  <c r="AD645" i="7"/>
  <c r="AH645" i="7"/>
  <c r="AG608" i="7"/>
  <c r="AH608" i="7"/>
  <c r="AF608" i="7"/>
  <c r="AD608" i="7"/>
  <c r="AE608" i="7"/>
  <c r="AH556" i="7"/>
  <c r="AE556" i="7"/>
  <c r="AD556" i="7"/>
  <c r="AF556" i="7"/>
  <c r="AG556" i="7"/>
  <c r="AF342" i="7"/>
  <c r="AE342" i="7"/>
  <c r="AG342" i="7"/>
  <c r="AD342" i="7"/>
  <c r="AH342" i="7"/>
  <c r="AE346" i="7"/>
  <c r="AD346" i="7"/>
  <c r="AH346" i="7"/>
  <c r="AG346" i="7"/>
  <c r="AF346" i="7"/>
  <c r="AG225" i="7"/>
  <c r="AF225" i="7"/>
  <c r="AE225" i="7"/>
  <c r="AD225" i="7"/>
  <c r="AH225" i="7"/>
  <c r="AF158" i="7"/>
  <c r="AD158" i="7"/>
  <c r="AH158" i="7"/>
  <c r="AE158" i="7"/>
  <c r="AG158" i="7"/>
  <c r="AG318" i="7"/>
  <c r="AD318" i="7"/>
  <c r="AE318" i="7"/>
  <c r="AH318" i="7"/>
  <c r="AF318" i="7"/>
  <c r="AH452" i="7"/>
  <c r="AD452" i="7"/>
  <c r="AF452" i="7"/>
  <c r="AE452" i="7"/>
  <c r="AG452" i="7"/>
  <c r="AH440" i="7"/>
  <c r="AF440" i="7"/>
  <c r="AD440" i="7"/>
  <c r="AG440" i="7"/>
  <c r="AE440" i="7"/>
  <c r="AG314" i="7"/>
  <c r="AD314" i="7"/>
  <c r="AH314" i="7"/>
  <c r="AE314" i="7"/>
  <c r="AF314" i="7"/>
  <c r="AF302" i="7"/>
  <c r="AG302" i="7"/>
  <c r="AH302" i="7"/>
  <c r="AD302" i="7"/>
  <c r="AE302" i="7"/>
  <c r="AF331" i="7"/>
  <c r="AH331" i="7"/>
  <c r="AG331" i="7"/>
  <c r="AE331" i="7"/>
  <c r="AD331" i="7"/>
  <c r="AD581" i="7"/>
  <c r="AH581" i="7"/>
  <c r="AG581" i="7"/>
  <c r="AE581" i="7"/>
  <c r="AF581" i="7"/>
  <c r="AF534" i="7"/>
  <c r="AE534" i="7"/>
  <c r="AG534" i="7"/>
  <c r="AD534" i="7"/>
  <c r="AH534" i="7"/>
  <c r="AF619" i="7"/>
  <c r="AD619" i="7"/>
  <c r="AH619" i="7"/>
  <c r="AE619" i="7"/>
  <c r="AG619" i="7"/>
  <c r="AF497" i="7"/>
  <c r="AE497" i="7"/>
  <c r="AD497" i="7"/>
  <c r="AG497" i="7"/>
  <c r="AH497" i="7"/>
  <c r="AF432" i="7"/>
  <c r="AD432" i="7"/>
  <c r="AE432" i="7"/>
  <c r="AH432" i="7"/>
  <c r="AG432" i="7"/>
  <c r="AD484" i="7"/>
  <c r="AE484" i="7"/>
  <c r="AH484" i="7"/>
  <c r="AF484" i="7"/>
  <c r="AG484" i="7"/>
  <c r="AF488" i="7"/>
  <c r="AE488" i="7"/>
  <c r="AD488" i="7"/>
  <c r="AH488" i="7"/>
  <c r="AG488" i="7"/>
  <c r="AE426" i="7"/>
  <c r="AH426" i="7"/>
  <c r="AD426" i="7"/>
  <c r="AG426" i="7"/>
  <c r="AF426" i="7"/>
  <c r="AE152" i="7"/>
  <c r="AD152" i="7"/>
  <c r="AF152" i="7"/>
  <c r="AG152" i="7"/>
  <c r="AH152" i="7"/>
  <c r="AH285" i="7"/>
  <c r="AG285" i="7"/>
  <c r="AD285" i="7"/>
  <c r="AE285" i="7"/>
  <c r="AF285" i="7"/>
  <c r="AF538" i="7"/>
  <c r="AD538" i="7"/>
  <c r="AH538" i="7"/>
  <c r="AE538" i="7"/>
  <c r="AG538" i="7"/>
  <c r="AG572" i="7"/>
  <c r="AF572" i="7"/>
  <c r="AH572" i="7"/>
  <c r="AD572" i="7"/>
  <c r="AE572" i="7"/>
  <c r="AG454" i="7"/>
  <c r="AH454" i="7"/>
  <c r="AD454" i="7"/>
  <c r="AF454" i="7"/>
  <c r="AE454" i="7"/>
  <c r="AD153" i="7"/>
  <c r="AH153" i="7"/>
  <c r="AG153" i="7"/>
  <c r="AE153" i="7"/>
  <c r="AF153" i="7"/>
  <c r="AF308" i="7"/>
  <c r="AD308" i="7"/>
  <c r="AE308" i="7"/>
  <c r="AG308" i="7"/>
  <c r="AH308" i="7"/>
  <c r="AE131" i="7"/>
  <c r="AF131" i="7"/>
  <c r="AH131" i="7"/>
  <c r="AD131" i="7"/>
  <c r="AG131" i="7"/>
  <c r="AD281" i="7"/>
  <c r="AE281" i="7"/>
  <c r="AG281" i="7"/>
  <c r="AF281" i="7"/>
  <c r="AH281" i="7"/>
  <c r="AD604" i="7"/>
  <c r="AF604" i="7"/>
  <c r="AH604" i="7"/>
  <c r="AE604" i="7"/>
  <c r="AG604" i="7"/>
  <c r="AG649" i="7"/>
  <c r="AH649" i="7"/>
  <c r="AE649" i="7"/>
  <c r="AF649" i="7"/>
  <c r="AD649" i="7"/>
  <c r="AE479" i="7"/>
  <c r="AH479" i="7"/>
  <c r="AG479" i="7"/>
  <c r="AF479" i="7"/>
  <c r="AD479" i="7"/>
  <c r="AF640" i="7"/>
  <c r="AE640" i="7"/>
  <c r="AD640" i="7"/>
  <c r="AG640" i="7"/>
  <c r="AH640" i="7"/>
  <c r="AF181" i="7"/>
  <c r="AG181" i="7"/>
  <c r="AH181" i="7"/>
  <c r="AD181" i="7"/>
  <c r="AE181" i="7"/>
  <c r="AF421" i="7"/>
  <c r="AE421" i="7"/>
  <c r="AD421" i="7"/>
  <c r="AH421" i="7"/>
  <c r="AG421" i="7"/>
  <c r="AE145" i="7"/>
  <c r="AH145" i="7"/>
  <c r="AG145" i="7"/>
  <c r="AD145" i="7"/>
  <c r="AF145" i="7"/>
  <c r="AG105" i="7"/>
  <c r="AE105" i="7"/>
  <c r="AD105" i="7"/>
  <c r="AH105" i="7"/>
  <c r="AF105" i="7"/>
  <c r="AF193" i="7"/>
  <c r="AD193" i="7"/>
  <c r="AE193" i="7"/>
  <c r="AG193" i="7"/>
  <c r="AH193" i="7"/>
  <c r="AH176" i="7"/>
  <c r="AD176" i="7"/>
  <c r="AE176" i="7"/>
  <c r="AF176" i="7"/>
  <c r="AG176" i="7"/>
  <c r="AH214" i="7"/>
  <c r="AE214" i="7"/>
  <c r="AD214" i="7"/>
  <c r="AG214" i="7"/>
  <c r="AF214" i="7"/>
  <c r="AE442" i="7"/>
  <c r="AF442" i="7"/>
  <c r="AH442" i="7"/>
  <c r="AD442" i="7"/>
  <c r="AG442" i="7"/>
  <c r="AD174" i="7"/>
  <c r="AH174" i="7"/>
  <c r="AF174" i="7"/>
  <c r="AG174" i="7"/>
  <c r="AE174" i="7"/>
  <c r="AF387" i="7"/>
  <c r="AD387" i="7"/>
  <c r="AG387" i="7"/>
  <c r="AH387" i="7"/>
  <c r="AE387" i="7"/>
  <c r="AF226" i="7"/>
  <c r="AE226" i="7"/>
  <c r="AD226" i="7"/>
  <c r="AH226" i="7"/>
  <c r="AG226" i="7"/>
  <c r="AG569" i="7"/>
  <c r="AE569" i="7"/>
  <c r="AD569" i="7"/>
  <c r="AH569" i="7"/>
  <c r="AF569" i="7"/>
  <c r="AH245" i="7"/>
  <c r="AG245" i="7"/>
  <c r="AD245" i="7"/>
  <c r="AE245" i="7"/>
  <c r="AF245" i="7"/>
  <c r="AF159" i="7"/>
  <c r="AG159" i="7"/>
  <c r="AD159" i="7"/>
  <c r="AH159" i="7"/>
  <c r="AE159" i="7"/>
  <c r="AD249" i="7"/>
  <c r="AH249" i="7"/>
  <c r="AG249" i="7"/>
  <c r="AF249" i="7"/>
  <c r="AE249" i="7"/>
  <c r="AH371" i="7"/>
  <c r="AD371" i="7"/>
  <c r="AG371" i="7"/>
  <c r="AE371" i="7"/>
  <c r="AF371" i="7"/>
  <c r="AE326" i="7"/>
  <c r="AF326" i="7"/>
  <c r="AG326" i="7"/>
  <c r="AD326" i="7"/>
  <c r="AH326" i="7"/>
  <c r="AF472" i="7"/>
  <c r="AE472" i="7"/>
  <c r="AD472" i="7"/>
  <c r="AH472" i="7"/>
  <c r="AG472" i="7"/>
  <c r="AH330" i="7"/>
  <c r="AD330" i="7"/>
  <c r="AE330" i="7"/>
  <c r="AF330" i="7"/>
  <c r="AG330" i="7"/>
  <c r="AD313" i="7"/>
  <c r="AH313" i="7"/>
  <c r="AG313" i="7"/>
  <c r="AF313" i="7"/>
  <c r="AE313" i="7"/>
  <c r="AH246" i="7"/>
  <c r="AE246" i="7"/>
  <c r="AF246" i="7"/>
  <c r="AG246" i="7"/>
  <c r="AD246" i="7"/>
  <c r="AF573" i="7"/>
  <c r="AG573" i="7"/>
  <c r="AH573" i="7"/>
  <c r="AD573" i="7"/>
  <c r="AE573" i="7"/>
  <c r="AE180" i="7"/>
  <c r="AD180" i="7"/>
  <c r="AF180" i="7"/>
  <c r="AG180" i="7"/>
  <c r="AH180" i="7"/>
  <c r="AG505" i="7"/>
  <c r="AD505" i="7"/>
  <c r="AE505" i="7"/>
  <c r="AF505" i="7"/>
  <c r="AH505" i="7"/>
  <c r="AG535" i="7"/>
  <c r="AF535" i="7"/>
  <c r="AD535" i="7"/>
  <c r="AE535" i="7"/>
  <c r="AH535" i="7"/>
  <c r="AD343" i="7"/>
  <c r="AF343" i="7"/>
  <c r="AG343" i="7"/>
  <c r="AH343" i="7"/>
  <c r="AE343" i="7"/>
  <c r="AE395" i="7"/>
  <c r="AD395" i="7"/>
  <c r="AH395" i="7"/>
  <c r="AF395" i="7"/>
  <c r="AG395" i="7"/>
  <c r="AE517" i="7"/>
  <c r="AG517" i="7"/>
  <c r="AF517" i="7"/>
  <c r="AD517" i="7"/>
  <c r="AH517" i="7"/>
  <c r="AE618" i="7"/>
  <c r="AH618" i="7"/>
  <c r="AF618" i="7"/>
  <c r="AG618" i="7"/>
  <c r="AD618" i="7"/>
  <c r="AE386" i="7"/>
  <c r="AD386" i="7"/>
  <c r="AH386" i="7"/>
  <c r="AF386" i="7"/>
  <c r="AG386" i="7"/>
  <c r="AH503" i="7"/>
  <c r="AF503" i="7"/>
  <c r="AD503" i="7"/>
  <c r="AE503" i="7"/>
  <c r="AG503" i="7"/>
  <c r="AE220" i="7"/>
  <c r="AF220" i="7"/>
  <c r="AH220" i="7"/>
  <c r="AD220" i="7"/>
  <c r="AG220" i="7"/>
  <c r="AG240" i="7"/>
  <c r="AH240" i="7"/>
  <c r="AD240" i="7"/>
  <c r="AF240" i="7"/>
  <c r="AE240" i="7"/>
  <c r="AG125" i="7"/>
  <c r="AF125" i="7"/>
  <c r="AH125" i="7"/>
  <c r="AE125" i="7"/>
  <c r="AD125" i="7"/>
  <c r="AD410" i="7"/>
  <c r="AG410" i="7"/>
  <c r="AF410" i="7"/>
  <c r="AE410" i="7"/>
  <c r="AH410" i="7"/>
  <c r="AH199" i="7"/>
  <c r="AD199" i="7"/>
  <c r="AE199" i="7"/>
  <c r="AF199" i="7"/>
  <c r="AG199" i="7"/>
  <c r="AG211" i="7"/>
  <c r="AE211" i="7"/>
  <c r="AD211" i="7"/>
  <c r="AH211" i="7"/>
  <c r="AF211" i="7"/>
  <c r="AD282" i="7"/>
  <c r="AE282" i="7"/>
  <c r="AH282" i="7"/>
  <c r="AG282" i="7"/>
  <c r="AF282" i="7"/>
  <c r="AE392" i="7"/>
  <c r="AH392" i="7"/>
  <c r="AF392" i="7"/>
  <c r="AG392" i="7"/>
  <c r="AD392" i="7"/>
  <c r="AF284" i="7"/>
  <c r="AD284" i="7"/>
  <c r="AE284" i="7"/>
  <c r="AG284" i="7"/>
  <c r="AH284" i="7"/>
  <c r="AG565" i="7"/>
  <c r="AF565" i="7"/>
  <c r="AE565" i="7"/>
  <c r="AD565" i="7"/>
  <c r="AH565" i="7"/>
  <c r="AE276" i="7"/>
  <c r="AF276" i="7"/>
  <c r="AH276" i="7"/>
  <c r="AD276" i="7"/>
  <c r="AG276" i="7"/>
  <c r="AD309" i="7"/>
  <c r="AE309" i="7"/>
  <c r="AH309" i="7"/>
  <c r="AG309" i="7"/>
  <c r="AF309" i="7"/>
  <c r="AE376" i="7"/>
  <c r="AG376" i="7"/>
  <c r="AF376" i="7"/>
  <c r="AD376" i="7"/>
  <c r="AH376" i="7"/>
  <c r="AD322" i="7"/>
  <c r="AF322" i="7"/>
  <c r="AE322" i="7"/>
  <c r="AH322" i="7"/>
  <c r="AG322" i="7"/>
  <c r="AF272" i="7"/>
  <c r="AG272" i="7"/>
  <c r="AD272" i="7"/>
  <c r="AH272" i="7"/>
  <c r="AE272" i="7"/>
  <c r="AG355" i="7"/>
  <c r="AE355" i="7"/>
  <c r="AF355" i="7"/>
  <c r="AD355" i="7"/>
  <c r="AH355" i="7"/>
  <c r="AF236" i="7"/>
  <c r="AH236" i="7"/>
  <c r="AG236" i="7"/>
  <c r="AE236" i="7"/>
  <c r="AD236" i="7"/>
  <c r="AE515" i="7"/>
  <c r="AD515" i="7"/>
  <c r="AF515" i="7"/>
  <c r="AG515" i="7"/>
  <c r="AH515" i="7"/>
  <c r="AF296" i="7"/>
  <c r="AE296" i="7"/>
  <c r="AH296" i="7"/>
  <c r="AG296" i="7"/>
  <c r="AD296" i="7"/>
  <c r="AH397" i="7"/>
  <c r="AF397" i="7"/>
  <c r="AD397" i="7"/>
  <c r="AG397" i="7"/>
  <c r="AE397" i="7"/>
  <c r="AE381" i="7"/>
  <c r="AG381" i="7"/>
  <c r="AD381" i="7"/>
  <c r="AH381" i="7"/>
  <c r="AF381" i="7"/>
  <c r="AF298" i="7"/>
  <c r="AD298" i="7"/>
  <c r="AE298" i="7"/>
  <c r="AG298" i="7"/>
  <c r="AH298" i="7"/>
  <c r="AH347" i="7"/>
  <c r="AG347" i="7"/>
  <c r="AF347" i="7"/>
  <c r="AD347" i="7"/>
  <c r="AE347" i="7"/>
  <c r="AE612" i="7"/>
  <c r="AH612" i="7"/>
  <c r="AG612" i="7"/>
  <c r="AF612" i="7"/>
  <c r="AD612" i="7"/>
  <c r="AD548" i="7"/>
  <c r="AE548" i="7"/>
  <c r="AF548" i="7"/>
  <c r="AH548" i="7"/>
  <c r="AG548" i="7"/>
  <c r="AE260" i="7"/>
  <c r="AG260" i="7"/>
  <c r="AF260" i="7"/>
  <c r="AH260" i="7"/>
  <c r="AD260" i="7"/>
  <c r="AE460" i="7"/>
  <c r="AF460" i="7"/>
  <c r="AH460" i="7"/>
  <c r="AG460" i="7"/>
  <c r="AD460" i="7"/>
  <c r="AF552" i="7"/>
  <c r="AE552" i="7"/>
  <c r="AD552" i="7"/>
  <c r="AH552" i="7"/>
  <c r="AG552" i="7"/>
  <c r="AG273" i="7"/>
  <c r="AF273" i="7"/>
  <c r="AE273" i="7"/>
  <c r="AH273" i="7"/>
  <c r="AD273" i="7"/>
  <c r="AE344" i="7"/>
  <c r="AD344" i="7"/>
  <c r="AF344" i="7"/>
  <c r="AG344" i="7"/>
  <c r="AH344" i="7"/>
  <c r="AG258" i="7"/>
  <c r="AH258" i="7"/>
  <c r="AF258" i="7"/>
  <c r="AE258" i="7"/>
  <c r="AD258" i="7"/>
  <c r="AD148" i="7"/>
  <c r="AF148" i="7"/>
  <c r="AH148" i="7"/>
  <c r="AG148" i="7"/>
  <c r="AE148" i="7"/>
  <c r="AD542" i="7"/>
  <c r="AF542" i="7"/>
  <c r="AH542" i="7"/>
  <c r="AE542" i="7"/>
  <c r="AG542" i="7"/>
  <c r="AH480" i="7"/>
  <c r="AF480" i="7"/>
  <c r="AG480" i="7"/>
  <c r="AE480" i="7"/>
  <c r="AD480" i="7"/>
  <c r="AF177" i="7"/>
  <c r="AE177" i="7"/>
  <c r="AG177" i="7"/>
  <c r="AD177" i="7"/>
  <c r="AH177" i="7"/>
  <c r="AG218" i="7"/>
  <c r="AD218" i="7"/>
  <c r="AE218" i="7"/>
  <c r="AF218" i="7"/>
  <c r="AH218" i="7"/>
  <c r="AF130" i="7"/>
  <c r="AG130" i="7"/>
  <c r="AD130" i="7"/>
  <c r="AH130" i="7"/>
  <c r="AE130" i="7"/>
  <c r="AD161" i="7"/>
  <c r="AE161" i="7"/>
  <c r="AH161" i="7"/>
  <c r="AF161" i="7"/>
  <c r="AG161" i="7"/>
  <c r="AD137" i="7"/>
  <c r="AE137" i="7"/>
  <c r="AH137" i="7"/>
  <c r="AF137" i="7"/>
  <c r="AG137" i="7"/>
  <c r="AG384" i="7"/>
  <c r="AD384" i="7"/>
  <c r="AF384" i="7"/>
  <c r="AE384" i="7"/>
  <c r="AH384" i="7"/>
  <c r="AE396" i="7"/>
  <c r="AH396" i="7"/>
  <c r="AG396" i="7"/>
  <c r="AD396" i="7"/>
  <c r="AF396" i="7"/>
  <c r="AH463" i="7"/>
  <c r="AG463" i="7"/>
  <c r="AD463" i="7"/>
  <c r="AE463" i="7"/>
  <c r="AF463" i="7"/>
  <c r="AF466" i="7"/>
  <c r="AH466" i="7"/>
  <c r="AG466" i="7"/>
  <c r="AE466" i="7"/>
  <c r="AD466" i="7"/>
  <c r="AH329" i="7"/>
  <c r="AD329" i="7"/>
  <c r="AF329" i="7"/>
  <c r="AE329" i="7"/>
  <c r="AG329" i="7"/>
  <c r="AE382" i="7"/>
  <c r="AF382" i="7"/>
  <c r="AG382" i="7"/>
  <c r="AH382" i="7"/>
  <c r="AD382" i="7"/>
  <c r="AE578" i="7"/>
  <c r="AF578" i="7"/>
  <c r="AH578" i="7"/>
  <c r="AG578" i="7"/>
  <c r="AD578" i="7"/>
  <c r="AE394" i="7"/>
  <c r="AF394" i="7"/>
  <c r="AG394" i="7"/>
  <c r="AH394" i="7"/>
  <c r="AD394" i="7"/>
  <c r="AH374" i="7"/>
  <c r="AD374" i="7"/>
  <c r="AE374" i="7"/>
  <c r="AG374" i="7"/>
  <c r="AF374" i="7"/>
  <c r="AG405" i="7"/>
  <c r="AF405" i="7"/>
  <c r="AH405" i="7"/>
  <c r="AE405" i="7"/>
  <c r="AD405" i="7"/>
  <c r="AG358" i="7"/>
  <c r="AH358" i="7"/>
  <c r="AD358" i="7"/>
  <c r="AF358" i="7"/>
  <c r="AE358" i="7"/>
  <c r="AD606" i="7"/>
  <c r="AH606" i="7"/>
  <c r="AF606" i="7"/>
  <c r="AG606" i="7"/>
  <c r="AE606" i="7"/>
  <c r="AG545" i="7"/>
  <c r="AH545" i="7"/>
  <c r="AF545" i="7"/>
  <c r="AD545" i="7"/>
  <c r="AE545" i="7"/>
  <c r="AE500" i="7"/>
  <c r="AG500" i="7"/>
  <c r="AH500" i="7"/>
  <c r="AD500" i="7"/>
  <c r="AF500" i="7"/>
  <c r="AH529" i="7"/>
  <c r="AE529" i="7"/>
  <c r="AF529" i="7"/>
  <c r="AD529" i="7"/>
  <c r="AG529" i="7"/>
  <c r="AG316" i="7"/>
  <c r="AH316" i="7"/>
  <c r="AD316" i="7"/>
  <c r="AF316" i="7"/>
  <c r="AE316" i="7"/>
  <c r="AG292" i="7"/>
  <c r="AH292" i="7"/>
  <c r="AD292" i="7"/>
  <c r="AE292" i="7"/>
  <c r="AF292" i="7"/>
  <c r="AH295" i="7"/>
  <c r="AD295" i="7"/>
  <c r="AG295" i="7"/>
  <c r="AF295" i="7"/>
  <c r="AE295" i="7"/>
  <c r="AG325" i="7"/>
  <c r="AD325" i="7"/>
  <c r="AF325" i="7"/>
  <c r="AE325" i="7"/>
  <c r="AH325" i="7"/>
  <c r="AD401" i="7"/>
  <c r="AE401" i="7"/>
  <c r="AF401" i="7"/>
  <c r="AG401" i="7"/>
  <c r="AH401" i="7"/>
  <c r="AH603" i="7"/>
  <c r="AF603" i="7"/>
  <c r="AG603" i="7"/>
  <c r="AD603" i="7"/>
  <c r="AE603" i="7"/>
  <c r="AH490" i="7"/>
  <c r="AF490" i="7"/>
  <c r="AG490" i="7"/>
  <c r="AD490" i="7"/>
  <c r="AE490" i="7"/>
  <c r="AG425" i="7"/>
  <c r="AH425" i="7"/>
  <c r="AE425" i="7"/>
  <c r="AF425" i="7"/>
  <c r="AD425" i="7"/>
  <c r="AH179" i="7"/>
  <c r="AD179" i="7"/>
  <c r="AG179" i="7"/>
  <c r="AF179" i="7"/>
  <c r="AE179" i="7"/>
  <c r="AE247" i="7"/>
  <c r="AD247" i="7"/>
  <c r="AF247" i="7"/>
  <c r="AG247" i="7"/>
  <c r="AH247" i="7"/>
  <c r="AD478" i="7"/>
  <c r="AH478" i="7"/>
  <c r="AF478" i="7"/>
  <c r="AE478" i="7"/>
  <c r="AG478" i="7"/>
  <c r="AH593" i="7"/>
  <c r="AE593" i="7"/>
  <c r="AD593" i="7"/>
  <c r="AG593" i="7"/>
  <c r="AF593" i="7"/>
  <c r="AE351" i="7"/>
  <c r="AF351" i="7"/>
  <c r="AD351" i="7"/>
  <c r="AH351" i="7"/>
  <c r="AG351" i="7"/>
  <c r="AG353" i="7"/>
  <c r="AE353" i="7"/>
  <c r="AH353" i="7"/>
  <c r="AD353" i="7"/>
  <c r="AF353" i="7"/>
  <c r="AH361" i="7"/>
  <c r="AD361" i="7"/>
  <c r="AF361" i="7"/>
  <c r="AE361" i="7"/>
  <c r="AG361" i="7"/>
  <c r="AG317" i="7"/>
  <c r="AD317" i="7"/>
  <c r="AE317" i="7"/>
  <c r="AF317" i="7"/>
  <c r="AH317" i="7"/>
  <c r="AH587" i="7"/>
  <c r="AD587" i="7"/>
  <c r="AG587" i="7"/>
  <c r="AE587" i="7"/>
  <c r="AF587" i="7"/>
  <c r="AD559" i="7"/>
  <c r="AH559" i="7"/>
  <c r="AG559" i="7"/>
  <c r="AF559" i="7"/>
  <c r="AE559" i="7"/>
  <c r="AF393" i="7"/>
  <c r="AE393" i="7"/>
  <c r="AD393" i="7"/>
  <c r="AH393" i="7"/>
  <c r="AG393" i="7"/>
  <c r="AE310" i="7"/>
  <c r="AF310" i="7"/>
  <c r="AG310" i="7"/>
  <c r="AD310" i="7"/>
  <c r="AH310" i="7"/>
  <c r="AF568" i="7"/>
  <c r="AE568" i="7"/>
  <c r="AH568" i="7"/>
  <c r="AD568" i="7"/>
  <c r="AG568" i="7"/>
  <c r="AH360" i="7"/>
  <c r="AG360" i="7"/>
  <c r="AE360" i="7"/>
  <c r="AF360" i="7"/>
  <c r="AD360" i="7"/>
  <c r="AF407" i="7"/>
  <c r="AH407" i="7"/>
  <c r="AD407" i="7"/>
  <c r="AG407" i="7"/>
  <c r="AE407" i="7"/>
  <c r="AH647" i="7"/>
  <c r="AG647" i="7"/>
  <c r="AD647" i="7"/>
  <c r="AF647" i="7"/>
  <c r="AE647" i="7"/>
  <c r="AD511" i="7"/>
  <c r="AH511" i="7"/>
  <c r="AE511" i="7"/>
  <c r="AF511" i="7"/>
  <c r="AG511" i="7"/>
  <c r="AF378" i="7"/>
  <c r="AH378" i="7"/>
  <c r="AG378" i="7"/>
  <c r="AD378" i="7"/>
  <c r="AE378" i="7"/>
  <c r="AD257" i="7"/>
  <c r="AE257" i="7"/>
  <c r="AF257" i="7"/>
  <c r="AG257" i="7"/>
  <c r="AH257" i="7"/>
  <c r="AG671" i="7"/>
  <c r="AD671" i="7"/>
  <c r="AH671" i="7"/>
  <c r="AF671" i="7"/>
  <c r="AE671" i="7"/>
  <c r="AD283" i="7"/>
  <c r="AH283" i="7"/>
  <c r="AG283" i="7"/>
  <c r="AF283" i="7"/>
  <c r="AE283" i="7"/>
  <c r="AE670" i="7"/>
  <c r="AD670" i="7"/>
  <c r="AH670" i="7"/>
  <c r="AG670" i="7"/>
  <c r="AF670" i="7"/>
  <c r="AG189" i="7"/>
  <c r="AH189" i="7"/>
  <c r="AD189" i="7"/>
  <c r="AF189" i="7"/>
  <c r="AE189" i="7"/>
  <c r="AG265" i="7"/>
  <c r="AH265" i="7"/>
  <c r="AF265" i="7"/>
  <c r="AE265" i="7"/>
  <c r="AD265" i="7"/>
  <c r="AG115" i="7"/>
  <c r="AD115" i="7"/>
  <c r="AF115" i="7"/>
  <c r="AE115" i="7"/>
  <c r="AH115" i="7"/>
  <c r="AE340" i="7"/>
  <c r="AD340" i="7"/>
  <c r="AG340" i="7"/>
  <c r="AH340" i="7"/>
  <c r="AF340" i="7"/>
  <c r="AG303" i="7"/>
  <c r="AD303" i="7"/>
  <c r="AE303" i="7"/>
  <c r="AF303" i="7"/>
  <c r="AH303" i="7"/>
  <c r="AE263" i="7"/>
  <c r="AF263" i="7"/>
  <c r="AG263" i="7"/>
  <c r="AH263" i="7"/>
  <c r="AD263" i="7"/>
  <c r="AE373" i="7"/>
  <c r="AF373" i="7"/>
  <c r="AH373" i="7"/>
  <c r="AG373" i="7"/>
  <c r="AD373" i="7"/>
  <c r="AD243" i="7"/>
  <c r="AG243" i="7"/>
  <c r="AE243" i="7"/>
  <c r="AF243" i="7"/>
  <c r="AH243" i="7"/>
  <c r="AG579" i="7"/>
  <c r="AE579" i="7"/>
  <c r="AF579" i="7"/>
  <c r="AD579" i="7"/>
  <c r="AH579" i="7"/>
  <c r="AF444" i="7"/>
  <c r="AE444" i="7"/>
  <c r="AG444" i="7"/>
  <c r="AD444" i="7"/>
  <c r="AH444" i="7"/>
  <c r="AH357" i="7"/>
  <c r="AE357" i="7"/>
  <c r="AG357" i="7"/>
  <c r="AD357" i="7"/>
  <c r="AF357" i="7"/>
  <c r="AD641" i="7"/>
  <c r="AE641" i="7"/>
  <c r="AG641" i="7"/>
  <c r="AH641" i="7"/>
  <c r="AF641" i="7"/>
  <c r="AH446" i="7"/>
  <c r="AF446" i="7"/>
  <c r="AD446" i="7"/>
  <c r="AE446" i="7"/>
  <c r="AG446" i="7"/>
  <c r="AD141" i="7"/>
  <c r="AG141" i="7"/>
  <c r="AH141" i="7"/>
  <c r="AF141" i="7"/>
  <c r="AE141" i="7"/>
  <c r="AG154" i="7"/>
  <c r="AH154" i="7"/>
  <c r="AD154" i="7"/>
  <c r="AF154" i="7"/>
  <c r="AE154" i="7"/>
  <c r="AG352" i="7"/>
  <c r="AF352" i="7"/>
  <c r="AH352" i="7"/>
  <c r="AE352" i="7"/>
  <c r="AD352" i="7"/>
  <c r="AF124" i="7"/>
  <c r="AE124" i="7"/>
  <c r="AD124" i="7"/>
  <c r="AH124" i="7"/>
  <c r="AG124" i="7"/>
  <c r="AE133" i="7"/>
  <c r="AH133" i="7"/>
  <c r="AG133" i="7"/>
  <c r="AD133" i="7"/>
  <c r="AF133" i="7"/>
  <c r="AH111" i="7"/>
  <c r="AG111" i="7"/>
  <c r="AF111" i="7"/>
  <c r="AD111" i="7"/>
  <c r="AE111" i="7"/>
  <c r="AG117" i="7"/>
  <c r="AF117" i="7"/>
  <c r="AH117" i="7"/>
  <c r="AD117" i="7"/>
  <c r="AE117" i="7"/>
  <c r="AH320" i="7"/>
  <c r="AF320" i="7"/>
  <c r="AG320" i="7"/>
  <c r="AE320" i="7"/>
  <c r="AD320" i="7"/>
  <c r="AH213" i="7"/>
  <c r="AD213" i="7"/>
  <c r="AE213" i="7"/>
  <c r="AF213" i="7"/>
  <c r="AG213" i="7"/>
  <c r="AF172" i="7"/>
  <c r="AE172" i="7"/>
  <c r="AD172" i="7"/>
  <c r="AH172" i="7"/>
  <c r="AG172" i="7"/>
  <c r="AF173" i="7"/>
  <c r="AE173" i="7"/>
  <c r="AG173" i="7"/>
  <c r="AD173" i="7"/>
  <c r="AH173" i="7"/>
  <c r="AF123" i="7"/>
  <c r="AG123" i="7"/>
  <c r="AE123" i="7"/>
  <c r="AD123" i="7"/>
  <c r="AH123" i="7"/>
  <c r="AF389" i="7"/>
  <c r="AG389" i="7"/>
  <c r="AE389" i="7"/>
  <c r="AD389" i="7"/>
  <c r="AH389" i="7"/>
  <c r="AH368" i="7"/>
  <c r="AG368" i="7"/>
  <c r="AF368" i="7"/>
  <c r="AE368" i="7"/>
  <c r="AD368" i="7"/>
  <c r="AF122" i="7"/>
  <c r="AH122" i="7"/>
  <c r="AE122" i="7"/>
  <c r="AD122" i="7"/>
  <c r="AG122" i="7"/>
  <c r="AD501" i="7"/>
  <c r="AH501" i="7"/>
  <c r="AG501" i="7"/>
  <c r="AE501" i="7"/>
  <c r="AF501" i="7"/>
  <c r="AD270" i="7"/>
  <c r="AH270" i="7"/>
  <c r="AE270" i="7"/>
  <c r="AF270" i="7"/>
  <c r="AG270" i="7"/>
  <c r="AH264" i="7"/>
  <c r="AG264" i="7"/>
  <c r="AF264" i="7"/>
  <c r="AE264" i="7"/>
  <c r="AD264" i="7"/>
  <c r="AG239" i="7"/>
  <c r="AD239" i="7"/>
  <c r="AE239" i="7"/>
  <c r="AF239" i="7"/>
  <c r="AH239" i="7"/>
  <c r="AE531" i="7"/>
  <c r="AD531" i="7"/>
  <c r="AH531" i="7"/>
  <c r="AG531" i="7"/>
  <c r="AF531" i="7"/>
  <c r="AH301" i="7"/>
  <c r="AG301" i="7"/>
  <c r="AF301" i="7"/>
  <c r="AE301" i="7"/>
  <c r="AD301" i="7"/>
  <c r="AE324" i="7"/>
  <c r="AD324" i="7"/>
  <c r="AF324" i="7"/>
  <c r="AH324" i="7"/>
  <c r="AG324" i="7"/>
  <c r="AG289" i="7"/>
  <c r="AH289" i="7"/>
  <c r="AD289" i="7"/>
  <c r="AE289" i="7"/>
  <c r="AF289" i="7"/>
  <c r="AD471" i="7"/>
  <c r="AE471" i="7"/>
  <c r="AF471" i="7"/>
  <c r="AG471" i="7"/>
  <c r="AH471" i="7"/>
  <c r="AH377" i="7"/>
  <c r="AF377" i="7"/>
  <c r="AE377" i="7"/>
  <c r="AG377" i="7"/>
  <c r="AD377" i="7"/>
  <c r="AH227" i="7"/>
  <c r="AD227" i="7"/>
  <c r="AG227" i="7"/>
  <c r="AF227" i="7"/>
  <c r="AE227" i="7"/>
  <c r="AD431" i="7"/>
  <c r="AH431" i="7"/>
  <c r="AG431" i="7"/>
  <c r="AF431" i="7"/>
  <c r="AE431" i="7"/>
  <c r="AE614" i="7"/>
  <c r="AF614" i="7"/>
  <c r="AD614" i="7"/>
  <c r="AH614" i="7"/>
  <c r="AG614" i="7"/>
  <c r="AE274" i="7"/>
  <c r="AD274" i="7"/>
  <c r="AF274" i="7"/>
  <c r="AG274" i="7"/>
  <c r="AH274" i="7"/>
  <c r="AH332" i="7"/>
  <c r="AF332" i="7"/>
  <c r="AG332" i="7"/>
  <c r="AD332" i="7"/>
  <c r="AE332" i="7"/>
  <c r="AD237" i="7"/>
  <c r="AH237" i="7"/>
  <c r="AG237" i="7"/>
  <c r="AF237" i="7"/>
  <c r="AE237" i="7"/>
  <c r="AF434" i="7"/>
  <c r="AE434" i="7"/>
  <c r="AH434" i="7"/>
  <c r="AD434" i="7"/>
  <c r="AG434" i="7"/>
  <c r="AE528" i="7"/>
  <c r="AG528" i="7"/>
  <c r="AH528" i="7"/>
  <c r="AD528" i="7"/>
  <c r="AF528" i="7"/>
  <c r="AG656" i="7"/>
  <c r="AD656" i="7"/>
  <c r="AF656" i="7"/>
  <c r="AE656" i="7"/>
  <c r="AH656" i="7"/>
  <c r="AF217" i="7"/>
  <c r="AE217" i="7"/>
  <c r="AD217" i="7"/>
  <c r="AG217" i="7"/>
  <c r="AH217" i="7"/>
  <c r="AE188" i="7"/>
  <c r="AF188" i="7"/>
  <c r="AG188" i="7"/>
  <c r="AH188" i="7"/>
  <c r="AD188" i="7"/>
  <c r="AE222" i="7"/>
  <c r="AD222" i="7"/>
  <c r="AF222" i="7"/>
  <c r="AG222" i="7"/>
  <c r="AH222" i="7"/>
  <c r="AE184" i="7"/>
  <c r="AF184" i="7"/>
  <c r="AG184" i="7"/>
  <c r="AH184" i="7"/>
  <c r="AD184" i="7"/>
  <c r="AF132" i="7"/>
  <c r="AD132" i="7"/>
  <c r="AG132" i="7"/>
  <c r="AE132" i="7"/>
  <c r="AH132" i="7"/>
  <c r="AD304" i="7"/>
  <c r="AE304" i="7"/>
  <c r="AH304" i="7"/>
  <c r="AG304" i="7"/>
  <c r="AF304" i="7"/>
  <c r="AG160" i="7"/>
  <c r="AE160" i="7"/>
  <c r="AF160" i="7"/>
  <c r="AH160" i="7"/>
  <c r="AD160" i="7"/>
  <c r="AH140" i="7"/>
  <c r="AD140" i="7"/>
  <c r="AF140" i="7"/>
  <c r="AE140" i="7"/>
  <c r="AG140" i="7"/>
  <c r="AD485" i="7"/>
  <c r="AF485" i="7"/>
  <c r="AG485" i="7"/>
  <c r="AH485" i="7"/>
  <c r="AE485" i="7"/>
  <c r="AF278" i="7"/>
  <c r="AE278" i="7"/>
  <c r="AH278" i="7"/>
  <c r="AG278" i="7"/>
  <c r="AD278" i="7"/>
  <c r="AD319" i="7"/>
  <c r="AE319" i="7"/>
  <c r="AH319" i="7"/>
  <c r="AG319" i="7"/>
  <c r="AF319" i="7"/>
  <c r="AG493" i="7"/>
  <c r="AE493" i="7"/>
  <c r="AH493" i="7"/>
  <c r="AF493" i="7"/>
  <c r="AD493" i="7"/>
  <c r="AH510" i="7"/>
  <c r="AF510" i="7"/>
  <c r="AD510" i="7"/>
  <c r="AE510" i="7"/>
  <c r="AG510" i="7"/>
  <c r="AE530" i="7"/>
  <c r="AG530" i="7"/>
  <c r="AF530" i="7"/>
  <c r="AH530" i="7"/>
  <c r="AD530" i="7"/>
  <c r="AG600" i="7"/>
  <c r="AE600" i="7"/>
  <c r="AD600" i="7"/>
  <c r="AH600" i="7"/>
  <c r="AF600" i="7"/>
  <c r="AH248" i="7"/>
  <c r="AG248" i="7"/>
  <c r="AF248" i="7"/>
  <c r="AE248" i="7"/>
  <c r="AD248" i="7"/>
  <c r="AD142" i="7"/>
  <c r="AG142" i="7"/>
  <c r="AH142" i="7"/>
  <c r="AF142" i="7"/>
  <c r="AE142" i="7"/>
  <c r="AE385" i="7"/>
  <c r="AF385" i="7"/>
  <c r="AG385" i="7"/>
  <c r="AD385" i="7"/>
  <c r="AH385" i="7"/>
  <c r="AH169" i="7"/>
  <c r="AF169" i="7"/>
  <c r="AE169" i="7"/>
  <c r="AG169" i="7"/>
  <c r="AD169" i="7"/>
  <c r="AF163" i="7"/>
  <c r="AE163" i="7"/>
  <c r="AG163" i="7"/>
  <c r="AD163" i="7"/>
  <c r="AH163" i="7"/>
  <c r="AG234" i="7"/>
  <c r="AD234" i="7"/>
  <c r="AE234" i="7"/>
  <c r="AF234" i="7"/>
  <c r="AH234" i="7"/>
  <c r="AG231" i="7"/>
  <c r="AD231" i="7"/>
  <c r="AE231" i="7"/>
  <c r="AH231" i="7"/>
  <c r="AF231" i="7"/>
  <c r="AF127" i="7"/>
  <c r="AD127" i="7"/>
  <c r="AH127" i="7"/>
  <c r="AE127" i="7"/>
  <c r="AG127" i="7"/>
  <c r="AD323" i="7"/>
  <c r="AE323" i="7"/>
  <c r="AF323" i="7"/>
  <c r="AG323" i="7"/>
  <c r="AH323" i="7"/>
  <c r="AH255" i="7"/>
  <c r="AD255" i="7"/>
  <c r="AE255" i="7"/>
  <c r="AG255" i="7"/>
  <c r="AF255" i="7"/>
  <c r="AG491" i="7"/>
  <c r="AD491" i="7"/>
  <c r="AH491" i="7"/>
  <c r="AF491" i="7"/>
  <c r="AE491" i="7"/>
  <c r="AE665" i="7"/>
  <c r="AD665" i="7"/>
  <c r="AF665" i="7"/>
  <c r="AH665" i="7"/>
  <c r="AG665" i="7"/>
  <c r="AH200" i="7"/>
  <c r="AG200" i="7"/>
  <c r="AF200" i="7"/>
  <c r="AE200" i="7"/>
  <c r="AD200" i="7"/>
  <c r="AF102" i="7"/>
  <c r="AE102" i="7"/>
  <c r="AH102" i="7"/>
  <c r="AG102" i="7"/>
  <c r="AD102" i="7"/>
  <c r="AH139" i="7"/>
  <c r="AF139" i="7"/>
  <c r="AG139" i="7"/>
  <c r="AD139" i="7"/>
  <c r="AE139" i="7"/>
  <c r="AD156" i="7"/>
  <c r="AE156" i="7"/>
  <c r="AF156" i="7"/>
  <c r="AG156" i="7"/>
  <c r="AH156" i="7"/>
  <c r="AF198" i="7"/>
  <c r="AG198" i="7"/>
  <c r="AE198" i="7"/>
  <c r="AH198" i="7"/>
  <c r="AD198" i="7"/>
  <c r="AD403" i="7"/>
  <c r="AG403" i="7"/>
  <c r="AF403" i="7"/>
  <c r="AE403" i="7"/>
  <c r="AH403" i="7"/>
  <c r="AE228" i="7"/>
  <c r="AD228" i="7"/>
  <c r="AF228" i="7"/>
  <c r="AG228" i="7"/>
  <c r="AH228" i="7"/>
  <c r="AF356" i="7"/>
  <c r="AE356" i="7"/>
  <c r="AD356" i="7"/>
  <c r="AH356" i="7"/>
  <c r="AG356" i="7"/>
  <c r="AG469" i="7"/>
  <c r="AE469" i="7"/>
  <c r="AD469" i="7"/>
  <c r="AF469" i="7"/>
  <c r="AH469" i="7"/>
  <c r="AG404" i="7"/>
  <c r="AF404" i="7"/>
  <c r="AE404" i="7"/>
  <c r="AD404" i="7"/>
  <c r="AH404" i="7"/>
  <c r="AH554" i="7"/>
  <c r="AE554" i="7"/>
  <c r="AG554" i="7"/>
  <c r="AF554" i="7"/>
  <c r="AD554" i="7"/>
  <c r="AD250" i="7"/>
  <c r="AF250" i="7"/>
  <c r="AE250" i="7"/>
  <c r="AH250" i="7"/>
  <c r="AG250" i="7"/>
  <c r="AH287" i="7"/>
  <c r="AE287" i="7"/>
  <c r="AF287" i="7"/>
  <c r="AD287" i="7"/>
  <c r="AG287" i="7"/>
  <c r="AG293" i="7"/>
  <c r="AH293" i="7"/>
  <c r="AD293" i="7"/>
  <c r="AF293" i="7"/>
  <c r="AE293" i="7"/>
  <c r="AF372" i="7"/>
  <c r="AD372" i="7"/>
  <c r="AH372" i="7"/>
  <c r="AE372" i="7"/>
  <c r="AG372" i="7"/>
  <c r="AH334" i="7"/>
  <c r="AG334" i="7"/>
  <c r="AF334" i="7"/>
  <c r="AD334" i="7"/>
  <c r="AE334" i="7"/>
  <c r="AE369" i="7"/>
  <c r="AG369" i="7"/>
  <c r="AH369" i="7"/>
  <c r="AD369" i="7"/>
  <c r="AF369" i="7"/>
  <c r="AD563" i="7"/>
  <c r="AH563" i="7"/>
  <c r="AG563" i="7"/>
  <c r="AE563" i="7"/>
  <c r="AF563" i="7"/>
  <c r="AE415" i="7"/>
  <c r="AG415" i="7"/>
  <c r="AF415" i="7"/>
  <c r="AD415" i="7"/>
  <c r="AH415" i="7"/>
  <c r="AG624" i="7"/>
  <c r="AD624" i="7"/>
  <c r="AF624" i="7"/>
  <c r="AH624" i="7"/>
  <c r="AE624" i="7"/>
  <c r="AG580" i="7"/>
  <c r="AF580" i="7"/>
  <c r="AD580" i="7"/>
  <c r="AE580" i="7"/>
  <c r="AH580" i="7"/>
  <c r="AE291" i="7"/>
  <c r="AF291" i="7"/>
  <c r="AG291" i="7"/>
  <c r="AH291" i="7"/>
  <c r="AD291" i="7"/>
  <c r="AH441" i="7"/>
  <c r="AE441" i="7"/>
  <c r="AG441" i="7"/>
  <c r="AF441" i="7"/>
  <c r="AD441" i="7"/>
  <c r="AG266" i="7"/>
  <c r="AF266" i="7"/>
  <c r="AE266" i="7"/>
  <c r="AH266" i="7"/>
  <c r="AD266" i="7"/>
  <c r="AG275" i="7"/>
  <c r="AD275" i="7"/>
  <c r="AH275" i="7"/>
  <c r="AF275" i="7"/>
  <c r="AE275" i="7"/>
  <c r="AH477" i="7"/>
  <c r="AF477" i="7"/>
  <c r="AD477" i="7"/>
  <c r="AE477" i="7"/>
  <c r="AG477" i="7"/>
  <c r="AE375" i="7"/>
  <c r="AH375" i="7"/>
  <c r="AF375" i="7"/>
  <c r="AG375" i="7"/>
  <c r="AD375" i="7"/>
  <c r="AH527" i="7"/>
  <c r="AF527" i="7"/>
  <c r="AG527" i="7"/>
  <c r="AD527" i="7"/>
  <c r="AE527" i="7"/>
  <c r="AG110" i="7"/>
  <c r="AH110" i="7"/>
  <c r="AD110" i="7"/>
  <c r="AF110" i="7"/>
  <c r="AE110" i="7"/>
  <c r="AH269" i="7"/>
  <c r="AF269" i="7"/>
  <c r="AG269" i="7"/>
  <c r="AE269" i="7"/>
  <c r="AD269" i="7"/>
  <c r="AF290" i="7"/>
  <c r="AH290" i="7"/>
  <c r="AD290" i="7"/>
  <c r="AE290" i="7"/>
  <c r="AG290" i="7"/>
  <c r="AE631" i="7"/>
  <c r="AF631" i="7"/>
  <c r="AD631" i="7"/>
  <c r="AH631" i="7"/>
  <c r="AG631" i="7"/>
  <c r="AD512" i="7"/>
  <c r="AH512" i="7"/>
  <c r="AG512" i="7"/>
  <c r="AF512" i="7"/>
  <c r="AE512" i="7"/>
  <c r="AF633" i="7"/>
  <c r="AE633" i="7"/>
  <c r="AD633" i="7"/>
  <c r="AH633" i="7"/>
  <c r="AG633" i="7"/>
  <c r="AD591" i="7"/>
  <c r="AH591" i="7"/>
  <c r="AE591" i="7"/>
  <c r="AG591" i="7"/>
  <c r="AF591" i="7"/>
  <c r="AE601" i="7"/>
  <c r="AF601" i="7"/>
  <c r="AH601" i="7"/>
  <c r="AD601" i="7"/>
  <c r="AG601" i="7"/>
  <c r="AF221" i="7"/>
  <c r="AE221" i="7"/>
  <c r="AD221" i="7"/>
  <c r="AH221" i="7"/>
  <c r="AG221" i="7"/>
  <c r="AH661" i="7"/>
  <c r="AG661" i="7"/>
  <c r="AD661" i="7"/>
  <c r="AE661" i="7"/>
  <c r="AF661" i="7"/>
  <c r="AG461" i="7"/>
  <c r="AE461" i="7"/>
  <c r="AH461" i="7"/>
  <c r="AF461" i="7"/>
  <c r="AD461" i="7"/>
  <c r="AH254" i="7"/>
  <c r="AF254" i="7"/>
  <c r="AE254" i="7"/>
  <c r="AG254" i="7"/>
  <c r="AD254" i="7"/>
  <c r="AD279" i="7"/>
  <c r="AH279" i="7"/>
  <c r="AE279" i="7"/>
  <c r="AG279" i="7"/>
  <c r="AF279" i="7"/>
  <c r="AH638" i="7"/>
  <c r="AE638" i="7"/>
  <c r="AG638" i="7"/>
  <c r="AF638" i="7"/>
  <c r="AD638" i="7"/>
  <c r="AG419" i="7"/>
  <c r="AH419" i="7"/>
  <c r="AE419" i="7"/>
  <c r="AF419" i="7"/>
  <c r="AD419" i="7"/>
  <c r="AD507" i="7"/>
  <c r="AH507" i="7"/>
  <c r="AF507" i="7"/>
  <c r="AG507" i="7"/>
  <c r="AE507" i="7"/>
  <c r="AF398" i="7"/>
  <c r="AD398" i="7"/>
  <c r="AH398" i="7"/>
  <c r="AG398" i="7"/>
  <c r="AE398" i="7"/>
  <c r="AH465" i="7"/>
  <c r="AD465" i="7"/>
  <c r="AE465" i="7"/>
  <c r="AG465" i="7"/>
  <c r="AF465" i="7"/>
  <c r="AG677" i="7"/>
  <c r="AD677" i="7"/>
  <c r="AE677" i="7"/>
  <c r="AF677" i="7"/>
  <c r="AH677" i="7"/>
  <c r="AE464" i="7"/>
  <c r="AF464" i="7"/>
  <c r="AD464" i="7"/>
  <c r="AG464" i="7"/>
  <c r="AH464" i="7"/>
  <c r="AF547" i="7"/>
  <c r="AG547" i="7"/>
  <c r="AD547" i="7"/>
  <c r="AH547" i="7"/>
  <c r="AE547" i="7"/>
  <c r="AH443" i="7"/>
  <c r="AF443" i="7"/>
  <c r="AG443" i="7"/>
  <c r="AE443" i="7"/>
  <c r="AD443" i="7"/>
  <c r="AH678" i="7"/>
  <c r="AG678" i="7"/>
  <c r="AF678" i="7"/>
  <c r="AE678" i="7"/>
  <c r="AD678" i="7"/>
  <c r="AE574" i="7"/>
  <c r="AF574" i="7"/>
  <c r="AG574" i="7"/>
  <c r="AD574" i="7"/>
  <c r="AH574" i="7"/>
  <c r="AE299" i="7"/>
  <c r="AF299" i="7"/>
  <c r="AH299" i="7"/>
  <c r="AG299" i="7"/>
  <c r="AD299" i="7"/>
  <c r="AD268" i="7"/>
  <c r="AE268" i="7"/>
  <c r="AF268" i="7"/>
  <c r="AG268" i="7"/>
  <c r="AH268" i="7"/>
  <c r="AF544" i="7"/>
  <c r="AD544" i="7"/>
  <c r="AH544" i="7"/>
  <c r="AG544" i="7"/>
  <c r="AE544" i="7"/>
  <c r="AE564" i="7"/>
  <c r="AD564" i="7"/>
  <c r="AH564" i="7"/>
  <c r="AF564" i="7"/>
  <c r="AG564" i="7"/>
  <c r="AG607" i="7"/>
  <c r="AH607" i="7"/>
  <c r="AF607" i="7"/>
  <c r="AE607" i="7"/>
  <c r="AD607" i="7"/>
  <c r="AF637" i="7"/>
  <c r="AE637" i="7"/>
  <c r="AG637" i="7"/>
  <c r="AD637" i="7"/>
  <c r="AH637" i="7"/>
  <c r="AD473" i="7"/>
  <c r="AH473" i="7"/>
  <c r="AF473" i="7"/>
  <c r="AE473" i="7"/>
  <c r="AG473" i="7"/>
  <c r="AH653" i="7"/>
  <c r="AD653" i="7"/>
  <c r="AF653" i="7"/>
  <c r="AG653" i="7"/>
  <c r="AE653" i="7"/>
  <c r="AH379" i="7"/>
  <c r="AD379" i="7"/>
  <c r="AE379" i="7"/>
  <c r="AF379" i="7"/>
  <c r="AG379" i="7"/>
  <c r="AD430" i="7"/>
  <c r="AG430" i="7"/>
  <c r="AH430" i="7"/>
  <c r="AE430" i="7"/>
  <c r="AF430" i="7"/>
  <c r="AD412" i="7"/>
  <c r="AE412" i="7"/>
  <c r="AH412" i="7"/>
  <c r="AG412" i="7"/>
  <c r="AF412" i="7"/>
  <c r="AH629" i="7"/>
  <c r="AF629" i="7"/>
  <c r="AG629" i="7"/>
  <c r="AD629" i="7"/>
  <c r="AE629" i="7"/>
  <c r="AD406" i="7"/>
  <c r="AE406" i="7"/>
  <c r="AF406" i="7"/>
  <c r="AG406" i="7"/>
  <c r="AH406" i="7"/>
  <c r="AE582" i="7"/>
  <c r="AF582" i="7"/>
  <c r="AG582" i="7"/>
  <c r="AH582" i="7"/>
  <c r="AD582" i="7"/>
  <c r="AF448" i="7"/>
  <c r="AE448" i="7"/>
  <c r="AH448" i="7"/>
  <c r="AD448" i="7"/>
  <c r="AG448" i="7"/>
  <c r="AD524" i="7"/>
  <c r="AG524" i="7"/>
  <c r="AF524" i="7"/>
  <c r="AH524" i="7"/>
  <c r="AE524" i="7"/>
  <c r="AD669" i="7"/>
  <c r="AH669" i="7"/>
  <c r="AE669" i="7"/>
  <c r="AF669" i="7"/>
  <c r="AG669" i="7"/>
  <c r="AG522" i="7"/>
  <c r="AE522" i="7"/>
  <c r="AF522" i="7"/>
  <c r="AD522" i="7"/>
  <c r="AH522" i="7"/>
  <c r="AH634" i="7"/>
  <c r="AG634" i="7"/>
  <c r="AE634" i="7"/>
  <c r="AD634" i="7"/>
  <c r="AF634" i="7"/>
  <c r="AF235" i="7"/>
  <c r="AD235" i="7"/>
  <c r="AE235" i="7"/>
  <c r="AG235" i="7"/>
  <c r="AH235" i="7"/>
  <c r="AH271" i="7"/>
  <c r="AG271" i="7"/>
  <c r="AF271" i="7"/>
  <c r="AE271" i="7"/>
  <c r="AD271" i="7"/>
  <c r="AH267" i="7"/>
  <c r="AG267" i="7"/>
  <c r="AF267" i="7"/>
  <c r="AE267" i="7"/>
  <c r="AD267" i="7"/>
  <c r="AE409" i="7"/>
  <c r="AD409" i="7"/>
  <c r="AF409" i="7"/>
  <c r="AH409" i="7"/>
  <c r="AG409" i="7"/>
  <c r="AH558" i="7"/>
  <c r="AF558" i="7"/>
  <c r="AG558" i="7"/>
  <c r="AE558" i="7"/>
  <c r="AD558" i="7"/>
  <c r="AH487" i="7"/>
  <c r="AG487" i="7"/>
  <c r="AE487" i="7"/>
  <c r="AD487" i="7"/>
  <c r="AF487" i="7"/>
  <c r="AD540" i="7"/>
  <c r="AE540" i="7"/>
  <c r="AG540" i="7"/>
  <c r="AH540" i="7"/>
  <c r="AF540" i="7"/>
  <c r="AD596" i="7"/>
  <c r="AH596" i="7"/>
  <c r="AF596" i="7"/>
  <c r="AE596" i="7"/>
  <c r="AG596" i="7"/>
  <c r="AH625" i="7"/>
  <c r="AD625" i="7"/>
  <c r="AE625" i="7"/>
  <c r="AG625" i="7"/>
  <c r="AF625" i="7"/>
  <c r="AH513" i="7"/>
  <c r="AG513" i="7"/>
  <c r="AE513" i="7"/>
  <c r="AF513" i="7"/>
  <c r="AD513" i="7"/>
  <c r="AF611" i="7"/>
  <c r="AH611" i="7"/>
  <c r="AG611" i="7"/>
  <c r="AD611" i="7"/>
  <c r="AE611" i="7"/>
  <c r="AH457" i="7"/>
  <c r="AD457" i="7"/>
  <c r="AE457" i="7"/>
  <c r="AG457" i="7"/>
  <c r="AF457" i="7"/>
  <c r="AG508" i="7"/>
  <c r="AD508" i="7"/>
  <c r="AE508" i="7"/>
  <c r="AF508" i="7"/>
  <c r="AH508" i="7"/>
  <c r="AH525" i="7"/>
  <c r="AF525" i="7"/>
  <c r="AE525" i="7"/>
  <c r="AG525" i="7"/>
  <c r="AD525" i="7"/>
  <c r="AE348" i="7"/>
  <c r="AF348" i="7"/>
  <c r="AG348" i="7"/>
  <c r="AH348" i="7"/>
  <c r="AD348" i="7"/>
  <c r="AD585" i="7"/>
  <c r="AH585" i="7"/>
  <c r="AE585" i="7"/>
  <c r="AG585" i="7"/>
  <c r="AF585" i="7"/>
  <c r="AD584" i="7"/>
  <c r="AH584" i="7"/>
  <c r="AG584" i="7"/>
  <c r="AE584" i="7"/>
  <c r="AF584" i="7"/>
  <c r="AH449" i="7"/>
  <c r="AG449" i="7"/>
  <c r="AD449" i="7"/>
  <c r="AE449" i="7"/>
  <c r="AF449" i="7"/>
  <c r="AH617" i="7"/>
  <c r="AG617" i="7"/>
  <c r="AE617" i="7"/>
  <c r="AD617" i="7"/>
  <c r="AF617" i="7"/>
  <c r="AF523" i="7"/>
  <c r="AE523" i="7"/>
  <c r="AG523" i="7"/>
  <c r="AD523" i="7"/>
  <c r="AH523" i="7"/>
  <c r="AD447" i="7"/>
  <c r="AF447" i="7"/>
  <c r="AG447" i="7"/>
  <c r="AH447" i="7"/>
  <c r="AE447" i="7"/>
  <c r="AH635" i="7"/>
  <c r="AF635" i="7"/>
  <c r="AE635" i="7"/>
  <c r="AD635" i="7"/>
  <c r="AG635" i="7"/>
  <c r="AG427" i="7"/>
  <c r="AD427" i="7"/>
  <c r="AH427" i="7"/>
  <c r="AF427" i="7"/>
  <c r="AE427" i="7"/>
  <c r="AE657" i="7"/>
  <c r="AG657" i="7"/>
  <c r="AD657" i="7"/>
  <c r="AH657" i="7"/>
  <c r="AF657" i="7"/>
  <c r="AE597" i="7"/>
  <c r="AD597" i="7"/>
  <c r="AG597" i="7"/>
  <c r="AH597" i="7"/>
  <c r="AF597" i="7"/>
  <c r="AG673" i="7"/>
  <c r="AD673" i="7"/>
  <c r="AF673" i="7"/>
  <c r="AH673" i="7"/>
  <c r="AE673" i="7"/>
  <c r="AH516" i="7"/>
  <c r="AE516" i="7"/>
  <c r="AF516" i="7"/>
  <c r="AD516" i="7"/>
  <c r="AG516" i="7"/>
  <c r="AH590" i="7"/>
  <c r="AF590" i="7"/>
  <c r="AD590" i="7"/>
  <c r="AG590" i="7"/>
  <c r="AE590" i="7"/>
  <c r="AG495" i="7"/>
  <c r="AE495" i="7"/>
  <c r="AH495" i="7"/>
  <c r="AD495" i="7"/>
  <c r="AF495" i="7"/>
  <c r="AE621" i="7"/>
  <c r="AD621" i="7"/>
  <c r="AG621" i="7"/>
  <c r="AF621" i="7"/>
  <c r="AH621" i="7"/>
  <c r="AG422" i="7"/>
  <c r="AF422" i="7"/>
  <c r="AH422" i="7"/>
  <c r="AD422" i="7"/>
  <c r="AE422" i="7"/>
  <c r="AF676" i="7"/>
  <c r="AD676" i="7"/>
  <c r="AG676" i="7"/>
  <c r="AH676" i="7"/>
  <c r="AE676" i="7"/>
  <c r="AE242" i="7"/>
  <c r="AF242" i="7"/>
  <c r="AD242" i="7"/>
  <c r="AG242" i="7"/>
  <c r="AH242" i="7"/>
  <c r="AD363" i="7"/>
  <c r="AE363" i="7"/>
  <c r="AH363" i="7"/>
  <c r="AG363" i="7"/>
  <c r="AF363" i="7"/>
  <c r="AD562" i="7"/>
  <c r="AH562" i="7"/>
  <c r="AG562" i="7"/>
  <c r="AE562" i="7"/>
  <c r="AF562" i="7"/>
  <c r="AG675" i="7"/>
  <c r="AH675" i="7"/>
  <c r="AE675" i="7"/>
  <c r="AD675" i="7"/>
  <c r="AF675" i="7"/>
  <c r="AD610" i="7"/>
  <c r="AG610" i="7"/>
  <c r="AH610" i="7"/>
  <c r="AE610" i="7"/>
  <c r="AF610" i="7"/>
  <c r="AG598" i="7"/>
  <c r="AF598" i="7"/>
  <c r="AE598" i="7"/>
  <c r="AH598" i="7"/>
  <c r="AD598" i="7"/>
  <c r="AH550" i="7"/>
  <c r="AE550" i="7"/>
  <c r="AF550" i="7"/>
  <c r="AD550" i="7"/>
  <c r="AG550" i="7"/>
  <c r="AD433" i="7"/>
  <c r="AE433" i="7"/>
  <c r="AG433" i="7"/>
  <c r="AF433" i="7"/>
  <c r="AH433" i="7"/>
  <c r="AG646" i="7"/>
  <c r="AE646" i="7"/>
  <c r="AF646" i="7"/>
  <c r="AD646" i="7"/>
  <c r="AH646" i="7"/>
  <c r="AF456" i="7"/>
  <c r="AG456" i="7"/>
  <c r="AE456" i="7"/>
  <c r="AH456" i="7"/>
  <c r="AD456" i="7"/>
  <c r="AH300" i="7"/>
  <c r="AD300" i="7"/>
  <c r="AG300" i="7"/>
  <c r="AF300" i="7"/>
  <c r="AE300" i="7"/>
  <c r="AE648" i="7"/>
  <c r="AF648" i="7"/>
  <c r="AD648" i="7"/>
  <c r="AH648" i="7"/>
  <c r="AG648" i="7"/>
  <c r="AE414" i="7"/>
  <c r="AD414" i="7"/>
  <c r="AH414" i="7"/>
  <c r="AG414" i="7"/>
  <c r="AF414" i="7"/>
  <c r="AG583" i="7"/>
  <c r="AF583" i="7"/>
  <c r="AH583" i="7"/>
  <c r="AE583" i="7"/>
  <c r="AD583" i="7"/>
  <c r="AG476" i="7"/>
  <c r="AD476" i="7"/>
  <c r="AE476" i="7"/>
  <c r="AH476" i="7"/>
  <c r="AF476" i="7"/>
  <c r="AF650" i="7"/>
  <c r="AD650" i="7"/>
  <c r="AE650" i="7"/>
  <c r="AG650" i="7"/>
  <c r="AH650" i="7"/>
  <c r="AF628" i="7"/>
  <c r="AG628" i="7"/>
  <c r="AH628" i="7"/>
  <c r="AE628" i="7"/>
  <c r="AD628" i="7"/>
  <c r="AH589" i="7"/>
  <c r="AF589" i="7"/>
  <c r="AE589" i="7"/>
  <c r="AD589" i="7"/>
  <c r="AG589" i="7"/>
  <c r="AE455" i="7"/>
  <c r="AF455" i="7"/>
  <c r="AH455" i="7"/>
  <c r="AD455" i="7"/>
  <c r="AG455" i="7"/>
  <c r="AG459" i="7"/>
  <c r="AF459" i="7"/>
  <c r="AE459" i="7"/>
  <c r="AD459" i="7"/>
  <c r="AH459" i="7"/>
  <c r="AF315" i="7"/>
  <c r="AH315" i="7"/>
  <c r="AG315" i="7"/>
  <c r="AE315" i="7"/>
  <c r="AD315" i="7"/>
  <c r="AD350" i="7"/>
  <c r="AE350" i="7"/>
  <c r="AF350" i="7"/>
  <c r="AG350" i="7"/>
  <c r="AH350" i="7"/>
  <c r="AE575" i="7"/>
  <c r="AG575" i="7"/>
  <c r="AD575" i="7"/>
  <c r="AF575" i="7"/>
  <c r="AH575" i="7"/>
  <c r="AD408" i="7"/>
  <c r="AF408" i="7"/>
  <c r="AG408" i="7"/>
  <c r="AE408" i="7"/>
  <c r="AH408" i="7"/>
  <c r="AF567" i="7"/>
  <c r="AE567" i="7"/>
  <c r="AH567" i="7"/>
  <c r="AD567" i="7"/>
  <c r="AG567" i="7"/>
  <c r="AH655" i="7"/>
  <c r="AE655" i="7"/>
  <c r="AF655" i="7"/>
  <c r="AD655" i="7"/>
  <c r="AG655" i="7"/>
  <c r="AD667" i="7"/>
  <c r="AH667" i="7"/>
  <c r="AF667" i="7"/>
  <c r="AG667" i="7"/>
  <c r="AE667" i="7"/>
  <c r="AD539" i="7"/>
  <c r="AG539" i="7"/>
  <c r="AF539" i="7"/>
  <c r="AH539" i="7"/>
  <c r="AE539" i="7"/>
  <c r="AH537" i="7"/>
  <c r="AF537" i="7"/>
  <c r="AG537" i="7"/>
  <c r="AD537" i="7"/>
  <c r="AE537" i="7"/>
  <c r="AF519" i="7"/>
  <c r="AG519" i="7"/>
  <c r="AD519" i="7"/>
  <c r="AH519" i="7"/>
  <c r="AE519" i="7"/>
  <c r="AF588" i="7"/>
  <c r="AG588" i="7"/>
  <c r="AE588" i="7"/>
  <c r="AD588" i="7"/>
  <c r="AH588" i="7"/>
  <c r="AE651" i="7"/>
  <c r="AH651" i="7"/>
  <c r="AD651" i="7"/>
  <c r="AG651" i="7"/>
  <c r="AF651" i="7"/>
  <c r="AH494" i="7"/>
  <c r="AD494" i="7"/>
  <c r="AE494" i="7"/>
  <c r="AF494" i="7"/>
  <c r="AG494" i="7"/>
  <c r="AE504" i="7"/>
  <c r="AD504" i="7"/>
  <c r="AG504" i="7"/>
  <c r="AF504" i="7"/>
  <c r="AH504" i="7"/>
  <c r="AD327" i="7"/>
  <c r="AE327" i="7"/>
  <c r="AF327" i="7"/>
  <c r="AG327" i="7"/>
  <c r="AH327" i="7"/>
  <c r="AD577" i="7"/>
  <c r="AH577" i="7"/>
  <c r="AG577" i="7"/>
  <c r="AF577" i="7"/>
  <c r="AE577" i="7"/>
  <c r="AE458" i="7"/>
  <c r="AH458" i="7"/>
  <c r="AF458" i="7"/>
  <c r="AG458" i="7"/>
  <c r="AD458" i="7"/>
  <c r="AH658" i="7"/>
  <c r="AF658" i="7"/>
  <c r="AG658" i="7"/>
  <c r="AE658" i="7"/>
  <c r="AD658" i="7"/>
  <c r="AD654" i="7"/>
  <c r="AF654" i="7"/>
  <c r="AE654" i="7"/>
  <c r="AH654" i="7"/>
  <c r="AG654" i="7"/>
  <c r="AE668" i="7"/>
  <c r="AH668" i="7"/>
  <c r="AD668" i="7"/>
  <c r="AG668" i="7"/>
  <c r="AF668" i="7"/>
  <c r="AG438" i="7"/>
  <c r="AH438" i="7"/>
  <c r="AE438" i="7"/>
  <c r="AF438" i="7"/>
  <c r="AD438" i="7"/>
  <c r="AG541" i="7"/>
  <c r="AE541" i="7"/>
  <c r="AH541" i="7"/>
  <c r="AF541" i="7"/>
  <c r="AD541" i="7"/>
  <c r="AE616" i="7"/>
  <c r="AG616" i="7"/>
  <c r="AF616" i="7"/>
  <c r="AH616" i="7"/>
  <c r="AD616" i="7"/>
  <c r="AE666" i="7"/>
  <c r="AD666" i="7"/>
  <c r="AF666" i="7"/>
  <c r="AH666" i="7"/>
  <c r="AG666" i="7"/>
  <c r="AH251" i="7"/>
  <c r="AG251" i="7"/>
  <c r="AF251" i="7"/>
  <c r="AD251" i="7"/>
  <c r="AE251" i="7"/>
  <c r="AD561" i="7"/>
  <c r="AE561" i="7"/>
  <c r="AH561" i="7"/>
  <c r="AF561" i="7"/>
  <c r="AG561" i="7"/>
  <c r="AG230" i="7"/>
  <c r="AH230" i="7"/>
  <c r="AF230" i="7"/>
  <c r="AE230" i="7"/>
  <c r="AD230" i="7"/>
  <c r="AG335" i="7"/>
  <c r="AF335" i="7"/>
  <c r="AE335" i="7"/>
  <c r="AD335" i="7"/>
  <c r="AH335" i="7"/>
  <c r="AF453" i="7"/>
  <c r="AH453" i="7"/>
  <c r="AD453" i="7"/>
  <c r="AE453" i="7"/>
  <c r="AG453" i="7"/>
  <c r="AF349" i="7"/>
  <c r="AH349" i="7"/>
  <c r="AG349" i="7"/>
  <c r="AE349" i="7"/>
  <c r="AD349" i="7"/>
  <c r="AD551" i="7"/>
  <c r="AG551" i="7"/>
  <c r="AF551" i="7"/>
  <c r="AE551" i="7"/>
  <c r="AH551" i="7"/>
  <c r="AE502" i="7"/>
  <c r="AD502" i="7"/>
  <c r="AF502" i="7"/>
  <c r="AG502" i="7"/>
  <c r="AH502" i="7"/>
  <c r="AH437" i="7"/>
  <c r="AF437" i="7"/>
  <c r="AE437" i="7"/>
  <c r="AG437" i="7"/>
  <c r="AD437" i="7"/>
  <c r="AD420" i="7"/>
  <c r="AH420" i="7"/>
  <c r="AF420" i="7"/>
  <c r="AG420" i="7"/>
  <c r="AE420" i="7"/>
  <c r="AE555" i="7"/>
  <c r="AD555" i="7"/>
  <c r="AG555" i="7"/>
  <c r="AH555" i="7"/>
  <c r="AF555" i="7"/>
  <c r="AF664" i="7"/>
  <c r="AD664" i="7"/>
  <c r="AH664" i="7"/>
  <c r="AE664" i="7"/>
  <c r="AG664" i="7"/>
  <c r="AE435" i="7"/>
  <c r="AD435" i="7"/>
  <c r="AG435" i="7"/>
  <c r="AF435" i="7"/>
  <c r="AH435" i="7"/>
  <c r="AD483" i="7"/>
  <c r="AE483" i="7"/>
  <c r="AG483" i="7"/>
  <c r="AF483" i="7"/>
  <c r="AH483" i="7"/>
  <c r="AF492" i="7"/>
  <c r="AD492" i="7"/>
  <c r="AE492" i="7"/>
  <c r="AH492" i="7"/>
  <c r="AG492" i="7"/>
  <c r="AD672" i="7"/>
  <c r="AE672" i="7"/>
  <c r="AH672" i="7"/>
  <c r="AG672" i="7"/>
  <c r="AF672" i="7"/>
  <c r="AE623" i="7"/>
  <c r="AG623" i="7"/>
  <c r="AD623" i="7"/>
  <c r="AF623" i="7"/>
  <c r="AH623" i="7"/>
  <c r="AG632" i="7"/>
  <c r="AH632" i="7"/>
  <c r="AD632" i="7"/>
  <c r="AE632" i="7"/>
  <c r="AF632" i="7"/>
  <c r="AH595" i="7"/>
  <c r="AD595" i="7"/>
  <c r="AG595" i="7"/>
  <c r="AE595" i="7"/>
  <c r="AF595" i="7"/>
  <c r="AF566" i="7"/>
  <c r="AD566" i="7"/>
  <c r="AE566" i="7"/>
  <c r="AH566" i="7"/>
  <c r="AG566" i="7"/>
  <c r="AH509" i="7"/>
  <c r="AE509" i="7"/>
  <c r="AF509" i="7"/>
  <c r="AD509" i="7"/>
  <c r="AG509" i="7"/>
  <c r="AD599" i="7"/>
  <c r="AH599" i="7"/>
  <c r="AG599" i="7"/>
  <c r="AF599" i="7"/>
  <c r="AE599" i="7"/>
  <c r="AF380" i="7"/>
  <c r="AE380" i="7"/>
  <c r="AG380" i="7"/>
  <c r="AH380" i="7"/>
  <c r="AD380" i="7"/>
  <c r="AD543" i="7"/>
  <c r="AG543" i="7"/>
  <c r="AF543" i="7"/>
  <c r="AE543" i="7"/>
  <c r="AH543" i="7"/>
  <c r="AH259" i="7"/>
  <c r="AG259" i="7"/>
  <c r="AF259" i="7"/>
  <c r="AE259" i="7"/>
  <c r="AD259" i="7"/>
  <c r="AH238" i="7"/>
  <c r="AD238" i="7"/>
  <c r="AE238" i="7"/>
  <c r="AF238" i="7"/>
  <c r="AG238" i="7"/>
  <c r="AE533" i="7"/>
  <c r="AH533" i="7"/>
  <c r="AF533" i="7"/>
  <c r="AG533" i="7"/>
  <c r="AD533" i="7"/>
  <c r="AG418" i="7"/>
  <c r="AH418" i="7"/>
  <c r="AF418" i="7"/>
  <c r="AE418" i="7"/>
  <c r="AD418" i="7"/>
  <c r="AG594" i="7"/>
  <c r="AH594" i="7"/>
  <c r="AE594" i="7"/>
  <c r="AF594" i="7"/>
  <c r="AD594" i="7"/>
  <c r="AH445" i="7"/>
  <c r="AF445" i="7"/>
  <c r="AG445" i="7"/>
  <c r="AD445" i="7"/>
  <c r="AE445" i="7"/>
  <c r="AH450" i="7"/>
  <c r="AE450" i="7"/>
  <c r="AD450" i="7"/>
  <c r="AG450" i="7"/>
  <c r="AF450" i="7"/>
  <c r="AF429" i="7"/>
  <c r="AH429" i="7"/>
  <c r="AE429" i="7"/>
  <c r="AD429" i="7"/>
  <c r="AG429" i="7"/>
  <c r="AD253" i="7"/>
  <c r="AH253" i="7"/>
  <c r="AF253" i="7"/>
  <c r="AG253" i="7"/>
  <c r="AE253" i="7"/>
  <c r="AE436" i="7"/>
  <c r="AH436" i="7"/>
  <c r="AD436" i="7"/>
  <c r="AF436" i="7"/>
  <c r="AG436" i="7"/>
  <c r="AD383" i="7"/>
  <c r="AE383" i="7"/>
  <c r="AF383" i="7"/>
  <c r="AG383" i="7"/>
  <c r="AH383" i="7"/>
  <c r="AG417" i="7"/>
  <c r="AF417" i="7"/>
  <c r="AH417" i="7"/>
  <c r="AE417" i="7"/>
  <c r="AD417" i="7"/>
  <c r="AF630" i="7"/>
  <c r="AH630" i="7"/>
  <c r="AD630" i="7"/>
  <c r="AG630" i="7"/>
  <c r="AE630" i="7"/>
  <c r="AF499" i="7"/>
  <c r="AD499" i="7"/>
  <c r="AH499" i="7"/>
  <c r="AG499" i="7"/>
  <c r="AE499" i="7"/>
  <c r="AG536" i="7"/>
  <c r="AD536" i="7"/>
  <c r="AF536" i="7"/>
  <c r="AE536" i="7"/>
  <c r="AH536" i="7"/>
  <c r="AH586" i="7"/>
  <c r="AD586" i="7"/>
  <c r="AG586" i="7"/>
  <c r="AE586" i="7"/>
  <c r="AF586" i="7"/>
  <c r="AD364" i="7"/>
  <c r="AG364" i="7"/>
  <c r="AH364" i="7"/>
  <c r="AF364" i="7"/>
  <c r="AE364" i="7"/>
  <c r="AG416" i="7"/>
  <c r="AH416" i="7"/>
  <c r="AE416" i="7"/>
  <c r="AD416" i="7"/>
  <c r="AF416" i="7"/>
  <c r="AG636" i="7"/>
  <c r="AF636" i="7"/>
  <c r="AH636" i="7"/>
  <c r="AD636" i="7"/>
  <c r="AE636" i="7"/>
  <c r="AE439" i="7"/>
  <c r="AD439" i="7"/>
  <c r="AG439" i="7"/>
  <c r="AH439" i="7"/>
  <c r="AF439" i="7"/>
  <c r="AD576" i="7"/>
  <c r="AH576" i="7"/>
  <c r="AE576" i="7"/>
  <c r="AG576" i="7"/>
  <c r="AF576" i="7"/>
  <c r="AH620" i="7"/>
  <c r="AD620" i="7"/>
  <c r="AG620" i="7"/>
  <c r="AE620" i="7"/>
  <c r="AF620" i="7"/>
  <c r="AE644" i="7"/>
  <c r="AD644" i="7"/>
  <c r="AH644" i="7"/>
  <c r="AF644" i="7"/>
  <c r="AG644" i="7"/>
  <c r="AG498" i="7"/>
  <c r="AH498" i="7"/>
  <c r="AD498" i="7"/>
  <c r="AF498" i="7"/>
  <c r="AE498" i="7"/>
  <c r="AF659" i="7"/>
  <c r="AE659" i="7"/>
  <c r="AG659" i="7"/>
  <c r="AD659" i="7"/>
  <c r="AH659" i="7"/>
  <c r="AH411" i="7"/>
  <c r="AF411" i="7"/>
  <c r="AE411" i="7"/>
  <c r="AD411" i="7"/>
  <c r="AG411" i="7"/>
  <c r="AH311" i="7"/>
  <c r="AD311" i="7"/>
  <c r="AF311" i="7"/>
  <c r="AE311" i="7"/>
  <c r="AG311" i="7"/>
  <c r="AG482" i="7"/>
  <c r="AD482" i="7"/>
  <c r="AF482" i="7"/>
  <c r="AE482" i="7"/>
  <c r="AH482" i="7"/>
  <c r="AG627" i="7"/>
  <c r="AH627" i="7"/>
  <c r="AD627" i="7"/>
  <c r="AF627" i="7"/>
  <c r="AE627" i="7"/>
  <c r="AH609" i="7"/>
  <c r="AD609" i="7"/>
  <c r="AE609" i="7"/>
  <c r="AF609" i="7"/>
  <c r="AG609" i="7"/>
  <c r="AG428" i="7"/>
  <c r="AF428" i="7"/>
  <c r="AD428" i="7"/>
  <c r="AE428" i="7"/>
  <c r="AH428" i="7"/>
  <c r="AH470" i="7"/>
  <c r="AE470" i="7"/>
  <c r="AF470" i="7"/>
  <c r="AG470" i="7"/>
  <c r="AD470" i="7"/>
  <c r="AF642" i="7"/>
  <c r="AE642" i="7"/>
  <c r="AD642" i="7"/>
  <c r="AH642" i="7"/>
  <c r="AG642" i="7"/>
  <c r="AH663" i="7"/>
  <c r="AF663" i="7"/>
  <c r="AE663" i="7"/>
  <c r="AG663" i="7"/>
  <c r="AD663" i="7"/>
  <c r="AG370" i="7"/>
  <c r="AF370" i="7"/>
  <c r="AD370" i="7"/>
  <c r="AE370" i="7"/>
  <c r="AH370" i="7"/>
  <c r="AD532" i="7"/>
  <c r="AH532" i="7"/>
  <c r="AE532" i="7"/>
  <c r="AG532" i="7"/>
  <c r="AF532" i="7"/>
  <c r="AG605" i="7"/>
  <c r="AE605" i="7"/>
  <c r="AF605" i="7"/>
  <c r="AD605" i="7"/>
  <c r="AH605" i="7"/>
  <c r="AG520" i="7"/>
  <c r="AD520" i="7"/>
  <c r="AE520" i="7"/>
  <c r="AF520" i="7"/>
  <c r="AH520" i="7"/>
  <c r="AF626" i="7"/>
  <c r="AD626" i="7"/>
  <c r="AE626" i="7"/>
  <c r="AH626" i="7"/>
  <c r="AG626" i="7"/>
  <c r="AH413" i="7"/>
  <c r="AD413" i="7"/>
  <c r="AG413" i="7"/>
  <c r="AF413" i="7"/>
  <c r="AE413" i="7"/>
  <c r="AF481" i="7"/>
  <c r="AD481" i="7"/>
  <c r="AE481" i="7"/>
  <c r="AG481" i="7"/>
  <c r="AH481" i="7"/>
  <c r="AE660" i="7"/>
  <c r="AF660" i="7"/>
  <c r="AH660" i="7"/>
  <c r="AD660" i="7"/>
  <c r="AG660" i="7"/>
  <c r="AH337" i="7"/>
  <c r="AG337" i="7"/>
  <c r="AD337" i="7"/>
  <c r="AE337" i="7"/>
  <c r="AF337" i="7"/>
  <c r="AD613" i="7"/>
  <c r="AH613" i="7"/>
  <c r="AG613" i="7"/>
  <c r="AE613" i="7"/>
  <c r="AF613" i="7"/>
  <c r="AE622" i="7"/>
  <c r="AG622" i="7"/>
  <c r="AD622" i="7"/>
  <c r="AH622" i="7"/>
  <c r="AF622" i="7"/>
  <c r="AD639" i="7"/>
  <c r="AF639" i="7"/>
  <c r="AG639" i="7"/>
  <c r="AE639" i="7"/>
  <c r="AH639" i="7"/>
  <c r="AD423" i="7"/>
  <c r="AG423" i="7"/>
  <c r="AE423" i="7"/>
  <c r="AH423" i="7"/>
  <c r="AF423" i="7"/>
  <c r="AE560" i="7"/>
  <c r="AD560" i="7"/>
  <c r="AH560" i="7"/>
  <c r="AF560" i="7"/>
  <c r="AG560" i="7"/>
  <c r="AH97" i="7"/>
  <c r="AD97" i="7"/>
  <c r="AE97" i="7"/>
  <c r="AG97" i="7"/>
  <c r="AF97" i="7"/>
  <c r="AF99" i="7"/>
  <c r="AD99" i="7"/>
  <c r="AH99" i="7"/>
  <c r="AE99" i="7"/>
  <c r="AG99" i="7"/>
  <c r="AE98" i="7"/>
  <c r="AD98" i="7"/>
  <c r="AH98" i="7"/>
  <c r="AF98" i="7"/>
  <c r="AG98" i="7"/>
  <c r="AF100" i="7"/>
  <c r="AG100" i="7"/>
  <c r="AE100" i="7"/>
  <c r="AD100" i="7"/>
  <c r="AH100" i="7"/>
  <c r="AH93" i="7"/>
  <c r="AD93" i="7"/>
  <c r="AE93" i="7"/>
  <c r="AG93" i="7"/>
  <c r="AF93" i="7"/>
  <c r="AF89" i="7"/>
  <c r="AH89" i="7"/>
  <c r="AG89" i="7"/>
  <c r="AD89" i="7"/>
  <c r="AE89" i="7"/>
  <c r="AH91" i="7"/>
  <c r="AF91" i="7"/>
  <c r="AG91" i="7"/>
  <c r="AE91" i="7"/>
  <c r="AD91" i="7"/>
  <c r="AE83" i="7"/>
  <c r="AH83" i="7"/>
  <c r="AF83" i="7"/>
  <c r="AG83" i="7"/>
  <c r="AD83" i="7"/>
  <c r="AD88" i="7"/>
  <c r="AH88" i="7"/>
  <c r="AE88" i="7"/>
  <c r="AG88" i="7"/>
  <c r="AF88" i="7"/>
  <c r="AE92" i="7"/>
  <c r="AG92" i="7"/>
  <c r="AH92" i="7"/>
  <c r="AD92" i="7"/>
  <c r="AF92" i="7"/>
  <c r="AE86" i="7"/>
  <c r="AD86" i="7"/>
  <c r="AH86" i="7"/>
  <c r="AF86" i="7"/>
  <c r="AG86" i="7"/>
  <c r="AE90" i="7"/>
  <c r="AD90" i="7"/>
  <c r="AF90" i="7"/>
  <c r="AH90" i="7"/>
  <c r="AG90" i="7"/>
  <c r="AG96" i="7"/>
  <c r="AD96" i="7"/>
  <c r="AF96" i="7"/>
  <c r="AE96" i="7"/>
  <c r="AH96" i="7"/>
  <c r="AH94" i="7"/>
  <c r="AD94" i="7"/>
  <c r="AF94" i="7"/>
  <c r="AE94" i="7"/>
  <c r="AG94" i="7"/>
  <c r="AF87" i="7"/>
  <c r="AG87" i="7"/>
  <c r="AD87" i="7"/>
  <c r="AH87" i="7"/>
  <c r="AE87" i="7"/>
  <c r="AD84" i="7"/>
  <c r="AF84" i="7"/>
  <c r="AH84" i="7"/>
  <c r="AE84" i="7"/>
  <c r="AG84" i="7"/>
  <c r="AE85" i="7"/>
  <c r="AH85" i="7"/>
  <c r="AD85" i="7"/>
  <c r="AF85" i="7"/>
  <c r="AG85" i="7"/>
  <c r="AE95" i="7"/>
  <c r="AG95" i="7"/>
  <c r="AF95" i="7"/>
  <c r="AD95" i="7"/>
  <c r="AH95" i="7"/>
  <c r="AI619" i="1"/>
  <c r="S1287" i="8" s="1"/>
  <c r="T1287" i="8" s="1"/>
  <c r="AI264" i="1"/>
  <c r="S932" i="8" s="1"/>
  <c r="T932" i="8" s="1"/>
  <c r="AI527" i="1"/>
  <c r="S1195" i="8" s="1"/>
  <c r="T1195" i="8" s="1"/>
  <c r="AI339" i="1"/>
  <c r="S1007" i="8" s="1"/>
  <c r="T1007" i="8" s="1"/>
  <c r="AI158" i="1"/>
  <c r="S826" i="8" s="1"/>
  <c r="T826" i="8" s="1"/>
  <c r="AI233" i="1"/>
  <c r="S901" i="8" s="1"/>
  <c r="T901" i="8" s="1"/>
  <c r="AI423" i="1"/>
  <c r="S1091" i="8" s="1"/>
  <c r="T1091" i="8" s="1"/>
  <c r="AI189" i="1"/>
  <c r="S857" i="8" s="1"/>
  <c r="T857" i="8" s="1"/>
  <c r="AI161" i="1"/>
  <c r="S829" i="8" s="1"/>
  <c r="T829" i="8" s="1"/>
  <c r="AI420" i="1"/>
  <c r="S1088" i="8" s="1"/>
  <c r="T1088" i="8" s="1"/>
  <c r="AI485" i="1"/>
  <c r="S1153" i="8" s="1"/>
  <c r="T1153" i="8" s="1"/>
  <c r="AI266" i="1"/>
  <c r="S934" i="8" s="1"/>
  <c r="T934" i="8" s="1"/>
  <c r="AI280" i="1"/>
  <c r="S948" i="8" s="1"/>
  <c r="T948" i="8" s="1"/>
  <c r="AI254" i="1"/>
  <c r="S922" i="8" s="1"/>
  <c r="T922" i="8" s="1"/>
  <c r="AI137" i="1"/>
  <c r="S805" i="8" s="1"/>
  <c r="T805" i="8" s="1"/>
  <c r="AI350" i="1"/>
  <c r="S1018" i="8" s="1"/>
  <c r="T1018" i="8" s="1"/>
  <c r="AI177" i="1"/>
  <c r="S845" i="8" s="1"/>
  <c r="T845" i="8" s="1"/>
  <c r="AI235" i="1"/>
  <c r="S903" i="8" s="1"/>
  <c r="T903" i="8" s="1"/>
  <c r="AI503" i="1"/>
  <c r="S1171" i="8" s="1"/>
  <c r="T1171" i="8" s="1"/>
  <c r="AI262" i="1"/>
  <c r="S930" i="8" s="1"/>
  <c r="T930" i="8" s="1"/>
  <c r="AI101" i="1"/>
  <c r="S769" i="8" s="1"/>
  <c r="T769" i="8" s="1"/>
  <c r="AI600" i="1"/>
  <c r="S1268" i="8" s="1"/>
  <c r="T1268" i="8" s="1"/>
  <c r="AI403" i="1"/>
  <c r="S1071" i="8" s="1"/>
  <c r="T1071" i="8" s="1"/>
  <c r="AI410" i="1"/>
  <c r="S1078" i="8" s="1"/>
  <c r="T1078" i="8" s="1"/>
  <c r="AI308" i="1"/>
  <c r="S976" i="8" s="1"/>
  <c r="T976" i="8" s="1"/>
  <c r="AI270" i="1"/>
  <c r="S938" i="8" s="1"/>
  <c r="T938" i="8" s="1"/>
  <c r="AI345" i="1"/>
  <c r="S1013" i="8" s="1"/>
  <c r="T1013" i="8" s="1"/>
  <c r="AI334" i="1"/>
  <c r="S1002" i="8" s="1"/>
  <c r="T1002" i="8" s="1"/>
  <c r="AI377" i="1"/>
  <c r="S1045" i="8" s="1"/>
  <c r="T1045" i="8" s="1"/>
  <c r="AI550" i="1"/>
  <c r="S1218" i="8" s="1"/>
  <c r="T1218" i="8" s="1"/>
  <c r="AI649" i="1"/>
  <c r="S1317" i="8" s="1"/>
  <c r="T1317" i="8" s="1"/>
  <c r="AI163" i="1"/>
  <c r="S831" i="8" s="1"/>
  <c r="T831" i="8" s="1"/>
  <c r="AI243" i="1"/>
  <c r="S911" i="8" s="1"/>
  <c r="T911" i="8" s="1"/>
  <c r="AI184" i="1"/>
  <c r="S852" i="8" s="1"/>
  <c r="T852" i="8" s="1"/>
  <c r="AI607" i="1"/>
  <c r="S1275" i="8" s="1"/>
  <c r="T1275" i="8" s="1"/>
  <c r="AI165" i="1"/>
  <c r="S833" i="8" s="1"/>
  <c r="T833" i="8" s="1"/>
  <c r="AI251" i="1"/>
  <c r="S919" i="8" s="1"/>
  <c r="T919" i="8" s="1"/>
  <c r="AI384" i="1"/>
  <c r="S1052" i="8" s="1"/>
  <c r="T1052" i="8" s="1"/>
  <c r="AI239" i="1"/>
  <c r="S907" i="8" s="1"/>
  <c r="T907" i="8" s="1"/>
  <c r="AI102" i="1"/>
  <c r="S770" i="8" s="1"/>
  <c r="T770" i="8" s="1"/>
  <c r="AI237" i="1"/>
  <c r="S905" i="8" s="1"/>
  <c r="T905" i="8" s="1"/>
  <c r="AI462" i="1"/>
  <c r="S1130" i="8" s="1"/>
  <c r="T1130" i="8" s="1"/>
  <c r="AI556" i="1"/>
  <c r="S1224" i="8" s="1"/>
  <c r="T1224" i="8" s="1"/>
  <c r="AI593" i="1"/>
  <c r="S1261" i="8" s="1"/>
  <c r="T1261" i="8" s="1"/>
  <c r="AI342" i="1"/>
  <c r="S1010" i="8" s="1"/>
  <c r="T1010" i="8" s="1"/>
  <c r="AI618" i="1"/>
  <c r="S1286" i="8" s="1"/>
  <c r="T1286" i="8" s="1"/>
  <c r="AI219" i="1"/>
  <c r="S887" i="8" s="1"/>
  <c r="T887" i="8" s="1"/>
  <c r="AI595" i="1"/>
  <c r="S1263" i="8" s="1"/>
  <c r="T1263" i="8" s="1"/>
  <c r="AI357" i="1"/>
  <c r="S1025" i="8" s="1"/>
  <c r="T1025" i="8" s="1"/>
  <c r="AI669" i="1"/>
  <c r="S1337" i="8" s="1"/>
  <c r="T1337" i="8" s="1"/>
  <c r="AI402" i="1"/>
  <c r="S1070" i="8" s="1"/>
  <c r="T1070" i="8" s="1"/>
  <c r="AI285" i="1"/>
  <c r="S953" i="8" s="1"/>
  <c r="T953" i="8" s="1"/>
  <c r="AI590" i="1"/>
  <c r="S1258" i="8" s="1"/>
  <c r="T1258" i="8" s="1"/>
  <c r="AI431" i="1"/>
  <c r="S1099" i="8" s="1"/>
  <c r="T1099" i="8" s="1"/>
  <c r="AI644" i="1"/>
  <c r="S1312" i="8" s="1"/>
  <c r="T1312" i="8" s="1"/>
  <c r="AI630" i="1"/>
  <c r="S1298" i="8" s="1"/>
  <c r="T1298" i="8" s="1"/>
  <c r="AI260" i="1"/>
  <c r="S928" i="8" s="1"/>
  <c r="T928" i="8" s="1"/>
  <c r="AI675" i="1"/>
  <c r="S1343" i="8" s="1"/>
  <c r="T1343" i="8" s="1"/>
  <c r="AI381" i="1"/>
  <c r="S1049" i="8" s="1"/>
  <c r="T1049" i="8" s="1"/>
  <c r="AI141" i="1"/>
  <c r="S809" i="8" s="1"/>
  <c r="T809" i="8" s="1"/>
  <c r="AI414" i="1"/>
  <c r="S1082" i="8" s="1"/>
  <c r="T1082" i="8" s="1"/>
  <c r="AI118" i="1"/>
  <c r="S786" i="8" s="1"/>
  <c r="T786" i="8" s="1"/>
  <c r="AI154" i="1"/>
  <c r="S822" i="8" s="1"/>
  <c r="T822" i="8" s="1"/>
  <c r="AI199" i="1"/>
  <c r="S867" i="8" s="1"/>
  <c r="T867" i="8" s="1"/>
  <c r="AI271" i="1"/>
  <c r="S939" i="8" s="1"/>
  <c r="T939" i="8" s="1"/>
  <c r="AI198" i="1"/>
  <c r="S866" i="8" s="1"/>
  <c r="T866" i="8" s="1"/>
  <c r="AI320" i="1"/>
  <c r="S988" i="8" s="1"/>
  <c r="T988" i="8" s="1"/>
  <c r="AI148" i="1"/>
  <c r="S816" i="8" s="1"/>
  <c r="T816" i="8" s="1"/>
  <c r="AI117" i="1"/>
  <c r="S785" i="8" s="1"/>
  <c r="T785" i="8" s="1"/>
  <c r="AI176" i="1"/>
  <c r="S844" i="8" s="1"/>
  <c r="T844" i="8" s="1"/>
  <c r="AI258" i="1"/>
  <c r="S926" i="8" s="1"/>
  <c r="T926" i="8" s="1"/>
  <c r="AI153" i="1"/>
  <c r="S821" i="8" s="1"/>
  <c r="T821" i="8" s="1"/>
  <c r="AI209" i="1"/>
  <c r="S877" i="8" s="1"/>
  <c r="T877" i="8" s="1"/>
  <c r="AI215" i="1"/>
  <c r="S883" i="8" s="1"/>
  <c r="T883" i="8" s="1"/>
  <c r="AI135" i="1"/>
  <c r="S803" i="8" s="1"/>
  <c r="T803" i="8" s="1"/>
  <c r="AI166" i="1"/>
  <c r="S834" i="8" s="1"/>
  <c r="T834" i="8" s="1"/>
  <c r="AI504" i="1"/>
  <c r="S1172" i="8" s="1"/>
  <c r="T1172" i="8" s="1"/>
  <c r="AI319" i="1"/>
  <c r="S987" i="8" s="1"/>
  <c r="T987" i="8" s="1"/>
  <c r="AI479" i="1"/>
  <c r="S1147" i="8" s="1"/>
  <c r="T1147" i="8" s="1"/>
  <c r="AI248" i="1"/>
  <c r="S916" i="8" s="1"/>
  <c r="T916" i="8" s="1"/>
  <c r="AI536" i="1"/>
  <c r="S1204" i="8" s="1"/>
  <c r="T1204" i="8" s="1"/>
  <c r="AI212" i="1"/>
  <c r="S880" i="8" s="1"/>
  <c r="T880" i="8" s="1"/>
  <c r="AI634" i="1"/>
  <c r="S1302" i="8" s="1"/>
  <c r="T1302" i="8" s="1"/>
  <c r="AI636" i="1"/>
  <c r="S1304" i="8" s="1"/>
  <c r="T1304" i="8" s="1"/>
  <c r="AI367" i="1"/>
  <c r="S1035" i="8" s="1"/>
  <c r="T1035" i="8" s="1"/>
  <c r="AI628" i="1"/>
  <c r="S1296" i="8" s="1"/>
  <c r="T1296" i="8" s="1"/>
  <c r="AI333" i="1"/>
  <c r="S1001" i="8" s="1"/>
  <c r="T1001" i="8" s="1"/>
  <c r="AI490" i="1"/>
  <c r="S1158" i="8" s="1"/>
  <c r="T1158" i="8" s="1"/>
  <c r="AI282" i="1"/>
  <c r="S950" i="8" s="1"/>
  <c r="T950" i="8" s="1"/>
  <c r="AI551" i="1"/>
  <c r="S1219" i="8" s="1"/>
  <c r="T1219" i="8" s="1"/>
  <c r="AI397" i="1"/>
  <c r="S1065" i="8" s="1"/>
  <c r="T1065" i="8" s="1"/>
  <c r="AI269" i="1"/>
  <c r="S937" i="8" s="1"/>
  <c r="T937" i="8" s="1"/>
  <c r="AI253" i="1"/>
  <c r="S921" i="8" s="1"/>
  <c r="T921" i="8" s="1"/>
  <c r="AI373" i="1"/>
  <c r="S1041" i="8" s="1"/>
  <c r="T1041" i="8" s="1"/>
  <c r="AI522" i="1"/>
  <c r="S1190" i="8" s="1"/>
  <c r="T1190" i="8" s="1"/>
  <c r="AI232" i="1"/>
  <c r="S900" i="8" s="1"/>
  <c r="T900" i="8" s="1"/>
  <c r="AI208" i="1"/>
  <c r="S876" i="8" s="1"/>
  <c r="T876" i="8" s="1"/>
  <c r="AI385" i="1"/>
  <c r="S1053" i="8" s="1"/>
  <c r="T1053" i="8" s="1"/>
  <c r="AI228" i="1"/>
  <c r="S896" i="8" s="1"/>
  <c r="T896" i="8" s="1"/>
  <c r="AI138" i="1"/>
  <c r="S806" i="8" s="1"/>
  <c r="T806" i="8" s="1"/>
  <c r="AI183" i="1"/>
  <c r="S851" i="8" s="1"/>
  <c r="T851" i="8" s="1"/>
  <c r="AI338" i="1"/>
  <c r="S1006" i="8" s="1"/>
  <c r="T1006" i="8" s="1"/>
  <c r="AI167" i="1"/>
  <c r="S835" i="8" s="1"/>
  <c r="T835" i="8" s="1"/>
  <c r="AI119" i="1"/>
  <c r="S787" i="8" s="1"/>
  <c r="T787" i="8" s="1"/>
  <c r="AI279" i="1"/>
  <c r="S947" i="8" s="1"/>
  <c r="T947" i="8" s="1"/>
  <c r="AI109" i="1"/>
  <c r="S777" i="8" s="1"/>
  <c r="T777" i="8" s="1"/>
  <c r="AI170" i="1"/>
  <c r="S838" i="8" s="1"/>
  <c r="T838" i="8" s="1"/>
  <c r="AI157" i="1"/>
  <c r="S825" i="8" s="1"/>
  <c r="T825" i="8" s="1"/>
  <c r="AI123" i="1"/>
  <c r="S791" i="8" s="1"/>
  <c r="T791" i="8" s="1"/>
  <c r="AI340" i="1"/>
  <c r="S1008" i="8" s="1"/>
  <c r="T1008" i="8" s="1"/>
  <c r="AI225" i="1"/>
  <c r="S893" i="8" s="1"/>
  <c r="T893" i="8" s="1"/>
  <c r="AI335" i="1"/>
  <c r="S1003" i="8" s="1"/>
  <c r="T1003" i="8" s="1"/>
  <c r="AI582" i="1"/>
  <c r="S1250" i="8" s="1"/>
  <c r="T1250" i="8" s="1"/>
  <c r="AI263" i="1"/>
  <c r="S931" i="8" s="1"/>
  <c r="T931" i="8" s="1"/>
  <c r="AI454" i="1"/>
  <c r="S1122" i="8" s="1"/>
  <c r="T1122" i="8" s="1"/>
  <c r="AI347" i="1"/>
  <c r="S1015" i="8" s="1"/>
  <c r="T1015" i="8" s="1"/>
  <c r="AI379" i="1"/>
  <c r="S1047" i="8" s="1"/>
  <c r="T1047" i="8" s="1"/>
  <c r="AI533" i="1"/>
  <c r="S1201" i="8" s="1"/>
  <c r="T1201" i="8" s="1"/>
  <c r="AI561" i="1"/>
  <c r="S1229" i="8" s="1"/>
  <c r="T1229" i="8" s="1"/>
  <c r="AI289" i="1"/>
  <c r="S957" i="8" s="1"/>
  <c r="T957" i="8" s="1"/>
  <c r="AI160" i="1"/>
  <c r="S828" i="8" s="1"/>
  <c r="T828" i="8" s="1"/>
  <c r="AI366" i="1"/>
  <c r="S1034" i="8" s="1"/>
  <c r="T1034" i="8" s="1"/>
  <c r="AI168" i="1"/>
  <c r="S836" i="8" s="1"/>
  <c r="T836" i="8" s="1"/>
  <c r="AI383" i="1"/>
  <c r="S1051" i="8" s="1"/>
  <c r="T1051" i="8" s="1"/>
  <c r="AI501" i="1"/>
  <c r="S1169" i="8" s="1"/>
  <c r="T1169" i="8" s="1"/>
  <c r="AI426" i="1"/>
  <c r="S1094" i="8" s="1"/>
  <c r="T1094" i="8" s="1"/>
  <c r="AI103" i="1"/>
  <c r="S771" i="8" s="1"/>
  <c r="T771" i="8" s="1"/>
  <c r="AI185" i="1"/>
  <c r="S853" i="8" s="1"/>
  <c r="T853" i="8" s="1"/>
  <c r="AI290" i="1"/>
  <c r="S958" i="8" s="1"/>
  <c r="T958" i="8" s="1"/>
  <c r="AI121" i="1"/>
  <c r="S789" i="8" s="1"/>
  <c r="T789" i="8" s="1"/>
  <c r="AI304" i="1"/>
  <c r="S972" i="8" s="1"/>
  <c r="T972" i="8" s="1"/>
  <c r="AI151" i="1"/>
  <c r="S819" i="8" s="1"/>
  <c r="T819" i="8" s="1"/>
  <c r="AI368" i="1"/>
  <c r="S1036" i="8" s="1"/>
  <c r="T1036" i="8" s="1"/>
  <c r="AI400" i="1"/>
  <c r="S1068" i="8" s="1"/>
  <c r="T1068" i="8" s="1"/>
  <c r="AI210" i="1"/>
  <c r="S878" i="8" s="1"/>
  <c r="T878" i="8" s="1"/>
  <c r="AI175" i="1"/>
  <c r="S843" i="8" s="1"/>
  <c r="T843" i="8" s="1"/>
  <c r="AI171" i="1"/>
  <c r="S839" i="8" s="1"/>
  <c r="T839" i="8" s="1"/>
  <c r="AI211" i="1"/>
  <c r="S879" i="8" s="1"/>
  <c r="T879" i="8" s="1"/>
  <c r="AI295" i="1"/>
  <c r="S963" i="8" s="1"/>
  <c r="T963" i="8" s="1"/>
  <c r="AI128" i="1"/>
  <c r="S796" i="8" s="1"/>
  <c r="T796" i="8" s="1"/>
  <c r="AI288" i="1"/>
  <c r="S956" i="8" s="1"/>
  <c r="T956" i="8" s="1"/>
  <c r="AI116" i="1"/>
  <c r="S784" i="8" s="1"/>
  <c r="T784" i="8" s="1"/>
  <c r="AI130" i="1"/>
  <c r="S798" i="8" s="1"/>
  <c r="T798" i="8" s="1"/>
  <c r="AI133" i="1"/>
  <c r="S801" i="8" s="1"/>
  <c r="T801" i="8" s="1"/>
  <c r="AI223" i="1"/>
  <c r="S891" i="8" s="1"/>
  <c r="T891" i="8" s="1"/>
  <c r="AI192" i="1"/>
  <c r="S860" i="8" s="1"/>
  <c r="T860" i="8" s="1"/>
  <c r="AI419" i="1"/>
  <c r="S1087" i="8" s="1"/>
  <c r="T1087" i="8" s="1"/>
  <c r="AI164" i="1"/>
  <c r="S832" i="8" s="1"/>
  <c r="T832" i="8" s="1"/>
  <c r="AI181" i="1"/>
  <c r="S849" i="8" s="1"/>
  <c r="T849" i="8" s="1"/>
  <c r="AI127" i="1"/>
  <c r="S795" i="8" s="1"/>
  <c r="T795" i="8" s="1"/>
  <c r="AI336" i="1"/>
  <c r="S1004" i="8" s="1"/>
  <c r="T1004" i="8" s="1"/>
  <c r="AI204" i="1"/>
  <c r="S872" i="8" s="1"/>
  <c r="T872" i="8" s="1"/>
  <c r="AI140" i="1"/>
  <c r="S808" i="8" s="1"/>
  <c r="T808" i="8" s="1"/>
  <c r="AI391" i="1"/>
  <c r="S1059" i="8" s="1"/>
  <c r="T1059" i="8" s="1"/>
  <c r="AI449" i="1"/>
  <c r="S1117" i="8" s="1"/>
  <c r="T1117" i="8" s="1"/>
  <c r="AI380" i="1"/>
  <c r="S1048" i="8" s="1"/>
  <c r="T1048" i="8" s="1"/>
  <c r="AI359" i="1"/>
  <c r="S1027" i="8" s="1"/>
  <c r="T1027" i="8" s="1"/>
  <c r="AI603" i="1"/>
  <c r="S1271" i="8" s="1"/>
  <c r="T1271" i="8" s="1"/>
  <c r="AI120" i="1"/>
  <c r="S788" i="8" s="1"/>
  <c r="T788" i="8" s="1"/>
  <c r="AI122" i="1"/>
  <c r="S790" i="8" s="1"/>
  <c r="T790" i="8" s="1"/>
  <c r="AI375" i="1"/>
  <c r="S1043" i="8" s="1"/>
  <c r="T1043" i="8" s="1"/>
  <c r="AI105" i="1"/>
  <c r="S773" i="8" s="1"/>
  <c r="T773" i="8" s="1"/>
  <c r="AI256" i="1"/>
  <c r="S924" i="8" s="1"/>
  <c r="T924" i="8" s="1"/>
  <c r="AI272" i="1"/>
  <c r="S940" i="8" s="1"/>
  <c r="T940" i="8" s="1"/>
  <c r="AI309" i="1"/>
  <c r="S977" i="8" s="1"/>
  <c r="T977" i="8" s="1"/>
  <c r="AI129" i="1"/>
  <c r="S797" i="8" s="1"/>
  <c r="T797" i="8" s="1"/>
  <c r="AI205" i="1"/>
  <c r="S873" i="8" s="1"/>
  <c r="T873" i="8" s="1"/>
  <c r="AI186" i="1"/>
  <c r="S854" i="8" s="1"/>
  <c r="T854" i="8" s="1"/>
  <c r="AI180" i="1"/>
  <c r="S848" i="8" s="1"/>
  <c r="T848" i="8" s="1"/>
  <c r="AI453" i="1"/>
  <c r="S1121" i="8" s="1"/>
  <c r="T1121" i="8" s="1"/>
  <c r="AI346" i="1"/>
  <c r="S1014" i="8" s="1"/>
  <c r="T1014" i="8" s="1"/>
  <c r="AI187" i="1"/>
  <c r="S855" i="8" s="1"/>
  <c r="T855" i="8" s="1"/>
  <c r="AI221" i="1"/>
  <c r="S889" i="8" s="1"/>
  <c r="T889" i="8" s="1"/>
  <c r="AI553" i="1"/>
  <c r="S1221" i="8" s="1"/>
  <c r="T1221" i="8" s="1"/>
  <c r="AI284" i="1"/>
  <c r="S952" i="8" s="1"/>
  <c r="T952" i="8" s="1"/>
  <c r="AI152" i="1"/>
  <c r="S820" i="8" s="1"/>
  <c r="T820" i="8" s="1"/>
  <c r="AI241" i="1"/>
  <c r="S909" i="8" s="1"/>
  <c r="T909" i="8" s="1"/>
  <c r="AI213" i="1"/>
  <c r="S881" i="8" s="1"/>
  <c r="T881" i="8" s="1"/>
  <c r="AI222" i="1"/>
  <c r="S890" i="8" s="1"/>
  <c r="T890" i="8" s="1"/>
  <c r="AI353" i="1"/>
  <c r="S1021" i="8" s="1"/>
  <c r="T1021" i="8" s="1"/>
  <c r="AI265" i="1"/>
  <c r="S933" i="8" s="1"/>
  <c r="T933" i="8" s="1"/>
  <c r="AI150" i="1"/>
  <c r="S818" i="8" s="1"/>
  <c r="T818" i="8" s="1"/>
  <c r="AI224" i="1"/>
  <c r="S892" i="8" s="1"/>
  <c r="T892" i="8" s="1"/>
  <c r="AI124" i="1"/>
  <c r="S792" i="8" s="1"/>
  <c r="T792" i="8" s="1"/>
  <c r="AI108" i="1"/>
  <c r="S776" i="8" s="1"/>
  <c r="T776" i="8" s="1"/>
  <c r="AI352" i="1"/>
  <c r="S1020" i="8" s="1"/>
  <c r="T1020" i="8" s="1"/>
  <c r="AI173" i="1"/>
  <c r="S841" i="8" s="1"/>
  <c r="T841" i="8" s="1"/>
  <c r="AI286" i="1"/>
  <c r="S954" i="8" s="1"/>
  <c r="T954" i="8" s="1"/>
  <c r="AI231" i="1"/>
  <c r="S899" i="8" s="1"/>
  <c r="T899" i="8" s="1"/>
  <c r="AI274" i="1"/>
  <c r="S942" i="8" s="1"/>
  <c r="T942" i="8" s="1"/>
  <c r="AI247" i="1"/>
  <c r="S915" i="8" s="1"/>
  <c r="T915" i="8" s="1"/>
  <c r="AI190" i="1"/>
  <c r="S858" i="8" s="1"/>
  <c r="T858" i="8" s="1"/>
  <c r="AI344" i="1"/>
  <c r="S1012" i="8" s="1"/>
  <c r="T1012" i="8" s="1"/>
  <c r="AI620" i="1"/>
  <c r="S1288" i="8" s="1"/>
  <c r="T1288" i="8" s="1"/>
  <c r="AI544" i="1"/>
  <c r="S1212" i="8" s="1"/>
  <c r="T1212" i="8" s="1"/>
  <c r="AI470" i="1"/>
  <c r="S1138" i="8" s="1"/>
  <c r="T1138" i="8" s="1"/>
  <c r="AI298" i="1"/>
  <c r="S966" i="8" s="1"/>
  <c r="T966" i="8" s="1"/>
  <c r="AI306" i="1"/>
  <c r="S974" i="8" s="1"/>
  <c r="T974" i="8" s="1"/>
  <c r="AI139" i="1"/>
  <c r="S807" i="8" s="1"/>
  <c r="T807" i="8" s="1"/>
  <c r="AI244" i="1"/>
  <c r="S912" i="8" s="1"/>
  <c r="T912" i="8" s="1"/>
  <c r="AI327" i="1"/>
  <c r="S995" i="8" s="1"/>
  <c r="T995" i="8" s="1"/>
  <c r="AI200" i="1"/>
  <c r="S868" i="8" s="1"/>
  <c r="T868" i="8" s="1"/>
  <c r="AI369" i="1"/>
  <c r="S1037" i="8" s="1"/>
  <c r="T1037" i="8" s="1"/>
  <c r="AI132" i="1"/>
  <c r="S800" i="8" s="1"/>
  <c r="T800" i="8" s="1"/>
  <c r="AI581" i="1"/>
  <c r="S1249" i="8" s="1"/>
  <c r="T1249" i="8" s="1"/>
  <c r="AI131" i="1"/>
  <c r="S799" i="8" s="1"/>
  <c r="T799" i="8" s="1"/>
  <c r="AI301" i="1"/>
  <c r="S969" i="8" s="1"/>
  <c r="T969" i="8" s="1"/>
  <c r="AI572" i="1"/>
  <c r="S1240" i="8" s="1"/>
  <c r="T1240" i="8" s="1"/>
  <c r="AI362" i="1"/>
  <c r="S1030" i="8" s="1"/>
  <c r="T1030" i="8" s="1"/>
  <c r="AI392" i="1"/>
  <c r="S1060" i="8" s="1"/>
  <c r="T1060" i="8" s="1"/>
  <c r="AI174" i="1"/>
  <c r="S842" i="8" s="1"/>
  <c r="T842" i="8" s="1"/>
  <c r="AI535" i="1"/>
  <c r="S1203" i="8" s="1"/>
  <c r="T1203" i="8" s="1"/>
  <c r="AI518" i="1"/>
  <c r="S1186" i="8" s="1"/>
  <c r="T1186" i="8" s="1"/>
  <c r="AI554" i="1"/>
  <c r="S1222" i="8" s="1"/>
  <c r="T1222" i="8" s="1"/>
  <c r="AI330" i="1"/>
  <c r="S998" i="8" s="1"/>
  <c r="T998" i="8" s="1"/>
  <c r="AI126" i="1"/>
  <c r="S794" i="8" s="1"/>
  <c r="T794" i="8" s="1"/>
  <c r="AI229" i="1"/>
  <c r="S897" i="8" s="1"/>
  <c r="T897" i="8" s="1"/>
  <c r="AI293" i="1"/>
  <c r="S961" i="8" s="1"/>
  <c r="T961" i="8" s="1"/>
  <c r="AI343" i="1"/>
  <c r="S1011" i="8" s="1"/>
  <c r="T1011" i="8" s="1"/>
  <c r="AI314" i="1"/>
  <c r="S982" i="8" s="1"/>
  <c r="T982" i="8" s="1"/>
  <c r="AI513" i="1"/>
  <c r="S1181" i="8" s="1"/>
  <c r="T1181" i="8" s="1"/>
  <c r="AI559" i="1"/>
  <c r="S1227" i="8" s="1"/>
  <c r="T1227" i="8" s="1"/>
  <c r="AI370" i="1"/>
  <c r="S1038" i="8" s="1"/>
  <c r="T1038" i="8" s="1"/>
  <c r="AI521" i="1"/>
  <c r="S1189" i="8" s="1"/>
  <c r="T1189" i="8" s="1"/>
  <c r="AI261" i="1"/>
  <c r="S929" i="8" s="1"/>
  <c r="T929" i="8" s="1"/>
  <c r="AI292" i="1"/>
  <c r="S960" i="8" s="1"/>
  <c r="T960" i="8" s="1"/>
  <c r="AI510" i="1"/>
  <c r="S1178" i="8" s="1"/>
  <c r="T1178" i="8" s="1"/>
  <c r="AI663" i="1"/>
  <c r="S1331" i="8" s="1"/>
  <c r="T1331" i="8" s="1"/>
  <c r="AI447" i="1"/>
  <c r="S1115" i="8" s="1"/>
  <c r="T1115" i="8" s="1"/>
  <c r="AI583" i="1"/>
  <c r="S1251" i="8" s="1"/>
  <c r="T1251" i="8" s="1"/>
  <c r="AI326" i="1"/>
  <c r="S994" i="8" s="1"/>
  <c r="T994" i="8" s="1"/>
  <c r="AI312" i="1"/>
  <c r="S980" i="8" s="1"/>
  <c r="T980" i="8" s="1"/>
  <c r="AI313" i="1"/>
  <c r="S981" i="8" s="1"/>
  <c r="T981" i="8" s="1"/>
  <c r="AI351" i="1"/>
  <c r="S1019" i="8" s="1"/>
  <c r="T1019" i="8" s="1"/>
  <c r="AI240" i="1"/>
  <c r="S908" i="8" s="1"/>
  <c r="T908" i="8" s="1"/>
  <c r="AI515" i="1"/>
  <c r="S1183" i="8" s="1"/>
  <c r="T1183" i="8" s="1"/>
  <c r="AI605" i="1"/>
  <c r="S1273" i="8" s="1"/>
  <c r="T1273" i="8" s="1"/>
  <c r="AI145" i="1"/>
  <c r="S813" i="8" s="1"/>
  <c r="T813" i="8" s="1"/>
  <c r="AI227" i="1"/>
  <c r="S895" i="8" s="1"/>
  <c r="T895" i="8" s="1"/>
  <c r="AI356" i="1"/>
  <c r="S1024" i="8" s="1"/>
  <c r="T1024" i="8" s="1"/>
  <c r="AI322" i="1"/>
  <c r="S990" i="8" s="1"/>
  <c r="T990" i="8" s="1"/>
  <c r="AI172" i="1"/>
  <c r="S840" i="8" s="1"/>
  <c r="T840" i="8" s="1"/>
  <c r="AI113" i="1"/>
  <c r="S781" i="8" s="1"/>
  <c r="T781" i="8" s="1"/>
  <c r="AI114" i="1"/>
  <c r="S782" i="8" s="1"/>
  <c r="T782" i="8" s="1"/>
  <c r="AI188" i="1"/>
  <c r="S856" i="8" s="1"/>
  <c r="T856" i="8" s="1"/>
  <c r="AI268" i="1"/>
  <c r="S936" i="8" s="1"/>
  <c r="T936" i="8" s="1"/>
  <c r="AI382" i="1"/>
  <c r="S1050" i="8" s="1"/>
  <c r="T1050" i="8" s="1"/>
  <c r="AI287" i="1"/>
  <c r="S955" i="8" s="1"/>
  <c r="T955" i="8" s="1"/>
  <c r="AI411" i="1"/>
  <c r="S1079" i="8" s="1"/>
  <c r="T1079" i="8" s="1"/>
  <c r="AI469" i="1"/>
  <c r="S1137" i="8" s="1"/>
  <c r="T1137" i="8" s="1"/>
  <c r="AI670" i="1"/>
  <c r="S1338" i="8" s="1"/>
  <c r="T1338" i="8" s="1"/>
  <c r="AI493" i="1"/>
  <c r="S1161" i="8" s="1"/>
  <c r="T1161" i="8" s="1"/>
  <c r="AI542" i="1"/>
  <c r="S1210" i="8" s="1"/>
  <c r="T1210" i="8" s="1"/>
  <c r="AI472" i="1"/>
  <c r="S1140" i="8" s="1"/>
  <c r="T1140" i="8" s="1"/>
  <c r="AI434" i="1"/>
  <c r="S1102" i="8" s="1"/>
  <c r="T1102" i="8" s="1"/>
  <c r="AI115" i="1"/>
  <c r="S783" i="8" s="1"/>
  <c r="T783" i="8" s="1"/>
  <c r="AI252" i="1"/>
  <c r="S920" i="8" s="1"/>
  <c r="T920" i="8" s="1"/>
  <c r="AI584" i="1"/>
  <c r="S1252" i="8" s="1"/>
  <c r="T1252" i="8" s="1"/>
  <c r="AI218" i="1"/>
  <c r="S886" i="8" s="1"/>
  <c r="T886" i="8" s="1"/>
  <c r="AI316" i="1"/>
  <c r="S984" i="8" s="1"/>
  <c r="T984" i="8" s="1"/>
  <c r="AI136" i="1"/>
  <c r="S804" i="8" s="1"/>
  <c r="T804" i="8" s="1"/>
  <c r="AI302" i="1"/>
  <c r="S970" i="8" s="1"/>
  <c r="T970" i="8" s="1"/>
  <c r="AI386" i="1"/>
  <c r="S1054" i="8" s="1"/>
  <c r="T1054" i="8" s="1"/>
  <c r="AI458" i="1"/>
  <c r="S1126" i="8" s="1"/>
  <c r="T1126" i="8" s="1"/>
  <c r="AI451" i="1"/>
  <c r="S1119" i="8" s="1"/>
  <c r="T1119" i="8" s="1"/>
  <c r="AI668" i="1"/>
  <c r="S1336" i="8" s="1"/>
  <c r="T1336" i="8" s="1"/>
  <c r="AI361" i="1"/>
  <c r="S1029" i="8" s="1"/>
  <c r="T1029" i="8" s="1"/>
  <c r="AI202" i="1"/>
  <c r="S870" i="8" s="1"/>
  <c r="T870" i="8" s="1"/>
  <c r="AI421" i="1"/>
  <c r="S1089" i="8" s="1"/>
  <c r="T1089" i="8" s="1"/>
  <c r="AI276" i="1"/>
  <c r="S944" i="8" s="1"/>
  <c r="T944" i="8" s="1"/>
  <c r="AI149" i="1"/>
  <c r="S817" i="8" s="1"/>
  <c r="T817" i="8" s="1"/>
  <c r="AI324" i="1"/>
  <c r="S992" i="8" s="1"/>
  <c r="T992" i="8" s="1"/>
  <c r="AI407" i="1"/>
  <c r="S1075" i="8" s="1"/>
  <c r="T1075" i="8" s="1"/>
  <c r="AI311" i="1"/>
  <c r="S979" i="8" s="1"/>
  <c r="T979" i="8" s="1"/>
  <c r="AI300" i="1"/>
  <c r="S968" i="8" s="1"/>
  <c r="T968" i="8" s="1"/>
  <c r="AI534" i="1"/>
  <c r="S1202" i="8" s="1"/>
  <c r="T1202" i="8" s="1"/>
  <c r="AI665" i="1"/>
  <c r="S1333" i="8" s="1"/>
  <c r="T1333" i="8" s="1"/>
  <c r="AI155" i="1"/>
  <c r="S823" i="8" s="1"/>
  <c r="T823" i="8" s="1"/>
  <c r="AI348" i="1"/>
  <c r="S1016" i="8" s="1"/>
  <c r="T1016" i="8" s="1"/>
  <c r="AI394" i="1"/>
  <c r="S1062" i="8" s="1"/>
  <c r="T1062" i="8" s="1"/>
  <c r="AI238" i="1"/>
  <c r="S906" i="8" s="1"/>
  <c r="T906" i="8" s="1"/>
  <c r="AI532" i="1"/>
  <c r="S1200" i="8" s="1"/>
  <c r="T1200" i="8" s="1"/>
  <c r="AI277" i="1"/>
  <c r="S945" i="8" s="1"/>
  <c r="T945" i="8" s="1"/>
  <c r="AI372" i="1"/>
  <c r="S1040" i="8" s="1"/>
  <c r="T1040" i="8" s="1"/>
  <c r="AI321" i="1"/>
  <c r="S989" i="8" s="1"/>
  <c r="T989" i="8" s="1"/>
  <c r="AI580" i="1"/>
  <c r="S1248" i="8" s="1"/>
  <c r="T1248" i="8" s="1"/>
  <c r="AI635" i="1"/>
  <c r="S1303" i="8" s="1"/>
  <c r="T1303" i="8" s="1"/>
  <c r="AI540" i="1"/>
  <c r="S1208" i="8" s="1"/>
  <c r="T1208" i="8" s="1"/>
  <c r="AI236" i="1"/>
  <c r="S904" i="8" s="1"/>
  <c r="T904" i="8" s="1"/>
  <c r="AI162" i="1"/>
  <c r="S830" i="8" s="1"/>
  <c r="T830" i="8" s="1"/>
  <c r="AI341" i="1"/>
  <c r="S1009" i="8" s="1"/>
  <c r="T1009" i="8" s="1"/>
  <c r="AI315" i="1"/>
  <c r="S983" i="8" s="1"/>
  <c r="T983" i="8" s="1"/>
  <c r="AI575" i="1"/>
  <c r="S1243" i="8" s="1"/>
  <c r="T1243" i="8" s="1"/>
  <c r="AI317" i="1"/>
  <c r="S985" i="8" s="1"/>
  <c r="T985" i="8" s="1"/>
  <c r="AI365" i="1"/>
  <c r="S1033" i="8" s="1"/>
  <c r="T1033" i="8" s="1"/>
  <c r="AI159" i="1"/>
  <c r="S827" i="8" s="1"/>
  <c r="T827" i="8" s="1"/>
  <c r="AI203" i="1"/>
  <c r="S871" i="8" s="1"/>
  <c r="T871" i="8" s="1"/>
  <c r="AI552" i="1"/>
  <c r="S1220" i="8" s="1"/>
  <c r="T1220" i="8" s="1"/>
  <c r="AI549" i="1"/>
  <c r="S1217" i="8" s="1"/>
  <c r="T1217" i="8" s="1"/>
  <c r="AI399" i="1"/>
  <c r="S1067" i="8" s="1"/>
  <c r="T1067" i="8" s="1"/>
  <c r="AI558" i="1"/>
  <c r="S1226" i="8" s="1"/>
  <c r="T1226" i="8" s="1"/>
  <c r="AI571" i="1"/>
  <c r="S1239" i="8" s="1"/>
  <c r="T1239" i="8" s="1"/>
  <c r="AI146" i="1"/>
  <c r="S814" i="8" s="1"/>
  <c r="T814" i="8" s="1"/>
  <c r="AI178" i="1"/>
  <c r="S846" i="8" s="1"/>
  <c r="T846" i="8" s="1"/>
  <c r="AI193" i="1"/>
  <c r="S861" i="8" s="1"/>
  <c r="T861" i="8" s="1"/>
  <c r="AI144" i="1"/>
  <c r="S812" i="8" s="1"/>
  <c r="T812" i="8" s="1"/>
  <c r="AI156" i="1"/>
  <c r="S824" i="8" s="1"/>
  <c r="T824" i="8" s="1"/>
  <c r="AI354" i="1"/>
  <c r="S1022" i="8" s="1"/>
  <c r="T1022" i="8" s="1"/>
  <c r="AI195" i="1"/>
  <c r="S863" i="8" s="1"/>
  <c r="T863" i="8" s="1"/>
  <c r="AI197" i="1"/>
  <c r="S865" i="8" s="1"/>
  <c r="T865" i="8" s="1"/>
  <c r="AI424" i="1"/>
  <c r="S1092" i="8" s="1"/>
  <c r="T1092" i="8" s="1"/>
  <c r="AI389" i="1"/>
  <c r="S1057" i="8" s="1"/>
  <c r="T1057" i="8" s="1"/>
  <c r="AI539" i="1"/>
  <c r="S1207" i="8" s="1"/>
  <c r="T1207" i="8" s="1"/>
  <c r="AI446" i="1"/>
  <c r="S1114" i="8" s="1"/>
  <c r="T1114" i="8" s="1"/>
  <c r="AI427" i="1"/>
  <c r="S1095" i="8" s="1"/>
  <c r="T1095" i="8" s="1"/>
  <c r="AI511" i="1"/>
  <c r="S1179" i="8" s="1"/>
  <c r="T1179" i="8" s="1"/>
  <c r="AI465" i="1"/>
  <c r="S1133" i="8" s="1"/>
  <c r="T1133" i="8" s="1"/>
  <c r="AI478" i="1"/>
  <c r="S1146" i="8" s="1"/>
  <c r="T1146" i="8" s="1"/>
  <c r="AI576" i="1"/>
  <c r="S1244" i="8" s="1"/>
  <c r="T1244" i="8" s="1"/>
  <c r="AI226" i="1"/>
  <c r="S894" i="8" s="1"/>
  <c r="T894" i="8" s="1"/>
  <c r="AI216" i="1"/>
  <c r="S884" i="8" s="1"/>
  <c r="T884" i="8" s="1"/>
  <c r="AI360" i="1"/>
  <c r="S1028" i="8" s="1"/>
  <c r="T1028" i="8" s="1"/>
  <c r="AI332" i="1"/>
  <c r="S1000" i="8" s="1"/>
  <c r="T1000" i="8" s="1"/>
  <c r="AI506" i="1"/>
  <c r="S1174" i="8" s="1"/>
  <c r="T1174" i="8" s="1"/>
  <c r="AI463" i="1"/>
  <c r="S1131" i="8" s="1"/>
  <c r="T1131" i="8" s="1"/>
  <c r="AI512" i="1"/>
  <c r="S1180" i="8" s="1"/>
  <c r="T1180" i="8" s="1"/>
  <c r="AI482" i="1"/>
  <c r="S1150" i="8" s="1"/>
  <c r="T1150" i="8" s="1"/>
  <c r="AI464" i="1"/>
  <c r="S1132" i="8" s="1"/>
  <c r="T1132" i="8" s="1"/>
  <c r="AI450" i="1"/>
  <c r="S1118" i="8" s="1"/>
  <c r="T1118" i="8" s="1"/>
  <c r="AI437" i="1"/>
  <c r="S1105" i="8" s="1"/>
  <c r="T1105" i="8" s="1"/>
  <c r="AI349" i="1"/>
  <c r="S1017" i="8" s="1"/>
  <c r="T1017" i="8" s="1"/>
  <c r="AI169" i="1"/>
  <c r="S837" i="8" s="1"/>
  <c r="T837" i="8" s="1"/>
  <c r="AI250" i="1"/>
  <c r="S918" i="8" s="1"/>
  <c r="T918" i="8" s="1"/>
  <c r="AI325" i="1"/>
  <c r="S993" i="8" s="1"/>
  <c r="T993" i="8" s="1"/>
  <c r="AI565" i="1"/>
  <c r="S1233" i="8" s="1"/>
  <c r="T1233" i="8" s="1"/>
  <c r="AI545" i="1"/>
  <c r="S1213" i="8" s="1"/>
  <c r="T1213" i="8" s="1"/>
  <c r="AI486" i="1"/>
  <c r="S1154" i="8" s="1"/>
  <c r="T1154" i="8" s="1"/>
  <c r="AI555" i="1"/>
  <c r="S1223" i="8" s="1"/>
  <c r="T1223" i="8" s="1"/>
  <c r="AI591" i="1"/>
  <c r="S1259" i="8" s="1"/>
  <c r="T1259" i="8" s="1"/>
  <c r="AI531" i="1"/>
  <c r="S1199" i="8" s="1"/>
  <c r="T1199" i="8" s="1"/>
  <c r="AI678" i="1"/>
  <c r="S1346" i="8" s="1"/>
  <c r="T1346" i="8" s="1"/>
  <c r="AI643" i="1"/>
  <c r="S1311" i="8" s="1"/>
  <c r="T1311" i="8" s="1"/>
  <c r="AI621" i="1"/>
  <c r="S1289" i="8" s="1"/>
  <c r="T1289" i="8" s="1"/>
  <c r="AI481" i="1"/>
  <c r="S1149" i="8" s="1"/>
  <c r="T1149" i="8" s="1"/>
  <c r="AI650" i="1"/>
  <c r="S1318" i="8" s="1"/>
  <c r="T1318" i="8" s="1"/>
  <c r="AI602" i="1"/>
  <c r="S1270" i="8" s="1"/>
  <c r="T1270" i="8" s="1"/>
  <c r="AI507" i="1"/>
  <c r="S1175" i="8" s="1"/>
  <c r="T1175" i="8" s="1"/>
  <c r="AI563" i="1"/>
  <c r="S1231" i="8" s="1"/>
  <c r="T1231" i="8" s="1"/>
  <c r="AI442" i="1"/>
  <c r="S1110" i="8" s="1"/>
  <c r="T1110" i="8" s="1"/>
  <c r="AI477" i="1"/>
  <c r="S1145" i="8" s="1"/>
  <c r="T1145" i="8" s="1"/>
  <c r="AI604" i="1"/>
  <c r="S1272" i="8" s="1"/>
  <c r="T1272" i="8" s="1"/>
  <c r="AI537" i="1"/>
  <c r="S1205" i="8" s="1"/>
  <c r="T1205" i="8" s="1"/>
  <c r="AI422" i="1"/>
  <c r="S1090" i="8" s="1"/>
  <c r="T1090" i="8" s="1"/>
  <c r="AI495" i="1"/>
  <c r="S1163" i="8" s="1"/>
  <c r="T1163" i="8" s="1"/>
  <c r="AI656" i="1"/>
  <c r="S1324" i="8" s="1"/>
  <c r="T1324" i="8" s="1"/>
  <c r="AI502" i="1"/>
  <c r="S1170" i="8" s="1"/>
  <c r="T1170" i="8" s="1"/>
  <c r="AI415" i="1"/>
  <c r="S1083" i="8" s="1"/>
  <c r="T1083" i="8" s="1"/>
  <c r="AI529" i="1"/>
  <c r="S1197" i="8" s="1"/>
  <c r="T1197" i="8" s="1"/>
  <c r="AI616" i="1"/>
  <c r="S1284" i="8" s="1"/>
  <c r="T1284" i="8" s="1"/>
  <c r="AI673" i="1"/>
  <c r="S1341" i="8" s="1"/>
  <c r="T1341" i="8" s="1"/>
  <c r="AI613" i="1"/>
  <c r="S1281" i="8" s="1"/>
  <c r="T1281" i="8" s="1"/>
  <c r="AI509" i="1"/>
  <c r="S1177" i="8" s="1"/>
  <c r="T1177" i="8" s="1"/>
  <c r="AI488" i="1"/>
  <c r="S1156" i="8" s="1"/>
  <c r="T1156" i="8" s="1"/>
  <c r="AI234" i="1"/>
  <c r="S902" i="8" s="1"/>
  <c r="T902" i="8" s="1"/>
  <c r="AI388" i="1"/>
  <c r="S1056" i="8" s="1"/>
  <c r="T1056" i="8" s="1"/>
  <c r="AI528" i="1"/>
  <c r="S1196" i="8" s="1"/>
  <c r="T1196" i="8" s="1"/>
  <c r="AI637" i="1"/>
  <c r="S1305" i="8" s="1"/>
  <c r="T1305" i="8" s="1"/>
  <c r="AI659" i="1"/>
  <c r="S1327" i="8" s="1"/>
  <c r="T1327" i="8" s="1"/>
  <c r="AI395" i="1"/>
  <c r="S1063" i="8" s="1"/>
  <c r="T1063" i="8" s="1"/>
  <c r="AI435" i="1"/>
  <c r="S1103" i="8" s="1"/>
  <c r="T1103" i="8" s="1"/>
  <c r="AI651" i="1"/>
  <c r="S1319" i="8" s="1"/>
  <c r="T1319" i="8" s="1"/>
  <c r="AI448" i="1"/>
  <c r="S1116" i="8" s="1"/>
  <c r="T1116" i="8" s="1"/>
  <c r="AI598" i="1"/>
  <c r="S1266" i="8" s="1"/>
  <c r="T1266" i="8" s="1"/>
  <c r="AI586" i="1"/>
  <c r="S1254" i="8" s="1"/>
  <c r="T1254" i="8" s="1"/>
  <c r="AI526" i="1"/>
  <c r="S1194" i="8" s="1"/>
  <c r="T1194" i="8" s="1"/>
  <c r="AI416" i="1"/>
  <c r="S1084" i="8" s="1"/>
  <c r="T1084" i="8" s="1"/>
  <c r="AI632" i="1"/>
  <c r="S1300" i="8" s="1"/>
  <c r="T1300" i="8" s="1"/>
  <c r="AI594" i="1"/>
  <c r="S1262" i="8" s="1"/>
  <c r="T1262" i="8" s="1"/>
  <c r="AI406" i="1"/>
  <c r="S1074" i="8" s="1"/>
  <c r="T1074" i="8" s="1"/>
  <c r="AI480" i="1"/>
  <c r="S1148" i="8" s="1"/>
  <c r="T1148" i="8" s="1"/>
  <c r="AI666" i="1"/>
  <c r="S1334" i="8" s="1"/>
  <c r="T1334" i="8" s="1"/>
  <c r="AI459" i="1"/>
  <c r="S1127" i="8" s="1"/>
  <c r="T1127" i="8" s="1"/>
  <c r="AI508" i="1"/>
  <c r="S1176" i="8" s="1"/>
  <c r="T1176" i="8" s="1"/>
  <c r="AI445" i="1"/>
  <c r="S1113" i="8" s="1"/>
  <c r="T1113" i="8" s="1"/>
  <c r="AI672" i="1"/>
  <c r="S1340" i="8" s="1"/>
  <c r="T1340" i="8" s="1"/>
  <c r="AI577" i="1"/>
  <c r="S1245" i="8" s="1"/>
  <c r="T1245" i="8" s="1"/>
  <c r="AI566" i="1"/>
  <c r="S1234" i="8" s="1"/>
  <c r="T1234" i="8" s="1"/>
  <c r="AI592" i="1"/>
  <c r="S1260" i="8" s="1"/>
  <c r="T1260" i="8" s="1"/>
  <c r="AI517" i="1"/>
  <c r="S1185" i="8" s="1"/>
  <c r="T1185" i="8" s="1"/>
  <c r="AI560" i="1"/>
  <c r="S1228" i="8" s="1"/>
  <c r="T1228" i="8" s="1"/>
  <c r="AI440" i="1"/>
  <c r="S1108" i="8" s="1"/>
  <c r="T1108" i="8" s="1"/>
  <c r="AI460" i="1"/>
  <c r="S1128" i="8" s="1"/>
  <c r="T1128" i="8" s="1"/>
  <c r="AI573" i="1"/>
  <c r="S1241" i="8" s="1"/>
  <c r="T1241" i="8" s="1"/>
  <c r="AI499" i="1"/>
  <c r="S1167" i="8" s="1"/>
  <c r="T1167" i="8" s="1"/>
  <c r="AI667" i="1"/>
  <c r="S1335" i="8" s="1"/>
  <c r="T1335" i="8" s="1"/>
  <c r="AI640" i="1"/>
  <c r="S1308" i="8" s="1"/>
  <c r="T1308" i="8" s="1"/>
  <c r="AI461" i="1"/>
  <c r="S1129" i="8" s="1"/>
  <c r="T1129" i="8" s="1"/>
  <c r="AI641" i="1"/>
  <c r="S1309" i="8" s="1"/>
  <c r="T1309" i="8" s="1"/>
  <c r="AI443" i="1"/>
  <c r="S1111" i="8" s="1"/>
  <c r="T1111" i="8" s="1"/>
  <c r="AI520" i="1"/>
  <c r="S1188" i="8" s="1"/>
  <c r="T1188" i="8" s="1"/>
  <c r="AI473" i="1"/>
  <c r="S1141" i="8" s="1"/>
  <c r="T1141" i="8" s="1"/>
  <c r="AI281" i="1"/>
  <c r="S949" i="8" s="1"/>
  <c r="T949" i="8" s="1"/>
  <c r="AI457" i="1"/>
  <c r="S1125" i="8" s="1"/>
  <c r="T1125" i="8" s="1"/>
  <c r="AI654" i="1"/>
  <c r="S1322" i="8" s="1"/>
  <c r="T1322" i="8" s="1"/>
  <c r="AI587" i="1"/>
  <c r="S1255" i="8" s="1"/>
  <c r="T1255" i="8" s="1"/>
  <c r="AI652" i="1"/>
  <c r="S1320" i="8" s="1"/>
  <c r="T1320" i="8" s="1"/>
  <c r="AI611" i="1"/>
  <c r="S1279" i="8" s="1"/>
  <c r="T1279" i="8" s="1"/>
  <c r="AI432" i="1"/>
  <c r="S1100" i="8" s="1"/>
  <c r="T1100" i="8" s="1"/>
  <c r="AI405" i="1"/>
  <c r="S1073" i="8" s="1"/>
  <c r="T1073" i="8" s="1"/>
  <c r="AI417" i="1"/>
  <c r="S1085" i="8" s="1"/>
  <c r="T1085" i="8" s="1"/>
  <c r="AI483" i="1"/>
  <c r="S1151" i="8" s="1"/>
  <c r="T1151" i="8" s="1"/>
  <c r="AI468" i="1"/>
  <c r="S1136" i="8" s="1"/>
  <c r="T1136" i="8" s="1"/>
  <c r="AI677" i="1"/>
  <c r="S1345" i="8" s="1"/>
  <c r="T1345" i="8" s="1"/>
  <c r="AI570" i="1"/>
  <c r="S1238" i="8" s="1"/>
  <c r="T1238" i="8" s="1"/>
  <c r="AI612" i="1"/>
  <c r="S1280" i="8" s="1"/>
  <c r="T1280" i="8" s="1"/>
  <c r="AI676" i="1"/>
  <c r="S1344" i="8" s="1"/>
  <c r="T1344" i="8" s="1"/>
  <c r="AI653" i="1"/>
  <c r="S1321" i="8" s="1"/>
  <c r="T1321" i="8" s="1"/>
  <c r="AI585" i="1"/>
  <c r="S1253" i="8" s="1"/>
  <c r="T1253" i="8" s="1"/>
  <c r="AI438" i="1"/>
  <c r="S1106" i="8" s="1"/>
  <c r="T1106" i="8" s="1"/>
  <c r="AI404" i="1"/>
  <c r="S1072" i="8" s="1"/>
  <c r="T1072" i="8" s="1"/>
  <c r="AI657" i="1"/>
  <c r="S1325" i="8" s="1"/>
  <c r="T1325" i="8" s="1"/>
  <c r="AI645" i="1"/>
  <c r="S1313" i="8" s="1"/>
  <c r="T1313" i="8" s="1"/>
  <c r="AI538" i="1"/>
  <c r="S1206" i="8" s="1"/>
  <c r="T1206" i="8" s="1"/>
  <c r="AI303" i="1"/>
  <c r="S971" i="8" s="1"/>
  <c r="T971" i="8" s="1"/>
  <c r="AI147" i="1"/>
  <c r="S815" i="8" s="1"/>
  <c r="T815" i="8" s="1"/>
  <c r="AI134" i="1"/>
  <c r="S802" i="8" s="1"/>
  <c r="T802" i="8" s="1"/>
  <c r="AI217" i="1"/>
  <c r="S885" i="8" s="1"/>
  <c r="T885" i="8" s="1"/>
  <c r="AI104" i="1"/>
  <c r="S772" i="8" s="1"/>
  <c r="T772" i="8" s="1"/>
  <c r="AI436" i="1"/>
  <c r="S1104" i="8" s="1"/>
  <c r="T1104" i="8" s="1"/>
  <c r="AI597" i="1"/>
  <c r="S1265" i="8" s="1"/>
  <c r="T1265" i="8" s="1"/>
  <c r="AI543" i="1"/>
  <c r="S1211" i="8" s="1"/>
  <c r="T1211" i="8" s="1"/>
  <c r="AI642" i="1"/>
  <c r="S1310" i="8" s="1"/>
  <c r="T1310" i="8" s="1"/>
  <c r="AI633" i="1"/>
  <c r="S1301" i="8" s="1"/>
  <c r="T1301" i="8" s="1"/>
  <c r="AI475" i="1"/>
  <c r="S1143" i="8" s="1"/>
  <c r="T1143" i="8" s="1"/>
  <c r="AI331" i="1"/>
  <c r="S999" i="8" s="1"/>
  <c r="T999" i="8" s="1"/>
  <c r="AI484" i="1"/>
  <c r="S1152" i="8" s="1"/>
  <c r="T1152" i="8" s="1"/>
  <c r="AI547" i="1"/>
  <c r="S1215" i="8" s="1"/>
  <c r="T1215" i="8" s="1"/>
  <c r="AI466" i="1"/>
  <c r="S1134" i="8" s="1"/>
  <c r="T1134" i="8" s="1"/>
  <c r="AI430" i="1"/>
  <c r="S1098" i="8" s="1"/>
  <c r="T1098" i="8" s="1"/>
  <c r="AI638" i="1"/>
  <c r="S1306" i="8" s="1"/>
  <c r="T1306" i="8" s="1"/>
  <c r="AI629" i="1"/>
  <c r="S1297" i="8" s="1"/>
  <c r="T1297" i="8" s="1"/>
  <c r="AI401" i="1"/>
  <c r="S1069" i="8" s="1"/>
  <c r="T1069" i="8" s="1"/>
  <c r="AI249" i="1"/>
  <c r="S917" i="8" s="1"/>
  <c r="T917" i="8" s="1"/>
  <c r="AI364" i="1"/>
  <c r="S1032" i="8" s="1"/>
  <c r="T1032" i="8" s="1"/>
  <c r="AI305" i="1"/>
  <c r="S973" i="8" s="1"/>
  <c r="T973" i="8" s="1"/>
  <c r="AI519" i="1"/>
  <c r="S1187" i="8" s="1"/>
  <c r="T1187" i="8" s="1"/>
  <c r="AI564" i="1"/>
  <c r="S1232" i="8" s="1"/>
  <c r="T1232" i="8" s="1"/>
  <c r="AI242" i="1"/>
  <c r="S910" i="8" s="1"/>
  <c r="T910" i="8" s="1"/>
  <c r="AI378" i="1"/>
  <c r="S1046" i="8" s="1"/>
  <c r="T1046" i="8" s="1"/>
  <c r="AI413" i="1"/>
  <c r="S1081" i="8" s="1"/>
  <c r="T1081" i="8" s="1"/>
  <c r="AI568" i="1"/>
  <c r="S1236" i="8" s="1"/>
  <c r="T1236" i="8" s="1"/>
  <c r="AI623" i="1"/>
  <c r="S1291" i="8" s="1"/>
  <c r="T1291" i="8" s="1"/>
  <c r="AI516" i="1"/>
  <c r="S1184" i="8" s="1"/>
  <c r="T1184" i="8" s="1"/>
  <c r="AI617" i="1"/>
  <c r="S1285" i="8" s="1"/>
  <c r="T1285" i="8" s="1"/>
  <c r="AI596" i="1"/>
  <c r="S1264" i="8" s="1"/>
  <c r="T1264" i="8" s="1"/>
  <c r="AI606" i="1"/>
  <c r="S1274" i="8" s="1"/>
  <c r="T1274" i="8" s="1"/>
  <c r="AI647" i="1"/>
  <c r="S1315" i="8" s="1"/>
  <c r="T1315" i="8" s="1"/>
  <c r="AI548" i="1"/>
  <c r="S1216" i="8" s="1"/>
  <c r="T1216" i="8" s="1"/>
  <c r="AI626" i="1"/>
  <c r="S1294" i="8" s="1"/>
  <c r="T1294" i="8" s="1"/>
  <c r="AI609" i="1"/>
  <c r="S1277" i="8" s="1"/>
  <c r="T1277" i="8" s="1"/>
  <c r="AI523" i="1"/>
  <c r="S1191" i="8" s="1"/>
  <c r="T1191" i="8" s="1"/>
  <c r="AI574" i="1"/>
  <c r="S1242" i="8" s="1"/>
  <c r="T1242" i="8" s="1"/>
  <c r="AI467" i="1"/>
  <c r="S1135" i="8" s="1"/>
  <c r="T1135" i="8" s="1"/>
  <c r="AI622" i="1"/>
  <c r="S1290" i="8" s="1"/>
  <c r="T1290" i="8" s="1"/>
  <c r="AI525" i="1"/>
  <c r="S1193" i="8" s="1"/>
  <c r="T1193" i="8" s="1"/>
  <c r="AI494" i="1"/>
  <c r="S1162" i="8" s="1"/>
  <c r="T1162" i="8" s="1"/>
  <c r="AI363" i="1"/>
  <c r="S1031" i="8" s="1"/>
  <c r="T1031" i="8" s="1"/>
  <c r="AI498" i="1"/>
  <c r="S1166" i="8" s="1"/>
  <c r="T1166" i="8" s="1"/>
  <c r="AI671" i="1"/>
  <c r="S1339" i="8" s="1"/>
  <c r="T1339" i="8" s="1"/>
  <c r="AI98" i="1"/>
  <c r="S766" i="8" s="1"/>
  <c r="T766" i="8" s="1"/>
  <c r="AI100" i="1"/>
  <c r="S768" i="8" s="1"/>
  <c r="T768" i="8" s="1"/>
  <c r="AI99" i="1"/>
  <c r="S767" i="8" s="1"/>
  <c r="T767" i="8" s="1"/>
  <c r="AI97" i="1"/>
  <c r="S765" i="8" s="1"/>
  <c r="T765" i="8" s="1"/>
  <c r="AI90" i="1"/>
  <c r="S758" i="8" s="1"/>
  <c r="T758" i="8" s="1"/>
  <c r="AI89" i="1"/>
  <c r="S757" i="8" s="1"/>
  <c r="T757" i="8" s="1"/>
  <c r="AI88" i="1"/>
  <c r="S756" i="8" s="1"/>
  <c r="T756" i="8" s="1"/>
  <c r="AI83" i="1"/>
  <c r="S751" i="8" s="1"/>
  <c r="T751" i="8" s="1"/>
  <c r="AI96" i="1"/>
  <c r="S764" i="8" s="1"/>
  <c r="T764" i="8" s="1"/>
  <c r="AI86" i="1"/>
  <c r="S754" i="8" s="1"/>
  <c r="T754" i="8" s="1"/>
  <c r="AI87" i="1"/>
  <c r="S755" i="8" s="1"/>
  <c r="T755" i="8" s="1"/>
  <c r="AI95" i="1"/>
  <c r="S763" i="8" s="1"/>
  <c r="T763" i="8" s="1"/>
  <c r="AI84" i="1"/>
  <c r="S752" i="8" s="1"/>
  <c r="T752" i="8" s="1"/>
  <c r="AI94" i="1"/>
  <c r="S762" i="8" s="1"/>
  <c r="T762" i="8" s="1"/>
  <c r="AI92" i="1"/>
  <c r="S760" i="8" s="1"/>
  <c r="T760" i="8" s="1"/>
  <c r="AI93" i="1"/>
  <c r="S761" i="8" s="1"/>
  <c r="T761" i="8" s="1"/>
  <c r="AI85" i="1"/>
  <c r="S753" i="8" s="1"/>
  <c r="T753" i="8" s="1"/>
  <c r="AI371" i="1"/>
  <c r="S1039" i="8" s="1"/>
  <c r="T1039" i="8" s="1"/>
  <c r="AI275" i="1"/>
  <c r="S943" i="8" s="1"/>
  <c r="T943" i="8" s="1"/>
  <c r="AI182" i="1"/>
  <c r="S850" i="8" s="1"/>
  <c r="T850" i="8" s="1"/>
  <c r="AI599" i="1"/>
  <c r="S1267" i="8" s="1"/>
  <c r="T1267" i="8" s="1"/>
  <c r="AI425" i="1"/>
  <c r="S1093" i="8" s="1"/>
  <c r="T1093" i="8" s="1"/>
  <c r="AI471" i="1"/>
  <c r="S1139" i="8" s="1"/>
  <c r="T1139" i="8" s="1"/>
  <c r="AI318" i="1"/>
  <c r="S986" i="8" s="1"/>
  <c r="T986" i="8" s="1"/>
  <c r="AI660" i="1"/>
  <c r="S1328" i="8" s="1"/>
  <c r="T1328" i="8" s="1"/>
  <c r="AI196" i="1"/>
  <c r="S864" i="8" s="1"/>
  <c r="T864" i="8" s="1"/>
  <c r="AI396" i="1"/>
  <c r="S1064" i="8" s="1"/>
  <c r="T1064" i="8" s="1"/>
  <c r="AI497" i="1"/>
  <c r="S1165" i="8" s="1"/>
  <c r="T1165" i="8" s="1"/>
  <c r="AI433" i="1"/>
  <c r="S1101" i="8" s="1"/>
  <c r="T1101" i="8" s="1"/>
  <c r="AJ381" i="1"/>
  <c r="AJ590" i="1"/>
  <c r="AJ397" i="1"/>
  <c r="AJ253" i="1"/>
  <c r="AJ628" i="1"/>
  <c r="AJ522" i="1"/>
  <c r="AJ220" i="1"/>
  <c r="AJ630" i="1"/>
  <c r="AJ644" i="1"/>
  <c r="Y30" i="6"/>
  <c r="AJ373" i="1"/>
  <c r="AJ490" i="1"/>
  <c r="AJ260" i="1"/>
  <c r="AJ269" i="1"/>
  <c r="AJ414" i="1"/>
  <c r="AJ596" i="1"/>
  <c r="AJ205" i="1"/>
  <c r="AJ333" i="1"/>
  <c r="AJ141" i="1"/>
  <c r="AJ157" i="1"/>
  <c r="AJ619" i="1"/>
  <c r="AJ330" i="1"/>
  <c r="AJ147" i="1"/>
  <c r="AJ413" i="1"/>
  <c r="AJ661" i="1"/>
  <c r="AJ511" i="1"/>
  <c r="AJ613" i="1"/>
  <c r="AJ502" i="1"/>
  <c r="AJ495" i="1"/>
  <c r="AJ602" i="1"/>
  <c r="AJ482" i="1"/>
  <c r="AJ669" i="1"/>
  <c r="AJ434" i="1"/>
  <c r="AJ533" i="1"/>
  <c r="AJ607" i="1"/>
  <c r="AJ184" i="1"/>
  <c r="AJ139" i="1"/>
  <c r="AJ454" i="1"/>
  <c r="AJ536" i="1"/>
  <c r="AJ287" i="1"/>
  <c r="AJ515" i="1"/>
  <c r="AJ583" i="1"/>
  <c r="AJ229" i="1"/>
  <c r="AJ214" i="1"/>
  <c r="AJ572" i="1"/>
  <c r="AJ318" i="1"/>
  <c r="AJ350" i="1"/>
  <c r="AJ285" i="1"/>
  <c r="AJ387" i="1"/>
  <c r="AJ119" i="1"/>
  <c r="AJ358" i="1"/>
  <c r="AJ642" i="1"/>
  <c r="AJ499" i="1"/>
  <c r="AJ401" i="1"/>
  <c r="AJ249" i="1"/>
  <c r="AJ303" i="1"/>
  <c r="AJ281" i="1"/>
  <c r="AJ560" i="1"/>
  <c r="AJ566" i="1"/>
  <c r="AJ608" i="1"/>
  <c r="AJ478" i="1"/>
  <c r="AJ616" i="1"/>
  <c r="AJ474" i="1"/>
  <c r="AJ477" i="1"/>
  <c r="AJ591" i="1"/>
  <c r="AJ365" i="1"/>
  <c r="AJ300" i="1"/>
  <c r="AJ584" i="1"/>
  <c r="AJ145" i="1"/>
  <c r="AJ312" i="1"/>
  <c r="AJ392" i="1"/>
  <c r="AJ403" i="1"/>
  <c r="AJ272" i="1"/>
  <c r="AJ215" i="1"/>
  <c r="AJ127" i="1"/>
  <c r="AJ295" i="1"/>
  <c r="AJ103" i="1"/>
  <c r="AJ547" i="1"/>
  <c r="AJ388" i="1"/>
  <c r="AJ548" i="1"/>
  <c r="AJ640" i="1"/>
  <c r="AJ406" i="1"/>
  <c r="AJ438" i="1"/>
  <c r="AJ652" i="1"/>
  <c r="AJ443" i="1"/>
  <c r="AJ459" i="1"/>
  <c r="AJ448" i="1"/>
  <c r="AJ435" i="1"/>
  <c r="AJ659" i="1"/>
  <c r="AJ530" i="1"/>
  <c r="AJ555" i="1"/>
  <c r="AJ565" i="1"/>
  <c r="AJ144" i="1"/>
  <c r="AJ159" i="1"/>
  <c r="AJ341" i="1"/>
  <c r="AJ610" i="1"/>
  <c r="AJ316" i="1"/>
  <c r="AJ219" i="1"/>
  <c r="AJ593" i="1"/>
  <c r="AJ267" i="1"/>
  <c r="AJ251" i="1"/>
  <c r="AJ243" i="1"/>
  <c r="AJ212" i="1"/>
  <c r="AJ646" i="1"/>
  <c r="AJ126" i="1"/>
  <c r="AJ301" i="1"/>
  <c r="AJ248" i="1"/>
  <c r="AJ225" i="1"/>
  <c r="AJ266" i="1"/>
  <c r="AJ319" i="1"/>
  <c r="AJ222" i="1"/>
  <c r="AJ142" i="1"/>
  <c r="AJ123" i="1"/>
  <c r="AJ258" i="1"/>
  <c r="AJ107" i="1"/>
  <c r="AJ179" i="1"/>
  <c r="AJ128" i="1"/>
  <c r="AJ366" i="1"/>
  <c r="AJ208" i="1"/>
  <c r="AJ615" i="1"/>
  <c r="AJ528" i="1"/>
  <c r="AJ412" i="1"/>
  <c r="AJ481" i="1"/>
  <c r="AJ571" i="1"/>
  <c r="AJ132" i="1"/>
  <c r="AJ369" i="1"/>
  <c r="AJ556" i="1"/>
  <c r="AJ357" i="1"/>
  <c r="AJ409" i="1"/>
  <c r="AJ120" i="1"/>
  <c r="AJ263" i="1"/>
  <c r="AJ196" i="1"/>
  <c r="AJ172" i="1"/>
  <c r="AJ240" i="1"/>
  <c r="AJ273" i="1"/>
  <c r="AJ471" i="1"/>
  <c r="AJ425" i="1"/>
  <c r="AJ231" i="1"/>
  <c r="AJ108" i="1"/>
  <c r="AJ224" i="1"/>
  <c r="AJ599" i="1"/>
  <c r="AJ408" i="1"/>
  <c r="AJ339" i="1"/>
  <c r="AJ338" i="1"/>
  <c r="AJ192" i="1"/>
  <c r="AJ154" i="1"/>
  <c r="AJ116" i="1"/>
  <c r="AJ171" i="1"/>
  <c r="AJ121" i="1"/>
  <c r="AJ185" i="1"/>
  <c r="AJ307" i="1"/>
  <c r="AJ168" i="1"/>
  <c r="AJ257" i="1"/>
  <c r="AJ494" i="1"/>
  <c r="AJ614" i="1"/>
  <c r="AJ498" i="1"/>
  <c r="AJ405" i="1"/>
  <c r="AJ674" i="1"/>
  <c r="AJ230" i="1"/>
  <c r="AJ525" i="1"/>
  <c r="AJ543" i="1"/>
  <c r="AJ483" i="1"/>
  <c r="AJ624" i="1"/>
  <c r="AJ577" i="1"/>
  <c r="AJ476" i="1"/>
  <c r="AJ631" i="1"/>
  <c r="AJ255" i="1"/>
  <c r="AJ658" i="1"/>
  <c r="AJ422" i="1"/>
  <c r="AJ169" i="1"/>
  <c r="AJ328" i="1"/>
  <c r="AJ463" i="1"/>
  <c r="AJ439" i="1"/>
  <c r="AJ162" i="1"/>
  <c r="AJ236" i="1"/>
  <c r="AJ244" i="1"/>
  <c r="AJ239" i="1"/>
  <c r="AJ649" i="1"/>
  <c r="AJ293" i="1"/>
  <c r="AJ535" i="1"/>
  <c r="AJ298" i="1"/>
  <c r="AJ582" i="1"/>
  <c r="AJ546" i="1"/>
  <c r="AJ620" i="1"/>
  <c r="AJ265" i="1"/>
  <c r="AJ170" i="1"/>
  <c r="AJ158" i="1"/>
  <c r="AJ164" i="1"/>
  <c r="AJ245" i="1"/>
  <c r="AJ211" i="1"/>
  <c r="AJ426" i="1"/>
  <c r="AJ455" i="1"/>
  <c r="AJ637" i="1"/>
  <c r="AJ475" i="1"/>
  <c r="AJ519" i="1"/>
  <c r="AJ134" i="1"/>
  <c r="AJ647" i="1"/>
  <c r="AJ625" i="1"/>
  <c r="AJ563" i="1"/>
  <c r="AJ609" i="1"/>
  <c r="AJ331" i="1"/>
  <c r="AJ612" i="1"/>
  <c r="AJ617" i="1"/>
  <c r="AJ430" i="1"/>
  <c r="AJ436" i="1"/>
  <c r="AJ641" i="1"/>
  <c r="AJ592" i="1"/>
  <c r="AJ467" i="1"/>
  <c r="AJ364" i="1"/>
  <c r="AJ645" i="1"/>
  <c r="AJ496" i="1"/>
  <c r="AJ586" i="1"/>
  <c r="AJ297" i="1"/>
  <c r="AJ415" i="1"/>
  <c r="AJ325" i="1"/>
  <c r="AJ329" i="1"/>
  <c r="AJ534" i="1"/>
  <c r="AJ361" i="1"/>
  <c r="AJ458" i="1"/>
  <c r="AJ367" i="1"/>
  <c r="AJ359" i="1"/>
  <c r="AJ334" i="1"/>
  <c r="AJ345" i="1"/>
  <c r="AJ270" i="1"/>
  <c r="AJ292" i="1"/>
  <c r="AJ521" i="1"/>
  <c r="AJ314" i="1"/>
  <c r="AJ335" i="1"/>
  <c r="AJ504" i="1"/>
  <c r="AJ247" i="1"/>
  <c r="AJ124" i="1"/>
  <c r="AJ221" i="1"/>
  <c r="AJ233" i="1"/>
  <c r="AJ340" i="1"/>
  <c r="AJ275" i="1"/>
  <c r="AJ176" i="1"/>
  <c r="AJ138" i="1"/>
  <c r="AJ198" i="1"/>
  <c r="AJ385" i="1"/>
  <c r="AJ210" i="1"/>
  <c r="AJ151" i="1"/>
  <c r="AJ456" i="1"/>
  <c r="AJ514" i="1"/>
  <c r="AJ626" i="1"/>
  <c r="AJ623" i="1"/>
  <c r="AJ655" i="1"/>
  <c r="AJ562" i="1"/>
  <c r="AJ585" i="1"/>
  <c r="AJ653" i="1"/>
  <c r="AJ432" i="1"/>
  <c r="AJ587" i="1"/>
  <c r="AJ654" i="1"/>
  <c r="AJ573" i="1"/>
  <c r="AJ675" i="1"/>
  <c r="AJ488" i="1"/>
  <c r="AJ576" i="1"/>
  <c r="AJ604" i="1"/>
  <c r="AJ437" i="1"/>
  <c r="AJ506" i="1"/>
  <c r="AJ360" i="1"/>
  <c r="AJ317" i="1"/>
  <c r="AJ372" i="1"/>
  <c r="AJ311" i="1"/>
  <c r="AJ136" i="1"/>
  <c r="AJ252" i="1"/>
  <c r="AJ264" i="1"/>
  <c r="AJ636" i="1"/>
  <c r="AJ485" i="1"/>
  <c r="AJ188" i="1"/>
  <c r="AJ356" i="1"/>
  <c r="AJ351" i="1"/>
  <c r="AJ447" i="1"/>
  <c r="AJ206" i="1"/>
  <c r="AJ286" i="1"/>
  <c r="AJ441" i="1"/>
  <c r="AJ129" i="1"/>
  <c r="AJ279" i="1"/>
  <c r="AJ199" i="1"/>
  <c r="AJ232" i="1"/>
  <c r="AJ509" i="1"/>
  <c r="AJ429" i="1"/>
  <c r="AJ486" i="1"/>
  <c r="AJ389" i="1"/>
  <c r="AJ399" i="1"/>
  <c r="AJ394" i="1"/>
  <c r="AJ324" i="1"/>
  <c r="AJ386" i="1"/>
  <c r="AJ402" i="1"/>
  <c r="AJ634" i="1"/>
  <c r="AJ396" i="1"/>
  <c r="AJ337" i="1"/>
  <c r="AJ111" i="1"/>
  <c r="AJ449" i="1"/>
  <c r="AJ505" i="1"/>
  <c r="AJ173" i="1"/>
  <c r="AJ209" i="1"/>
  <c r="AJ167" i="1"/>
  <c r="AJ320" i="1"/>
  <c r="AJ112" i="1"/>
  <c r="AJ106" i="1"/>
  <c r="AJ516" i="1"/>
  <c r="AJ568" i="1"/>
  <c r="AJ633" i="1"/>
  <c r="AJ217" i="1"/>
  <c r="AJ538" i="1"/>
  <c r="AJ677" i="1"/>
  <c r="AJ246" i="1"/>
  <c r="AJ489" i="1"/>
  <c r="AJ508" i="1"/>
  <c r="AJ594" i="1"/>
  <c r="AJ452" i="1"/>
  <c r="AJ578" i="1"/>
  <c r="AJ643" i="1"/>
  <c r="AJ531" i="1"/>
  <c r="AJ349" i="1"/>
  <c r="AJ512" i="1"/>
  <c r="AJ178" i="1"/>
  <c r="AJ315" i="1"/>
  <c r="AJ407" i="1"/>
  <c r="AJ421" i="1"/>
  <c r="AJ451" i="1"/>
  <c r="AJ342" i="1"/>
  <c r="AJ105" i="1"/>
  <c r="AJ433" i="1"/>
  <c r="AJ163" i="1"/>
  <c r="AJ550" i="1"/>
  <c r="AJ113" i="1"/>
  <c r="AJ554" i="1"/>
  <c r="AJ131" i="1"/>
  <c r="AJ310" i="1"/>
  <c r="AJ344" i="1"/>
  <c r="AJ284" i="1"/>
  <c r="AJ187" i="1"/>
  <c r="AJ166" i="1"/>
  <c r="AJ204" i="1"/>
  <c r="AJ223" i="1"/>
  <c r="AJ501" i="1"/>
  <c r="AJ191" i="1"/>
  <c r="AJ404" i="1"/>
  <c r="AJ460" i="1"/>
  <c r="AJ564" i="1"/>
  <c r="AJ466" i="1"/>
  <c r="AJ468" i="1"/>
  <c r="AJ601" i="1"/>
  <c r="AJ473" i="1"/>
  <c r="AJ667" i="1"/>
  <c r="AJ627" i="1"/>
  <c r="AJ598" i="1"/>
  <c r="AJ579" i="1"/>
  <c r="AK579" i="1" s="1"/>
  <c r="AJ465" i="1"/>
  <c r="AJ427" i="1"/>
  <c r="AJ673" i="1"/>
  <c r="AJ492" i="1"/>
  <c r="AJ507" i="1"/>
  <c r="AJ226" i="1"/>
  <c r="AJ197" i="1"/>
  <c r="AJ354" i="1"/>
  <c r="AJ299" i="1"/>
  <c r="AJ500" i="1"/>
  <c r="AJ200" i="1"/>
  <c r="AJ462" i="1"/>
  <c r="AJ327" i="1"/>
  <c r="AJ377" i="1"/>
  <c r="AJ283" i="1"/>
  <c r="AJ189" i="1"/>
  <c r="AJ161" i="1"/>
  <c r="AJ110" i="1"/>
  <c r="AJ605" i="1"/>
  <c r="AJ150" i="1"/>
  <c r="AJ213" i="1"/>
  <c r="AJ152" i="1"/>
  <c r="AJ153" i="1"/>
  <c r="AJ177" i="1"/>
  <c r="AJ336" i="1"/>
  <c r="AJ109" i="1"/>
  <c r="AJ130" i="1"/>
  <c r="AJ304" i="1"/>
  <c r="AJ118" i="1"/>
  <c r="AJ648" i="1"/>
  <c r="AJ526" i="1"/>
  <c r="AJ651" i="1"/>
  <c r="AJ390" i="1"/>
  <c r="AJ656" i="1"/>
  <c r="AJ537" i="1"/>
  <c r="AJ444" i="1"/>
  <c r="AJ280" i="1"/>
  <c r="AJ580" i="1"/>
  <c r="AJ618" i="1"/>
  <c r="AJ289" i="1"/>
  <c r="AJ296" i="1"/>
  <c r="AJ561" i="1"/>
  <c r="AJ375" i="1"/>
  <c r="AJ379" i="1"/>
  <c r="AJ384" i="1"/>
  <c r="AJ410" i="1"/>
  <c r="AJ411" i="1"/>
  <c r="AJ268" i="1"/>
  <c r="AJ114" i="1"/>
  <c r="AJ423" i="1"/>
  <c r="AJ326" i="1"/>
  <c r="AJ663" i="1"/>
  <c r="AJ261" i="1"/>
  <c r="AJ559" i="1"/>
  <c r="AJ343" i="1"/>
  <c r="AJ380" i="1"/>
  <c r="AJ660" i="1"/>
  <c r="AJ101" i="1"/>
  <c r="AJ259" i="1"/>
  <c r="AJ479" i="1"/>
  <c r="AJ391" i="1"/>
  <c r="AJ186" i="1"/>
  <c r="AJ278" i="1"/>
  <c r="AJ256" i="1"/>
  <c r="AJ140" i="1"/>
  <c r="AJ183" i="1"/>
  <c r="AJ419" i="1"/>
  <c r="AJ400" i="1"/>
  <c r="AJ194" i="1"/>
  <c r="AJ305" i="1"/>
  <c r="AJ480" i="1"/>
  <c r="AJ417" i="1"/>
  <c r="AJ551" i="1"/>
  <c r="AJ672" i="1"/>
  <c r="AJ541" i="1"/>
  <c r="AJ395" i="1"/>
  <c r="AJ621" i="1"/>
  <c r="AJ156" i="1"/>
  <c r="AJ277" i="1"/>
  <c r="AJ238" i="1"/>
  <c r="AJ668" i="1"/>
  <c r="AJ302" i="1"/>
  <c r="AJ393" i="1"/>
  <c r="AJ398" i="1"/>
  <c r="AJ374" i="1"/>
  <c r="AJ497" i="1"/>
  <c r="AJ542" i="1"/>
  <c r="AJ670" i="1"/>
  <c r="AJ513" i="1"/>
  <c r="AJ174" i="1"/>
  <c r="AJ600" i="1"/>
  <c r="AJ274" i="1"/>
  <c r="AJ352" i="1"/>
  <c r="AJ125" i="1"/>
  <c r="AJ135" i="1"/>
  <c r="AJ137" i="1"/>
  <c r="AJ288" i="1"/>
  <c r="AJ355" i="1"/>
  <c r="AJ523" i="1"/>
  <c r="AJ606" i="1"/>
  <c r="AJ629" i="1"/>
  <c r="AJ574" i="1"/>
  <c r="AJ638" i="1"/>
  <c r="AJ520" i="1"/>
  <c r="AJ446" i="1"/>
  <c r="AJ216" i="1"/>
  <c r="AJ558" i="1"/>
  <c r="AJ308" i="1"/>
  <c r="AJ227" i="1"/>
  <c r="AJ201" i="1"/>
  <c r="AJ362" i="1"/>
  <c r="AJ420" i="1"/>
  <c r="AJ639" i="1"/>
  <c r="AJ524" i="1"/>
  <c r="AJ553" i="1"/>
  <c r="AJ117" i="1"/>
  <c r="AJ254" i="1"/>
  <c r="AJ175" i="1"/>
  <c r="AJ291" i="1"/>
  <c r="AJ657" i="1"/>
  <c r="AJ570" i="1"/>
  <c r="AJ611" i="1"/>
  <c r="AJ557" i="1"/>
  <c r="AJ650" i="1"/>
  <c r="AJ545" i="1"/>
  <c r="AJ464" i="1"/>
  <c r="AJ532" i="1"/>
  <c r="AJ348" i="1"/>
  <c r="AJ665" i="1"/>
  <c r="AJ276" i="1"/>
  <c r="AJ569" i="1"/>
  <c r="AJ218" i="1"/>
  <c r="AJ418" i="1"/>
  <c r="AJ322" i="1"/>
  <c r="AJ622" i="1"/>
  <c r="AJ378" i="1"/>
  <c r="AJ242" i="1"/>
  <c r="AJ597" i="1"/>
  <c r="AJ104" i="1"/>
  <c r="AJ676" i="1"/>
  <c r="AJ457" i="1"/>
  <c r="AJ517" i="1"/>
  <c r="AJ445" i="1"/>
  <c r="AJ632" i="1"/>
  <c r="AJ416" i="1"/>
  <c r="AJ595" i="1"/>
  <c r="AJ428" i="1"/>
  <c r="AJ589" i="1"/>
  <c r="AJ529" i="1"/>
  <c r="AJ294" i="1"/>
  <c r="AJ552" i="1"/>
  <c r="AJ149" i="1"/>
  <c r="AJ202" i="1"/>
  <c r="AJ160" i="1"/>
  <c r="AJ491" i="1"/>
  <c r="AJ237" i="1"/>
  <c r="AJ165" i="1"/>
  <c r="AJ664" i="1"/>
  <c r="AJ493" i="1"/>
  <c r="AJ347" i="1"/>
  <c r="AJ306" i="1"/>
  <c r="AJ487" i="1"/>
  <c r="AJ370" i="1"/>
  <c r="AJ581" i="1"/>
  <c r="AJ353" i="1"/>
  <c r="AJ241" i="1"/>
  <c r="AJ453" i="1"/>
  <c r="AJ182" i="1"/>
  <c r="AJ207" i="1"/>
  <c r="AJ235" i="1"/>
  <c r="AJ271" i="1"/>
  <c r="AJ368" i="1"/>
  <c r="AJ383" i="1"/>
  <c r="AJ363" i="1"/>
  <c r="AJ671" i="1"/>
  <c r="AJ484" i="1"/>
  <c r="AJ461" i="1"/>
  <c r="AJ440" i="1"/>
  <c r="AJ666" i="1"/>
  <c r="AJ678" i="1"/>
  <c r="AJ250" i="1"/>
  <c r="AJ450" i="1"/>
  <c r="AJ193" i="1"/>
  <c r="AJ575" i="1"/>
  <c r="AJ635" i="1"/>
  <c r="AJ321" i="1"/>
  <c r="AJ155" i="1"/>
  <c r="AJ115" i="1"/>
  <c r="AJ472" i="1"/>
  <c r="AJ376" i="1"/>
  <c r="AJ122" i="1"/>
  <c r="AJ382" i="1"/>
  <c r="AJ313" i="1"/>
  <c r="AJ518" i="1"/>
  <c r="AJ544" i="1"/>
  <c r="AJ190" i="1"/>
  <c r="AJ180" i="1"/>
  <c r="AJ309" i="1"/>
  <c r="AJ262" i="1"/>
  <c r="AJ371" i="1"/>
  <c r="AJ181" i="1"/>
  <c r="AJ148" i="1"/>
  <c r="AJ228" i="1"/>
  <c r="AJ234" i="1"/>
  <c r="AJ539" i="1"/>
  <c r="AJ442" i="1"/>
  <c r="AJ332" i="1"/>
  <c r="AJ424" i="1"/>
  <c r="AJ195" i="1"/>
  <c r="AJ146" i="1"/>
  <c r="AJ549" i="1"/>
  <c r="AJ588" i="1"/>
  <c r="AJ203" i="1"/>
  <c r="AJ540" i="1"/>
  <c r="AJ102" i="1"/>
  <c r="AJ603" i="1"/>
  <c r="AJ469" i="1"/>
  <c r="AJ510" i="1"/>
  <c r="AJ470" i="1"/>
  <c r="AJ662" i="1"/>
  <c r="AJ323" i="1"/>
  <c r="AJ346" i="1"/>
  <c r="AJ567" i="1"/>
  <c r="AJ503" i="1"/>
  <c r="AJ133" i="1"/>
  <c r="AJ290" i="1"/>
  <c r="AJ143" i="1"/>
  <c r="AJ98" i="1"/>
  <c r="AJ99" i="1"/>
  <c r="AJ97" i="1"/>
  <c r="AJ100" i="1"/>
  <c r="Y66" i="6"/>
  <c r="Y65" i="6"/>
  <c r="AJ95" i="1"/>
  <c r="AJ96" i="1"/>
  <c r="AJ85" i="1"/>
  <c r="AJ91" i="1"/>
  <c r="AJ93" i="1"/>
  <c r="AJ87" i="1"/>
  <c r="AJ86" i="1"/>
  <c r="AJ83" i="1"/>
  <c r="AJ90" i="1"/>
  <c r="AJ92" i="1"/>
  <c r="AJ89" i="1"/>
  <c r="AJ94" i="1"/>
  <c r="AJ84" i="1"/>
  <c r="AJ88" i="1"/>
  <c r="Z54" i="6"/>
  <c r="Y34" i="6"/>
  <c r="AC34" i="6" s="1"/>
  <c r="Y52" i="6"/>
  <c r="Y49" i="7"/>
  <c r="AC49" i="7" s="1"/>
  <c r="Y41" i="6"/>
  <c r="F680" i="6"/>
  <c r="Y29" i="6"/>
  <c r="Y54" i="6"/>
  <c r="Z77" i="6"/>
  <c r="Z56" i="7"/>
  <c r="Y53" i="6"/>
  <c r="Y57" i="6"/>
  <c r="Z72" i="6"/>
  <c r="Z65" i="6"/>
  <c r="AA32" i="1"/>
  <c r="Y60" i="6"/>
  <c r="Z48" i="6"/>
  <c r="Y36" i="6"/>
  <c r="Z69" i="6"/>
  <c r="Z61" i="7"/>
  <c r="AA61" i="7" s="1"/>
  <c r="Z27" i="6"/>
  <c r="Y45" i="6"/>
  <c r="AB23" i="1"/>
  <c r="Z45" i="6"/>
  <c r="Z46" i="6"/>
  <c r="Z75" i="7"/>
  <c r="Z81" i="6"/>
  <c r="Z33" i="6"/>
  <c r="Y53" i="7"/>
  <c r="AA55" i="1"/>
  <c r="Y23" i="6"/>
  <c r="Y40" i="6"/>
  <c r="Y74" i="6"/>
  <c r="Y80" i="7"/>
  <c r="Y33" i="6"/>
  <c r="Z44" i="7"/>
  <c r="Y58" i="6"/>
  <c r="AC58" i="6" s="1"/>
  <c r="Y82" i="6"/>
  <c r="AC82" i="6" s="1"/>
  <c r="AA72" i="1"/>
  <c r="Z28" i="7"/>
  <c r="Z38" i="7"/>
  <c r="AB38" i="7" s="1"/>
  <c r="Z30" i="6"/>
  <c r="Y25" i="6"/>
  <c r="Y51" i="6"/>
  <c r="Z73" i="7"/>
  <c r="Z52" i="6"/>
  <c r="Y69" i="6"/>
  <c r="Y68" i="7"/>
  <c r="Y27" i="6"/>
  <c r="Y65" i="7"/>
  <c r="AA41" i="1"/>
  <c r="Z53" i="6"/>
  <c r="Z79" i="6"/>
  <c r="Z25" i="6"/>
  <c r="Y73" i="7"/>
  <c r="Z41" i="6"/>
  <c r="Y37" i="7"/>
  <c r="AA37" i="7" s="1"/>
  <c r="Z56" i="6"/>
  <c r="Y33" i="7"/>
  <c r="Z57" i="6"/>
  <c r="Z66" i="7"/>
  <c r="Z51" i="6"/>
  <c r="Y39" i="6"/>
  <c r="AA39" i="1"/>
  <c r="Y42" i="7"/>
  <c r="Y36" i="7"/>
  <c r="Y62" i="6"/>
  <c r="Y67" i="6"/>
  <c r="Z78" i="6"/>
  <c r="Y81" i="7"/>
  <c r="AB31" i="1"/>
  <c r="Y76" i="7"/>
  <c r="Z57" i="7"/>
  <c r="Y59" i="6"/>
  <c r="Z80" i="7"/>
  <c r="AB59" i="1"/>
  <c r="Z35" i="6"/>
  <c r="AB35" i="6" s="1"/>
  <c r="Y39" i="7"/>
  <c r="Z62" i="6"/>
  <c r="Y70" i="6"/>
  <c r="AB70" i="6" s="1"/>
  <c r="Y24" i="6"/>
  <c r="Y28" i="7"/>
  <c r="AB39" i="1"/>
  <c r="Z61" i="6"/>
  <c r="Z38" i="6"/>
  <c r="Y31" i="6"/>
  <c r="Z33" i="7"/>
  <c r="Y60" i="7"/>
  <c r="Z67" i="6"/>
  <c r="Z53" i="7"/>
  <c r="Z31" i="6"/>
  <c r="Z23" i="6"/>
  <c r="Z76" i="7"/>
  <c r="Y66" i="7"/>
  <c r="Y79" i="6"/>
  <c r="Z36" i="7"/>
  <c r="Y32" i="6"/>
  <c r="Y45" i="7"/>
  <c r="Z48" i="7"/>
  <c r="Z71" i="7"/>
  <c r="AA59" i="1"/>
  <c r="Z32" i="7"/>
  <c r="AC32" i="7" s="1"/>
  <c r="AA65" i="1"/>
  <c r="Y34" i="7"/>
  <c r="Z28" i="6"/>
  <c r="Y80" i="6"/>
  <c r="Z75" i="6"/>
  <c r="Z42" i="6"/>
  <c r="Y46" i="7"/>
  <c r="Z52" i="7"/>
  <c r="Y44" i="7"/>
  <c r="Y75" i="6"/>
  <c r="Z29" i="6"/>
  <c r="Y42" i="6"/>
  <c r="Z25" i="7"/>
  <c r="AB25" i="7" s="1"/>
  <c r="Y47" i="6"/>
  <c r="AC47" i="6" s="1"/>
  <c r="Y43" i="7"/>
  <c r="AB43" i="7" s="1"/>
  <c r="Y64" i="7"/>
  <c r="Y28" i="6"/>
  <c r="Z34" i="7"/>
  <c r="Z42" i="7"/>
  <c r="AA31" i="1"/>
  <c r="Y81" i="6"/>
  <c r="Y71" i="6"/>
  <c r="AA71" i="6" s="1"/>
  <c r="Y46" i="6"/>
  <c r="Y48" i="6"/>
  <c r="Z32" i="6"/>
  <c r="Y57" i="7"/>
  <c r="Y52" i="7"/>
  <c r="Z63" i="7"/>
  <c r="Z45" i="7"/>
  <c r="Z40" i="6"/>
  <c r="Z37" i="6"/>
  <c r="Z27" i="7"/>
  <c r="Y43" i="6"/>
  <c r="Z68" i="6"/>
  <c r="Y82" i="7"/>
  <c r="Y76" i="6"/>
  <c r="Y77" i="7"/>
  <c r="Z40" i="7"/>
  <c r="Y56" i="6"/>
  <c r="Z44" i="6"/>
  <c r="Y63" i="6"/>
  <c r="Y67" i="7"/>
  <c r="AB67" i="7" s="1"/>
  <c r="Y48" i="7"/>
  <c r="AC59" i="1"/>
  <c r="Z39" i="6"/>
  <c r="Z60" i="7"/>
  <c r="Z64" i="6"/>
  <c r="Z80" i="6"/>
  <c r="AA64" i="1"/>
  <c r="Y61" i="6"/>
  <c r="AA36" i="1"/>
  <c r="Z54" i="7"/>
  <c r="Z43" i="6"/>
  <c r="Y77" i="6"/>
  <c r="AB65" i="1"/>
  <c r="Y40" i="7"/>
  <c r="Y68" i="6"/>
  <c r="Z74" i="6"/>
  <c r="Y71" i="7"/>
  <c r="Z81" i="7"/>
  <c r="AC31" i="1"/>
  <c r="Y24" i="7"/>
  <c r="Z60" i="6"/>
  <c r="AB27" i="1"/>
  <c r="Z77" i="7"/>
  <c r="Z59" i="7"/>
  <c r="Y55" i="6"/>
  <c r="Y69" i="7"/>
  <c r="Y35" i="7"/>
  <c r="Y70" i="7"/>
  <c r="Z76" i="6"/>
  <c r="Y50" i="6"/>
  <c r="Y73" i="6"/>
  <c r="Z63" i="6"/>
  <c r="Y44" i="6"/>
  <c r="Y64" i="6"/>
  <c r="Y38" i="6"/>
  <c r="Z41" i="7"/>
  <c r="Z78" i="7"/>
  <c r="Z58" i="7"/>
  <c r="Z46" i="7"/>
  <c r="Y37" i="6"/>
  <c r="Y78" i="6"/>
  <c r="Z24" i="7"/>
  <c r="Y26" i="6"/>
  <c r="Z29" i="7"/>
  <c r="Z49" i="6"/>
  <c r="Y59" i="7"/>
  <c r="Z51" i="7"/>
  <c r="Z55" i="6"/>
  <c r="Y75" i="7"/>
  <c r="Y27" i="7"/>
  <c r="Z39" i="7"/>
  <c r="Z50" i="6"/>
  <c r="Z74" i="7"/>
  <c r="AA74" i="7" s="1"/>
  <c r="AA54" i="1"/>
  <c r="Z65" i="7"/>
  <c r="Y31" i="7"/>
  <c r="AB31" i="7" s="1"/>
  <c r="Z59" i="6"/>
  <c r="Z24" i="6"/>
  <c r="Y30" i="7"/>
  <c r="Y29" i="7"/>
  <c r="Y49" i="6"/>
  <c r="AC27" i="1"/>
  <c r="Y51" i="7"/>
  <c r="AA70" i="1"/>
  <c r="Z73" i="6"/>
  <c r="Y58" i="7"/>
  <c r="Z64" i="7"/>
  <c r="Z66" i="6"/>
  <c r="AA66" i="1"/>
  <c r="AB35" i="1"/>
  <c r="Y78" i="7"/>
  <c r="Y47" i="7"/>
  <c r="AC23" i="1"/>
  <c r="Z23" i="7"/>
  <c r="Z30" i="7"/>
  <c r="Z70" i="7"/>
  <c r="Z72" i="7"/>
  <c r="Z82" i="7"/>
  <c r="Z35" i="7"/>
  <c r="AB26" i="1"/>
  <c r="Z47" i="7"/>
  <c r="Z26" i="6"/>
  <c r="Z69" i="7"/>
  <c r="Y72" i="7"/>
  <c r="AC65" i="1"/>
  <c r="AA23" i="1"/>
  <c r="AC35" i="1"/>
  <c r="Y23" i="7"/>
  <c r="AA35" i="1"/>
  <c r="AA30" i="1"/>
  <c r="Y63" i="7"/>
  <c r="Z26" i="7"/>
  <c r="AA26" i="7" s="1"/>
  <c r="Y41" i="7"/>
  <c r="Z68" i="7"/>
  <c r="Z36" i="6"/>
  <c r="Y72" i="6"/>
  <c r="Y56" i="7"/>
  <c r="Y79" i="7"/>
  <c r="AB79" i="7" s="1"/>
  <c r="Y54" i="7"/>
  <c r="Y55" i="7"/>
  <c r="AA55" i="7" s="1"/>
  <c r="AA26" i="1"/>
  <c r="AA50" i="1"/>
  <c r="AC26" i="1"/>
  <c r="AA51" i="1"/>
  <c r="AB54" i="1"/>
  <c r="AA27" i="1"/>
  <c r="AA76" i="1"/>
  <c r="AA38" i="1"/>
  <c r="AC30" i="1"/>
  <c r="AA33" i="1"/>
  <c r="AA74" i="1"/>
  <c r="AC36" i="1"/>
  <c r="AA58" i="1"/>
  <c r="AB50" i="7"/>
  <c r="AA49" i="1"/>
  <c r="AC39" i="1"/>
  <c r="AA45" i="1"/>
  <c r="AC54" i="1"/>
  <c r="AA61" i="1"/>
  <c r="AB55" i="1"/>
  <c r="AA73" i="1"/>
  <c r="Z62" i="7"/>
  <c r="Y62" i="7"/>
  <c r="AA69" i="1"/>
  <c r="AA37" i="1"/>
  <c r="AA42" i="1"/>
  <c r="AA81" i="1"/>
  <c r="AA34" i="1"/>
  <c r="AB41" i="1"/>
  <c r="AB30" i="1"/>
  <c r="AB36" i="1"/>
  <c r="AA50" i="7"/>
  <c r="AC50" i="7"/>
  <c r="AC81" i="1"/>
  <c r="AB81" i="1"/>
  <c r="AB69" i="1"/>
  <c r="AC69" i="1"/>
  <c r="AC55" i="1"/>
  <c r="AA29" i="1"/>
  <c r="AC80" i="1"/>
  <c r="AB80" i="1"/>
  <c r="AC79" i="1"/>
  <c r="AB79" i="1"/>
  <c r="AA77" i="1"/>
  <c r="AA80" i="1"/>
  <c r="AA44" i="1"/>
  <c r="AC24" i="1"/>
  <c r="AB24" i="1"/>
  <c r="AA52" i="1"/>
  <c r="AC28" i="1"/>
  <c r="AB28" i="1"/>
  <c r="AA24" i="1"/>
  <c r="AC76" i="1"/>
  <c r="AB76" i="1"/>
  <c r="AC75" i="1"/>
  <c r="AB75" i="1"/>
  <c r="AC57" i="1"/>
  <c r="AB57" i="1"/>
  <c r="AC63" i="1"/>
  <c r="AB63" i="1"/>
  <c r="AC47" i="1"/>
  <c r="AB47" i="1"/>
  <c r="AC72" i="1"/>
  <c r="AB72" i="1"/>
  <c r="AC71" i="1"/>
  <c r="AB71" i="1"/>
  <c r="AC82" i="1"/>
  <c r="AB82" i="1"/>
  <c r="AC62" i="1"/>
  <c r="AB62" i="1"/>
  <c r="AA82" i="1"/>
  <c r="AC46" i="1"/>
  <c r="AB46" i="1"/>
  <c r="AC56" i="1"/>
  <c r="AB56" i="1"/>
  <c r="AC43" i="1"/>
  <c r="AB43" i="1"/>
  <c r="AC44" i="1"/>
  <c r="AB44" i="1"/>
  <c r="AB68" i="1"/>
  <c r="AC68" i="1"/>
  <c r="AA68" i="1"/>
  <c r="AC67" i="1"/>
  <c r="AB67" i="1"/>
  <c r="AC78" i="1"/>
  <c r="AB78" i="1"/>
  <c r="AA63" i="1"/>
  <c r="AA25" i="1"/>
  <c r="AA46" i="1"/>
  <c r="AA47" i="1"/>
  <c r="AA56" i="1"/>
  <c r="AC41" i="1"/>
  <c r="AC34" i="1"/>
  <c r="AB34" i="1"/>
  <c r="AC64" i="1"/>
  <c r="AB64" i="1"/>
  <c r="AC74" i="1"/>
  <c r="AB74" i="1"/>
  <c r="AA78" i="1"/>
  <c r="AA60" i="1"/>
  <c r="AA75" i="1"/>
  <c r="AB37" i="1"/>
  <c r="AC37" i="1"/>
  <c r="AC51" i="1"/>
  <c r="AB51" i="1"/>
  <c r="AC33" i="1"/>
  <c r="AB33" i="1"/>
  <c r="AC42" i="1"/>
  <c r="AB42" i="1"/>
  <c r="AB32" i="1"/>
  <c r="AB25" i="1"/>
  <c r="AC25" i="1"/>
  <c r="AC40" i="1"/>
  <c r="AB40" i="1"/>
  <c r="AC60" i="1"/>
  <c r="AB60" i="1"/>
  <c r="AC70" i="1"/>
  <c r="AB70" i="1"/>
  <c r="AC58" i="1"/>
  <c r="AB58" i="1"/>
  <c r="AC48" i="1"/>
  <c r="AB48" i="1"/>
  <c r="AA62" i="1"/>
  <c r="AB50" i="1"/>
  <c r="AC32" i="1"/>
  <c r="AC66" i="1"/>
  <c r="AB66" i="1"/>
  <c r="AA79" i="1"/>
  <c r="AA71" i="1"/>
  <c r="AA53" i="1"/>
  <c r="AA57" i="1"/>
  <c r="AC73" i="1"/>
  <c r="AB73" i="1"/>
  <c r="AA48" i="1"/>
  <c r="AA43" i="1"/>
  <c r="AC38" i="1"/>
  <c r="AA28" i="1"/>
  <c r="AC77" i="1"/>
  <c r="AB77" i="1"/>
  <c r="AC52" i="1"/>
  <c r="AB52" i="1"/>
  <c r="AA67" i="1"/>
  <c r="AC53" i="1"/>
  <c r="AB53" i="1"/>
  <c r="AA40" i="1"/>
  <c r="AC29" i="1"/>
  <c r="AB29" i="1"/>
  <c r="AC49" i="1"/>
  <c r="AB49" i="1"/>
  <c r="AC61" i="1"/>
  <c r="AB61" i="1"/>
  <c r="AC45" i="1"/>
  <c r="AB45" i="1"/>
  <c r="AB38" i="1"/>
  <c r="AC50" i="1"/>
  <c r="AI320" i="7" l="1"/>
  <c r="S2337" i="8" s="1"/>
  <c r="T2337" i="8" s="1"/>
  <c r="AI493" i="7"/>
  <c r="S2510" i="8" s="1"/>
  <c r="T2510" i="8" s="1"/>
  <c r="AI467" i="7"/>
  <c r="S2484" i="8" s="1"/>
  <c r="T2484" i="8" s="1"/>
  <c r="AI205" i="7"/>
  <c r="S2222" i="8" s="1"/>
  <c r="T2222" i="8" s="1"/>
  <c r="AI638" i="7"/>
  <c r="S2655" i="8" s="1"/>
  <c r="T2655" i="8" s="1"/>
  <c r="AI164" i="7"/>
  <c r="S2181" i="8" s="1"/>
  <c r="T2181" i="8" s="1"/>
  <c r="AI678" i="7"/>
  <c r="S2695" i="8" s="1"/>
  <c r="T2695" i="8" s="1"/>
  <c r="AI352" i="7"/>
  <c r="S2369" i="8" s="1"/>
  <c r="T2369" i="8" s="1"/>
  <c r="AI479" i="7"/>
  <c r="S2496" i="8" s="1"/>
  <c r="T2496" i="8" s="1"/>
  <c r="AI136" i="7"/>
  <c r="S2153" i="8" s="1"/>
  <c r="T2153" i="8" s="1"/>
  <c r="AI224" i="7"/>
  <c r="S2241" i="8" s="1"/>
  <c r="T2241" i="8" s="1"/>
  <c r="AI236" i="7"/>
  <c r="S2253" i="8" s="1"/>
  <c r="T2253" i="8" s="1"/>
  <c r="AI102" i="7"/>
  <c r="S2119" i="8" s="1"/>
  <c r="T2119" i="8" s="1"/>
  <c r="AI460" i="7"/>
  <c r="S2477" i="8" s="1"/>
  <c r="T2477" i="8" s="1"/>
  <c r="AI526" i="7"/>
  <c r="S2543" i="8" s="1"/>
  <c r="T2543" i="8" s="1"/>
  <c r="AI375" i="7"/>
  <c r="S2392" i="8" s="1"/>
  <c r="T2392" i="8" s="1"/>
  <c r="AI466" i="7"/>
  <c r="S2483" i="8" s="1"/>
  <c r="T2483" i="8" s="1"/>
  <c r="AI261" i="7"/>
  <c r="S2278" i="8" s="1"/>
  <c r="T2278" i="8" s="1"/>
  <c r="AI572" i="7"/>
  <c r="S2589" i="8" s="1"/>
  <c r="T2589" i="8" s="1"/>
  <c r="AI442" i="7"/>
  <c r="S2459" i="8" s="1"/>
  <c r="T2459" i="8" s="1"/>
  <c r="AI326" i="7"/>
  <c r="S2343" i="8" s="1"/>
  <c r="T2343" i="8" s="1"/>
  <c r="AI573" i="7"/>
  <c r="S2590" i="8" s="1"/>
  <c r="T2590" i="8" s="1"/>
  <c r="AI177" i="7"/>
  <c r="S2194" i="8" s="1"/>
  <c r="T2194" i="8" s="1"/>
  <c r="AI421" i="7"/>
  <c r="S2438" i="8" s="1"/>
  <c r="T2438" i="8" s="1"/>
  <c r="AI517" i="7"/>
  <c r="S2534" i="8" s="1"/>
  <c r="T2534" i="8" s="1"/>
  <c r="AI245" i="7"/>
  <c r="S2262" i="8" s="1"/>
  <c r="T2262" i="8" s="1"/>
  <c r="AI674" i="7"/>
  <c r="S2691" i="8" s="1"/>
  <c r="T2691" i="8" s="1"/>
  <c r="AI463" i="7"/>
  <c r="S2480" i="8" s="1"/>
  <c r="T2480" i="8" s="1"/>
  <c r="AI488" i="7"/>
  <c r="S2505" i="8" s="1"/>
  <c r="T2505" i="8" s="1"/>
  <c r="AI554" i="7"/>
  <c r="S2571" i="8" s="1"/>
  <c r="T2571" i="8" s="1"/>
  <c r="AI371" i="7"/>
  <c r="S2388" i="8" s="1"/>
  <c r="T2388" i="8" s="1"/>
  <c r="AI328" i="7"/>
  <c r="S2345" i="8" s="1"/>
  <c r="T2345" i="8" s="1"/>
  <c r="AI280" i="7"/>
  <c r="S2297" i="8" s="1"/>
  <c r="T2297" i="8" s="1"/>
  <c r="AI546" i="7"/>
  <c r="S2563" i="8" s="1"/>
  <c r="T2563" i="8" s="1"/>
  <c r="AI331" i="7"/>
  <c r="S2348" i="8" s="1"/>
  <c r="T2348" i="8" s="1"/>
  <c r="AI619" i="7"/>
  <c r="S2636" i="8" s="1"/>
  <c r="T2636" i="8" s="1"/>
  <c r="AI176" i="7"/>
  <c r="S2193" i="8" s="1"/>
  <c r="T2193" i="8" s="1"/>
  <c r="AI472" i="7"/>
  <c r="S2489" i="8" s="1"/>
  <c r="T2489" i="8" s="1"/>
  <c r="AI505" i="7"/>
  <c r="S2522" i="8" s="1"/>
  <c r="T2522" i="8" s="1"/>
  <c r="AI548" i="7"/>
  <c r="S2565" i="8" s="1"/>
  <c r="T2565" i="8" s="1"/>
  <c r="AI193" i="7"/>
  <c r="S2210" i="8" s="1"/>
  <c r="T2210" i="8" s="1"/>
  <c r="AI557" i="7"/>
  <c r="S2574" i="8" s="1"/>
  <c r="T2574" i="8" s="1"/>
  <c r="AI452" i="7"/>
  <c r="S2469" i="8" s="1"/>
  <c r="T2469" i="8" s="1"/>
  <c r="AI640" i="7"/>
  <c r="S2657" i="8" s="1"/>
  <c r="T2657" i="8" s="1"/>
  <c r="AI395" i="7"/>
  <c r="S2412" i="8" s="1"/>
  <c r="T2412" i="8" s="1"/>
  <c r="AI362" i="7"/>
  <c r="S2379" i="8" s="1"/>
  <c r="T2379" i="8" s="1"/>
  <c r="AI170" i="7"/>
  <c r="S2187" i="8" s="1"/>
  <c r="T2187" i="8" s="1"/>
  <c r="AI149" i="7"/>
  <c r="S2166" i="8" s="1"/>
  <c r="T2166" i="8" s="1"/>
  <c r="AI203" i="7"/>
  <c r="S2220" i="8" s="1"/>
  <c r="T2220" i="8" s="1"/>
  <c r="AI256" i="7"/>
  <c r="S2273" i="8" s="1"/>
  <c r="T2273" i="8" s="1"/>
  <c r="AI232" i="7"/>
  <c r="S2249" i="8" s="1"/>
  <c r="T2249" i="8" s="1"/>
  <c r="AI119" i="7"/>
  <c r="S2136" i="8" s="1"/>
  <c r="T2136" i="8" s="1"/>
  <c r="AI195" i="7"/>
  <c r="S2212" i="8" s="1"/>
  <c r="T2212" i="8" s="1"/>
  <c r="AI506" i="7"/>
  <c r="S2523" i="8" s="1"/>
  <c r="T2523" i="8" s="1"/>
  <c r="AI166" i="7"/>
  <c r="S2183" i="8" s="1"/>
  <c r="T2183" i="8" s="1"/>
  <c r="AI210" i="7"/>
  <c r="S2227" i="8" s="1"/>
  <c r="T2227" i="8" s="1"/>
  <c r="AI570" i="7"/>
  <c r="S2587" i="8" s="1"/>
  <c r="T2587" i="8" s="1"/>
  <c r="AI553" i="7"/>
  <c r="S2570" i="8" s="1"/>
  <c r="T2570" i="8" s="1"/>
  <c r="AI400" i="7"/>
  <c r="S2417" i="8" s="1"/>
  <c r="T2417" i="8" s="1"/>
  <c r="AI135" i="7"/>
  <c r="S2152" i="8" s="1"/>
  <c r="T2152" i="8" s="1"/>
  <c r="AI138" i="7"/>
  <c r="S2155" i="8" s="1"/>
  <c r="T2155" i="8" s="1"/>
  <c r="AI144" i="7"/>
  <c r="S2161" i="8" s="1"/>
  <c r="T2161" i="8" s="1"/>
  <c r="AI157" i="7"/>
  <c r="S2174" i="8" s="1"/>
  <c r="T2174" i="8" s="1"/>
  <c r="AI150" i="7"/>
  <c r="S2167" i="8" s="1"/>
  <c r="T2167" i="8" s="1"/>
  <c r="AI128" i="7"/>
  <c r="S2145" i="8" s="1"/>
  <c r="T2145" i="8" s="1"/>
  <c r="AI615" i="7"/>
  <c r="S2632" i="8" s="1"/>
  <c r="T2632" i="8" s="1"/>
  <c r="AI390" i="7"/>
  <c r="S2407" i="8" s="1"/>
  <c r="T2407" i="8" s="1"/>
  <c r="AI367" i="7"/>
  <c r="S2384" i="8" s="1"/>
  <c r="T2384" i="8" s="1"/>
  <c r="AI391" i="7"/>
  <c r="S2408" i="8" s="1"/>
  <c r="T2408" i="8" s="1"/>
  <c r="AI451" i="7"/>
  <c r="S2468" i="8" s="1"/>
  <c r="T2468" i="8" s="1"/>
  <c r="AI571" i="7"/>
  <c r="S2588" i="8" s="1"/>
  <c r="T2588" i="8" s="1"/>
  <c r="AI468" i="7"/>
  <c r="S2485" i="8" s="1"/>
  <c r="T2485" i="8" s="1"/>
  <c r="AI569" i="7"/>
  <c r="S2586" i="8" s="1"/>
  <c r="T2586" i="8" s="1"/>
  <c r="AI249" i="7"/>
  <c r="S2266" i="8" s="1"/>
  <c r="T2266" i="8" s="1"/>
  <c r="AI578" i="7"/>
  <c r="S2595" i="8" s="1"/>
  <c r="T2595" i="8" s="1"/>
  <c r="AI295" i="7"/>
  <c r="S2312" i="8" s="1"/>
  <c r="T2312" i="8" s="1"/>
  <c r="AI603" i="7"/>
  <c r="S2620" i="8" s="1"/>
  <c r="T2620" i="8" s="1"/>
  <c r="AI593" i="7"/>
  <c r="S2610" i="8" s="1"/>
  <c r="T2610" i="8" s="1"/>
  <c r="AI568" i="7"/>
  <c r="S2585" i="8" s="1"/>
  <c r="T2585" i="8" s="1"/>
  <c r="AI671" i="7"/>
  <c r="S2688" i="8" s="1"/>
  <c r="T2688" i="8" s="1"/>
  <c r="AI133" i="7"/>
  <c r="S2150" i="8" s="1"/>
  <c r="T2150" i="8" s="1"/>
  <c r="AI614" i="7"/>
  <c r="S2631" i="8" s="1"/>
  <c r="T2631" i="8" s="1"/>
  <c r="AI274" i="7"/>
  <c r="S2291" i="8" s="1"/>
  <c r="T2291" i="8" s="1"/>
  <c r="AI304" i="7"/>
  <c r="S2321" i="8" s="1"/>
  <c r="T2321" i="8" s="1"/>
  <c r="AI403" i="7"/>
  <c r="S2420" i="8" s="1"/>
  <c r="T2420" i="8" s="1"/>
  <c r="AI404" i="7"/>
  <c r="S2421" i="8" s="1"/>
  <c r="T2421" i="8" s="1"/>
  <c r="AI631" i="7"/>
  <c r="S2648" i="8" s="1"/>
  <c r="T2648" i="8" s="1"/>
  <c r="AI507" i="7"/>
  <c r="S2524" i="8" s="1"/>
  <c r="T2524" i="8" s="1"/>
  <c r="AI409" i="7"/>
  <c r="S2426" i="8" s="1"/>
  <c r="T2426" i="8" s="1"/>
  <c r="AI540" i="7"/>
  <c r="S2557" i="8" s="1"/>
  <c r="T2557" i="8" s="1"/>
  <c r="AI596" i="7"/>
  <c r="S2613" i="8" s="1"/>
  <c r="T2613" i="8" s="1"/>
  <c r="AI635" i="7"/>
  <c r="S2652" i="8" s="1"/>
  <c r="T2652" i="8" s="1"/>
  <c r="AI433" i="7"/>
  <c r="S2450" i="8" s="1"/>
  <c r="T2450" i="8" s="1"/>
  <c r="AI646" i="7"/>
  <c r="S2663" i="8" s="1"/>
  <c r="T2663" i="8" s="1"/>
  <c r="AI476" i="7"/>
  <c r="S2493" i="8" s="1"/>
  <c r="T2493" i="8" s="1"/>
  <c r="AI453" i="7"/>
  <c r="S2470" i="8" s="1"/>
  <c r="T2470" i="8" s="1"/>
  <c r="AI594" i="7"/>
  <c r="S2611" i="8" s="1"/>
  <c r="T2611" i="8" s="1"/>
  <c r="AI445" i="7"/>
  <c r="S2462" i="8" s="1"/>
  <c r="T2462" i="8" s="1"/>
  <c r="AI253" i="7"/>
  <c r="S2270" i="8" s="1"/>
  <c r="T2270" i="8" s="1"/>
  <c r="AI436" i="7"/>
  <c r="S2453" i="8" s="1"/>
  <c r="T2453" i="8" s="1"/>
  <c r="AI630" i="7"/>
  <c r="S2647" i="8" s="1"/>
  <c r="T2647" i="8" s="1"/>
  <c r="AI642" i="7"/>
  <c r="S2659" i="8" s="1"/>
  <c r="T2659" i="8" s="1"/>
  <c r="AI532" i="7"/>
  <c r="S2549" i="8" s="1"/>
  <c r="T2549" i="8" s="1"/>
  <c r="AI413" i="7"/>
  <c r="S2430" i="8" s="1"/>
  <c r="T2430" i="8" s="1"/>
  <c r="AI98" i="7"/>
  <c r="S2115" i="8" s="1"/>
  <c r="T2115" i="8" s="1"/>
  <c r="AI515" i="7"/>
  <c r="S2532" i="8" s="1"/>
  <c r="T2532" i="8" s="1"/>
  <c r="AI384" i="7"/>
  <c r="S2401" i="8" s="1"/>
  <c r="T2401" i="8" s="1"/>
  <c r="AK381" i="1"/>
  <c r="AK590" i="1"/>
  <c r="AI341" i="7"/>
  <c r="S2358" i="8" s="1"/>
  <c r="T2358" i="8" s="1"/>
  <c r="AI602" i="7"/>
  <c r="S2619" i="8" s="1"/>
  <c r="T2619" i="8" s="1"/>
  <c r="AI426" i="7"/>
  <c r="S2443" i="8" s="1"/>
  <c r="T2443" i="8" s="1"/>
  <c r="AI538" i="7"/>
  <c r="S2555" i="8" s="1"/>
  <c r="T2555" i="8" s="1"/>
  <c r="AK527" i="1"/>
  <c r="AJ100" i="6"/>
  <c r="AI100" i="6"/>
  <c r="S1442" i="8" s="1"/>
  <c r="T1442" i="8" s="1"/>
  <c r="AH50" i="7"/>
  <c r="AD50" i="7"/>
  <c r="AG50" i="7"/>
  <c r="AF50" i="7"/>
  <c r="AE50" i="7"/>
  <c r="AI499" i="7"/>
  <c r="S2516" i="8" s="1"/>
  <c r="T2516" i="8" s="1"/>
  <c r="AI549" i="7"/>
  <c r="S2566" i="8" s="1"/>
  <c r="T2566" i="8" s="1"/>
  <c r="AD23" i="1"/>
  <c r="AE23" i="1"/>
  <c r="AF23" i="1"/>
  <c r="AG23" i="1"/>
  <c r="AH23" i="1"/>
  <c r="AF31" i="1"/>
  <c r="AH31" i="1"/>
  <c r="AE31" i="1"/>
  <c r="AD31" i="1"/>
  <c r="AG31" i="1"/>
  <c r="AG59" i="1"/>
  <c r="AE59" i="1"/>
  <c r="AH59" i="1"/>
  <c r="AF59" i="1"/>
  <c r="AD59" i="1"/>
  <c r="AH39" i="1"/>
  <c r="AE39" i="1"/>
  <c r="AF39" i="1"/>
  <c r="AG39" i="1"/>
  <c r="AD39" i="1"/>
  <c r="AE65" i="1"/>
  <c r="AF65" i="1"/>
  <c r="AD65" i="1"/>
  <c r="AG65" i="1"/>
  <c r="AH65" i="1"/>
  <c r="AG27" i="1"/>
  <c r="AD27" i="1"/>
  <c r="AH27" i="1"/>
  <c r="AF27" i="1"/>
  <c r="AE27" i="1"/>
  <c r="AF35" i="1"/>
  <c r="AH35" i="1"/>
  <c r="AG35" i="1"/>
  <c r="AE35" i="1"/>
  <c r="AD35" i="1"/>
  <c r="AG26" i="1"/>
  <c r="AE26" i="1"/>
  <c r="AD26" i="1"/>
  <c r="AH26" i="1"/>
  <c r="AF26" i="1"/>
  <c r="AH54" i="1"/>
  <c r="AG54" i="1"/>
  <c r="AE54" i="1"/>
  <c r="AF54" i="1"/>
  <c r="AD54" i="1"/>
  <c r="AG55" i="1"/>
  <c r="AH55" i="1"/>
  <c r="AD55" i="1"/>
  <c r="AF55" i="1"/>
  <c r="AE55" i="1"/>
  <c r="AG41" i="1"/>
  <c r="AE41" i="1"/>
  <c r="AF41" i="1"/>
  <c r="AD41" i="1"/>
  <c r="AH41" i="1"/>
  <c r="AD30" i="1"/>
  <c r="AH30" i="1"/>
  <c r="AG30" i="1"/>
  <c r="AE30" i="1"/>
  <c r="AF30" i="1"/>
  <c r="AF36" i="1"/>
  <c r="AG36" i="1"/>
  <c r="AE36" i="1"/>
  <c r="AD36" i="1"/>
  <c r="AH36" i="1"/>
  <c r="AE81" i="1"/>
  <c r="AD81" i="1"/>
  <c r="AH81" i="1"/>
  <c r="AF81" i="1"/>
  <c r="AG81" i="1"/>
  <c r="AG69" i="1"/>
  <c r="AF69" i="1"/>
  <c r="AD69" i="1"/>
  <c r="AE69" i="1"/>
  <c r="AH69" i="1"/>
  <c r="AG80" i="1"/>
  <c r="AH80" i="1"/>
  <c r="AE80" i="1"/>
  <c r="AF80" i="1"/>
  <c r="AD80" i="1"/>
  <c r="AH79" i="1"/>
  <c r="AF79" i="1"/>
  <c r="AE79" i="1"/>
  <c r="AD79" i="1"/>
  <c r="AG79" i="1"/>
  <c r="AG24" i="1"/>
  <c r="AF24" i="1"/>
  <c r="AH24" i="1"/>
  <c r="AD24" i="1"/>
  <c r="AE24" i="1"/>
  <c r="AH28" i="1"/>
  <c r="AF28" i="1"/>
  <c r="AE28" i="1"/>
  <c r="AG28" i="1"/>
  <c r="AD28" i="1"/>
  <c r="AE76" i="1"/>
  <c r="AG76" i="1"/>
  <c r="AD76" i="1"/>
  <c r="AH76" i="1"/>
  <c r="AF76" i="1"/>
  <c r="AD75" i="1"/>
  <c r="AE75" i="1"/>
  <c r="AF75" i="1"/>
  <c r="AH75" i="1"/>
  <c r="AG75" i="1"/>
  <c r="AH57" i="1"/>
  <c r="AG57" i="1"/>
  <c r="AE57" i="1"/>
  <c r="AD57" i="1"/>
  <c r="AF57" i="1"/>
  <c r="AE63" i="1"/>
  <c r="AF63" i="1"/>
  <c r="AD63" i="1"/>
  <c r="AH63" i="1"/>
  <c r="AG63" i="1"/>
  <c r="AE47" i="1"/>
  <c r="AG47" i="1"/>
  <c r="AH47" i="1"/>
  <c r="AD47" i="1"/>
  <c r="AF47" i="1"/>
  <c r="AE72" i="1"/>
  <c r="AF72" i="1"/>
  <c r="AH72" i="1"/>
  <c r="AG72" i="1"/>
  <c r="AD72" i="1"/>
  <c r="AD71" i="1"/>
  <c r="AH71" i="1"/>
  <c r="AG71" i="1"/>
  <c r="AF71" i="1"/>
  <c r="AE71" i="1"/>
  <c r="AE82" i="1"/>
  <c r="AF82" i="1"/>
  <c r="AG82" i="1"/>
  <c r="AD82" i="1"/>
  <c r="AH82" i="1"/>
  <c r="AE62" i="1"/>
  <c r="AF62" i="1"/>
  <c r="AH62" i="1"/>
  <c r="AG62" i="1"/>
  <c r="AD62" i="1"/>
  <c r="AH46" i="1"/>
  <c r="AF46" i="1"/>
  <c r="AD46" i="1"/>
  <c r="AE46" i="1"/>
  <c r="AG46" i="1"/>
  <c r="AG56" i="1"/>
  <c r="AF56" i="1"/>
  <c r="AD56" i="1"/>
  <c r="AH56" i="1"/>
  <c r="AE56" i="1"/>
  <c r="AF43" i="1"/>
  <c r="AE43" i="1"/>
  <c r="AH43" i="1"/>
  <c r="AG43" i="1"/>
  <c r="AD43" i="1"/>
  <c r="AD44" i="1"/>
  <c r="AF44" i="1"/>
  <c r="AE44" i="1"/>
  <c r="AG44" i="1"/>
  <c r="AH44" i="1"/>
  <c r="AD68" i="1"/>
  <c r="AF68" i="1"/>
  <c r="AG68" i="1"/>
  <c r="AE68" i="1"/>
  <c r="AH68" i="1"/>
  <c r="AH67" i="1"/>
  <c r="AE67" i="1"/>
  <c r="AD67" i="1"/>
  <c r="AG67" i="1"/>
  <c r="AF67" i="1"/>
  <c r="AG78" i="1"/>
  <c r="AH78" i="1"/>
  <c r="AE78" i="1"/>
  <c r="AD78" i="1"/>
  <c r="AF78" i="1"/>
  <c r="AG34" i="1"/>
  <c r="AF34" i="1"/>
  <c r="AD34" i="1"/>
  <c r="AH34" i="1"/>
  <c r="AE34" i="1"/>
  <c r="AG64" i="1"/>
  <c r="AD64" i="1"/>
  <c r="AH64" i="1"/>
  <c r="AE64" i="1"/>
  <c r="AF64" i="1"/>
  <c r="AG74" i="1"/>
  <c r="AH74" i="1"/>
  <c r="AE74" i="1"/>
  <c r="AF74" i="1"/>
  <c r="AD74" i="1"/>
  <c r="AH37" i="1"/>
  <c r="AD37" i="1"/>
  <c r="AG37" i="1"/>
  <c r="AF37" i="1"/>
  <c r="AE37" i="1"/>
  <c r="AE51" i="1"/>
  <c r="AD51" i="1"/>
  <c r="AG51" i="1"/>
  <c r="AH51" i="1"/>
  <c r="AF51" i="1"/>
  <c r="AG33" i="1"/>
  <c r="AH33" i="1"/>
  <c r="AE33" i="1"/>
  <c r="AD33" i="1"/>
  <c r="AF33" i="1"/>
  <c r="AF42" i="1"/>
  <c r="AE42" i="1"/>
  <c r="AG42" i="1"/>
  <c r="AH42" i="1"/>
  <c r="AD42" i="1"/>
  <c r="AF32" i="1"/>
  <c r="AD32" i="1"/>
  <c r="AG32" i="1"/>
  <c r="AE32" i="1"/>
  <c r="AH32" i="1"/>
  <c r="AH25" i="1"/>
  <c r="AE25" i="1"/>
  <c r="AG25" i="1"/>
  <c r="AD25" i="1"/>
  <c r="AF25" i="1"/>
  <c r="AF40" i="1"/>
  <c r="AG40" i="1"/>
  <c r="AE40" i="1"/>
  <c r="AH40" i="1"/>
  <c r="AD40" i="1"/>
  <c r="AG60" i="1"/>
  <c r="AE60" i="1"/>
  <c r="AH60" i="1"/>
  <c r="AF60" i="1"/>
  <c r="AD60" i="1"/>
  <c r="AG70" i="1"/>
  <c r="AH70" i="1"/>
  <c r="AE70" i="1"/>
  <c r="AD70" i="1"/>
  <c r="AF70" i="1"/>
  <c r="AF58" i="1"/>
  <c r="AH58" i="1"/>
  <c r="AG58" i="1"/>
  <c r="AD58" i="1"/>
  <c r="AE58" i="1"/>
  <c r="AD48" i="1"/>
  <c r="AE48" i="1"/>
  <c r="AG48" i="1"/>
  <c r="AF48" i="1"/>
  <c r="AH48" i="1"/>
  <c r="AD50" i="1"/>
  <c r="AG50" i="1"/>
  <c r="AF50" i="1"/>
  <c r="AH50" i="1"/>
  <c r="AE50" i="1"/>
  <c r="AG66" i="1"/>
  <c r="AH66" i="1"/>
  <c r="AE66" i="1"/>
  <c r="AF66" i="1"/>
  <c r="AD66" i="1"/>
  <c r="AD73" i="1"/>
  <c r="AE73" i="1"/>
  <c r="AH73" i="1"/>
  <c r="AG73" i="1"/>
  <c r="AF73" i="1"/>
  <c r="AG77" i="1"/>
  <c r="AD77" i="1"/>
  <c r="AH77" i="1"/>
  <c r="AF77" i="1"/>
  <c r="AE77" i="1"/>
  <c r="AF52" i="1"/>
  <c r="AD52" i="1"/>
  <c r="AH52" i="1"/>
  <c r="AE52" i="1"/>
  <c r="AG52" i="1"/>
  <c r="AG53" i="1"/>
  <c r="AD53" i="1"/>
  <c r="AF53" i="1"/>
  <c r="AE53" i="1"/>
  <c r="AH53" i="1"/>
  <c r="AF29" i="1"/>
  <c r="AD29" i="1"/>
  <c r="AG29" i="1"/>
  <c r="AE29" i="1"/>
  <c r="AH29" i="1"/>
  <c r="AF49" i="1"/>
  <c r="AD49" i="1"/>
  <c r="AG49" i="1"/>
  <c r="AE49" i="1"/>
  <c r="AH49" i="1"/>
  <c r="AG61" i="1"/>
  <c r="AE61" i="1"/>
  <c r="AF61" i="1"/>
  <c r="AH61" i="1"/>
  <c r="AD61" i="1"/>
  <c r="AG45" i="1"/>
  <c r="AD45" i="1"/>
  <c r="AH45" i="1"/>
  <c r="AE45" i="1"/>
  <c r="AF45" i="1"/>
  <c r="AH38" i="1"/>
  <c r="AF38" i="1"/>
  <c r="AG38" i="1"/>
  <c r="AE38" i="1"/>
  <c r="AD38" i="1"/>
  <c r="AK285" i="1"/>
  <c r="AK431" i="1"/>
  <c r="AK644" i="1"/>
  <c r="AK333" i="1"/>
  <c r="AK282" i="1"/>
  <c r="AK269" i="1"/>
  <c r="AI225" i="7"/>
  <c r="S2242" i="8" s="1"/>
  <c r="T2242" i="8" s="1"/>
  <c r="AK397" i="1"/>
  <c r="AK253" i="1"/>
  <c r="AK522" i="1"/>
  <c r="AI99" i="7"/>
  <c r="S2116" i="8" s="1"/>
  <c r="T2116" i="8" s="1"/>
  <c r="AI559" i="7"/>
  <c r="S2576" i="8" s="1"/>
  <c r="T2576" i="8" s="1"/>
  <c r="AI288" i="7"/>
  <c r="S2305" i="8" s="1"/>
  <c r="T2305" i="8" s="1"/>
  <c r="AI87" i="7"/>
  <c r="S2104" i="8" s="1"/>
  <c r="T2104" i="8" s="1"/>
  <c r="AI399" i="7"/>
  <c r="S2416" i="8" s="1"/>
  <c r="T2416" i="8" s="1"/>
  <c r="AI387" i="7"/>
  <c r="S2404" i="8" s="1"/>
  <c r="T2404" i="8" s="1"/>
  <c r="AI124" i="7"/>
  <c r="S2141" i="8" s="1"/>
  <c r="T2141" i="8" s="1"/>
  <c r="AI552" i="7"/>
  <c r="S2569" i="8" s="1"/>
  <c r="T2569" i="8" s="1"/>
  <c r="AK490" i="1"/>
  <c r="AK260" i="1"/>
  <c r="AI322" i="7"/>
  <c r="S2339" i="8" s="1"/>
  <c r="T2339" i="8" s="1"/>
  <c r="AI336" i="7"/>
  <c r="S2353" i="8" s="1"/>
  <c r="T2353" i="8" s="1"/>
  <c r="AI609" i="7"/>
  <c r="S2626" i="8" s="1"/>
  <c r="T2626" i="8" s="1"/>
  <c r="AK630" i="1"/>
  <c r="AI647" i="7"/>
  <c r="S2664" i="8" s="1"/>
  <c r="T2664" i="8" s="1"/>
  <c r="AI216" i="7"/>
  <c r="S2233" i="8" s="1"/>
  <c r="T2233" i="8" s="1"/>
  <c r="AI97" i="7"/>
  <c r="S2114" i="8" s="1"/>
  <c r="T2114" i="8" s="1"/>
  <c r="AK205" i="1"/>
  <c r="AK330" i="1"/>
  <c r="AI109" i="7"/>
  <c r="S2126" i="8" s="1"/>
  <c r="T2126" i="8" s="1"/>
  <c r="AI95" i="7"/>
  <c r="S2112" i="8" s="1"/>
  <c r="T2112" i="8" s="1"/>
  <c r="AI663" i="7"/>
  <c r="S2680" i="8" s="1"/>
  <c r="T2680" i="8" s="1"/>
  <c r="AI92" i="7"/>
  <c r="S2109" i="8" s="1"/>
  <c r="T2109" i="8" s="1"/>
  <c r="AI89" i="7"/>
  <c r="S2106" i="8" s="1"/>
  <c r="T2106" i="8" s="1"/>
  <c r="AI90" i="7"/>
  <c r="S2107" i="8" s="1"/>
  <c r="T2107" i="8" s="1"/>
  <c r="AI141" i="7"/>
  <c r="S2158" i="8" s="1"/>
  <c r="T2158" i="8" s="1"/>
  <c r="AI96" i="7"/>
  <c r="S2113" i="8" s="1"/>
  <c r="T2113" i="8" s="1"/>
  <c r="AI159" i="7"/>
  <c r="S2176" i="8" s="1"/>
  <c r="T2176" i="8" s="1"/>
  <c r="AI335" i="7"/>
  <c r="S2352" i="8" s="1"/>
  <c r="T2352" i="8" s="1"/>
  <c r="AI450" i="7"/>
  <c r="S2467" i="8" s="1"/>
  <c r="T2467" i="8" s="1"/>
  <c r="AI429" i="7"/>
  <c r="S2446" i="8" s="1"/>
  <c r="T2446" i="8" s="1"/>
  <c r="AI306" i="7"/>
  <c r="S2323" i="8" s="1"/>
  <c r="T2323" i="8" s="1"/>
  <c r="AI107" i="7"/>
  <c r="S2124" i="8" s="1"/>
  <c r="T2124" i="8" s="1"/>
  <c r="AI521" i="7"/>
  <c r="S2538" i="8" s="1"/>
  <c r="T2538" i="8" s="1"/>
  <c r="AI93" i="7"/>
  <c r="S2110" i="8" s="1"/>
  <c r="T2110" i="8" s="1"/>
  <c r="AI676" i="7"/>
  <c r="S2693" i="8" s="1"/>
  <c r="T2693" i="8" s="1"/>
  <c r="AI454" i="7"/>
  <c r="S2471" i="8" s="1"/>
  <c r="T2471" i="8" s="1"/>
  <c r="AI342" i="7"/>
  <c r="S2359" i="8" s="1"/>
  <c r="T2359" i="8" s="1"/>
  <c r="AI462" i="7"/>
  <c r="S2479" i="8" s="1"/>
  <c r="T2479" i="8" s="1"/>
  <c r="AI175" i="7"/>
  <c r="S2192" i="8" s="1"/>
  <c r="T2192" i="8" s="1"/>
  <c r="AI113" i="7"/>
  <c r="S2130" i="8" s="1"/>
  <c r="T2130" i="8" s="1"/>
  <c r="AI185" i="7"/>
  <c r="S2202" i="8" s="1"/>
  <c r="T2202" i="8" s="1"/>
  <c r="AI155" i="7"/>
  <c r="S2172" i="8" s="1"/>
  <c r="T2172" i="8" s="1"/>
  <c r="AI279" i="7"/>
  <c r="S2296" i="8" s="1"/>
  <c r="T2296" i="8" s="1"/>
  <c r="AI287" i="7"/>
  <c r="S2304" i="8" s="1"/>
  <c r="T2304" i="8" s="1"/>
  <c r="AI169" i="7"/>
  <c r="S2186" i="8" s="1"/>
  <c r="T2186" i="8" s="1"/>
  <c r="AI111" i="7"/>
  <c r="S2128" i="8" s="1"/>
  <c r="T2128" i="8" s="1"/>
  <c r="AI378" i="7"/>
  <c r="S2395" i="8" s="1"/>
  <c r="T2395" i="8" s="1"/>
  <c r="AI500" i="7"/>
  <c r="S2517" i="8" s="1"/>
  <c r="T2517" i="8" s="1"/>
  <c r="AI480" i="7"/>
  <c r="S2497" i="8" s="1"/>
  <c r="T2497" i="8" s="1"/>
  <c r="AI344" i="7"/>
  <c r="S2361" i="8" s="1"/>
  <c r="T2361" i="8" s="1"/>
  <c r="AI284" i="7"/>
  <c r="S2301" i="8" s="1"/>
  <c r="T2301" i="8" s="1"/>
  <c r="AI321" i="7"/>
  <c r="S2338" i="8" s="1"/>
  <c r="T2338" i="8" s="1"/>
  <c r="AI343" i="7"/>
  <c r="S2360" i="8" s="1"/>
  <c r="T2360" i="8" s="1"/>
  <c r="AI152" i="7"/>
  <c r="S2169" i="8" s="1"/>
  <c r="T2169" i="8" s="1"/>
  <c r="AI294" i="7"/>
  <c r="S2311" i="8" s="1"/>
  <c r="T2311" i="8" s="1"/>
  <c r="AI514" i="7"/>
  <c r="S2531" i="8" s="1"/>
  <c r="T2531" i="8" s="1"/>
  <c r="AI365" i="7"/>
  <c r="S2382" i="8" s="1"/>
  <c r="T2382" i="8" s="1"/>
  <c r="AI269" i="7"/>
  <c r="S2286" i="8" s="1"/>
  <c r="T2286" i="8" s="1"/>
  <c r="AI357" i="7"/>
  <c r="S2374" i="8" s="1"/>
  <c r="T2374" i="8" s="1"/>
  <c r="AI303" i="7"/>
  <c r="S2320" i="8" s="1"/>
  <c r="T2320" i="8" s="1"/>
  <c r="AI351" i="7"/>
  <c r="S2368" i="8" s="1"/>
  <c r="T2368" i="8" s="1"/>
  <c r="AI179" i="7"/>
  <c r="S2196" i="8" s="1"/>
  <c r="T2196" i="8" s="1"/>
  <c r="AI565" i="7"/>
  <c r="S2582" i="8" s="1"/>
  <c r="T2582" i="8" s="1"/>
  <c r="AI282" i="7"/>
  <c r="S2299" i="8" s="1"/>
  <c r="T2299" i="8" s="1"/>
  <c r="AI240" i="7"/>
  <c r="S2257" i="8" s="1"/>
  <c r="T2257" i="8" s="1"/>
  <c r="AI397" i="7"/>
  <c r="S2414" i="8" s="1"/>
  <c r="T2414" i="8" s="1"/>
  <c r="AI153" i="7"/>
  <c r="S2170" i="8" s="1"/>
  <c r="T2170" i="8" s="1"/>
  <c r="AI104" i="7"/>
  <c r="S2121" i="8" s="1"/>
  <c r="T2121" i="8" s="1"/>
  <c r="AI411" i="7"/>
  <c r="S2428" i="8" s="1"/>
  <c r="T2428" i="8" s="1"/>
  <c r="AI562" i="7"/>
  <c r="S2579" i="8" s="1"/>
  <c r="T2579" i="8" s="1"/>
  <c r="AI512" i="7"/>
  <c r="S2529" i="8" s="1"/>
  <c r="T2529" i="8" s="1"/>
  <c r="AI337" i="7"/>
  <c r="S2354" i="8" s="1"/>
  <c r="T2354" i="8" s="1"/>
  <c r="AI435" i="7"/>
  <c r="S2452" i="8" s="1"/>
  <c r="T2452" i="8" s="1"/>
  <c r="AI420" i="7"/>
  <c r="S2437" i="8" s="1"/>
  <c r="T2437" i="8" s="1"/>
  <c r="AI665" i="7"/>
  <c r="S2682" i="8" s="1"/>
  <c r="T2682" i="8" s="1"/>
  <c r="AI202" i="7"/>
  <c r="S2219" i="8" s="1"/>
  <c r="T2219" i="8" s="1"/>
  <c r="AI162" i="7"/>
  <c r="S2179" i="8" s="1"/>
  <c r="T2179" i="8" s="1"/>
  <c r="AI182" i="7"/>
  <c r="S2199" i="8" s="1"/>
  <c r="T2199" i="8" s="1"/>
  <c r="AI555" i="7"/>
  <c r="S2572" i="8" s="1"/>
  <c r="T2572" i="8" s="1"/>
  <c r="AI440" i="7"/>
  <c r="S2457" i="8" s="1"/>
  <c r="T2457" i="8" s="1"/>
  <c r="AI438" i="7"/>
  <c r="S2455" i="8" s="1"/>
  <c r="T2455" i="8" s="1"/>
  <c r="AI551" i="7"/>
  <c r="S2568" i="8" s="1"/>
  <c r="T2568" i="8" s="1"/>
  <c r="AI623" i="7"/>
  <c r="S2640" i="8" s="1"/>
  <c r="T2640" i="8" s="1"/>
  <c r="AI492" i="7"/>
  <c r="S2509" i="8" s="1"/>
  <c r="T2509" i="8" s="1"/>
  <c r="AI327" i="7"/>
  <c r="S2344" i="8" s="1"/>
  <c r="T2344" i="8" s="1"/>
  <c r="AI588" i="7"/>
  <c r="S2605" i="8" s="1"/>
  <c r="T2605" i="8" s="1"/>
  <c r="AI539" i="7"/>
  <c r="S2556" i="8" s="1"/>
  <c r="T2556" i="8" s="1"/>
  <c r="AI350" i="7"/>
  <c r="S2367" i="8" s="1"/>
  <c r="T2367" i="8" s="1"/>
  <c r="AI598" i="7"/>
  <c r="S2615" i="8" s="1"/>
  <c r="T2615" i="8" s="1"/>
  <c r="AI334" i="7"/>
  <c r="S2351" i="8" s="1"/>
  <c r="T2351" i="8" s="1"/>
  <c r="AI250" i="7"/>
  <c r="S2267" i="8" s="1"/>
  <c r="T2267" i="8" s="1"/>
  <c r="AI332" i="7"/>
  <c r="S2349" i="8" s="1"/>
  <c r="T2349" i="8" s="1"/>
  <c r="AI122" i="7"/>
  <c r="S2139" i="8" s="1"/>
  <c r="T2139" i="8" s="1"/>
  <c r="AI353" i="7"/>
  <c r="S2370" i="8" s="1"/>
  <c r="T2370" i="8" s="1"/>
  <c r="AI347" i="7"/>
  <c r="S2364" i="8" s="1"/>
  <c r="T2364" i="8" s="1"/>
  <c r="AI358" i="7"/>
  <c r="S2375" i="8" s="1"/>
  <c r="T2375" i="8" s="1"/>
  <c r="AI300" i="7"/>
  <c r="S2317" i="8" s="1"/>
  <c r="T2317" i="8" s="1"/>
  <c r="AI655" i="7"/>
  <c r="S2672" i="8" s="1"/>
  <c r="T2672" i="8" s="1"/>
  <c r="AI456" i="7"/>
  <c r="S2473" i="8" s="1"/>
  <c r="T2473" i="8" s="1"/>
  <c r="AI430" i="7"/>
  <c r="S2447" i="8" s="1"/>
  <c r="T2447" i="8" s="1"/>
  <c r="AI398" i="7"/>
  <c r="S2415" i="8" s="1"/>
  <c r="T2415" i="8" s="1"/>
  <c r="AI672" i="7"/>
  <c r="S2689" i="8" s="1"/>
  <c r="T2689" i="8" s="1"/>
  <c r="AI461" i="7"/>
  <c r="S2478" i="8" s="1"/>
  <c r="T2478" i="8" s="1"/>
  <c r="AI248" i="7"/>
  <c r="S2265" i="8" s="1"/>
  <c r="T2265" i="8" s="1"/>
  <c r="AI194" i="7"/>
  <c r="S2211" i="8" s="1"/>
  <c r="T2211" i="8" s="1"/>
  <c r="AI585" i="7"/>
  <c r="S2602" i="8" s="1"/>
  <c r="T2602" i="8" s="1"/>
  <c r="AI88" i="7"/>
  <c r="S2105" i="8" s="1"/>
  <c r="T2105" i="8" s="1"/>
  <c r="AI84" i="7"/>
  <c r="S2101" i="8" s="1"/>
  <c r="T2101" i="8" s="1"/>
  <c r="AI484" i="7"/>
  <c r="S2501" i="8" s="1"/>
  <c r="T2501" i="8" s="1"/>
  <c r="AI534" i="7"/>
  <c r="S2551" i="8" s="1"/>
  <c r="T2551" i="8" s="1"/>
  <c r="AI662" i="7"/>
  <c r="S2679" i="8" s="1"/>
  <c r="T2679" i="8" s="1"/>
  <c r="AI168" i="7"/>
  <c r="S2185" i="8" s="1"/>
  <c r="T2185" i="8" s="1"/>
  <c r="AI187" i="7"/>
  <c r="S2204" i="8" s="1"/>
  <c r="T2204" i="8" s="1"/>
  <c r="AI586" i="7"/>
  <c r="S2603" i="8" s="1"/>
  <c r="T2603" i="8" s="1"/>
  <c r="AI576" i="7"/>
  <c r="S2593" i="8" s="1"/>
  <c r="T2593" i="8" s="1"/>
  <c r="AI383" i="7"/>
  <c r="S2400" i="8" s="1"/>
  <c r="T2400" i="8" s="1"/>
  <c r="AI533" i="7"/>
  <c r="S2550" i="8" s="1"/>
  <c r="T2550" i="8" s="1"/>
  <c r="AI509" i="7"/>
  <c r="S2526" i="8" s="1"/>
  <c r="T2526" i="8" s="1"/>
  <c r="AI667" i="7"/>
  <c r="S2684" i="8" s="1"/>
  <c r="T2684" i="8" s="1"/>
  <c r="AI610" i="7"/>
  <c r="S2627" i="8" s="1"/>
  <c r="T2627" i="8" s="1"/>
  <c r="AI617" i="7"/>
  <c r="S2634" i="8" s="1"/>
  <c r="T2634" i="8" s="1"/>
  <c r="AI513" i="7"/>
  <c r="S2530" i="8" s="1"/>
  <c r="T2530" i="8" s="1"/>
  <c r="AI477" i="7"/>
  <c r="S2494" i="8" s="1"/>
  <c r="T2494" i="8" s="1"/>
  <c r="AI228" i="7"/>
  <c r="S2245" i="8" s="1"/>
  <c r="T2245" i="8" s="1"/>
  <c r="AI323" i="7"/>
  <c r="S2340" i="8" s="1"/>
  <c r="T2340" i="8" s="1"/>
  <c r="AI531" i="7"/>
  <c r="S2548" i="8" s="1"/>
  <c r="T2548" i="8" s="1"/>
  <c r="AI243" i="7"/>
  <c r="S2260" i="8" s="1"/>
  <c r="T2260" i="8" s="1"/>
  <c r="AI360" i="7"/>
  <c r="S2377" i="8" s="1"/>
  <c r="T2377" i="8" s="1"/>
  <c r="AI474" i="7"/>
  <c r="S2491" i="8" s="1"/>
  <c r="T2491" i="8" s="1"/>
  <c r="AI418" i="7"/>
  <c r="S2435" i="8" s="1"/>
  <c r="T2435" i="8" s="1"/>
  <c r="AI498" i="7"/>
  <c r="S2515" i="8" s="1"/>
  <c r="T2515" i="8" s="1"/>
  <c r="AI636" i="7"/>
  <c r="S2653" i="8" s="1"/>
  <c r="T2653" i="8" s="1"/>
  <c r="AI536" i="7"/>
  <c r="S2553" i="8" s="1"/>
  <c r="T2553" i="8" s="1"/>
  <c r="AI238" i="7"/>
  <c r="S2255" i="8" s="1"/>
  <c r="T2255" i="8" s="1"/>
  <c r="AI595" i="7"/>
  <c r="S2612" i="8" s="1"/>
  <c r="T2612" i="8" s="1"/>
  <c r="AI673" i="7"/>
  <c r="S2690" i="8" s="1"/>
  <c r="T2690" i="8" s="1"/>
  <c r="AI634" i="7"/>
  <c r="S2651" i="8" s="1"/>
  <c r="T2651" i="8" s="1"/>
  <c r="AI574" i="7"/>
  <c r="S2591" i="8" s="1"/>
  <c r="T2591" i="8" s="1"/>
  <c r="AI388" i="7"/>
  <c r="S2405" i="8" s="1"/>
  <c r="T2405" i="8" s="1"/>
  <c r="AI186" i="7"/>
  <c r="S2203" i="8" s="1"/>
  <c r="T2203" i="8" s="1"/>
  <c r="AI470" i="7"/>
  <c r="S2487" i="8" s="1"/>
  <c r="T2487" i="8" s="1"/>
  <c r="AI622" i="7"/>
  <c r="S2639" i="8" s="1"/>
  <c r="T2639" i="8" s="1"/>
  <c r="AI227" i="7"/>
  <c r="S2244" i="8" s="1"/>
  <c r="T2244" i="8" s="1"/>
  <c r="AI199" i="7"/>
  <c r="S2216" i="8" s="1"/>
  <c r="T2216" i="8" s="1"/>
  <c r="AI181" i="7"/>
  <c r="S2198" i="8" s="1"/>
  <c r="T2198" i="8" s="1"/>
  <c r="AI317" i="7"/>
  <c r="S2334" i="8" s="1"/>
  <c r="T2334" i="8" s="1"/>
  <c r="AI606" i="7"/>
  <c r="S2623" i="8" s="1"/>
  <c r="T2623" i="8" s="1"/>
  <c r="AI410" i="7"/>
  <c r="S2427" i="8" s="1"/>
  <c r="T2427" i="8" s="1"/>
  <c r="AI496" i="7"/>
  <c r="S2513" i="8" s="1"/>
  <c r="T2513" i="8" s="1"/>
  <c r="AI561" i="7"/>
  <c r="S2578" i="8" s="1"/>
  <c r="T2578" i="8" s="1"/>
  <c r="AI85" i="7"/>
  <c r="S2102" i="8" s="1"/>
  <c r="T2102" i="8" s="1"/>
  <c r="AI231" i="7"/>
  <c r="S2248" i="8" s="1"/>
  <c r="T2248" i="8" s="1"/>
  <c r="AI172" i="7"/>
  <c r="S2189" i="8" s="1"/>
  <c r="T2189" i="8" s="1"/>
  <c r="AI213" i="7"/>
  <c r="S2230" i="8" s="1"/>
  <c r="T2230" i="8" s="1"/>
  <c r="AI511" i="7"/>
  <c r="S2528" i="8" s="1"/>
  <c r="T2528" i="8" s="1"/>
  <c r="AI247" i="7"/>
  <c r="S2264" i="8" s="1"/>
  <c r="T2264" i="8" s="1"/>
  <c r="AI545" i="7"/>
  <c r="S2562" i="8" s="1"/>
  <c r="T2562" i="8" s="1"/>
  <c r="AI394" i="7"/>
  <c r="S2411" i="8" s="1"/>
  <c r="T2411" i="8" s="1"/>
  <c r="AI382" i="7"/>
  <c r="S2399" i="8" s="1"/>
  <c r="T2399" i="8" s="1"/>
  <c r="AI273" i="7"/>
  <c r="S2290" i="8" s="1"/>
  <c r="T2290" i="8" s="1"/>
  <c r="AI392" i="7"/>
  <c r="S2409" i="8" s="1"/>
  <c r="T2409" i="8" s="1"/>
  <c r="AI211" i="7"/>
  <c r="S2228" i="8" s="1"/>
  <c r="T2228" i="8" s="1"/>
  <c r="AI535" i="7"/>
  <c r="S2552" i="8" s="1"/>
  <c r="T2552" i="8" s="1"/>
  <c r="AI313" i="7"/>
  <c r="S2330" i="8" s="1"/>
  <c r="T2330" i="8" s="1"/>
  <c r="AI226" i="7"/>
  <c r="S2243" i="8" s="1"/>
  <c r="T2243" i="8" s="1"/>
  <c r="AI126" i="7"/>
  <c r="S2143" i="8" s="1"/>
  <c r="T2143" i="8" s="1"/>
  <c r="AI223" i="7"/>
  <c r="S2240" i="8" s="1"/>
  <c r="T2240" i="8" s="1"/>
  <c r="AI183" i="7"/>
  <c r="S2200" i="8" s="1"/>
  <c r="T2200" i="8" s="1"/>
  <c r="AI428" i="7"/>
  <c r="S2445" i="8" s="1"/>
  <c r="T2445" i="8" s="1"/>
  <c r="AI575" i="7"/>
  <c r="S2592" i="8" s="1"/>
  <c r="T2592" i="8" s="1"/>
  <c r="AI597" i="7"/>
  <c r="S2614" i="8" s="1"/>
  <c r="T2614" i="8" s="1"/>
  <c r="AI525" i="7"/>
  <c r="S2542" i="8" s="1"/>
  <c r="T2542" i="8" s="1"/>
  <c r="AI457" i="7"/>
  <c r="S2474" i="8" s="1"/>
  <c r="T2474" i="8" s="1"/>
  <c r="AI448" i="7"/>
  <c r="S2465" i="8" s="1"/>
  <c r="T2465" i="8" s="1"/>
  <c r="AI200" i="7"/>
  <c r="S2217" i="8" s="1"/>
  <c r="T2217" i="8" s="1"/>
  <c r="AI600" i="7"/>
  <c r="S2617" i="8" s="1"/>
  <c r="T2617" i="8" s="1"/>
  <c r="AI528" i="7"/>
  <c r="S2545" i="8" s="1"/>
  <c r="T2545" i="8" s="1"/>
  <c r="AI154" i="7"/>
  <c r="S2171" i="8" s="1"/>
  <c r="T2171" i="8" s="1"/>
  <c r="AI189" i="7"/>
  <c r="S2206" i="8" s="1"/>
  <c r="T2206" i="8" s="1"/>
  <c r="AI316" i="7"/>
  <c r="S2333" i="8" s="1"/>
  <c r="T2333" i="8" s="1"/>
  <c r="AI208" i="7"/>
  <c r="S2225" i="8" s="1"/>
  <c r="T2225" i="8" s="1"/>
  <c r="AI516" i="7"/>
  <c r="S2533" i="8" s="1"/>
  <c r="T2533" i="8" s="1"/>
  <c r="AI417" i="7"/>
  <c r="S2434" i="8" s="1"/>
  <c r="T2434" i="8" s="1"/>
  <c r="AI414" i="7"/>
  <c r="S2431" i="8" s="1"/>
  <c r="T2431" i="8" s="1"/>
  <c r="AI591" i="7"/>
  <c r="S2608" i="8" s="1"/>
  <c r="T2608" i="8" s="1"/>
  <c r="AI652" i="7"/>
  <c r="S2669" i="8" s="1"/>
  <c r="T2669" i="8" s="1"/>
  <c r="AI100" i="7"/>
  <c r="S2117" i="8" s="1"/>
  <c r="T2117" i="8" s="1"/>
  <c r="AI620" i="7"/>
  <c r="S2637" i="8" s="1"/>
  <c r="T2637" i="8" s="1"/>
  <c r="AI541" i="7"/>
  <c r="S2558" i="8" s="1"/>
  <c r="T2558" i="8" s="1"/>
  <c r="AI482" i="7"/>
  <c r="S2499" i="8" s="1"/>
  <c r="T2499" i="8" s="1"/>
  <c r="AI416" i="7"/>
  <c r="S2433" i="8" s="1"/>
  <c r="T2433" i="8" s="1"/>
  <c r="AI522" i="7"/>
  <c r="S2539" i="8" s="1"/>
  <c r="T2539" i="8" s="1"/>
  <c r="AI524" i="7"/>
  <c r="S2541" i="8" s="1"/>
  <c r="T2541" i="8" s="1"/>
  <c r="AI379" i="7"/>
  <c r="S2396" i="8" s="1"/>
  <c r="T2396" i="8" s="1"/>
  <c r="AI544" i="7"/>
  <c r="S2561" i="8" s="1"/>
  <c r="T2561" i="8" s="1"/>
  <c r="AI443" i="7"/>
  <c r="S2460" i="8" s="1"/>
  <c r="T2460" i="8" s="1"/>
  <c r="AI110" i="7"/>
  <c r="S2127" i="8" s="1"/>
  <c r="T2127" i="8" s="1"/>
  <c r="AI293" i="7"/>
  <c r="S2310" i="8" s="1"/>
  <c r="T2310" i="8" s="1"/>
  <c r="AI469" i="7"/>
  <c r="S2486" i="8" s="1"/>
  <c r="T2486" i="8" s="1"/>
  <c r="AI491" i="7"/>
  <c r="S2508" i="8" s="1"/>
  <c r="T2508" i="8" s="1"/>
  <c r="AI234" i="7"/>
  <c r="S2251" i="8" s="1"/>
  <c r="T2251" i="8" s="1"/>
  <c r="AI385" i="7"/>
  <c r="S2402" i="8" s="1"/>
  <c r="T2402" i="8" s="1"/>
  <c r="AI117" i="7"/>
  <c r="S2134" i="8" s="1"/>
  <c r="T2134" i="8" s="1"/>
  <c r="AI444" i="7"/>
  <c r="S2461" i="8" s="1"/>
  <c r="T2461" i="8" s="1"/>
  <c r="AI373" i="7"/>
  <c r="S2390" i="8" s="1"/>
  <c r="T2390" i="8" s="1"/>
  <c r="AI265" i="7"/>
  <c r="S2282" i="8" s="1"/>
  <c r="T2282" i="8" s="1"/>
  <c r="AI478" i="7"/>
  <c r="S2495" i="8" s="1"/>
  <c r="T2495" i="8" s="1"/>
  <c r="AI405" i="7"/>
  <c r="S2422" i="8" s="1"/>
  <c r="T2422" i="8" s="1"/>
  <c r="AI296" i="7"/>
  <c r="S2313" i="8" s="1"/>
  <c r="T2313" i="8" s="1"/>
  <c r="AI220" i="7"/>
  <c r="S2237" i="8" s="1"/>
  <c r="T2237" i="8" s="1"/>
  <c r="AI618" i="7"/>
  <c r="S2635" i="8" s="1"/>
  <c r="T2635" i="8" s="1"/>
  <c r="AI241" i="7"/>
  <c r="S2258" i="8" s="1"/>
  <c r="T2258" i="8" s="1"/>
  <c r="AI366" i="7"/>
  <c r="S2383" i="8" s="1"/>
  <c r="T2383" i="8" s="1"/>
  <c r="AI402" i="7"/>
  <c r="S2419" i="8" s="1"/>
  <c r="T2419" i="8" s="1"/>
  <c r="AI120" i="7"/>
  <c r="S2137" i="8" s="1"/>
  <c r="T2137" i="8" s="1"/>
  <c r="AI116" i="7"/>
  <c r="S2133" i="8" s="1"/>
  <c r="T2133" i="8" s="1"/>
  <c r="AI262" i="7"/>
  <c r="S2279" i="8" s="1"/>
  <c r="T2279" i="8" s="1"/>
  <c r="AI147" i="7"/>
  <c r="S2164" i="8" s="1"/>
  <c r="T2164" i="8" s="1"/>
  <c r="AI121" i="7"/>
  <c r="S2138" i="8" s="1"/>
  <c r="T2138" i="8" s="1"/>
  <c r="AI206" i="7"/>
  <c r="S2223" i="8" s="1"/>
  <c r="T2223" i="8" s="1"/>
  <c r="AI566" i="7"/>
  <c r="S2583" i="8" s="1"/>
  <c r="T2583" i="8" s="1"/>
  <c r="AI664" i="7"/>
  <c r="S2681" i="8" s="1"/>
  <c r="T2681" i="8" s="1"/>
  <c r="AI644" i="7"/>
  <c r="S2661" i="8" s="1"/>
  <c r="T2661" i="8" s="1"/>
  <c r="AI639" i="7"/>
  <c r="S2656" i="8" s="1"/>
  <c r="T2656" i="8" s="1"/>
  <c r="AI520" i="7"/>
  <c r="S2537" i="8" s="1"/>
  <c r="T2537" i="8" s="1"/>
  <c r="AI605" i="7"/>
  <c r="S2622" i="8" s="1"/>
  <c r="T2622" i="8" s="1"/>
  <c r="AI439" i="7"/>
  <c r="S2456" i="8" s="1"/>
  <c r="T2456" i="8" s="1"/>
  <c r="AI660" i="7"/>
  <c r="S2677" i="8" s="1"/>
  <c r="T2677" i="8" s="1"/>
  <c r="AI666" i="7"/>
  <c r="S2683" i="8" s="1"/>
  <c r="T2683" i="8" s="1"/>
  <c r="AI504" i="7"/>
  <c r="S2521" i="8" s="1"/>
  <c r="T2521" i="8" s="1"/>
  <c r="AI613" i="7"/>
  <c r="S2630" i="8" s="1"/>
  <c r="T2630" i="8" s="1"/>
  <c r="AI632" i="7"/>
  <c r="S2649" i="8" s="1"/>
  <c r="T2649" i="8" s="1"/>
  <c r="AI459" i="7"/>
  <c r="S2476" i="8" s="1"/>
  <c r="T2476" i="8" s="1"/>
  <c r="AI589" i="7"/>
  <c r="S2606" i="8" s="1"/>
  <c r="T2606" i="8" s="1"/>
  <c r="AI131" i="7"/>
  <c r="S2148" i="8" s="1"/>
  <c r="T2148" i="8" s="1"/>
  <c r="AI134" i="7"/>
  <c r="S2151" i="8" s="1"/>
  <c r="T2151" i="8" s="1"/>
  <c r="AI196" i="7"/>
  <c r="S2213" i="8" s="1"/>
  <c r="T2213" i="8" s="1"/>
  <c r="AI408" i="7"/>
  <c r="S2425" i="8" s="1"/>
  <c r="T2425" i="8" s="1"/>
  <c r="AI422" i="7"/>
  <c r="S2439" i="8" s="1"/>
  <c r="T2439" i="8" s="1"/>
  <c r="AI582" i="7"/>
  <c r="S2599" i="8" s="1"/>
  <c r="T2599" i="8" s="1"/>
  <c r="AI419" i="7"/>
  <c r="S2436" i="8" s="1"/>
  <c r="T2436" i="8" s="1"/>
  <c r="AI624" i="7"/>
  <c r="S2641" i="8" s="1"/>
  <c r="T2641" i="8" s="1"/>
  <c r="AI415" i="7"/>
  <c r="S2432" i="8" s="1"/>
  <c r="T2432" i="8" s="1"/>
  <c r="AI156" i="7"/>
  <c r="S2173" i="8" s="1"/>
  <c r="T2173" i="8" s="1"/>
  <c r="AI530" i="7"/>
  <c r="S2547" i="8" s="1"/>
  <c r="T2547" i="8" s="1"/>
  <c r="AI140" i="7"/>
  <c r="S2157" i="8" s="1"/>
  <c r="T2157" i="8" s="1"/>
  <c r="AI434" i="7"/>
  <c r="S2451" i="8" s="1"/>
  <c r="T2451" i="8" s="1"/>
  <c r="AI289" i="7"/>
  <c r="S2306" i="8" s="1"/>
  <c r="T2306" i="8" s="1"/>
  <c r="AI368" i="7"/>
  <c r="S2385" i="8" s="1"/>
  <c r="T2385" i="8" s="1"/>
  <c r="AI381" i="7"/>
  <c r="S2398" i="8" s="1"/>
  <c r="T2398" i="8" s="1"/>
  <c r="AI386" i="7"/>
  <c r="S2403" i="8" s="1"/>
  <c r="T2403" i="8" s="1"/>
  <c r="AI180" i="7"/>
  <c r="S2197" i="8" s="1"/>
  <c r="T2197" i="8" s="1"/>
  <c r="AI608" i="7"/>
  <c r="S2625" i="8" s="1"/>
  <c r="T2625" i="8" s="1"/>
  <c r="AI518" i="7"/>
  <c r="S2535" i="8" s="1"/>
  <c r="T2535" i="8" s="1"/>
  <c r="AI229" i="7"/>
  <c r="S2246" i="8" s="1"/>
  <c r="T2246" i="8" s="1"/>
  <c r="AI209" i="7"/>
  <c r="S2226" i="8" s="1"/>
  <c r="T2226" i="8" s="1"/>
  <c r="AI215" i="7"/>
  <c r="S2232" i="8" s="1"/>
  <c r="T2232" i="8" s="1"/>
  <c r="AI108" i="7"/>
  <c r="S2125" i="8" s="1"/>
  <c r="T2125" i="8" s="1"/>
  <c r="AI171" i="7"/>
  <c r="S2188" i="8" s="1"/>
  <c r="T2188" i="8" s="1"/>
  <c r="AI502" i="7"/>
  <c r="S2519" i="8" s="1"/>
  <c r="T2519" i="8" s="1"/>
  <c r="AI599" i="7"/>
  <c r="S2616" i="8" s="1"/>
  <c r="T2616" i="8" s="1"/>
  <c r="AI235" i="7"/>
  <c r="S2252" i="8" s="1"/>
  <c r="T2252" i="8" s="1"/>
  <c r="AI311" i="7"/>
  <c r="S2328" i="8" s="1"/>
  <c r="T2328" i="8" s="1"/>
  <c r="AI567" i="7"/>
  <c r="S2584" i="8" s="1"/>
  <c r="T2584" i="8" s="1"/>
  <c r="AI455" i="7"/>
  <c r="S2472" i="8" s="1"/>
  <c r="T2472" i="8" s="1"/>
  <c r="AI412" i="7"/>
  <c r="S2429" i="8" s="1"/>
  <c r="T2429" i="8" s="1"/>
  <c r="AI432" i="7"/>
  <c r="S2449" i="8" s="1"/>
  <c r="T2449" i="8" s="1"/>
  <c r="AI277" i="7"/>
  <c r="S2294" i="8" s="1"/>
  <c r="T2294" i="8" s="1"/>
  <c r="AI103" i="7"/>
  <c r="S2120" i="8" s="1"/>
  <c r="T2120" i="8" s="1"/>
  <c r="AI580" i="7"/>
  <c r="S2597" i="8" s="1"/>
  <c r="T2597" i="8" s="1"/>
  <c r="AI604" i="7"/>
  <c r="S2621" i="8" s="1"/>
  <c r="T2621" i="8" s="1"/>
  <c r="AI423" i="7"/>
  <c r="S2440" i="8" s="1"/>
  <c r="T2440" i="8" s="1"/>
  <c r="AI292" i="7"/>
  <c r="S2309" i="8" s="1"/>
  <c r="T2309" i="8" s="1"/>
  <c r="AI204" i="7"/>
  <c r="S2221" i="8" s="1"/>
  <c r="T2221" i="8" s="1"/>
  <c r="AI233" i="7"/>
  <c r="S2250" i="8" s="1"/>
  <c r="T2250" i="8" s="1"/>
  <c r="AI86" i="7"/>
  <c r="S2103" i="8" s="1"/>
  <c r="T2103" i="8" s="1"/>
  <c r="AI219" i="7"/>
  <c r="S2236" i="8" s="1"/>
  <c r="T2236" i="8" s="1"/>
  <c r="AI230" i="7"/>
  <c r="S2247" i="8" s="1"/>
  <c r="T2247" i="8" s="1"/>
  <c r="AI550" i="7"/>
  <c r="S2567" i="8" s="1"/>
  <c r="T2567" i="8" s="1"/>
  <c r="AI363" i="7"/>
  <c r="S2380" i="8" s="1"/>
  <c r="T2380" i="8" s="1"/>
  <c r="AI657" i="7"/>
  <c r="S2674" i="8" s="1"/>
  <c r="T2674" i="8" s="1"/>
  <c r="AI447" i="7"/>
  <c r="S2464" i="8" s="1"/>
  <c r="T2464" i="8" s="1"/>
  <c r="AI449" i="7"/>
  <c r="S2466" i="8" s="1"/>
  <c r="T2466" i="8" s="1"/>
  <c r="AI669" i="7"/>
  <c r="S2686" i="8" s="1"/>
  <c r="T2686" i="8" s="1"/>
  <c r="AI372" i="7"/>
  <c r="S2389" i="8" s="1"/>
  <c r="T2389" i="8" s="1"/>
  <c r="AI160" i="7"/>
  <c r="S2177" i="8" s="1"/>
  <c r="T2177" i="8" s="1"/>
  <c r="AI217" i="7"/>
  <c r="S2234" i="8" s="1"/>
  <c r="T2234" i="8" s="1"/>
  <c r="AI239" i="7"/>
  <c r="S2256" i="8" s="1"/>
  <c r="T2256" i="8" s="1"/>
  <c r="AI340" i="7"/>
  <c r="S2357" i="8" s="1"/>
  <c r="T2357" i="8" s="1"/>
  <c r="AI310" i="7"/>
  <c r="S2327" i="8" s="1"/>
  <c r="T2327" i="8" s="1"/>
  <c r="AI425" i="7"/>
  <c r="S2442" i="8" s="1"/>
  <c r="T2442" i="8" s="1"/>
  <c r="AI401" i="7"/>
  <c r="S2418" i="8" s="1"/>
  <c r="T2418" i="8" s="1"/>
  <c r="AI529" i="7"/>
  <c r="S2546" i="8" s="1"/>
  <c r="T2546" i="8" s="1"/>
  <c r="AI148" i="7"/>
  <c r="S2165" i="8" s="1"/>
  <c r="T2165" i="8" s="1"/>
  <c r="AI355" i="7"/>
  <c r="S2372" i="8" s="1"/>
  <c r="T2372" i="8" s="1"/>
  <c r="AI272" i="7"/>
  <c r="S2289" i="8" s="1"/>
  <c r="T2289" i="8" s="1"/>
  <c r="AI281" i="7"/>
  <c r="S2298" i="8" s="1"/>
  <c r="T2298" i="8" s="1"/>
  <c r="AI581" i="7"/>
  <c r="S2598" i="8" s="1"/>
  <c r="T2598" i="8" s="1"/>
  <c r="AI101" i="7"/>
  <c r="S2118" i="8" s="1"/>
  <c r="T2118" i="8" s="1"/>
  <c r="AI112" i="7"/>
  <c r="S2129" i="8" s="1"/>
  <c r="T2129" i="8" s="1"/>
  <c r="AI305" i="7"/>
  <c r="S2322" i="8" s="1"/>
  <c r="T2322" i="8" s="1"/>
  <c r="AI151" i="7"/>
  <c r="S2168" i="8" s="1"/>
  <c r="T2168" i="8" s="1"/>
  <c r="AI437" i="7"/>
  <c r="S2454" i="8" s="1"/>
  <c r="T2454" i="8" s="1"/>
  <c r="AI628" i="7"/>
  <c r="S2645" i="8" s="1"/>
  <c r="T2645" i="8" s="1"/>
  <c r="AI364" i="7"/>
  <c r="S2381" i="8" s="1"/>
  <c r="T2381" i="8" s="1"/>
  <c r="AI349" i="7"/>
  <c r="S2366" i="8" s="1"/>
  <c r="T2366" i="8" s="1"/>
  <c r="AI648" i="7"/>
  <c r="S2665" i="8" s="1"/>
  <c r="T2665" i="8" s="1"/>
  <c r="AI242" i="7"/>
  <c r="S2259" i="8" s="1"/>
  <c r="T2259" i="8" s="1"/>
  <c r="AI406" i="7"/>
  <c r="S2423" i="8" s="1"/>
  <c r="T2423" i="8" s="1"/>
  <c r="AI637" i="7"/>
  <c r="S2654" i="8" s="1"/>
  <c r="T2654" i="8" s="1"/>
  <c r="AI547" i="7"/>
  <c r="S2564" i="8" s="1"/>
  <c r="T2564" i="8" s="1"/>
  <c r="AI677" i="7"/>
  <c r="S2694" i="8" s="1"/>
  <c r="T2694" i="8" s="1"/>
  <c r="AI527" i="7"/>
  <c r="S2544" i="8" s="1"/>
  <c r="T2544" i="8" s="1"/>
  <c r="AI275" i="7"/>
  <c r="S2292" i="8" s="1"/>
  <c r="T2292" i="8" s="1"/>
  <c r="AI139" i="7"/>
  <c r="S2156" i="8" s="1"/>
  <c r="T2156" i="8" s="1"/>
  <c r="AI510" i="7"/>
  <c r="S2527" i="8" s="1"/>
  <c r="T2527" i="8" s="1"/>
  <c r="AI377" i="7"/>
  <c r="S2394" i="8" s="1"/>
  <c r="T2394" i="8" s="1"/>
  <c r="AI374" i="7"/>
  <c r="S2391" i="8" s="1"/>
  <c r="T2391" i="8" s="1"/>
  <c r="AI258" i="7"/>
  <c r="S2275" i="8" s="1"/>
  <c r="T2275" i="8" s="1"/>
  <c r="AI612" i="7"/>
  <c r="S2629" i="8" s="1"/>
  <c r="T2629" i="8" s="1"/>
  <c r="AI330" i="7"/>
  <c r="S2347" i="8" s="1"/>
  <c r="T2347" i="8" s="1"/>
  <c r="AI497" i="7"/>
  <c r="S2514" i="8" s="1"/>
  <c r="T2514" i="8" s="1"/>
  <c r="AI318" i="7"/>
  <c r="S2335" i="8" s="1"/>
  <c r="T2335" i="8" s="1"/>
  <c r="AI346" i="7"/>
  <c r="S2363" i="8" s="1"/>
  <c r="T2363" i="8" s="1"/>
  <c r="AI645" i="7"/>
  <c r="S2662" i="8" s="1"/>
  <c r="T2662" i="8" s="1"/>
  <c r="AI286" i="7"/>
  <c r="S2303" i="8" s="1"/>
  <c r="T2303" i="8" s="1"/>
  <c r="AI197" i="7"/>
  <c r="S2214" i="8" s="1"/>
  <c r="T2214" i="8" s="1"/>
  <c r="AI312" i="7"/>
  <c r="S2329" i="8" s="1"/>
  <c r="T2329" i="8" s="1"/>
  <c r="AI354" i="7"/>
  <c r="S2371" i="8" s="1"/>
  <c r="T2371" i="8" s="1"/>
  <c r="AI577" i="7"/>
  <c r="S2594" i="8" s="1"/>
  <c r="T2594" i="8" s="1"/>
  <c r="AI83" i="7"/>
  <c r="S2100" i="8" s="1"/>
  <c r="T2100" i="8" s="1"/>
  <c r="AI143" i="7"/>
  <c r="S2160" i="8" s="1"/>
  <c r="T2160" i="8" s="1"/>
  <c r="AI106" i="7"/>
  <c r="S2123" i="8" s="1"/>
  <c r="T2123" i="8" s="1"/>
  <c r="AI129" i="7"/>
  <c r="S2146" i="8" s="1"/>
  <c r="T2146" i="8" s="1"/>
  <c r="AI201" i="7"/>
  <c r="S2218" i="8" s="1"/>
  <c r="T2218" i="8" s="1"/>
  <c r="AI259" i="7"/>
  <c r="S2276" i="8" s="1"/>
  <c r="T2276" i="8" s="1"/>
  <c r="AI481" i="7"/>
  <c r="S2498" i="8" s="1"/>
  <c r="T2498" i="8" s="1"/>
  <c r="AI370" i="7"/>
  <c r="S2387" i="8" s="1"/>
  <c r="T2387" i="8" s="1"/>
  <c r="AI654" i="7"/>
  <c r="S2671" i="8" s="1"/>
  <c r="T2671" i="8" s="1"/>
  <c r="AI458" i="7"/>
  <c r="S2475" i="8" s="1"/>
  <c r="T2475" i="8" s="1"/>
  <c r="AI519" i="7"/>
  <c r="S2536" i="8" s="1"/>
  <c r="T2536" i="8" s="1"/>
  <c r="AI621" i="7"/>
  <c r="S2638" i="8" s="1"/>
  <c r="T2638" i="8" s="1"/>
  <c r="AI427" i="7"/>
  <c r="S2444" i="8" s="1"/>
  <c r="T2444" i="8" s="1"/>
  <c r="AI523" i="7"/>
  <c r="S2540" i="8" s="1"/>
  <c r="T2540" i="8" s="1"/>
  <c r="AI271" i="7"/>
  <c r="S2288" i="8" s="1"/>
  <c r="T2288" i="8" s="1"/>
  <c r="AI268" i="7"/>
  <c r="S2285" i="8" s="1"/>
  <c r="T2285" i="8" s="1"/>
  <c r="AI299" i="7"/>
  <c r="S2316" i="8" s="1"/>
  <c r="T2316" i="8" s="1"/>
  <c r="AI465" i="7"/>
  <c r="S2482" i="8" s="1"/>
  <c r="T2482" i="8" s="1"/>
  <c r="AI291" i="7"/>
  <c r="S2308" i="8" s="1"/>
  <c r="T2308" i="8" s="1"/>
  <c r="AI163" i="7"/>
  <c r="S2180" i="8" s="1"/>
  <c r="T2180" i="8" s="1"/>
  <c r="AI142" i="7"/>
  <c r="S2159" i="8" s="1"/>
  <c r="T2159" i="8" s="1"/>
  <c r="AI188" i="7"/>
  <c r="S2205" i="8" s="1"/>
  <c r="T2205" i="8" s="1"/>
  <c r="AI656" i="7"/>
  <c r="S2673" i="8" s="1"/>
  <c r="T2673" i="8" s="1"/>
  <c r="AI389" i="7"/>
  <c r="S2406" i="8" s="1"/>
  <c r="T2406" i="8" s="1"/>
  <c r="AI257" i="7"/>
  <c r="S2274" i="8" s="1"/>
  <c r="T2274" i="8" s="1"/>
  <c r="AI587" i="7"/>
  <c r="S2604" i="8" s="1"/>
  <c r="T2604" i="8" s="1"/>
  <c r="AI490" i="7"/>
  <c r="S2507" i="8" s="1"/>
  <c r="T2507" i="8" s="1"/>
  <c r="AI329" i="7"/>
  <c r="S2346" i="8" s="1"/>
  <c r="T2346" i="8" s="1"/>
  <c r="AI137" i="7"/>
  <c r="S2154" i="8" s="1"/>
  <c r="T2154" i="8" s="1"/>
  <c r="AI298" i="7"/>
  <c r="S2315" i="8" s="1"/>
  <c r="T2315" i="8" s="1"/>
  <c r="AI276" i="7"/>
  <c r="S2293" i="8" s="1"/>
  <c r="T2293" i="8" s="1"/>
  <c r="AI174" i="7"/>
  <c r="S2191" i="8" s="1"/>
  <c r="T2191" i="8" s="1"/>
  <c r="AI649" i="7"/>
  <c r="S2666" i="8" s="1"/>
  <c r="T2666" i="8" s="1"/>
  <c r="AI285" i="7"/>
  <c r="S2302" i="8" s="1"/>
  <c r="T2302" i="8" s="1"/>
  <c r="AI643" i="7"/>
  <c r="S2660" i="8" s="1"/>
  <c r="T2660" i="8" s="1"/>
  <c r="AI118" i="7"/>
  <c r="S2135" i="8" s="1"/>
  <c r="T2135" i="8" s="1"/>
  <c r="AI190" i="7"/>
  <c r="S2207" i="8" s="1"/>
  <c r="T2207" i="8" s="1"/>
  <c r="AI212" i="7"/>
  <c r="S2229" i="8" s="1"/>
  <c r="T2229" i="8" s="1"/>
  <c r="AI165" i="7"/>
  <c r="S2182" i="8" s="1"/>
  <c r="T2182" i="8" s="1"/>
  <c r="AI495" i="7"/>
  <c r="S2512" i="8" s="1"/>
  <c r="T2512" i="8" s="1"/>
  <c r="AI584" i="7"/>
  <c r="S2601" i="8" s="1"/>
  <c r="T2601" i="8" s="1"/>
  <c r="AI254" i="7"/>
  <c r="S2271" i="8" s="1"/>
  <c r="T2271" i="8" s="1"/>
  <c r="AI221" i="7"/>
  <c r="S2238" i="8" s="1"/>
  <c r="T2238" i="8" s="1"/>
  <c r="AI633" i="7"/>
  <c r="S2650" i="8" s="1"/>
  <c r="T2650" i="8" s="1"/>
  <c r="AI266" i="7"/>
  <c r="S2283" i="8" s="1"/>
  <c r="T2283" i="8" s="1"/>
  <c r="AI264" i="7"/>
  <c r="S2281" i="8" s="1"/>
  <c r="T2281" i="8" s="1"/>
  <c r="AI123" i="7"/>
  <c r="S2140" i="8" s="1"/>
  <c r="T2140" i="8" s="1"/>
  <c r="AI161" i="7"/>
  <c r="S2178" i="8" s="1"/>
  <c r="T2178" i="8" s="1"/>
  <c r="AI376" i="7"/>
  <c r="S2393" i="8" s="1"/>
  <c r="T2393" i="8" s="1"/>
  <c r="AI246" i="7"/>
  <c r="S2263" i="8" s="1"/>
  <c r="T2263" i="8" s="1"/>
  <c r="AI339" i="7"/>
  <c r="S2356" i="8" s="1"/>
  <c r="T2356" i="8" s="1"/>
  <c r="AI592" i="7"/>
  <c r="S2609" i="8" s="1"/>
  <c r="T2609" i="8" s="1"/>
  <c r="AI359" i="7"/>
  <c r="S2376" i="8" s="1"/>
  <c r="T2376" i="8" s="1"/>
  <c r="AI207" i="7"/>
  <c r="S2224" i="8" s="1"/>
  <c r="T2224" i="8" s="1"/>
  <c r="AI191" i="7"/>
  <c r="S2208" i="8" s="1"/>
  <c r="T2208" i="8" s="1"/>
  <c r="AI178" i="7"/>
  <c r="S2195" i="8" s="1"/>
  <c r="T2195" i="8" s="1"/>
  <c r="AI333" i="7"/>
  <c r="S2350" i="8" s="1"/>
  <c r="T2350" i="8" s="1"/>
  <c r="AI658" i="7"/>
  <c r="S2675" i="8" s="1"/>
  <c r="T2675" i="8" s="1"/>
  <c r="AI650" i="7"/>
  <c r="S2667" i="8" s="1"/>
  <c r="T2667" i="8" s="1"/>
  <c r="AI590" i="7"/>
  <c r="S2607" i="8" s="1"/>
  <c r="T2607" i="8" s="1"/>
  <c r="AI611" i="7"/>
  <c r="S2628" i="8" s="1"/>
  <c r="T2628" i="8" s="1"/>
  <c r="AI625" i="7"/>
  <c r="S2642" i="8" s="1"/>
  <c r="T2642" i="8" s="1"/>
  <c r="AI487" i="7"/>
  <c r="S2504" i="8" s="1"/>
  <c r="T2504" i="8" s="1"/>
  <c r="AI629" i="7"/>
  <c r="S2646" i="8" s="1"/>
  <c r="T2646" i="8" s="1"/>
  <c r="AI127" i="7"/>
  <c r="S2144" i="8" s="1"/>
  <c r="T2144" i="8" s="1"/>
  <c r="AI307" i="7"/>
  <c r="S2324" i="8" s="1"/>
  <c r="T2324" i="8" s="1"/>
  <c r="AI91" i="7"/>
  <c r="S2108" i="8" s="1"/>
  <c r="T2108" i="8" s="1"/>
  <c r="AI380" i="7"/>
  <c r="S2397" i="8" s="1"/>
  <c r="T2397" i="8" s="1"/>
  <c r="AI616" i="7"/>
  <c r="S2633" i="8" s="1"/>
  <c r="T2633" i="8" s="1"/>
  <c r="AI651" i="7"/>
  <c r="S2668" i="8" s="1"/>
  <c r="T2668" i="8" s="1"/>
  <c r="AI537" i="7"/>
  <c r="S2554" i="8" s="1"/>
  <c r="T2554" i="8" s="1"/>
  <c r="AI653" i="7"/>
  <c r="S2670" i="8" s="1"/>
  <c r="T2670" i="8" s="1"/>
  <c r="AI661" i="7"/>
  <c r="S2678" i="8" s="1"/>
  <c r="T2678" i="8" s="1"/>
  <c r="AI290" i="7"/>
  <c r="S2307" i="8" s="1"/>
  <c r="T2307" i="8" s="1"/>
  <c r="AI441" i="7"/>
  <c r="S2458" i="8" s="1"/>
  <c r="T2458" i="8" s="1"/>
  <c r="AI563" i="7"/>
  <c r="S2580" i="8" s="1"/>
  <c r="T2580" i="8" s="1"/>
  <c r="AI278" i="7"/>
  <c r="S2295" i="8" s="1"/>
  <c r="T2295" i="8" s="1"/>
  <c r="AI132" i="7"/>
  <c r="S2149" i="8" s="1"/>
  <c r="T2149" i="8" s="1"/>
  <c r="AI270" i="7"/>
  <c r="S2287" i="8" s="1"/>
  <c r="T2287" i="8" s="1"/>
  <c r="AI173" i="7"/>
  <c r="S2190" i="8" s="1"/>
  <c r="T2190" i="8" s="1"/>
  <c r="AI579" i="7"/>
  <c r="S2596" i="8" s="1"/>
  <c r="T2596" i="8" s="1"/>
  <c r="AI283" i="7"/>
  <c r="S2300" i="8" s="1"/>
  <c r="T2300" i="8" s="1"/>
  <c r="AI130" i="7"/>
  <c r="S2147" i="8" s="1"/>
  <c r="T2147" i="8" s="1"/>
  <c r="AI309" i="7"/>
  <c r="S2326" i="8" s="1"/>
  <c r="T2326" i="8" s="1"/>
  <c r="AI627" i="7"/>
  <c r="S2644" i="8" s="1"/>
  <c r="T2644" i="8" s="1"/>
  <c r="AI483" i="7"/>
  <c r="S2500" i="8" s="1"/>
  <c r="T2500" i="8" s="1"/>
  <c r="AI668" i="7"/>
  <c r="S2685" i="8" s="1"/>
  <c r="T2685" i="8" s="1"/>
  <c r="AI494" i="7"/>
  <c r="S2511" i="8" s="1"/>
  <c r="T2511" i="8" s="1"/>
  <c r="AI508" i="7"/>
  <c r="S2525" i="8" s="1"/>
  <c r="T2525" i="8" s="1"/>
  <c r="AI607" i="7"/>
  <c r="S2624" i="8" s="1"/>
  <c r="T2624" i="8" s="1"/>
  <c r="AI601" i="7"/>
  <c r="S2618" i="8" s="1"/>
  <c r="T2618" i="8" s="1"/>
  <c r="AI356" i="7"/>
  <c r="S2373" i="8" s="1"/>
  <c r="T2373" i="8" s="1"/>
  <c r="AI198" i="7"/>
  <c r="S2215" i="8" s="1"/>
  <c r="T2215" i="8" s="1"/>
  <c r="AI184" i="7"/>
  <c r="S2201" i="8" s="1"/>
  <c r="T2201" i="8" s="1"/>
  <c r="AI237" i="7"/>
  <c r="S2254" i="8" s="1"/>
  <c r="T2254" i="8" s="1"/>
  <c r="AI471" i="7"/>
  <c r="S2488" i="8" s="1"/>
  <c r="T2488" i="8" s="1"/>
  <c r="AI301" i="7"/>
  <c r="S2318" i="8" s="1"/>
  <c r="T2318" i="8" s="1"/>
  <c r="AI446" i="7"/>
  <c r="S2463" i="8" s="1"/>
  <c r="T2463" i="8" s="1"/>
  <c r="AI115" i="7"/>
  <c r="S2132" i="8" s="1"/>
  <c r="T2132" i="8" s="1"/>
  <c r="AI396" i="7"/>
  <c r="S2413" i="8" s="1"/>
  <c r="T2413" i="8" s="1"/>
  <c r="AI542" i="7"/>
  <c r="S2559" i="8" s="1"/>
  <c r="T2559" i="8" s="1"/>
  <c r="AI260" i="7"/>
  <c r="S2277" i="8" s="1"/>
  <c r="T2277" i="8" s="1"/>
  <c r="AI105" i="7"/>
  <c r="S2122" i="8" s="1"/>
  <c r="T2122" i="8" s="1"/>
  <c r="AI308" i="7"/>
  <c r="S2325" i="8" s="1"/>
  <c r="T2325" i="8" s="1"/>
  <c r="AI302" i="7"/>
  <c r="S2319" i="8" s="1"/>
  <c r="T2319" i="8" s="1"/>
  <c r="AI556" i="7"/>
  <c r="S2573" i="8" s="1"/>
  <c r="T2573" i="8" s="1"/>
  <c r="AI338" i="7"/>
  <c r="S2355" i="8" s="1"/>
  <c r="T2355" i="8" s="1"/>
  <c r="AI244" i="7"/>
  <c r="S2261" i="8" s="1"/>
  <c r="T2261" i="8" s="1"/>
  <c r="AI475" i="7"/>
  <c r="S2492" i="8" s="1"/>
  <c r="T2492" i="8" s="1"/>
  <c r="AI345" i="7"/>
  <c r="S2362" i="8" s="1"/>
  <c r="T2362" i="8" s="1"/>
  <c r="AI252" i="7"/>
  <c r="S2269" i="8" s="1"/>
  <c r="T2269" i="8" s="1"/>
  <c r="AI659" i="7"/>
  <c r="S2676" i="8" s="1"/>
  <c r="T2676" i="8" s="1"/>
  <c r="AI583" i="7"/>
  <c r="S2600" i="8" s="1"/>
  <c r="T2600" i="8" s="1"/>
  <c r="AI251" i="7"/>
  <c r="S2268" i="8" s="1"/>
  <c r="T2268" i="8" s="1"/>
  <c r="AI315" i="7"/>
  <c r="S2332" i="8" s="1"/>
  <c r="T2332" i="8" s="1"/>
  <c r="AI675" i="7"/>
  <c r="S2692" i="8" s="1"/>
  <c r="T2692" i="8" s="1"/>
  <c r="AI192" i="7"/>
  <c r="S2209" i="8" s="1"/>
  <c r="T2209" i="8" s="1"/>
  <c r="AI94" i="7"/>
  <c r="S2111" i="8" s="1"/>
  <c r="T2111" i="8" s="1"/>
  <c r="AI558" i="7"/>
  <c r="S2575" i="8" s="1"/>
  <c r="T2575" i="8" s="1"/>
  <c r="AI267" i="7"/>
  <c r="S2284" i="8" s="1"/>
  <c r="T2284" i="8" s="1"/>
  <c r="AI464" i="7"/>
  <c r="S2481" i="8" s="1"/>
  <c r="T2481" i="8" s="1"/>
  <c r="AI369" i="7"/>
  <c r="S2386" i="8" s="1"/>
  <c r="T2386" i="8" s="1"/>
  <c r="AI485" i="7"/>
  <c r="S2502" i="8" s="1"/>
  <c r="T2502" i="8" s="1"/>
  <c r="AI324" i="7"/>
  <c r="S2341" i="8" s="1"/>
  <c r="T2341" i="8" s="1"/>
  <c r="AI501" i="7"/>
  <c r="S2518" i="8" s="1"/>
  <c r="T2518" i="8" s="1"/>
  <c r="AI263" i="7"/>
  <c r="S2280" i="8" s="1"/>
  <c r="T2280" i="8" s="1"/>
  <c r="AI670" i="7"/>
  <c r="S2687" i="8" s="1"/>
  <c r="T2687" i="8" s="1"/>
  <c r="AI393" i="7"/>
  <c r="S2410" i="8" s="1"/>
  <c r="T2410" i="8" s="1"/>
  <c r="AI125" i="7"/>
  <c r="S2142" i="8" s="1"/>
  <c r="T2142" i="8" s="1"/>
  <c r="AI214" i="7"/>
  <c r="S2231" i="8" s="1"/>
  <c r="T2231" i="8" s="1"/>
  <c r="AI145" i="7"/>
  <c r="S2162" i="8" s="1"/>
  <c r="T2162" i="8" s="1"/>
  <c r="AI486" i="7"/>
  <c r="S2503" i="8" s="1"/>
  <c r="T2503" i="8" s="1"/>
  <c r="AI489" i="7"/>
  <c r="S2506" i="8" s="1"/>
  <c r="T2506" i="8" s="1"/>
  <c r="AI167" i="7"/>
  <c r="S2184" i="8" s="1"/>
  <c r="T2184" i="8" s="1"/>
  <c r="AI626" i="7"/>
  <c r="S2643" i="8" s="1"/>
  <c r="T2643" i="8" s="1"/>
  <c r="AI560" i="7"/>
  <c r="S2577" i="8" s="1"/>
  <c r="T2577" i="8" s="1"/>
  <c r="AI543" i="7"/>
  <c r="S2560" i="8" s="1"/>
  <c r="T2560" i="8" s="1"/>
  <c r="AI348" i="7"/>
  <c r="S2365" i="8" s="1"/>
  <c r="T2365" i="8" s="1"/>
  <c r="AI473" i="7"/>
  <c r="S2490" i="8" s="1"/>
  <c r="T2490" i="8" s="1"/>
  <c r="AI564" i="7"/>
  <c r="S2581" i="8" s="1"/>
  <c r="T2581" i="8" s="1"/>
  <c r="AI255" i="7"/>
  <c r="S2272" i="8" s="1"/>
  <c r="T2272" i="8" s="1"/>
  <c r="AI319" i="7"/>
  <c r="S2336" i="8" s="1"/>
  <c r="T2336" i="8" s="1"/>
  <c r="AI222" i="7"/>
  <c r="S2239" i="8" s="1"/>
  <c r="T2239" i="8" s="1"/>
  <c r="AI431" i="7"/>
  <c r="S2448" i="8" s="1"/>
  <c r="T2448" i="8" s="1"/>
  <c r="AI641" i="7"/>
  <c r="S2658" i="8" s="1"/>
  <c r="T2658" i="8" s="1"/>
  <c r="AI407" i="7"/>
  <c r="S2424" i="8" s="1"/>
  <c r="T2424" i="8" s="1"/>
  <c r="AI361" i="7"/>
  <c r="S2378" i="8" s="1"/>
  <c r="T2378" i="8" s="1"/>
  <c r="AI325" i="7"/>
  <c r="S2342" i="8" s="1"/>
  <c r="T2342" i="8" s="1"/>
  <c r="AI218" i="7"/>
  <c r="S2235" i="8" s="1"/>
  <c r="T2235" i="8" s="1"/>
  <c r="AI503" i="7"/>
  <c r="S2520" i="8" s="1"/>
  <c r="T2520" i="8" s="1"/>
  <c r="AI314" i="7"/>
  <c r="S2331" i="8" s="1"/>
  <c r="T2331" i="8" s="1"/>
  <c r="AI158" i="7"/>
  <c r="S2175" i="8" s="1"/>
  <c r="T2175" i="8" s="1"/>
  <c r="AI297" i="7"/>
  <c r="S2314" i="8" s="1"/>
  <c r="T2314" i="8" s="1"/>
  <c r="AI424" i="7"/>
  <c r="S2441" i="8" s="1"/>
  <c r="T2441" i="8" s="1"/>
  <c r="AI114" i="7"/>
  <c r="S2131" i="8" s="1"/>
  <c r="T2131" i="8" s="1"/>
  <c r="AI146" i="7"/>
  <c r="S2163" i="8" s="1"/>
  <c r="T2163" i="8" s="1"/>
  <c r="AK157" i="1"/>
  <c r="AK220" i="1"/>
  <c r="AK373" i="1"/>
  <c r="AK382" i="1"/>
  <c r="AK628" i="1"/>
  <c r="AK596" i="1"/>
  <c r="AK182" i="1"/>
  <c r="AK414" i="1"/>
  <c r="AK141" i="1"/>
  <c r="AK619" i="1"/>
  <c r="AC30" i="6"/>
  <c r="AA65" i="6"/>
  <c r="AK416" i="1"/>
  <c r="AK281" i="1"/>
  <c r="AK215" i="1"/>
  <c r="AK621" i="1"/>
  <c r="AK303" i="1"/>
  <c r="AK254" i="1"/>
  <c r="AK584" i="1"/>
  <c r="AK361" i="1"/>
  <c r="AK658" i="1"/>
  <c r="AK255" i="1"/>
  <c r="AK674" i="1"/>
  <c r="AK192" i="1"/>
  <c r="AK287" i="1"/>
  <c r="AK518" i="1"/>
  <c r="AK440" i="1"/>
  <c r="AK276" i="1"/>
  <c r="AK557" i="1"/>
  <c r="AK245" i="1"/>
  <c r="AK170" i="1"/>
  <c r="AK593" i="1"/>
  <c r="AK443" i="1"/>
  <c r="AK284" i="1"/>
  <c r="AK113" i="1"/>
  <c r="AK430" i="1"/>
  <c r="AK241" i="1"/>
  <c r="AK595" i="1"/>
  <c r="AK622" i="1"/>
  <c r="AK532" i="1"/>
  <c r="AK147" i="1"/>
  <c r="AK567" i="1"/>
  <c r="AK250" i="1"/>
  <c r="AK368" i="1"/>
  <c r="AK130" i="1"/>
  <c r="AK151" i="1"/>
  <c r="AK221" i="1"/>
  <c r="AK504" i="1"/>
  <c r="AK475" i="1"/>
  <c r="AK498" i="1"/>
  <c r="AK142" i="1"/>
  <c r="AK251" i="1"/>
  <c r="AK316" i="1"/>
  <c r="AK115" i="1"/>
  <c r="AK193" i="1"/>
  <c r="AK671" i="1"/>
  <c r="AK237" i="1"/>
  <c r="AK128" i="1"/>
  <c r="AK258" i="1"/>
  <c r="AK358" i="1"/>
  <c r="AK601" i="1"/>
  <c r="AK530" i="1"/>
  <c r="AK616" i="1"/>
  <c r="AK676" i="1"/>
  <c r="AK569" i="1"/>
  <c r="AK348" i="1"/>
  <c r="AK166" i="1"/>
  <c r="AK342" i="1"/>
  <c r="AK407" i="1"/>
  <c r="AK531" i="1"/>
  <c r="AK173" i="1"/>
  <c r="AK485" i="1"/>
  <c r="AK252" i="1"/>
  <c r="AK317" i="1"/>
  <c r="AK654" i="1"/>
  <c r="AK655" i="1"/>
  <c r="AK270" i="1"/>
  <c r="AK350" i="1"/>
  <c r="AK219" i="1"/>
  <c r="AK159" i="1"/>
  <c r="AK295" i="1"/>
  <c r="AK312" i="1"/>
  <c r="AK238" i="1"/>
  <c r="AK207" i="1"/>
  <c r="AK453" i="1"/>
  <c r="AK256" i="1"/>
  <c r="AK561" i="1"/>
  <c r="AK150" i="1"/>
  <c r="AK605" i="1"/>
  <c r="AK279" i="1"/>
  <c r="AK275" i="1"/>
  <c r="AK534" i="1"/>
  <c r="AK325" i="1"/>
  <c r="AK647" i="1"/>
  <c r="AK637" i="1"/>
  <c r="AK158" i="1"/>
  <c r="AK185" i="1"/>
  <c r="AK640" i="1"/>
  <c r="AK477" i="1"/>
  <c r="AK478" i="1"/>
  <c r="AK118" i="1"/>
  <c r="AK454" i="1"/>
  <c r="AK607" i="1"/>
  <c r="AK441" i="1"/>
  <c r="AK372" i="1"/>
  <c r="AK576" i="1"/>
  <c r="AK562" i="1"/>
  <c r="AK496" i="1"/>
  <c r="AK426" i="1"/>
  <c r="AK422" i="1"/>
  <c r="AK339" i="1"/>
  <c r="AK471" i="1"/>
  <c r="AK273" i="1"/>
  <c r="AK539" i="1"/>
  <c r="AK306" i="1"/>
  <c r="AK632" i="1"/>
  <c r="AK670" i="1"/>
  <c r="AK541" i="1"/>
  <c r="AK400" i="1"/>
  <c r="AK391" i="1"/>
  <c r="AK343" i="1"/>
  <c r="AK610" i="1"/>
  <c r="AK448" i="1"/>
  <c r="AK145" i="1"/>
  <c r="AK365" i="1"/>
  <c r="AK387" i="1"/>
  <c r="AK482" i="1"/>
  <c r="AK346" i="1"/>
  <c r="AK103" i="1"/>
  <c r="AK300" i="1"/>
  <c r="AK608" i="1"/>
  <c r="AK249" i="1"/>
  <c r="AK525" i="1"/>
  <c r="AK668" i="1"/>
  <c r="AK156" i="1"/>
  <c r="AK259" i="1"/>
  <c r="AK423" i="1"/>
  <c r="AK336" i="1"/>
  <c r="AK110" i="1"/>
  <c r="AK283" i="1"/>
  <c r="AK105" i="1"/>
  <c r="AK421" i="1"/>
  <c r="AK399" i="1"/>
  <c r="AK264" i="1"/>
  <c r="AK645" i="1"/>
  <c r="AK169" i="1"/>
  <c r="AK476" i="1"/>
  <c r="AK154" i="1"/>
  <c r="AK615" i="1"/>
  <c r="AK646" i="1"/>
  <c r="AK127" i="1"/>
  <c r="AK457" i="1"/>
  <c r="AK553" i="1"/>
  <c r="AK97" i="1"/>
  <c r="AK635" i="1"/>
  <c r="AK664" i="1"/>
  <c r="AK294" i="1"/>
  <c r="AK650" i="1"/>
  <c r="AK570" i="1"/>
  <c r="AK177" i="1"/>
  <c r="AK161" i="1"/>
  <c r="AK377" i="1"/>
  <c r="AK327" i="1"/>
  <c r="AK204" i="1"/>
  <c r="AK602" i="1"/>
  <c r="AK102" i="1"/>
  <c r="AK216" i="1"/>
  <c r="AK137" i="1"/>
  <c r="AK672" i="1"/>
  <c r="AK618" i="1"/>
  <c r="AK451" i="1"/>
  <c r="AK415" i="1"/>
  <c r="AK134" i="1"/>
  <c r="AK582" i="1"/>
  <c r="AK293" i="1"/>
  <c r="AK236" i="1"/>
  <c r="AK257" i="1"/>
  <c r="AK224" i="1"/>
  <c r="AK357" i="1"/>
  <c r="AK132" i="1"/>
  <c r="AK392" i="1"/>
  <c r="AK203" i="1"/>
  <c r="AK180" i="1"/>
  <c r="AK363" i="1"/>
  <c r="AK235" i="1"/>
  <c r="AK517" i="1"/>
  <c r="AK322" i="1"/>
  <c r="AK464" i="1"/>
  <c r="AK162" i="1"/>
  <c r="AK319" i="1"/>
  <c r="AK248" i="1"/>
  <c r="AK212" i="1"/>
  <c r="AK98" i="1"/>
  <c r="AK291" i="1"/>
  <c r="AK117" i="1"/>
  <c r="AK362" i="1"/>
  <c r="AK417" i="1"/>
  <c r="AK140" i="1"/>
  <c r="AK375" i="1"/>
  <c r="AK299" i="1"/>
  <c r="AK627" i="1"/>
  <c r="AK633" i="1"/>
  <c r="AK112" i="1"/>
  <c r="AK199" i="1"/>
  <c r="AK573" i="1"/>
  <c r="AK432" i="1"/>
  <c r="AK514" i="1"/>
  <c r="AK176" i="1"/>
  <c r="AK233" i="1"/>
  <c r="AK247" i="1"/>
  <c r="AK586" i="1"/>
  <c r="AK519" i="1"/>
  <c r="AK588" i="1"/>
  <c r="AK195" i="1"/>
  <c r="AK148" i="1"/>
  <c r="AK500" i="1"/>
  <c r="AK550" i="1"/>
  <c r="AK653" i="1"/>
  <c r="AK266" i="1"/>
  <c r="AK301" i="1"/>
  <c r="AK613" i="1"/>
  <c r="AK413" i="1"/>
  <c r="AK143" i="1"/>
  <c r="AK155" i="1"/>
  <c r="AK666" i="1"/>
  <c r="AK484" i="1"/>
  <c r="AK571" i="1"/>
  <c r="AK225" i="1"/>
  <c r="AK659" i="1"/>
  <c r="AK459" i="1"/>
  <c r="AK401" i="1"/>
  <c r="AK657" i="1"/>
  <c r="AK227" i="1"/>
  <c r="AK523" i="1"/>
  <c r="AK374" i="1"/>
  <c r="AK277" i="1"/>
  <c r="AK268" i="1"/>
  <c r="AK662" i="1"/>
  <c r="AK178" i="1"/>
  <c r="AK106" i="1"/>
  <c r="AK167" i="1"/>
  <c r="AK449" i="1"/>
  <c r="AK396" i="1"/>
  <c r="AK394" i="1"/>
  <c r="AK351" i="1"/>
  <c r="AK311" i="1"/>
  <c r="AK138" i="1"/>
  <c r="AK314" i="1"/>
  <c r="AK329" i="1"/>
  <c r="AK297" i="1"/>
  <c r="AK298" i="1"/>
  <c r="AK548" i="1"/>
  <c r="AK388" i="1"/>
  <c r="AK499" i="1"/>
  <c r="AK583" i="1"/>
  <c r="AK511" i="1"/>
  <c r="AK133" i="1"/>
  <c r="AK420" i="1"/>
  <c r="AK520" i="1"/>
  <c r="AK125" i="1"/>
  <c r="AK232" i="1"/>
  <c r="AK467" i="1"/>
  <c r="AK171" i="1"/>
  <c r="AK412" i="1"/>
  <c r="AK434" i="1"/>
  <c r="AJ217" i="6"/>
  <c r="AI217" i="6"/>
  <c r="S1559" i="8" s="1"/>
  <c r="T1559" i="8" s="1"/>
  <c r="AJ169" i="6"/>
  <c r="AI169" i="6"/>
  <c r="S1511" i="8" s="1"/>
  <c r="T1511" i="8" s="1"/>
  <c r="AJ218" i="7"/>
  <c r="AJ431" i="7"/>
  <c r="AJ418" i="6"/>
  <c r="AI418" i="6"/>
  <c r="S1760" i="8" s="1"/>
  <c r="T1760" i="8" s="1"/>
  <c r="AJ166" i="7"/>
  <c r="AJ489" i="7"/>
  <c r="AJ615" i="6"/>
  <c r="AI615" i="6"/>
  <c r="S1957" i="8" s="1"/>
  <c r="T1957" i="8" s="1"/>
  <c r="AJ105" i="6"/>
  <c r="AI105" i="6"/>
  <c r="S1447" i="8" s="1"/>
  <c r="T1447" i="8" s="1"/>
  <c r="AJ599" i="6"/>
  <c r="AI599" i="6"/>
  <c r="S1941" i="8" s="1"/>
  <c r="T1941" i="8" s="1"/>
  <c r="AJ583" i="7"/>
  <c r="AJ480" i="6"/>
  <c r="AI480" i="6"/>
  <c r="S1822" i="8" s="1"/>
  <c r="T1822" i="8" s="1"/>
  <c r="AJ121" i="6"/>
  <c r="AI121" i="6"/>
  <c r="S1463" i="8" s="1"/>
  <c r="T1463" i="8" s="1"/>
  <c r="AJ198" i="6"/>
  <c r="AI198" i="6"/>
  <c r="S1540" i="8" s="1"/>
  <c r="T1540" i="8" s="1"/>
  <c r="AJ287" i="6"/>
  <c r="AI287" i="6"/>
  <c r="S1629" i="8" s="1"/>
  <c r="T1629" i="8" s="1"/>
  <c r="AJ529" i="6"/>
  <c r="AI529" i="6"/>
  <c r="S1871" i="8" s="1"/>
  <c r="T1871" i="8" s="1"/>
  <c r="AK510" i="1"/>
  <c r="AJ249" i="7"/>
  <c r="AJ325" i="7"/>
  <c r="AK442" i="1"/>
  <c r="AJ621" i="6"/>
  <c r="AI621" i="6"/>
  <c r="S1963" i="8" s="1"/>
  <c r="T1963" i="8" s="1"/>
  <c r="AJ138" i="7"/>
  <c r="AJ214" i="7"/>
  <c r="AJ597" i="6"/>
  <c r="AI597" i="6"/>
  <c r="S1939" i="8" s="1"/>
  <c r="T1939" i="8" s="1"/>
  <c r="AK450" i="1"/>
  <c r="AK461" i="1"/>
  <c r="AJ261" i="7"/>
  <c r="AJ302" i="7"/>
  <c r="AK202" i="1"/>
  <c r="AJ198" i="7"/>
  <c r="AJ489" i="6"/>
  <c r="AI489" i="6"/>
  <c r="S1831" i="8" s="1"/>
  <c r="T1831" i="8" s="1"/>
  <c r="AK445" i="1"/>
  <c r="AJ380" i="7"/>
  <c r="AJ609" i="7"/>
  <c r="AJ365" i="7"/>
  <c r="AJ294" i="7"/>
  <c r="AK201" i="1"/>
  <c r="AJ589" i="6"/>
  <c r="AI589" i="6"/>
  <c r="S1931" i="8" s="1"/>
  <c r="T1931" i="8" s="1"/>
  <c r="AJ221" i="6"/>
  <c r="AI221" i="6"/>
  <c r="S1563" i="8" s="1"/>
  <c r="T1563" i="8" s="1"/>
  <c r="AJ264" i="6"/>
  <c r="AI264" i="6"/>
  <c r="S1606" i="8" s="1"/>
  <c r="T1606" i="8" s="1"/>
  <c r="AI253" i="6"/>
  <c r="S1595" i="8" s="1"/>
  <c r="T1595" i="8" s="1"/>
  <c r="AJ253" i="6"/>
  <c r="AJ446" i="6"/>
  <c r="AI446" i="6"/>
  <c r="S1788" i="8" s="1"/>
  <c r="T1788" i="8" s="1"/>
  <c r="AK183" i="1"/>
  <c r="AJ208" i="6"/>
  <c r="AI208" i="6"/>
  <c r="S1550" i="8" s="1"/>
  <c r="T1550" i="8" s="1"/>
  <c r="AJ191" i="7"/>
  <c r="AK296" i="1"/>
  <c r="AJ629" i="6"/>
  <c r="AI629" i="6"/>
  <c r="S1971" i="8" s="1"/>
  <c r="T1971" i="8" s="1"/>
  <c r="AJ584" i="6"/>
  <c r="AI584" i="6"/>
  <c r="S1926" i="8" s="1"/>
  <c r="T1926" i="8" s="1"/>
  <c r="AK153" i="1"/>
  <c r="AK189" i="1"/>
  <c r="AJ137" i="7"/>
  <c r="AK462" i="1"/>
  <c r="AJ260" i="6"/>
  <c r="AI260" i="6"/>
  <c r="S1602" i="8" s="1"/>
  <c r="T1602" i="8" s="1"/>
  <c r="AI563" i="6"/>
  <c r="S1905" i="8" s="1"/>
  <c r="T1905" i="8" s="1"/>
  <c r="AJ563" i="6"/>
  <c r="AK564" i="1"/>
  <c r="AJ515" i="6"/>
  <c r="AI515" i="6"/>
  <c r="S1857" i="8" s="1"/>
  <c r="T1857" i="8" s="1"/>
  <c r="AJ253" i="7"/>
  <c r="AJ383" i="6"/>
  <c r="AI383" i="6"/>
  <c r="S1725" i="8" s="1"/>
  <c r="T1725" i="8" s="1"/>
  <c r="AJ321" i="6"/>
  <c r="AI321" i="6"/>
  <c r="S1663" i="8" s="1"/>
  <c r="T1663" i="8" s="1"/>
  <c r="AJ581" i="7"/>
  <c r="AJ559" i="6"/>
  <c r="AI559" i="6"/>
  <c r="S1901" i="8" s="1"/>
  <c r="T1901" i="8" s="1"/>
  <c r="AJ515" i="7"/>
  <c r="AJ657" i="7"/>
  <c r="AJ204" i="6"/>
  <c r="AI204" i="6"/>
  <c r="S1546" i="8" s="1"/>
  <c r="T1546" i="8" s="1"/>
  <c r="AK206" i="1"/>
  <c r="AJ237" i="6"/>
  <c r="AI237" i="6"/>
  <c r="S1579" i="8" s="1"/>
  <c r="T1579" i="8" s="1"/>
  <c r="AJ245" i="7"/>
  <c r="AJ228" i="6"/>
  <c r="AI228" i="6"/>
  <c r="S1570" i="8" s="1"/>
  <c r="T1570" i="8" s="1"/>
  <c r="AJ461" i="7"/>
  <c r="AJ425" i="6"/>
  <c r="AI425" i="6"/>
  <c r="S1767" i="8" s="1"/>
  <c r="T1767" i="8" s="1"/>
  <c r="AK587" i="1"/>
  <c r="AJ235" i="7"/>
  <c r="AJ599" i="7"/>
  <c r="AJ171" i="7"/>
  <c r="AJ177" i="7"/>
  <c r="AJ669" i="6"/>
  <c r="AI669" i="6"/>
  <c r="S2011" i="8" s="1"/>
  <c r="T2011" i="8" s="1"/>
  <c r="AJ637" i="6"/>
  <c r="AI637" i="6"/>
  <c r="S1979" i="8" s="1"/>
  <c r="T1979" i="8" s="1"/>
  <c r="AJ641" i="6"/>
  <c r="AI641" i="6"/>
  <c r="S1983" i="8" s="1"/>
  <c r="T1983" i="8" s="1"/>
  <c r="AK612" i="1"/>
  <c r="AJ639" i="7"/>
  <c r="AK455" i="1"/>
  <c r="AJ130" i="6"/>
  <c r="AI130" i="6"/>
  <c r="S1472" i="8" s="1"/>
  <c r="T1472" i="8" s="1"/>
  <c r="AK535" i="1"/>
  <c r="AK649" i="1"/>
  <c r="AJ234" i="7"/>
  <c r="AJ379" i="7"/>
  <c r="AK624" i="1"/>
  <c r="AJ337" i="7"/>
  <c r="AK494" i="1"/>
  <c r="AJ132" i="6"/>
  <c r="AI132" i="6"/>
  <c r="S1474" i="8" s="1"/>
  <c r="T1474" i="8" s="1"/>
  <c r="AJ468" i="7"/>
  <c r="AJ352" i="6"/>
  <c r="AI352" i="6"/>
  <c r="S1694" i="8" s="1"/>
  <c r="T1694" i="8" s="1"/>
  <c r="AK409" i="1"/>
  <c r="AK369" i="1"/>
  <c r="AJ306" i="6"/>
  <c r="AI306" i="6"/>
  <c r="S1648" i="8" s="1"/>
  <c r="T1648" i="8" s="1"/>
  <c r="AJ630" i="7"/>
  <c r="AK208" i="1"/>
  <c r="AJ149" i="6"/>
  <c r="AI149" i="6"/>
  <c r="S1491" i="8" s="1"/>
  <c r="T1491" i="8" s="1"/>
  <c r="AK267" i="1"/>
  <c r="AK341" i="1"/>
  <c r="AJ673" i="7"/>
  <c r="AJ420" i="6"/>
  <c r="AI420" i="6"/>
  <c r="S1762" i="8" s="1"/>
  <c r="T1762" i="8" s="1"/>
  <c r="AJ411" i="7"/>
  <c r="AJ360" i="7"/>
  <c r="AJ409" i="7"/>
  <c r="AJ145" i="6"/>
  <c r="AI145" i="6"/>
  <c r="S1487" i="8" s="1"/>
  <c r="T1487" i="8" s="1"/>
  <c r="AJ187" i="7"/>
  <c r="AI431" i="6"/>
  <c r="S1773" i="8" s="1"/>
  <c r="T1773" i="8" s="1"/>
  <c r="AJ431" i="6"/>
  <c r="AK536" i="1"/>
  <c r="AJ179" i="7"/>
  <c r="AK669" i="1"/>
  <c r="AJ671" i="7"/>
  <c r="AJ276" i="6"/>
  <c r="AI276" i="6"/>
  <c r="S1618" i="8" s="1"/>
  <c r="T1618" i="8" s="1"/>
  <c r="AJ129" i="6"/>
  <c r="AI129" i="6"/>
  <c r="S1471" i="8" s="1"/>
  <c r="T1471" i="8" s="1"/>
  <c r="AJ488" i="7"/>
  <c r="AJ601" i="6"/>
  <c r="AI601" i="6"/>
  <c r="S1943" i="8" s="1"/>
  <c r="T1943" i="8" s="1"/>
  <c r="AJ645" i="6"/>
  <c r="AI645" i="6"/>
  <c r="S1987" i="8" s="1"/>
  <c r="T1987" i="8" s="1"/>
  <c r="AI312" i="6"/>
  <c r="S1654" i="8" s="1"/>
  <c r="T1654" i="8" s="1"/>
  <c r="AJ312" i="6"/>
  <c r="AJ222" i="6"/>
  <c r="AI222" i="6"/>
  <c r="S1564" i="8" s="1"/>
  <c r="T1564" i="8" s="1"/>
  <c r="AJ251" i="7"/>
  <c r="AJ181" i="6"/>
  <c r="AI181" i="6"/>
  <c r="S1523" i="8" s="1"/>
  <c r="T1523" i="8" s="1"/>
  <c r="AJ110" i="6"/>
  <c r="AI110" i="6"/>
  <c r="S1452" i="8" s="1"/>
  <c r="T1452" i="8" s="1"/>
  <c r="AJ492" i="6"/>
  <c r="AI492" i="6"/>
  <c r="S1834" i="8" s="1"/>
  <c r="T1834" i="8" s="1"/>
  <c r="AJ133" i="7"/>
  <c r="AJ178" i="6"/>
  <c r="AI178" i="6"/>
  <c r="S1520" i="8" s="1"/>
  <c r="T1520" i="8" s="1"/>
  <c r="AK274" i="1"/>
  <c r="AK513" i="1"/>
  <c r="AJ163" i="6"/>
  <c r="AI163" i="6"/>
  <c r="S1505" i="8" s="1"/>
  <c r="T1505" i="8" s="1"/>
  <c r="AK380" i="1"/>
  <c r="AJ264" i="7"/>
  <c r="AJ313" i="6"/>
  <c r="AI313" i="6"/>
  <c r="S1655" i="8" s="1"/>
  <c r="T1655" i="8" s="1"/>
  <c r="AJ266" i="7"/>
  <c r="AK656" i="1"/>
  <c r="AJ212" i="7"/>
  <c r="AJ344" i="6"/>
  <c r="AI344" i="6"/>
  <c r="S1686" i="8" s="1"/>
  <c r="T1686" i="8" s="1"/>
  <c r="AJ649" i="7"/>
  <c r="AJ317" i="6"/>
  <c r="AI317" i="6"/>
  <c r="S1659" i="8" s="1"/>
  <c r="T1659" i="8" s="1"/>
  <c r="AK200" i="1"/>
  <c r="AJ257" i="7"/>
  <c r="AJ389" i="7"/>
  <c r="AK507" i="1"/>
  <c r="AJ268" i="7"/>
  <c r="AJ553" i="6"/>
  <c r="AI553" i="6"/>
  <c r="S1895" i="8" s="1"/>
  <c r="T1895" i="8" s="1"/>
  <c r="AK460" i="1"/>
  <c r="AK501" i="1"/>
  <c r="AJ195" i="7"/>
  <c r="AK187" i="1"/>
  <c r="AK310" i="1"/>
  <c r="AK131" i="1"/>
  <c r="AJ318" i="7"/>
  <c r="AJ352" i="7"/>
  <c r="AK643" i="1"/>
  <c r="AJ434" i="6"/>
  <c r="AI434" i="6"/>
  <c r="S1776" i="8" s="1"/>
  <c r="T1776" i="8" s="1"/>
  <c r="AI160" i="6"/>
  <c r="S1502" i="8" s="1"/>
  <c r="T1502" i="8" s="1"/>
  <c r="AJ160" i="6"/>
  <c r="AJ478" i="6"/>
  <c r="AI478" i="6"/>
  <c r="S1820" i="8" s="1"/>
  <c r="T1820" i="8" s="1"/>
  <c r="AK429" i="1"/>
  <c r="AJ449" i="7"/>
  <c r="AJ170" i="6"/>
  <c r="AI170" i="6"/>
  <c r="S1512" i="8" s="1"/>
  <c r="T1512" i="8" s="1"/>
  <c r="AJ201" i="6"/>
  <c r="AI201" i="6"/>
  <c r="S1543" i="8" s="1"/>
  <c r="T1543" i="8" s="1"/>
  <c r="AJ614" i="7"/>
  <c r="AK506" i="1"/>
  <c r="AJ441" i="6"/>
  <c r="AI441" i="6"/>
  <c r="S1783" i="8" s="1"/>
  <c r="T1783" i="8" s="1"/>
  <c r="AJ410" i="6"/>
  <c r="AI410" i="6"/>
  <c r="S1752" i="8" s="1"/>
  <c r="T1752" i="8" s="1"/>
  <c r="AK626" i="1"/>
  <c r="AJ292" i="6"/>
  <c r="AI292" i="6"/>
  <c r="S1634" i="8" s="1"/>
  <c r="T1634" i="8" s="1"/>
  <c r="AK345" i="1"/>
  <c r="AK458" i="1"/>
  <c r="AJ156" i="7"/>
  <c r="AJ422" i="7"/>
  <c r="AI348" i="6"/>
  <c r="S1690" i="8" s="1"/>
  <c r="T1690" i="8" s="1"/>
  <c r="AJ348" i="6"/>
  <c r="AJ614" i="6"/>
  <c r="AI614" i="6"/>
  <c r="S1956" i="8" s="1"/>
  <c r="T1956" i="8" s="1"/>
  <c r="AK436" i="1"/>
  <c r="AK331" i="1"/>
  <c r="AJ439" i="7"/>
  <c r="AK211" i="1"/>
  <c r="AJ143" i="6"/>
  <c r="AI143" i="6"/>
  <c r="S1485" i="8" s="1"/>
  <c r="T1485" i="8" s="1"/>
  <c r="AK546" i="1"/>
  <c r="AJ232" i="6"/>
  <c r="AI232" i="6"/>
  <c r="S1574" i="8" s="1"/>
  <c r="T1574" i="8" s="1"/>
  <c r="AJ206" i="6"/>
  <c r="AI206" i="6"/>
  <c r="S1548" i="8" s="1"/>
  <c r="T1548" i="8" s="1"/>
  <c r="AK483" i="1"/>
  <c r="AJ622" i="7"/>
  <c r="AJ674" i="6"/>
  <c r="AI674" i="6"/>
  <c r="S2016" i="8" s="1"/>
  <c r="T2016" i="8" s="1"/>
  <c r="AJ506" i="6"/>
  <c r="AI506" i="6"/>
  <c r="S1848" i="8" s="1"/>
  <c r="T1848" i="8" s="1"/>
  <c r="AJ208" i="7"/>
  <c r="AK408" i="1"/>
  <c r="AK231" i="1"/>
  <c r="AK240" i="1"/>
  <c r="AI112" i="6"/>
  <c r="S1454" i="8" s="1"/>
  <c r="T1454" i="8" s="1"/>
  <c r="AJ112" i="6"/>
  <c r="AK366" i="1"/>
  <c r="AJ511" i="7"/>
  <c r="AJ493" i="7"/>
  <c r="AJ455" i="6"/>
  <c r="AI455" i="6"/>
  <c r="S1797" i="8" s="1"/>
  <c r="T1797" i="8" s="1"/>
  <c r="AJ595" i="7"/>
  <c r="AJ536" i="7"/>
  <c r="AJ232" i="7"/>
  <c r="AJ117" i="6"/>
  <c r="AI117" i="6"/>
  <c r="S1459" i="8" s="1"/>
  <c r="T1459" i="8" s="1"/>
  <c r="AJ284" i="6"/>
  <c r="AI284" i="6"/>
  <c r="S1626" i="8" s="1"/>
  <c r="T1626" i="8" s="1"/>
  <c r="AJ660" i="6"/>
  <c r="AI660" i="6"/>
  <c r="S2002" i="8" s="1"/>
  <c r="T2002" i="8" s="1"/>
  <c r="AK566" i="1"/>
  <c r="AJ484" i="7"/>
  <c r="AJ357" i="7"/>
  <c r="AJ332" i="7"/>
  <c r="AJ503" i="6"/>
  <c r="AI503" i="6"/>
  <c r="S1845" i="8" s="1"/>
  <c r="T1845" i="8" s="1"/>
  <c r="AK661" i="1"/>
  <c r="AJ327" i="7"/>
  <c r="AJ185" i="6"/>
  <c r="AI185" i="6"/>
  <c r="S1527" i="8" s="1"/>
  <c r="T1527" i="8" s="1"/>
  <c r="AJ674" i="7"/>
  <c r="AJ331" i="7"/>
  <c r="AJ577" i="7"/>
  <c r="AJ109" i="6"/>
  <c r="AI109" i="6"/>
  <c r="S1451" i="8" s="1"/>
  <c r="T1451" i="8" s="1"/>
  <c r="AJ149" i="7"/>
  <c r="AJ143" i="7"/>
  <c r="AJ464" i="6"/>
  <c r="AI464" i="6"/>
  <c r="S1806" i="8" s="1"/>
  <c r="T1806" i="8" s="1"/>
  <c r="AJ280" i="6"/>
  <c r="AI280" i="6"/>
  <c r="S1622" i="8" s="1"/>
  <c r="T1622" i="8" s="1"/>
  <c r="AJ377" i="7"/>
  <c r="AJ607" i="6"/>
  <c r="AI607" i="6"/>
  <c r="S1949" i="8" s="1"/>
  <c r="T1949" i="8" s="1"/>
  <c r="AJ242" i="7"/>
  <c r="AJ126" i="6"/>
  <c r="AI126" i="6"/>
  <c r="S1468" i="8" s="1"/>
  <c r="T1468" i="8" s="1"/>
  <c r="AJ239" i="7"/>
  <c r="AJ203" i="7"/>
  <c r="AJ462" i="7"/>
  <c r="AJ190" i="6"/>
  <c r="AI190" i="6"/>
  <c r="S1532" i="8" s="1"/>
  <c r="T1532" i="8" s="1"/>
  <c r="AJ470" i="6"/>
  <c r="AI470" i="6"/>
  <c r="S1812" i="8" s="1"/>
  <c r="T1812" i="8" s="1"/>
  <c r="AJ229" i="7"/>
  <c r="AJ180" i="7"/>
  <c r="AK334" i="1"/>
  <c r="AJ368" i="7"/>
  <c r="AJ141" i="6"/>
  <c r="AI141" i="6"/>
  <c r="S1483" i="8" s="1"/>
  <c r="T1483" i="8" s="1"/>
  <c r="AJ624" i="7"/>
  <c r="AJ502" i="6"/>
  <c r="AI502" i="6"/>
  <c r="S1844" i="8" s="1"/>
  <c r="T1844" i="8" s="1"/>
  <c r="AJ401" i="6"/>
  <c r="AI401" i="6"/>
  <c r="S1743" i="8" s="1"/>
  <c r="T1743" i="8" s="1"/>
  <c r="AJ206" i="7"/>
  <c r="AJ326" i="7"/>
  <c r="AJ603" i="6"/>
  <c r="AI603" i="6"/>
  <c r="S1945" i="8" s="1"/>
  <c r="T1945" i="8" s="1"/>
  <c r="AJ491" i="7"/>
  <c r="AJ586" i="6"/>
  <c r="AI586" i="6"/>
  <c r="S1928" i="8" s="1"/>
  <c r="T1928" i="8" s="1"/>
  <c r="AJ620" i="7"/>
  <c r="AI482" i="6"/>
  <c r="S1824" i="8" s="1"/>
  <c r="T1824" i="8" s="1"/>
  <c r="AJ482" i="6"/>
  <c r="AJ180" i="6"/>
  <c r="AI180" i="6"/>
  <c r="S1522" i="8" s="1"/>
  <c r="T1522" i="8" s="1"/>
  <c r="AJ456" i="6"/>
  <c r="AI456" i="6"/>
  <c r="S1798" i="8" s="1"/>
  <c r="T1798" i="8" s="1"/>
  <c r="AJ597" i="7"/>
  <c r="AJ126" i="7"/>
  <c r="AI167" i="6"/>
  <c r="S1509" i="8" s="1"/>
  <c r="T1509" i="8" s="1"/>
  <c r="AJ167" i="6"/>
  <c r="AJ242" i="6"/>
  <c r="AI242" i="6"/>
  <c r="S1584" i="8" s="1"/>
  <c r="T1584" i="8" s="1"/>
  <c r="AJ516" i="6"/>
  <c r="AI516" i="6"/>
  <c r="S1858" i="8" s="1"/>
  <c r="T1858" i="8" s="1"/>
  <c r="AJ104" i="7"/>
  <c r="AI561" i="6"/>
  <c r="S1903" i="8" s="1"/>
  <c r="T1903" i="8" s="1"/>
  <c r="AJ561" i="6"/>
  <c r="AJ397" i="7"/>
  <c r="AJ449" i="6"/>
  <c r="AI449" i="6"/>
  <c r="S1791" i="8" s="1"/>
  <c r="T1791" i="8" s="1"/>
  <c r="AJ616" i="6"/>
  <c r="AI616" i="6"/>
  <c r="S1958" i="8" s="1"/>
  <c r="T1958" i="8" s="1"/>
  <c r="AK119" i="1"/>
  <c r="AK572" i="1"/>
  <c r="AJ565" i="7"/>
  <c r="AJ347" i="7"/>
  <c r="AK533" i="1"/>
  <c r="AI325" i="6"/>
  <c r="S1667" i="8" s="1"/>
  <c r="T1667" i="8" s="1"/>
  <c r="AJ325" i="6"/>
  <c r="AI311" i="6"/>
  <c r="S1653" i="8" s="1"/>
  <c r="T1653" i="8" s="1"/>
  <c r="AJ311" i="6"/>
  <c r="AJ551" i="7"/>
  <c r="AJ528" i="6"/>
  <c r="AI528" i="6"/>
  <c r="S1870" i="8" s="1"/>
  <c r="T1870" i="8" s="1"/>
  <c r="AK540" i="1"/>
  <c r="AJ525" i="6"/>
  <c r="AI525" i="6"/>
  <c r="S1867" i="8" s="1"/>
  <c r="T1867" i="8" s="1"/>
  <c r="AJ485" i="6"/>
  <c r="AI485" i="6"/>
  <c r="S1827" i="8" s="1"/>
  <c r="T1827" i="8" s="1"/>
  <c r="AK271" i="1"/>
  <c r="AK491" i="1"/>
  <c r="AK242" i="1"/>
  <c r="AK218" i="1"/>
  <c r="AK611" i="1"/>
  <c r="AJ616" i="7"/>
  <c r="AJ474" i="6"/>
  <c r="AI474" i="6"/>
  <c r="S1816" i="8" s="1"/>
  <c r="T1816" i="8" s="1"/>
  <c r="AJ344" i="7"/>
  <c r="AJ500" i="7"/>
  <c r="AK384" i="1"/>
  <c r="AJ428" i="6"/>
  <c r="AI428" i="6"/>
  <c r="S1770" i="8" s="1"/>
  <c r="T1770" i="8" s="1"/>
  <c r="AJ291" i="7"/>
  <c r="AJ442" i="6"/>
  <c r="AI442" i="6"/>
  <c r="S1784" i="8" s="1"/>
  <c r="T1784" i="8" s="1"/>
  <c r="AJ354" i="7"/>
  <c r="AJ258" i="7"/>
  <c r="AJ335" i="6"/>
  <c r="AI335" i="6"/>
  <c r="S1677" i="8" s="1"/>
  <c r="T1677" i="8" s="1"/>
  <c r="AJ135" i="7"/>
  <c r="AJ270" i="6"/>
  <c r="AI270" i="6"/>
  <c r="S1612" i="8" s="1"/>
  <c r="T1612" i="8" s="1"/>
  <c r="AJ425" i="7"/>
  <c r="AJ334" i="6"/>
  <c r="AI334" i="6"/>
  <c r="S1676" i="8" s="1"/>
  <c r="T1676" i="8" s="1"/>
  <c r="AK389" i="1"/>
  <c r="AK509" i="1"/>
  <c r="AJ199" i="7"/>
  <c r="AJ216" i="6"/>
  <c r="AI216" i="6"/>
  <c r="S1558" i="8" s="1"/>
  <c r="T1558" i="8" s="1"/>
  <c r="AJ141" i="7"/>
  <c r="AI570" i="6"/>
  <c r="S1912" i="8" s="1"/>
  <c r="T1912" i="8" s="1"/>
  <c r="AJ570" i="6"/>
  <c r="AJ677" i="6"/>
  <c r="AI677" i="6"/>
  <c r="S2019" i="8" s="1"/>
  <c r="T2019" i="8" s="1"/>
  <c r="AK198" i="1"/>
  <c r="AJ316" i="6"/>
  <c r="AI316" i="6"/>
  <c r="S1658" i="8" s="1"/>
  <c r="T1658" i="8" s="1"/>
  <c r="AJ582" i="7"/>
  <c r="AJ635" i="7"/>
  <c r="AJ571" i="6"/>
  <c r="AI571" i="6"/>
  <c r="S1913" i="8" s="1"/>
  <c r="T1913" i="8" s="1"/>
  <c r="AK592" i="1"/>
  <c r="AK563" i="1"/>
  <c r="AJ557" i="7"/>
  <c r="AJ330" i="6"/>
  <c r="AI330" i="6"/>
  <c r="S1672" i="8" s="1"/>
  <c r="T1672" i="8" s="1"/>
  <c r="AJ241" i="6"/>
  <c r="AI241" i="6"/>
  <c r="S1583" i="8" s="1"/>
  <c r="T1583" i="8" s="1"/>
  <c r="AI423" i="6"/>
  <c r="S1765" i="8" s="1"/>
  <c r="T1765" i="8" s="1"/>
  <c r="AJ423" i="6"/>
  <c r="AI594" i="6"/>
  <c r="S1936" i="8" s="1"/>
  <c r="T1936" i="8" s="1"/>
  <c r="AJ594" i="6"/>
  <c r="AJ519" i="6"/>
  <c r="AI519" i="6"/>
  <c r="S1861" i="8" s="1"/>
  <c r="T1861" i="8" s="1"/>
  <c r="AK230" i="1"/>
  <c r="AJ626" i="6"/>
  <c r="AI626" i="6"/>
  <c r="S1968" i="8" s="1"/>
  <c r="T1968" i="8" s="1"/>
  <c r="AJ516" i="7"/>
  <c r="AK168" i="1"/>
  <c r="AK599" i="1"/>
  <c r="AK425" i="1"/>
  <c r="AK481" i="1"/>
  <c r="AJ535" i="6"/>
  <c r="AI535" i="6"/>
  <c r="S1877" i="8" s="1"/>
  <c r="T1877" i="8" s="1"/>
  <c r="AJ575" i="7"/>
  <c r="AI177" i="6"/>
  <c r="S1519" i="8" s="1"/>
  <c r="T1519" i="8" s="1"/>
  <c r="AJ177" i="6"/>
  <c r="AJ223" i="7"/>
  <c r="AJ193" i="7"/>
  <c r="AJ392" i="7"/>
  <c r="AK243" i="1"/>
  <c r="AJ382" i="7"/>
  <c r="AJ652" i="6"/>
  <c r="AI652" i="6"/>
  <c r="S1994" i="8" s="1"/>
  <c r="T1994" i="8" s="1"/>
  <c r="AJ456" i="7"/>
  <c r="AJ419" i="6"/>
  <c r="AI419" i="6"/>
  <c r="S1761" i="8" s="1"/>
  <c r="T1761" i="8" s="1"/>
  <c r="AJ418" i="7"/>
  <c r="AK403" i="1"/>
  <c r="AJ531" i="7"/>
  <c r="AJ323" i="7"/>
  <c r="AJ533" i="7"/>
  <c r="AJ553" i="7"/>
  <c r="AK214" i="1"/>
  <c r="AJ667" i="6"/>
  <c r="AI667" i="6"/>
  <c r="S2009" i="8" s="1"/>
  <c r="T2009" i="8" s="1"/>
  <c r="AJ350" i="7"/>
  <c r="AJ384" i="7"/>
  <c r="AJ640" i="6"/>
  <c r="AI640" i="6"/>
  <c r="S1982" i="8" s="1"/>
  <c r="T1982" i="8" s="1"/>
  <c r="AJ668" i="7"/>
  <c r="AJ197" i="6"/>
  <c r="AI197" i="6"/>
  <c r="S1539" i="8" s="1"/>
  <c r="T1539" i="8" s="1"/>
  <c r="AJ585" i="7"/>
  <c r="AJ287" i="7"/>
  <c r="AJ625" i="7"/>
  <c r="AI625" i="6"/>
  <c r="S1967" i="8" s="1"/>
  <c r="T1967" i="8" s="1"/>
  <c r="AJ625" i="6"/>
  <c r="AJ324" i="6"/>
  <c r="AI324" i="6"/>
  <c r="S1666" i="8" s="1"/>
  <c r="T1666" i="8" s="1"/>
  <c r="AJ246" i="7"/>
  <c r="AJ118" i="7"/>
  <c r="AJ285" i="7"/>
  <c r="AJ298" i="7"/>
  <c r="AK549" i="1"/>
  <c r="AJ125" i="7"/>
  <c r="AK678" i="1"/>
  <c r="AJ260" i="7"/>
  <c r="AK545" i="1"/>
  <c r="AJ663" i="7"/>
  <c r="AJ251" i="6"/>
  <c r="AI251" i="6"/>
  <c r="S1593" i="8" s="1"/>
  <c r="T1593" i="8" s="1"/>
  <c r="AK600" i="1"/>
  <c r="AJ127" i="7"/>
  <c r="AJ497" i="6"/>
  <c r="AI497" i="6"/>
  <c r="S1839" i="8" s="1"/>
  <c r="T1839" i="8" s="1"/>
  <c r="AJ584" i="7"/>
  <c r="AJ413" i="6"/>
  <c r="AI413" i="6"/>
  <c r="S1755" i="8" s="1"/>
  <c r="T1755" i="8" s="1"/>
  <c r="AJ129" i="7"/>
  <c r="AJ677" i="7"/>
  <c r="AJ337" i="6"/>
  <c r="AI337" i="6"/>
  <c r="S1679" i="8" s="1"/>
  <c r="T1679" i="8" s="1"/>
  <c r="AJ329" i="6"/>
  <c r="AI329" i="6"/>
  <c r="S1671" i="8" s="1"/>
  <c r="T1671" i="8" s="1"/>
  <c r="AJ269" i="6"/>
  <c r="AI269" i="6"/>
  <c r="S1611" i="8" s="1"/>
  <c r="T1611" i="8" s="1"/>
  <c r="AJ333" i="6"/>
  <c r="AI333" i="6"/>
  <c r="S1675" i="8" s="1"/>
  <c r="T1675" i="8" s="1"/>
  <c r="AK371" i="1"/>
  <c r="AJ486" i="7"/>
  <c r="AJ592" i="6"/>
  <c r="AI592" i="6"/>
  <c r="S1934" i="8" s="1"/>
  <c r="T1934" i="8" s="1"/>
  <c r="AK122" i="1"/>
  <c r="AJ638" i="7"/>
  <c r="AJ345" i="7"/>
  <c r="AJ195" i="6"/>
  <c r="AI195" i="6"/>
  <c r="S1537" i="8" s="1"/>
  <c r="T1537" i="8" s="1"/>
  <c r="AJ545" i="6"/>
  <c r="AI545" i="6"/>
  <c r="S1887" i="8" s="1"/>
  <c r="T1887" i="8" s="1"/>
  <c r="AJ410" i="7"/>
  <c r="AJ606" i="6"/>
  <c r="AI606" i="6"/>
  <c r="S1948" i="8" s="1"/>
  <c r="T1948" i="8" s="1"/>
  <c r="AK559" i="1"/>
  <c r="AJ570" i="7"/>
  <c r="AJ656" i="6"/>
  <c r="AI656" i="6"/>
  <c r="S1998" i="8" s="1"/>
  <c r="T1998" i="8" s="1"/>
  <c r="AJ271" i="7"/>
  <c r="AK667" i="1"/>
  <c r="AK466" i="1"/>
  <c r="AJ645" i="7"/>
  <c r="AJ497" i="7"/>
  <c r="AJ259" i="6"/>
  <c r="AI259" i="6"/>
  <c r="S1601" i="8" s="1"/>
  <c r="T1601" i="8" s="1"/>
  <c r="AJ647" i="7"/>
  <c r="AI319" i="6"/>
  <c r="S1661" i="8" s="1"/>
  <c r="T1661" i="8" s="1"/>
  <c r="AJ319" i="6"/>
  <c r="AK489" i="1"/>
  <c r="AJ566" i="6"/>
  <c r="AI566" i="6"/>
  <c r="S1908" i="8" s="1"/>
  <c r="T1908" i="8" s="1"/>
  <c r="AK568" i="1"/>
  <c r="AK320" i="1"/>
  <c r="AJ619" i="7"/>
  <c r="AJ340" i="7"/>
  <c r="AJ277" i="7"/>
  <c r="AJ403" i="6"/>
  <c r="AI403" i="6"/>
  <c r="S1745" i="8" s="1"/>
  <c r="T1745" i="8" s="1"/>
  <c r="AJ490" i="6"/>
  <c r="AI490" i="6"/>
  <c r="S1832" i="8" s="1"/>
  <c r="T1832" i="8" s="1"/>
  <c r="AJ569" i="6"/>
  <c r="AI569" i="6"/>
  <c r="S1911" i="8" s="1"/>
  <c r="T1911" i="8" s="1"/>
  <c r="AI534" i="6"/>
  <c r="S1876" i="8" s="1"/>
  <c r="T1876" i="8" s="1"/>
  <c r="AJ534" i="6"/>
  <c r="AJ650" i="6"/>
  <c r="AI650" i="6"/>
  <c r="S1992" i="8" s="1"/>
  <c r="T1992" i="8" s="1"/>
  <c r="AJ108" i="7"/>
  <c r="AJ133" i="6"/>
  <c r="AI133" i="6"/>
  <c r="S1475" i="8" s="1"/>
  <c r="T1475" i="8" s="1"/>
  <c r="AJ608" i="7"/>
  <c r="AJ517" i="7"/>
  <c r="AJ493" i="6"/>
  <c r="AI493" i="6"/>
  <c r="S1835" i="8" s="1"/>
  <c r="T1835" i="8" s="1"/>
  <c r="AJ107" i="6"/>
  <c r="AI107" i="6"/>
  <c r="S1449" i="8" s="1"/>
  <c r="T1449" i="8" s="1"/>
  <c r="AJ275" i="6"/>
  <c r="AI275" i="6"/>
  <c r="S1617" i="8" s="1"/>
  <c r="T1617" i="8" s="1"/>
  <c r="AI364" i="6"/>
  <c r="S1706" i="8" s="1"/>
  <c r="T1706" i="8" s="1"/>
  <c r="AJ364" i="6"/>
  <c r="AJ459" i="7"/>
  <c r="AJ117" i="7"/>
  <c r="AJ308" i="6"/>
  <c r="AI308" i="6"/>
  <c r="S1650" i="8" s="1"/>
  <c r="T1650" i="8" s="1"/>
  <c r="AJ110" i="7"/>
  <c r="AJ386" i="6"/>
  <c r="AI386" i="6"/>
  <c r="S1728" i="8" s="1"/>
  <c r="T1728" i="8" s="1"/>
  <c r="AI491" i="6"/>
  <c r="S1833" i="8" s="1"/>
  <c r="T1833" i="8" s="1"/>
  <c r="AJ491" i="6"/>
  <c r="AJ416" i="7"/>
  <c r="AJ436" i="7"/>
  <c r="AJ433" i="6"/>
  <c r="AI433" i="6"/>
  <c r="S1775" i="8" s="1"/>
  <c r="T1775" i="8" s="1"/>
  <c r="AJ139" i="6"/>
  <c r="AI139" i="6"/>
  <c r="S1481" i="8" s="1"/>
  <c r="T1481" i="8" s="1"/>
  <c r="AJ528" i="7"/>
  <c r="AJ427" i="6"/>
  <c r="AI427" i="6"/>
  <c r="S1769" i="8" s="1"/>
  <c r="T1769" i="8" s="1"/>
  <c r="AJ525" i="7"/>
  <c r="AJ313" i="7"/>
  <c r="AJ247" i="7"/>
  <c r="AJ127" i="6"/>
  <c r="AI127" i="6"/>
  <c r="S1469" i="8" s="1"/>
  <c r="T1469" i="8" s="1"/>
  <c r="AJ358" i="6"/>
  <c r="AI358" i="6"/>
  <c r="S1700" i="8" s="1"/>
  <c r="T1700" i="8" s="1"/>
  <c r="AJ651" i="6"/>
  <c r="AI651" i="6"/>
  <c r="S1993" i="8" s="1"/>
  <c r="T1993" i="8" s="1"/>
  <c r="AJ255" i="6"/>
  <c r="AI255" i="6"/>
  <c r="S1597" i="8" s="1"/>
  <c r="T1597" i="8" s="1"/>
  <c r="AJ131" i="6"/>
  <c r="AI131" i="6"/>
  <c r="S1473" i="8" s="1"/>
  <c r="T1473" i="8" s="1"/>
  <c r="AJ610" i="7"/>
  <c r="AJ576" i="7"/>
  <c r="AJ176" i="7"/>
  <c r="AJ293" i="6"/>
  <c r="AI293" i="6"/>
  <c r="S1635" i="8" s="1"/>
  <c r="T1635" i="8" s="1"/>
  <c r="AJ246" i="6"/>
  <c r="AI246" i="6"/>
  <c r="S1588" i="8" s="1"/>
  <c r="T1588" i="8" s="1"/>
  <c r="AJ274" i="6"/>
  <c r="AI274" i="6"/>
  <c r="S1616" i="8" s="1"/>
  <c r="T1616" i="8" s="1"/>
  <c r="AJ632" i="6"/>
  <c r="AI632" i="6"/>
  <c r="S1974" i="8" s="1"/>
  <c r="T1974" i="8" s="1"/>
  <c r="AJ288" i="6"/>
  <c r="AI288" i="6"/>
  <c r="S1630" i="8" s="1"/>
  <c r="T1630" i="8" s="1"/>
  <c r="AK424" i="1"/>
  <c r="AJ174" i="6"/>
  <c r="AI174" i="6"/>
  <c r="S1516" i="8" s="1"/>
  <c r="T1516" i="8" s="1"/>
  <c r="AJ417" i="6"/>
  <c r="AI417" i="6"/>
  <c r="S1759" i="8" s="1"/>
  <c r="T1759" i="8" s="1"/>
  <c r="AJ182" i="7"/>
  <c r="AK355" i="1"/>
  <c r="AJ357" i="6"/>
  <c r="AI357" i="6"/>
  <c r="S1699" i="8" s="1"/>
  <c r="T1699" i="8" s="1"/>
  <c r="AJ656" i="7"/>
  <c r="AJ590" i="6"/>
  <c r="AI590" i="6"/>
  <c r="S1932" i="8" s="1"/>
  <c r="T1932" i="8" s="1"/>
  <c r="AJ618" i="6"/>
  <c r="AI618" i="6"/>
  <c r="S1960" i="8" s="1"/>
  <c r="T1960" i="8" s="1"/>
  <c r="AJ654" i="7"/>
  <c r="AJ637" i="7"/>
  <c r="AJ146" i="7"/>
  <c r="AJ448" i="6"/>
  <c r="AI448" i="6"/>
  <c r="S1790" i="8" s="1"/>
  <c r="T1790" i="8" s="1"/>
  <c r="AJ424" i="6"/>
  <c r="AI424" i="6"/>
  <c r="S1766" i="8" s="1"/>
  <c r="T1766" i="8" s="1"/>
  <c r="AK313" i="1"/>
  <c r="AJ475" i="6"/>
  <c r="AI475" i="6"/>
  <c r="S1817" i="8" s="1"/>
  <c r="T1817" i="8" s="1"/>
  <c r="AJ247" i="6"/>
  <c r="AI247" i="6"/>
  <c r="S1589" i="8" s="1"/>
  <c r="T1589" i="8" s="1"/>
  <c r="AJ485" i="7"/>
  <c r="AK160" i="1"/>
  <c r="AJ356" i="7"/>
  <c r="AK428" i="1"/>
  <c r="AJ627" i="7"/>
  <c r="AI380" i="6"/>
  <c r="S1722" i="8" s="1"/>
  <c r="T1722" i="8" s="1"/>
  <c r="AJ380" i="6"/>
  <c r="AJ153" i="6"/>
  <c r="AI153" i="6"/>
  <c r="S1495" i="8" s="1"/>
  <c r="T1495" i="8" s="1"/>
  <c r="AJ441" i="7"/>
  <c r="AJ248" i="6"/>
  <c r="AI248" i="6"/>
  <c r="S1590" i="8" s="1"/>
  <c r="T1590" i="8" s="1"/>
  <c r="AK558" i="1"/>
  <c r="AJ536" i="6"/>
  <c r="AI536" i="6"/>
  <c r="S1878" i="8" s="1"/>
  <c r="T1878" i="8" s="1"/>
  <c r="AJ131" i="7"/>
  <c r="AJ284" i="7"/>
  <c r="AJ235" i="6"/>
  <c r="AI235" i="6"/>
  <c r="S1577" i="8" s="1"/>
  <c r="T1577" i="8" s="1"/>
  <c r="AJ317" i="7"/>
  <c r="AJ207" i="7"/>
  <c r="AK479" i="1"/>
  <c r="AK326" i="1"/>
  <c r="AJ467" i="6"/>
  <c r="AI467" i="6"/>
  <c r="S1809" i="8" s="1"/>
  <c r="T1809" i="8" s="1"/>
  <c r="AK503" i="1"/>
  <c r="AJ179" i="6"/>
  <c r="AI179" i="6"/>
  <c r="S1521" i="8" s="1"/>
  <c r="T1521" i="8" s="1"/>
  <c r="AJ240" i="6"/>
  <c r="AI240" i="6"/>
  <c r="S1582" i="8" s="1"/>
  <c r="T1582" i="8" s="1"/>
  <c r="AK470" i="1"/>
  <c r="AI483" i="6"/>
  <c r="S1825" i="8" s="1"/>
  <c r="T1825" i="8" s="1"/>
  <c r="AJ483" i="6"/>
  <c r="AJ286" i="6"/>
  <c r="AI286" i="6"/>
  <c r="S1628" i="8" s="1"/>
  <c r="T1628" i="8" s="1"/>
  <c r="AJ222" i="7"/>
  <c r="AK332" i="1"/>
  <c r="AJ136" i="7"/>
  <c r="AK228" i="1"/>
  <c r="AJ213" i="6"/>
  <c r="AI213" i="6"/>
  <c r="S1555" i="8" s="1"/>
  <c r="T1555" i="8" s="1"/>
  <c r="AI341" i="6"/>
  <c r="S1683" i="8" s="1"/>
  <c r="T1683" i="8" s="1"/>
  <c r="AJ341" i="6"/>
  <c r="AJ463" i="7"/>
  <c r="AJ633" i="6"/>
  <c r="AI633" i="6"/>
  <c r="S1975" i="8" s="1"/>
  <c r="T1975" i="8" s="1"/>
  <c r="AJ267" i="6"/>
  <c r="AI267" i="6"/>
  <c r="S1609" i="8" s="1"/>
  <c r="T1609" i="8" s="1"/>
  <c r="AJ464" i="7"/>
  <c r="AJ267" i="7"/>
  <c r="AI572" i="6"/>
  <c r="S1914" i="8" s="1"/>
  <c r="T1914" i="8" s="1"/>
  <c r="AJ572" i="6"/>
  <c r="AK383" i="1"/>
  <c r="AJ400" i="7"/>
  <c r="AJ105" i="7"/>
  <c r="AJ106" i="6"/>
  <c r="AI106" i="6"/>
  <c r="S1448" i="8" s="1"/>
  <c r="T1448" i="8" s="1"/>
  <c r="AK165" i="1"/>
  <c r="AJ508" i="7"/>
  <c r="AK378" i="1"/>
  <c r="AJ132" i="7"/>
  <c r="AJ144" i="7"/>
  <c r="AK638" i="1"/>
  <c r="AJ321" i="7"/>
  <c r="AK135" i="1"/>
  <c r="AK352" i="1"/>
  <c r="AK398" i="1"/>
  <c r="AJ438" i="7"/>
  <c r="AK278" i="1"/>
  <c r="AJ339" i="7"/>
  <c r="AK379" i="1"/>
  <c r="AJ190" i="7"/>
  <c r="AJ541" i="6"/>
  <c r="AI541" i="6"/>
  <c r="S1883" i="8" s="1"/>
  <c r="T1883" i="8" s="1"/>
  <c r="AJ329" i="7"/>
  <c r="AJ587" i="7"/>
  <c r="AJ299" i="6"/>
  <c r="AI299" i="6"/>
  <c r="S1641" i="8" s="1"/>
  <c r="T1641" i="8" s="1"/>
  <c r="AJ460" i="6"/>
  <c r="AI460" i="6"/>
  <c r="S1802" i="8" s="1"/>
  <c r="T1802" i="8" s="1"/>
  <c r="AJ612" i="7"/>
  <c r="AJ154" i="6"/>
  <c r="AI154" i="6"/>
  <c r="S1496" i="8" s="1"/>
  <c r="T1496" i="8" s="1"/>
  <c r="AK315" i="1"/>
  <c r="AJ628" i="7"/>
  <c r="AK505" i="1"/>
  <c r="AJ342" i="6"/>
  <c r="AI342" i="6"/>
  <c r="S1684" i="8" s="1"/>
  <c r="T1684" i="8" s="1"/>
  <c r="AJ115" i="6"/>
  <c r="AI115" i="6"/>
  <c r="S1457" i="8" s="1"/>
  <c r="T1457" i="8" s="1"/>
  <c r="AJ310" i="7"/>
  <c r="AJ372" i="7"/>
  <c r="AJ669" i="7"/>
  <c r="AJ230" i="7"/>
  <c r="AJ532" i="6"/>
  <c r="AI532" i="6"/>
  <c r="S1874" i="8" s="1"/>
  <c r="T1874" i="8" s="1"/>
  <c r="AJ488" i="6"/>
  <c r="AI488" i="6"/>
  <c r="S1830" i="8" s="1"/>
  <c r="T1830" i="8" s="1"/>
  <c r="AJ245" i="6"/>
  <c r="AI245" i="6"/>
  <c r="S1587" i="8" s="1"/>
  <c r="T1587" i="8" s="1"/>
  <c r="AK585" i="1"/>
  <c r="AJ596" i="6"/>
  <c r="AI596" i="6"/>
  <c r="S1938" i="8" s="1"/>
  <c r="T1938" i="8" s="1"/>
  <c r="AI282" i="6"/>
  <c r="S1624" i="8" s="1"/>
  <c r="T1624" i="8" s="1"/>
  <c r="AJ282" i="6"/>
  <c r="AK335" i="1"/>
  <c r="AJ479" i="7"/>
  <c r="AJ664" i="6"/>
  <c r="AI664" i="6"/>
  <c r="S2006" i="8" s="1"/>
  <c r="T2006" i="8" s="1"/>
  <c r="AJ498" i="6"/>
  <c r="AI498" i="6"/>
  <c r="S1840" i="8" s="1"/>
  <c r="T1840" i="8" s="1"/>
  <c r="AJ634" i="6"/>
  <c r="AI634" i="6"/>
  <c r="S1976" i="8" s="1"/>
  <c r="T1976" i="8" s="1"/>
  <c r="AJ676" i="7"/>
  <c r="AJ589" i="7"/>
  <c r="AI430" i="6"/>
  <c r="S1772" i="8" s="1"/>
  <c r="T1772" i="8" s="1"/>
  <c r="AJ430" i="6"/>
  <c r="AJ600" i="6"/>
  <c r="AI600" i="6"/>
  <c r="S1942" i="8" s="1"/>
  <c r="T1942" i="8" s="1"/>
  <c r="AJ466" i="6"/>
  <c r="AI466" i="6"/>
  <c r="S1808" i="8" s="1"/>
  <c r="T1808" i="8" s="1"/>
  <c r="AK164" i="1"/>
  <c r="AJ146" i="6"/>
  <c r="AI146" i="6"/>
  <c r="S1488" i="8" s="1"/>
  <c r="T1488" i="8" s="1"/>
  <c r="AJ402" i="7"/>
  <c r="AJ220" i="7"/>
  <c r="AJ236" i="7"/>
  <c r="AJ478" i="7"/>
  <c r="AJ451" i="6"/>
  <c r="AI451" i="6"/>
  <c r="S1793" i="8" s="1"/>
  <c r="T1793" i="8" s="1"/>
  <c r="AJ518" i="6"/>
  <c r="AI518" i="6"/>
  <c r="S1860" i="8" s="1"/>
  <c r="T1860" i="8" s="1"/>
  <c r="AJ624" i="6"/>
  <c r="AI624" i="6"/>
  <c r="S1966" i="8" s="1"/>
  <c r="T1966" i="8" s="1"/>
  <c r="AJ486" i="6"/>
  <c r="AI486" i="6"/>
  <c r="S1828" i="8" s="1"/>
  <c r="T1828" i="8" s="1"/>
  <c r="AK307" i="1"/>
  <c r="AJ186" i="7"/>
  <c r="AK108" i="1"/>
  <c r="AJ257" i="6"/>
  <c r="AI257" i="6"/>
  <c r="S1599" i="8" s="1"/>
  <c r="T1599" i="8" s="1"/>
  <c r="AK528" i="1"/>
  <c r="AK179" i="1"/>
  <c r="AJ345" i="6"/>
  <c r="AI345" i="6"/>
  <c r="S1687" i="8" s="1"/>
  <c r="T1687" i="8" s="1"/>
  <c r="AI595" i="6"/>
  <c r="S1937" i="8" s="1"/>
  <c r="T1937" i="8" s="1"/>
  <c r="AJ595" i="6"/>
  <c r="AJ300" i="7"/>
  <c r="AJ159" i="7"/>
  <c r="AJ358" i="7"/>
  <c r="AJ642" i="6"/>
  <c r="AI642" i="6"/>
  <c r="S1984" i="8" s="1"/>
  <c r="T1984" i="8" s="1"/>
  <c r="AJ531" i="6"/>
  <c r="AI531" i="6"/>
  <c r="S1873" i="8" s="1"/>
  <c r="T1873" i="8" s="1"/>
  <c r="AJ662" i="7"/>
  <c r="AJ395" i="6"/>
  <c r="AI395" i="6"/>
  <c r="S1737" i="8" s="1"/>
  <c r="T1737" i="8" s="1"/>
  <c r="AJ351" i="7"/>
  <c r="AI421" i="6"/>
  <c r="S1763" i="8" s="1"/>
  <c r="T1763" i="8" s="1"/>
  <c r="AJ421" i="6"/>
  <c r="AJ623" i="7"/>
  <c r="AJ500" i="6"/>
  <c r="AI500" i="6"/>
  <c r="S1842" i="8" s="1"/>
  <c r="T1842" i="8" s="1"/>
  <c r="AJ659" i="7"/>
  <c r="AI175" i="6"/>
  <c r="S1517" i="8" s="1"/>
  <c r="T1517" i="8" s="1"/>
  <c r="AJ175" i="6"/>
  <c r="AI318" i="6"/>
  <c r="S1660" i="8" s="1"/>
  <c r="T1660" i="8" s="1"/>
  <c r="AJ318" i="6"/>
  <c r="AJ237" i="7"/>
  <c r="AJ435" i="6"/>
  <c r="AI435" i="6"/>
  <c r="S1777" i="8" s="1"/>
  <c r="T1777" i="8" s="1"/>
  <c r="AJ564" i="6"/>
  <c r="AI564" i="6"/>
  <c r="S1906" i="8" s="1"/>
  <c r="T1906" i="8" s="1"/>
  <c r="AJ549" i="6"/>
  <c r="AI549" i="6"/>
  <c r="S1891" i="8" s="1"/>
  <c r="T1891" i="8" s="1"/>
  <c r="AJ320" i="6"/>
  <c r="AI320" i="6"/>
  <c r="S1662" i="8" s="1"/>
  <c r="T1662" i="8" s="1"/>
  <c r="AJ173" i="7"/>
  <c r="AJ454" i="6"/>
  <c r="AI454" i="6"/>
  <c r="S1796" i="8" s="1"/>
  <c r="T1796" i="8" s="1"/>
  <c r="AJ499" i="7"/>
  <c r="AJ336" i="7"/>
  <c r="AJ405" i="6"/>
  <c r="AI405" i="6"/>
  <c r="S1747" i="8" s="1"/>
  <c r="T1747" i="8" s="1"/>
  <c r="AJ134" i="7"/>
  <c r="AI265" i="6"/>
  <c r="S1607" i="8" s="1"/>
  <c r="T1607" i="8" s="1"/>
  <c r="AJ265" i="6"/>
  <c r="AJ590" i="7"/>
  <c r="AJ650" i="7"/>
  <c r="AJ665" i="6"/>
  <c r="AI665" i="6"/>
  <c r="S2007" i="8" s="1"/>
  <c r="T2007" i="8" s="1"/>
  <c r="AJ290" i="6"/>
  <c r="AI290" i="6"/>
  <c r="S1632" i="8" s="1"/>
  <c r="T1632" i="8" s="1"/>
  <c r="AJ138" i="6"/>
  <c r="AI138" i="6"/>
  <c r="S1480" i="8" s="1"/>
  <c r="T1480" i="8" s="1"/>
  <c r="AJ221" i="7"/>
  <c r="AJ128" i="7"/>
  <c r="AJ368" i="6"/>
  <c r="AI368" i="6"/>
  <c r="S1710" i="8" s="1"/>
  <c r="T1710" i="8" s="1"/>
  <c r="AJ288" i="7"/>
  <c r="AJ113" i="7"/>
  <c r="AJ391" i="6"/>
  <c r="AI391" i="6"/>
  <c r="S1733" i="8" s="1"/>
  <c r="T1733" i="8" s="1"/>
  <c r="AJ330" i="7"/>
  <c r="AJ124" i="7"/>
  <c r="AK677" i="1"/>
  <c r="AJ263" i="6"/>
  <c r="AI263" i="6"/>
  <c r="S1605" i="8" s="1"/>
  <c r="T1605" i="8" s="1"/>
  <c r="AJ447" i="7"/>
  <c r="AJ479" i="6"/>
  <c r="AI479" i="6"/>
  <c r="S1821" i="8" s="1"/>
  <c r="T1821" i="8" s="1"/>
  <c r="AJ560" i="6"/>
  <c r="AI560" i="6"/>
  <c r="S1902" i="8" s="1"/>
  <c r="T1902" i="8" s="1"/>
  <c r="AJ463" i="6"/>
  <c r="AI463" i="6"/>
  <c r="S1805" i="8" s="1"/>
  <c r="T1805" i="8" s="1"/>
  <c r="AI568" i="6"/>
  <c r="S1910" i="8" s="1"/>
  <c r="T1910" i="8" s="1"/>
  <c r="AJ568" i="6"/>
  <c r="AJ530" i="7"/>
  <c r="AJ261" i="6"/>
  <c r="AI261" i="6"/>
  <c r="S1603" i="8" s="1"/>
  <c r="T1603" i="8" s="1"/>
  <c r="AJ412" i="6"/>
  <c r="AI412" i="6"/>
  <c r="S1754" i="8" s="1"/>
  <c r="T1754" i="8" s="1"/>
  <c r="AJ541" i="7"/>
  <c r="AJ642" i="7"/>
  <c r="AJ172" i="6"/>
  <c r="AI172" i="6"/>
  <c r="S1514" i="8" s="1"/>
  <c r="T1514" i="8" s="1"/>
  <c r="AJ390" i="7"/>
  <c r="AJ158" i="6"/>
  <c r="AI158" i="6"/>
  <c r="S1500" i="8" s="1"/>
  <c r="T1500" i="8" s="1"/>
  <c r="AJ306" i="7"/>
  <c r="AJ310" i="6"/>
  <c r="AI310" i="6"/>
  <c r="S1652" i="8" s="1"/>
  <c r="T1652" i="8" s="1"/>
  <c r="AJ351" i="6"/>
  <c r="AI351" i="6"/>
  <c r="S1693" i="8" s="1"/>
  <c r="T1693" i="8" s="1"/>
  <c r="AJ210" i="7"/>
  <c r="AJ394" i="7"/>
  <c r="AJ559" i="7"/>
  <c r="AJ213" i="7"/>
  <c r="AJ574" i="7"/>
  <c r="AJ413" i="7"/>
  <c r="AJ109" i="7"/>
  <c r="AJ347" i="6"/>
  <c r="AI347" i="6"/>
  <c r="S1689" i="8" s="1"/>
  <c r="T1689" i="8" s="1"/>
  <c r="AJ218" i="6"/>
  <c r="AI218" i="6"/>
  <c r="S1560" i="8" s="1"/>
  <c r="T1560" i="8" s="1"/>
  <c r="AJ586" i="7"/>
  <c r="AI209" i="6"/>
  <c r="S1551" i="8" s="1"/>
  <c r="T1551" i="8" s="1"/>
  <c r="AJ209" i="6"/>
  <c r="AJ227" i="6"/>
  <c r="AI227" i="6"/>
  <c r="S1569" i="8" s="1"/>
  <c r="T1569" i="8" s="1"/>
  <c r="AK318" i="1"/>
  <c r="AK229" i="1"/>
  <c r="AJ372" i="6"/>
  <c r="AI372" i="6"/>
  <c r="S1714" i="8" s="1"/>
  <c r="T1714" i="8" s="1"/>
  <c r="AJ250" i="7"/>
  <c r="AK495" i="1"/>
  <c r="AJ396" i="7"/>
  <c r="AK149" i="1"/>
  <c r="AJ483" i="7"/>
  <c r="AJ439" i="6"/>
  <c r="AI439" i="6"/>
  <c r="S1781" i="8" s="1"/>
  <c r="T1781" i="8" s="1"/>
  <c r="AK418" i="1"/>
  <c r="AJ278" i="7"/>
  <c r="AJ408" i="7"/>
  <c r="AK574" i="1"/>
  <c r="AJ248" i="7"/>
  <c r="AJ611" i="7"/>
  <c r="AJ165" i="6"/>
  <c r="AI165" i="6"/>
  <c r="S1507" i="8" s="1"/>
  <c r="T1507" i="8" s="1"/>
  <c r="AJ333" i="7"/>
  <c r="AK186" i="1"/>
  <c r="AK289" i="1"/>
  <c r="AJ384" i="6"/>
  <c r="AI384" i="6"/>
  <c r="S1726" i="8" s="1"/>
  <c r="T1726" i="8" s="1"/>
  <c r="AJ381" i="6"/>
  <c r="AI381" i="6"/>
  <c r="S1723" i="8" s="1"/>
  <c r="T1723" i="8" s="1"/>
  <c r="AK648" i="1"/>
  <c r="AJ104" i="6"/>
  <c r="AI104" i="6"/>
  <c r="S1446" i="8" s="1"/>
  <c r="T1446" i="8" s="1"/>
  <c r="AJ234" i="6"/>
  <c r="AI234" i="6"/>
  <c r="S1576" i="8" s="1"/>
  <c r="T1576" i="8" s="1"/>
  <c r="AK152" i="1"/>
  <c r="AJ226" i="6"/>
  <c r="AI226" i="6"/>
  <c r="S1568" i="8" s="1"/>
  <c r="T1568" i="8" s="1"/>
  <c r="AJ490" i="7"/>
  <c r="AJ142" i="7"/>
  <c r="AJ443" i="6"/>
  <c r="AI443" i="6"/>
  <c r="S1785" i="8" s="1"/>
  <c r="T1785" i="8" s="1"/>
  <c r="AI663" i="6"/>
  <c r="S2005" i="8" s="1"/>
  <c r="T2005" i="8" s="1"/>
  <c r="AJ663" i="6"/>
  <c r="AJ519" i="7"/>
  <c r="AJ668" i="6"/>
  <c r="AI668" i="6"/>
  <c r="S2010" i="8" s="1"/>
  <c r="T2010" i="8" s="1"/>
  <c r="AJ275" i="7"/>
  <c r="AJ437" i="7"/>
  <c r="AJ224" i="7"/>
  <c r="AJ103" i="7"/>
  <c r="AJ220" i="6"/>
  <c r="AI220" i="6"/>
  <c r="S1562" i="8" s="1"/>
  <c r="T1562" i="8" s="1"/>
  <c r="AJ547" i="6"/>
  <c r="AI547" i="6"/>
  <c r="S1889" i="8" s="1"/>
  <c r="T1889" i="8" s="1"/>
  <c r="AI504" i="6"/>
  <c r="S1846" i="8" s="1"/>
  <c r="T1846" i="8" s="1"/>
  <c r="AJ504" i="6"/>
  <c r="AJ140" i="7"/>
  <c r="AJ420" i="7"/>
  <c r="AJ366" i="6"/>
  <c r="AI366" i="6"/>
  <c r="S1708" i="8" s="1"/>
  <c r="T1708" i="8" s="1"/>
  <c r="AJ116" i="7"/>
  <c r="AJ505" i="7"/>
  <c r="AI225" i="6"/>
  <c r="S1567" i="8" s="1"/>
  <c r="T1567" i="8" s="1"/>
  <c r="AJ225" i="6"/>
  <c r="AJ147" i="6"/>
  <c r="AI147" i="6"/>
  <c r="S1489" i="8" s="1"/>
  <c r="T1489" i="8" s="1"/>
  <c r="AJ265" i="7"/>
  <c r="AJ316" i="7"/>
  <c r="AJ499" i="6"/>
  <c r="AI499" i="6"/>
  <c r="S1841" i="8" s="1"/>
  <c r="T1841" i="8" s="1"/>
  <c r="AJ557" i="6"/>
  <c r="AI557" i="6"/>
  <c r="S1899" i="8" s="1"/>
  <c r="T1899" i="8" s="1"/>
  <c r="AJ622" i="6"/>
  <c r="AI622" i="6"/>
  <c r="S1964" i="8" s="1"/>
  <c r="T1964" i="8" s="1"/>
  <c r="AJ122" i="6"/>
  <c r="AI122" i="6"/>
  <c r="S1464" i="8" s="1"/>
  <c r="T1464" i="8" s="1"/>
  <c r="AJ598" i="6"/>
  <c r="AI598" i="6"/>
  <c r="S1940" i="8" s="1"/>
  <c r="T1940" i="8" s="1"/>
  <c r="AJ279" i="6"/>
  <c r="AI279" i="6"/>
  <c r="S1621" i="8" s="1"/>
  <c r="T1621" i="8" s="1"/>
  <c r="AJ398" i="7"/>
  <c r="AJ634" i="7"/>
  <c r="AJ537" i="6"/>
  <c r="AI537" i="6"/>
  <c r="S1879" i="8" s="1"/>
  <c r="T1879" i="8" s="1"/>
  <c r="AJ636" i="7"/>
  <c r="AI249" i="6"/>
  <c r="S1591" i="8" s="1"/>
  <c r="T1591" i="8" s="1"/>
  <c r="AJ249" i="6"/>
  <c r="AJ152" i="6"/>
  <c r="AI152" i="6"/>
  <c r="S1494" i="8" s="1"/>
  <c r="T1494" i="8" s="1"/>
  <c r="AJ225" i="7"/>
  <c r="AJ546" i="6"/>
  <c r="AI546" i="6"/>
  <c r="S1888" i="8" s="1"/>
  <c r="T1888" i="8" s="1"/>
  <c r="AJ513" i="7"/>
  <c r="AJ667" i="7"/>
  <c r="AJ450" i="6"/>
  <c r="AI450" i="6"/>
  <c r="S1792" i="8" s="1"/>
  <c r="T1792" i="8" s="1"/>
  <c r="AJ447" i="6"/>
  <c r="AI447" i="6"/>
  <c r="S1789" i="8" s="1"/>
  <c r="T1789" i="8" s="1"/>
  <c r="AJ240" i="7"/>
  <c r="AJ594" i="7"/>
  <c r="AJ492" i="7"/>
  <c r="AK603" i="1"/>
  <c r="AJ116" i="6"/>
  <c r="AI116" i="6"/>
  <c r="S1458" i="8" s="1"/>
  <c r="T1458" i="8" s="1"/>
  <c r="AJ367" i="6"/>
  <c r="AI367" i="6"/>
  <c r="S1709" i="8" s="1"/>
  <c r="T1709" i="8" s="1"/>
  <c r="AK290" i="1"/>
  <c r="AJ155" i="6"/>
  <c r="AI155" i="6"/>
  <c r="S1497" i="8" s="1"/>
  <c r="T1497" i="8" s="1"/>
  <c r="AK323" i="1"/>
  <c r="AJ340" i="6"/>
  <c r="AI340" i="6"/>
  <c r="S1682" i="8" s="1"/>
  <c r="T1682" i="8" s="1"/>
  <c r="AK234" i="1"/>
  <c r="AK181" i="1"/>
  <c r="AI587" i="6"/>
  <c r="S1929" i="8" s="1"/>
  <c r="T1929" i="8" s="1"/>
  <c r="AJ587" i="6"/>
  <c r="AJ324" i="7"/>
  <c r="AJ269" i="7"/>
  <c r="AJ484" i="6"/>
  <c r="AI484" i="6"/>
  <c r="S1826" i="8" s="1"/>
  <c r="T1826" i="8" s="1"/>
  <c r="AJ135" i="6"/>
  <c r="AI135" i="6"/>
  <c r="S1477" i="8" s="1"/>
  <c r="T1477" i="8" s="1"/>
  <c r="AJ196" i="6"/>
  <c r="AI196" i="6"/>
  <c r="S1538" i="8" s="1"/>
  <c r="T1538" i="8" s="1"/>
  <c r="AK353" i="1"/>
  <c r="AJ338" i="7"/>
  <c r="AK370" i="1"/>
  <c r="AJ569" i="7"/>
  <c r="AK487" i="1"/>
  <c r="AI429" i="6"/>
  <c r="S1771" i="8" s="1"/>
  <c r="T1771" i="8" s="1"/>
  <c r="AJ429" i="6"/>
  <c r="AJ601" i="7"/>
  <c r="AJ607" i="7"/>
  <c r="AJ511" i="6"/>
  <c r="AI511" i="6"/>
  <c r="S1853" i="8" s="1"/>
  <c r="T1853" i="8" s="1"/>
  <c r="AJ537" i="7"/>
  <c r="AJ555" i="7"/>
  <c r="AK175" i="1"/>
  <c r="AJ216" i="7"/>
  <c r="AJ367" i="7"/>
  <c r="AJ496" i="7"/>
  <c r="AK308" i="1"/>
  <c r="AK446" i="1"/>
  <c r="AJ540" i="6"/>
  <c r="AI540" i="6"/>
  <c r="S1882" i="8" s="1"/>
  <c r="T1882" i="8" s="1"/>
  <c r="AJ307" i="7"/>
  <c r="AJ114" i="6"/>
  <c r="AI114" i="6"/>
  <c r="S1456" i="8" s="1"/>
  <c r="T1456" i="8" s="1"/>
  <c r="AJ460" i="7"/>
  <c r="AK542" i="1"/>
  <c r="AK497" i="1"/>
  <c r="AK393" i="1"/>
  <c r="AJ111" i="7"/>
  <c r="AJ580" i="7"/>
  <c r="AJ404" i="6"/>
  <c r="AI404" i="6"/>
  <c r="S1746" i="8" s="1"/>
  <c r="T1746" i="8" s="1"/>
  <c r="AK480" i="1"/>
  <c r="AJ273" i="6"/>
  <c r="AI273" i="6"/>
  <c r="S1615" i="8" s="1"/>
  <c r="T1615" i="8" s="1"/>
  <c r="AK101" i="1"/>
  <c r="AJ548" i="7"/>
  <c r="AJ291" i="6"/>
  <c r="AI291" i="6"/>
  <c r="S1633" i="8" s="1"/>
  <c r="T1633" i="8" s="1"/>
  <c r="AK280" i="1"/>
  <c r="AJ458" i="6"/>
  <c r="AI458" i="6"/>
  <c r="S1800" i="8" s="1"/>
  <c r="T1800" i="8" s="1"/>
  <c r="AJ276" i="7"/>
  <c r="AJ578" i="7"/>
  <c r="AK354" i="1"/>
  <c r="AJ281" i="6"/>
  <c r="AI281" i="6"/>
  <c r="S1623" i="8" s="1"/>
  <c r="T1623" i="8" s="1"/>
  <c r="AK492" i="1"/>
  <c r="AJ523" i="6"/>
  <c r="AI523" i="6"/>
  <c r="S1865" i="8" s="1"/>
  <c r="T1865" i="8" s="1"/>
  <c r="AK404" i="1"/>
  <c r="AJ185" i="7"/>
  <c r="AJ346" i="7"/>
  <c r="AI399" i="6"/>
  <c r="S1741" i="8" s="1"/>
  <c r="T1741" i="8" s="1"/>
  <c r="AJ399" i="6"/>
  <c r="AJ547" i="7"/>
  <c r="AJ406" i="7"/>
  <c r="AJ280" i="7"/>
  <c r="AK634" i="1"/>
  <c r="AI302" i="6"/>
  <c r="S1644" i="8" s="1"/>
  <c r="T1644" i="8" s="1"/>
  <c r="AJ302" i="6"/>
  <c r="AJ159" i="6"/>
  <c r="AI159" i="6"/>
  <c r="S1501" i="8" s="1"/>
  <c r="T1501" i="8" s="1"/>
  <c r="AJ219" i="7"/>
  <c r="AJ454" i="7"/>
  <c r="AJ643" i="6"/>
  <c r="AI643" i="6"/>
  <c r="S1985" i="8" s="1"/>
  <c r="T1985" i="8" s="1"/>
  <c r="AJ238" i="6"/>
  <c r="AI238" i="6"/>
  <c r="S1580" i="8" s="1"/>
  <c r="T1580" i="8" s="1"/>
  <c r="AK437" i="1"/>
  <c r="AJ678" i="7"/>
  <c r="AJ328" i="6"/>
  <c r="AI328" i="6"/>
  <c r="S1670" i="8" s="1"/>
  <c r="T1670" i="8" s="1"/>
  <c r="AJ558" i="6"/>
  <c r="AI558" i="6"/>
  <c r="S1900" i="8" s="1"/>
  <c r="T1900" i="8" s="1"/>
  <c r="AJ476" i="7"/>
  <c r="AK456" i="1"/>
  <c r="AJ336" i="6"/>
  <c r="AI336" i="6"/>
  <c r="S1678" i="8" s="1"/>
  <c r="T1678" i="8" s="1"/>
  <c r="AJ354" i="6"/>
  <c r="AI354" i="6"/>
  <c r="S1696" i="8" s="1"/>
  <c r="T1696" i="8" s="1"/>
  <c r="AK364" i="1"/>
  <c r="AJ400" i="6"/>
  <c r="AI400" i="6"/>
  <c r="S1742" i="8" s="1"/>
  <c r="T1742" i="8" s="1"/>
  <c r="AJ556" i="6"/>
  <c r="AI556" i="6"/>
  <c r="S1898" i="8" s="1"/>
  <c r="T1898" i="8" s="1"/>
  <c r="AJ632" i="7"/>
  <c r="AJ613" i="7"/>
  <c r="AJ666" i="7"/>
  <c r="AK609" i="1"/>
  <c r="AK625" i="1"/>
  <c r="AJ605" i="7"/>
  <c r="AJ644" i="7"/>
  <c r="AK265" i="1"/>
  <c r="AJ241" i="7"/>
  <c r="AJ164" i="6"/>
  <c r="AI164" i="6"/>
  <c r="S1506" i="8" s="1"/>
  <c r="T1506" i="8" s="1"/>
  <c r="AJ539" i="6"/>
  <c r="AI539" i="6"/>
  <c r="S1881" i="8" s="1"/>
  <c r="T1881" i="8" s="1"/>
  <c r="AJ385" i="7"/>
  <c r="AJ293" i="7"/>
  <c r="AJ524" i="7"/>
  <c r="AK631" i="1"/>
  <c r="AJ168" i="6"/>
  <c r="AI168" i="6"/>
  <c r="S1510" i="8" s="1"/>
  <c r="T1510" i="8" s="1"/>
  <c r="AK405" i="1"/>
  <c r="AK338" i="1"/>
  <c r="AJ205" i="7"/>
  <c r="AK172" i="1"/>
  <c r="AJ215" i="6"/>
  <c r="AI215" i="6"/>
  <c r="S1557" i="8" s="1"/>
  <c r="T1557" i="8" s="1"/>
  <c r="AJ543" i="6"/>
  <c r="AI543" i="6"/>
  <c r="S1885" i="8" s="1"/>
  <c r="T1885" i="8" s="1"/>
  <c r="AI193" i="6"/>
  <c r="S1535" i="8" s="1"/>
  <c r="T1535" i="8" s="1"/>
  <c r="AJ193" i="6"/>
  <c r="AJ535" i="7"/>
  <c r="AJ273" i="7"/>
  <c r="AJ274" i="7"/>
  <c r="AK144" i="1"/>
  <c r="AJ229" i="6"/>
  <c r="AI229" i="6"/>
  <c r="S1571" i="8" s="1"/>
  <c r="T1571" i="8" s="1"/>
  <c r="AK652" i="1"/>
  <c r="AJ238" i="7"/>
  <c r="AK406" i="1"/>
  <c r="AJ134" i="6"/>
  <c r="AI134" i="6"/>
  <c r="S1476" i="8" s="1"/>
  <c r="T1476" i="8" s="1"/>
  <c r="AJ416" i="6"/>
  <c r="AI416" i="6"/>
  <c r="S1758" i="8" s="1"/>
  <c r="T1758" i="8" s="1"/>
  <c r="AJ194" i="6"/>
  <c r="AI194" i="6"/>
  <c r="S1536" i="8" s="1"/>
  <c r="T1536" i="8" s="1"/>
  <c r="AK591" i="1"/>
  <c r="AK560" i="1"/>
  <c r="AI609" i="6"/>
  <c r="S1951" i="8" s="1"/>
  <c r="T1951" i="8" s="1"/>
  <c r="AJ609" i="6"/>
  <c r="AI437" i="6"/>
  <c r="S1779" i="8" s="1"/>
  <c r="T1779" i="8" s="1"/>
  <c r="AJ437" i="6"/>
  <c r="AJ506" i="7"/>
  <c r="AJ150" i="6"/>
  <c r="AI150" i="6"/>
  <c r="S1492" i="8" s="1"/>
  <c r="T1492" i="8" s="1"/>
  <c r="AJ534" i="7"/>
  <c r="AI393" i="6"/>
  <c r="S1735" i="8" s="1"/>
  <c r="T1735" i="8" s="1"/>
  <c r="AJ393" i="6"/>
  <c r="AJ453" i="6"/>
  <c r="AI453" i="6"/>
  <c r="S1795" i="8" s="1"/>
  <c r="T1795" i="8" s="1"/>
  <c r="AJ187" i="6"/>
  <c r="AI187" i="6"/>
  <c r="S1529" i="8" s="1"/>
  <c r="T1529" i="8" s="1"/>
  <c r="AK502" i="1"/>
  <c r="AJ539" i="7"/>
  <c r="AJ255" i="7"/>
  <c r="AJ113" i="6"/>
  <c r="AI113" i="6"/>
  <c r="S1455" i="8" s="1"/>
  <c r="T1455" i="8" s="1"/>
  <c r="AJ507" i="7"/>
  <c r="AJ315" i="7"/>
  <c r="AJ620" i="6"/>
  <c r="AI620" i="6"/>
  <c r="S1962" i="8" s="1"/>
  <c r="T1962" i="8" s="1"/>
  <c r="AI554" i="6"/>
  <c r="S1896" i="8" s="1"/>
  <c r="T1896" i="8" s="1"/>
  <c r="AJ554" i="6"/>
  <c r="AJ204" i="7"/>
  <c r="AJ152" i="7"/>
  <c r="AJ423" i="7"/>
  <c r="AJ194" i="7"/>
  <c r="AJ279" i="7"/>
  <c r="AJ629" i="7"/>
  <c r="AJ178" i="7"/>
  <c r="AJ359" i="7"/>
  <c r="AJ212" i="6"/>
  <c r="AI212" i="6"/>
  <c r="S1554" i="8" s="1"/>
  <c r="T1554" i="8" s="1"/>
  <c r="AJ181" i="7"/>
  <c r="AK580" i="1"/>
  <c r="AJ102" i="7"/>
  <c r="AJ678" i="6"/>
  <c r="AI678" i="6"/>
  <c r="S2020" i="8" s="1"/>
  <c r="T2020" i="8" s="1"/>
  <c r="AK213" i="1"/>
  <c r="AJ552" i="7"/>
  <c r="AJ210" i="6"/>
  <c r="AI210" i="6"/>
  <c r="S1552" i="8" s="1"/>
  <c r="T1552" i="8" s="1"/>
  <c r="AJ224" i="6"/>
  <c r="AI224" i="6"/>
  <c r="S1566" i="8" s="1"/>
  <c r="T1566" i="8" s="1"/>
  <c r="AK468" i="1"/>
  <c r="AJ453" i="7"/>
  <c r="AJ157" i="7"/>
  <c r="AJ611" i="6"/>
  <c r="AI611" i="6"/>
  <c r="S1953" i="8" s="1"/>
  <c r="T1953" i="8" s="1"/>
  <c r="AJ395" i="7"/>
  <c r="AK349" i="1"/>
  <c r="AJ648" i="7"/>
  <c r="AK538" i="1"/>
  <c r="AJ364" i="7"/>
  <c r="AJ362" i="6"/>
  <c r="AI362" i="6"/>
  <c r="S1704" i="8" s="1"/>
  <c r="T1704" i="8" s="1"/>
  <c r="AJ217" i="7"/>
  <c r="AJ540" i="7"/>
  <c r="AJ118" i="6"/>
  <c r="AI118" i="6"/>
  <c r="S1460" i="8" s="1"/>
  <c r="T1460" i="8" s="1"/>
  <c r="AJ469" i="6"/>
  <c r="AI469" i="6"/>
  <c r="S1811" i="8" s="1"/>
  <c r="T1811" i="8" s="1"/>
  <c r="AJ459" i="6"/>
  <c r="AI459" i="6"/>
  <c r="S1801" i="8" s="1"/>
  <c r="T1801" i="8" s="1"/>
  <c r="AJ619" i="6"/>
  <c r="AI619" i="6"/>
  <c r="S1961" i="8" s="1"/>
  <c r="T1961" i="8" s="1"/>
  <c r="AJ631" i="6"/>
  <c r="AI631" i="6"/>
  <c r="S1973" i="8" s="1"/>
  <c r="T1973" i="8" s="1"/>
  <c r="AJ574" i="6"/>
  <c r="AI574" i="6"/>
  <c r="S1916" i="8" s="1"/>
  <c r="T1916" i="8" s="1"/>
  <c r="AK488" i="1"/>
  <c r="AJ568" i="7"/>
  <c r="AJ471" i="6"/>
  <c r="AI471" i="6"/>
  <c r="S1813" i="8" s="1"/>
  <c r="T1813" i="8" s="1"/>
  <c r="AJ567" i="6"/>
  <c r="AI567" i="6"/>
  <c r="S1909" i="8" s="1"/>
  <c r="T1909" i="8" s="1"/>
  <c r="AJ664" i="7"/>
  <c r="AJ121" i="7"/>
  <c r="AJ551" i="6"/>
  <c r="AI551" i="6"/>
  <c r="S1893" i="8" s="1"/>
  <c r="T1893" i="8" s="1"/>
  <c r="AK244" i="1"/>
  <c r="AJ188" i="6"/>
  <c r="AI188" i="6"/>
  <c r="S1530" i="8" s="1"/>
  <c r="T1530" i="8" s="1"/>
  <c r="AJ544" i="7"/>
  <c r="AJ581" i="6"/>
  <c r="AI581" i="6"/>
  <c r="S1923" i="8" s="1"/>
  <c r="T1923" i="8" s="1"/>
  <c r="AJ409" i="6"/>
  <c r="AI409" i="6"/>
  <c r="S1751" i="8" s="1"/>
  <c r="T1751" i="8" s="1"/>
  <c r="AK543" i="1"/>
  <c r="AJ470" i="7"/>
  <c r="AK121" i="1"/>
  <c r="AJ272" i="6"/>
  <c r="AI272" i="6"/>
  <c r="S1614" i="8" s="1"/>
  <c r="T1614" i="8" s="1"/>
  <c r="AK196" i="1"/>
  <c r="AK556" i="1"/>
  <c r="AJ646" i="7"/>
  <c r="AJ426" i="6"/>
  <c r="AI426" i="6"/>
  <c r="S1768" i="8" s="1"/>
  <c r="T1768" i="8" s="1"/>
  <c r="AI575" i="6"/>
  <c r="S1917" i="8" s="1"/>
  <c r="T1917" i="8" s="1"/>
  <c r="AJ575" i="6"/>
  <c r="AK123" i="1"/>
  <c r="AJ399" i="7"/>
  <c r="AJ226" i="7"/>
  <c r="AJ161" i="6"/>
  <c r="AI161" i="6"/>
  <c r="S1503" i="8" s="1"/>
  <c r="T1503" i="8" s="1"/>
  <c r="AJ189" i="6"/>
  <c r="AI189" i="6"/>
  <c r="S1531" i="8" s="1"/>
  <c r="T1531" i="8" s="1"/>
  <c r="AJ404" i="7"/>
  <c r="AK555" i="1"/>
  <c r="AJ474" i="7"/>
  <c r="AJ451" i="7"/>
  <c r="AJ295" i="7"/>
  <c r="AJ243" i="7"/>
  <c r="AJ477" i="7"/>
  <c r="AJ433" i="7"/>
  <c r="AJ544" i="6"/>
  <c r="AI544" i="6"/>
  <c r="S1886" i="8" s="1"/>
  <c r="T1886" i="8" s="1"/>
  <c r="AJ236" i="6"/>
  <c r="AI236" i="6"/>
  <c r="S1578" i="8" s="1"/>
  <c r="T1578" i="8" s="1"/>
  <c r="AJ442" i="7"/>
  <c r="AJ124" i="6"/>
  <c r="AI124" i="6"/>
  <c r="S1466" i="8" s="1"/>
  <c r="T1466" i="8" s="1"/>
  <c r="AJ623" i="6"/>
  <c r="AI623" i="6"/>
  <c r="S1965" i="8" s="1"/>
  <c r="T1965" i="8" s="1"/>
  <c r="AJ560" i="7"/>
  <c r="AJ389" i="6"/>
  <c r="AI389" i="6"/>
  <c r="S1731" i="8" s="1"/>
  <c r="T1731" i="8" s="1"/>
  <c r="AJ558" i="7"/>
  <c r="AJ343" i="6"/>
  <c r="AI343" i="6"/>
  <c r="S1685" i="8" s="1"/>
  <c r="T1685" i="8" s="1"/>
  <c r="AJ382" i="6"/>
  <c r="AI382" i="6"/>
  <c r="S1724" i="8" s="1"/>
  <c r="T1724" i="8" s="1"/>
  <c r="AJ114" i="7"/>
  <c r="AJ297" i="7"/>
  <c r="AK321" i="1"/>
  <c r="AJ610" i="6"/>
  <c r="AI610" i="6"/>
  <c r="S1952" i="8" s="1"/>
  <c r="T1952" i="8" s="1"/>
  <c r="AJ514" i="6"/>
  <c r="AI514" i="6"/>
  <c r="S1856" i="8" s="1"/>
  <c r="T1856" i="8" s="1"/>
  <c r="AJ662" i="6"/>
  <c r="AI662" i="6"/>
  <c r="S2004" i="8" s="1"/>
  <c r="T2004" i="8" s="1"/>
  <c r="AJ636" i="6"/>
  <c r="AI636" i="6"/>
  <c r="S1978" i="8" s="1"/>
  <c r="T1978" i="8" s="1"/>
  <c r="AJ661" i="7"/>
  <c r="AJ182" i="6"/>
  <c r="AI182" i="6"/>
  <c r="S1524" i="8" s="1"/>
  <c r="T1524" i="8" s="1"/>
  <c r="AJ514" i="7"/>
  <c r="AJ617" i="6"/>
  <c r="AI617" i="6"/>
  <c r="S1959" i="8" s="1"/>
  <c r="T1959" i="8" s="1"/>
  <c r="AK606" i="1"/>
  <c r="AK288" i="1"/>
  <c r="AK174" i="1"/>
  <c r="AJ604" i="7"/>
  <c r="AJ356" i="6"/>
  <c r="AI356" i="6"/>
  <c r="S1698" i="8" s="1"/>
  <c r="T1698" i="8" s="1"/>
  <c r="AJ378" i="7"/>
  <c r="AJ173" i="6"/>
  <c r="AI173" i="6"/>
  <c r="S1515" i="8" s="1"/>
  <c r="T1515" i="8" s="1"/>
  <c r="AK551" i="1"/>
  <c r="AK305" i="1"/>
  <c r="AK660" i="1"/>
  <c r="AJ577" i="6"/>
  <c r="AI577" i="6"/>
  <c r="S1919" i="8" s="1"/>
  <c r="T1919" i="8" s="1"/>
  <c r="AK304" i="1"/>
  <c r="AK109" i="1"/>
  <c r="AJ444" i="6"/>
  <c r="AI444" i="6"/>
  <c r="S1786" i="8" s="1"/>
  <c r="T1786" i="8" s="1"/>
  <c r="AJ174" i="7"/>
  <c r="AK197" i="1"/>
  <c r="AJ427" i="7"/>
  <c r="AJ370" i="7"/>
  <c r="AJ259" i="7"/>
  <c r="AJ111" i="6"/>
  <c r="AI111" i="6"/>
  <c r="S1453" i="8" s="1"/>
  <c r="T1453" i="8" s="1"/>
  <c r="AK433" i="1"/>
  <c r="AJ509" i="6"/>
  <c r="AI509" i="6"/>
  <c r="S1851" i="8" s="1"/>
  <c r="T1851" i="8" s="1"/>
  <c r="AJ371" i="6"/>
  <c r="AI371" i="6"/>
  <c r="S1713" i="8" s="1"/>
  <c r="T1713" i="8" s="1"/>
  <c r="AK111" i="1"/>
  <c r="AJ272" i="7"/>
  <c r="AJ529" i="7"/>
  <c r="AJ588" i="6"/>
  <c r="AI588" i="6"/>
  <c r="S1930" i="8" s="1"/>
  <c r="T1930" i="8" s="1"/>
  <c r="AK486" i="1"/>
  <c r="AJ363" i="7"/>
  <c r="AJ140" i="6"/>
  <c r="AI140" i="6"/>
  <c r="S1482" i="8" s="1"/>
  <c r="T1482" i="8" s="1"/>
  <c r="AK129" i="1"/>
  <c r="AJ673" i="6"/>
  <c r="AI673" i="6"/>
  <c r="S2015" i="8" s="1"/>
  <c r="T2015" i="8" s="1"/>
  <c r="AK636" i="1"/>
  <c r="AJ376" i="6"/>
  <c r="AI376" i="6"/>
  <c r="S1718" i="8" s="1"/>
  <c r="T1718" i="8" s="1"/>
  <c r="AJ665" i="7"/>
  <c r="AJ591" i="7"/>
  <c r="AK623" i="1"/>
  <c r="AJ391" i="7"/>
  <c r="AJ562" i="6"/>
  <c r="AI562" i="6"/>
  <c r="S1904" i="8" s="1"/>
  <c r="T1904" i="8" s="1"/>
  <c r="AJ171" i="6"/>
  <c r="AI171" i="6"/>
  <c r="S1513" i="8" s="1"/>
  <c r="T1513" i="8" s="1"/>
  <c r="AJ191" i="6"/>
  <c r="AI191" i="6"/>
  <c r="S1533" i="8" s="1"/>
  <c r="T1533" i="8" s="1"/>
  <c r="AK359" i="1"/>
  <c r="AJ603" i="7"/>
  <c r="AJ289" i="7"/>
  <c r="AJ417" i="7"/>
  <c r="AJ373" i="6"/>
  <c r="AI373" i="6"/>
  <c r="S1715" i="8" s="1"/>
  <c r="T1715" i="8" s="1"/>
  <c r="AJ244" i="6"/>
  <c r="AI244" i="6"/>
  <c r="S1586" i="8" s="1"/>
  <c r="T1586" i="8" s="1"/>
  <c r="AJ646" i="6"/>
  <c r="AI646" i="6"/>
  <c r="S1988" i="8" s="1"/>
  <c r="T1988" i="8" s="1"/>
  <c r="AJ576" i="6"/>
  <c r="AI576" i="6"/>
  <c r="S1918" i="8" s="1"/>
  <c r="T1918" i="8" s="1"/>
  <c r="AI552" i="6"/>
  <c r="S1894" i="8" s="1"/>
  <c r="T1894" i="8" s="1"/>
  <c r="AJ552" i="6"/>
  <c r="AJ107" i="7"/>
  <c r="AJ341" i="7"/>
  <c r="AJ593" i="7"/>
  <c r="AJ428" i="7"/>
  <c r="AJ362" i="7"/>
  <c r="AJ136" i="6"/>
  <c r="AI136" i="6"/>
  <c r="S1478" i="8" s="1"/>
  <c r="T1478" i="8" s="1"/>
  <c r="AJ289" i="6"/>
  <c r="AI289" i="6"/>
  <c r="S1631" i="8" s="1"/>
  <c r="T1631" i="8" s="1"/>
  <c r="AJ548" i="6"/>
  <c r="AI548" i="6"/>
  <c r="S1890" i="8" s="1"/>
  <c r="T1890" i="8" s="1"/>
  <c r="AJ655" i="6"/>
  <c r="AI655" i="6"/>
  <c r="S1997" i="8" s="1"/>
  <c r="T1997" i="8" s="1"/>
  <c r="AJ429" i="7"/>
  <c r="AJ153" i="7"/>
  <c r="AJ676" i="6"/>
  <c r="AI676" i="6"/>
  <c r="S2018" i="8" s="1"/>
  <c r="T2018" i="8" s="1"/>
  <c r="AJ228" i="7"/>
  <c r="AJ527" i="6"/>
  <c r="AI527" i="6"/>
  <c r="S1869" i="8" s="1"/>
  <c r="T1869" i="8" s="1"/>
  <c r="AJ383" i="7"/>
  <c r="AJ630" i="6"/>
  <c r="AI630" i="6"/>
  <c r="S1972" i="8" s="1"/>
  <c r="T1972" i="8" s="1"/>
  <c r="AK184" i="1"/>
  <c r="AJ369" i="6"/>
  <c r="AI369" i="6"/>
  <c r="S1711" i="8" s="1"/>
  <c r="T1711" i="8" s="1"/>
  <c r="AJ670" i="6"/>
  <c r="AI670" i="6"/>
  <c r="S2012" i="8" s="1"/>
  <c r="T2012" i="8" s="1"/>
  <c r="AJ323" i="6"/>
  <c r="AI323" i="6"/>
  <c r="S1665" i="8" s="1"/>
  <c r="T1665" i="8" s="1"/>
  <c r="AJ167" i="7"/>
  <c r="AJ657" i="6"/>
  <c r="AI657" i="6"/>
  <c r="S1999" i="8" s="1"/>
  <c r="T1999" i="8" s="1"/>
  <c r="AJ612" i="6"/>
  <c r="AI612" i="6"/>
  <c r="S1954" i="8" s="1"/>
  <c r="T1954" i="8" s="1"/>
  <c r="AK472" i="1"/>
  <c r="AJ392" i="6"/>
  <c r="AI392" i="6"/>
  <c r="S1734" i="8" s="1"/>
  <c r="T1734" i="8" s="1"/>
  <c r="AJ556" i="7"/>
  <c r="AJ675" i="7"/>
  <c r="AJ475" i="7"/>
  <c r="AJ266" i="6"/>
  <c r="AI266" i="6"/>
  <c r="S1608" i="8" s="1"/>
  <c r="T1608" i="8" s="1"/>
  <c r="AJ115" i="7"/>
  <c r="AJ305" i="6"/>
  <c r="AI305" i="6"/>
  <c r="S1647" i="8" s="1"/>
  <c r="T1647" i="8" s="1"/>
  <c r="AJ270" i="7"/>
  <c r="AJ508" i="6"/>
  <c r="AI508" i="6"/>
  <c r="S1850" i="8" s="1"/>
  <c r="T1850" i="8" s="1"/>
  <c r="AK146" i="1"/>
  <c r="AJ268" i="6"/>
  <c r="AI268" i="6"/>
  <c r="S1610" i="8" s="1"/>
  <c r="T1610" i="8" s="1"/>
  <c r="AJ200" i="6"/>
  <c r="AI200" i="6"/>
  <c r="S1542" i="8" s="1"/>
  <c r="T1542" i="8" s="1"/>
  <c r="AJ424" i="7"/>
  <c r="AJ374" i="6"/>
  <c r="AI374" i="6"/>
  <c r="S1716" i="8" s="1"/>
  <c r="T1716" i="8" s="1"/>
  <c r="AK469" i="1"/>
  <c r="AJ407" i="7"/>
  <c r="AJ315" i="6"/>
  <c r="AI315" i="6"/>
  <c r="S1657" i="8" s="1"/>
  <c r="T1657" i="8" s="1"/>
  <c r="AJ375" i="7"/>
  <c r="AJ613" i="6"/>
  <c r="AI613" i="6"/>
  <c r="S1955" i="8" s="1"/>
  <c r="T1955" i="8" s="1"/>
  <c r="AK262" i="1"/>
  <c r="AK190" i="1"/>
  <c r="AJ262" i="6"/>
  <c r="AI262" i="6"/>
  <c r="S1604" i="8" s="1"/>
  <c r="T1604" i="8" s="1"/>
  <c r="AJ145" i="7"/>
  <c r="AJ605" i="6"/>
  <c r="AI605" i="6"/>
  <c r="S1947" i="8" s="1"/>
  <c r="T1947" i="8" s="1"/>
  <c r="AJ361" i="6"/>
  <c r="AI361" i="6"/>
  <c r="S1703" i="8" s="1"/>
  <c r="T1703" i="8" s="1"/>
  <c r="AK376" i="1"/>
  <c r="AJ670" i="7"/>
  <c r="AI512" i="6"/>
  <c r="S1854" i="8" s="1"/>
  <c r="T1854" i="8" s="1"/>
  <c r="AJ512" i="6"/>
  <c r="AJ166" i="6"/>
  <c r="AI166" i="6"/>
  <c r="S1508" i="8" s="1"/>
  <c r="T1508" i="8" s="1"/>
  <c r="AJ252" i="7"/>
  <c r="AJ308" i="7"/>
  <c r="AK347" i="1"/>
  <c r="AJ542" i="7"/>
  <c r="AJ184" i="7"/>
  <c r="AK529" i="1"/>
  <c r="AJ591" i="6"/>
  <c r="AI591" i="6"/>
  <c r="S1933" i="8" s="1"/>
  <c r="T1933" i="8" s="1"/>
  <c r="AJ494" i="7"/>
  <c r="AK104" i="1"/>
  <c r="AJ283" i="7"/>
  <c r="AJ579" i="7"/>
  <c r="AJ290" i="7"/>
  <c r="AJ653" i="7"/>
  <c r="AJ450" i="7"/>
  <c r="AK524" i="1"/>
  <c r="AJ652" i="7"/>
  <c r="AJ480" i="7"/>
  <c r="AJ304" i="6"/>
  <c r="AI304" i="6"/>
  <c r="S1646" i="8" s="1"/>
  <c r="T1646" i="8" s="1"/>
  <c r="AK395" i="1"/>
  <c r="AJ170" i="7"/>
  <c r="AK194" i="1"/>
  <c r="AJ526" i="7"/>
  <c r="AK261" i="1"/>
  <c r="AK411" i="1"/>
  <c r="AJ119" i="6"/>
  <c r="AI119" i="6"/>
  <c r="S1461" i="8" s="1"/>
  <c r="T1461" i="8" s="1"/>
  <c r="AJ254" i="7"/>
  <c r="AK526" i="1"/>
  <c r="AJ671" i="6"/>
  <c r="AI671" i="6"/>
  <c r="S2013" i="8" s="1"/>
  <c r="T2013" i="8" s="1"/>
  <c r="AJ142" i="6"/>
  <c r="AI142" i="6"/>
  <c r="S1484" i="8" s="1"/>
  <c r="T1484" i="8" s="1"/>
  <c r="AJ188" i="7"/>
  <c r="AK226" i="1"/>
  <c r="AK673" i="1"/>
  <c r="AK598" i="1"/>
  <c r="AK473" i="1"/>
  <c r="AJ184" i="6"/>
  <c r="AI184" i="6"/>
  <c r="S1526" i="8" s="1"/>
  <c r="T1526" i="8" s="1"/>
  <c r="AK223" i="1"/>
  <c r="AJ106" i="7"/>
  <c r="AJ312" i="7"/>
  <c r="AJ139" i="7"/>
  <c r="AK594" i="1"/>
  <c r="AK246" i="1"/>
  <c r="AK217" i="1"/>
  <c r="AK516" i="1"/>
  <c r="AJ151" i="7"/>
  <c r="AJ112" i="7"/>
  <c r="AK337" i="1"/>
  <c r="AJ148" i="7"/>
  <c r="AJ278" i="6"/>
  <c r="AI278" i="6"/>
  <c r="S1620" i="8" s="1"/>
  <c r="T1620" i="8" s="1"/>
  <c r="AJ628" i="6"/>
  <c r="AI628" i="6"/>
  <c r="S1970" i="8" s="1"/>
  <c r="T1970" i="8" s="1"/>
  <c r="AJ175" i="7"/>
  <c r="AJ397" i="6"/>
  <c r="AI397" i="6"/>
  <c r="S1739" i="8" s="1"/>
  <c r="T1739" i="8" s="1"/>
  <c r="AJ432" i="7"/>
  <c r="AI162" i="6"/>
  <c r="S1504" i="8" s="1"/>
  <c r="T1504" i="8" s="1"/>
  <c r="AJ162" i="6"/>
  <c r="AJ233" i="6"/>
  <c r="AI233" i="6"/>
  <c r="S1575" i="8" s="1"/>
  <c r="T1575" i="8" s="1"/>
  <c r="AK675" i="1"/>
  <c r="AJ455" i="7"/>
  <c r="AJ567" i="7"/>
  <c r="AJ580" i="6"/>
  <c r="AI580" i="6"/>
  <c r="S1922" i="8" s="1"/>
  <c r="T1922" i="8" s="1"/>
  <c r="AK210" i="1"/>
  <c r="AJ215" i="7"/>
  <c r="AK340" i="1"/>
  <c r="AK124" i="1"/>
  <c r="AI176" i="6"/>
  <c r="S1518" i="8" s="1"/>
  <c r="T1518" i="8" s="1"/>
  <c r="AJ176" i="6"/>
  <c r="AJ219" i="6"/>
  <c r="AI219" i="6"/>
  <c r="S1561" i="8" s="1"/>
  <c r="T1561" i="8" s="1"/>
  <c r="AJ402" i="6"/>
  <c r="AI402" i="6"/>
  <c r="S1744" i="8" s="1"/>
  <c r="T1744" i="8" s="1"/>
  <c r="AJ672" i="7"/>
  <c r="AK641" i="1"/>
  <c r="AJ346" i="6"/>
  <c r="AI346" i="6"/>
  <c r="S1688" i="8" s="1"/>
  <c r="T1688" i="8" s="1"/>
  <c r="AJ335" i="7"/>
  <c r="AJ660" i="7"/>
  <c r="AJ555" i="6"/>
  <c r="AI555" i="6"/>
  <c r="S1897" i="8" s="1"/>
  <c r="T1897" i="8" s="1"/>
  <c r="AJ524" i="6"/>
  <c r="AI524" i="6"/>
  <c r="S1866" i="8" s="1"/>
  <c r="T1866" i="8" s="1"/>
  <c r="AJ262" i="7"/>
  <c r="AJ120" i="7"/>
  <c r="AJ296" i="7"/>
  <c r="AJ373" i="7"/>
  <c r="AK439" i="1"/>
  <c r="AK463" i="1"/>
  <c r="AK577" i="1"/>
  <c r="AJ445" i="6"/>
  <c r="AI445" i="6"/>
  <c r="S1787" i="8" s="1"/>
  <c r="T1787" i="8" s="1"/>
  <c r="AJ538" i="7"/>
  <c r="AK263" i="1"/>
  <c r="AK107" i="1"/>
  <c r="AI385" i="6"/>
  <c r="S1727" i="8" s="1"/>
  <c r="T1727" i="8" s="1"/>
  <c r="AJ385" i="6"/>
  <c r="AJ510" i="6"/>
  <c r="AI510" i="6"/>
  <c r="S1852" i="8" s="1"/>
  <c r="T1852" i="8" s="1"/>
  <c r="AK435" i="1"/>
  <c r="AJ271" i="6"/>
  <c r="AI271" i="6"/>
  <c r="S1613" i="8" s="1"/>
  <c r="T1613" i="8" s="1"/>
  <c r="AK272" i="1"/>
  <c r="AJ370" i="6"/>
  <c r="AI370" i="6"/>
  <c r="S1712" i="8" s="1"/>
  <c r="T1712" i="8" s="1"/>
  <c r="AJ414" i="6"/>
  <c r="AI414" i="6"/>
  <c r="S1756" i="8" s="1"/>
  <c r="T1756" i="8" s="1"/>
  <c r="AJ513" i="6"/>
  <c r="AI513" i="6"/>
  <c r="S1855" i="8" s="1"/>
  <c r="T1855" i="8" s="1"/>
  <c r="AJ661" i="6"/>
  <c r="AI661" i="6"/>
  <c r="S2003" i="8" s="1"/>
  <c r="T2003" i="8" s="1"/>
  <c r="AJ282" i="7"/>
  <c r="AJ588" i="7"/>
  <c r="AJ339" i="6"/>
  <c r="AI339" i="6"/>
  <c r="S1681" i="8" s="1"/>
  <c r="T1681" i="8" s="1"/>
  <c r="AJ473" i="6"/>
  <c r="AI473" i="6"/>
  <c r="S1815" i="8" s="1"/>
  <c r="T1815" i="8" s="1"/>
  <c r="AI239" i="6"/>
  <c r="S1581" i="8" s="1"/>
  <c r="T1581" i="8" s="1"/>
  <c r="AJ239" i="6"/>
  <c r="AJ473" i="7"/>
  <c r="AJ355" i="6"/>
  <c r="AI355" i="6"/>
  <c r="S1697" i="8" s="1"/>
  <c r="T1697" i="8" s="1"/>
  <c r="AJ256" i="6"/>
  <c r="AI256" i="6"/>
  <c r="S1598" i="8" s="1"/>
  <c r="T1598" i="8" s="1"/>
  <c r="AJ446" i="7"/>
  <c r="AJ596" i="7"/>
  <c r="AJ407" i="6"/>
  <c r="AI407" i="6"/>
  <c r="S1749" i="8" s="1"/>
  <c r="T1749" i="8" s="1"/>
  <c r="AJ651" i="7"/>
  <c r="AJ155" i="7"/>
  <c r="AJ252" i="6"/>
  <c r="AI252" i="6"/>
  <c r="S1594" i="8" s="1"/>
  <c r="T1594" i="8" s="1"/>
  <c r="AJ487" i="7"/>
  <c r="AJ165" i="7"/>
  <c r="AJ440" i="7"/>
  <c r="AJ297" i="6"/>
  <c r="AI297" i="6"/>
  <c r="S1639" i="8" s="1"/>
  <c r="T1639" i="8" s="1"/>
  <c r="AJ250" i="6"/>
  <c r="AI250" i="6"/>
  <c r="S1592" i="8" s="1"/>
  <c r="T1592" i="8" s="1"/>
  <c r="AJ304" i="7"/>
  <c r="AJ163" i="7"/>
  <c r="AI550" i="6"/>
  <c r="S1892" i="8" s="1"/>
  <c r="T1892" i="8" s="1"/>
  <c r="AJ550" i="6"/>
  <c r="AJ299" i="7"/>
  <c r="AJ353" i="6"/>
  <c r="AI353" i="6"/>
  <c r="S1695" i="8" s="1"/>
  <c r="T1695" i="8" s="1"/>
  <c r="AJ462" i="6"/>
  <c r="AI462" i="6"/>
  <c r="S1804" i="8" s="1"/>
  <c r="T1804" i="8" s="1"/>
  <c r="AJ374" i="7"/>
  <c r="AJ532" i="7"/>
  <c r="AJ101" i="7"/>
  <c r="AJ573" i="7"/>
  <c r="AJ119" i="7"/>
  <c r="AJ342" i="7"/>
  <c r="AJ314" i="6"/>
  <c r="AI314" i="6"/>
  <c r="S1656" i="8" s="1"/>
  <c r="T1656" i="8" s="1"/>
  <c r="AJ311" i="7"/>
  <c r="AJ398" i="6"/>
  <c r="AI398" i="6"/>
  <c r="S1740" i="8" s="1"/>
  <c r="T1740" i="8" s="1"/>
  <c r="AJ615" i="7"/>
  <c r="AJ415" i="7"/>
  <c r="AJ419" i="7"/>
  <c r="AJ627" i="6"/>
  <c r="AI627" i="6"/>
  <c r="S1969" i="8" s="1"/>
  <c r="T1969" i="8" s="1"/>
  <c r="AJ521" i="6"/>
  <c r="AI521" i="6"/>
  <c r="S1863" i="8" s="1"/>
  <c r="T1863" i="8" s="1"/>
  <c r="AJ408" i="6"/>
  <c r="AI408" i="6"/>
  <c r="S1750" i="8" s="1"/>
  <c r="T1750" i="8" s="1"/>
  <c r="AJ147" i="7"/>
  <c r="AJ366" i="7"/>
  <c r="AJ521" i="7"/>
  <c r="AJ405" i="7"/>
  <c r="AJ469" i="7"/>
  <c r="AJ443" i="7"/>
  <c r="AJ522" i="7"/>
  <c r="AI415" i="6"/>
  <c r="S1757" i="8" s="1"/>
  <c r="T1757" i="8" s="1"/>
  <c r="AJ415" i="6"/>
  <c r="AJ435" i="7"/>
  <c r="AJ154" i="7"/>
  <c r="AJ200" i="7"/>
  <c r="AJ530" i="6"/>
  <c r="AI530" i="6"/>
  <c r="S1872" i="8" s="1"/>
  <c r="T1872" i="8" s="1"/>
  <c r="AJ326" i="6"/>
  <c r="AI326" i="6"/>
  <c r="S1668" i="8" s="1"/>
  <c r="T1668" i="8" s="1"/>
  <c r="AJ283" i="6"/>
  <c r="AI283" i="6"/>
  <c r="S1625" i="8" s="1"/>
  <c r="T1625" i="8" s="1"/>
  <c r="AJ655" i="7"/>
  <c r="AJ498" i="7"/>
  <c r="AJ207" i="6"/>
  <c r="AI207" i="6"/>
  <c r="S1549" i="8" s="1"/>
  <c r="T1549" i="8" s="1"/>
  <c r="AJ300" i="6"/>
  <c r="AI300" i="6"/>
  <c r="S1642" i="8" s="1"/>
  <c r="T1642" i="8" s="1"/>
  <c r="AI468" i="6"/>
  <c r="S1810" i="8" s="1"/>
  <c r="T1810" i="8" s="1"/>
  <c r="AJ468" i="6"/>
  <c r="AK474" i="1"/>
  <c r="AJ617" i="7"/>
  <c r="AJ573" i="6"/>
  <c r="AI573" i="6"/>
  <c r="S1915" i="8" s="1"/>
  <c r="T1915" i="8" s="1"/>
  <c r="AJ585" i="6"/>
  <c r="AI585" i="6"/>
  <c r="S1927" i="8" s="1"/>
  <c r="T1927" i="8" s="1"/>
  <c r="AJ168" i="7"/>
  <c r="AJ602" i="7"/>
  <c r="AJ353" i="7"/>
  <c r="AJ303" i="7"/>
  <c r="AJ598" i="7"/>
  <c r="AJ285" i="6"/>
  <c r="AI285" i="6"/>
  <c r="S1627" i="8" s="1"/>
  <c r="T1627" i="8" s="1"/>
  <c r="AJ659" i="6"/>
  <c r="AI659" i="6"/>
  <c r="S2001" i="8" s="1"/>
  <c r="T2001" i="8" s="1"/>
  <c r="AJ361" i="7"/>
  <c r="AJ564" i="7"/>
  <c r="AJ654" i="6"/>
  <c r="AI654" i="6"/>
  <c r="S1996" i="8" s="1"/>
  <c r="T1996" i="8" s="1"/>
  <c r="AJ137" i="6"/>
  <c r="AI137" i="6"/>
  <c r="S1479" i="8" s="1"/>
  <c r="T1479" i="8" s="1"/>
  <c r="AJ314" i="7"/>
  <c r="AJ309" i="6"/>
  <c r="AI309" i="6"/>
  <c r="S1651" i="8" s="1"/>
  <c r="T1651" i="8" s="1"/>
  <c r="AJ151" i="6"/>
  <c r="AI151" i="6"/>
  <c r="S1493" i="8" s="1"/>
  <c r="T1493" i="8" s="1"/>
  <c r="AJ549" i="7"/>
  <c r="AJ348" i="7"/>
  <c r="AJ626" i="7"/>
  <c r="AJ263" i="7"/>
  <c r="AI128" i="6"/>
  <c r="S1470" i="8" s="1"/>
  <c r="T1470" i="8" s="1"/>
  <c r="AJ128" i="6"/>
  <c r="AJ301" i="7"/>
  <c r="AI422" i="6"/>
  <c r="S1764" i="8" s="1"/>
  <c r="T1764" i="8" s="1"/>
  <c r="AJ422" i="6"/>
  <c r="AJ579" i="6"/>
  <c r="AI579" i="6"/>
  <c r="S1921" i="8" s="1"/>
  <c r="T1921" i="8" s="1"/>
  <c r="AI647" i="6"/>
  <c r="S1989" i="8" s="1"/>
  <c r="T1989" i="8" s="1"/>
  <c r="AJ647" i="6"/>
  <c r="AJ258" i="6"/>
  <c r="AI258" i="6"/>
  <c r="S1600" i="8" s="1"/>
  <c r="T1600" i="8" s="1"/>
  <c r="AJ363" i="6"/>
  <c r="AI363" i="6"/>
  <c r="S1705" i="8" s="1"/>
  <c r="T1705" i="8" s="1"/>
  <c r="AI436" i="6"/>
  <c r="S1778" i="8" s="1"/>
  <c r="T1778" i="8" s="1"/>
  <c r="AJ436" i="6"/>
  <c r="AJ256" i="7"/>
  <c r="AJ452" i="7"/>
  <c r="AJ123" i="7"/>
  <c r="AJ192" i="7"/>
  <c r="AJ202" i="6"/>
  <c r="AI202" i="6"/>
  <c r="S1544" i="8" s="1"/>
  <c r="T1544" i="8" s="1"/>
  <c r="AJ164" i="7"/>
  <c r="AJ158" i="7"/>
  <c r="AJ319" i="7"/>
  <c r="AJ406" i="6"/>
  <c r="AI406" i="6"/>
  <c r="S1748" i="8" s="1"/>
  <c r="T1748" i="8" s="1"/>
  <c r="AK309" i="1"/>
  <c r="AK544" i="1"/>
  <c r="AK575" i="1"/>
  <c r="AJ675" i="6"/>
  <c r="AI675" i="6"/>
  <c r="S2017" i="8" s="1"/>
  <c r="T2017" i="8" s="1"/>
  <c r="AJ103" i="6"/>
  <c r="AI103" i="6"/>
  <c r="S1445" i="8" s="1"/>
  <c r="T1445" i="8" s="1"/>
  <c r="AK581" i="1"/>
  <c r="AJ371" i="7"/>
  <c r="AJ183" i="6"/>
  <c r="AI183" i="6"/>
  <c r="S1525" i="8" s="1"/>
  <c r="T1525" i="8" s="1"/>
  <c r="AK493" i="1"/>
  <c r="AK552" i="1"/>
  <c r="AJ533" i="6"/>
  <c r="AI533" i="6"/>
  <c r="S1875" i="8" s="1"/>
  <c r="T1875" i="8" s="1"/>
  <c r="AK589" i="1"/>
  <c r="AJ494" i="6"/>
  <c r="AI494" i="6"/>
  <c r="S1836" i="8" s="1"/>
  <c r="T1836" i="8" s="1"/>
  <c r="AK597" i="1"/>
  <c r="AJ445" i="7"/>
  <c r="AJ130" i="7"/>
  <c r="AK665" i="1"/>
  <c r="AJ563" i="7"/>
  <c r="AJ294" i="6"/>
  <c r="AI294" i="6"/>
  <c r="S1636" i="8" s="1"/>
  <c r="T1636" i="8" s="1"/>
  <c r="AJ561" i="7"/>
  <c r="AJ203" i="6"/>
  <c r="AI203" i="6"/>
  <c r="S1545" i="8" s="1"/>
  <c r="T1545" i="8" s="1"/>
  <c r="AJ196" i="7"/>
  <c r="AK639" i="1"/>
  <c r="AJ292" i="7"/>
  <c r="AK629" i="1"/>
  <c r="AJ162" i="7"/>
  <c r="AJ202" i="7"/>
  <c r="AJ606" i="7"/>
  <c r="AK419" i="1"/>
  <c r="AK663" i="1"/>
  <c r="AK114" i="1"/>
  <c r="AK410" i="1"/>
  <c r="AK444" i="1"/>
  <c r="AK390" i="1"/>
  <c r="AJ495" i="7"/>
  <c r="AJ396" i="6"/>
  <c r="AI396" i="6"/>
  <c r="S1738" i="8" s="1"/>
  <c r="T1738" i="8" s="1"/>
  <c r="AJ254" i="6"/>
  <c r="AI254" i="6"/>
  <c r="S1596" i="8" s="1"/>
  <c r="T1596" i="8" s="1"/>
  <c r="AJ465" i="7"/>
  <c r="AK427" i="1"/>
  <c r="AJ440" i="6"/>
  <c r="AI440" i="6"/>
  <c r="S1782" i="8" s="1"/>
  <c r="T1782" i="8" s="1"/>
  <c r="AJ621" i="7"/>
  <c r="AJ458" i="7"/>
  <c r="AJ481" i="7"/>
  <c r="AJ120" i="6"/>
  <c r="AI120" i="6"/>
  <c r="S1462" i="8" s="1"/>
  <c r="T1462" i="8" s="1"/>
  <c r="AK554" i="1"/>
  <c r="AJ572" i="7"/>
  <c r="AJ277" i="6"/>
  <c r="AI277" i="6"/>
  <c r="S1619" i="8" s="1"/>
  <c r="T1619" i="8" s="1"/>
  <c r="AK512" i="1"/>
  <c r="AJ527" i="7"/>
  <c r="AK578" i="1"/>
  <c r="AK508" i="1"/>
  <c r="AK209" i="1"/>
  <c r="AJ365" i="6"/>
  <c r="AI365" i="6"/>
  <c r="S1707" i="8" s="1"/>
  <c r="T1707" i="8" s="1"/>
  <c r="AK402" i="1"/>
  <c r="AK386" i="1"/>
  <c r="AJ461" i="6"/>
  <c r="AI461" i="6"/>
  <c r="S1803" i="8" s="1"/>
  <c r="T1803" i="8" s="1"/>
  <c r="AJ148" i="6"/>
  <c r="AI148" i="6"/>
  <c r="S1490" i="8" s="1"/>
  <c r="T1490" i="8" s="1"/>
  <c r="AK286" i="1"/>
  <c r="AK356" i="1"/>
  <c r="AK604" i="1"/>
  <c r="AJ412" i="7"/>
  <c r="AJ502" i="7"/>
  <c r="AK385" i="1"/>
  <c r="AK521" i="1"/>
  <c r="AJ386" i="7"/>
  <c r="AI192" i="6"/>
  <c r="S1534" i="8" s="1"/>
  <c r="T1534" i="8" s="1"/>
  <c r="AJ192" i="6"/>
  <c r="AJ327" i="6"/>
  <c r="AI327" i="6"/>
  <c r="S1669" i="8" s="1"/>
  <c r="T1669" i="8" s="1"/>
  <c r="AJ648" i="6"/>
  <c r="AI648" i="6"/>
  <c r="S1990" i="8" s="1"/>
  <c r="T1990" i="8" s="1"/>
  <c r="AJ457" i="6"/>
  <c r="AI457" i="6"/>
  <c r="S1799" i="8" s="1"/>
  <c r="T1799" i="8" s="1"/>
  <c r="AJ387" i="7"/>
  <c r="AK239" i="1"/>
  <c r="AJ496" i="6"/>
  <c r="AI496" i="6"/>
  <c r="S1838" i="8" s="1"/>
  <c r="T1838" i="8" s="1"/>
  <c r="AK328" i="1"/>
  <c r="AJ578" i="6"/>
  <c r="AI578" i="6"/>
  <c r="S1920" i="8" s="1"/>
  <c r="T1920" i="8" s="1"/>
  <c r="AK614" i="1"/>
  <c r="AK116" i="1"/>
  <c r="AJ388" i="7"/>
  <c r="AK120" i="1"/>
  <c r="AJ403" i="7"/>
  <c r="AJ448" i="7"/>
  <c r="AJ505" i="6"/>
  <c r="AI505" i="6"/>
  <c r="S1847" i="8" s="1"/>
  <c r="T1847" i="8" s="1"/>
  <c r="AK222" i="1"/>
  <c r="AK126" i="1"/>
  <c r="AJ472" i="7"/>
  <c r="AJ172" i="7"/>
  <c r="AK565" i="1"/>
  <c r="AJ565" i="6"/>
  <c r="AI565" i="6"/>
  <c r="S1907" i="8" s="1"/>
  <c r="T1907" i="8" s="1"/>
  <c r="AJ562" i="7"/>
  <c r="AK547" i="1"/>
  <c r="AJ604" i="6"/>
  <c r="AI604" i="6"/>
  <c r="S1946" i="8" s="1"/>
  <c r="T1946" i="8" s="1"/>
  <c r="AJ509" i="7"/>
  <c r="AI231" i="6"/>
  <c r="S1573" i="8" s="1"/>
  <c r="T1573" i="8" s="1"/>
  <c r="AJ231" i="6"/>
  <c r="AI452" i="6"/>
  <c r="S1794" i="8" s="1"/>
  <c r="T1794" i="8" s="1"/>
  <c r="AJ452" i="6"/>
  <c r="AK515" i="1"/>
  <c r="AK139" i="1"/>
  <c r="AJ331" i="6"/>
  <c r="AI331" i="6"/>
  <c r="S1673" i="8" s="1"/>
  <c r="T1673" i="8" s="1"/>
  <c r="AJ122" i="7"/>
  <c r="AJ211" i="6"/>
  <c r="AI211" i="6"/>
  <c r="S1553" i="8" s="1"/>
  <c r="T1553" i="8" s="1"/>
  <c r="AJ243" i="6"/>
  <c r="AI243" i="6"/>
  <c r="S1585" i="8" s="1"/>
  <c r="T1585" i="8" s="1"/>
  <c r="AJ503" i="7"/>
  <c r="AJ641" i="7"/>
  <c r="AJ360" i="6"/>
  <c r="AI360" i="6"/>
  <c r="S1702" i="8" s="1"/>
  <c r="T1702" i="8" s="1"/>
  <c r="AJ223" i="6"/>
  <c r="AI223" i="6"/>
  <c r="S1565" i="8" s="1"/>
  <c r="T1565" i="8" s="1"/>
  <c r="AJ125" i="6"/>
  <c r="AI125" i="6"/>
  <c r="S1467" i="8" s="1"/>
  <c r="T1467" i="8" s="1"/>
  <c r="AJ394" i="6"/>
  <c r="AI394" i="6"/>
  <c r="S1736" i="8" s="1"/>
  <c r="T1736" i="8" s="1"/>
  <c r="AJ393" i="7"/>
  <c r="AJ501" i="7"/>
  <c r="AJ638" i="6"/>
  <c r="AI638" i="6"/>
  <c r="S1980" i="8" s="1"/>
  <c r="T1980" i="8" s="1"/>
  <c r="AJ369" i="7"/>
  <c r="AJ653" i="6"/>
  <c r="AI653" i="6"/>
  <c r="S1995" i="8" s="1"/>
  <c r="T1995" i="8" s="1"/>
  <c r="AJ150" i="7"/>
  <c r="AJ244" i="7"/>
  <c r="AJ546" i="7"/>
  <c r="AJ640" i="7"/>
  <c r="AJ471" i="7"/>
  <c r="AJ672" i="6"/>
  <c r="AI672" i="6"/>
  <c r="S2014" i="8" s="1"/>
  <c r="T2014" i="8" s="1"/>
  <c r="AJ472" i="6"/>
  <c r="AI472" i="6"/>
  <c r="S1814" i="8" s="1"/>
  <c r="T1814" i="8" s="1"/>
  <c r="AJ309" i="7"/>
  <c r="AJ205" i="6"/>
  <c r="AI205" i="6"/>
  <c r="S1547" i="8" s="1"/>
  <c r="T1547" i="8" s="1"/>
  <c r="AJ233" i="7"/>
  <c r="AJ328" i="7"/>
  <c r="AJ343" i="7"/>
  <c r="AJ538" i="6"/>
  <c r="AI538" i="6"/>
  <c r="S1880" i="8" s="1"/>
  <c r="T1880" i="8" s="1"/>
  <c r="AJ432" i="6"/>
  <c r="AI432" i="6"/>
  <c r="S1774" i="8" s="1"/>
  <c r="T1774" i="8" s="1"/>
  <c r="AJ466" i="7"/>
  <c r="AK302" i="1"/>
  <c r="AJ169" i="7"/>
  <c r="AJ378" i="6"/>
  <c r="AI378" i="6"/>
  <c r="S1720" i="8" s="1"/>
  <c r="T1720" i="8" s="1"/>
  <c r="AJ542" i="6"/>
  <c r="AI542" i="6"/>
  <c r="S1884" i="8" s="1"/>
  <c r="T1884" i="8" s="1"/>
  <c r="AJ635" i="6"/>
  <c r="AI635" i="6"/>
  <c r="S1977" i="8" s="1"/>
  <c r="T1977" i="8" s="1"/>
  <c r="AJ592" i="7"/>
  <c r="AJ426" i="7"/>
  <c r="AJ161" i="7"/>
  <c r="AJ359" i="6"/>
  <c r="AI359" i="6"/>
  <c r="S1701" i="8" s="1"/>
  <c r="T1701" i="8" s="1"/>
  <c r="AJ643" i="7"/>
  <c r="AJ379" i="6"/>
  <c r="AI379" i="6"/>
  <c r="S1721" i="8" s="1"/>
  <c r="T1721" i="8" s="1"/>
  <c r="AJ230" i="6"/>
  <c r="AI230" i="6"/>
  <c r="S1572" i="8" s="1"/>
  <c r="T1572" i="8" s="1"/>
  <c r="AJ608" i="6"/>
  <c r="AI608" i="6"/>
  <c r="S1950" i="8" s="1"/>
  <c r="T1950" i="8" s="1"/>
  <c r="AI593" i="6"/>
  <c r="S1935" i="8" s="1"/>
  <c r="T1935" i="8" s="1"/>
  <c r="AJ593" i="6"/>
  <c r="AJ197" i="7"/>
  <c r="AJ322" i="7"/>
  <c r="AJ510" i="7"/>
  <c r="AJ349" i="7"/>
  <c r="AJ305" i="7"/>
  <c r="AJ281" i="7"/>
  <c r="AJ355" i="7"/>
  <c r="AJ214" i="6"/>
  <c r="AI214" i="6"/>
  <c r="S1556" i="8" s="1"/>
  <c r="T1556" i="8" s="1"/>
  <c r="AJ160" i="7"/>
  <c r="AJ387" i="6"/>
  <c r="AI387" i="6"/>
  <c r="S1729" i="8" s="1"/>
  <c r="T1729" i="8" s="1"/>
  <c r="AJ388" i="6"/>
  <c r="AI388" i="6"/>
  <c r="S1730" i="8" s="1"/>
  <c r="T1730" i="8" s="1"/>
  <c r="AJ227" i="7"/>
  <c r="AJ631" i="7"/>
  <c r="AJ123" i="6"/>
  <c r="AI123" i="6"/>
  <c r="S1465" i="8" s="1"/>
  <c r="T1465" i="8" s="1"/>
  <c r="AJ209" i="7"/>
  <c r="AJ381" i="7"/>
  <c r="AJ434" i="7"/>
  <c r="AJ582" i="6"/>
  <c r="AI582" i="6"/>
  <c r="S1924" i="8" s="1"/>
  <c r="T1924" i="8" s="1"/>
  <c r="AJ504" i="7"/>
  <c r="AJ520" i="7"/>
  <c r="AJ566" i="7"/>
  <c r="AJ108" i="6"/>
  <c r="AI108" i="6"/>
  <c r="S1450" i="8" s="1"/>
  <c r="T1450" i="8" s="1"/>
  <c r="AJ618" i="7"/>
  <c r="AJ156" i="6"/>
  <c r="AI156" i="6"/>
  <c r="S1498" i="8" s="1"/>
  <c r="T1498" i="8" s="1"/>
  <c r="AJ349" i="6"/>
  <c r="AI349" i="6"/>
  <c r="S1691" i="8" s="1"/>
  <c r="T1691" i="8" s="1"/>
  <c r="AJ377" i="6"/>
  <c r="AI377" i="6"/>
  <c r="S1719" i="8" s="1"/>
  <c r="T1719" i="8" s="1"/>
  <c r="AJ658" i="6"/>
  <c r="AI658" i="6"/>
  <c r="S2000" i="8" s="1"/>
  <c r="T2000" i="8" s="1"/>
  <c r="AJ482" i="7"/>
  <c r="AI303" i="6"/>
  <c r="S1645" i="8" s="1"/>
  <c r="T1645" i="8" s="1"/>
  <c r="AJ303" i="6"/>
  <c r="AJ199" i="6"/>
  <c r="AI199" i="6"/>
  <c r="S1541" i="8" s="1"/>
  <c r="T1541" i="8" s="1"/>
  <c r="AJ189" i="7"/>
  <c r="AJ600" i="7"/>
  <c r="AJ457" i="7"/>
  <c r="AJ322" i="6"/>
  <c r="AI322" i="6"/>
  <c r="S1664" i="8" s="1"/>
  <c r="T1664" i="8" s="1"/>
  <c r="AJ481" i="6"/>
  <c r="AI481" i="6"/>
  <c r="S1823" i="8" s="1"/>
  <c r="T1823" i="8" s="1"/>
  <c r="AJ183" i="7"/>
  <c r="AJ571" i="7"/>
  <c r="AJ307" i="6"/>
  <c r="AI307" i="6"/>
  <c r="S1649" i="8" s="1"/>
  <c r="T1649" i="8" s="1"/>
  <c r="AJ545" i="7"/>
  <c r="AI438" i="6"/>
  <c r="S1780" i="8" s="1"/>
  <c r="T1780" i="8" s="1"/>
  <c r="AJ438" i="6"/>
  <c r="AI298" i="6"/>
  <c r="S1640" i="8" s="1"/>
  <c r="T1640" i="8" s="1"/>
  <c r="AJ298" i="6"/>
  <c r="AJ495" i="6"/>
  <c r="AI495" i="6"/>
  <c r="S1837" i="8" s="1"/>
  <c r="T1837" i="8" s="1"/>
  <c r="AJ602" i="6"/>
  <c r="AI602" i="6"/>
  <c r="S1944" i="8" s="1"/>
  <c r="T1944" i="8" s="1"/>
  <c r="AJ186" i="6"/>
  <c r="AI186" i="6"/>
  <c r="S1528" i="8" s="1"/>
  <c r="T1528" i="8" s="1"/>
  <c r="AJ338" i="6"/>
  <c r="AI338" i="6"/>
  <c r="S1680" i="8" s="1"/>
  <c r="T1680" i="8" s="1"/>
  <c r="AJ554" i="7"/>
  <c r="AJ390" i="6"/>
  <c r="AI390" i="6"/>
  <c r="S1732" i="8" s="1"/>
  <c r="T1732" i="8" s="1"/>
  <c r="AJ666" i="6"/>
  <c r="AI666" i="6"/>
  <c r="S2008" i="8" s="1"/>
  <c r="T2008" i="8" s="1"/>
  <c r="AJ296" i="6"/>
  <c r="AI296" i="6"/>
  <c r="S1638" i="8" s="1"/>
  <c r="T1638" i="8" s="1"/>
  <c r="AJ411" i="6"/>
  <c r="AI411" i="6"/>
  <c r="S1753" i="8" s="1"/>
  <c r="T1753" i="8" s="1"/>
  <c r="AJ334" i="7"/>
  <c r="AJ543" i="7"/>
  <c r="AJ526" i="6"/>
  <c r="AI526" i="6"/>
  <c r="S1868" i="8" s="1"/>
  <c r="T1868" i="8" s="1"/>
  <c r="AJ658" i="7"/>
  <c r="AJ376" i="7"/>
  <c r="AJ633" i="7"/>
  <c r="AK537" i="1"/>
  <c r="AK651" i="1"/>
  <c r="AI144" i="6"/>
  <c r="S1486" i="8" s="1"/>
  <c r="T1486" i="8" s="1"/>
  <c r="AJ144" i="6"/>
  <c r="AJ157" i="6"/>
  <c r="AI157" i="6"/>
  <c r="S1499" i="8" s="1"/>
  <c r="T1499" i="8" s="1"/>
  <c r="AI332" i="6"/>
  <c r="S1674" i="8" s="1"/>
  <c r="T1674" i="8" s="1"/>
  <c r="AJ332" i="6"/>
  <c r="AK465" i="1"/>
  <c r="AJ523" i="7"/>
  <c r="AK191" i="1"/>
  <c r="AJ201" i="7"/>
  <c r="AK344" i="1"/>
  <c r="AJ286" i="7"/>
  <c r="AK163" i="1"/>
  <c r="AJ507" i="6"/>
  <c r="AI507" i="6"/>
  <c r="S1849" i="8" s="1"/>
  <c r="T1849" i="8" s="1"/>
  <c r="AK452" i="1"/>
  <c r="AJ639" i="6"/>
  <c r="AI639" i="6"/>
  <c r="S1981" i="8" s="1"/>
  <c r="T1981" i="8" s="1"/>
  <c r="AJ467" i="7"/>
  <c r="AJ401" i="7"/>
  <c r="AK324" i="1"/>
  <c r="AJ550" i="7"/>
  <c r="AK447" i="1"/>
  <c r="AK188" i="1"/>
  <c r="AK136" i="1"/>
  <c r="AK360" i="1"/>
  <c r="AJ487" i="6"/>
  <c r="AI487" i="6"/>
  <c r="S1829" i="8" s="1"/>
  <c r="T1829" i="8" s="1"/>
  <c r="AJ518" i="7"/>
  <c r="AK292" i="1"/>
  <c r="AK367" i="1"/>
  <c r="AJ644" i="6"/>
  <c r="AI644" i="6"/>
  <c r="S1986" i="8" s="1"/>
  <c r="T1986" i="8" s="1"/>
  <c r="AJ414" i="7"/>
  <c r="AJ583" i="6"/>
  <c r="AI583" i="6"/>
  <c r="S1925" i="8" s="1"/>
  <c r="T1925" i="8" s="1"/>
  <c r="AJ522" i="6"/>
  <c r="AI522" i="6"/>
  <c r="S1864" i="8" s="1"/>
  <c r="T1864" i="8" s="1"/>
  <c r="AK617" i="1"/>
  <c r="AK620" i="1"/>
  <c r="AJ444" i="7"/>
  <c r="AJ375" i="6"/>
  <c r="AI375" i="6"/>
  <c r="S1717" i="8" s="1"/>
  <c r="T1717" i="8" s="1"/>
  <c r="AJ649" i="6"/>
  <c r="AI649" i="6"/>
  <c r="S1991" i="8" s="1"/>
  <c r="T1991" i="8" s="1"/>
  <c r="AJ477" i="6"/>
  <c r="AI477" i="6"/>
  <c r="S1819" i="8" s="1"/>
  <c r="T1819" i="8" s="1"/>
  <c r="AJ101" i="6"/>
  <c r="AI101" i="6"/>
  <c r="S1443" i="8" s="1"/>
  <c r="T1443" i="8" s="1"/>
  <c r="AJ476" i="6"/>
  <c r="AI476" i="6"/>
  <c r="S1818" i="8" s="1"/>
  <c r="T1818" i="8" s="1"/>
  <c r="AJ350" i="6"/>
  <c r="AI350" i="6"/>
  <c r="S1692" i="8" s="1"/>
  <c r="T1692" i="8" s="1"/>
  <c r="AJ211" i="7"/>
  <c r="AJ320" i="7"/>
  <c r="AJ231" i="7"/>
  <c r="AJ501" i="6"/>
  <c r="AI501" i="6"/>
  <c r="S1843" i="8" s="1"/>
  <c r="T1843" i="8" s="1"/>
  <c r="AJ512" i="7"/>
  <c r="AJ430" i="7"/>
  <c r="AK438" i="1"/>
  <c r="AJ102" i="6"/>
  <c r="AI102" i="6"/>
  <c r="S1444" i="8" s="1"/>
  <c r="T1444" i="8" s="1"/>
  <c r="AJ421" i="7"/>
  <c r="AJ465" i="6"/>
  <c r="AI465" i="6"/>
  <c r="S1807" i="8" s="1"/>
  <c r="T1807" i="8" s="1"/>
  <c r="AI520" i="6"/>
  <c r="S1862" i="8" s="1"/>
  <c r="T1862" i="8" s="1"/>
  <c r="AJ520" i="6"/>
  <c r="AK642" i="1"/>
  <c r="AJ295" i="6"/>
  <c r="AI295" i="6"/>
  <c r="S1637" i="8" s="1"/>
  <c r="T1637" i="8" s="1"/>
  <c r="AJ301" i="6"/>
  <c r="AI301" i="6"/>
  <c r="S1643" i="8" s="1"/>
  <c r="T1643" i="8" s="1"/>
  <c r="AJ517" i="6"/>
  <c r="AI517" i="6"/>
  <c r="S1859" i="8" s="1"/>
  <c r="T1859" i="8" s="1"/>
  <c r="AJ98" i="6"/>
  <c r="AI98" i="6"/>
  <c r="S1440" i="8" s="1"/>
  <c r="T1440" i="8" s="1"/>
  <c r="AJ98" i="7"/>
  <c r="AK100" i="1"/>
  <c r="AJ100" i="7"/>
  <c r="AJ99" i="6"/>
  <c r="AI99" i="6"/>
  <c r="S1441" i="8" s="1"/>
  <c r="T1441" i="8" s="1"/>
  <c r="AJ97" i="7"/>
  <c r="AJ97" i="6"/>
  <c r="AI97" i="6"/>
  <c r="S1439" i="8" s="1"/>
  <c r="T1439" i="8" s="1"/>
  <c r="AK99" i="1"/>
  <c r="AJ99" i="7"/>
  <c r="AA66" i="6"/>
  <c r="AC54" i="6"/>
  <c r="AK87" i="1"/>
  <c r="AJ84" i="6"/>
  <c r="AK84" i="1"/>
  <c r="AK94" i="1"/>
  <c r="AK92" i="1"/>
  <c r="AI84" i="6"/>
  <c r="S1426" i="8" s="1"/>
  <c r="T1426" i="8" s="1"/>
  <c r="AK89" i="1"/>
  <c r="AA54" i="6"/>
  <c r="AA49" i="7"/>
  <c r="AK90" i="1"/>
  <c r="AK91" i="1"/>
  <c r="AB49" i="7"/>
  <c r="AK93" i="1"/>
  <c r="AJ89" i="7"/>
  <c r="AJ95" i="7"/>
  <c r="AK95" i="1"/>
  <c r="AJ86" i="7"/>
  <c r="AJ96" i="6"/>
  <c r="AI96" i="6"/>
  <c r="S1438" i="8" s="1"/>
  <c r="T1438" i="8" s="1"/>
  <c r="AK96" i="1"/>
  <c r="AJ92" i="7"/>
  <c r="AJ83" i="6"/>
  <c r="AI83" i="6"/>
  <c r="S1425" i="8" s="1"/>
  <c r="T1425" i="8" s="1"/>
  <c r="AJ91" i="7"/>
  <c r="AJ96" i="7"/>
  <c r="AJ93" i="6"/>
  <c r="AI93" i="6"/>
  <c r="S1435" i="8" s="1"/>
  <c r="T1435" i="8" s="1"/>
  <c r="AJ94" i="7"/>
  <c r="AJ85" i="6"/>
  <c r="AI85" i="6"/>
  <c r="S1427" i="8" s="1"/>
  <c r="T1427" i="8" s="1"/>
  <c r="AJ88" i="7"/>
  <c r="AJ90" i="7"/>
  <c r="AI91" i="6"/>
  <c r="S1433" i="8" s="1"/>
  <c r="T1433" i="8" s="1"/>
  <c r="AJ91" i="6"/>
  <c r="AJ95" i="6"/>
  <c r="AI95" i="6"/>
  <c r="S1437" i="8" s="1"/>
  <c r="T1437" i="8" s="1"/>
  <c r="AJ87" i="6"/>
  <c r="AI87" i="6"/>
  <c r="S1429" i="8" s="1"/>
  <c r="T1429" i="8" s="1"/>
  <c r="AJ83" i="7"/>
  <c r="AJ87" i="7"/>
  <c r="AJ86" i="6"/>
  <c r="AI86" i="6"/>
  <c r="S1428" i="8" s="1"/>
  <c r="T1428" i="8" s="1"/>
  <c r="AJ90" i="6"/>
  <c r="AI90" i="6"/>
  <c r="S1432" i="8" s="1"/>
  <c r="T1432" i="8" s="1"/>
  <c r="AJ92" i="6"/>
  <c r="AI92" i="6"/>
  <c r="S1434" i="8" s="1"/>
  <c r="T1434" i="8" s="1"/>
  <c r="AJ88" i="6"/>
  <c r="AI88" i="6"/>
  <c r="S1430" i="8" s="1"/>
  <c r="T1430" i="8" s="1"/>
  <c r="AJ93" i="7"/>
  <c r="AJ89" i="6"/>
  <c r="AI89" i="6"/>
  <c r="S1431" i="8" s="1"/>
  <c r="T1431" i="8" s="1"/>
  <c r="AK88" i="1"/>
  <c r="AK83" i="1"/>
  <c r="AJ84" i="7"/>
  <c r="AJ85" i="7"/>
  <c r="AJ94" i="6"/>
  <c r="AI94" i="6"/>
  <c r="S1436" i="8" s="1"/>
  <c r="T1436" i="8" s="1"/>
  <c r="AK86" i="1"/>
  <c r="AK85" i="1"/>
  <c r="AB54" i="6"/>
  <c r="AA56" i="7"/>
  <c r="AC52" i="6"/>
  <c r="AA34" i="6"/>
  <c r="AB34" i="6"/>
  <c r="AA29" i="6"/>
  <c r="AC41" i="6"/>
  <c r="AB53" i="6"/>
  <c r="AC77" i="6"/>
  <c r="AA57" i="6"/>
  <c r="AC72" i="6"/>
  <c r="AA27" i="6"/>
  <c r="AC40" i="6"/>
  <c r="AB65" i="6"/>
  <c r="AC65" i="6"/>
  <c r="AC51" i="6"/>
  <c r="AB46" i="6"/>
  <c r="AC33" i="7"/>
  <c r="AC65" i="7"/>
  <c r="AC33" i="6"/>
  <c r="AA48" i="6"/>
  <c r="AA46" i="6"/>
  <c r="AC60" i="6"/>
  <c r="AB36" i="6"/>
  <c r="AA81" i="6"/>
  <c r="AC35" i="6"/>
  <c r="AA61" i="6"/>
  <c r="AB33" i="6"/>
  <c r="AH33" i="6" s="1"/>
  <c r="AA33" i="6"/>
  <c r="AA45" i="6"/>
  <c r="AC61" i="7"/>
  <c r="AC53" i="7"/>
  <c r="AB61" i="7"/>
  <c r="AA35" i="6"/>
  <c r="AA32" i="7"/>
  <c r="AA41" i="6"/>
  <c r="AB32" i="7"/>
  <c r="AA69" i="6"/>
  <c r="AC69" i="7"/>
  <c r="AB58" i="6"/>
  <c r="AA59" i="7"/>
  <c r="AA63" i="6"/>
  <c r="AB65" i="7"/>
  <c r="AA43" i="6"/>
  <c r="AB34" i="7"/>
  <c r="AC45" i="6"/>
  <c r="AC29" i="7"/>
  <c r="AB72" i="6"/>
  <c r="AB45" i="6"/>
  <c r="AB69" i="6"/>
  <c r="AC69" i="6"/>
  <c r="AB43" i="6"/>
  <c r="AA34" i="7"/>
  <c r="AB44" i="6"/>
  <c r="AC34" i="7"/>
  <c r="AC43" i="7"/>
  <c r="AB46" i="7"/>
  <c r="AA52" i="6"/>
  <c r="AA59" i="6"/>
  <c r="AB23" i="6"/>
  <c r="AA25" i="7"/>
  <c r="AB81" i="7"/>
  <c r="AC75" i="7"/>
  <c r="AC67" i="7"/>
  <c r="AC25" i="7"/>
  <c r="AA38" i="7"/>
  <c r="AC38" i="7"/>
  <c r="AA45" i="7"/>
  <c r="AC53" i="6"/>
  <c r="AB50" i="6"/>
  <c r="AA76" i="6"/>
  <c r="AB62" i="6"/>
  <c r="AA77" i="6"/>
  <c r="AA53" i="6"/>
  <c r="AC78" i="6"/>
  <c r="AB31" i="6"/>
  <c r="AA30" i="6"/>
  <c r="AB77" i="6"/>
  <c r="AA28" i="6"/>
  <c r="AB82" i="7"/>
  <c r="AB44" i="7"/>
  <c r="AB30" i="6"/>
  <c r="AA67" i="7"/>
  <c r="AC59" i="7"/>
  <c r="AB42" i="6"/>
  <c r="AA51" i="6"/>
  <c r="AA73" i="7"/>
  <c r="AB76" i="6"/>
  <c r="AA24" i="6"/>
  <c r="AB69" i="7"/>
  <c r="AB58" i="7"/>
  <c r="AC43" i="6"/>
  <c r="AB40" i="6"/>
  <c r="AA81" i="7"/>
  <c r="AB67" i="6"/>
  <c r="AB80" i="7"/>
  <c r="AA72" i="6"/>
  <c r="AC80" i="6"/>
  <c r="AB51" i="6"/>
  <c r="AB73" i="7"/>
  <c r="AB37" i="7"/>
  <c r="AC29" i="6"/>
  <c r="AC37" i="7"/>
  <c r="AA40" i="6"/>
  <c r="AA31" i="6"/>
  <c r="AA28" i="7"/>
  <c r="AB28" i="6"/>
  <c r="AB59" i="7"/>
  <c r="AB48" i="6"/>
  <c r="AB38" i="6"/>
  <c r="AB29" i="6"/>
  <c r="AA79" i="7"/>
  <c r="AA74" i="6"/>
  <c r="AB53" i="7"/>
  <c r="AB57" i="6"/>
  <c r="AB81" i="6"/>
  <c r="AB78" i="6"/>
  <c r="AA62" i="6"/>
  <c r="AA49" i="6"/>
  <c r="AA68" i="6"/>
  <c r="AC63" i="6"/>
  <c r="AB52" i="7"/>
  <c r="AB71" i="7"/>
  <c r="AC62" i="6"/>
  <c r="AC54" i="7"/>
  <c r="AA57" i="7"/>
  <c r="AC81" i="6"/>
  <c r="AC76" i="6"/>
  <c r="AA42" i="6"/>
  <c r="AB45" i="7"/>
  <c r="AB33" i="7"/>
  <c r="AC76" i="7"/>
  <c r="AA25" i="6"/>
  <c r="AC66" i="7"/>
  <c r="AA79" i="6"/>
  <c r="AB82" i="6"/>
  <c r="AC28" i="6"/>
  <c r="AB80" i="6"/>
  <c r="AB27" i="6"/>
  <c r="AC60" i="7"/>
  <c r="AC61" i="6"/>
  <c r="AC71" i="7"/>
  <c r="AA80" i="6"/>
  <c r="AA80" i="7"/>
  <c r="AC52" i="7"/>
  <c r="AA52" i="7"/>
  <c r="AC57" i="6"/>
  <c r="AC67" i="6"/>
  <c r="AB57" i="7"/>
  <c r="AB28" i="7"/>
  <c r="AA53" i="7"/>
  <c r="AA33" i="7"/>
  <c r="AA48" i="7"/>
  <c r="AA44" i="7"/>
  <c r="AC44" i="7"/>
  <c r="AC42" i="6"/>
  <c r="AC82" i="7"/>
  <c r="AC73" i="6"/>
  <c r="AB41" i="6"/>
  <c r="AB79" i="6"/>
  <c r="AC57" i="7"/>
  <c r="AA58" i="6"/>
  <c r="AB76" i="7"/>
  <c r="AA82" i="6"/>
  <c r="AA76" i="7"/>
  <c r="AB37" i="6"/>
  <c r="AA64" i="6"/>
  <c r="AC46" i="6"/>
  <c r="AC27" i="6"/>
  <c r="AA67" i="6"/>
  <c r="AB61" i="6"/>
  <c r="AB66" i="6"/>
  <c r="AB60" i="6"/>
  <c r="AE60" i="6" s="1"/>
  <c r="AC79" i="7"/>
  <c r="AC28" i="7"/>
  <c r="AA60" i="6"/>
  <c r="AC66" i="6"/>
  <c r="AC79" i="6"/>
  <c r="AA71" i="7"/>
  <c r="AA43" i="7"/>
  <c r="AC48" i="6"/>
  <c r="AC80" i="7"/>
  <c r="AC45" i="7"/>
  <c r="AC73" i="7"/>
  <c r="AC25" i="6"/>
  <c r="AB52" i="6"/>
  <c r="AB49" i="6"/>
  <c r="AC68" i="6"/>
  <c r="AC42" i="7"/>
  <c r="AC31" i="6"/>
  <c r="AB39" i="7"/>
  <c r="AC56" i="6"/>
  <c r="AB63" i="6"/>
  <c r="AB27" i="7"/>
  <c r="AC39" i="6"/>
  <c r="AB25" i="6"/>
  <c r="AA68" i="7"/>
  <c r="AB29" i="7"/>
  <c r="AA26" i="6"/>
  <c r="AB42" i="7"/>
  <c r="AA47" i="7"/>
  <c r="AA23" i="6"/>
  <c r="AC39" i="7"/>
  <c r="AA54" i="7"/>
  <c r="AA63" i="7"/>
  <c r="AA39" i="7"/>
  <c r="AB56" i="6"/>
  <c r="AA42" i="7"/>
  <c r="AC32" i="6"/>
  <c r="AA82" i="7"/>
  <c r="AA65" i="7"/>
  <c r="AB68" i="6"/>
  <c r="AC49" i="6"/>
  <c r="AC23" i="6"/>
  <c r="AA30" i="7"/>
  <c r="AC55" i="6"/>
  <c r="AB73" i="6"/>
  <c r="AC36" i="6"/>
  <c r="AA73" i="6"/>
  <c r="AA38" i="6"/>
  <c r="AC27" i="7"/>
  <c r="AB66" i="7"/>
  <c r="AA32" i="6"/>
  <c r="AA70" i="6"/>
  <c r="AC70" i="6"/>
  <c r="AA66" i="7"/>
  <c r="AC30" i="7"/>
  <c r="AA36" i="6"/>
  <c r="AB32" i="6"/>
  <c r="AC38" i="6"/>
  <c r="AB30" i="7"/>
  <c r="AB64" i="7"/>
  <c r="AA27" i="7"/>
  <c r="AA75" i="6"/>
  <c r="AC36" i="7"/>
  <c r="AA35" i="7"/>
  <c r="AC44" i="6"/>
  <c r="AA69" i="7"/>
  <c r="AB54" i="7"/>
  <c r="AB64" i="6"/>
  <c r="AA37" i="6"/>
  <c r="AB75" i="6"/>
  <c r="AC75" i="6"/>
  <c r="AC37" i="6"/>
  <c r="AC74" i="6"/>
  <c r="AC47" i="7"/>
  <c r="AB74" i="6"/>
  <c r="AC35" i="7"/>
  <c r="AB47" i="6"/>
  <c r="AA29" i="7"/>
  <c r="AA36" i="7"/>
  <c r="AB36" i="7"/>
  <c r="AC48" i="7"/>
  <c r="AA78" i="7"/>
  <c r="AB48" i="7"/>
  <c r="AA24" i="7"/>
  <c r="AC40" i="7"/>
  <c r="AB47" i="7"/>
  <c r="AC51" i="7"/>
  <c r="AA55" i="6"/>
  <c r="AC26" i="6"/>
  <c r="AB26" i="6"/>
  <c r="AB24" i="7"/>
  <c r="AA78" i="6"/>
  <c r="AB78" i="7"/>
  <c r="AA47" i="6"/>
  <c r="AB75" i="7"/>
  <c r="AC24" i="7"/>
  <c r="AA75" i="7"/>
  <c r="AB55" i="6"/>
  <c r="AA51" i="7"/>
  <c r="AB60" i="7"/>
  <c r="AA39" i="6"/>
  <c r="AA60" i="7"/>
  <c r="AB35" i="7"/>
  <c r="AA40" i="7"/>
  <c r="AC74" i="7"/>
  <c r="AC31" i="7"/>
  <c r="AB74" i="7"/>
  <c r="AB77" i="7"/>
  <c r="AA56" i="6"/>
  <c r="AB40" i="7"/>
  <c r="AC81" i="7"/>
  <c r="AC78" i="7"/>
  <c r="AC70" i="7"/>
  <c r="AC71" i="6"/>
  <c r="AB63" i="7"/>
  <c r="AB39" i="6"/>
  <c r="AC64" i="6"/>
  <c r="AB51" i="7"/>
  <c r="AC63" i="7"/>
  <c r="AA31" i="7"/>
  <c r="AB71" i="6"/>
  <c r="AB59" i="6"/>
  <c r="AC59" i="6"/>
  <c r="AC77" i="7"/>
  <c r="AA44" i="6"/>
  <c r="AA77" i="7"/>
  <c r="AC46" i="7"/>
  <c r="AA46" i="7"/>
  <c r="AB72" i="7"/>
  <c r="AB26" i="7"/>
  <c r="AC26" i="7"/>
  <c r="AB24" i="6"/>
  <c r="AA50" i="6"/>
  <c r="AC24" i="6"/>
  <c r="AC50" i="6"/>
  <c r="AC72" i="7"/>
  <c r="AC58" i="7"/>
  <c r="AA72" i="7"/>
  <c r="AA64" i="7"/>
  <c r="AA58" i="7"/>
  <c r="AB70" i="7"/>
  <c r="AA70" i="7"/>
  <c r="AC64" i="7"/>
  <c r="AB56" i="7"/>
  <c r="AB55" i="7"/>
  <c r="AC55" i="7"/>
  <c r="AB23" i="7"/>
  <c r="AC23" i="7"/>
  <c r="AA23" i="7"/>
  <c r="AA41" i="7"/>
  <c r="AC41" i="7"/>
  <c r="AB41" i="7"/>
  <c r="AC56" i="7"/>
  <c r="AB68" i="7"/>
  <c r="AC68" i="7"/>
  <c r="AA62" i="7"/>
  <c r="AC62" i="7"/>
  <c r="AB62" i="7"/>
  <c r="Z22" i="1"/>
  <c r="Y22" i="1"/>
  <c r="Z19" i="1"/>
  <c r="Y19" i="1"/>
  <c r="Z16" i="1"/>
  <c r="Y16" i="1"/>
  <c r="Y9" i="1"/>
  <c r="Z9" i="1"/>
  <c r="Z10" i="1"/>
  <c r="Y10" i="1"/>
  <c r="Y15" i="1"/>
  <c r="Z15" i="1"/>
  <c r="Z11" i="1"/>
  <c r="Y11" i="1"/>
  <c r="Y14" i="1"/>
  <c r="Z14" i="1"/>
  <c r="Z13" i="1"/>
  <c r="Y13" i="1"/>
  <c r="Z18" i="1"/>
  <c r="Y18" i="1"/>
  <c r="Z20" i="1"/>
  <c r="Y20" i="1"/>
  <c r="Z17" i="1"/>
  <c r="Y17" i="1"/>
  <c r="Z21" i="1"/>
  <c r="Y21" i="1"/>
  <c r="N680" i="1"/>
  <c r="J680" i="1"/>
  <c r="Z8" i="1"/>
  <c r="Y8" i="1"/>
  <c r="R680" i="1"/>
  <c r="N680" i="6"/>
  <c r="J680" i="6"/>
  <c r="AI40" i="1" l="1"/>
  <c r="S708" i="8" s="1"/>
  <c r="T708" i="8" s="1"/>
  <c r="AK152" i="6"/>
  <c r="AK674" i="6"/>
  <c r="AF25" i="7"/>
  <c r="AG67" i="7"/>
  <c r="AG31" i="7"/>
  <c r="AE79" i="7"/>
  <c r="AD79" i="7"/>
  <c r="AD25" i="7"/>
  <c r="AE43" i="7"/>
  <c r="AD67" i="7"/>
  <c r="AE31" i="7"/>
  <c r="AF31" i="7"/>
  <c r="AG79" i="7"/>
  <c r="AG25" i="7"/>
  <c r="AG43" i="7"/>
  <c r="AH67" i="7"/>
  <c r="AF79" i="7"/>
  <c r="AH25" i="7"/>
  <c r="AH43" i="7"/>
  <c r="AD43" i="7"/>
  <c r="AE67" i="7"/>
  <c r="AD31" i="7"/>
  <c r="AD38" i="7"/>
  <c r="AE25" i="7"/>
  <c r="AF43" i="7"/>
  <c r="AF67" i="7"/>
  <c r="AH31" i="7"/>
  <c r="AH79" i="7"/>
  <c r="AH57" i="6"/>
  <c r="AI57" i="1"/>
  <c r="S725" i="8" s="1"/>
  <c r="T725" i="8" s="1"/>
  <c r="AK100" i="6"/>
  <c r="AI31" i="1"/>
  <c r="S699" i="8" s="1"/>
  <c r="T699" i="8" s="1"/>
  <c r="AI81" i="1"/>
  <c r="S749" i="8" s="1"/>
  <c r="T749" i="8" s="1"/>
  <c r="AI25" i="1"/>
  <c r="S693" i="8" s="1"/>
  <c r="T693" i="8" s="1"/>
  <c r="AI70" i="1"/>
  <c r="S738" i="8" s="1"/>
  <c r="T738" i="8" s="1"/>
  <c r="AI45" i="1"/>
  <c r="S713" i="8" s="1"/>
  <c r="T713" i="8" s="1"/>
  <c r="AI32" i="1"/>
  <c r="S700" i="8" s="1"/>
  <c r="T700" i="8" s="1"/>
  <c r="AI37" i="1"/>
  <c r="S705" i="8" s="1"/>
  <c r="T705" i="8" s="1"/>
  <c r="AK561" i="6"/>
  <c r="AH54" i="6"/>
  <c r="AG54" i="6"/>
  <c r="AF54" i="6"/>
  <c r="AE54" i="6"/>
  <c r="AD54" i="6"/>
  <c r="AD34" i="6"/>
  <c r="AE34" i="6"/>
  <c r="AF34" i="6"/>
  <c r="AG34" i="6"/>
  <c r="AH34" i="6"/>
  <c r="AG53" i="6"/>
  <c r="AF53" i="6"/>
  <c r="AE53" i="6"/>
  <c r="AH53" i="6"/>
  <c r="AD53" i="6"/>
  <c r="AG65" i="6"/>
  <c r="AF65" i="6"/>
  <c r="AH65" i="6"/>
  <c r="AE65" i="6"/>
  <c r="AD65" i="6"/>
  <c r="AF46" i="6"/>
  <c r="AD46" i="6"/>
  <c r="AE46" i="6"/>
  <c r="AG46" i="6"/>
  <c r="AH46" i="6"/>
  <c r="AH36" i="6"/>
  <c r="AG36" i="6"/>
  <c r="AF36" i="6"/>
  <c r="AE36" i="6"/>
  <c r="AD36" i="6"/>
  <c r="AE35" i="6"/>
  <c r="AD35" i="6"/>
  <c r="AH35" i="6"/>
  <c r="AG35" i="6"/>
  <c r="AF35" i="6"/>
  <c r="AD33" i="6"/>
  <c r="AF33" i="6"/>
  <c r="AG33" i="6"/>
  <c r="AE33" i="6"/>
  <c r="AD58" i="6"/>
  <c r="AH58" i="6"/>
  <c r="AG58" i="6"/>
  <c r="AF58" i="6"/>
  <c r="AE58" i="6"/>
  <c r="AD72" i="6"/>
  <c r="AE72" i="6"/>
  <c r="AF72" i="6"/>
  <c r="AG72" i="6"/>
  <c r="AH72" i="6"/>
  <c r="AD45" i="6"/>
  <c r="AE45" i="6"/>
  <c r="AF45" i="6"/>
  <c r="AG45" i="6"/>
  <c r="AH45" i="6"/>
  <c r="AG69" i="6"/>
  <c r="AF69" i="6"/>
  <c r="AE69" i="6"/>
  <c r="AD69" i="6"/>
  <c r="AH69" i="6"/>
  <c r="AH43" i="6"/>
  <c r="AG43" i="6"/>
  <c r="AF43" i="6"/>
  <c r="AE43" i="6"/>
  <c r="AD43" i="6"/>
  <c r="AH44" i="6"/>
  <c r="AG44" i="6"/>
  <c r="AF44" i="6"/>
  <c r="AE44" i="6"/>
  <c r="AD44" i="6"/>
  <c r="AD23" i="6"/>
  <c r="AF23" i="6"/>
  <c r="AG23" i="6"/>
  <c r="AH23" i="6"/>
  <c r="AE23" i="6"/>
  <c r="AD50" i="6"/>
  <c r="AE50" i="6"/>
  <c r="AF50" i="6"/>
  <c r="AG50" i="6"/>
  <c r="AH50" i="6"/>
  <c r="AE62" i="6"/>
  <c r="AF62" i="6"/>
  <c r="AG62" i="6"/>
  <c r="AH62" i="6"/>
  <c r="AD62" i="6"/>
  <c r="AD31" i="6"/>
  <c r="AE31" i="6"/>
  <c r="AF31" i="6"/>
  <c r="AG31" i="6"/>
  <c r="AH31" i="6"/>
  <c r="AH77" i="6"/>
  <c r="AE77" i="6"/>
  <c r="AG77" i="6"/>
  <c r="AF77" i="6"/>
  <c r="AD77" i="6"/>
  <c r="AH30" i="6"/>
  <c r="AG30" i="6"/>
  <c r="AF30" i="6"/>
  <c r="AD30" i="6"/>
  <c r="AE30" i="6"/>
  <c r="AG42" i="6"/>
  <c r="AF42" i="6"/>
  <c r="AH42" i="6"/>
  <c r="AD42" i="6"/>
  <c r="AE42" i="6"/>
  <c r="AG76" i="6"/>
  <c r="AF76" i="6"/>
  <c r="AE76" i="6"/>
  <c r="AH76" i="6"/>
  <c r="AD76" i="6"/>
  <c r="AF40" i="6"/>
  <c r="AD40" i="6"/>
  <c r="AE40" i="6"/>
  <c r="AG40" i="6"/>
  <c r="AH40" i="6"/>
  <c r="AE67" i="6"/>
  <c r="AF67" i="6"/>
  <c r="AG67" i="6"/>
  <c r="AH67" i="6"/>
  <c r="AD67" i="6"/>
  <c r="AE51" i="6"/>
  <c r="AF51" i="6"/>
  <c r="AG51" i="6"/>
  <c r="AH51" i="6"/>
  <c r="AD51" i="6"/>
  <c r="AD28" i="6"/>
  <c r="AH28" i="6"/>
  <c r="AG28" i="6"/>
  <c r="AF28" i="6"/>
  <c r="AE28" i="6"/>
  <c r="AD48" i="6"/>
  <c r="AE48" i="6"/>
  <c r="AH48" i="6"/>
  <c r="AG48" i="6"/>
  <c r="AF48" i="6"/>
  <c r="AG38" i="6"/>
  <c r="AH38" i="6"/>
  <c r="AF38" i="6"/>
  <c r="AD38" i="6"/>
  <c r="AE38" i="6"/>
  <c r="AE29" i="6"/>
  <c r="AD29" i="6"/>
  <c r="AH29" i="6"/>
  <c r="AG29" i="6"/>
  <c r="AF29" i="6"/>
  <c r="AF57" i="6"/>
  <c r="AD57" i="6"/>
  <c r="AG57" i="6"/>
  <c r="AE57" i="6"/>
  <c r="AF81" i="6"/>
  <c r="AG81" i="6"/>
  <c r="AH81" i="6"/>
  <c r="AE81" i="6"/>
  <c r="AD81" i="6"/>
  <c r="AH78" i="6"/>
  <c r="AD78" i="6"/>
  <c r="AE78" i="6"/>
  <c r="AF78" i="6"/>
  <c r="AG78" i="6"/>
  <c r="AF82" i="6"/>
  <c r="AG82" i="6"/>
  <c r="AH82" i="6"/>
  <c r="AD82" i="6"/>
  <c r="AE82" i="6"/>
  <c r="AG80" i="6"/>
  <c r="AH80" i="6"/>
  <c r="AD80" i="6"/>
  <c r="AE80" i="6"/>
  <c r="AF80" i="6"/>
  <c r="AH27" i="6"/>
  <c r="AG27" i="6"/>
  <c r="AF27" i="6"/>
  <c r="AD27" i="6"/>
  <c r="AE27" i="6"/>
  <c r="AD41" i="6"/>
  <c r="AH41" i="6"/>
  <c r="AG41" i="6"/>
  <c r="AF41" i="6"/>
  <c r="AE41" i="6"/>
  <c r="AE79" i="6"/>
  <c r="AH79" i="6"/>
  <c r="AG79" i="6"/>
  <c r="AF79" i="6"/>
  <c r="AD79" i="6"/>
  <c r="AH37" i="6"/>
  <c r="AG37" i="6"/>
  <c r="AF37" i="6"/>
  <c r="AE37" i="6"/>
  <c r="AD37" i="6"/>
  <c r="AH61" i="6"/>
  <c r="AE61" i="6"/>
  <c r="AD61" i="6"/>
  <c r="AF61" i="6"/>
  <c r="AG61" i="6"/>
  <c r="AD66" i="6"/>
  <c r="AH66" i="6"/>
  <c r="AG66" i="6"/>
  <c r="AF66" i="6"/>
  <c r="AE66" i="6"/>
  <c r="AG60" i="6"/>
  <c r="AF60" i="6"/>
  <c r="AH60" i="6"/>
  <c r="AD60" i="6"/>
  <c r="AG52" i="6"/>
  <c r="AD52" i="6"/>
  <c r="AE52" i="6"/>
  <c r="AF52" i="6"/>
  <c r="AH52" i="6"/>
  <c r="AH49" i="6"/>
  <c r="AG49" i="6"/>
  <c r="AD49" i="6"/>
  <c r="AE49" i="6"/>
  <c r="AF49" i="6"/>
  <c r="AD63" i="6"/>
  <c r="AE63" i="6"/>
  <c r="AF63" i="6"/>
  <c r="AG63" i="6"/>
  <c r="AH63" i="6"/>
  <c r="AD25" i="6"/>
  <c r="AE25" i="6"/>
  <c r="AF25" i="6"/>
  <c r="AH25" i="6"/>
  <c r="AG25" i="6"/>
  <c r="AH56" i="6"/>
  <c r="AG56" i="6"/>
  <c r="AD56" i="6"/>
  <c r="AF56" i="6"/>
  <c r="AE56" i="6"/>
  <c r="AD68" i="6"/>
  <c r="AE68" i="6"/>
  <c r="AG68" i="6"/>
  <c r="AF68" i="6"/>
  <c r="AH68" i="6"/>
  <c r="AF73" i="6"/>
  <c r="AE73" i="6"/>
  <c r="AH73" i="6"/>
  <c r="AG73" i="6"/>
  <c r="AD73" i="6"/>
  <c r="AF70" i="6"/>
  <c r="AH70" i="6"/>
  <c r="AG70" i="6"/>
  <c r="AD70" i="6"/>
  <c r="AE70" i="6"/>
  <c r="AG32" i="6"/>
  <c r="AF32" i="6"/>
  <c r="AE32" i="6"/>
  <c r="AD32" i="6"/>
  <c r="AH32" i="6"/>
  <c r="AD64" i="6"/>
  <c r="AH64" i="6"/>
  <c r="AG64" i="6"/>
  <c r="AF64" i="6"/>
  <c r="AE64" i="6"/>
  <c r="AF75" i="6"/>
  <c r="AD75" i="6"/>
  <c r="AE75" i="6"/>
  <c r="AG75" i="6"/>
  <c r="AH75" i="6"/>
  <c r="AE74" i="6"/>
  <c r="AD74" i="6"/>
  <c r="AF74" i="6"/>
  <c r="AG74" i="6"/>
  <c r="AH74" i="6"/>
  <c r="AE47" i="6"/>
  <c r="AD47" i="6"/>
  <c r="AH47" i="6"/>
  <c r="AG47" i="6"/>
  <c r="AF47" i="6"/>
  <c r="AE26" i="6"/>
  <c r="AF26" i="6"/>
  <c r="AG26" i="6"/>
  <c r="AH26" i="6"/>
  <c r="AD26" i="6"/>
  <c r="AE55" i="6"/>
  <c r="AD55" i="6"/>
  <c r="AG55" i="6"/>
  <c r="AH55" i="6"/>
  <c r="AF55" i="6"/>
  <c r="AE39" i="6"/>
  <c r="AF39" i="6"/>
  <c r="AG39" i="6"/>
  <c r="AH39" i="6"/>
  <c r="AD39" i="6"/>
  <c r="AG71" i="6"/>
  <c r="AH71" i="6"/>
  <c r="AF71" i="6"/>
  <c r="AE71" i="6"/>
  <c r="AD71" i="6"/>
  <c r="AD59" i="6"/>
  <c r="AE59" i="6"/>
  <c r="AG59" i="6"/>
  <c r="AH59" i="6"/>
  <c r="AF59" i="6"/>
  <c r="AH24" i="6"/>
  <c r="AG24" i="6"/>
  <c r="AF24" i="6"/>
  <c r="AD24" i="6"/>
  <c r="AE24" i="6"/>
  <c r="AE49" i="7"/>
  <c r="AF49" i="7"/>
  <c r="AG49" i="7"/>
  <c r="AH49" i="7"/>
  <c r="AD49" i="7"/>
  <c r="AG61" i="7"/>
  <c r="AH61" i="7"/>
  <c r="AD61" i="7"/>
  <c r="AE61" i="7"/>
  <c r="AF61" i="7"/>
  <c r="AE32" i="7"/>
  <c r="AG32" i="7"/>
  <c r="AH32" i="7"/>
  <c r="AD32" i="7"/>
  <c r="AF32" i="7"/>
  <c r="AD65" i="7"/>
  <c r="AG65" i="7"/>
  <c r="AF65" i="7"/>
  <c r="AE65" i="7"/>
  <c r="AH65" i="7"/>
  <c r="AF34" i="7"/>
  <c r="AD34" i="7"/>
  <c r="AG34" i="7"/>
  <c r="AH34" i="7"/>
  <c r="AE34" i="7"/>
  <c r="AD46" i="7"/>
  <c r="AH46" i="7"/>
  <c r="AG46" i="7"/>
  <c r="AE46" i="7"/>
  <c r="AF46" i="7"/>
  <c r="AF81" i="7"/>
  <c r="AE81" i="7"/>
  <c r="AH81" i="7"/>
  <c r="AG81" i="7"/>
  <c r="AD81" i="7"/>
  <c r="AG38" i="7"/>
  <c r="AE38" i="7"/>
  <c r="AF38" i="7"/>
  <c r="AH38" i="7"/>
  <c r="AG82" i="7"/>
  <c r="AF82" i="7"/>
  <c r="AH82" i="7"/>
  <c r="AE82" i="7"/>
  <c r="AD82" i="7"/>
  <c r="AH44" i="7"/>
  <c r="AG44" i="7"/>
  <c r="AD44" i="7"/>
  <c r="AF44" i="7"/>
  <c r="AE44" i="7"/>
  <c r="AD69" i="7"/>
  <c r="AG69" i="7"/>
  <c r="AE69" i="7"/>
  <c r="AH69" i="7"/>
  <c r="AF69" i="7"/>
  <c r="AH58" i="7"/>
  <c r="AF58" i="7"/>
  <c r="AD58" i="7"/>
  <c r="AG58" i="7"/>
  <c r="AE58" i="7"/>
  <c r="AE80" i="7"/>
  <c r="AH80" i="7"/>
  <c r="AD80" i="7"/>
  <c r="AF80" i="7"/>
  <c r="AG80" i="7"/>
  <c r="AH73" i="7"/>
  <c r="AD73" i="7"/>
  <c r="AE73" i="7"/>
  <c r="AF73" i="7"/>
  <c r="AG73" i="7"/>
  <c r="AH37" i="7"/>
  <c r="AF37" i="7"/>
  <c r="AE37" i="7"/>
  <c r="AD37" i="7"/>
  <c r="AG37" i="7"/>
  <c r="AG59" i="7"/>
  <c r="AF59" i="7"/>
  <c r="AH59" i="7"/>
  <c r="AE59" i="7"/>
  <c r="AD59" i="7"/>
  <c r="AD53" i="7"/>
  <c r="AF53" i="7"/>
  <c r="AG53" i="7"/>
  <c r="AH53" i="7"/>
  <c r="AE53" i="7"/>
  <c r="AF52" i="7"/>
  <c r="AE52" i="7"/>
  <c r="AH52" i="7"/>
  <c r="AG52" i="7"/>
  <c r="AD52" i="7"/>
  <c r="AG71" i="7"/>
  <c r="AD71" i="7"/>
  <c r="AH71" i="7"/>
  <c r="AE71" i="7"/>
  <c r="AF71" i="7"/>
  <c r="AF45" i="7"/>
  <c r="AG45" i="7"/>
  <c r="AD45" i="7"/>
  <c r="AH45" i="7"/>
  <c r="AE45" i="7"/>
  <c r="AF33" i="7"/>
  <c r="AE33" i="7"/>
  <c r="AG33" i="7"/>
  <c r="AH33" i="7"/>
  <c r="AD33" i="7"/>
  <c r="AE57" i="7"/>
  <c r="AH57" i="7"/>
  <c r="AG57" i="7"/>
  <c r="AD57" i="7"/>
  <c r="AF57" i="7"/>
  <c r="AD28" i="7"/>
  <c r="AF28" i="7"/>
  <c r="AH28" i="7"/>
  <c r="AG28" i="7"/>
  <c r="AE28" i="7"/>
  <c r="AE76" i="7"/>
  <c r="AH76" i="7"/>
  <c r="AD76" i="7"/>
  <c r="AG76" i="7"/>
  <c r="AF76" i="7"/>
  <c r="AD39" i="7"/>
  <c r="AF39" i="7"/>
  <c r="AH39" i="7"/>
  <c r="AE39" i="7"/>
  <c r="AG39" i="7"/>
  <c r="AF27" i="7"/>
  <c r="AD27" i="7"/>
  <c r="AH27" i="7"/>
  <c r="AG27" i="7"/>
  <c r="AE27" i="7"/>
  <c r="AH29" i="7"/>
  <c r="AF29" i="7"/>
  <c r="AG29" i="7"/>
  <c r="AD29" i="7"/>
  <c r="AE29" i="7"/>
  <c r="AD42" i="7"/>
  <c r="AF42" i="7"/>
  <c r="AG42" i="7"/>
  <c r="AE42" i="7"/>
  <c r="AH42" i="7"/>
  <c r="AD66" i="7"/>
  <c r="AF66" i="7"/>
  <c r="AH66" i="7"/>
  <c r="AG66" i="7"/>
  <c r="AE66" i="7"/>
  <c r="AH30" i="7"/>
  <c r="AD30" i="7"/>
  <c r="AE30" i="7"/>
  <c r="AG30" i="7"/>
  <c r="AF30" i="7"/>
  <c r="AH64" i="7"/>
  <c r="AF64" i="7"/>
  <c r="AG64" i="7"/>
  <c r="AD64" i="7"/>
  <c r="AE64" i="7"/>
  <c r="AD54" i="7"/>
  <c r="AH54" i="7"/>
  <c r="AG54" i="7"/>
  <c r="AE54" i="7"/>
  <c r="AF54" i="7"/>
  <c r="AE36" i="7"/>
  <c r="AF36" i="7"/>
  <c r="AG36" i="7"/>
  <c r="AH36" i="7"/>
  <c r="AD36" i="7"/>
  <c r="AG48" i="7"/>
  <c r="AE48" i="7"/>
  <c r="AD48" i="7"/>
  <c r="AF48" i="7"/>
  <c r="AH48" i="7"/>
  <c r="AG47" i="7"/>
  <c r="AF47" i="7"/>
  <c r="AD47" i="7"/>
  <c r="AE47" i="7"/>
  <c r="AH47" i="7"/>
  <c r="AF24" i="7"/>
  <c r="AG24" i="7"/>
  <c r="AD24" i="7"/>
  <c r="AH24" i="7"/>
  <c r="AE24" i="7"/>
  <c r="AH78" i="7"/>
  <c r="AD78" i="7"/>
  <c r="AG78" i="7"/>
  <c r="AE78" i="7"/>
  <c r="AF78" i="7"/>
  <c r="AG75" i="7"/>
  <c r="AF75" i="7"/>
  <c r="AD75" i="7"/>
  <c r="AE75" i="7"/>
  <c r="AH75" i="7"/>
  <c r="AG60" i="7"/>
  <c r="AH60" i="7"/>
  <c r="AD60" i="7"/>
  <c r="AE60" i="7"/>
  <c r="AF60" i="7"/>
  <c r="AE35" i="7"/>
  <c r="AF35" i="7"/>
  <c r="AH35" i="7"/>
  <c r="AD35" i="7"/>
  <c r="AG35" i="7"/>
  <c r="AH74" i="7"/>
  <c r="AD74" i="7"/>
  <c r="AE74" i="7"/>
  <c r="AG74" i="7"/>
  <c r="AF74" i="7"/>
  <c r="AE77" i="7"/>
  <c r="AF77" i="7"/>
  <c r="AD77" i="7"/>
  <c r="AH77" i="7"/>
  <c r="AG77" i="7"/>
  <c r="AH40" i="7"/>
  <c r="AD40" i="7"/>
  <c r="AG40" i="7"/>
  <c r="AE40" i="7"/>
  <c r="AF40" i="7"/>
  <c r="AD63" i="7"/>
  <c r="AG63" i="7"/>
  <c r="AF63" i="7"/>
  <c r="AE63" i="7"/>
  <c r="AH63" i="7"/>
  <c r="AG51" i="7"/>
  <c r="AF51" i="7"/>
  <c r="AE51" i="7"/>
  <c r="AH51" i="7"/>
  <c r="AD51" i="7"/>
  <c r="AH72" i="7"/>
  <c r="AF72" i="7"/>
  <c r="AE72" i="7"/>
  <c r="AG72" i="7"/>
  <c r="AD72" i="7"/>
  <c r="AE26" i="7"/>
  <c r="AD26" i="7"/>
  <c r="AF26" i="7"/>
  <c r="AG26" i="7"/>
  <c r="AH26" i="7"/>
  <c r="AG70" i="7"/>
  <c r="AE70" i="7"/>
  <c r="AF70" i="7"/>
  <c r="AH70" i="7"/>
  <c r="AD70" i="7"/>
  <c r="AF56" i="7"/>
  <c r="AG56" i="7"/>
  <c r="AD56" i="7"/>
  <c r="AH56" i="7"/>
  <c r="AE56" i="7"/>
  <c r="AG55" i="7"/>
  <c r="AE55" i="7"/>
  <c r="AH55" i="7"/>
  <c r="AF55" i="7"/>
  <c r="AD55" i="7"/>
  <c r="AE23" i="7"/>
  <c r="AD23" i="7"/>
  <c r="AF23" i="7"/>
  <c r="AG23" i="7"/>
  <c r="AH23" i="7"/>
  <c r="AH41" i="7"/>
  <c r="AG41" i="7"/>
  <c r="AD41" i="7"/>
  <c r="AF41" i="7"/>
  <c r="AE41" i="7"/>
  <c r="AG68" i="7"/>
  <c r="AE68" i="7"/>
  <c r="AH68" i="7"/>
  <c r="AD68" i="7"/>
  <c r="AF68" i="7"/>
  <c r="AD62" i="7"/>
  <c r="AG62" i="7"/>
  <c r="AF62" i="7"/>
  <c r="AE62" i="7"/>
  <c r="AH62" i="7"/>
  <c r="AI33" i="1"/>
  <c r="S701" i="8" s="1"/>
  <c r="T701" i="8" s="1"/>
  <c r="AI44" i="1"/>
  <c r="S712" i="8" s="1"/>
  <c r="T712" i="8" s="1"/>
  <c r="AI74" i="1"/>
  <c r="S742" i="8" s="1"/>
  <c r="T742" i="8" s="1"/>
  <c r="AI67" i="1"/>
  <c r="S735" i="8" s="1"/>
  <c r="T735" i="8" s="1"/>
  <c r="AI69" i="1"/>
  <c r="S737" i="8" s="1"/>
  <c r="T737" i="8" s="1"/>
  <c r="AI53" i="1"/>
  <c r="S721" i="8" s="1"/>
  <c r="T721" i="8" s="1"/>
  <c r="AI48" i="1"/>
  <c r="S716" i="8" s="1"/>
  <c r="T716" i="8" s="1"/>
  <c r="AI54" i="1"/>
  <c r="S722" i="8" s="1"/>
  <c r="T722" i="8" s="1"/>
  <c r="AI72" i="1"/>
  <c r="S740" i="8" s="1"/>
  <c r="T740" i="8" s="1"/>
  <c r="AI73" i="1"/>
  <c r="S741" i="8" s="1"/>
  <c r="T741" i="8" s="1"/>
  <c r="AI64" i="1"/>
  <c r="S732" i="8" s="1"/>
  <c r="T732" i="8" s="1"/>
  <c r="AI49" i="1"/>
  <c r="S717" i="8" s="1"/>
  <c r="T717" i="8" s="1"/>
  <c r="AI38" i="1"/>
  <c r="S706" i="8" s="1"/>
  <c r="T706" i="8" s="1"/>
  <c r="AI62" i="1"/>
  <c r="S730" i="8" s="1"/>
  <c r="T730" i="8" s="1"/>
  <c r="AI68" i="1"/>
  <c r="S736" i="8" s="1"/>
  <c r="T736" i="8" s="1"/>
  <c r="AI82" i="1"/>
  <c r="S750" i="8" s="1"/>
  <c r="T750" i="8" s="1"/>
  <c r="AI77" i="1"/>
  <c r="S745" i="8" s="1"/>
  <c r="T745" i="8" s="1"/>
  <c r="AI66" i="1"/>
  <c r="S734" i="8" s="1"/>
  <c r="T734" i="8" s="1"/>
  <c r="AI39" i="1"/>
  <c r="S707" i="8" s="1"/>
  <c r="T707" i="8" s="1"/>
  <c r="AI29" i="1"/>
  <c r="S697" i="8" s="1"/>
  <c r="T697" i="8" s="1"/>
  <c r="AI23" i="1"/>
  <c r="S691" i="8" s="1"/>
  <c r="T691" i="8" s="1"/>
  <c r="AI59" i="1"/>
  <c r="S727" i="8" s="1"/>
  <c r="T727" i="8" s="1"/>
  <c r="AI27" i="1"/>
  <c r="S695" i="8" s="1"/>
  <c r="T695" i="8" s="1"/>
  <c r="AI65" i="1"/>
  <c r="S733" i="8" s="1"/>
  <c r="T733" i="8" s="1"/>
  <c r="AI35" i="1"/>
  <c r="S703" i="8" s="1"/>
  <c r="T703" i="8" s="1"/>
  <c r="AI26" i="1"/>
  <c r="S694" i="8" s="1"/>
  <c r="T694" i="8" s="1"/>
  <c r="AI36" i="1"/>
  <c r="S704" i="8" s="1"/>
  <c r="T704" i="8" s="1"/>
  <c r="AI30" i="1"/>
  <c r="S698" i="8" s="1"/>
  <c r="T698" i="8" s="1"/>
  <c r="AI50" i="7"/>
  <c r="S2067" i="8" s="1"/>
  <c r="T2067" i="8" s="1"/>
  <c r="AI42" i="1"/>
  <c r="S710" i="8" s="1"/>
  <c r="T710" i="8" s="1"/>
  <c r="AI58" i="1"/>
  <c r="S726" i="8" s="1"/>
  <c r="T726" i="8" s="1"/>
  <c r="AI63" i="1"/>
  <c r="S731" i="8" s="1"/>
  <c r="T731" i="8" s="1"/>
  <c r="AI43" i="1"/>
  <c r="S711" i="8" s="1"/>
  <c r="T711" i="8" s="1"/>
  <c r="AI47" i="1"/>
  <c r="S715" i="8" s="1"/>
  <c r="T715" i="8" s="1"/>
  <c r="AI28" i="1"/>
  <c r="S696" i="8" s="1"/>
  <c r="T696" i="8" s="1"/>
  <c r="AI78" i="1"/>
  <c r="S746" i="8" s="1"/>
  <c r="T746" i="8" s="1"/>
  <c r="AI56" i="1"/>
  <c r="S724" i="8" s="1"/>
  <c r="T724" i="8" s="1"/>
  <c r="AI55" i="1"/>
  <c r="S723" i="8" s="1"/>
  <c r="T723" i="8" s="1"/>
  <c r="AI75" i="1"/>
  <c r="S743" i="8" s="1"/>
  <c r="T743" i="8" s="1"/>
  <c r="AI71" i="1"/>
  <c r="S739" i="8" s="1"/>
  <c r="T739" i="8" s="1"/>
  <c r="AI80" i="1"/>
  <c r="S748" i="8" s="1"/>
  <c r="T748" i="8" s="1"/>
  <c r="AI51" i="1"/>
  <c r="S719" i="8" s="1"/>
  <c r="T719" i="8" s="1"/>
  <c r="AI34" i="1"/>
  <c r="S702" i="8" s="1"/>
  <c r="T702" i="8" s="1"/>
  <c r="AI50" i="1"/>
  <c r="S718" i="8" s="1"/>
  <c r="T718" i="8" s="1"/>
  <c r="AI46" i="1"/>
  <c r="S714" i="8" s="1"/>
  <c r="T714" i="8" s="1"/>
  <c r="AI76" i="1"/>
  <c r="S744" i="8" s="1"/>
  <c r="T744" i="8" s="1"/>
  <c r="AI24" i="1"/>
  <c r="S692" i="8" s="1"/>
  <c r="T692" i="8" s="1"/>
  <c r="AI79" i="1"/>
  <c r="S747" i="8" s="1"/>
  <c r="T747" i="8" s="1"/>
  <c r="AI61" i="1"/>
  <c r="S729" i="8" s="1"/>
  <c r="T729" i="8" s="1"/>
  <c r="AI41" i="1"/>
  <c r="S709" i="8" s="1"/>
  <c r="T709" i="8" s="1"/>
  <c r="AI60" i="1"/>
  <c r="S728" i="8" s="1"/>
  <c r="T728" i="8" s="1"/>
  <c r="AI52" i="1"/>
  <c r="S720" i="8" s="1"/>
  <c r="T720" i="8" s="1"/>
  <c r="AK98" i="7"/>
  <c r="AK461" i="7"/>
  <c r="AK619" i="7"/>
  <c r="AK609" i="7"/>
  <c r="AK585" i="6"/>
  <c r="AK459" i="7"/>
  <c r="AK361" i="7"/>
  <c r="AK348" i="7"/>
  <c r="AK331" i="6"/>
  <c r="AK202" i="6"/>
  <c r="AK108" i="7"/>
  <c r="AK235" i="7"/>
  <c r="AK657" i="7"/>
  <c r="AK596" i="7"/>
  <c r="AK628" i="6"/>
  <c r="AK671" i="6"/>
  <c r="AK613" i="6"/>
  <c r="AK556" i="7"/>
  <c r="AK655" i="6"/>
  <c r="AK107" i="7"/>
  <c r="AK376" i="6"/>
  <c r="AK174" i="7"/>
  <c r="AK662" i="6"/>
  <c r="AK161" i="6"/>
  <c r="AK272" i="6"/>
  <c r="AK619" i="6"/>
  <c r="AK453" i="6"/>
  <c r="AK194" i="6"/>
  <c r="AK605" i="7"/>
  <c r="AK111" i="7"/>
  <c r="AK546" i="6"/>
  <c r="AK279" i="6"/>
  <c r="AK147" i="6"/>
  <c r="AK393" i="6"/>
  <c r="AK225" i="6"/>
  <c r="AK663" i="6"/>
  <c r="AK660" i="6"/>
  <c r="AK511" i="7"/>
  <c r="AK274" i="7"/>
  <c r="AK238" i="6"/>
  <c r="AK191" i="7"/>
  <c r="AK294" i="7"/>
  <c r="AK302" i="7"/>
  <c r="AK599" i="6"/>
  <c r="AK169" i="6"/>
  <c r="AK192" i="7"/>
  <c r="AK552" i="6"/>
  <c r="AK397" i="7"/>
  <c r="AK456" i="6"/>
  <c r="AK326" i="7"/>
  <c r="AK357" i="7"/>
  <c r="AK193" i="6"/>
  <c r="AK587" i="6"/>
  <c r="AK175" i="6"/>
  <c r="AK144" i="6"/>
  <c r="AK151" i="6"/>
  <c r="AK550" i="6"/>
  <c r="AK645" i="7"/>
  <c r="AK333" i="6"/>
  <c r="AK497" i="6"/>
  <c r="AK298" i="7"/>
  <c r="AK585" i="7"/>
  <c r="AK652" i="6"/>
  <c r="AK316" i="6"/>
  <c r="AK482" i="6"/>
  <c r="AK607" i="6"/>
  <c r="AK348" i="6"/>
  <c r="AK352" i="7"/>
  <c r="AK110" i="6"/>
  <c r="AK129" i="6"/>
  <c r="AK116" i="7"/>
  <c r="AK142" i="7"/>
  <c r="AK439" i="6"/>
  <c r="AK634" i="6"/>
  <c r="AK488" i="6"/>
  <c r="AK329" i="7"/>
  <c r="AK400" i="7"/>
  <c r="AK179" i="6"/>
  <c r="AK284" i="7"/>
  <c r="AK146" i="7"/>
  <c r="AK358" i="6"/>
  <c r="AK433" i="6"/>
  <c r="AK128" i="6"/>
  <c r="AK538" i="7"/>
  <c r="AK176" i="6"/>
  <c r="AK162" i="6"/>
  <c r="AK421" i="7"/>
  <c r="AK412" i="7"/>
  <c r="AK527" i="7"/>
  <c r="AK440" i="6"/>
  <c r="AK300" i="6"/>
  <c r="AK154" i="7"/>
  <c r="AK521" i="7"/>
  <c r="AK415" i="7"/>
  <c r="AK101" i="7"/>
  <c r="AK304" i="7"/>
  <c r="AK555" i="6"/>
  <c r="AK151" i="7"/>
  <c r="AK374" i="6"/>
  <c r="AK167" i="7"/>
  <c r="AK391" i="7"/>
  <c r="AK259" i="7"/>
  <c r="AK609" i="6"/>
  <c r="AK491" i="6"/>
  <c r="AK449" i="7"/>
  <c r="AK312" i="6"/>
  <c r="AK583" i="7"/>
  <c r="AK378" i="7"/>
  <c r="AK162" i="7"/>
  <c r="AK371" i="7"/>
  <c r="AK164" i="7"/>
  <c r="AK258" i="6"/>
  <c r="AK626" i="7"/>
  <c r="AK564" i="7"/>
  <c r="AK168" i="7"/>
  <c r="AK522" i="7"/>
  <c r="AK407" i="6"/>
  <c r="AK339" i="6"/>
  <c r="AK175" i="7"/>
  <c r="AK142" i="6"/>
  <c r="AK283" i="7"/>
  <c r="AK269" i="7"/>
  <c r="AK282" i="6"/>
  <c r="AK536" i="7"/>
  <c r="AK208" i="7"/>
  <c r="AK478" i="6"/>
  <c r="AK344" i="6"/>
  <c r="AK178" i="6"/>
  <c r="AK645" i="6"/>
  <c r="AK673" i="7"/>
  <c r="AK519" i="7"/>
  <c r="AK372" i="6"/>
  <c r="AK413" i="7"/>
  <c r="AK306" i="7"/>
  <c r="AK530" i="7"/>
  <c r="AK310" i="7"/>
  <c r="AK460" i="6"/>
  <c r="AK438" i="7"/>
  <c r="AK656" i="7"/>
  <c r="AK632" i="6"/>
  <c r="AK131" i="6"/>
  <c r="AK427" i="6"/>
  <c r="AK110" i="7"/>
  <c r="AK517" i="7"/>
  <c r="AK403" i="6"/>
  <c r="AK413" i="6"/>
  <c r="AK625" i="7"/>
  <c r="AK667" i="6"/>
  <c r="AK419" i="6"/>
  <c r="AK510" i="7"/>
  <c r="AK608" i="7"/>
  <c r="AK277" i="7"/>
  <c r="AK617" i="7"/>
  <c r="AK256" i="6"/>
  <c r="AK229" i="7"/>
  <c r="AK331" i="7"/>
  <c r="AK145" i="6"/>
  <c r="AK472" i="7"/>
  <c r="AK285" i="6"/>
  <c r="AK120" i="6"/>
  <c r="AK292" i="7"/>
  <c r="AK425" i="6"/>
  <c r="AK260" i="6"/>
  <c r="AK529" i="6"/>
  <c r="AK615" i="6"/>
  <c r="AK103" i="6"/>
  <c r="AK575" i="6"/>
  <c r="AK409" i="6"/>
  <c r="AK118" i="6"/>
  <c r="AK611" i="6"/>
  <c r="AK102" i="7"/>
  <c r="AK150" i="6"/>
  <c r="AK558" i="6"/>
  <c r="AK302" i="6"/>
  <c r="AK548" i="7"/>
  <c r="AK555" i="7"/>
  <c r="AK338" i="7"/>
  <c r="AK240" i="7"/>
  <c r="AK622" i="6"/>
  <c r="AK559" i="7"/>
  <c r="AK172" i="6"/>
  <c r="AK560" i="6"/>
  <c r="AK349" i="6"/>
  <c r="AK197" i="7"/>
  <c r="AK251" i="7"/>
  <c r="AK671" i="7"/>
  <c r="AK306" i="6"/>
  <c r="AK177" i="7"/>
  <c r="AK383" i="6"/>
  <c r="AK584" i="6"/>
  <c r="AK221" i="6"/>
  <c r="AK198" i="7"/>
  <c r="AK243" i="6"/>
  <c r="AK604" i="6"/>
  <c r="AK448" i="7"/>
  <c r="AK137" i="6"/>
  <c r="AK353" i="7"/>
  <c r="AK155" i="7"/>
  <c r="AK414" i="6"/>
  <c r="AK445" i="6"/>
  <c r="AK432" i="7"/>
  <c r="AK290" i="7"/>
  <c r="AK145" i="7"/>
  <c r="AK266" i="6"/>
  <c r="AK676" i="6"/>
  <c r="AK428" i="7"/>
  <c r="AK373" i="6"/>
  <c r="AK182" i="6"/>
  <c r="AK544" i="7"/>
  <c r="AK217" i="7"/>
  <c r="AK453" i="7"/>
  <c r="AK229" i="6"/>
  <c r="AK205" i="7"/>
  <c r="AK556" i="6"/>
  <c r="AK280" i="7"/>
  <c r="AK281" i="6"/>
  <c r="AK511" i="6"/>
  <c r="AK155" i="6"/>
  <c r="AK450" i="6"/>
  <c r="AK537" i="6"/>
  <c r="AK499" i="6"/>
  <c r="AK366" i="6"/>
  <c r="AK226" i="6"/>
  <c r="AK165" i="6"/>
  <c r="AK218" i="6"/>
  <c r="AK210" i="7"/>
  <c r="AK541" i="7"/>
  <c r="AK447" i="7"/>
  <c r="AK421" i="6"/>
  <c r="AK664" i="6"/>
  <c r="AK230" i="7"/>
  <c r="AK154" i="6"/>
  <c r="AK190" i="7"/>
  <c r="AK207" i="6"/>
  <c r="AK250" i="6"/>
  <c r="AK660" i="7"/>
  <c r="AK188" i="7"/>
  <c r="AK153" i="7"/>
  <c r="AK593" i="7"/>
  <c r="AK661" i="7"/>
  <c r="AK658" i="7"/>
  <c r="AK297" i="6"/>
  <c r="AK335" i="7"/>
  <c r="AK252" i="7"/>
  <c r="AK359" i="7"/>
  <c r="AK578" i="7"/>
  <c r="AK141" i="6"/>
  <c r="AK597" i="7"/>
  <c r="AK563" i="6"/>
  <c r="AK249" i="7"/>
  <c r="AK308" i="7"/>
  <c r="AK424" i="7"/>
  <c r="AK301" i="6"/>
  <c r="AK512" i="7"/>
  <c r="AK101" i="6"/>
  <c r="AK414" i="7"/>
  <c r="AK307" i="6"/>
  <c r="AK199" i="6"/>
  <c r="AK108" i="6"/>
  <c r="AK123" i="6"/>
  <c r="AK281" i="7"/>
  <c r="AK230" i="6"/>
  <c r="AK542" i="6"/>
  <c r="AK648" i="6"/>
  <c r="AK498" i="7"/>
  <c r="AK147" i="7"/>
  <c r="AK398" i="6"/>
  <c r="AK374" i="7"/>
  <c r="AK200" i="6"/>
  <c r="AK343" i="6"/>
  <c r="AK544" i="6"/>
  <c r="AK224" i="6"/>
  <c r="AK484" i="6"/>
  <c r="AK367" i="6"/>
  <c r="AK234" i="6"/>
  <c r="AK250" i="7"/>
  <c r="AK221" i="7"/>
  <c r="AK405" i="6"/>
  <c r="AK435" i="6"/>
  <c r="AK351" i="7"/>
  <c r="AK518" i="6"/>
  <c r="AK339" i="7"/>
  <c r="AK464" i="7"/>
  <c r="AK222" i="7"/>
  <c r="AK248" i="6"/>
  <c r="AK247" i="6"/>
  <c r="AK625" i="6"/>
  <c r="AK223" i="7"/>
  <c r="AK616" i="6"/>
  <c r="AK126" i="7"/>
  <c r="AK491" i="7"/>
  <c r="AK295" i="6"/>
  <c r="AK501" i="6"/>
  <c r="AK477" i="6"/>
  <c r="AK644" i="6"/>
  <c r="AK526" i="6"/>
  <c r="AK338" i="6"/>
  <c r="AK571" i="7"/>
  <c r="AK566" i="7"/>
  <c r="AK631" i="7"/>
  <c r="AK305" i="7"/>
  <c r="AK379" i="6"/>
  <c r="AK378" i="6"/>
  <c r="AK565" i="6"/>
  <c r="AK388" i="7"/>
  <c r="AK304" i="6"/>
  <c r="AK166" i="6"/>
  <c r="AK268" i="6"/>
  <c r="AK592" i="6"/>
  <c r="AK199" i="7"/>
  <c r="AK332" i="6"/>
  <c r="AK169" i="7"/>
  <c r="AK512" i="6"/>
  <c r="AK477" i="7"/>
  <c r="AK121" i="7"/>
  <c r="AK629" i="7"/>
  <c r="AK524" i="7"/>
  <c r="AK318" i="6"/>
  <c r="AK483" i="6"/>
  <c r="AK635" i="7"/>
  <c r="AK616" i="7"/>
  <c r="AK551" i="7"/>
  <c r="AK126" i="6"/>
  <c r="AK109" i="6"/>
  <c r="AK410" i="6"/>
  <c r="AK553" i="6"/>
  <c r="AK132" i="6"/>
  <c r="AK311" i="6"/>
  <c r="AK639" i="6"/>
  <c r="AK309" i="7"/>
  <c r="AK223" i="6"/>
  <c r="AK574" i="7"/>
  <c r="AK158" i="6"/>
  <c r="AK424" i="6"/>
  <c r="AK357" i="6"/>
  <c r="AK274" i="6"/>
  <c r="AK255" i="6"/>
  <c r="AK528" i="7"/>
  <c r="AK308" i="6"/>
  <c r="AK386" i="7"/>
  <c r="AK481" i="7"/>
  <c r="AK675" i="6"/>
  <c r="AK236" i="7"/>
  <c r="AK105" i="7"/>
  <c r="AK463" i="7"/>
  <c r="AK497" i="7"/>
  <c r="AK553" i="7"/>
  <c r="AK535" i="6"/>
  <c r="AK334" i="6"/>
  <c r="AK291" i="7"/>
  <c r="AK493" i="7"/>
  <c r="AK266" i="7"/>
  <c r="AK137" i="7"/>
  <c r="AK253" i="6"/>
  <c r="AK262" i="7"/>
  <c r="AK119" i="6"/>
  <c r="AK612" i="6"/>
  <c r="AK171" i="6"/>
  <c r="AK623" i="6"/>
  <c r="AK295" i="7"/>
  <c r="AK567" i="6"/>
  <c r="AK194" i="7"/>
  <c r="AK507" i="7"/>
  <c r="AK543" i="6"/>
  <c r="AK385" i="7"/>
  <c r="AK159" i="6"/>
  <c r="AK460" i="7"/>
  <c r="AK650" i="7"/>
  <c r="AK173" i="7"/>
  <c r="AK659" i="7"/>
  <c r="AK642" i="6"/>
  <c r="AK220" i="7"/>
  <c r="AK321" i="7"/>
  <c r="AK285" i="7"/>
  <c r="AK630" i="7"/>
  <c r="AK228" i="6"/>
  <c r="AK214" i="7"/>
  <c r="AK198" i="6"/>
  <c r="AK166" i="7"/>
  <c r="AK432" i="6"/>
  <c r="AK672" i="6"/>
  <c r="AK496" i="6"/>
  <c r="AK309" i="6"/>
  <c r="AK468" i="6"/>
  <c r="AK355" i="6"/>
  <c r="AK661" i="6"/>
  <c r="AK219" i="6"/>
  <c r="AK233" i="6"/>
  <c r="AK184" i="6"/>
  <c r="AK450" i="7"/>
  <c r="AK361" i="6"/>
  <c r="AK407" i="7"/>
  <c r="AK305" i="6"/>
  <c r="AK527" i="6"/>
  <c r="AK136" i="6"/>
  <c r="AK646" i="6"/>
  <c r="AK140" i="6"/>
  <c r="AK577" i="6"/>
  <c r="AK617" i="6"/>
  <c r="AK434" i="7"/>
  <c r="AK160" i="7"/>
  <c r="AK362" i="7"/>
  <c r="AK333" i="7"/>
  <c r="AK394" i="7"/>
  <c r="AK364" i="6"/>
  <c r="AK677" i="6"/>
  <c r="AK270" i="6"/>
  <c r="AK485" i="6"/>
  <c r="AK347" i="7"/>
  <c r="AK516" i="6"/>
  <c r="AK620" i="7"/>
  <c r="AK401" i="6"/>
  <c r="AK206" i="6"/>
  <c r="AK422" i="7"/>
  <c r="AK201" i="6"/>
  <c r="AK318" i="7"/>
  <c r="AK257" i="7"/>
  <c r="AK350" i="6"/>
  <c r="AK296" i="6"/>
  <c r="AK457" i="7"/>
  <c r="AK570" i="6"/>
  <c r="AK112" i="6"/>
  <c r="AK502" i="7"/>
  <c r="AK621" i="7"/>
  <c r="AK98" i="6"/>
  <c r="AK476" i="6"/>
  <c r="AK522" i="6"/>
  <c r="AK633" i="7"/>
  <c r="AK666" i="6"/>
  <c r="AK600" i="7"/>
  <c r="AK156" i="6"/>
  <c r="AK381" i="7"/>
  <c r="AK214" i="6"/>
  <c r="AK592" i="7"/>
  <c r="AK436" i="6"/>
  <c r="AK114" i="7"/>
  <c r="AK442" i="7"/>
  <c r="AK474" i="7"/>
  <c r="AK426" i="6"/>
  <c r="AK568" i="7"/>
  <c r="AK181" i="7"/>
  <c r="AK152" i="7"/>
  <c r="AK255" i="7"/>
  <c r="AK164" i="6"/>
  <c r="AK273" i="6"/>
  <c r="AK307" i="7"/>
  <c r="AK196" i="6"/>
  <c r="AK368" i="6"/>
  <c r="AK549" i="6"/>
  <c r="AK623" i="7"/>
  <c r="AK159" i="7"/>
  <c r="AK486" i="6"/>
  <c r="AK146" i="6"/>
  <c r="AK136" i="7"/>
  <c r="AK467" i="6"/>
  <c r="AK536" i="6"/>
  <c r="AK654" i="7"/>
  <c r="AK176" i="7"/>
  <c r="AK247" i="7"/>
  <c r="AK416" i="7"/>
  <c r="AK275" i="6"/>
  <c r="AK566" i="6"/>
  <c r="AK345" i="7"/>
  <c r="AK337" i="6"/>
  <c r="AK246" i="7"/>
  <c r="AK640" i="6"/>
  <c r="AK557" i="7"/>
  <c r="AK500" i="7"/>
  <c r="AK167" i="6"/>
  <c r="AK327" i="7"/>
  <c r="AK117" i="6"/>
  <c r="AK629" i="6"/>
  <c r="AK589" i="6"/>
  <c r="AK179" i="7"/>
  <c r="AK599" i="7"/>
  <c r="AK366" i="7"/>
  <c r="AK615" i="7"/>
  <c r="AK532" i="7"/>
  <c r="AK211" i="6"/>
  <c r="AK403" i="7"/>
  <c r="AK277" i="6"/>
  <c r="AK465" i="7"/>
  <c r="AK563" i="7"/>
  <c r="AK183" i="6"/>
  <c r="AK158" i="7"/>
  <c r="AK363" i="6"/>
  <c r="AK203" i="7"/>
  <c r="AK143" i="7"/>
  <c r="AK401" i="7"/>
  <c r="AK523" i="7"/>
  <c r="AK303" i="6"/>
  <c r="AK233" i="7"/>
  <c r="AK244" i="7"/>
  <c r="AK394" i="6"/>
  <c r="AK561" i="7"/>
  <c r="AK533" i="6"/>
  <c r="AK406" i="6"/>
  <c r="AK256" i="7"/>
  <c r="AK301" i="7"/>
  <c r="AK598" i="7"/>
  <c r="AK530" i="6"/>
  <c r="AK469" i="7"/>
  <c r="AK627" i="6"/>
  <c r="AK119" i="7"/>
  <c r="AK252" i="6"/>
  <c r="AK184" i="7"/>
  <c r="AK613" i="7"/>
  <c r="AK249" i="6"/>
  <c r="AK103" i="7"/>
  <c r="AK209" i="6"/>
  <c r="AK186" i="7"/>
  <c r="AK380" i="6"/>
  <c r="AK594" i="6"/>
  <c r="AK467" i="7"/>
  <c r="AK205" i="6"/>
  <c r="AK150" i="7"/>
  <c r="AK562" i="7"/>
  <c r="AK606" i="7"/>
  <c r="AK294" i="6"/>
  <c r="AK319" i="7"/>
  <c r="AK200" i="7"/>
  <c r="AK405" i="7"/>
  <c r="AK419" i="7"/>
  <c r="AK573" i="7"/>
  <c r="AK163" i="7"/>
  <c r="AK524" i="6"/>
  <c r="AK112" i="7"/>
  <c r="AK657" i="6"/>
  <c r="AK562" i="6"/>
  <c r="AK111" i="6"/>
  <c r="AK297" i="7"/>
  <c r="AK124" i="6"/>
  <c r="AK451" i="7"/>
  <c r="AK471" i="6"/>
  <c r="AK423" i="7"/>
  <c r="AK113" i="6"/>
  <c r="AK238" i="7"/>
  <c r="AK215" i="6"/>
  <c r="AK539" i="6"/>
  <c r="AK523" i="6"/>
  <c r="AK114" i="6"/>
  <c r="AK340" i="6"/>
  <c r="AK288" i="7"/>
  <c r="AK590" i="7"/>
  <c r="AK320" i="6"/>
  <c r="AK500" i="6"/>
  <c r="AK358" i="7"/>
  <c r="AK402" i="7"/>
  <c r="AK628" i="7"/>
  <c r="AK213" i="6"/>
  <c r="AK240" i="6"/>
  <c r="AK235" i="6"/>
  <c r="AK448" i="6"/>
  <c r="AK246" i="6"/>
  <c r="AK651" i="6"/>
  <c r="AK139" i="6"/>
  <c r="AK117" i="7"/>
  <c r="AK133" i="6"/>
  <c r="AK340" i="7"/>
  <c r="AK486" i="7"/>
  <c r="AK125" i="7"/>
  <c r="AK575" i="7"/>
  <c r="AK442" i="6"/>
  <c r="AK528" i="6"/>
  <c r="AK239" i="7"/>
  <c r="AK149" i="7"/>
  <c r="AK185" i="6"/>
  <c r="AK284" i="6"/>
  <c r="AK313" i="6"/>
  <c r="AK149" i="6"/>
  <c r="AK641" i="6"/>
  <c r="AK559" i="6"/>
  <c r="AK446" i="6"/>
  <c r="AK125" i="6"/>
  <c r="AK520" i="6"/>
  <c r="AK231" i="7"/>
  <c r="AK649" i="6"/>
  <c r="AK543" i="7"/>
  <c r="AK186" i="6"/>
  <c r="AK183" i="7"/>
  <c r="AK482" i="7"/>
  <c r="AK520" i="7"/>
  <c r="AK227" i="7"/>
  <c r="AK349" i="7"/>
  <c r="AK643" i="7"/>
  <c r="AK122" i="7"/>
  <c r="AK457" i="6"/>
  <c r="AK202" i="7"/>
  <c r="AK314" i="7"/>
  <c r="AK303" i="7"/>
  <c r="AK473" i="7"/>
  <c r="AK513" i="6"/>
  <c r="AK526" i="7"/>
  <c r="AK653" i="7"/>
  <c r="AK542" i="7"/>
  <c r="AK605" i="6"/>
  <c r="AK115" i="7"/>
  <c r="AK228" i="7"/>
  <c r="AK244" i="6"/>
  <c r="AK363" i="7"/>
  <c r="AK514" i="7"/>
  <c r="AK581" i="6"/>
  <c r="AK540" i="7"/>
  <c r="AK157" i="7"/>
  <c r="AK506" i="7"/>
  <c r="AK632" i="7"/>
  <c r="AK328" i="6"/>
  <c r="AK537" i="7"/>
  <c r="AK447" i="6"/>
  <c r="AK636" i="7"/>
  <c r="AK557" i="6"/>
  <c r="AK224" i="7"/>
  <c r="AK490" i="7"/>
  <c r="AK483" i="7"/>
  <c r="AK586" i="7"/>
  <c r="AK642" i="7"/>
  <c r="AK479" i="6"/>
  <c r="AK265" i="6"/>
  <c r="AK498" i="6"/>
  <c r="AK532" i="6"/>
  <c r="AK541" i="6"/>
  <c r="AK144" i="7"/>
  <c r="AK572" i="6"/>
  <c r="AK627" i="7"/>
  <c r="AK606" i="6"/>
  <c r="AK584" i="7"/>
  <c r="AK287" i="7"/>
  <c r="AK456" i="7"/>
  <c r="AK582" i="7"/>
  <c r="AK449" i="6"/>
  <c r="AK603" i="6"/>
  <c r="AK368" i="7"/>
  <c r="AK232" i="6"/>
  <c r="AK156" i="7"/>
  <c r="AK170" i="6"/>
  <c r="AK181" i="6"/>
  <c r="AK276" i="6"/>
  <c r="AK409" i="7"/>
  <c r="AK337" i="7"/>
  <c r="AK380" i="7"/>
  <c r="AK597" i="6"/>
  <c r="AK287" i="6"/>
  <c r="AK489" i="7"/>
  <c r="AK239" i="6"/>
  <c r="AK437" i="6"/>
  <c r="AK678" i="7"/>
  <c r="AK437" i="7"/>
  <c r="AK182" i="7"/>
  <c r="AK410" i="7"/>
  <c r="AK423" i="6"/>
  <c r="AK317" i="6"/>
  <c r="AK264" i="7"/>
  <c r="AK360" i="7"/>
  <c r="AK637" i="6"/>
  <c r="AK581" i="7"/>
  <c r="AK320" i="7"/>
  <c r="AK375" i="6"/>
  <c r="AK518" i="7"/>
  <c r="AK157" i="6"/>
  <c r="AK334" i="7"/>
  <c r="AK602" i="6"/>
  <c r="AK481" i="6"/>
  <c r="AK658" i="6"/>
  <c r="AK504" i="7"/>
  <c r="AK388" i="6"/>
  <c r="AK359" i="6"/>
  <c r="AK435" i="7"/>
  <c r="AK588" i="6"/>
  <c r="AK370" i="7"/>
  <c r="AK173" i="6"/>
  <c r="AK382" i="6"/>
  <c r="AK236" i="6"/>
  <c r="AK646" i="7"/>
  <c r="AK212" i="6"/>
  <c r="AK204" i="7"/>
  <c r="AK539" i="7"/>
  <c r="AK241" i="7"/>
  <c r="AK540" i="6"/>
  <c r="AK135" i="6"/>
  <c r="AK396" i="7"/>
  <c r="AK128" i="7"/>
  <c r="AK134" i="7"/>
  <c r="AK564" i="6"/>
  <c r="AK300" i="7"/>
  <c r="AK624" i="6"/>
  <c r="AK267" i="7"/>
  <c r="AK131" i="7"/>
  <c r="AK356" i="7"/>
  <c r="AK637" i="7"/>
  <c r="AK293" i="6"/>
  <c r="AK127" i="6"/>
  <c r="AK436" i="7"/>
  <c r="AK650" i="6"/>
  <c r="AK533" i="7"/>
  <c r="AK425" i="7"/>
  <c r="AK428" i="6"/>
  <c r="AK180" i="7"/>
  <c r="AK242" i="7"/>
  <c r="AK232" i="7"/>
  <c r="AK143" i="6"/>
  <c r="AK195" i="7"/>
  <c r="AK649" i="7"/>
  <c r="AK379" i="7"/>
  <c r="AK669" i="6"/>
  <c r="AK321" i="6"/>
  <c r="AK264" i="6"/>
  <c r="AK489" i="6"/>
  <c r="AK572" i="7"/>
  <c r="AK323" i="6"/>
  <c r="AK211" i="7"/>
  <c r="AK444" i="7"/>
  <c r="AK487" i="6"/>
  <c r="AK507" i="6"/>
  <c r="AK411" i="6"/>
  <c r="AK495" i="6"/>
  <c r="AK322" i="6"/>
  <c r="AK377" i="6"/>
  <c r="AK582" i="6"/>
  <c r="AK387" i="6"/>
  <c r="AK322" i="7"/>
  <c r="AK161" i="7"/>
  <c r="AK172" i="7"/>
  <c r="AK327" i="6"/>
  <c r="AK130" i="7"/>
  <c r="AK263" i="7"/>
  <c r="AK654" i="6"/>
  <c r="AK602" i="7"/>
  <c r="AK415" i="6"/>
  <c r="AK651" i="7"/>
  <c r="AK473" i="6"/>
  <c r="AK370" i="6"/>
  <c r="AK215" i="7"/>
  <c r="AK397" i="6"/>
  <c r="AK170" i="7"/>
  <c r="AK579" i="7"/>
  <c r="AK262" i="6"/>
  <c r="AK475" i="7"/>
  <c r="AK417" i="7"/>
  <c r="AK591" i="7"/>
  <c r="AK404" i="7"/>
  <c r="AK188" i="6"/>
  <c r="AK574" i="6"/>
  <c r="AK362" i="6"/>
  <c r="AK554" i="6"/>
  <c r="AK400" i="6"/>
  <c r="AK406" i="7"/>
  <c r="AK404" i="6"/>
  <c r="AK607" i="7"/>
  <c r="AK667" i="7"/>
  <c r="AK634" i="7"/>
  <c r="AK316" i="7"/>
  <c r="AK420" i="7"/>
  <c r="AK275" i="7"/>
  <c r="AK611" i="7"/>
  <c r="AK347" i="6"/>
  <c r="AK351" i="6"/>
  <c r="AK412" i="6"/>
  <c r="AK263" i="6"/>
  <c r="AK595" i="6"/>
  <c r="AK466" i="6"/>
  <c r="AK479" i="7"/>
  <c r="AK669" i="7"/>
  <c r="AK612" i="7"/>
  <c r="AK132" i="7"/>
  <c r="AK417" i="6"/>
  <c r="AK534" i="6"/>
  <c r="AK271" i="7"/>
  <c r="AK545" i="6"/>
  <c r="AK269" i="6"/>
  <c r="AK127" i="7"/>
  <c r="AK197" i="6"/>
  <c r="AK382" i="7"/>
  <c r="AK241" i="6"/>
  <c r="AK325" i="6"/>
  <c r="AK180" i="6"/>
  <c r="AK503" i="6"/>
  <c r="AK292" i="6"/>
  <c r="AK163" i="6"/>
  <c r="AK222" i="6"/>
  <c r="AK411" i="7"/>
  <c r="AK234" i="7"/>
  <c r="AK245" i="7"/>
  <c r="AK138" i="7"/>
  <c r="AK121" i="6"/>
  <c r="AK418" i="6"/>
  <c r="AK298" i="6"/>
  <c r="AK426" i="7"/>
  <c r="AK369" i="7"/>
  <c r="AK641" i="7"/>
  <c r="AK452" i="6"/>
  <c r="AK578" i="6"/>
  <c r="AK192" i="6"/>
  <c r="AK461" i="6"/>
  <c r="AK396" i="6"/>
  <c r="AK445" i="7"/>
  <c r="AK670" i="6"/>
  <c r="AK529" i="7"/>
  <c r="AK427" i="7"/>
  <c r="AK465" i="6"/>
  <c r="AK466" i="7"/>
  <c r="AK472" i="6"/>
  <c r="AK653" i="6"/>
  <c r="AK675" i="7"/>
  <c r="AK429" i="7"/>
  <c r="AK341" i="7"/>
  <c r="AK289" i="7"/>
  <c r="AK665" i="7"/>
  <c r="AK636" i="6"/>
  <c r="AK189" i="6"/>
  <c r="AK631" i="6"/>
  <c r="AK364" i="7"/>
  <c r="AK187" i="6"/>
  <c r="AK168" i="6"/>
  <c r="AK644" i="7"/>
  <c r="AK547" i="7"/>
  <c r="AK580" i="7"/>
  <c r="AK601" i="7"/>
  <c r="AK513" i="7"/>
  <c r="AK398" i="7"/>
  <c r="AK265" i="7"/>
  <c r="AK140" i="7"/>
  <c r="AK668" i="6"/>
  <c r="AK248" i="7"/>
  <c r="AK109" i="7"/>
  <c r="AK310" i="6"/>
  <c r="AK261" i="6"/>
  <c r="AK600" i="6"/>
  <c r="AK372" i="7"/>
  <c r="AK485" i="7"/>
  <c r="AK174" i="6"/>
  <c r="AK656" i="6"/>
  <c r="AK195" i="6"/>
  <c r="AK329" i="6"/>
  <c r="AK118" i="7"/>
  <c r="AK668" i="7"/>
  <c r="AK330" i="6"/>
  <c r="AK104" i="7"/>
  <c r="AK206" i="7"/>
  <c r="AK577" i="7"/>
  <c r="AK332" i="7"/>
  <c r="AK439" i="7"/>
  <c r="AK160" i="6"/>
  <c r="AK420" i="6"/>
  <c r="AK237" i="6"/>
  <c r="AK621" i="6"/>
  <c r="AK480" i="6"/>
  <c r="AK431" i="7"/>
  <c r="AK360" i="6"/>
  <c r="AK148" i="6"/>
  <c r="AK254" i="6"/>
  <c r="AK102" i="6"/>
  <c r="AK286" i="7"/>
  <c r="AK438" i="6"/>
  <c r="AK593" i="6"/>
  <c r="AK538" i="6"/>
  <c r="AK471" i="7"/>
  <c r="AK638" i="6"/>
  <c r="AK231" i="6"/>
  <c r="AK495" i="7"/>
  <c r="AK647" i="6"/>
  <c r="AK655" i="7"/>
  <c r="AK311" i="7"/>
  <c r="AK462" i="6"/>
  <c r="AK440" i="7"/>
  <c r="AK588" i="7"/>
  <c r="AK271" i="6"/>
  <c r="AK373" i="7"/>
  <c r="AK346" i="6"/>
  <c r="AK580" i="6"/>
  <c r="AK139" i="7"/>
  <c r="AK369" i="6"/>
  <c r="AK603" i="7"/>
  <c r="AK272" i="7"/>
  <c r="AK356" i="6"/>
  <c r="AK558" i="7"/>
  <c r="AK433" i="7"/>
  <c r="AK551" i="6"/>
  <c r="AK210" i="6"/>
  <c r="AK178" i="7"/>
  <c r="AK620" i="6"/>
  <c r="AK273" i="7"/>
  <c r="AK354" i="6"/>
  <c r="AK643" i="6"/>
  <c r="AK399" i="6"/>
  <c r="AK276" i="7"/>
  <c r="AK496" i="7"/>
  <c r="AK429" i="6"/>
  <c r="AK116" i="6"/>
  <c r="AK504" i="6"/>
  <c r="AK104" i="6"/>
  <c r="AK124" i="7"/>
  <c r="AK138" i="6"/>
  <c r="AK336" i="7"/>
  <c r="AK237" i="7"/>
  <c r="AK395" i="6"/>
  <c r="AK345" i="6"/>
  <c r="AK451" i="6"/>
  <c r="AK430" i="6"/>
  <c r="AK508" i="7"/>
  <c r="AK267" i="6"/>
  <c r="AK618" i="6"/>
  <c r="AK576" i="7"/>
  <c r="AK313" i="7"/>
  <c r="AK107" i="6"/>
  <c r="AK569" i="6"/>
  <c r="AK319" i="6"/>
  <c r="AK570" i="7"/>
  <c r="AK251" i="6"/>
  <c r="AK323" i="7"/>
  <c r="AK392" i="7"/>
  <c r="AK516" i="7"/>
  <c r="AK135" i="7"/>
  <c r="AK525" i="6"/>
  <c r="AK470" i="6"/>
  <c r="AK377" i="7"/>
  <c r="AK595" i="7"/>
  <c r="AK506" i="6"/>
  <c r="AK431" i="6"/>
  <c r="AK171" i="7"/>
  <c r="AK253" i="7"/>
  <c r="AK218" i="7"/>
  <c r="AK640" i="7"/>
  <c r="AK196" i="7"/>
  <c r="AK123" i="7"/>
  <c r="AK494" i="7"/>
  <c r="AK535" i="7"/>
  <c r="AK336" i="6"/>
  <c r="AK454" i="7"/>
  <c r="AK458" i="6"/>
  <c r="AK367" i="7"/>
  <c r="AK324" i="7"/>
  <c r="AK408" i="7"/>
  <c r="AK568" i="6"/>
  <c r="AK330" i="7"/>
  <c r="AK290" i="6"/>
  <c r="AK499" i="7"/>
  <c r="AK662" i="7"/>
  <c r="AK478" i="7"/>
  <c r="AK596" i="6"/>
  <c r="AK633" i="6"/>
  <c r="AK207" i="7"/>
  <c r="AK590" i="6"/>
  <c r="AK288" i="6"/>
  <c r="AK610" i="7"/>
  <c r="AK525" i="7"/>
  <c r="AK386" i="6"/>
  <c r="AK493" i="6"/>
  <c r="AK490" i="6"/>
  <c r="AK663" i="7"/>
  <c r="AK531" i="7"/>
  <c r="AK193" i="7"/>
  <c r="AK626" i="6"/>
  <c r="AK141" i="7"/>
  <c r="AK335" i="6"/>
  <c r="AK190" i="6"/>
  <c r="AK280" i="6"/>
  <c r="AK455" i="6"/>
  <c r="AK441" i="6"/>
  <c r="AK434" i="6"/>
  <c r="AK268" i="7"/>
  <c r="AK352" i="6"/>
  <c r="AK130" i="6"/>
  <c r="AK204" i="6"/>
  <c r="AK515" i="6"/>
  <c r="AK325" i="7"/>
  <c r="AK343" i="7"/>
  <c r="AK501" i="7"/>
  <c r="AK365" i="6"/>
  <c r="AK494" i="6"/>
  <c r="AK443" i="7"/>
  <c r="AK408" i="6"/>
  <c r="AK314" i="6"/>
  <c r="AK353" i="6"/>
  <c r="AK165" i="7"/>
  <c r="AK296" i="7"/>
  <c r="AK567" i="7"/>
  <c r="AK312" i="7"/>
  <c r="AK480" i="7"/>
  <c r="AK604" i="7"/>
  <c r="AK389" i="6"/>
  <c r="AK648" i="7"/>
  <c r="AK552" i="7"/>
  <c r="AK517" i="6"/>
  <c r="AK430" i="7"/>
  <c r="AK583" i="6"/>
  <c r="AK550" i="7"/>
  <c r="AK201" i="7"/>
  <c r="AK376" i="7"/>
  <c r="AK390" i="6"/>
  <c r="AK545" i="7"/>
  <c r="AK189" i="7"/>
  <c r="AK618" i="7"/>
  <c r="AK209" i="7"/>
  <c r="AK355" i="7"/>
  <c r="AK608" i="6"/>
  <c r="AK635" i="6"/>
  <c r="AK503" i="7"/>
  <c r="AK509" i="7"/>
  <c r="AK505" i="6"/>
  <c r="AK458" i="7"/>
  <c r="AK579" i="6"/>
  <c r="AK549" i="7"/>
  <c r="AK659" i="6"/>
  <c r="AK573" i="6"/>
  <c r="AK446" i="7"/>
  <c r="AK282" i="7"/>
  <c r="AK510" i="6"/>
  <c r="AK672" i="7"/>
  <c r="AK278" i="6"/>
  <c r="AK375" i="7"/>
  <c r="AK508" i="6"/>
  <c r="AK392" i="6"/>
  <c r="AK630" i="6"/>
  <c r="AK548" i="6"/>
  <c r="AK371" i="6"/>
  <c r="AK444" i="6"/>
  <c r="AK514" i="6"/>
  <c r="AK226" i="7"/>
  <c r="AK459" i="6"/>
  <c r="AK416" i="6"/>
  <c r="AK346" i="7"/>
  <c r="AK492" i="7"/>
  <c r="AK225" i="7"/>
  <c r="AK598" i="6"/>
  <c r="AK547" i="6"/>
  <c r="AK381" i="6"/>
  <c r="AK589" i="7"/>
  <c r="AK115" i="6"/>
  <c r="AK299" i="6"/>
  <c r="AK106" i="6"/>
  <c r="AK286" i="6"/>
  <c r="AK441" i="7"/>
  <c r="AK475" i="6"/>
  <c r="AK647" i="7"/>
  <c r="AK638" i="7"/>
  <c r="AK677" i="7"/>
  <c r="AK324" i="6"/>
  <c r="AK384" i="7"/>
  <c r="AK344" i="7"/>
  <c r="AK565" i="7"/>
  <c r="AK242" i="6"/>
  <c r="AK586" i="6"/>
  <c r="AK502" i="6"/>
  <c r="AK674" i="7"/>
  <c r="AK484" i="7"/>
  <c r="AK614" i="6"/>
  <c r="AK212" i="7"/>
  <c r="AK133" i="7"/>
  <c r="AK601" i="6"/>
  <c r="AK283" i="6"/>
  <c r="AK554" i="7"/>
  <c r="AK328" i="7"/>
  <c r="AK546" i="7"/>
  <c r="AK393" i="7"/>
  <c r="AK387" i="7"/>
  <c r="AK203" i="6"/>
  <c r="AK452" i="7"/>
  <c r="AK422" i="6"/>
  <c r="AK326" i="6"/>
  <c r="AK521" i="6"/>
  <c r="AK342" i="7"/>
  <c r="AK299" i="7"/>
  <c r="AK487" i="7"/>
  <c r="AK385" i="6"/>
  <c r="AK120" i="7"/>
  <c r="AK455" i="7"/>
  <c r="AK106" i="7"/>
  <c r="AK254" i="7"/>
  <c r="AK652" i="7"/>
  <c r="AK591" i="6"/>
  <c r="AK670" i="7"/>
  <c r="AK191" i="6"/>
  <c r="AK673" i="6"/>
  <c r="AK560" i="7"/>
  <c r="AK243" i="7"/>
  <c r="AK470" i="7"/>
  <c r="AK664" i="7"/>
  <c r="AK279" i="7"/>
  <c r="AK315" i="7"/>
  <c r="AK293" i="7"/>
  <c r="AK219" i="7"/>
  <c r="AK216" i="7"/>
  <c r="AK569" i="7"/>
  <c r="AK278" i="7"/>
  <c r="AK391" i="6"/>
  <c r="AK665" i="6"/>
  <c r="AK454" i="6"/>
  <c r="AK531" i="6"/>
  <c r="AK257" i="6"/>
  <c r="AK216" i="6"/>
  <c r="AK258" i="7"/>
  <c r="AK462" i="7"/>
  <c r="AK464" i="6"/>
  <c r="AK622" i="7"/>
  <c r="AK468" i="7"/>
  <c r="AK402" i="6"/>
  <c r="AK148" i="7"/>
  <c r="AK315" i="6"/>
  <c r="AK270" i="7"/>
  <c r="AK383" i="7"/>
  <c r="AK289" i="6"/>
  <c r="AK576" i="6"/>
  <c r="AK509" i="6"/>
  <c r="AK610" i="6"/>
  <c r="AK399" i="7"/>
  <c r="AK469" i="6"/>
  <c r="AK395" i="7"/>
  <c r="AK678" i="6"/>
  <c r="AK534" i="7"/>
  <c r="AK134" i="6"/>
  <c r="AK666" i="7"/>
  <c r="AK476" i="7"/>
  <c r="AK185" i="7"/>
  <c r="AK291" i="6"/>
  <c r="AK594" i="7"/>
  <c r="AK122" i="6"/>
  <c r="AK505" i="7"/>
  <c r="AK220" i="6"/>
  <c r="AK443" i="6"/>
  <c r="AK384" i="6"/>
  <c r="AK227" i="6"/>
  <c r="AK213" i="7"/>
  <c r="AK390" i="7"/>
  <c r="AK463" i="6"/>
  <c r="AK113" i="7"/>
  <c r="AK676" i="7"/>
  <c r="AK245" i="6"/>
  <c r="AK342" i="6"/>
  <c r="AK587" i="7"/>
  <c r="AK341" i="6"/>
  <c r="AK317" i="7"/>
  <c r="AK153" i="6"/>
  <c r="AK259" i="6"/>
  <c r="AK129" i="7"/>
  <c r="AK260" i="7"/>
  <c r="AK350" i="7"/>
  <c r="AK418" i="7"/>
  <c r="AK177" i="6"/>
  <c r="AK519" i="6"/>
  <c r="AK571" i="6"/>
  <c r="AK354" i="7"/>
  <c r="AK474" i="6"/>
  <c r="AK624" i="7"/>
  <c r="AK614" i="7"/>
  <c r="AK389" i="7"/>
  <c r="AK492" i="6"/>
  <c r="AK488" i="7"/>
  <c r="AK187" i="7"/>
  <c r="AK639" i="7"/>
  <c r="AK515" i="7"/>
  <c r="AK208" i="6"/>
  <c r="AK365" i="7"/>
  <c r="AK261" i="7"/>
  <c r="AK105" i="6"/>
  <c r="AK217" i="6"/>
  <c r="AK97" i="6"/>
  <c r="AK99" i="7"/>
  <c r="AK97" i="7"/>
  <c r="AK99" i="6"/>
  <c r="AK100" i="7"/>
  <c r="AK89" i="7"/>
  <c r="AK85" i="6"/>
  <c r="AK84" i="6"/>
  <c r="AK84" i="7"/>
  <c r="AK83" i="6"/>
  <c r="AK90" i="6"/>
  <c r="AK96" i="6"/>
  <c r="AK93" i="6"/>
  <c r="AK86" i="7"/>
  <c r="AK94" i="6"/>
  <c r="AK89" i="6"/>
  <c r="AK86" i="6"/>
  <c r="AK95" i="6"/>
  <c r="AK91" i="6"/>
  <c r="AK93" i="7"/>
  <c r="AK88" i="6"/>
  <c r="AK92" i="6"/>
  <c r="AK94" i="7"/>
  <c r="AK92" i="7"/>
  <c r="AK87" i="6"/>
  <c r="AK96" i="7"/>
  <c r="AK85" i="7"/>
  <c r="AK87" i="7"/>
  <c r="AK90" i="7"/>
  <c r="AK83" i="7"/>
  <c r="AK88" i="7"/>
  <c r="AK91" i="7"/>
  <c r="AK95" i="7"/>
  <c r="V680" i="6"/>
  <c r="F680" i="7"/>
  <c r="N680" i="7"/>
  <c r="J680" i="7"/>
  <c r="V680" i="7"/>
  <c r="AJ35" i="1"/>
  <c r="AJ59" i="1"/>
  <c r="AJ27" i="1"/>
  <c r="AJ23" i="1"/>
  <c r="AJ31" i="1"/>
  <c r="AJ65" i="1"/>
  <c r="AJ26" i="1"/>
  <c r="AJ39" i="1"/>
  <c r="AJ54" i="1"/>
  <c r="AJ36" i="1"/>
  <c r="AJ30" i="1"/>
  <c r="AJ50" i="7"/>
  <c r="AJ63" i="1"/>
  <c r="AJ77" i="1"/>
  <c r="AJ38" i="1"/>
  <c r="AJ46" i="1"/>
  <c r="AJ75" i="1"/>
  <c r="AJ29" i="1"/>
  <c r="AJ47" i="1"/>
  <c r="AJ44" i="1"/>
  <c r="AJ60" i="1"/>
  <c r="AJ34" i="1"/>
  <c r="AJ70" i="1"/>
  <c r="AJ73" i="1"/>
  <c r="AJ72" i="1"/>
  <c r="AJ82" i="1"/>
  <c r="AJ81" i="1"/>
  <c r="AJ24" i="1"/>
  <c r="AJ80" i="1"/>
  <c r="AJ45" i="1"/>
  <c r="AJ25" i="1"/>
  <c r="AJ33" i="1"/>
  <c r="AJ48" i="1"/>
  <c r="AJ50" i="1"/>
  <c r="AJ55" i="1"/>
  <c r="AJ28" i="1"/>
  <c r="AJ49" i="1"/>
  <c r="AJ58" i="1"/>
  <c r="AJ53" i="1"/>
  <c r="AJ41" i="1"/>
  <c r="AJ67" i="1"/>
  <c r="AJ78" i="1"/>
  <c r="AJ40" i="1"/>
  <c r="AJ43" i="1"/>
  <c r="AJ79" i="1"/>
  <c r="AJ74" i="1"/>
  <c r="AJ52" i="1"/>
  <c r="AJ61" i="1"/>
  <c r="AJ76" i="1"/>
  <c r="AJ57" i="1"/>
  <c r="AJ51" i="1"/>
  <c r="AJ64" i="1"/>
  <c r="AJ56" i="1"/>
  <c r="AJ66" i="1"/>
  <c r="AJ68" i="1"/>
  <c r="AJ71" i="1"/>
  <c r="AJ32" i="1"/>
  <c r="AJ69" i="1"/>
  <c r="AJ37" i="1"/>
  <c r="AJ42" i="1"/>
  <c r="AJ62" i="1"/>
  <c r="Z10" i="7"/>
  <c r="Y10" i="7"/>
  <c r="Z16" i="7"/>
  <c r="Y16" i="7"/>
  <c r="Z21" i="7"/>
  <c r="Y21" i="7"/>
  <c r="Z11" i="7"/>
  <c r="Y11" i="7"/>
  <c r="Z20" i="7"/>
  <c r="Y20" i="7"/>
  <c r="Z17" i="7"/>
  <c r="Y17" i="7"/>
  <c r="Y19" i="7"/>
  <c r="Z19" i="7"/>
  <c r="Y13" i="7"/>
  <c r="Z13" i="7"/>
  <c r="Z14" i="7"/>
  <c r="Y14" i="7"/>
  <c r="Z22" i="7"/>
  <c r="Y22" i="7"/>
  <c r="Z8" i="7"/>
  <c r="Y8" i="7"/>
  <c r="Y15" i="7"/>
  <c r="Z15" i="7"/>
  <c r="Z9" i="7"/>
  <c r="Y9" i="7"/>
  <c r="Y8" i="6"/>
  <c r="Z12" i="1"/>
  <c r="Y12" i="1"/>
  <c r="Y12" i="6"/>
  <c r="Y12" i="7"/>
  <c r="AA13" i="1"/>
  <c r="AA15" i="1"/>
  <c r="AA19" i="1"/>
  <c r="AA10" i="1"/>
  <c r="AA11" i="1"/>
  <c r="Z14" i="6"/>
  <c r="Y14" i="6"/>
  <c r="AA17" i="1"/>
  <c r="Z10" i="6"/>
  <c r="Y10" i="6"/>
  <c r="Z9" i="6"/>
  <c r="Y9" i="6"/>
  <c r="Y13" i="6"/>
  <c r="Z13" i="6"/>
  <c r="Y11" i="6"/>
  <c r="Z11" i="6"/>
  <c r="AA20" i="1"/>
  <c r="AB15" i="1"/>
  <c r="AC15" i="1"/>
  <c r="Y16" i="6"/>
  <c r="Z16" i="6"/>
  <c r="Y15" i="6"/>
  <c r="Z15" i="6"/>
  <c r="AB10" i="1"/>
  <c r="AC10" i="1"/>
  <c r="Z22" i="6"/>
  <c r="Y22" i="6"/>
  <c r="Z21" i="6"/>
  <c r="Y21" i="6"/>
  <c r="Y20" i="6"/>
  <c r="Z20" i="6"/>
  <c r="AC19" i="1"/>
  <c r="AB19" i="1"/>
  <c r="Z19" i="6"/>
  <c r="Y19" i="6"/>
  <c r="Z17" i="6"/>
  <c r="Y17" i="6"/>
  <c r="AC13" i="1"/>
  <c r="AB13" i="1"/>
  <c r="AA21" i="1"/>
  <c r="AB21" i="1"/>
  <c r="AC21" i="1"/>
  <c r="AC20" i="1"/>
  <c r="AB20" i="1"/>
  <c r="AA22" i="1"/>
  <c r="AC22" i="1"/>
  <c r="AB22" i="1"/>
  <c r="AB11" i="1"/>
  <c r="AC11" i="1"/>
  <c r="AA14" i="1"/>
  <c r="AA16" i="1"/>
  <c r="AC14" i="1"/>
  <c r="AB14" i="1"/>
  <c r="AA8" i="1"/>
  <c r="AB17" i="1"/>
  <c r="AC17" i="1"/>
  <c r="AC16" i="1"/>
  <c r="AB16" i="1"/>
  <c r="AA9" i="1"/>
  <c r="AC9" i="1"/>
  <c r="AB9" i="1"/>
  <c r="AB8" i="1"/>
  <c r="AC8" i="1"/>
  <c r="Z8" i="6"/>
  <c r="AI27" i="7" l="1"/>
  <c r="S2044" i="8" s="1"/>
  <c r="T2044" i="8" s="1"/>
  <c r="AI81" i="7"/>
  <c r="S2098" i="8" s="1"/>
  <c r="T2098" i="8" s="1"/>
  <c r="AH15" i="1"/>
  <c r="AG15" i="1"/>
  <c r="AE15" i="1"/>
  <c r="AD15" i="1"/>
  <c r="AF15" i="1"/>
  <c r="AF10" i="1"/>
  <c r="AD10" i="1"/>
  <c r="AH10" i="1"/>
  <c r="AG10" i="1"/>
  <c r="AE10" i="1"/>
  <c r="AE19" i="1"/>
  <c r="AG19" i="1"/>
  <c r="AD19" i="1"/>
  <c r="AF19" i="1"/>
  <c r="AH19" i="1"/>
  <c r="AD13" i="1"/>
  <c r="AG13" i="1"/>
  <c r="AE13" i="1"/>
  <c r="AF13" i="1"/>
  <c r="AH13" i="1"/>
  <c r="AG21" i="1"/>
  <c r="AE21" i="1"/>
  <c r="AD21" i="1"/>
  <c r="AH21" i="1"/>
  <c r="AF21" i="1"/>
  <c r="AG20" i="1"/>
  <c r="AE20" i="1"/>
  <c r="AH20" i="1"/>
  <c r="AD20" i="1"/>
  <c r="AF20" i="1"/>
  <c r="AG22" i="1"/>
  <c r="AD22" i="1"/>
  <c r="AE22" i="1"/>
  <c r="AH22" i="1"/>
  <c r="AF22" i="1"/>
  <c r="AE11" i="1"/>
  <c r="AG11" i="1"/>
  <c r="AD11" i="1"/>
  <c r="AF11" i="1"/>
  <c r="AH11" i="1"/>
  <c r="AF14" i="1"/>
  <c r="AD14" i="1"/>
  <c r="AE14" i="1"/>
  <c r="AG14" i="1"/>
  <c r="AH14" i="1"/>
  <c r="AD17" i="1"/>
  <c r="AE17" i="1"/>
  <c r="AG17" i="1"/>
  <c r="AH17" i="1"/>
  <c r="AF17" i="1"/>
  <c r="AD16" i="1"/>
  <c r="AE16" i="1"/>
  <c r="AG16" i="1"/>
  <c r="AF16" i="1"/>
  <c r="AH16" i="1"/>
  <c r="AF9" i="1"/>
  <c r="AE9" i="1"/>
  <c r="AG9" i="1"/>
  <c r="AD9" i="1"/>
  <c r="AH9" i="1"/>
  <c r="AI64" i="7"/>
  <c r="S2081" i="8" s="1"/>
  <c r="T2081" i="8" s="1"/>
  <c r="AI29" i="7"/>
  <c r="S2046" i="8" s="1"/>
  <c r="T2046" i="8" s="1"/>
  <c r="AI35" i="7"/>
  <c r="S2052" i="8" s="1"/>
  <c r="T2052" i="8" s="1"/>
  <c r="AI58" i="7"/>
  <c r="S2075" i="8" s="1"/>
  <c r="T2075" i="8" s="1"/>
  <c r="AI23" i="7"/>
  <c r="S2040" i="8" s="1"/>
  <c r="T2040" i="8" s="1"/>
  <c r="AI25" i="7"/>
  <c r="S2042" i="8" s="1"/>
  <c r="T2042" i="8" s="1"/>
  <c r="AI41" i="7"/>
  <c r="S2058" i="8" s="1"/>
  <c r="T2058" i="8" s="1"/>
  <c r="AI33" i="7"/>
  <c r="S2050" i="8" s="1"/>
  <c r="T2050" i="8" s="1"/>
  <c r="AI30" i="7"/>
  <c r="S2047" i="8" s="1"/>
  <c r="T2047" i="8" s="1"/>
  <c r="AI75" i="7"/>
  <c r="S2092" i="8" s="1"/>
  <c r="T2092" i="8" s="1"/>
  <c r="AI68" i="7"/>
  <c r="S2085" i="8" s="1"/>
  <c r="T2085" i="8" s="1"/>
  <c r="AI65" i="7"/>
  <c r="S2082" i="8" s="1"/>
  <c r="T2082" i="8" s="1"/>
  <c r="AI67" i="7"/>
  <c r="S2084" i="8" s="1"/>
  <c r="T2084" i="8" s="1"/>
  <c r="AI24" i="7"/>
  <c r="S2041" i="8" s="1"/>
  <c r="T2041" i="8" s="1"/>
  <c r="AI34" i="7"/>
  <c r="S2051" i="8" s="1"/>
  <c r="T2051" i="8" s="1"/>
  <c r="AI59" i="7"/>
  <c r="S2076" i="8" s="1"/>
  <c r="T2076" i="8" s="1"/>
  <c r="AI45" i="7"/>
  <c r="S2062" i="8" s="1"/>
  <c r="T2062" i="8" s="1"/>
  <c r="AI60" i="7"/>
  <c r="S2077" i="8" s="1"/>
  <c r="T2077" i="8" s="1"/>
  <c r="AI82" i="7"/>
  <c r="S2099" i="8" s="1"/>
  <c r="T2099" i="8" s="1"/>
  <c r="AI47" i="7"/>
  <c r="S2064" i="8" s="1"/>
  <c r="T2064" i="8" s="1"/>
  <c r="AI69" i="7"/>
  <c r="S2086" i="8" s="1"/>
  <c r="T2086" i="8" s="1"/>
  <c r="AI79" i="7"/>
  <c r="S2096" i="8" s="1"/>
  <c r="T2096" i="8" s="1"/>
  <c r="AI38" i="7"/>
  <c r="S2055" i="8" s="1"/>
  <c r="T2055" i="8" s="1"/>
  <c r="AI70" i="7"/>
  <c r="S2087" i="8" s="1"/>
  <c r="T2087" i="8" s="1"/>
  <c r="AI71" i="7"/>
  <c r="S2088" i="8" s="1"/>
  <c r="T2088" i="8" s="1"/>
  <c r="AI73" i="7"/>
  <c r="S2090" i="8" s="1"/>
  <c r="T2090" i="8" s="1"/>
  <c r="AI31" i="7"/>
  <c r="S2048" i="8" s="1"/>
  <c r="T2048" i="8" s="1"/>
  <c r="AI49" i="7"/>
  <c r="S2066" i="8" s="1"/>
  <c r="T2066" i="8" s="1"/>
  <c r="AI61" i="7"/>
  <c r="S2078" i="8" s="1"/>
  <c r="T2078" i="8" s="1"/>
  <c r="AI76" i="7"/>
  <c r="S2093" i="8" s="1"/>
  <c r="T2093" i="8" s="1"/>
  <c r="AI52" i="7"/>
  <c r="S2069" i="8" s="1"/>
  <c r="T2069" i="8" s="1"/>
  <c r="AI39" i="7"/>
  <c r="S2056" i="8" s="1"/>
  <c r="T2056" i="8" s="1"/>
  <c r="AI80" i="7"/>
  <c r="S2097" i="8" s="1"/>
  <c r="T2097" i="8" s="1"/>
  <c r="AI28" i="7"/>
  <c r="S2045" i="8" s="1"/>
  <c r="T2045" i="8" s="1"/>
  <c r="AI43" i="7"/>
  <c r="S2060" i="8" s="1"/>
  <c r="T2060" i="8" s="1"/>
  <c r="AI32" i="7"/>
  <c r="S2049" i="8" s="1"/>
  <c r="T2049" i="8" s="1"/>
  <c r="AI54" i="7"/>
  <c r="S2071" i="8" s="1"/>
  <c r="T2071" i="8" s="1"/>
  <c r="AI53" i="7"/>
  <c r="S2070" i="8" s="1"/>
  <c r="T2070" i="8" s="1"/>
  <c r="AI51" i="7"/>
  <c r="S2068" i="8" s="1"/>
  <c r="T2068" i="8" s="1"/>
  <c r="AI78" i="7"/>
  <c r="S2095" i="8" s="1"/>
  <c r="T2095" i="8" s="1"/>
  <c r="AI57" i="7"/>
  <c r="S2074" i="8" s="1"/>
  <c r="T2074" i="8" s="1"/>
  <c r="AI44" i="7"/>
  <c r="S2061" i="8" s="1"/>
  <c r="T2061" i="8" s="1"/>
  <c r="AI42" i="7"/>
  <c r="S2059" i="8" s="1"/>
  <c r="T2059" i="8" s="1"/>
  <c r="AI40" i="7"/>
  <c r="S2057" i="8" s="1"/>
  <c r="T2057" i="8" s="1"/>
  <c r="AI74" i="7"/>
  <c r="S2091" i="8" s="1"/>
  <c r="T2091" i="8" s="1"/>
  <c r="AI48" i="7"/>
  <c r="S2065" i="8" s="1"/>
  <c r="T2065" i="8" s="1"/>
  <c r="AI72" i="7"/>
  <c r="S2089" i="8" s="1"/>
  <c r="T2089" i="8" s="1"/>
  <c r="AI63" i="7"/>
  <c r="S2080" i="8" s="1"/>
  <c r="T2080" i="8" s="1"/>
  <c r="AI36" i="7"/>
  <c r="S2053" i="8" s="1"/>
  <c r="T2053" i="8" s="1"/>
  <c r="AI55" i="7"/>
  <c r="S2072" i="8" s="1"/>
  <c r="T2072" i="8" s="1"/>
  <c r="AI56" i="7"/>
  <c r="S2073" i="8" s="1"/>
  <c r="T2073" i="8" s="1"/>
  <c r="AI26" i="7"/>
  <c r="S2043" i="8" s="1"/>
  <c r="T2043" i="8" s="1"/>
  <c r="AI77" i="7"/>
  <c r="S2094" i="8" s="1"/>
  <c r="T2094" i="8" s="1"/>
  <c r="AI46" i="7"/>
  <c r="S2063" i="8" s="1"/>
  <c r="T2063" i="8" s="1"/>
  <c r="AI62" i="7"/>
  <c r="S2079" i="8" s="1"/>
  <c r="T2079" i="8" s="1"/>
  <c r="AI37" i="7"/>
  <c r="S2054" i="8" s="1"/>
  <c r="T2054" i="8" s="1"/>
  <c r="AI66" i="7"/>
  <c r="S2083" i="8" s="1"/>
  <c r="T2083" i="8" s="1"/>
  <c r="AI54" i="6"/>
  <c r="S1396" i="8" s="1"/>
  <c r="T1396" i="8" s="1"/>
  <c r="AJ54" i="6"/>
  <c r="AJ34" i="6"/>
  <c r="AJ49" i="7"/>
  <c r="AI34" i="6"/>
  <c r="S1376" i="8" s="1"/>
  <c r="T1376" i="8" s="1"/>
  <c r="AJ43" i="7"/>
  <c r="AJ73" i="7"/>
  <c r="AJ25" i="7"/>
  <c r="AJ38" i="7"/>
  <c r="AJ52" i="7"/>
  <c r="R680" i="7"/>
  <c r="AJ45" i="7"/>
  <c r="AI65" i="6"/>
  <c r="S1407" i="8" s="1"/>
  <c r="T1407" i="8" s="1"/>
  <c r="R680" i="6"/>
  <c r="AJ35" i="7"/>
  <c r="AJ30" i="7"/>
  <c r="AJ46" i="7"/>
  <c r="AJ40" i="7"/>
  <c r="AJ39" i="7"/>
  <c r="AJ24" i="7"/>
  <c r="AJ60" i="7"/>
  <c r="AJ37" i="7"/>
  <c r="AJ63" i="7"/>
  <c r="AD8" i="1"/>
  <c r="AG8" i="1"/>
  <c r="AE8" i="1"/>
  <c r="AF8" i="1"/>
  <c r="AJ70" i="7"/>
  <c r="AJ56" i="7"/>
  <c r="AJ80" i="7"/>
  <c r="AJ67" i="7"/>
  <c r="AJ61" i="7"/>
  <c r="AJ65" i="6"/>
  <c r="AJ74" i="7"/>
  <c r="AJ71" i="7"/>
  <c r="AJ65" i="7"/>
  <c r="AJ58" i="7"/>
  <c r="AJ75" i="7"/>
  <c r="AJ34" i="7"/>
  <c r="AJ32" i="7"/>
  <c r="AJ64" i="7"/>
  <c r="AJ72" i="7"/>
  <c r="AJ33" i="7"/>
  <c r="AJ31" i="7"/>
  <c r="AJ79" i="7"/>
  <c r="AJ28" i="7"/>
  <c r="AJ57" i="7"/>
  <c r="AJ81" i="7"/>
  <c r="AJ77" i="6"/>
  <c r="AI77" i="6"/>
  <c r="S1419" i="8" s="1"/>
  <c r="T1419" i="8" s="1"/>
  <c r="AJ47" i="7"/>
  <c r="AI53" i="6"/>
  <c r="S1395" i="8" s="1"/>
  <c r="T1395" i="8" s="1"/>
  <c r="AJ53" i="6"/>
  <c r="AJ51" i="6"/>
  <c r="AI33" i="6"/>
  <c r="S1375" i="8" s="1"/>
  <c r="T1375" i="8" s="1"/>
  <c r="AJ35" i="6"/>
  <c r="AJ33" i="6"/>
  <c r="AJ54" i="7"/>
  <c r="AI35" i="6"/>
  <c r="S1377" i="8" s="1"/>
  <c r="T1377" i="8" s="1"/>
  <c r="AJ30" i="6"/>
  <c r="AI51" i="6"/>
  <c r="S1393" i="8" s="1"/>
  <c r="T1393" i="8" s="1"/>
  <c r="AI30" i="6"/>
  <c r="S1372" i="8" s="1"/>
  <c r="T1372" i="8" s="1"/>
  <c r="AI69" i="6"/>
  <c r="S1411" i="8" s="1"/>
  <c r="T1411" i="8" s="1"/>
  <c r="AI28" i="6"/>
  <c r="S1370" i="8" s="1"/>
  <c r="T1370" i="8" s="1"/>
  <c r="AJ70" i="6"/>
  <c r="AJ62" i="6"/>
  <c r="AJ69" i="6"/>
  <c r="AI32" i="6"/>
  <c r="S1374" i="8" s="1"/>
  <c r="T1374" i="8" s="1"/>
  <c r="AJ58" i="6"/>
  <c r="AI70" i="6"/>
  <c r="S1412" i="8" s="1"/>
  <c r="T1412" i="8" s="1"/>
  <c r="AI62" i="6"/>
  <c r="S1404" i="8" s="1"/>
  <c r="T1404" i="8" s="1"/>
  <c r="AJ51" i="7"/>
  <c r="AJ78" i="7"/>
  <c r="AJ69" i="7"/>
  <c r="AI58" i="6"/>
  <c r="S1400" i="8" s="1"/>
  <c r="T1400" i="8" s="1"/>
  <c r="AJ72" i="6"/>
  <c r="AI72" i="6"/>
  <c r="S1414" i="8" s="1"/>
  <c r="T1414" i="8" s="1"/>
  <c r="AJ67" i="6"/>
  <c r="AI37" i="6"/>
  <c r="S1379" i="8" s="1"/>
  <c r="T1379" i="8" s="1"/>
  <c r="AI45" i="6"/>
  <c r="S1387" i="8" s="1"/>
  <c r="T1387" i="8" s="1"/>
  <c r="AJ59" i="7"/>
  <c r="AI81" i="6"/>
  <c r="S1423" i="8" s="1"/>
  <c r="T1423" i="8" s="1"/>
  <c r="AJ37" i="6"/>
  <c r="AJ43" i="6"/>
  <c r="AJ45" i="6"/>
  <c r="AI67" i="6"/>
  <c r="S1409" i="8" s="1"/>
  <c r="T1409" i="8" s="1"/>
  <c r="AJ27" i="7"/>
  <c r="AJ76" i="6"/>
  <c r="AI57" i="6"/>
  <c r="S1399" i="8" s="1"/>
  <c r="T1399" i="8" s="1"/>
  <c r="AJ44" i="7"/>
  <c r="AJ57" i="6"/>
  <c r="AJ53" i="7"/>
  <c r="AI43" i="6"/>
  <c r="S1385" i="8" s="1"/>
  <c r="T1385" i="8" s="1"/>
  <c r="AJ82" i="7"/>
  <c r="AJ48" i="6"/>
  <c r="AI48" i="6"/>
  <c r="S1390" i="8" s="1"/>
  <c r="T1390" i="8" s="1"/>
  <c r="AI47" i="6"/>
  <c r="S1389" i="8" s="1"/>
  <c r="T1389" i="8" s="1"/>
  <c r="AJ40" i="6"/>
  <c r="AJ63" i="6"/>
  <c r="AK35" i="1"/>
  <c r="AJ36" i="7"/>
  <c r="AJ78" i="6"/>
  <c r="AI80" i="6"/>
  <c r="S1422" i="8" s="1"/>
  <c r="T1422" i="8" s="1"/>
  <c r="AK59" i="1"/>
  <c r="AJ80" i="6"/>
  <c r="AJ42" i="7"/>
  <c r="AI76" i="6"/>
  <c r="S1418" i="8" s="1"/>
  <c r="T1418" i="8" s="1"/>
  <c r="AI40" i="6"/>
  <c r="S1382" i="8" s="1"/>
  <c r="T1382" i="8" s="1"/>
  <c r="AJ47" i="6"/>
  <c r="AI68" i="6"/>
  <c r="S1410" i="8" s="1"/>
  <c r="T1410" i="8" s="1"/>
  <c r="AJ28" i="6"/>
  <c r="AI78" i="6"/>
  <c r="S1420" i="8" s="1"/>
  <c r="T1420" i="8" s="1"/>
  <c r="AJ81" i="6"/>
  <c r="AJ42" i="6"/>
  <c r="AJ29" i="6"/>
  <c r="AJ49" i="6"/>
  <c r="AI27" i="6"/>
  <c r="S1369" i="8" s="1"/>
  <c r="T1369" i="8" s="1"/>
  <c r="AJ36" i="6"/>
  <c r="AI29" i="6"/>
  <c r="S1371" i="8" s="1"/>
  <c r="T1371" i="8" s="1"/>
  <c r="AI42" i="6"/>
  <c r="S1384" i="8" s="1"/>
  <c r="T1384" i="8" s="1"/>
  <c r="AJ32" i="6"/>
  <c r="AJ27" i="6"/>
  <c r="AJ29" i="7"/>
  <c r="AI56" i="6"/>
  <c r="S1398" i="8" s="1"/>
  <c r="T1398" i="8" s="1"/>
  <c r="AJ56" i="6"/>
  <c r="AI63" i="6"/>
  <c r="S1405" i="8" s="1"/>
  <c r="T1405" i="8" s="1"/>
  <c r="AI38" i="6"/>
  <c r="S1380" i="8" s="1"/>
  <c r="T1380" i="8" s="1"/>
  <c r="AI49" i="6"/>
  <c r="S1391" i="8" s="1"/>
  <c r="T1391" i="8" s="1"/>
  <c r="AJ82" i="6"/>
  <c r="AJ73" i="6"/>
  <c r="AJ60" i="6"/>
  <c r="AJ31" i="6"/>
  <c r="AJ52" i="6"/>
  <c r="AJ38" i="6"/>
  <c r="AI82" i="6"/>
  <c r="S1424" i="8" s="1"/>
  <c r="T1424" i="8" s="1"/>
  <c r="AJ76" i="7"/>
  <c r="AJ24" i="6"/>
  <c r="AI36" i="6"/>
  <c r="S1378" i="8" s="1"/>
  <c r="T1378" i="8" s="1"/>
  <c r="AJ23" i="6"/>
  <c r="AI52" i="6"/>
  <c r="S1394" i="8" s="1"/>
  <c r="T1394" i="8" s="1"/>
  <c r="AI31" i="6"/>
  <c r="S1373" i="8" s="1"/>
  <c r="T1373" i="8" s="1"/>
  <c r="AJ75" i="6"/>
  <c r="AK65" i="1"/>
  <c r="AJ25" i="6"/>
  <c r="AJ26" i="6"/>
  <c r="AI61" i="6"/>
  <c r="S1403" i="8" s="1"/>
  <c r="T1403" i="8" s="1"/>
  <c r="AI41" i="6"/>
  <c r="S1383" i="8" s="1"/>
  <c r="T1383" i="8" s="1"/>
  <c r="AI24" i="6"/>
  <c r="S1366" i="8" s="1"/>
  <c r="T1366" i="8" s="1"/>
  <c r="AJ48" i="7"/>
  <c r="AJ64" i="6"/>
  <c r="AI74" i="6"/>
  <c r="S1416" i="8" s="1"/>
  <c r="T1416" i="8" s="1"/>
  <c r="AJ79" i="6"/>
  <c r="AI23" i="6"/>
  <c r="S1365" i="8" s="1"/>
  <c r="T1365" i="8" s="1"/>
  <c r="AJ66" i="6"/>
  <c r="AJ46" i="6"/>
  <c r="AJ68" i="6"/>
  <c r="AJ41" i="6"/>
  <c r="AI60" i="6"/>
  <c r="S1402" i="8" s="1"/>
  <c r="T1402" i="8" s="1"/>
  <c r="AI26" i="6"/>
  <c r="S1368" i="8" s="1"/>
  <c r="T1368" i="8" s="1"/>
  <c r="AI25" i="6"/>
  <c r="S1367" i="8" s="1"/>
  <c r="T1367" i="8" s="1"/>
  <c r="AJ74" i="6"/>
  <c r="AJ61" i="6"/>
  <c r="AJ26" i="7"/>
  <c r="AK27" i="1"/>
  <c r="AI79" i="6"/>
  <c r="S1421" i="8" s="1"/>
  <c r="T1421" i="8" s="1"/>
  <c r="AI66" i="6"/>
  <c r="S1408" i="8" s="1"/>
  <c r="T1408" i="8" s="1"/>
  <c r="AI46" i="6"/>
  <c r="S1388" i="8" s="1"/>
  <c r="T1388" i="8" s="1"/>
  <c r="AI75" i="6"/>
  <c r="S1417" i="8" s="1"/>
  <c r="T1417" i="8" s="1"/>
  <c r="AI64" i="6"/>
  <c r="S1406" i="8" s="1"/>
  <c r="T1406" i="8" s="1"/>
  <c r="AI73" i="6"/>
  <c r="S1415" i="8" s="1"/>
  <c r="T1415" i="8" s="1"/>
  <c r="AK31" i="1"/>
  <c r="AJ50" i="6"/>
  <c r="AJ66" i="7"/>
  <c r="AK26" i="1"/>
  <c r="AJ39" i="6"/>
  <c r="AK23" i="1"/>
  <c r="AI44" i="6"/>
  <c r="S1386" i="8" s="1"/>
  <c r="T1386" i="8" s="1"/>
  <c r="AJ77" i="7"/>
  <c r="AI50" i="6"/>
  <c r="S1392" i="8" s="1"/>
  <c r="T1392" i="8" s="1"/>
  <c r="AJ44" i="6"/>
  <c r="AI39" i="6"/>
  <c r="S1381" i="8" s="1"/>
  <c r="T1381" i="8" s="1"/>
  <c r="AJ55" i="6"/>
  <c r="AJ55" i="7"/>
  <c r="AI71" i="6"/>
  <c r="S1413" i="8" s="1"/>
  <c r="T1413" i="8" s="1"/>
  <c r="AI55" i="6"/>
  <c r="S1397" i="8" s="1"/>
  <c r="T1397" i="8" s="1"/>
  <c r="AK54" i="1"/>
  <c r="AI59" i="6"/>
  <c r="S1401" i="8" s="1"/>
  <c r="T1401" i="8" s="1"/>
  <c r="AJ71" i="6"/>
  <c r="AJ59" i="6"/>
  <c r="AK36" i="1"/>
  <c r="AK39" i="1"/>
  <c r="AK61" i="1"/>
  <c r="AJ23" i="7"/>
  <c r="AK30" i="1"/>
  <c r="AJ41" i="7"/>
  <c r="AK81" i="1"/>
  <c r="AJ68" i="7"/>
  <c r="AK56" i="1"/>
  <c r="AK41" i="1"/>
  <c r="AK71" i="1"/>
  <c r="AK48" i="1"/>
  <c r="AK73" i="1"/>
  <c r="AK53" i="1"/>
  <c r="AK28" i="1"/>
  <c r="AK60" i="1"/>
  <c r="AK55" i="1"/>
  <c r="AK45" i="1"/>
  <c r="AJ62" i="7"/>
  <c r="AK57" i="1"/>
  <c r="AK79" i="1"/>
  <c r="AK69" i="1"/>
  <c r="AK77" i="1"/>
  <c r="AK50" i="7"/>
  <c r="AK64" i="1"/>
  <c r="AK52" i="1"/>
  <c r="AK40" i="1"/>
  <c r="AK47" i="1"/>
  <c r="AK51" i="1"/>
  <c r="AK58" i="1"/>
  <c r="AK29" i="1"/>
  <c r="AK46" i="1"/>
  <c r="AK50" i="1"/>
  <c r="AK82" i="1"/>
  <c r="AK80" i="1"/>
  <c r="AK38" i="1"/>
  <c r="AK74" i="1"/>
  <c r="AK78" i="1"/>
  <c r="AK44" i="1"/>
  <c r="AK37" i="1"/>
  <c r="AK68" i="1"/>
  <c r="AK76" i="1"/>
  <c r="AK24" i="1"/>
  <c r="AK67" i="1"/>
  <c r="AK70" i="1"/>
  <c r="AK66" i="1"/>
  <c r="AK49" i="1"/>
  <c r="AK33" i="1"/>
  <c r="AK62" i="1"/>
  <c r="AK43" i="1"/>
  <c r="AK72" i="1"/>
  <c r="AK34" i="1"/>
  <c r="AK42" i="1"/>
  <c r="AK32" i="1"/>
  <c r="AK25" i="1"/>
  <c r="AK75" i="1"/>
  <c r="AK63" i="1"/>
  <c r="Z12" i="6"/>
  <c r="AA12" i="6" s="1"/>
  <c r="AA12" i="1"/>
  <c r="AC12" i="1"/>
  <c r="AB12" i="1"/>
  <c r="Z12" i="7"/>
  <c r="AA12" i="7" s="1"/>
  <c r="AH8" i="1"/>
  <c r="AA17" i="7"/>
  <c r="AA10" i="7"/>
  <c r="AA21" i="7"/>
  <c r="AA22" i="7"/>
  <c r="AA13" i="7"/>
  <c r="AA19" i="7"/>
  <c r="AA16" i="6"/>
  <c r="AA13" i="6"/>
  <c r="AB16" i="7"/>
  <c r="AA16" i="7"/>
  <c r="AA14" i="6"/>
  <c r="AA20" i="7"/>
  <c r="AC16" i="7"/>
  <c r="AA15" i="7"/>
  <c r="AA14" i="7"/>
  <c r="AA15" i="6"/>
  <c r="AA20" i="6"/>
  <c r="AA11" i="7"/>
  <c r="AA9" i="7"/>
  <c r="AA9" i="6"/>
  <c r="AA22" i="6"/>
  <c r="AA10" i="6"/>
  <c r="AA19" i="6"/>
  <c r="AA11" i="6"/>
  <c r="AA21" i="6"/>
  <c r="AA17" i="6"/>
  <c r="AC14" i="6"/>
  <c r="AB14" i="6"/>
  <c r="AB22" i="7"/>
  <c r="AC22" i="7"/>
  <c r="AB21" i="7"/>
  <c r="AC21" i="7"/>
  <c r="AB20" i="7"/>
  <c r="AC20" i="7"/>
  <c r="AC19" i="7"/>
  <c r="AB19" i="7"/>
  <c r="AC17" i="7"/>
  <c r="AB17" i="7"/>
  <c r="AC13" i="6"/>
  <c r="AB13" i="6"/>
  <c r="AC10" i="7"/>
  <c r="AB10" i="7"/>
  <c r="AC10" i="6"/>
  <c r="AB10" i="6"/>
  <c r="AB9" i="7"/>
  <c r="AC9" i="7"/>
  <c r="AC9" i="6"/>
  <c r="AB9" i="6"/>
  <c r="AB15" i="7"/>
  <c r="AC15" i="7"/>
  <c r="AB14" i="7"/>
  <c r="AC14" i="7"/>
  <c r="AB13" i="7"/>
  <c r="AC13" i="7"/>
  <c r="AB11" i="6"/>
  <c r="AC11" i="6"/>
  <c r="AB11" i="7"/>
  <c r="AC11" i="7"/>
  <c r="AB16" i="6"/>
  <c r="AC16" i="6"/>
  <c r="AC15" i="6"/>
  <c r="AB15" i="6"/>
  <c r="AC22" i="6"/>
  <c r="AB22" i="6"/>
  <c r="AB21" i="6"/>
  <c r="AC21" i="6"/>
  <c r="AC20" i="6"/>
  <c r="AB20" i="6"/>
  <c r="AC19" i="6"/>
  <c r="AB19" i="6"/>
  <c r="AC17" i="6"/>
  <c r="AB17" i="6"/>
  <c r="AC8" i="7"/>
  <c r="AB8" i="7"/>
  <c r="AA8" i="7"/>
  <c r="AB8" i="6"/>
  <c r="AC8" i="6"/>
  <c r="AA8" i="6"/>
  <c r="AD14" i="6" l="1"/>
  <c r="AE14" i="6"/>
  <c r="AG14" i="6"/>
  <c r="AF14" i="6"/>
  <c r="AH14" i="6"/>
  <c r="AD13" i="6"/>
  <c r="AE13" i="6"/>
  <c r="AF13" i="6"/>
  <c r="AG13" i="6"/>
  <c r="AH13" i="6"/>
  <c r="AD10" i="6"/>
  <c r="AE10" i="6"/>
  <c r="AG10" i="6"/>
  <c r="AH10" i="6"/>
  <c r="AF10" i="6"/>
  <c r="AE9" i="6"/>
  <c r="AF9" i="6"/>
  <c r="AG9" i="6"/>
  <c r="AH9" i="6"/>
  <c r="AD9" i="6"/>
  <c r="AH11" i="6"/>
  <c r="AD11" i="6"/>
  <c r="AE11" i="6"/>
  <c r="AF11" i="6"/>
  <c r="AG11" i="6"/>
  <c r="AH16" i="6"/>
  <c r="AG16" i="6"/>
  <c r="AF16" i="6"/>
  <c r="AE16" i="6"/>
  <c r="AD16" i="6"/>
  <c r="AH15" i="6"/>
  <c r="AG15" i="6"/>
  <c r="AF15" i="6"/>
  <c r="AE15" i="6"/>
  <c r="AD15" i="6"/>
  <c r="AD22" i="6"/>
  <c r="AE22" i="6"/>
  <c r="AF22" i="6"/>
  <c r="AG22" i="6"/>
  <c r="AH22" i="6"/>
  <c r="AD21" i="6"/>
  <c r="AE21" i="6"/>
  <c r="AF21" i="6"/>
  <c r="AG21" i="6"/>
  <c r="AH21" i="6"/>
  <c r="AD20" i="6"/>
  <c r="AE20" i="6"/>
  <c r="AF20" i="6"/>
  <c r="AG20" i="6"/>
  <c r="AH20" i="6"/>
  <c r="AD19" i="6"/>
  <c r="AE19" i="6"/>
  <c r="AF19" i="6"/>
  <c r="AG19" i="6"/>
  <c r="AH19" i="6"/>
  <c r="AD17" i="6"/>
  <c r="AF17" i="6"/>
  <c r="AE17" i="6"/>
  <c r="AG17" i="6"/>
  <c r="AH17" i="6"/>
  <c r="AH16" i="7"/>
  <c r="AG16" i="7"/>
  <c r="AF16" i="7"/>
  <c r="AE16" i="7"/>
  <c r="AD16" i="7"/>
  <c r="AE22" i="7"/>
  <c r="AG22" i="7"/>
  <c r="AD22" i="7"/>
  <c r="AH22" i="7"/>
  <c r="AF22" i="7"/>
  <c r="AF21" i="7"/>
  <c r="AE21" i="7"/>
  <c r="AH21" i="7"/>
  <c r="AG21" i="7"/>
  <c r="AD21" i="7"/>
  <c r="AD20" i="7"/>
  <c r="AF20" i="7"/>
  <c r="AE20" i="7"/>
  <c r="AH20" i="7"/>
  <c r="AG20" i="7"/>
  <c r="AD19" i="7"/>
  <c r="AE19" i="7"/>
  <c r="AG19" i="7"/>
  <c r="AH19" i="7"/>
  <c r="AF19" i="7"/>
  <c r="AH17" i="7"/>
  <c r="AG17" i="7"/>
  <c r="AF17" i="7"/>
  <c r="AE17" i="7"/>
  <c r="AD17" i="7"/>
  <c r="AD10" i="7"/>
  <c r="AH10" i="7"/>
  <c r="AG10" i="7"/>
  <c r="AF10" i="7"/>
  <c r="AE10" i="7"/>
  <c r="AD9" i="7"/>
  <c r="AE9" i="7"/>
  <c r="AG9" i="7"/>
  <c r="AF9" i="7"/>
  <c r="AH9" i="7"/>
  <c r="AH15" i="7"/>
  <c r="AG15" i="7"/>
  <c r="AF15" i="7"/>
  <c r="AE15" i="7"/>
  <c r="AD15" i="7"/>
  <c r="AH14" i="7"/>
  <c r="AG14" i="7"/>
  <c r="AF14" i="7"/>
  <c r="AD14" i="7"/>
  <c r="AE14" i="7"/>
  <c r="AD13" i="7"/>
  <c r="AE13" i="7"/>
  <c r="AG13" i="7"/>
  <c r="AF13" i="7"/>
  <c r="AH13" i="7"/>
  <c r="AE11" i="7"/>
  <c r="AF11" i="7"/>
  <c r="AG11" i="7"/>
  <c r="AD11" i="7"/>
  <c r="AH11" i="7"/>
  <c r="AG12" i="1"/>
  <c r="AE12" i="1"/>
  <c r="AF12" i="1"/>
  <c r="AD12" i="1"/>
  <c r="AH12" i="1"/>
  <c r="AI15" i="1"/>
  <c r="S683" i="8" s="1"/>
  <c r="T683" i="8" s="1"/>
  <c r="AI21" i="1"/>
  <c r="S689" i="8" s="1"/>
  <c r="T689" i="8" s="1"/>
  <c r="AI22" i="1"/>
  <c r="S690" i="8" s="1"/>
  <c r="T690" i="8" s="1"/>
  <c r="AI17" i="1"/>
  <c r="S685" i="8" s="1"/>
  <c r="T685" i="8" s="1"/>
  <c r="AI16" i="1"/>
  <c r="S684" i="8" s="1"/>
  <c r="T684" i="8" s="1"/>
  <c r="AI20" i="1"/>
  <c r="S688" i="8" s="1"/>
  <c r="T688" i="8" s="1"/>
  <c r="AI11" i="1"/>
  <c r="S679" i="8" s="1"/>
  <c r="T679" i="8" s="1"/>
  <c r="AI14" i="1"/>
  <c r="S682" i="8" s="1"/>
  <c r="T682" i="8" s="1"/>
  <c r="AI9" i="1"/>
  <c r="S677" i="8" s="1"/>
  <c r="T677" i="8" s="1"/>
  <c r="AI19" i="1"/>
  <c r="S687" i="8" s="1"/>
  <c r="T687" i="8" s="1"/>
  <c r="AI10" i="1"/>
  <c r="S678" i="8" s="1"/>
  <c r="T678" i="8" s="1"/>
  <c r="AI13" i="1"/>
  <c r="S681" i="8" s="1"/>
  <c r="T681" i="8" s="1"/>
  <c r="AI8" i="1"/>
  <c r="S676" i="8" s="1"/>
  <c r="T676" i="8" s="1"/>
  <c r="AK27" i="7"/>
  <c r="AK54" i="6"/>
  <c r="AK34" i="6"/>
  <c r="AK49" i="7"/>
  <c r="AK43" i="7"/>
  <c r="AK31" i="7"/>
  <c r="AK52" i="7"/>
  <c r="AK75" i="7"/>
  <c r="AK45" i="7"/>
  <c r="AK73" i="7"/>
  <c r="AK34" i="7"/>
  <c r="AK38" i="7"/>
  <c r="AK77" i="7"/>
  <c r="AK67" i="7"/>
  <c r="AK55" i="7"/>
  <c r="AK66" i="7"/>
  <c r="AK40" i="7"/>
  <c r="AK47" i="7"/>
  <c r="AK36" i="7"/>
  <c r="AK28" i="7"/>
  <c r="AK42" i="7"/>
  <c r="AK44" i="7"/>
  <c r="AK56" i="7"/>
  <c r="AK25" i="7"/>
  <c r="AK29" i="7"/>
  <c r="AK58" i="7"/>
  <c r="AK51" i="7"/>
  <c r="AK37" i="7"/>
  <c r="AK32" i="7"/>
  <c r="AK30" i="7"/>
  <c r="AK81" i="7"/>
  <c r="AK64" i="7"/>
  <c r="AK57" i="7"/>
  <c r="AK70" i="7"/>
  <c r="AK61" i="7"/>
  <c r="AK35" i="7"/>
  <c r="AK80" i="7"/>
  <c r="AK48" i="7"/>
  <c r="AK78" i="7"/>
  <c r="AK65" i="6"/>
  <c r="AK32" i="6"/>
  <c r="AK65" i="7"/>
  <c r="AK60" i="7"/>
  <c r="AK77" i="6"/>
  <c r="AK79" i="7"/>
  <c r="AK46" i="7"/>
  <c r="AK33" i="7"/>
  <c r="AK71" i="7"/>
  <c r="AK54" i="7"/>
  <c r="AK82" i="7"/>
  <c r="AK69" i="7"/>
  <c r="AK74" i="7"/>
  <c r="AK24" i="7"/>
  <c r="AK59" i="7"/>
  <c r="AK39" i="7"/>
  <c r="AK63" i="7"/>
  <c r="AK72" i="7"/>
  <c r="AK53" i="7"/>
  <c r="AK26" i="7"/>
  <c r="AK53" i="6"/>
  <c r="AK51" i="6"/>
  <c r="AK58" i="6"/>
  <c r="AK72" i="6"/>
  <c r="AK35" i="6"/>
  <c r="AK33" i="6"/>
  <c r="AK69" i="6"/>
  <c r="AK62" i="6"/>
  <c r="AK30" i="6"/>
  <c r="AK70" i="6"/>
  <c r="AK28" i="6"/>
  <c r="AK64" i="6"/>
  <c r="AK43" i="6"/>
  <c r="AK37" i="6"/>
  <c r="AK48" i="6"/>
  <c r="AK76" i="6"/>
  <c r="AK81" i="6"/>
  <c r="AK41" i="6"/>
  <c r="AK78" i="6"/>
  <c r="AK45" i="6"/>
  <c r="AK27" i="6"/>
  <c r="AK47" i="6"/>
  <c r="AK57" i="6"/>
  <c r="AK29" i="6"/>
  <c r="AK80" i="6"/>
  <c r="AK67" i="6"/>
  <c r="AK75" i="6"/>
  <c r="AK38" i="6"/>
  <c r="AK42" i="6"/>
  <c r="AK74" i="6"/>
  <c r="AK63" i="6"/>
  <c r="AK56" i="6"/>
  <c r="AK49" i="6"/>
  <c r="AK68" i="6"/>
  <c r="AK40" i="6"/>
  <c r="AK73" i="6"/>
  <c r="AK60" i="6"/>
  <c r="AK24" i="6"/>
  <c r="AK52" i="6"/>
  <c r="AK36" i="6"/>
  <c r="AK76" i="7"/>
  <c r="AK31" i="6"/>
  <c r="AK50" i="6"/>
  <c r="AK61" i="6"/>
  <c r="AK82" i="6"/>
  <c r="AK46" i="6"/>
  <c r="AK26" i="6"/>
  <c r="AK23" i="6"/>
  <c r="AK25" i="6"/>
  <c r="AK66" i="6"/>
  <c r="AK55" i="6"/>
  <c r="AK79" i="6"/>
  <c r="AK39" i="6"/>
  <c r="AK44" i="6"/>
  <c r="AK59" i="6"/>
  <c r="AK71" i="6"/>
  <c r="AK41" i="7"/>
  <c r="AK23" i="7"/>
  <c r="AK68" i="7"/>
  <c r="AC12" i="6"/>
  <c r="AB12" i="6"/>
  <c r="AK62" i="7"/>
  <c r="AG8" i="7"/>
  <c r="AG8" i="6"/>
  <c r="AE8" i="6"/>
  <c r="AC12" i="7"/>
  <c r="AB12" i="7"/>
  <c r="AJ20" i="1"/>
  <c r="AJ11" i="1"/>
  <c r="AJ16" i="1"/>
  <c r="AJ21" i="1"/>
  <c r="AJ15" i="1"/>
  <c r="AJ17" i="1"/>
  <c r="AJ19" i="1"/>
  <c r="AJ14" i="1"/>
  <c r="AJ22" i="1"/>
  <c r="AJ13" i="1"/>
  <c r="AJ9" i="1"/>
  <c r="AJ10" i="1"/>
  <c r="AJ8" i="1"/>
  <c r="AH8" i="7"/>
  <c r="AD8" i="7"/>
  <c r="AE8" i="7"/>
  <c r="AF8" i="7"/>
  <c r="AD8" i="6"/>
  <c r="AH8" i="6"/>
  <c r="AF8" i="6"/>
  <c r="AH12" i="6" l="1"/>
  <c r="AG12" i="6"/>
  <c r="AF12" i="6"/>
  <c r="AE12" i="6"/>
  <c r="AD12" i="6"/>
  <c r="AH12" i="7"/>
  <c r="AG12" i="7"/>
  <c r="AF12" i="7"/>
  <c r="AE12" i="7"/>
  <c r="AD12" i="7"/>
  <c r="AI13" i="7"/>
  <c r="S2030" i="8" s="1"/>
  <c r="T2030" i="8" s="1"/>
  <c r="AI17" i="7"/>
  <c r="S2034" i="8" s="1"/>
  <c r="T2034" i="8" s="1"/>
  <c r="AI12" i="1"/>
  <c r="S680" i="8" s="1"/>
  <c r="T680" i="8" s="1"/>
  <c r="AI10" i="7"/>
  <c r="S2027" i="8" s="1"/>
  <c r="T2027" i="8" s="1"/>
  <c r="AI16" i="7"/>
  <c r="S2033" i="8" s="1"/>
  <c r="T2033" i="8" s="1"/>
  <c r="AI20" i="7"/>
  <c r="S2037" i="8" s="1"/>
  <c r="T2037" i="8" s="1"/>
  <c r="AI15" i="7"/>
  <c r="S2032" i="8" s="1"/>
  <c r="T2032" i="8" s="1"/>
  <c r="AI9" i="7"/>
  <c r="S2026" i="8" s="1"/>
  <c r="T2026" i="8" s="1"/>
  <c r="AI14" i="7"/>
  <c r="S2031" i="8" s="1"/>
  <c r="T2031" i="8" s="1"/>
  <c r="AI19" i="7"/>
  <c r="S2036" i="8" s="1"/>
  <c r="T2036" i="8" s="1"/>
  <c r="AI11" i="7"/>
  <c r="S2028" i="8" s="1"/>
  <c r="T2028" i="8" s="1"/>
  <c r="AI21" i="7"/>
  <c r="S2038" i="8" s="1"/>
  <c r="T2038" i="8" s="1"/>
  <c r="AI22" i="7"/>
  <c r="S2039" i="8" s="1"/>
  <c r="T2039" i="8" s="1"/>
  <c r="AI8" i="7"/>
  <c r="S2025" i="8" s="1"/>
  <c r="T2025" i="8" s="1"/>
  <c r="AJ12" i="1"/>
  <c r="AJ17" i="7"/>
  <c r="AJ11" i="7"/>
  <c r="AJ9" i="7"/>
  <c r="AJ13" i="7"/>
  <c r="AJ10" i="6"/>
  <c r="AJ13" i="6"/>
  <c r="AJ15" i="7"/>
  <c r="AJ22" i="6"/>
  <c r="AJ17" i="6"/>
  <c r="AJ15" i="6"/>
  <c r="AJ16" i="7"/>
  <c r="AJ10" i="7"/>
  <c r="AJ19" i="6"/>
  <c r="AJ20" i="6"/>
  <c r="AJ19" i="7"/>
  <c r="AJ16" i="6"/>
  <c r="AJ14" i="6"/>
  <c r="AJ21" i="6"/>
  <c r="AJ9" i="6"/>
  <c r="AJ11" i="6"/>
  <c r="AJ14" i="7"/>
  <c r="AJ22" i="7"/>
  <c r="AJ20" i="7"/>
  <c r="AJ21" i="7"/>
  <c r="AJ8" i="7"/>
  <c r="AJ8" i="6"/>
  <c r="AI17" i="6"/>
  <c r="S1359" i="8" s="1"/>
  <c r="T1359" i="8" s="1"/>
  <c r="AI10" i="6"/>
  <c r="S1352" i="8" s="1"/>
  <c r="T1352" i="8" s="1"/>
  <c r="AI13" i="6"/>
  <c r="S1355" i="8" s="1"/>
  <c r="T1355" i="8" s="1"/>
  <c r="AI19" i="6"/>
  <c r="S1361" i="8" s="1"/>
  <c r="T1361" i="8" s="1"/>
  <c r="AI15" i="6"/>
  <c r="S1357" i="8" s="1"/>
  <c r="T1357" i="8" s="1"/>
  <c r="AI8" i="6"/>
  <c r="S1350" i="8" s="1"/>
  <c r="T1350" i="8" s="1"/>
  <c r="AI16" i="6"/>
  <c r="S1358" i="8" s="1"/>
  <c r="T1358" i="8" s="1"/>
  <c r="AI11" i="6"/>
  <c r="S1353" i="8" s="1"/>
  <c r="T1353" i="8" s="1"/>
  <c r="AI9" i="6"/>
  <c r="S1351" i="8" s="1"/>
  <c r="T1351" i="8" s="1"/>
  <c r="AI22" i="6"/>
  <c r="S1364" i="8" s="1"/>
  <c r="T1364" i="8" s="1"/>
  <c r="AI21" i="6"/>
  <c r="S1363" i="8" s="1"/>
  <c r="T1363" i="8" s="1"/>
  <c r="AI20" i="6"/>
  <c r="S1362" i="8" s="1"/>
  <c r="T1362" i="8" s="1"/>
  <c r="AI14" i="6"/>
  <c r="S1356" i="8" s="1"/>
  <c r="T1356" i="8" s="1"/>
  <c r="AK19" i="1"/>
  <c r="AK9" i="1"/>
  <c r="AK10" i="1"/>
  <c r="AK17" i="1"/>
  <c r="AK13" i="1"/>
  <c r="AK14" i="1"/>
  <c r="AK15" i="1"/>
  <c r="AK11" i="1"/>
  <c r="AK21" i="1"/>
  <c r="AK20" i="1"/>
  <c r="AK22" i="1"/>
  <c r="AK8" i="1"/>
  <c r="AK16" i="1"/>
  <c r="AI12" i="7" l="1"/>
  <c r="S2029" i="8" s="1"/>
  <c r="T2029" i="8" s="1"/>
  <c r="AI12" i="6"/>
  <c r="S1354" i="8" s="1"/>
  <c r="T1354" i="8" s="1"/>
  <c r="AJ12" i="6"/>
  <c r="AK12" i="1"/>
  <c r="AJ12" i="7"/>
  <c r="AK17" i="7"/>
  <c r="AK15" i="7"/>
  <c r="AK22" i="7"/>
  <c r="AK19" i="7"/>
  <c r="AK13" i="6"/>
  <c r="AK22" i="6"/>
  <c r="AK21" i="7"/>
  <c r="AK20" i="7"/>
  <c r="AK14" i="6"/>
  <c r="AK9" i="6"/>
  <c r="AK16" i="7"/>
  <c r="AK10" i="6"/>
  <c r="AK15" i="6"/>
  <c r="AK14" i="7"/>
  <c r="AK13" i="7"/>
  <c r="AK11" i="7"/>
  <c r="AK21" i="6"/>
  <c r="AK17" i="6"/>
  <c r="AK16" i="6"/>
  <c r="AK20" i="6"/>
  <c r="AK11" i="6"/>
  <c r="AK19" i="6"/>
  <c r="AK10" i="7"/>
  <c r="AK9" i="7"/>
  <c r="AK8" i="7"/>
  <c r="AK8" i="6"/>
  <c r="AK12" i="6" l="1"/>
  <c r="AK12" i="7"/>
  <c r="Z18" i="7" l="1"/>
  <c r="Y18" i="7"/>
  <c r="Z18" i="6"/>
  <c r="Y18" i="6"/>
  <c r="AA18" i="1"/>
  <c r="AB18" i="1"/>
  <c r="AC18" i="1"/>
  <c r="AG18" i="1" l="1"/>
  <c r="AE18" i="1"/>
  <c r="AF18" i="1"/>
  <c r="AD18" i="1"/>
  <c r="AH18" i="1"/>
  <c r="AA18" i="6"/>
  <c r="AC18" i="6"/>
  <c r="AB18" i="6"/>
  <c r="AC18" i="7"/>
  <c r="AA18" i="7"/>
  <c r="AB18" i="7"/>
  <c r="AH18" i="6" l="1"/>
  <c r="AG18" i="6"/>
  <c r="AF18" i="6"/>
  <c r="AE18" i="6"/>
  <c r="AD18" i="6"/>
  <c r="AH18" i="7"/>
  <c r="AG18" i="7"/>
  <c r="AF18" i="7"/>
  <c r="AE18" i="7"/>
  <c r="AD18" i="7"/>
  <c r="AI18" i="1"/>
  <c r="S686" i="8" s="1"/>
  <c r="T686" i="8" s="1"/>
  <c r="AJ18" i="1"/>
  <c r="AI680" i="1" l="1"/>
  <c r="AI18" i="7"/>
  <c r="S2035" i="8" s="1"/>
  <c r="T2035" i="8" s="1"/>
  <c r="AJ18" i="6"/>
  <c r="AJ18" i="7"/>
  <c r="AI18" i="6"/>
  <c r="S1360" i="8" s="1"/>
  <c r="T1360" i="8" s="1"/>
  <c r="AK18" i="1"/>
  <c r="AK683" i="1" s="1"/>
  <c r="AK18" i="7" l="1"/>
  <c r="AK681" i="7" s="1"/>
  <c r="AK18" i="6"/>
  <c r="AK681" i="6" s="1"/>
  <c r="Q676" i="8"/>
  <c r="P676" i="8" l="1"/>
  <c r="R676" i="8" s="1"/>
</calcChain>
</file>

<file path=xl/sharedStrings.xml><?xml version="1.0" encoding="utf-8"?>
<sst xmlns="http://schemas.openxmlformats.org/spreadsheetml/2006/main" count="35161" uniqueCount="1415">
  <si>
    <t>PROCESO PLANEACIÓN ESTRATÉGICA
FORMATO  VALIDACIÓN PRECIOS UNITARIOS DE REFERENCIA</t>
  </si>
  <si>
    <t>Código: FOR-PE-081</t>
  </si>
  <si>
    <t>Versión: 0</t>
  </si>
  <si>
    <t>Fecha: Memo I2025024171 -21/07/2025</t>
  </si>
  <si>
    <t>Pagina: 1 de 3</t>
  </si>
  <si>
    <t>CRITERIOS</t>
  </si>
  <si>
    <t>COTIZACIONES</t>
  </si>
  <si>
    <t>PROCESO FORMULACIÓN</t>
  </si>
  <si>
    <t>RECHAZO POR RANGO</t>
  </si>
  <si>
    <r>
      <t xml:space="preserve">PRECIO </t>
    </r>
    <r>
      <rPr>
        <sz val="10"/>
        <color theme="5"/>
        <rFont val="Arial Narrow"/>
        <family val="2"/>
      </rPr>
      <t>UNITARIOS DE</t>
    </r>
    <r>
      <rPr>
        <sz val="10"/>
        <rFont val="Arial Narrow"/>
        <family val="2"/>
      </rPr>
      <t xml:space="preserve"> REFERENCIA </t>
    </r>
  </si>
  <si>
    <t>#</t>
  </si>
  <si>
    <t xml:space="preserve">ELEMENTO </t>
  </si>
  <si>
    <t>DESCRIPCIÓN DEL ELEMENTO</t>
  </si>
  <si>
    <t>UNIDAD DE MEDIDA</t>
  </si>
  <si>
    <t>VALOR  ANTES DE IVA</t>
  </si>
  <si>
    <r>
      <t xml:space="preserve">NOMBRE EMPRESA </t>
    </r>
    <r>
      <rPr>
        <sz val="10"/>
        <color theme="8"/>
        <rFont val="Arial Narrow"/>
        <family val="2"/>
      </rPr>
      <t>1</t>
    </r>
  </si>
  <si>
    <t>NIT DE LA EMPRESA</t>
  </si>
  <si>
    <t>NOMBRE EMPRESA 2</t>
  </si>
  <si>
    <t>NOMBRE EMPRESA 3</t>
  </si>
  <si>
    <t>NOMBRE EMPRESA 4</t>
  </si>
  <si>
    <t>NOMBRE EMPRESA 5</t>
  </si>
  <si>
    <t>PROMEDIO</t>
  </si>
  <si>
    <t>DESVIACIÓN</t>
  </si>
  <si>
    <t>% DISPERSIÓN</t>
  </si>
  <si>
    <t>TECHO - TUNEL ALTO</t>
  </si>
  <si>
    <t>PISO - TUNEL BAJO</t>
  </si>
  <si>
    <t>PRECIO 1</t>
  </si>
  <si>
    <t>PRECIO 2</t>
  </si>
  <si>
    <t>PRECIO 3</t>
  </si>
  <si>
    <t>PRECIO 4</t>
  </si>
  <si>
    <t>PRECIO 5</t>
  </si>
  <si>
    <t>Pagina: 2 de 3</t>
  </si>
  <si>
    <t xml:space="preserve">PRECIO UNITARIOS DE REFERENCIA </t>
  </si>
  <si>
    <t>NOMBRE EMPRESA 1</t>
  </si>
  <si>
    <t>MEDIANA</t>
  </si>
  <si>
    <t>Pagina: 3 de 3</t>
  </si>
  <si>
    <t>MEDIA GEOMETRICA</t>
  </si>
  <si>
    <t xml:space="preserve">INSTRUCCIONES DE DILIGENCIAMIENTO </t>
  </si>
  <si>
    <t>Favor diligenciar la información en la hoja que corresponde al nombre de la metodología (PROMEDIO, MEDIANA o MEDIA GEOMÉTRICA) que se definió por parte de la dependencia para el cálculo del precio de referencia, por ejemplo: si se define por metodología de PROMEDIO la información se debe registrar en la hoja denominada "PROMEDIO" únicamente.</t>
  </si>
  <si>
    <t>1. #: escriba el número del ítem establecido por el equipo técnico.</t>
  </si>
  <si>
    <t>2. ELEMENTO: escriba el nombre de elemento (Ej. Pañitos húmedos).</t>
  </si>
  <si>
    <t>3. DESCRIPCIÓN DEL ELEMENTO: escriba las características técnicas mínimas del elemento. (Ej. Toallitas húmedas para niña-o para complementar la rutina de higiene después de cada cambio de pañal. Son 3 en 1 porque humectan, protegen y limpian en cada uso. Con extracto de avena y vitamina E. 100 unidades).</t>
  </si>
  <si>
    <t>4. UNIDAD DE MEDIDA: escriba y establezca la unidad de medida (Ej. Paquete).</t>
  </si>
  <si>
    <t>5. VALOR  ANTES DE IVA: escriba los valores sin IVA establecidos en la cotización.</t>
  </si>
  <si>
    <t>6. VALOR INCLUIDO IVA: escriba los valores con IVA establecidos en la cotización.</t>
  </si>
  <si>
    <t>7 NOMBRE EMPRESA 1: escriba el nombre de empresa que provee en valor de ítem.</t>
  </si>
  <si>
    <t>8. NIT DE LA EMPRESA: escriba el número del NIT de la empresa que provee en valor de ítem.</t>
  </si>
  <si>
    <t>9. VALOR ANTES DE IVA: escriba los valores sin IVA establecidos en la cotización.</t>
  </si>
  <si>
    <t>10. VALOR INCLUIDO IVA: escriba los valores con IVA establecidos en la cotización.</t>
  </si>
  <si>
    <t>11. NOMBRE EMPRESA 2: escriba el nombre de empresa que provee en valor de ítem.</t>
  </si>
  <si>
    <t>12. NIT DE LA EMPRESA: escriba el número del NIT de la empresa que provee en valor de ítem.</t>
  </si>
  <si>
    <t>13. VALOR ANTES DE IVA: escriba los valores sin IVA establecidos en la cotización.</t>
  </si>
  <si>
    <t>14. VALOR INCLUIDO IVA: escriba los valores con IVA establecidos en la cotización.</t>
  </si>
  <si>
    <t>15. NOMBRE EMPRESA 3: escriba el nombre de empresa que provee en valor de ítem.</t>
  </si>
  <si>
    <t>16. NIT DE LA EMPRESA: escriba el número del NIT de la empresa que provee en valor de ítem.</t>
  </si>
  <si>
    <t>17. VALOR ANTES DE IVA: escriba los valores sin IVA establecidos en la cotización.</t>
  </si>
  <si>
    <t>18. VALOR INCLUIDO IVA: escriba los valores con IVA establecidos en la cotización.</t>
  </si>
  <si>
    <t>19. NOMBRE EMPRESA 4: escriba el nombre de empresa que provee en valor de ítem.</t>
  </si>
  <si>
    <t>20. NIT DE LA EMPRESA: escriba el número del NIT de la empresa que provee en valor de ítem.</t>
  </si>
  <si>
    <t>21. VALOR ANTES DE IVA: escriba los valores sin IVA establecidos en la cotización.</t>
  </si>
  <si>
    <t>22. VALOR INCLUIDO IVA: escriba los valores con IVA establecidos en la cotización.</t>
  </si>
  <si>
    <t>23. NOMBRE EMPRESA 5: escriba el nombre de empresa que provee en valor de ítem.</t>
  </si>
  <si>
    <t>24 NIT DE LA EMPRESA: escriba el número del NIT de la empresa que provee en valor de ítem.</t>
  </si>
  <si>
    <t>PROCESO FORMULACIÓN*</t>
  </si>
  <si>
    <t>25. PROMEDIO - MEDIANA - MEDIA GEOMÉTRICA: este campo se encuentra formulado, por lo anterior no modificar o ajustar.</t>
  </si>
  <si>
    <t>26. DESVIACIÓN: este campo se encuentra formulado, por lo anterior no modificar o ajustar.</t>
  </si>
  <si>
    <t>27. TECHO - TUNEL ALTO: este campo se encuentra formulado, por lo anterior no modificar o ajustar.</t>
  </si>
  <si>
    <t>28. PISO - TUNEL BAJO: este campo se encuentra formulado, por lo anterior no modificar o ajustar.</t>
  </si>
  <si>
    <t>RECHAZO POR RANGO*</t>
  </si>
  <si>
    <t>29. PRECIO 1: este campo se encuentra formulado, por lo anterior no modificar o ajustar.</t>
  </si>
  <si>
    <t>30. PRECIO 2: este campo se encuentra formulado, por lo anterior no modificar o ajustar.</t>
  </si>
  <si>
    <t>31. PRECIO 3: este campo se encuentra formulado, por lo anterior no modificar o ajustar.</t>
  </si>
  <si>
    <t>32. PRECIO 4: este campo se encuentra formulado, por lo anterior no modificar o ajustar.</t>
  </si>
  <si>
    <t>33. PRECIO 5: este campo se encuentra formulado, por lo anterior no modificar o ajustar.</t>
  </si>
  <si>
    <t>PRECIO UNITARIO DE REFERENCIA*</t>
  </si>
  <si>
    <t>34. PROMEDIO - MEDIANA - MEDIA GEOMÉTRICA: este campo se encuentra formulado, por lo anterior no modificar o ajustar.</t>
  </si>
  <si>
    <t>35. DESVIACIÓN: este campo se encuentra formulado, por lo anterior no modificar o ajustar.</t>
  </si>
  <si>
    <t>36. % DESVIACIÓN: este campo se encuentra formulado, por lo anterior no modificar o ajustar.</t>
  </si>
  <si>
    <t>* Para los cálculos establecidos en los campos de PROCESO DE FORMULACIÓN, RECHAZO POR RANGO y PRECIOS DE REFERENCIA, el área técnica debe analizar y justificar la metodología utilizada y de esta forma utilizar la hoja que corresponda a la metodología elegida "PROMEDIO, MEDIANA o MEDIA GEOMÉTRICA".</t>
  </si>
  <si>
    <t>Se reitera no modificar parcial o total frente a la formulación del documento, con excepción de incluir más campos en COTIZACIONES y RECHAZO POR RANGO cuando se cuente con más de cinco (5) cotizaciones, de ser así tener en cuenta la formulación anterior para que guarde la misma uniformidad, según sea el caso.</t>
  </si>
  <si>
    <t>GRUPO BERAKA SAS</t>
  </si>
  <si>
    <t>901152951-1</t>
  </si>
  <si>
    <t>ABRAZADERA METÁLICA DE 1"</t>
  </si>
  <si>
    <t>ABRAZADERA METÁLICA DE 1/2"</t>
  </si>
  <si>
    <t>ABRAZADERA METÁLICA DE 1-1/2"</t>
  </si>
  <si>
    <t>ABRAZADERA METÁLICA DE 1-1/4"</t>
  </si>
  <si>
    <t>ABRAZADERA METÁLICA DE 2"</t>
  </si>
  <si>
    <t>ABRAZADERA METÁLICA DE 3/4"</t>
  </si>
  <si>
    <t>ACEITE DIELECTRICO X 1/4 GALON PARA MOTOBOMBA SUMERGIBLES</t>
  </si>
  <si>
    <t>ACOPLE FLEXIBLE RANURADO 4</t>
  </si>
  <si>
    <t>ADAPTADOR HEMBRA DE 1 " PVCP</t>
  </si>
  <si>
    <t>ADAPTADOR HEMBRA DE 1/2" PVCP</t>
  </si>
  <si>
    <t>ADAPTADOR HEMBRA DE 1-1/2" PVCP</t>
  </si>
  <si>
    <t>ADAPTADOR HEMBRA DE 1-1/4" PVCP</t>
  </si>
  <si>
    <t>ADAPTADOR HEMBRA DE 2" PVCP</t>
  </si>
  <si>
    <t>ADAPTADOR HEMBRA DE 2-1/2" PVCP</t>
  </si>
  <si>
    <t>ADAPTADOR HEMBRA DE 3" PVCP</t>
  </si>
  <si>
    <t>ADAPTADOR HEMBRA DE 4" PVCP</t>
  </si>
  <si>
    <t>ADAPTADOR HEMBRA DE 6" PVCP</t>
  </si>
  <si>
    <t>ADAPTADOR MACHO DE  2-1/2" PVCP</t>
  </si>
  <si>
    <t>ADAPTADOR MACHO DE 1" PVCP</t>
  </si>
  <si>
    <t>ADAPTADOR MACHO DE 1/2" PVCP</t>
  </si>
  <si>
    <t>ADAPTADOR MACHO DE 1-1/2" PVCP</t>
  </si>
  <si>
    <t>ADAPTADOR MACHO DE 1-1/4" PVCP</t>
  </si>
  <si>
    <t>ADAPTADOR MACHO DE 2" PVCP</t>
  </si>
  <si>
    <t>ADAPTADOR MACHO DE 3" PVCP</t>
  </si>
  <si>
    <t>ADAPTADOR MACHO DE 4" PVCP</t>
  </si>
  <si>
    <t>ADAPTADOR MACHO DE 6" PVCP</t>
  </si>
  <si>
    <t>ADAPTADOR MACHO DE 3/4" PVCP</t>
  </si>
  <si>
    <t>ARENA DE SILICE PARA FILTRO; BULTO 50 KG</t>
  </si>
  <si>
    <t>ARRANCADOR DIRECTO PARA MOTOBOMBA DE 1 HP</t>
  </si>
  <si>
    <t>BASE. MOTOBOMBA HASTA 15 HP EN ÁNGULO CAL 3,16 CON ANCLAJES DE FIJACIÓN: PINTURA ANTICORROSIVO.</t>
  </si>
  <si>
    <t>BASE. MOTOBOMBA HASTA 3,6 HP EN ÁNGULO CAL 3,16 CON ANCLAJES DE FIJACIÓN: PINTURA ANTICORROSIVO.</t>
  </si>
  <si>
    <t>BASE. MOTOBOMBA HASTA 30 HP EN ÁNGULO CAL 3,16 CON ANCLAJES DE FIJACIÓN: PINTURA ANTICORROSIVO.</t>
  </si>
  <si>
    <t>BASE. MOTOBOMBA HASTA 7,5 HP EN ÁNGULO CAL 3,16 CON ANCLAJES DE FIJACIÓN: PINTURA ANTICORROSIVO.</t>
  </si>
  <si>
    <t>BLOQUE AUXILIAR PARA CONTACTOR</t>
  </si>
  <si>
    <t>BLOQUE AUXILIAR PARA SELECTOR</t>
  </si>
  <si>
    <t>BOMBA DE CAUDAL PARA AGUA POTABLE CON MOTOR DE 10 HP 220 V, 3 FASES.</t>
  </si>
  <si>
    <t>BOMBA DE CAUDAL PARA AGUA POTABLE CON MOTOR DE 15 HP 220 V, 3 FASES.</t>
  </si>
  <si>
    <t>BOMBA DE PRESIÓN PARA AGUA POTABLE CON MOTOR DE 1 HP 110/ 220 V.</t>
  </si>
  <si>
    <t>BOMBA DE PRESIÓN PARA AGUA POTABLE CON MOTOR DE 1.5 HP 110/220 V.</t>
  </si>
  <si>
    <t>BOMBA DE PRESIÓN PARA AGUA POTABLE CON MOTOR DE 10 HP 220 V, 3 FASES.</t>
  </si>
  <si>
    <t>BOMBA DE PRESIÓN PARA AGUA POTABLE CON MOTOR DE 2 HP 110/220 V.</t>
  </si>
  <si>
    <t>BOMBA DE PRESIÓN PARA AGUA POTABLE CON MOTOR DE 3 HP 220 V, 3 FASES.</t>
  </si>
  <si>
    <t>BOMBA DE PRESIÓN PARA AGUA POTABLE CON MOTOR DE 5 HP 220 V, 3 FASES.</t>
  </si>
  <si>
    <t>BOMBA DE PRESIÓN PARA AGUA POTABLE CON MOTOR DE 6 HP 220 V, 3 FASES.</t>
  </si>
  <si>
    <t>BOMBA DE PRESIÓN PARA AGUA POTABLE CON MOTOR DE 7.5 HP 220 V, 3 FASES.</t>
  </si>
  <si>
    <t>BOMBA EYECTORA PARA AGUA LLUVIA SUMERGIBLE DE 1 HP, 220 V.</t>
  </si>
  <si>
    <t>BOMBA EYECTORA PARA AGUA LLUVIA SUMERGIBLE DE 2 HP, 220 V, 3 FASES.</t>
  </si>
  <si>
    <t>BOMBA EYECTORA PARA AGUA RESIDUAL SUMERGIBLE DE 1 HP, 220 V.</t>
  </si>
  <si>
    <t>BOMBA EYECTORA PARA AGUA RESIDUAL SUMERGIBLE DE 2 HP, 220 V, 3 FASES.</t>
  </si>
  <si>
    <t>BOMBA EYECTORA PARA AGUA RESIDUAL SUMERGIBLE TIPO TRITURADORA DE 1 HP, 220 V.</t>
  </si>
  <si>
    <t>BOMBA EYECTORA PARA AGUA RESIDUAL SUMERGIBLE TIPO TRITURADORA DE 2 HP, 220 V; 3 FASES</t>
  </si>
  <si>
    <t>BOMBA EYECTORA PARA AGUA RESIDUAL SUMERGIBLE TIPO TRITURADORA DE 3 HP, 220 V; 3 FASES</t>
  </si>
  <si>
    <t>SISTEMA DE ANCLAJE DE AUTOACOPLAMIENTO GUIADO, CONEXIONES 2″ X 2″, HIERRO FUNDIDO, PARA BOMBAS SUMERGIBLES DE HASTA 1 HP</t>
  </si>
  <si>
    <t>SISTEMA DE ANCLAJE DE AUTOACOPLAMIENTO GUIADO, CONEXIONES 2″ X 2″, HIERRO FUNDIDO, PARA BOMBAS SUMERGIBLES DE HASTA 2 HP</t>
  </si>
  <si>
    <t>SISTEMA DE ANCLAJE DE AUTOACOPLAMIENTO GUIADO, CONEXIONES 2″ X 2″, HIERRO FUNDIDO, PARA BOMBAS SUMERGIBLES DE HASTA 3 HP</t>
  </si>
  <si>
    <t>BORNERA PARA MOTOR DE HASTA 1 HP.</t>
  </si>
  <si>
    <t>BORNERA PARA MOTOR DE HASTA 2,5 HP</t>
  </si>
  <si>
    <t>BORNERA PARA MOTOR HASTA 10 HP</t>
  </si>
  <si>
    <t>BORNERA PARA MOTOR HASTA 12,5 HP</t>
  </si>
  <si>
    <t>BORNERA PARA MOTOR HASTA 15 HP</t>
  </si>
  <si>
    <t>BORNERA PARA MOTOR HASTA 20 HP</t>
  </si>
  <si>
    <t>BORNERA PARA MOTOR HASTA 25 HP</t>
  </si>
  <si>
    <t>BORNERA PARA MOTOR HASTA 3,6 HP</t>
  </si>
  <si>
    <t>BORNERA PARA MOTOR HASTA 30 HP</t>
  </si>
  <si>
    <t>BORNERA PARA MOTOR HASTA 5,5 HP</t>
  </si>
  <si>
    <t>BORNERA PARA MOTOR HASTA 7,5 HP</t>
  </si>
  <si>
    <t>BORNERA PARA MOTOR HASTA 9 HP</t>
  </si>
  <si>
    <t>BREAKER 3 X 60 A</t>
  </si>
  <si>
    <t>BREAKER DE 1 X 15 AMP</t>
  </si>
  <si>
    <t>BREAKER DE 3 X 30 A TIPO RIEL</t>
  </si>
  <si>
    <t>BREAKER DE 3 X 32 A TIPO RIEL</t>
  </si>
  <si>
    <t>BREAKER DE 3 X 63 A</t>
  </si>
  <si>
    <t>BREAKER DE RIEL DE 2 AMP</t>
  </si>
  <si>
    <t xml:space="preserve">BREAKER DE RIEL DE 4 - 6 AMP </t>
  </si>
  <si>
    <t>BREAKER DE RIEL DOS POLOS 10 A</t>
  </si>
  <si>
    <t>BREAKER TOTALIZADOR DE 2 X 20 A</t>
  </si>
  <si>
    <t>BREAKER TOTALIZADOR DE 2 X 30 A</t>
  </si>
  <si>
    <t>BREAKER TOTALIZADOR DE 3 X 50 AMP</t>
  </si>
  <si>
    <t>BREAKER TOTALIZADOR DE 3 X 80 AMP</t>
  </si>
  <si>
    <t>BREAKER TRIPOLAR DE 32 AMP</t>
  </si>
  <si>
    <t xml:space="preserve">BRIDA DE ACERO AL CARBÓN DE 1-1/ 2" INCLUYE EMPAQUE </t>
  </si>
  <si>
    <t>BRIDA DE ACERO AL CARBÓN DE 2" INCLUYE EMPAQUE</t>
  </si>
  <si>
    <t>BRIDA DE ACERO AL CARBÓN DE 2-1/2" INCLUYE EMPAQUE</t>
  </si>
  <si>
    <t>BRIDA DE ACERO AL CARBÓN DE 3" INCLUYE EMPAQUE</t>
  </si>
  <si>
    <t>BRIDA DE ACERO AL CARBÓN DE 4" INCLUYE EMPAQUE</t>
  </si>
  <si>
    <t>BRIDA DE ACERO AL CARBÓN DE 6" INCLUYE EMPAQUE</t>
  </si>
  <si>
    <t>BRIDA DE ACERO INOXIDABLE DE 1-1/2" INCLUYE EMPAQUE</t>
  </si>
  <si>
    <t>BRIDA DE ACERO INOXIDABLE DE 2-1/2" INCLUYE EMPAQUE</t>
  </si>
  <si>
    <t>BRIDA DE ACERO INOXIDABLE DE 3" INCLUYE EMPAQUE</t>
  </si>
  <si>
    <t>BRIDA DE ACERO INOXIDABLE DE 4" INCLUYE EMPAQUE</t>
  </si>
  <si>
    <t>BRIDA DE ACERO INOXIDABLE DE 6" INCLUYE EMPAQUE</t>
  </si>
  <si>
    <t>CABLE AISLADO DE COBRE No 10</t>
  </si>
  <si>
    <t>CABLE AISLADO DE COBRE No 12</t>
  </si>
  <si>
    <t>CABLE AISLADO DE COBRE No 14</t>
  </si>
  <si>
    <t>CABLE AISLADO DE COBRE No 16</t>
  </si>
  <si>
    <t>CABLE AISLADO DE COBRE No 18</t>
  </si>
  <si>
    <t>CABLE AISLADO DE COBRE No 8</t>
  </si>
  <si>
    <t>CABLE ENCAUCHETADO DE COBRE  2 X 16</t>
  </si>
  <si>
    <t>CABLE ENCAUCHETADO DE COBRE 2 X 10</t>
  </si>
  <si>
    <t>CABLE ENCAUCHETADO DE COBRE 2 X 12</t>
  </si>
  <si>
    <t xml:space="preserve">CABLE ENCAUCHETADO DE COBRE 3 X 10 </t>
  </si>
  <si>
    <t>CABLE ENCAUCHETADO DE COBRE 3 X 12</t>
  </si>
  <si>
    <t>CAJA DE PASO METÁLICA DE 15 X 15 CM</t>
  </si>
  <si>
    <t>CAJA DE PASO PLÁSTICA USO EXTERIOR DE 30 X 30 CM</t>
  </si>
  <si>
    <t xml:space="preserve">CAJA METÁLICA 60 X 60 X 30 CM </t>
  </si>
  <si>
    <t>CAJA METÁLICA ZINCADA TIPO 2400</t>
  </si>
  <si>
    <t xml:space="preserve"> IMPULSOR MOTOBOMBA HASTA 1 HP</t>
  </si>
  <si>
    <t xml:space="preserve"> IMPULSOR MOTOBOMBA HASTA 2,5 HP</t>
  </si>
  <si>
    <t xml:space="preserve"> IMPULSOR MOTOBOMBA HASTA 3,6 HP</t>
  </si>
  <si>
    <t xml:space="preserve"> IMPULSOR PARA MOTOBOMBA HASTA 10 HP</t>
  </si>
  <si>
    <t xml:space="preserve"> IMPULSOR PARA MOTOBOMBA HASTA 12,5 HP</t>
  </si>
  <si>
    <t xml:space="preserve"> IMPULSOR PARA MOTOBOMBA HASTA 15 HP</t>
  </si>
  <si>
    <t xml:space="preserve"> IMPULSOR PARA MOTOBOMBA HASTA 20 HP</t>
  </si>
  <si>
    <t xml:space="preserve"> IMPULSOR PARA MOTOBOMBA HASTA 25 HP</t>
  </si>
  <si>
    <t xml:space="preserve"> IMPULSOR PARA MOTOBOMBA HASTA 30 HP</t>
  </si>
  <si>
    <t xml:space="preserve"> IMPULSOR PARA MOTOBOMBA HASTA 5,5 HP</t>
  </si>
  <si>
    <t xml:space="preserve"> IMPULSOR PARA MOTOBOMBA HASTA 7,5 HP</t>
  </si>
  <si>
    <t xml:space="preserve"> IMPULSOR PARA MOTOBOMBA HASTA 9 HP</t>
  </si>
  <si>
    <t>SIRENA DE SEGURIDAD DE 110V DC 30W</t>
  </si>
  <si>
    <t xml:space="preserve"> VENTILADOR. MOTOR HASTA 10</t>
  </si>
  <si>
    <t xml:space="preserve"> VENTILADOR. MOTOR HASTA 12,5 HP</t>
  </si>
  <si>
    <t xml:space="preserve"> VENTILADOR. MOTOR HASTA 15 HP</t>
  </si>
  <si>
    <t xml:space="preserve"> VENTILADOR. MOTOR HASTA 2,5 HP</t>
  </si>
  <si>
    <t xml:space="preserve"> VENTILADOR. MOTOR HASTA 20 HP</t>
  </si>
  <si>
    <t xml:space="preserve"> VENTILADOR. MOTOR HASTA 25 HP</t>
  </si>
  <si>
    <t xml:space="preserve"> VENTILADOR. MOTOR HASTA 3,6 HP</t>
  </si>
  <si>
    <t xml:space="preserve"> VENTILADOR. MOTOR HASTA 30 HP</t>
  </si>
  <si>
    <t xml:space="preserve"> VENTILADOR. MOTOR HASTA 5,5 HP</t>
  </si>
  <si>
    <t xml:space="preserve"> VENTILADOR. MOTOR HASTA 7,5 HP</t>
  </si>
  <si>
    <t xml:space="preserve"> VENTILADOR. MOTOR HASTA 9 HP</t>
  </si>
  <si>
    <t xml:space="preserve"> VENTILADOR. MOTOR HASTA DE 1 HP</t>
  </si>
  <si>
    <t>CANALETA RANURADA DE 25 X 25 MM X 2 MTS</t>
  </si>
  <si>
    <t>CANALETA RANURADA GRIS 40 X 60 X 2 MTS</t>
  </si>
  <si>
    <t>CARGADOR DE AIRE</t>
  </si>
  <si>
    <t>FLUJOMETRO DE 2"</t>
  </si>
  <si>
    <t>FLUJOMETRO DE 2 1/2"</t>
  </si>
  <si>
    <t>FLUJOMETRO DE 3"</t>
  </si>
  <si>
    <t>FLUJOMETRO DE 4"</t>
  </si>
  <si>
    <t>FLUJOMETRO DE 6"</t>
  </si>
  <si>
    <t>CHEQUE DE CORTINA HORIZONTAL SELLO METÁLCO DE 1" EN BRONCE TRABAJO PESADO</t>
  </si>
  <si>
    <t>CHEQUE DE CORTINA HORIZONTAL SELLO METÁLI CO DE 2" EN BRONCE TRABAJO PESADO</t>
  </si>
  <si>
    <t>CHEQUE DE CORTINA HORIZONTAL SELLO METÁLICO DE 1/2” EN BRONCE TRABAJO PESADO</t>
  </si>
  <si>
    <t>CHEQUE DE CORTINA HORIZONTAL SELLO METÁLICO DE 1-1/2” EN BRONCE TRABAJO PESADO</t>
  </si>
  <si>
    <t>CHEQUE DE CORTINA HORIZONTAL SELLO METÁLICO DE 1-1/4” EN BRONCE TRABAJO PESADO</t>
  </si>
  <si>
    <t>CHEQUE DE CORTINA HORIZONTAL SELLO METÁLICO DE 3" EN BRONCE TRABAJO PESADO</t>
  </si>
  <si>
    <t>CHEQUE DE CORTINA HORIZONTAL SELLO METÁLICO DE 3/4” EN BRONCE TRABAJO PESADO</t>
  </si>
  <si>
    <t>CHEQUE DE CORTINA HORIZONTAL SELLO METÁLICO DE 4" EN BRONCE TRABAJO PESADO</t>
  </si>
  <si>
    <t>CHEQUE DE CORTINA HORIZONTAL SELLO METÁLICO DE 6" EN BRONCE TRABAJO PESADO</t>
  </si>
  <si>
    <t>CHEQUE HIDRO VERTICAL SELLO METÁLICO DE 1" EN BRONCE TRABAJO PESADO</t>
  </si>
  <si>
    <t>CHEQUE HIDRO VERTICAL SELLO METÁLICO DE 1/2"” EN BRONCE TRABAJO PESADO</t>
  </si>
  <si>
    <t>CHEQUE HIDRO VERTICAL SELLO METÁLICO DE 1-1/2" EN BRONCE TRABAJO PESADO</t>
  </si>
  <si>
    <t>CHEQUE HIDRO VERTICAL SELLO METÁLICO DE 1-1/4" EN BRONCE TRABAJO PESADO</t>
  </si>
  <si>
    <t>CHEQUE HIDRO VERTICAL SELLO METÁLICO DE 2" EN BRONCE TRABAJO PESADO</t>
  </si>
  <si>
    <t>CHEQUE HIDRO VERTICAL SELLO METÁLICO DE 3" EN BRONCE TRABAJO PESADO</t>
  </si>
  <si>
    <t>CHEQUE HIDRO VERTICAL SELLO METÁLICO DE 4" EN BRONCE TRABAJO PESADO</t>
  </si>
  <si>
    <t>CODO 2" RANURADO A 45 UL/FM IMP</t>
  </si>
  <si>
    <t>CODO 2" RANURADO A 90 UL/FM IMP</t>
  </si>
  <si>
    <t>CODO 3" RANURADO A 45 UL/FM IMP</t>
  </si>
  <si>
    <t>CODO 3" RANURADO A 90 UL/FM IMP</t>
  </si>
  <si>
    <t>CODO 4" RANURADO A 45 UL/FM IMP</t>
  </si>
  <si>
    <t>CODO 4" RANURADO A 90 UL/FM IMP</t>
  </si>
  <si>
    <t>CODO 6" RANURADO A 90 UL/FM IMP</t>
  </si>
  <si>
    <t>CODO DE 1/4" EN ACERO GALVANIZADO</t>
  </si>
  <si>
    <t>CODO DE 1/4" EN ACERO INOXIDABLE</t>
  </si>
  <si>
    <t>CODO EN ACERO INOXIDABLE DE 1"</t>
  </si>
  <si>
    <t>CODO EN ACERO INOXIDABLE DE 1/2"</t>
  </si>
  <si>
    <t>CODO EN ACERO INOXIDABLE DE 1/4"</t>
  </si>
  <si>
    <t>CODO EN ACERO INOXIDABLE DE 1-1/2"</t>
  </si>
  <si>
    <t>CODO EN ACERO INOXIDABLE DE 1-1/4"</t>
  </si>
  <si>
    <t>CODO EN ACERO INOXIDABLE DE 2 Y 1/2"</t>
  </si>
  <si>
    <t>CODO EN ACERO INOXIDABLE DE 2"</t>
  </si>
  <si>
    <t>CODO EN ACERO INOXIDABLE DE 3"</t>
  </si>
  <si>
    <t>CODO EN ACERO INOXIDABLE DE 4"</t>
  </si>
  <si>
    <t>CODO EN ACERO INOXIDABLE DE 6"</t>
  </si>
  <si>
    <t>CODO GALVANIZADO 3"</t>
  </si>
  <si>
    <t>CODO GALVANIZADO 4"</t>
  </si>
  <si>
    <t>CODO GALVANIZADO 6"</t>
  </si>
  <si>
    <t>CODO GALVANIZADO DE 1"</t>
  </si>
  <si>
    <t>CODO GALVANIZADO DE 1/2"</t>
  </si>
  <si>
    <t>CODO GALVANIZADO DE 1/4"</t>
  </si>
  <si>
    <t>CODO GALVANIZADO DE 1-1/2"</t>
  </si>
  <si>
    <t>CODO GALVANIZADO DE 1-1/4"</t>
  </si>
  <si>
    <t>CODO GALVANIZADO DE 2 Y 1/2"</t>
  </si>
  <si>
    <t>CODO GALVANIZADO DE 2"</t>
  </si>
  <si>
    <t>CODO PVC PRESIÓN DE 1 -1/2"</t>
  </si>
  <si>
    <t>CODO PVC PRESIÓN DE 1"</t>
  </si>
  <si>
    <t>CODO PVC PRESIÓN DE 1/2"</t>
  </si>
  <si>
    <t>CODO PVC PRESIÓN DE 1-1/4"</t>
  </si>
  <si>
    <t>CODO PVC PRESIÓN DE 2"</t>
  </si>
  <si>
    <t>CODO PVC PRESIÓN DE 2-1/2"</t>
  </si>
  <si>
    <t>CODO PVC PRESIÓN DE 3"</t>
  </si>
  <si>
    <t>CODO PVC PRESIÓN DE 4"</t>
  </si>
  <si>
    <t>CODO PVC PRESIÓN DE 6"</t>
  </si>
  <si>
    <t>CODO PVC PRESIÓN DE 3/4"</t>
  </si>
  <si>
    <t>CODO RANURADO DE 1-1/4"</t>
  </si>
  <si>
    <t>CODO RANURADO EN ACERO INOXIDABLE DE 1"</t>
  </si>
  <si>
    <t>CODO RANURADO GALVANIZADO 3"</t>
  </si>
  <si>
    <t>CODO RANURADO GALVANIZADO 4"</t>
  </si>
  <si>
    <t>CODO RANURADO GALVANIZADO 6"</t>
  </si>
  <si>
    <t>CODO RANURADO GALVANIZADO DE 1-1/2"</t>
  </si>
  <si>
    <t>CODO RANURADO GALVANIZADO DE 1-1/4"</t>
  </si>
  <si>
    <t>CODO RANURADO GALVANIZADO DE 2 Y 1/2"</t>
  </si>
  <si>
    <t>CODO RANURADO GALVANIZADO DE 2"</t>
  </si>
  <si>
    <t>CODO RANURADO HIERRO DUCTIL DE 1-1/2"</t>
  </si>
  <si>
    <t>COFRE METALICO DE 50X40X40</t>
  </si>
  <si>
    <t>CONDENSADOR DE ARRANQUE PARA MOTOR DE 220 V 40 OHM</t>
  </si>
  <si>
    <t>CONTACTOR DE 110 V O 220 V 17 A</t>
  </si>
  <si>
    <t>CONTACTOR DE 110 V O 220 V 18 A</t>
  </si>
  <si>
    <t>CONTACTOR DE 110 V O 220 V 20 A</t>
  </si>
  <si>
    <t>CONTACTOR DE 110 V O 220 V 22 A</t>
  </si>
  <si>
    <t>CONTACTOR DE 110 V O 220 V 25 A</t>
  </si>
  <si>
    <t>CONTACTOR DE 110 V O 220 V 30 A</t>
  </si>
  <si>
    <t>CONTACTOR DE 110 V O 220 V 32 A</t>
  </si>
  <si>
    <t>CONTACTOR DE 110 V O 220 V 35 A</t>
  </si>
  <si>
    <t>CONTACTOR DE 110 V O 220 V 40 A</t>
  </si>
  <si>
    <t>CONTACTOR DE 110 V O 220 V 60 A</t>
  </si>
  <si>
    <t>CONTACTOR DE 110 V O 220 V 9 A</t>
  </si>
  <si>
    <t>COPA "U" PARA MOTOBOMBA.</t>
  </si>
  <si>
    <t>COPA CONCENTRICA RANURADA  6" X 4"</t>
  </si>
  <si>
    <t>COPA CONCENTRICA RANURADA  6" X 3"</t>
  </si>
  <si>
    <t>COPA CONCENTRICA RANURADA  6" X 2"</t>
  </si>
  <si>
    <t>COPA CONCENTRICA RANURADA  4" X 3"</t>
  </si>
  <si>
    <t>COPA CONCENTRICA RANURADA  3" X 1-1/4"</t>
  </si>
  <si>
    <t>COPA CONCENTRICA RANURADA  3" X 2-1/2"</t>
  </si>
  <si>
    <t>COPA EXCENTRICA RANURADA  2" X 1,1/2"</t>
  </si>
  <si>
    <t>CORAZA METÁLICA DE 1"</t>
  </si>
  <si>
    <t>CORAZA METÁLICA DE 1/2"</t>
  </si>
  <si>
    <t>CORAZA METÁLICA DE 3/4"</t>
  </si>
  <si>
    <t>COUPLING HIERRO DÚCTIL RANURADO FLEXIBLE DE 4"</t>
  </si>
  <si>
    <t>COUPLING HIERRO DÚCTIL RANURADO FLEXIBLE DE 3"</t>
  </si>
  <si>
    <t>COUPLING RANURADO DE 1"</t>
  </si>
  <si>
    <t>COUPLING RANURADO DE 1-1/2"</t>
  </si>
  <si>
    <t>COUPLING RANURADO DE 1-1/4"</t>
  </si>
  <si>
    <t>COUPLING RANURADO DE 2"</t>
  </si>
  <si>
    <t>COUPLING RANURADO DE 2-1/2"</t>
  </si>
  <si>
    <t>CRUZ O DOBLE TEE DE 1- 1/4" EN ACERO INOXIDABLE</t>
  </si>
  <si>
    <t>CRUZ O DOBLE TEE DE 1-1/4" EN ACERO GALVANIZADO</t>
  </si>
  <si>
    <t xml:space="preserve">CUÑA EJE MOTOBOMBA </t>
  </si>
  <si>
    <t>CURVA EMT DE 1"</t>
  </si>
  <si>
    <t>CURVA EMT DE 1/2"</t>
  </si>
  <si>
    <t>CURVA EMT DE 3/4"</t>
  </si>
  <si>
    <t>CURVA PVC CONDUIT DE 1"</t>
  </si>
  <si>
    <t>CURVA PVC CONDUIT DE 1/2"</t>
  </si>
  <si>
    <t>CURVA PVC CONDUIT DE 3/4"</t>
  </si>
  <si>
    <t xml:space="preserve"> EJE. MOTOR HASTA 1 HP</t>
  </si>
  <si>
    <t xml:space="preserve"> EJE. MOTOR HASTA 10 HP</t>
  </si>
  <si>
    <t xml:space="preserve"> EJE. MOTOR HASTA 12,5 HP</t>
  </si>
  <si>
    <t xml:space="preserve"> EJE. MOTOR HASTA 15 HP</t>
  </si>
  <si>
    <t xml:space="preserve"> EJE. MOTOR HASTA 2,5 HP</t>
  </si>
  <si>
    <t xml:space="preserve"> EJE. MOTOR HASTA 20 HP</t>
  </si>
  <si>
    <t xml:space="preserve"> EJE. MOTOR HASTA 25 HP</t>
  </si>
  <si>
    <t xml:space="preserve"> EJE. MOTOR HASTA 3,6 HP</t>
  </si>
  <si>
    <t xml:space="preserve"> EJE. MOTOR HASTA 30 HP</t>
  </si>
  <si>
    <t xml:space="preserve"> EJE. MOTOR HASTA 5,5 HP</t>
  </si>
  <si>
    <t xml:space="preserve"> EJE. MOTOR HASTA 7,5 HP</t>
  </si>
  <si>
    <t xml:space="preserve"> EJE. MOTOR HASTA 9 HP</t>
  </si>
  <si>
    <t>FLOTADOR (PERA) ELÉCTRICO DOBLE FUNCIÓN CONTACTO CON UNA CÁMARA AGUA POTABLE O AGUAS LLUVIAS O RESIDUALES</t>
  </si>
  <si>
    <t>FLOTADOR MECÁNICO EN COBRE COMPLETO DE 1/2”</t>
  </si>
  <si>
    <t>FLOTADOR MECÁNICO EN COBRE COMPLETO DE 3/4”</t>
  </si>
  <si>
    <t>FLOTADOR MECÁNICO EN COBRE COMPLETO DE 1"</t>
  </si>
  <si>
    <t>GUARDA MOTOR DE 12 - 21A</t>
  </si>
  <si>
    <t>GUARDA MOTOR DE 16 - 22 A</t>
  </si>
  <si>
    <t>GUARDA MOTOR DE 19 - 25 A</t>
  </si>
  <si>
    <t>GUARDA MOTOR DE 7 - 10 A</t>
  </si>
  <si>
    <t>GUARDA MOTOR SIEMENS SIRIUS 9 - 12.5 A</t>
  </si>
  <si>
    <t>GRAVILLA PARA FILTRO DE PISCINA</t>
  </si>
  <si>
    <t>JUEGO DE EMPAQUES PARA TAPA FILTRO DE PISCINA</t>
  </si>
  <si>
    <t xml:space="preserve">JUEGO DE EMPAQUETADURA PARA MOTOBOMBA </t>
  </si>
  <si>
    <t>JUEGO RODAMIENTOS PARA CONJUNTO BOMBA MOTOR DE HASTA 1 HP.</t>
  </si>
  <si>
    <t>JUEGO RODAMIENTOS PARA CONJUNTO BOMBA MOTOR DE HASTA 10 HP</t>
  </si>
  <si>
    <t>JUEGO RODAMIENTOS PARA CONJUNTO BOMBA MOTOR DE HASTA 12,5 HP</t>
  </si>
  <si>
    <t>JUEGO RODAMIENTOS PARA CONJUNTO BOMBA MOTOR DE HASTA 15 HP</t>
  </si>
  <si>
    <t>JUEGO RODAMIENTOS PARA CONJUNTO BOMBA MOTOR DE HASTA 2,5 HP</t>
  </si>
  <si>
    <t>JUEGO RODAMIENTOS PARA CONJUNTO BOMBA MOTOR DE HASTA 20 HP</t>
  </si>
  <si>
    <t>JUEGO RODAMIENTOS PARA CONJUNTO BOMBA MOTOR DE HASTA 25 HP</t>
  </si>
  <si>
    <t>JUEGO RODAMIENTOS PARA CONJUNTO BOMBA MOTOR DE HASTA 3,6 HP</t>
  </si>
  <si>
    <t>JUEGO RODAMIENTOS PARA CONJUNTO BOMBA MOTOR DE HASTA 30 HP</t>
  </si>
  <si>
    <t>JUEGO RODAMIENTOS PARA CONJUNTO BOMBA MOTOR DE HASTA 5,5 HP</t>
  </si>
  <si>
    <t>JUEGO RODAMIENTOS PARA CONJUNTO BOMBA MOTOR DE HASTA 7,5 HP</t>
  </si>
  <si>
    <t>JUEGO RODAMIENTOS PARA CONJUNTO BOMBA MOTOR DE HASTA 9 HP</t>
  </si>
  <si>
    <t>LLAVE SELECTORA DOS POSICIONES</t>
  </si>
  <si>
    <t>LLAVE SELECTORA TRES POSICIONES</t>
  </si>
  <si>
    <t>LUZ PILOTO 220 V O 110 V 22 MM</t>
  </si>
  <si>
    <t>MANGUERA FLEXOMETÁLICA PARA CARGADOR DE AIRE</t>
  </si>
  <si>
    <t>MANÓMETRO DE 0 - 100 PSI CON GLICERINA</t>
  </si>
  <si>
    <t>MANÓMETRO DE 0 - 100 PSI SECO</t>
  </si>
  <si>
    <t>MANÓMETRO DE 0 - 200 PSI CON GLICERINA</t>
  </si>
  <si>
    <t>MULTICONTROL SEQUENCER MAC 3 O SIMILAR 220 V</t>
  </si>
  <si>
    <t>PRESÓSTATO DE 20 - 40 PSI PARA SISTEMA HIDRONEUMÁTICO</t>
  </si>
  <si>
    <t>PRESÓSTATO DE 30 - 50 PSI PARA SISTEMA HIDRONEUMÁTICO</t>
  </si>
  <si>
    <t>PRESÓSTATO DE 40 - 60 PSI PARA SISTEMA HIDRONEUMÁTICO</t>
  </si>
  <si>
    <t>PRESÓSTATO DE 60 – 80 PSI PARA SISTEMA HIDRONEUMÁTICO</t>
  </si>
  <si>
    <t>PRESÓSTATO DE 80 – 100 PSI PARA SISTEMA HIDRONEUMÁTICO</t>
  </si>
  <si>
    <t>PRUEBA PITOMÉTRICA PARA VERIFICACIÓN DE CAUDAL Y PRESIÓN.</t>
  </si>
  <si>
    <t>RANURADO PARA NIPLE 1-1/2" EN ACERO GALVANIZADO</t>
  </si>
  <si>
    <t>RANURADO PARA NIPLE 1-1/2" EN ACERO INOXIDABLE</t>
  </si>
  <si>
    <t>RANURADO PARA NIPLE DE 1" EN ACERO GALVANIZADO</t>
  </si>
  <si>
    <t>RANURADO PARA NIPLE DE 1" EN ACERO INOXIDABLE</t>
  </si>
  <si>
    <t>RANURADO PARA NIPLE DE 1-1/4" EN ACERO GALVANIZADO</t>
  </si>
  <si>
    <t>RANURADO PARA NIPLE DE 1-1/4" EN ACERO INOXIDABLE</t>
  </si>
  <si>
    <t>RANURADO PARA NIPLE DE 2" EN ACERO GALVANIZADO</t>
  </si>
  <si>
    <t>RANURADO PARA NIPLE DE 2" EN ACERO INOXIDABLE</t>
  </si>
  <si>
    <t>RANURADO PARA NIPLE DE 2-1/2" EN ACERO GALVANIZADO</t>
  </si>
  <si>
    <t>RANURADO PARA NIPLE DE 2-1/2" EN ACERO INOXIDABLE</t>
  </si>
  <si>
    <t>RANURADO PARA NIPLE DE 3" EN ACERO GALVANIZADO</t>
  </si>
  <si>
    <t>RANURADO PARA NIPLE DE 3" EN ACERO INOXIDABLE</t>
  </si>
  <si>
    <t>RANURADO PARA NIPLE DE 4" EN ACERO GALVANIZADO</t>
  </si>
  <si>
    <t>RANURADO PARA NIPLE DE 6" EN ACERO GALVANIZADO</t>
  </si>
  <si>
    <t>RANURADO PARA NIPLE DE 4" EN ACERO INOXIDABLE</t>
  </si>
  <si>
    <t>RANURADO PARA NIPLE DE 6" EN ACERO INOXIDABLE</t>
  </si>
  <si>
    <t>REBOBINADO DE MOTOR ELÉCTRICO. CONJUNTO BOMBA/MOTOR HASTA 1 HP; CON: ALAMBRE AWG, LIMPIEZA GENERAL, PRUEBAS ELECTROMAGNÉTICAS DEL NÚCLEO, BARNIZADO Y PRUEBAS ELÉCTRICAS FINALES.</t>
  </si>
  <si>
    <t>REBOBINADO DE MOTOR ELÉCTRICO. CONJUNTO BOMBA/MOTOR HASTA 10 HP; CON: ALAMBRE AWG, LIMPIEZA GENERAL, PRUEBAS ELECTROMAGNÉTICAS DEL NÚCLEO, BARNIZADO Y PRUEBAS ELÉCTRICAS FINALES.</t>
  </si>
  <si>
    <t>REBOBINADO DE MOTOR ELÉCTRICO. CONJUNTO BOMBA/MOTOR HASTA 12,5 HP; CON: ALAMBRE AWG, LIMPIEZA GENERAL, PRUEBAS ELECTROMAGNÉTICAS DEL NÚCLEO, BARNIZADO Y PRUEBAS ELÉCTRICAS FINALES.</t>
  </si>
  <si>
    <t>REBOBINADO DE MOTOR ELÉCTRICO. CONJUNTO BOMBA/MOTOR HASTA 15 HP; CON: ALAMBRE AWG, LIMPIEZA GENERAL, PRUEBAS ELECTROMAGNÉTICAS DEL NÚCLEO, BARNIZADO Y PRUEBAS ELÉCTRICAS FINALES.</t>
  </si>
  <si>
    <t>REBOBINADO DE MOTOR ELÉCTRICO. CONJUNTO BOMBA/MOTOR HASTA 2,5 HP; CON: ALAMBRE AWG, LIMPIEZA GENERAL, PRUEBAS ELECTROMAGNÉTICAS DEL NÚCLEO, BARNIZADO Y PRUEBAS ELÉCTRICAS FINALES.</t>
  </si>
  <si>
    <t>REBOBINADO DE MOTOR ELÉCTRICO. CONJUNTO BOMBA/MOTOR HASTA 20 HP; CON: ALAMBRE AWG, LIMPIEZA GENERAL, PRUEBAS ELECTROMAGNÉTICAS DEL NÚCLEO, BARNIZADO Y PRUEBAS ELÉCTRICAS FINALES.</t>
  </si>
  <si>
    <t>REBOBINADO DE MOTOR ELÉCTRICO. CONJUNTO BOMBA/MOTOR HASTA 25 HP; CON: ALAMBRE AWG, LIMPIEZA GENERAL, PRUEBAS ELECTROMAGNÉTICAS DEL NÚCLEO, BARNIZADO Y PRUEBAS ELÉCTRICAS FINALES.</t>
  </si>
  <si>
    <t>REBOBINADO DE MOTOR ELÉCTRICO. CONJUNTO BOMBA/MOTOR HASTA 3,6 HP; CON: ALAMBRE AWG, LIMPIEZA GENERAL, PRUEBAS ELECTROMAGNÉTICAS DEL NÚCLEO, BARNIZADO Y PRUEBAS ELÉCTRICAS FINALES.</t>
  </si>
  <si>
    <t>REBOBINADO DE MOTOR ELÉCTRICO. CONJUNTO BOMBA/MOTOR HASTA 30 HP; CON: ALAMBRE AWG, LIMPIEZA GENERAL, PRUEBAS ELECTROMAGNÉTICAS DEL NÚCLEO, BARNIZADO Y PRUEBAS ELÉCTRICAS FINALES.</t>
  </si>
  <si>
    <t>REBOBINADO DE MOTOR ELÉCTRICO. CONJUNTO BOMBA/MOTOR HASTA 5,5 HP; CON: ALAMBRE AWG, LIMPIEZA GENERAL, PRUEBAS ELECTROMAGNÉTICAS DEL NÚCLEO, BARNIZADO Y PRUEBAS ELÉCTRICAS FINALES.</t>
  </si>
  <si>
    <t>REBOBINADO DE MOTOR ELÉCTRICO. CONJUNTO BOMBA/MOTOR HASTA 7,5 HP; CON: ALAMBRE AWG, LIMPIEZA GENERAL, PRUEBAS ELECTROMAGNÉTICAS DEL NÚCLEO, BARNIZADO Y PRUEBAS ELÉCTRICAS FINALES.</t>
  </si>
  <si>
    <t>REBOBINADO DE MOTOR ELÉCTRICO. CONJUNTO BOMBA/MOTOR HASTA 9 HP; CON: ALAMBRE AWG, LIMPIEZA GENERAL, PRUEBAS ELECTROMAGNÉTICAS DEL NÚCLEO, BARNIZADO Y PRUEBAS ELÉCTRICAS FINALES.</t>
  </si>
  <si>
    <t>REDUCCIÓN BUJE DE 1" A 1/2" EN PVC PRESIÓN SOLDADO</t>
  </si>
  <si>
    <t>REDUCCIÓN BUJE DE 1" A 3/4" EN PVC PRESIÓN SOLDADO</t>
  </si>
  <si>
    <t>REDUCCIÓN BUJE DE 1-1/2" A 1" EN PVC PRESIÓN SOLDADO</t>
  </si>
  <si>
    <t>REDUCCIÓN BUJE DE 1-1/4" A 1" EN PVC PRESIÓN SOLDADO</t>
  </si>
  <si>
    <t>REDUCCIÓN BUJE DE 2" A 1" EN PVC PRESIÓN SOLDADO</t>
  </si>
  <si>
    <t>REDUCCIÓN BUJE DE 2" A 1-1/2" EN PVC PRESIÓN SOLDADO</t>
  </si>
  <si>
    <t>REDUCCIÓN BUJE DE 2" A 1-1/4" EN PVC PRESIÓN SOLDADO</t>
  </si>
  <si>
    <t>REDUCCIÓN BUJE DE 2-1/2" A 1-1/2" EN PVC PRESIÓN SOLDADO</t>
  </si>
  <si>
    <t>REDUCCIÓN BUJE DE 3" A 2" EN PVC PRESIÓN SOLDADO</t>
  </si>
  <si>
    <t>REDUCCIÓN BUJE DE 3" A 2-1/2" EN PVC PRESIÓN SOLDADO</t>
  </si>
  <si>
    <t>REDUCCIÓN BUJE DE 4" A 3" EN PVC PRESIÓN SOLDADO</t>
  </si>
  <si>
    <t>REDUCCIÓN BUJE DE 6" A 4" EN PVC PRESIÓN SOLDADO</t>
  </si>
  <si>
    <t>REDUCCIÓN BUJE DE 6" A 3" EN PVC PRESIÓN SOLDADO</t>
  </si>
  <si>
    <t>REDUCCIÓN BUJE ROSCADO DE 1-1/2" A 1*1/4" EN PVC PRESIÓN</t>
  </si>
  <si>
    <t>REDUCCIÓN BUJE ROSCADO DE 1-1/2" A 1/2" EN PVC PRESIÓN</t>
  </si>
  <si>
    <t>REDUCCIÓN BUSHING DE 1" A 1/4" EN ACERO GALVANIZADO</t>
  </si>
  <si>
    <t>REDUCCIÓN BUSHING DE 1" A 1/4" EN ACERO INOXIDABLE</t>
  </si>
  <si>
    <t>REDUCCIÓN BUSHING DE 1/2" A 1/4" EN ACERO INOXIDABLE</t>
  </si>
  <si>
    <t>REDUCCIÓN BUSHING DE 1-1/2" A 1" EN ACERO GALVANIZADO</t>
  </si>
  <si>
    <t>REDUCCIÓN BUSHING DE 1-1/2" A 1/2" EN ACERO GALVANIZADO</t>
  </si>
  <si>
    <t>REDUCCIÓN BUSHING DE 1-1/2" A 1/4" EN ACERO GALVANIZADO</t>
  </si>
  <si>
    <t>REDUCCIÓN BUSHING DE 1-1/2" A 1-1/4" EN ACERO GALVANIZADO</t>
  </si>
  <si>
    <t>REDUCCIÓN BUSHING DE 1-1/2" A 1-1/4" EN ACERO INOXIDABLE</t>
  </si>
  <si>
    <t>REDUCCIÓN BUSHING DE 1-1/2" A 3/4" EN ACERO INOXIDABLE</t>
  </si>
  <si>
    <t>REDUCCIÓN BUSHING DE 1-1/4" A 3/4" EN ACERO INOXIDABLE</t>
  </si>
  <si>
    <t>REDUCCIÓN BUSHING DE 2" A 1 " EN ACERO INOXIDABLE</t>
  </si>
  <si>
    <t>REDUCCIÓN BUSHING DE 2" A 1-1/2" EN ACERO GALVANIZADO</t>
  </si>
  <si>
    <t>REDUCCIÓN BUSHING DE 2" A 1-1/2" EN ACERO INOXIDABLE</t>
  </si>
  <si>
    <t>REDUCCIÓN BUSHING DE 2" A 1-1/4" EN ACERO GALVANIZADO</t>
  </si>
  <si>
    <t>REDUCCIÓN BUSHING DE 2-1/2" A 1 1/2" EN ACERO GALVANIZADO</t>
  </si>
  <si>
    <t>REDUCCIÓN BUSHING DE 2-1/2" A 2" EN ACERO GALVANIZADO</t>
  </si>
  <si>
    <t>REDUCCIÓN BUSHING DE 2-1/2" A 2" EN ACERO INOXIDABLE</t>
  </si>
  <si>
    <t>REDUCCIÓN BUSHING DE 3" A 1-1/2" EN ACERO GALVANIZADO</t>
  </si>
  <si>
    <t>REDUCCIÓN BUSHING DE 3" A 1-1/2" EN ACERO INOXIDABLE</t>
  </si>
  <si>
    <t>REDUCCIÓN BUSHING DE 3" A 2-1/2" EN ACERO GALVANIZADO</t>
  </si>
  <si>
    <t>REDUCCIÓN BUSHING DE 3/4" A 1/2" EN ACERO INOXIDABLE</t>
  </si>
  <si>
    <t>REDUCCIÓN BUSHING DE 4" A 2-1/2" EN ACERO GALVANIZADO</t>
  </si>
  <si>
    <t>REDUCCIÓN COPA DE 1/2" A 3/4" EN ACERO GALVANIZADO</t>
  </si>
  <si>
    <t>REDUCCIÓN COPA DE 2" A 1-1/2" EN ACERO GALVANIZADO</t>
  </si>
  <si>
    <t>REDUCCIÓN COPA DE 3" A 2" EN ACERO GALVANIZADO</t>
  </si>
  <si>
    <t>REDUCCIÓN COPA RANURADA DE 2" A 1-1/4" EN ACERO GALVANIZADO</t>
  </si>
  <si>
    <t>REDUCCIÓN COPA RANURADA DE 2-1/2" A 2" EN ACERO GALVANIZADO</t>
  </si>
  <si>
    <t>REDUCCIÓN COPA RANURADA DE 3" A 2" EN ACERO GALVANIZADO</t>
  </si>
  <si>
    <t xml:space="preserve">REDUCCIÓN COPA RANURADA DE 3" A 2" EN ACERO INOXIDABLE </t>
  </si>
  <si>
    <t xml:space="preserve">REDUCCIÓN DE 1" A 1/2" EN ACERO INOXIDABLE </t>
  </si>
  <si>
    <t>REGISTRO O VÁLVULA DE BOLA DE 1" EN BRONCE</t>
  </si>
  <si>
    <t>REGISTRO O VÁLVULA DE BOLA DE 1/2” EN BRONCE</t>
  </si>
  <si>
    <t>REGISTRO O VÁLVULA DE BOLA DE 1/2” PVC</t>
  </si>
  <si>
    <t>REGISTRO O VÁLVULA DE BOLA DE 1” PVC</t>
  </si>
  <si>
    <t>REGISTRO O VÁLVULA DE BOLA DE 1-1/2" EN BRONCE</t>
  </si>
  <si>
    <t>REGISTRO O VÁLVULA DE BOLA DE 1-1/2” PARA AGUA CALIENTE CPVC</t>
  </si>
  <si>
    <t>REGISTRO O VÁLVULA DE BOLA DE 1-1/2” PVC</t>
  </si>
  <si>
    <t>REGISTRO O VÁLVULA DE BOLA DE 1-1/4” EN BRONCE</t>
  </si>
  <si>
    <t>REGISTRO O VÁLVULA DE BOLA DE 2" EN BRONCE</t>
  </si>
  <si>
    <t>REGISTRO O VÁLVULA DE BOLA DE 2-1/2" EN BRONCE</t>
  </si>
  <si>
    <t>REGISTRO O VÁLVULA DE BOLA DE 2-1/2” PVC</t>
  </si>
  <si>
    <t>REGISTRO O VÁLVULA DE BOLA DE 3" EN BRONCE</t>
  </si>
  <si>
    <t>REGISTRO O VÁLVULA DE BOLA DE 6" EN BRONCE</t>
  </si>
  <si>
    <t>REGISTRO O VÁLVULA DE BOLA DE 3" PVC</t>
  </si>
  <si>
    <t>REGISTRO O VÁLVULA DE BOLA DE 3/4" EN BRONCE</t>
  </si>
  <si>
    <t>REGISTRO O VÁLVULA DE BOLA DE 4" EN BRONCE</t>
  </si>
  <si>
    <t>REGISTRO O VÁLVULA DE BOLA PVC DE 2" PVC</t>
  </si>
  <si>
    <t>REGISTRO O VÁLVULA DE CORTINA DE 1" EN BRONCE</t>
  </si>
  <si>
    <t>REGISTRO O VÁLVULA DE CORTINA DE 1/2” EN BRONCE</t>
  </si>
  <si>
    <t>REGISTRO O VÁLVULA DE CORTINA DE 1-1/2” EN BRONCE</t>
  </si>
  <si>
    <t>REGISTRO O VÁLVULA DE CORTINA DE 1-1/4” EN BRONCE</t>
  </si>
  <si>
    <t>REGISTRO O VÁLVULA DE CORTINA DE 2" EN BRONCE</t>
  </si>
  <si>
    <t>REGISTRO O VÁLVULA DE CORTINA DE 2-1/2" EN BRONCE</t>
  </si>
  <si>
    <t>REGISTRO O VÁLVULA DE CORTINA DE 3" EN BRONCE</t>
  </si>
  <si>
    <t>REGISTRO O VÁLVULA DE CORTINA DE 3/4" EN BRONCE</t>
  </si>
  <si>
    <t>REGISTRO O VÁLVULA DE CORTINA DE 4" EN BRONCE</t>
  </si>
  <si>
    <t>REGISTRO O VÁLVULA DE CORTINA DE 6" EN BRONCE</t>
  </si>
  <si>
    <t>REGISTRO O VÁLVULA DE PVC DE 1/2” PVC</t>
  </si>
  <si>
    <t>REGISTRO O VÁLVULA DE PVC DE 3/4” PVC</t>
  </si>
  <si>
    <t>RELÉ TEMPORIZADO MULTIRANGO 220 V</t>
  </si>
  <si>
    <t>RELÉ TÉRMICO DE 13 A 22 AMP</t>
  </si>
  <si>
    <t>RELÉ TÉRMICO DE 16 – 22 AMP</t>
  </si>
  <si>
    <t>RELÉ TÉRMICO DE 19 A 25 AMP</t>
  </si>
  <si>
    <t>RELÉ TÉRMICO DE 7 – 10 AMP</t>
  </si>
  <si>
    <t>RELÉ TERMOMAGNÉTICO DE 12 A 21 AMP</t>
  </si>
  <si>
    <t>RELÉ TERMOMAGNÉTICO DE 2.5 A 7.5 AMP</t>
  </si>
  <si>
    <t>RELEVO DE 11 PINES 220 V, INCLUYE BASE</t>
  </si>
  <si>
    <t>RELEVO DE 8 PINES 220 V, INCLUYE BASE</t>
  </si>
  <si>
    <t>RETIRO E INSTALACION DE BASE PARA MOTOBOMBA.</t>
  </si>
  <si>
    <t>RIEL CHANNEL PERFORADO DE 1" A 2" INCLUYE SOPORTES</t>
  </si>
  <si>
    <t>ROSCA PARA NIPLE 1-1/2" EN ACERO GALVANIZADO</t>
  </si>
  <si>
    <t>ROSCA PARA NIPLE 1-1/2" EN ACERO INOXIDABLE</t>
  </si>
  <si>
    <t>ROSCA PARA NIPLE DE 1" EN ACERO GALVANIZADO</t>
  </si>
  <si>
    <t>ROSCA PARA NIPLE DE 1" EN ACERO INOXIDABLE</t>
  </si>
  <si>
    <t>ROSCA PARA NIPLE DE 1/2" EN ACERO GALVANIZADO</t>
  </si>
  <si>
    <t>ROSCA PARA NIPLE DE 1/2" EN ACERO INOXIDABLE</t>
  </si>
  <si>
    <t>ROSCA PARA NIPLE DE 1/4" EN ACERO GALVANIZADO</t>
  </si>
  <si>
    <t>ROSCA PARA NIPLE DE 1/4" EN ACERO INOXIDABLE</t>
  </si>
  <si>
    <t>ROSCA PARA NIPLE DE 1-1/4" EN ACERO GALVANIZADO</t>
  </si>
  <si>
    <t>ROSCA PARA NIPLE DE 1-1/4" EN ACERO INOXIDABLE</t>
  </si>
  <si>
    <t>ROSCA PARA NIPLE DE 2" EN ACERO GALVANIZADO</t>
  </si>
  <si>
    <t>ROSCA PARA NIPLE DE 2" EN ACERO INOXIDABLE</t>
  </si>
  <si>
    <t>ROSCA PARA NIPLE DE 2-1/2" EN ACERO GALVANIZADO</t>
  </si>
  <si>
    <t>ROSCA PARA NIPLE DE 2-1/2" EN ACERO INOXIDABLE</t>
  </si>
  <si>
    <t>ROSCA PARA NIPLE DE 3" EN ACERO GALVANIZADO</t>
  </si>
  <si>
    <t>ROSCA PARA NIPLE DE 3" EN ACERO INOXIDABLE</t>
  </si>
  <si>
    <t>ROSCA PARA NIPLE DE 3/4 EN ACERO INOXIDABLE</t>
  </si>
  <si>
    <t>ROSCA PARA NIPLE DE 3/4" EN ACERO GALVANIZADO</t>
  </si>
  <si>
    <t>ROSCA PARA NIPLE DE 4" EN ACERO GALVANIZADO</t>
  </si>
  <si>
    <t>ROSCA PARA NIPLE DE 6" EN ACERO GALVANIZADO</t>
  </si>
  <si>
    <t>ROSCA PARA NIPLE DE 4" EN ACERO INOXIDABLE</t>
  </si>
  <si>
    <t>ROSCA PARA NIPLE DE 6" EN ACERO INOXIDABLE</t>
  </si>
  <si>
    <t>SELLO MECÁNICO PARA MOTOBOMBA</t>
  </si>
  <si>
    <t>SEMICODO DE 1-1/2" PVCP</t>
  </si>
  <si>
    <t>SERVICIO DE MANTENIMIENTO PREVENTIVO EVENTUAL DE LOS SISTEMAS HIDRONEUMATICOS Y/O BOMBEO, ACORDE A LAS RUTINAS ESTABLECIDAS EN LA FICHA TECNICA  (PARA DOS SISTEMAS HIDRONEUMÁTICOS); NO INCLUYE REPUESTOS.</t>
  </si>
  <si>
    <t>SERVICIO DE MANTENIMIENTO PREVENTIVO EVENTUAL DE LOS SISTEMAS HIDRONEUMATICOS Y/O BOMBEO, ACORDE A LAS RUTINAS ESTABLECIDAS EN LA FICHA TECNICA (PARA TRES O MÁS SISTEMAS HIDRONEUMÁTICOS ); NO INCLUYE REPUESTOS.</t>
  </si>
  <si>
    <t>SERVICIO DE MANTENIMIENTO PREVENTIVO EVENTUAL DE LOS SISTEMAS HIDRONEUMATICOS Y/O BOMBEO, ACORDE A LAS RUTINAS ESTABLECIDAS EN LA FICHA TECNICA (PARA UN SOLO SISTEMA HIDRONEUMÁTICO ); NO INCLUYE REPUESTOS.</t>
  </si>
  <si>
    <t>SOPORTE PARA RIEL CHANNEL DE 1" A 2"</t>
  </si>
  <si>
    <t>STRAP 1 1/2 X 1/2 RAN-ROSCADO</t>
  </si>
  <si>
    <t xml:space="preserve"> TANQUE HIDRO ACUMULADOR DE 100 LTS, METÁLICO CON MEMBRANA</t>
  </si>
  <si>
    <t xml:space="preserve"> TANQUE HIDRO ACUMULADOR DE 100 LTS, METÁLICO HI PRESS</t>
  </si>
  <si>
    <t xml:space="preserve"> TANQUE HIDRO ACUMULADOR DE 200 LTS, METÁLICO CON MEMBRANA</t>
  </si>
  <si>
    <t xml:space="preserve"> TANQUE HIDRO ACUMULADOR DE 200 LTS, METÁLICO HI PRESS</t>
  </si>
  <si>
    <t xml:space="preserve"> TANQUE HIDRO ACUMULADOR DE 300 LTS, METÁLICO CON DIAFRAGMA</t>
  </si>
  <si>
    <t xml:space="preserve"> TANQUE HIDRO ACUMULADOR DE 300 LTS, METÁLICO CON MEMBRANA</t>
  </si>
  <si>
    <t xml:space="preserve"> TANQUE HIDRO ACUMULADOR DE 300 LTS, METÁLICO HI PRESS</t>
  </si>
  <si>
    <t xml:space="preserve"> TANQUE HIDRO ACUMULADOR DE 400 LTS, METÁLICO HI PRESS</t>
  </si>
  <si>
    <t xml:space="preserve"> TANQUE HIDRO ACUMULADOR DE 450-500 LTS, METÁLICO CON DIAFRAGMA</t>
  </si>
  <si>
    <t xml:space="preserve"> TANQUE HIDRO ACUMULADOR DE 500 LTS, METÁLICO CON MEMBRANA</t>
  </si>
  <si>
    <t xml:space="preserve"> TANQUE HIDRO ACUMULADOR DE 500 LTS, METÁLICO HI PRESS</t>
  </si>
  <si>
    <t xml:space="preserve"> VARIADOR DE FRECUENCIA HASTA BOMBA DE 3HP</t>
  </si>
  <si>
    <t xml:space="preserve"> VARIADOR DE FRECUENCIA HASTA BOMBA DE 5 HP</t>
  </si>
  <si>
    <t xml:space="preserve"> VARIADOR DE FRECUENCIA HASTA BOMBA DE 7 HP</t>
  </si>
  <si>
    <t>TAPÓN DE 1" PVC</t>
  </si>
  <si>
    <t>TAPÓN DE 1/2" EN ACERO GALVANIZADO MACHO</t>
  </si>
  <si>
    <t>TAPÓN DE 1/2" PVCP ROSCADO</t>
  </si>
  <si>
    <t>TAPÓN DE 1/4" EN ACERO GALVANIZADO MACHO</t>
  </si>
  <si>
    <t>TAPÓN DE 1-1/2" EN ACERO GALVANIZADO MACHO</t>
  </si>
  <si>
    <t>TAPÓN DE 1-1/2" EN ACERO INOXIDABLE MACHO</t>
  </si>
  <si>
    <t>TAPÓN DE 2 -1/2" EN ACERO GALVANIZADO MACHO</t>
  </si>
  <si>
    <t>TAPÓN DE 2" EN ACERO GALVANIZADO MACHO</t>
  </si>
  <si>
    <t xml:space="preserve">TAPÓN RANURADO DE 1-1/2" </t>
  </si>
  <si>
    <t>TEE DE 1" EN ACERO GALVANIZADO</t>
  </si>
  <si>
    <t>TEE DE 1" EN ACERO INOXIDABLE</t>
  </si>
  <si>
    <t>TEE DE 1" EN PVCP</t>
  </si>
  <si>
    <t>TEE DE 1/2" EN ACERO GALVANIZADO</t>
  </si>
  <si>
    <t>TEE DE 1/2" EN ACERO INOXIDABLE</t>
  </si>
  <si>
    <t>TEE DE 1/2" EN PVC</t>
  </si>
  <si>
    <t>TEE DE 1/4" EN ACERO GALVANIZADO</t>
  </si>
  <si>
    <t>TEE DE 1/4" EN ACERO INOXIDABLE</t>
  </si>
  <si>
    <t>TEE DE 1-1/2" EN ACERO GALVANIZADO MACHO</t>
  </si>
  <si>
    <t>TEE DE 1-1/2" EN ACERO INOXIDABLE</t>
  </si>
  <si>
    <t>TEE DE 1-1/2" PVC PRESIÓN</t>
  </si>
  <si>
    <t>TEE DE 1-1/4" EN ACERO INOXIDABLE</t>
  </si>
  <si>
    <t xml:space="preserve">TEE DE 1-1/4" PVC PRESIÓN </t>
  </si>
  <si>
    <t>TEE DE 2 -1/2" ACERO GALVANIZADO</t>
  </si>
  <si>
    <t>TEE DE 2 -1/2" ACERO INOXIDABLE</t>
  </si>
  <si>
    <t>TEE DE 2" ACERO GALVANIZADO</t>
  </si>
  <si>
    <t>TEE DE 2" ACERO INOXIDABLE</t>
  </si>
  <si>
    <t>TEE DE 2" PVCP</t>
  </si>
  <si>
    <t>TEE DE 2-1/2" PVCP</t>
  </si>
  <si>
    <t>TEE DE 3" EN ACERO GALVANIZADO</t>
  </si>
  <si>
    <t>TEE DE 3" EN ACERO INOXIDABLE</t>
  </si>
  <si>
    <t>TEE DE 3" PVCP</t>
  </si>
  <si>
    <t>TEE DE 3/4" EN ACERO GALVANIZADO</t>
  </si>
  <si>
    <t>TEE DE 3/4" EN ACERO INOXIDABLE</t>
  </si>
  <si>
    <t>TEE DE 3/4" EN PVC</t>
  </si>
  <si>
    <t>TEE DE 4" EN ACERO GALVANIZADO</t>
  </si>
  <si>
    <t>TEE DE 6" EN ACERO GALVANIZADO</t>
  </si>
  <si>
    <t>TEE DE 4" EN ACERO INOXIDABLE</t>
  </si>
  <si>
    <t>TEE DE 6" EN ACERO INOXIDABLE</t>
  </si>
  <si>
    <t>TEE DE 4" PVCP</t>
  </si>
  <si>
    <t>TEE MECÁNICA RANURADA 2-1/2" X 1-1/2"</t>
  </si>
  <si>
    <t>TEE MECÁNICA RANURADA 2-1/2" X 1-1/4"</t>
  </si>
  <si>
    <t>TEE MECÁNICA RANURADA 4"X 3"</t>
  </si>
  <si>
    <t xml:space="preserve">TEE RANURADA 2-1/2" </t>
  </si>
  <si>
    <t xml:space="preserve">TEE RANURADA 4" </t>
  </si>
  <si>
    <t xml:space="preserve">TEE RANURADA 6" </t>
  </si>
  <si>
    <t>TEE RANURADO HIERRO DE 1"</t>
  </si>
  <si>
    <t>TEE RANURADO HIERRO DUCTIL DE 1-1/2"</t>
  </si>
  <si>
    <t>TEE RANURADO HIERRO DUCTIL DE 1-1/4"</t>
  </si>
  <si>
    <t>TERMINAL DE CABLE # 10 Y # 12 EN OJO O EN U</t>
  </si>
  <si>
    <t>TERMINAL DE CABLE # 14, # 16 Y # 18 EN OJO O EN U</t>
  </si>
  <si>
    <t>TERMINAL DE CABLE # 8 EN OJO O EN U</t>
  </si>
  <si>
    <t>TERMINAL PARA CORAZA DE 1"</t>
  </si>
  <si>
    <t>TERMINAL PARA CORAZA DE 1/2"</t>
  </si>
  <si>
    <t>TERMINAL PARA CORAZA DE 3/4"</t>
  </si>
  <si>
    <t>TERMINAL PARA TUBERÍA EMT DE 1"</t>
  </si>
  <si>
    <t>TERMINAL PARA TUBERÍA EMT DE 1/2"</t>
  </si>
  <si>
    <t>TERMINAL PARA TUBERÍA EMT DE 3/4"</t>
  </si>
  <si>
    <t>TERMINAL PARA TUBO PVC CONDUIT DE 1"</t>
  </si>
  <si>
    <t>TERMINAL PARA TUBO PVC CONDUIT DE 1/2"</t>
  </si>
  <si>
    <t>TERMINAL PARA TUBO PVC CONDUIT DE 3/4"</t>
  </si>
  <si>
    <t>TUBERÍA 1" EN ACERO INOXIDABLE</t>
  </si>
  <si>
    <t>TUBERÍA 1-1/2 EN ACERO INOXIDABLE</t>
  </si>
  <si>
    <t>TUBERÍA 1-1/4" EN ACERO INOXIDABLE</t>
  </si>
  <si>
    <t>TUBERÍA DE 1" EN ACERO GALVANIZADO</t>
  </si>
  <si>
    <t>TUBERÍA DE 1" EN PVC PRESIÓN, RDE 13,5</t>
  </si>
  <si>
    <t>TUBERÍA DE 1/2" EN ACERO GALVANIZADO</t>
  </si>
  <si>
    <t>TUBERÍA DE 1/2" EN ACERO INOXIDABLE</t>
  </si>
  <si>
    <t>TUBERÍA DE 1/2" PVC PRESIÓN RDE 9</t>
  </si>
  <si>
    <t>TUBERÍA DE 1/4" EN ACERO GALVANIZADO</t>
  </si>
  <si>
    <t>TUBERÍA DE 1/4" EN ACERO INOXIDABLE</t>
  </si>
  <si>
    <t>TUBERÍA DE 1-1/2" EN ACERO GALVANIZADO</t>
  </si>
  <si>
    <t>TUBERÍA DE 1-1/2" PVC PRESIÓN RDE 21</t>
  </si>
  <si>
    <t>TUBERÍA DE 1-1/4" EN ACERO GALVANIZADO</t>
  </si>
  <si>
    <t>TUBERÍA DE 1-1/4" PVC PRESIÓN, RDE 21</t>
  </si>
  <si>
    <t>TUBERÍA DE 2" EN ACERO GALVANIZADO</t>
  </si>
  <si>
    <t>TUBERÍA DE 2" EN ACERO INOXIDABLE</t>
  </si>
  <si>
    <t>TUBERÍA DE 2" PVC PRESIÓN, RDE 21</t>
  </si>
  <si>
    <t>TUBERÍA DE 2-1/2" EN ACERO GALVANIZADO</t>
  </si>
  <si>
    <t>TUBERÍA DE 2-1/2" EN ACERO INOXIDABLE</t>
  </si>
  <si>
    <t>TUBERÍA DE 2-1/2" PVC PRESIÓN, RDE 21</t>
  </si>
  <si>
    <t>TUBERÍA DE 3" EN ACERO GALVANIZADO</t>
  </si>
  <si>
    <t>TUBERÍA DE 3" EN ACERO INOXIDABLE</t>
  </si>
  <si>
    <t>TUBERÍA DE 3" PVC PRESIÓN RDE 21</t>
  </si>
  <si>
    <t>TUBERÍA DE 3/4" EN ACERO GALVANIZADO</t>
  </si>
  <si>
    <t>TUBERÍA DE 3/4" EN ACERO INOXIDABLE</t>
  </si>
  <si>
    <t>TUBERÍA DE 3/4" EN PVC PRESIÓN, RDE 11</t>
  </si>
  <si>
    <t>TUBERÍA DE 4" EN ACERO GALVANIZADO</t>
  </si>
  <si>
    <t>TUBERÍA DE 6" EN ACERO GALVANIZADO</t>
  </si>
  <si>
    <t>TUBERÍA DE 4" EN ACERO INOXIDABLE</t>
  </si>
  <si>
    <t>TUBERÍA DE 6" EN ACERO INOXIDABLE</t>
  </si>
  <si>
    <t>TUBERÍA DE 4" PVC PRESIÓN RDE 21</t>
  </si>
  <si>
    <t>TUBERÍA EMT DE 1"</t>
  </si>
  <si>
    <t>TUBERÍA EMT DE 1/2"</t>
  </si>
  <si>
    <t>TUBERÍA EMT DE 1-1/2"</t>
  </si>
  <si>
    <t>TUBERÍA EMT DE 2"</t>
  </si>
  <si>
    <t>TUBERÍA EMT DE 3/4"</t>
  </si>
  <si>
    <t>TUBERÍA PVC CONDUIT DE 1"</t>
  </si>
  <si>
    <t>TUBERÍA PVC CONDUIT DE 1/2"</t>
  </si>
  <si>
    <t>TUBERÍA PVC CONDUIT DE 3/4"</t>
  </si>
  <si>
    <t>UNIÓN ANTIVIBRATORIA (BORRACHA) DE 1 1/2"</t>
  </si>
  <si>
    <t>UNIÓN ANTIVIBRATORIA (BORRACHA) DE 2"</t>
  </si>
  <si>
    <t>UNIÓN ANTIVIBRATORIA (BORRACHA) DE 3"</t>
  </si>
  <si>
    <t>UNIÓN ANTIVIBRATORIA (BORRACHA) DE 4"</t>
  </si>
  <si>
    <t>UNIÓN ANTIVIBRATORIA (BORRACHA) DE 6"</t>
  </si>
  <si>
    <t>UNIÓN DE 1" EMT</t>
  </si>
  <si>
    <t>UNIÓN DE 1" EN ACERO GALVANIZADO</t>
  </si>
  <si>
    <t>UNIÓN DE 1" EN ACERO INOXIDABLE</t>
  </si>
  <si>
    <t>UNIÓN DE 1" PVC PRESIÓN</t>
  </si>
  <si>
    <t>UNIÓN DE 1/2" EMT</t>
  </si>
  <si>
    <t>UNIÓN DE 1/2" EN ACERO GALVANIZADO</t>
  </si>
  <si>
    <t>UNIÓN DE 1/2" EN ACERO INOXIDABLE</t>
  </si>
  <si>
    <t>UNIÓN DE 1/2" PVC PRESIÓN</t>
  </si>
  <si>
    <t>UNIÓN DE 1/4" EN ACERO GALVANIZADO</t>
  </si>
  <si>
    <t>UNIÓN DE 1/4" EN ACERO INOXIDABLE</t>
  </si>
  <si>
    <t>UNIÓN DE 1-1/2" EMT</t>
  </si>
  <si>
    <t>UNIÓN DE 1-1/2" EN ACERO GALVANIZADO</t>
  </si>
  <si>
    <t>UNIÓN DE 1-1/2" EN ACERO INOXIDABLE</t>
  </si>
  <si>
    <t>UNIÓN DE 1-1/2" PVC PRESIÓN</t>
  </si>
  <si>
    <t>UNIÓN DE 1-1/4" EN ACERO GALVANIZADO</t>
  </si>
  <si>
    <t>UNIÓN DE 1-1/4" EN ACERO INOXIDABLE</t>
  </si>
  <si>
    <t>UNIÓN DE 1-1/4" PVC PRESIÓN</t>
  </si>
  <si>
    <t>UNIÓN DE 2" EMT</t>
  </si>
  <si>
    <t>UNIÓN DE 2" EN ACERO GALVANIZADO</t>
  </si>
  <si>
    <t>UNIÓN DE 2" EN ACERO INOXIDABLE</t>
  </si>
  <si>
    <t>UNIÓN DE 2" PVC PRESIÓN</t>
  </si>
  <si>
    <t>UNIÓN DE 2-1/2" EN ACERO GALVANIZADO</t>
  </si>
  <si>
    <t>UNIÓN DE 2-1/2" EN ACERO INOXIDABLE</t>
  </si>
  <si>
    <t>UNIÓN DE 2-1/2" PVC PRESIÓN</t>
  </si>
  <si>
    <t>UNIÓN DE 3" EN ACERO GALVANIZADO</t>
  </si>
  <si>
    <t>UNIÓN DE 3" EN ACERO INOXIDABLE</t>
  </si>
  <si>
    <t>UNIÓN DE 3" PVC PRESIÓN</t>
  </si>
  <si>
    <t>UNIÓN DE 3/4" EMT</t>
  </si>
  <si>
    <t>UNIÓN DE 3/4" EN ACERO GALVANIZADO</t>
  </si>
  <si>
    <t>UNIÓN DE 3/4" EN ACERO INOXIDABLE</t>
  </si>
  <si>
    <t>UNIÓN DE 3/4" EN PVC PRESIÓN</t>
  </si>
  <si>
    <t>UNIÓN DE 4" EN ACERO GALVANIZADO</t>
  </si>
  <si>
    <t>UNIÓN DE 4" EN ACERO INOXIDABLE</t>
  </si>
  <si>
    <t>UNIÓN DE 4" PVC PRESIÓN</t>
  </si>
  <si>
    <t>UNIÓN DRESSER HD DE 1" PARA PVC/ ACERO</t>
  </si>
  <si>
    <t>UNIÓN DRESSER HD DE 1-1/2" PARA PVC/ACERO</t>
  </si>
  <si>
    <t>UNIÓN DRESSER HD DE 1-1/4" PARA PVC/ACERO</t>
  </si>
  <si>
    <t>UNIÓN DRESSER HD DE 2" PARA PVC/ACERO</t>
  </si>
  <si>
    <t>UNIÓN DRESSER HD DE 2-1/2" PARA PVC/ACERO</t>
  </si>
  <si>
    <t>UNIÓN DRESSER HD DE 3" PARA PVC/ACERO</t>
  </si>
  <si>
    <t>UNIÓN DRESSER HD DE 4" PARA PVC/ACERO</t>
  </si>
  <si>
    <t xml:space="preserve">UNIÓN RÍGIDA RANURADA DE 1-1/2" </t>
  </si>
  <si>
    <t>UNIÓN RÍGIDA RANURADA DE 2" UL/FM</t>
  </si>
  <si>
    <t>UNIÓN RÍGIDA RANURADA DE 2-1/2" UL/FM</t>
  </si>
  <si>
    <t xml:space="preserve">UNIÓN RÍGIDA RANURADA DE 3" UL/FM </t>
  </si>
  <si>
    <t>UNIVERSAL DE 1" EN ACERO GALVANIZADO</t>
  </si>
  <si>
    <t>UNIVERSAL DE 1" EN ACERO INOXIDABLE</t>
  </si>
  <si>
    <t>UNIVERSAL DE 1" PVC PRESIÓN</t>
  </si>
  <si>
    <t xml:space="preserve">UNIVERSAL DE 1/2" EN ACERO INOXIDABLE </t>
  </si>
  <si>
    <t>UNIVERSAL DE 1/2" EN PVC PRESIÓN</t>
  </si>
  <si>
    <t>UNIVERSAL DE 1-1/2" EN ACERO GALVANIZADO</t>
  </si>
  <si>
    <t>UNIVERSAL DE 1-1/2" EN ACERO INOXIDABLE</t>
  </si>
  <si>
    <t>UNIVERSAL DE 1-1/2" PVC PRESIÓN</t>
  </si>
  <si>
    <t>UNIVERSAL DE 1-1/4" EN ACERO GALVANIZADO</t>
  </si>
  <si>
    <t>UNIVERSAL DE 1-1/4" EN ACERO INOXIDABLE</t>
  </si>
  <si>
    <t>UNIVERSAL DE 1-1/4" EN PVC PRESIÓN</t>
  </si>
  <si>
    <t>UNIVERSAL DE 2" EN ACERO GALVANIZADO</t>
  </si>
  <si>
    <t>UNIVERSAL DE 2" EN ACERO INOXIDABLE</t>
  </si>
  <si>
    <t>UNIVERSAL DE 2" PVC PRESIÓN</t>
  </si>
  <si>
    <t>UNIVERSAL DE 2-1/2" EN ACERO GALVANIZADO</t>
  </si>
  <si>
    <t>UNIVERSAL DE 2-1/2" EN ACERO INOXIDABLE</t>
  </si>
  <si>
    <t>UNIVERSAL DE 2-1/2" PVC PRESIÓN</t>
  </si>
  <si>
    <t>UNIVERSAL DE 3" EN ACERO INOXIDABLE</t>
  </si>
  <si>
    <t>UNIVERSAL DE 3" PVC PRESIÓN</t>
  </si>
  <si>
    <t>UNIVERSAL DE 3/4" EN PVC PRESIÓN</t>
  </si>
  <si>
    <t>UNIVERSAL DE 4" EN ACERO GALVANIZADO</t>
  </si>
  <si>
    <t>UNIVERSAL DE 6" EN ACERO GALVANIZADO</t>
  </si>
  <si>
    <t>UNIVERSAL DE 4" EN ACERO INOXIDABLE</t>
  </si>
  <si>
    <t>UNIVERSAL DE 6" EN ACERO INOXIDABLE</t>
  </si>
  <si>
    <t>UNIVERSAL DE 4" PVC PRESIÓN</t>
  </si>
  <si>
    <t>UNIVERSAL DE 6" PVC PRESIÓN</t>
  </si>
  <si>
    <t>UNIVERSAL EN ACERO GALVANIZADO DE 3"</t>
  </si>
  <si>
    <t xml:space="preserve">VÁLVULA DE MARIPOSA UNIÓN CON BRIDAS DE 6" DE DIÁMETRO </t>
  </si>
  <si>
    <t>VÁLVULA DE PIE DE 1” EN BRONCE CON CANASTILLA PLÁSTICA TIPO HAVP</t>
  </si>
  <si>
    <t>VÁLVULA DE PIE DE 1-1/2” EN BRONCE CON CANASTILLA PLÁSTICA TIPO HAVP</t>
  </si>
  <si>
    <t>VÁLVULA DE PIE DE 1-1/4” EN BRONCE CON CANASTILLA PLÁSTICA TIPO HAVP</t>
  </si>
  <si>
    <t>VÁLVULA DE PIE DE 2” EN BRONCE CON CANASTILLA PLÁSTICA TIPO HAVP</t>
  </si>
  <si>
    <t>VÁLVULA DE PIE DE 2-1/2” EN BRONCE CON CANASTILLA PLÁSTICA TIPO HAVP</t>
  </si>
  <si>
    <t xml:space="preserve">VÁLVULA DE PIE DE 3” ANTI GOLPE DE ARIETE EN BRONCE SELLO NITRILO </t>
  </si>
  <si>
    <t>VÁLVULA DE PIE DE 4” ANTI GOLPE DE ARIETE EN BRONCE CON CANASTILLA PLÁSTICA TIPO HBVP</t>
  </si>
  <si>
    <t>VÁLVULA DE PIE DE 6” ANTI GOLPE DE ARIETE EN BRONCE CON CANASTILLA PLÁSTICA TIPO HBVP</t>
  </si>
  <si>
    <t>VÁLVULA REDUCTORA DE PRESION DE 1/2"</t>
  </si>
  <si>
    <t>VÁLVULA REDUCTORA DE PRESION DE 3/4"</t>
  </si>
  <si>
    <t>VÁLVULA REDUCTORA DE PRESION DE 1"</t>
  </si>
  <si>
    <t>VÁLVULA REDUCTORA DE PRESION DE 1 1/2"</t>
  </si>
  <si>
    <t>VÁLVULA REDUCTORA DE PRESION DE 2"</t>
  </si>
  <si>
    <t>VÁLVULA REDUCTORA DE PRESION DE 2 1/2"</t>
  </si>
  <si>
    <t>VÁLVULA REDUCTORA DE PRESION DE 3"</t>
  </si>
  <si>
    <t>VÁLVULA DE PURGA DE AIRE DE 1/2"</t>
  </si>
  <si>
    <t>VÁLVULA DE PURGA DE AIRE DE 3/4"</t>
  </si>
  <si>
    <t>VÁLVULA DE PURGA DE AIRE DE 1"</t>
  </si>
  <si>
    <t>VÁLVULA DE PURGA DE AIRE DE 1 1/2"</t>
  </si>
  <si>
    <t>VÁLVULA DE PURGA DE AIRE DE 2"</t>
  </si>
  <si>
    <t>VIGILANTE DE TENSIÓN TRIFÁSICO A 220 V PARA RIEL TIPO DIN</t>
  </si>
  <si>
    <t>MANTENIMIENTO GENERAL VARIADOR DE FRECUENCIA DE 3 HP</t>
  </si>
  <si>
    <t>MANTENIMIENTO GENERAL VARIADOR DE FRECUENCIA DE 5 HP</t>
  </si>
  <si>
    <t>MANTENIMIENTO GENERAL VARIADOR DE FRECUENCIA DE 7 HP</t>
  </si>
  <si>
    <t>MANTENIMIENTO PREVENTIVO GENERAL DE MOTOBOMBAS ELÉCTRICAS - BOMBA MOTOR HASTA 1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</si>
  <si>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10 HP; CON: DESCONEXIÓN ELÉCTRICA E HIDRÁULICA, DESMONTE, TRASLADO AL TALLER, DESARME GENERAL, MANTENIMIENTO BOBINADO (SECADO, BARNIZADO), VACIADO Y LLENADO DE ACEITE DIELÉCRICO, PINTURA GENERAL, RETORNO AL CENTRO, INSTALACIÓN Y PRUEBAS DE FUNCIONAMIENTO.</t>
  </si>
  <si>
    <t>MANTENIMIENTO PREVENTIVO GENERAL DE MOTOBOMBAS ELÉCTRICAS - BOMBA MOTOR HASTA 12,5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</si>
  <si>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15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</si>
  <si>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2,5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</si>
  <si>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20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</si>
  <si>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25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</si>
  <si>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3,6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</si>
  <si>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30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</si>
  <si>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5,5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</si>
  <si>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7,5 HP; CON: DESCONEXIÓN ELÉCTRICA E HIDRÁULICA, DESMONTE, TRASLADO AL TALLER, DESARME GENERAL, MANTENIMIENTO BOBINADO (SECADO, BARNIZADO), PINTURA GENERAL, RETORNO AL CENTRO, INSTALACIÓN Y PRUEBAS DE FUNCIONAMIENTO.</t>
  </si>
  <si>
    <t>MANTENIMIENTO PREVENTIVO GENERAL DE MOTOBOMBAS ELÉCTRICAS - BOMBA MOTOR HASTA 9 HP; CON: DESCONEXIÓN ELÉCTRICA E HIDRÁULICA, DESMONTE, TRASLADO AL TALLER, DESARME GENERAL, MANTENIMIENTO BOBINADO (SECADO, BARNIZADO), PINTURA GENERAL, RETORNO AL CENTRO, INSTALACIÓN Y PRUEBAS DE FUNCIONAMIENTO.</t>
  </si>
  <si>
    <t>MANTENIMIENTO PREVENTIVO GENERAL DE MOTOBOMBAS ELÉCTRICAS SUMERGIBLES - BOMBA SUMERGIBLE HASTA 1 HP; CON: DESCONEXIÓN ELÉCTRICA E HIDRÁULICA, DESMONTE, TRASLADO AL TALLER, DESARME GENERAL, MANTENIMIENTO BOBINADO (SECADO, BARNIZADO), VACIADO Y LLENADO DE ACEITE DIELÉCTRICO, PINTURA GENERAL, RETORNO AL CENTRO, INSTALACIÓN Y PRUEBAS DE FUNCIONAMIENTO.</t>
  </si>
  <si>
    <t>MANTENIMIENTO PREVENTIVO GENERAL DE MOTOBOMBAS ELÉCTRICAS SUMERGIBLES - BOMBA SUMERGIBLE HASTA 2,5 HP; CON: DESCONEXIÓN ELÉCTRICA E HIDRÁULICA, DESMONTE, TRASLADO AL TALLER, DESARME GENERAL, MANTENIMIENTO BOBINADO (SECADO, BARNIZADO), VACIADO Y LLENADO DE ACEITE DIELÉCTRICO, PINTURA GENERAL, RETORNO AL CENTRO, INSTALACIÓN Y PRUEBAS DE FUNCIONAMIENTO.</t>
  </si>
  <si>
    <t>MANTENIMIENTO PREVENTIVO GENERAL DE MOTOBOMBAS ELÉCTRICAS SUMERGIBLES - BOMBA SUMERGIBLE HASTA 3,5 HP; CON: DESCONEXIÓN ELÉCTRICA E HIDRÁULICA, DESMONTE, TRASLADO AL TALLER, DESARME GENERAL, MANTENIMIENTO BOBINADO (SECADO, BARNIZADO), VACIADO Y LLENADO DE ACEITE DIELÉCTRICO, PINTURA GENERAL, RETORNO AL CENTRO, INSTALACIÓN Y PRUEBAS DE FUNCIONAMIENTO.</t>
  </si>
  <si>
    <t>MANTENIMIENTO PREVENTIVO GENERAL DE MOTOBOMBAS ELÉCTRICAS SUMERGIBLES - BOMBA SUMERGIBLE HASTA 5,5 HP; CON: DESCONEXIÓN ELÉCTRICA E HIDRÁULICA, DESMONTE, TRASLADO AL TALLER, DESARME GENERAL, MANTENIMIENTO BOBINADO (SECADO, BARNIZADO), VACIADO Y LLENADO DE ACEITE DIELÉCTRICO, PINTURA GENERAL, RETORNO AL CENTRO, INSTALACIÓN Y PRUEBAS DE FUNCIONAMIENTO.</t>
  </si>
  <si>
    <t>MANTENIMIENTO PREVENTIVO PARA FILTRO DE ARENA DE PISCINA DE 1 M3 CON RETIRO Y COLOCACIÓN DE LA ARENA SILICE, LIMPIEZA INTERNA Y EXTERNA DE RESIDUOS COMO: ÓXIDO, FIBRAS, REVISIÓN Y LIMPIEZA DE FLAUTAS Y COLECTORES, RESANE DE LÁMINA EN PUNTOS DETERIORADOS Y PINTURA INTERNA Y EXTERNA DE TANQUE METALICO.</t>
  </si>
  <si>
    <t>MANTENIMIENTO PREVENTIVO PARA FILTRO DE ARENA DE PISCINA DE 1,1 M3 CON RETIRO Y COLOCACIÓN DE LA ARENA SILICE, LIMPIEZA INTERNA Y EXTERNA DE RESIDUOS COMO: FIBRAS, REVISIÓN Y LIMPIEZA DE FLAUTAS Y COLECTORES, RESANE DE PAREDES EN PUNTOS DETERIORADOS Y ACABADO FINAL INTERNO Y EXTERNO DE TANQUE EN FIBRA DE VIDRIO.</t>
  </si>
  <si>
    <t>MANTENIMIENTO PREVENTIVO PARA FILTRO DE ARENA DE PISCINA DE 2 M3 CON RETIRO Y COLOCACIÓN DE LA ARENA SILICE, LIMPIEZA INTERNA Y EXTERNA DE RESIDUOS COMO: ÓXIDO, FIBRAS, REVISIÓN Y LIMPIEZA DE FLAUTAS Y COLECTORES, RESANE DE LÁMINA EN PUNTOS DETERIORADOS Y PINTURA INTERNA Y EXTERNA DE TANQUE METALICO.</t>
  </si>
  <si>
    <t>MANTENIMIENTO PREVENTIVO PARA FILTRO DE ARENA DE PISCINA DE 3,7 M3 CON RETIRO Y COLOCACIÓN DE LA ARENA SILICE, LIMPIEZA INTERNA Y EXTERNA DE RESIDUOS COMO: ÓXIDO, FIBRAS, REVISIÓN Y LIMPIEZA DE FLAUTAS Y COLECTORES, RESANE DE LÁMINA EN PUNTOS DETERIORADOS Y PINTURA INTERNA Y EXTERNA DE TANQUE METALICO.</t>
  </si>
  <si>
    <t>INCLUYE SUMINISTRO E INSTALACION DE ABRAZADERA METÁLICA DE 1"</t>
  </si>
  <si>
    <t>INCLUYE SUMINISTRO E INSTALACION DE ABRAZADERA METÁLICA DE 1/2"</t>
  </si>
  <si>
    <t>INCLUYE SUMINISTRO E INSTALACION DE ABRAZADERA METÁLICA DE 1-1/2"</t>
  </si>
  <si>
    <t>INCLUYE SUMINISTRO E INSTALACION DE ABRAZADERA METÁLICA DE 1-1/4"</t>
  </si>
  <si>
    <t>INCLUYE SUMINISTRO E INSTALACION DE ABRAZADERA METÁLICA DE 2"</t>
  </si>
  <si>
    <t>INCLUYE SUMINISTRO E INSTALACION DE ABRAZADERA METÁLICA DE 3/4"</t>
  </si>
  <si>
    <t>INCLUYE SUMINISTRO E INSTALACION DE ACEITE DIELECTRICO X 1/4 GALON PARA MOTOBOMBA SUMERGIBLES</t>
  </si>
  <si>
    <t>INCLUYE SUMINISTRO E INSTALACION DE ACOPLE FLEXIBLE RANURADO 4</t>
  </si>
  <si>
    <t>INCLUYE SUMINISTRO E INSTALACION DE ADAPTADOR HEMBRA DE 1 " PVCP</t>
  </si>
  <si>
    <t>INCLUYE SUMINISTRO E INSTALACION DE ADAPTADOR HEMBRA DE 1/2" PVCP</t>
  </si>
  <si>
    <t>INCLUYE SUMINISTRO E INSTALACION DE ADAPTADOR HEMBRA DE 1-1/2" PVCP</t>
  </si>
  <si>
    <t>INCLUYE SUMINISTRO E INSTALACION DE ADAPTADOR HEMBRA DE 1-1/4" PVCP</t>
  </si>
  <si>
    <t>INCLUYE SUMINISTRO E INSTALACION DE ADAPTADOR HEMBRA DE 2" PVCP</t>
  </si>
  <si>
    <t>INCLUYE SUMINISTRO E INSTALACION DE ADAPTADOR HEMBRA DE 2-1/2" PVCP</t>
  </si>
  <si>
    <t>INCLUYE SUMINISTRO E INSTALACION DE ADAPTADOR HEMBRA DE 3" PVCP</t>
  </si>
  <si>
    <t>INCLUYE SUMINISTRO E INSTALACION DE ADAPTADOR HEMBRA DE 4" PVCP</t>
  </si>
  <si>
    <t>INCLUYE SUMINISTRO E INSTALACION DE ADAPTADOR HEMBRA DE 6" PVCP</t>
  </si>
  <si>
    <t>INCLUYE SUMINISTRO E INSTALACION DE ADAPTADOR MACHO DE  2-1/2" PVCP</t>
  </si>
  <si>
    <t>INCLUYE SUMINISTRO E INSTALACION DE ADAPTADOR MACHO DE 1" PVCP</t>
  </si>
  <si>
    <t>INCLUYE SUMINISTRO E INSTALACION DE ADAPTADOR MACHO DE 1/2" PVCP</t>
  </si>
  <si>
    <t>INCLUYE SUMINISTRO E INSTALACION DE ADAPTADOR MACHO DE 1-1/2" PVCP</t>
  </si>
  <si>
    <t>INCLUYE SUMINISTRO E INSTALACION DE ADAPTADOR MACHO DE 1-1/4" PVCP</t>
  </si>
  <si>
    <t>INCLUYE SUMINISTRO E INSTALACION DE ADAPTADOR MACHO DE 2" PVCP</t>
  </si>
  <si>
    <t>INCLUYE SUMINISTRO E INSTALACION DE ADAPTADOR MACHO DE 3" PVCP</t>
  </si>
  <si>
    <t>INCLUYE SUMINISTRO E INSTALACION DE ADAPTADOR MACHO DE 4" PVCP</t>
  </si>
  <si>
    <t>INCLUYE SUMINISTRO E INSTALACION DE ADAPTADOR MACHO DE 6" PVCP</t>
  </si>
  <si>
    <t>INCLUYE SUMINISTRO E INSTALACION DE ADAPTADOR MACHO DE 3/4" PVCP</t>
  </si>
  <si>
    <t>INCLUYE SUMINISTRO E INSTALACION DE ARENA DE SILICE PARA FILTRO; BULTO 50 KG</t>
  </si>
  <si>
    <t>INCLUYE SUMINISTRO E INSTALACION DE ARRANCADOR DIRECTO PARA MOTOBOMBA DE 1 HP</t>
  </si>
  <si>
    <t>INCLUYE SUMINISTRO E INSTALACION DE BASE. MOTOBOMBA HASTA 15 HP EN ÁNGULO CAL 3,16 CON ANCLAJES DE FIJACIÓN: PINTURA ANTICORROSIVO.</t>
  </si>
  <si>
    <t>INCLUYE SUMINISTRO E INSTALACION DE BASE. MOTOBOMBA HASTA 3,6 HP EN ÁNGULO CAL 3,16 CON ANCLAJES DE FIJACIÓN: PINTURA ANTICORROSIVO.</t>
  </si>
  <si>
    <t>INCLUYE SUMINISTRO E INSTALACION DE BASE. MOTOBOMBA HASTA 30 HP EN ÁNGULO CAL 3,16 CON ANCLAJES DE FIJACIÓN: PINTURA ANTICORROSIVO.</t>
  </si>
  <si>
    <t>INCLUYE SUMINISTRO E INSTALACION DE BASE. MOTOBOMBA HASTA 7,5 HP EN ÁNGULO CAL 3,16 CON ANCLAJES DE FIJACIÓN: PINTURA ANTICORROSIVO.</t>
  </si>
  <si>
    <t>INCLUYE SUMINISTRO E INSTALACION DE BLOQUE AUXILIAR PARA CONTACTOR</t>
  </si>
  <si>
    <t>INCLUYE SUMINISTRO E INSTALACION DE BLOQUE AUXILIAR PARA SELECTOR</t>
  </si>
  <si>
    <t>INCLUYE SUMINISTRO E INSTALACION DE BOMBA DE CAUDAL PARA AGUA POTABLE CON MOTOR DE 10 HP 220 V, 3 FASES.</t>
  </si>
  <si>
    <t>INCLUYE SUMINISTRO E INSTALACION DE BOMBA DE CAUDAL PARA AGUA POTABLE CON MOTOR DE 15 HP 220 V, 3 FASES.</t>
  </si>
  <si>
    <t>INCLUYE SUMINISTRO E INSTALACION DE BOMBA DE PRESIÓN PARA AGUA POTABLE CON MOTOR DE 1 HP 110/ 220 V.</t>
  </si>
  <si>
    <t>INCLUYE SUMINISTRO E INSTALACION DE BOMBA DE PRESIÓN PARA AGUA POTABLE CON MOTOR DE 1.5 HP 110/220 V.</t>
  </si>
  <si>
    <t>INCLUYE SUMINISTRO E INSTALACION DE BOMBA DE PRESIÓN PARA AGUA POTABLE CON MOTOR DE 10 HP 220 V, 3 FASES.</t>
  </si>
  <si>
    <t>INCLUYE SUMINISTRO E INSTALACION DE BOMBA DE PRESIÓN PARA AGUA POTABLE CON MOTOR DE 2 HP 110/220 V.</t>
  </si>
  <si>
    <t>INCLUYE SUMINISTRO E INSTALACION DE BOMBA DE PRESIÓN PARA AGUA POTABLE CON MOTOR DE 3 HP 220 V, 3 FASES.</t>
  </si>
  <si>
    <t>INCLUYE SUMINISTRO E INSTALACION DE BOMBA DE PRESIÓN PARA AGUA POTABLE CON MOTOR DE 5 HP 220 V, 3 FASES.</t>
  </si>
  <si>
    <t>INCLUYE SUMINISTRO E INSTALACION DE BOMBA DE PRESIÓN PARA AGUA POTABLE CON MOTOR DE 6 HP 220 V, 3 FASES.</t>
  </si>
  <si>
    <t>INCLUYE SUMINISTRO E INSTALACION DE BOMBA DE PRESIÓN PARA AGUA POTABLE CON MOTOR DE 7.5 HP 220 V, 3 FASES.</t>
  </si>
  <si>
    <t>INCLUYE SUMINISTRO E INSTALACION DE BOMBA EYECTORA PARA AGUA LLUVIA SUMERGIBLE DE 1 HP, 220 V.</t>
  </si>
  <si>
    <t>INCLUYE SUMINISTRO E INSTALACION DE BOMBA EYECTORA PARA AGUA LLUVIA SUMERGIBLE DE 2 HP, 220 V, 3 FASES.</t>
  </si>
  <si>
    <t>INCLUYE SUMINISTRO E INSTALACION DE BOMBA EYECTORA PARA AGUA RESIDUAL SUMERGIBLE DE 1 HP, 220 V.</t>
  </si>
  <si>
    <t>INCLUYE SUMINISTRO E INSTALACION DE BOMBA EYECTORA PARA AGUA RESIDUAL SUMERGIBLE DE 2 HP, 220 V, 3 FASES.</t>
  </si>
  <si>
    <t>INCLUYE SUMINISTRO E INSTALACION DE BOMBA EYECTORA PARA AGUA RESIDUAL SUMERGIBLE TIPO TRITURADORA DE 1 HP, 220 V.</t>
  </si>
  <si>
    <t>INCLUYE SUMINISTRO E INSTALACION DE BOMBA EYECTORA PARA AGUA RESIDUAL SUMERGIBLE TIPO TRITURADORA DE 2 HP, 220 V; 3 FASES</t>
  </si>
  <si>
    <t>INCLUYE SUMINISTRO E INSTALACION DE BOMBA EYECTORA PARA AGUA RESIDUAL SUMERGIBLE TIPO TRITURADORA DE 3 HP, 220 V; 3 FASES</t>
  </si>
  <si>
    <t>INCLUYE SUMINISTRO E INSTALACION DE SISTEMA DE ANCLAJE DE AUTOACOPLAMIENTO GUIADO, CONEXIONES 2″ X 2″, HIERRO FUNDIDO, PARA BOMBAS SUMERGIBLES. (ML)</t>
  </si>
  <si>
    <t>INCLUYE SUMINISTRO E INSTALACION DE SISTEMA DE ANCLAJE DE AUTOACOPLAMIENTO GUIADO, CONEXIONES 2″ X 2″, HIERRO FUNDIDO, PARA BOMBAS SUMERGIBLES.  (ML)</t>
  </si>
  <si>
    <t>INCLUYE SUMINISTRO E INSTALACION DE BORNERA PARA MOTOR DE HASTA 1 HP.</t>
  </si>
  <si>
    <t>INCLUYE SUMINISTRO E INSTALACION DE BORNERA PARA MOTOR DE HASTA 2,5 HP</t>
  </si>
  <si>
    <t>INCLUYE SUMINISTRO E INSTALACION DE BORNERA PARA MOTOR HASTA 10 HP</t>
  </si>
  <si>
    <t>INCLUYE SUMINISTRO E INSTALACION DE BORNERA PARA MOTOR HASTA 12,5 HP</t>
  </si>
  <si>
    <t>INCLUYE SUMINISTRO E INSTALACION DE BORNERA PARA MOTOR HASTA 15 HP</t>
  </si>
  <si>
    <t>INCLUYE SUMINISTRO E INSTALACION DE BORNERA PARA MOTOR HASTA 20 HP</t>
  </si>
  <si>
    <t>INCLUYE SUMINISTRO E INSTALACION DE BORNERA PARA MOTOR HASTA 25 HP</t>
  </si>
  <si>
    <t>INCLUYE SUMINISTRO E INSTALACION DE BORNERA PARA MOTOR HASTA 3,6 HP</t>
  </si>
  <si>
    <t>INCLUYE SUMINISTRO E INSTALACION DE BORNERA PARA MOTOR HASTA 30 HP</t>
  </si>
  <si>
    <t>INCLUYE SUMINISTRO E INSTALACION DE BORNERA PARA MOTOR HASTA 5,5 HP</t>
  </si>
  <si>
    <t>INCLUYE SUMINISTRO E INSTALACION DE BORNERA PARA MOTOR HASTA 7,5 HP</t>
  </si>
  <si>
    <t>INCLUYE SUMINISTRO E INSTALACION DE BORNERA PARA MOTOR HASTA 9 HP</t>
  </si>
  <si>
    <t>INCLUYE SUMINISTRO E INSTALACION DE BREAKER 3 X 60 A</t>
  </si>
  <si>
    <t>INCLUYE SUMINISTRO E INSTALACION DE BREAKER DE 1 X 15 AMP</t>
  </si>
  <si>
    <t>INCLUYE SUMINISTRO E INSTALACION DE BREAKER DE 3 X 30 A TIPO RIEL</t>
  </si>
  <si>
    <t>INCLUYE SUMINISTRO E INSTALACION DE BREAKER DE 3 X 32 A TIPO RIEL</t>
  </si>
  <si>
    <t>INCLUYE SUMINISTRO E INSTALACION DE BREAKER DE 3 X 63 A</t>
  </si>
  <si>
    <t>INCLUYE SUMINISTRO E INSTALACION DE BREAKER DE RIEL DE 2 AMP</t>
  </si>
  <si>
    <t xml:space="preserve">INCLUYE SUMINISTRO E INSTALACION DE BREAKER DE RIEL DE 4 - 6 AMP </t>
  </si>
  <si>
    <t>INCLUYE SUMINISTRO E INSTALACION DE BREAKER DE RIEL DOS POLOS 10 A</t>
  </si>
  <si>
    <t>INCLUYE SUMINISTRO E INSTALACION DE BREAKER TOTALIZADOR DE 2 X 20 A</t>
  </si>
  <si>
    <t>INCLUYE SUMINISTRO E INSTALACION DE BREAKER TOTALIZADOR DE 2 X 30 A</t>
  </si>
  <si>
    <t>INCLUYE SUMINISTRO E INSTALACION DE BREAKER TOTALIZADOR DE 3 X 50 AMP</t>
  </si>
  <si>
    <t>INCLUYE SUMINISTRO E INSTALACION DE BREAKER TOTALIZADOR DE 3 X 80 AMP</t>
  </si>
  <si>
    <t>INCLUYE SUMINISTRO E INSTALACION DE BREAKER TRIPOLAR DE 32 AMP</t>
  </si>
  <si>
    <t xml:space="preserve">INCLUYE SUMINISTRO E INSTALACION DE BRIDA DE ACERO AL CARBÓN DE 1-1/ 2" INCLUYE EMPAQUE </t>
  </si>
  <si>
    <t>INCLUYE SUMINISTRO E INSTALACION DE BRIDA DE ACERO AL CARBÓN DE 2" INCLUYE EMPAQUE</t>
  </si>
  <si>
    <t>INCLUYE SUMINISTRO E INSTALACION DE BRIDA DE ACERO AL CARBÓN DE 2-1/2" INCLUYE EMPAQUE</t>
  </si>
  <si>
    <t>INCLUYE SUMINISTRO E INSTALACION DE BRIDA DE ACERO AL CARBÓN DE 3" INCLUYE EMPAQUE</t>
  </si>
  <si>
    <t>INCLUYE SUMINISTRO E INSTALACION DE BRIDA DE ACERO AL CARBÓN DE 4" INCLUYE EMPAQUE</t>
  </si>
  <si>
    <t>INCLUYE SUMINISTRO E INSTALACION DE BRIDA DE ACERO AL CARBÓN DE 6" INCLUYE EMPAQUE</t>
  </si>
  <si>
    <t>INCLUYE SUMINISTRO E INSTALACION DE BRIDA DE ACERO INOXIDABLE DE 1-1/2" INCLUYE EMPAQUE</t>
  </si>
  <si>
    <t>INCLUYE SUMINISTRO E INSTALACION DE BRIDA DE ACERO INOXIDABLE DE 2-1/2" INCLUYE EMPAQUE</t>
  </si>
  <si>
    <t>INCLUYE SUMINISTRO E INSTALACION DE BRIDA DE ACERO INOXIDABLE DE 3" INCLUYE EMPAQUE</t>
  </si>
  <si>
    <t>INCLUYE SUMINISTRO E INSTALACION DE BRIDA DE ACERO INOXIDABLE DE 4" INCLUYE EMPAQUE</t>
  </si>
  <si>
    <t>INCLUYE SUMINISTRO E INSTALACION DE BRIDA DE ACERO INOXIDABLE DE 6" INCLUYE EMPAQUE</t>
  </si>
  <si>
    <t>INCLUYE SUMINISTRO E INSTALACION DE CABLE AISLADO DE COBRE No 10.  (ML)</t>
  </si>
  <si>
    <t>INCLUYE SUMINISTRO E INSTALACION DE CABLE AISLADO DE COBRE No 12.  (ML)</t>
  </si>
  <si>
    <t>INCLUYE SUMINISTRO E INSTALACION DE CABLE AISLADO DE COBRE No 14.  (ML)</t>
  </si>
  <si>
    <t>INCLUYE SUMINISTRO E INSTALACION DE CABLE AISLADO DE COBRE No 16.  (ML)</t>
  </si>
  <si>
    <t>INCLUYE SUMINISTRO E INSTALACION DE CABLE AISLADO DE COBRE No 18.  (ML)</t>
  </si>
  <si>
    <t>INCLUYE SUMINISTRO E INSTALACION DE CABLE AISLADO DE COBRE No 8.  (ML)</t>
  </si>
  <si>
    <t>INCLUYE SUMINISTRO E INSTALACION DE CABLE ENCAUCHETADO DE COBRE  2 X 16.  (ML)</t>
  </si>
  <si>
    <t>INCLUYE SUMINISTRO E INSTALACION DE CABLE ENCAUCHETADO DE COBRE 2 X 10.  (ML)</t>
  </si>
  <si>
    <t>INCLUYE SUMINISTRO E INSTALACION DE CABLE ENCAUCHETADO DE COBRE 2 X 12.  (ML)</t>
  </si>
  <si>
    <t xml:space="preserve">INCLUYE SUMINISTRO E INSTALACION DE CABLE ENCAUCHETADO DE COBRE 3 X 10.  (ML) </t>
  </si>
  <si>
    <t>INCLUYE SUMINISTRO E INSTALACION DE CABLE ENCAUCHETADO DE COBRE 3 X 12.  (ML)</t>
  </si>
  <si>
    <t>INCLUYE SUMINISTRO E INSTALACION DE CAJA DE PASO METÁLICA DE 15 X 15 CM</t>
  </si>
  <si>
    <t>INCLUYE SUMINISTRO E INSTALACION DE CAJA DE PASO PLÁSTICA USO EXTERIOR DE 30 X 30 CM</t>
  </si>
  <si>
    <t xml:space="preserve">INCLUYE SUMINISTRO E INSTALACION DE CAJA METÁLICA 60 X 60 X 30 CM </t>
  </si>
  <si>
    <t>INCLUYE SUMINISTRO E INSTALACION DE CAJA METÁLICA ZINCADA TIPO 2400</t>
  </si>
  <si>
    <t>INCLUYE SUMINISTRO E INSTALACION DE IMPULSOR MOTOBOMBA HASTA 1 HP</t>
  </si>
  <si>
    <t>INCLUYE SUMINISTRO E INSTALACION DE IMPULSOR MOTOBOMBA HASTA 2,5 HP</t>
  </si>
  <si>
    <t>INCLUYE SUMINISTRO E INSTALACION DE IMPULSOR MOTOBOMBA HASTA 3,6 HP</t>
  </si>
  <si>
    <t>INCLUYE SUMINISTRO E INSTALACION DE IMPULSOR PARA MOTOBOMBA HASTA 10 HP</t>
  </si>
  <si>
    <t>INCLUYE SUMINISTRO E INSTALACION DE IMPULSOR PARA MOTOBOMBA HASTA 12,5 HP</t>
  </si>
  <si>
    <t>INCLUYE SUMINISTRO E INSTALACION DE IMPULSOR PARA MOTOBOMBA HASTA 15 HP</t>
  </si>
  <si>
    <t>INCLUYE SUMINISTRO E INSTALACION DE IMPULSOR PARA MOTOBOMBA HASTA 20 HP</t>
  </si>
  <si>
    <t>INCLUYE SUMINISTRO E INSTALACION DE IMPULSOR PARA MOTOBOMBA HASTA 25 HP</t>
  </si>
  <si>
    <t>INCLUYE SUMINISTRO E INSTALACION DE IMPULSOR PARA MOTOBOMBA HASTA 30 HP</t>
  </si>
  <si>
    <t>INCLUYE SUMINISTRO E INSTALACION  DE IMPULSOR PARA MOTOBOMBA HASTA 5,5 HP</t>
  </si>
  <si>
    <t>INCLUYE SUMINISTRO E INSTALACION DE IMPULSOR PARA MOTOBOMBA HASTA 7,5 HP</t>
  </si>
  <si>
    <t>INCLUYE SUMINISTRO E INSTALACION DE IMPULSOR PARA MOTOBOMBA HASTA 9 HP</t>
  </si>
  <si>
    <t>INCLUYE SUMINISTRO E INSTALACION DE SIRENA DE SEGURIDAD DE 12V DC 20W</t>
  </si>
  <si>
    <t>INCLUYE SUMINISTRO E INSTALACION DE VENTILADOR. MOTOR HASTA 10</t>
  </si>
  <si>
    <t>INCLUYE SUMINISTRO E INSTALACION DE VENTILADOR. MOTOR HASTA 12,5 HP</t>
  </si>
  <si>
    <t>INCLUYE SUMINISTRO E INSTALACION DE VENTILADOR. MOTOR HASTA 15 HP</t>
  </si>
  <si>
    <t>INCLUYE SUMINISTRO E INSTALACION DE VENTILADOR. MOTOR HASTA 2,5 HP</t>
  </si>
  <si>
    <t>INCLUYE SUMINISTRO E INSTALACION DE VENTILADOR. MOTOR HASTA 20 HP</t>
  </si>
  <si>
    <t>INCLUYE SUMINISTRO E INSTALACION DE VENTILADOR. MOTOR HASTA 25 HP</t>
  </si>
  <si>
    <t>INCLUYE SUMINISTRO E INSTALACION DE VENTILADOR. MOTOR HASTA 3,6 HP</t>
  </si>
  <si>
    <t>INCLUYE SUMINISTRO E INSTALACION DE VENTILADOR. MOTOR HASTA 30 HP</t>
  </si>
  <si>
    <t>INCLUYE SUMINISTRO E INSTALACION DE VENTILADOR. MOTOR HASTA 5,5 HP</t>
  </si>
  <si>
    <t>INCLUYE SUMINISTRO E INSTALACION DE VENTILADOR. MOTOR HASTA 7,5 HP</t>
  </si>
  <si>
    <t>INCLUYE SUMINISTRO E INSTALACION DE VENTILADOR. MOTOR HASTA 9 HP</t>
  </si>
  <si>
    <t>INCLUYE SUMINISTRO E INSTALACION DE VENTILADOR. MOTOR HASTA DE 1 HP</t>
  </si>
  <si>
    <t>INCLUYE SUMINISTRO E INSTALACION DE CANALETA RANURADA DE 25 X 25 MM X 2 MTS</t>
  </si>
  <si>
    <t>INCLUYE SUMINISTRO E INSTALACION DE CANALETA RANURADA GRIS 40 X 60 X 2 MTS</t>
  </si>
  <si>
    <t>INCLUYE SUMINISTRO E INSTALACION DE CARGADOR DE AIRE</t>
  </si>
  <si>
    <t>INCLUYE SUMINISTRO E INSTALACION DE FLUJOMETRO DE 2"</t>
  </si>
  <si>
    <t>INCLUYE SUMINISTRO E INSTALACION DE FLUJOMETRO DE 2 1/2"</t>
  </si>
  <si>
    <t>INCLUYE SUMINISTRO E INSTALACION DE FLUJOMETRO DE 3"</t>
  </si>
  <si>
    <t>INCLUYE SUMINISTRO E INSTALACION DE FLUJOMETRO DE 4"</t>
  </si>
  <si>
    <t>INCLUYE SUMINISTRO E INSTALACION DE FLUJOMETRO DE 6"</t>
  </si>
  <si>
    <t>INCLUYE SUMINISTRO E INSTALACION DE CHEQUE DE CORTINA HORIZONTAL SELLO METÁLCO DE 1" EN BRONCE TRABAJO PESADO</t>
  </si>
  <si>
    <t>INCLUYE SUMINISTRO E INSTALACION DE CHEQUE DE CORTINA HORIZONTAL SELLO METÁLI CO DE 2" EN BRONCE TRABAJO PESADO</t>
  </si>
  <si>
    <t>INCLUYE SUMINISTRO E INSTALACION DE CHEQUE DE CORTINA HORIZONTAL SELLO METÁLICO DE 1/2” EN BRONCE TRABAJO PESADO</t>
  </si>
  <si>
    <t>INCLUYE SUMINISTRO E INSTALACION DE CHEQUE DE CORTINA HORIZONTAL SELLO METÁLICO DE 1-1/2” EN BRONCE TRABAJO PESADO</t>
  </si>
  <si>
    <t>INCLUYE SUMINISTRO E INSTALACION DE CHEQUE DE CORTINA HORIZONTAL SELLO METÁLICO DE 1-1/4” EN BRONCE TRABAJO PESADO</t>
  </si>
  <si>
    <t>INCLUYE SUMINISTRO E INSTALACION DE CHEQUE DE CORTINA HORIZONTAL SELLO METÁLICO DE 3" EN BRONCE TRABAJO PESADO</t>
  </si>
  <si>
    <t>INCLUYE SUMINISTRO E INSTALACION DE CHEQUE DE CORTINA HORIZONTAL SELLO METÁLICO DE 3/4” EN BRONCE TRABAJO PESADO</t>
  </si>
  <si>
    <t>INCLUYE SUMINISTRO E INSTALACION DE CHEQUE DE CORTINA HORIZONTAL SELLO METÁLICO DE 4" EN BRONCE TRABAJO PESADO</t>
  </si>
  <si>
    <t>INCLUYE SUMINISTRO E INSTALACION DE CHEQUE DE CORTINA HORIZONTAL SELLO METÁLICO DE 6" EN BRONCE TRABAJO PESADO</t>
  </si>
  <si>
    <t>INCLUYE SUMINISTRO E INSTALACION DE CHEQUE HIDRO VERTICAL SELLO METÁLICO DE 1" EN BRONCE TRABAJO PESADO</t>
  </si>
  <si>
    <t>INCLUYE SUMINISTRO E INSTALACION DE CHEQUE HIDRO VERTICAL SELLO METÁLICO DE 1/2"” EN BRONCE TRABAJO PESADO</t>
  </si>
  <si>
    <t>INCLUYE SUMINISTRO E INSTALACION DE CHEQUE HIDRO VERTICAL SELLO METÁLICO DE 1-1/2" EN BRONCE TRABAJO PESADO</t>
  </si>
  <si>
    <t>INCLUYE SUMINISTRO E INSTALACION DE CHEQUE HIDRO VERTICAL SELLO METÁLICO DE 1-1/4" EN BRONCE TRABAJO PESADO</t>
  </si>
  <si>
    <t>INCLUYE SUMINISTRO E INSTALACION DE CHEQUE HIDRO VERTICAL SELLO METÁLICO DE 2" EN BRONCE TRABAJO PESADO</t>
  </si>
  <si>
    <t>INCLUYE SUMINISTRO E INSTALACION DE CHEQUE HIDRO VERTICAL SELLO METÁLICO DE 3" EN BRONCE TRABAJO PESADO</t>
  </si>
  <si>
    <t>INCLUYE SUMINISTRO E INSTALACION DE CHEQUE HIDRO VERTICAL SELLO METÁLICO DE 4" EN BRONCE TRABAJO PESADO</t>
  </si>
  <si>
    <t>INCLUYE SUMINISTRO E INSTALACION DE CODO 2" RANURADO A 45 UL/FM IMP</t>
  </si>
  <si>
    <t>INCLUYE SUMINISTRO E INSTALACION DE CODO 2" RANURADO A 90 UL/FM IMP</t>
  </si>
  <si>
    <t>INCLUYE SUMINISTRO E INSTALACION DE CODO 3" RANURADO A 45 UL/FM IMP</t>
  </si>
  <si>
    <t>INCLUYE SUMINISTRO E INSTALACION DE CODO 3" RANURADO A 90 UL/FM IMP</t>
  </si>
  <si>
    <t>INCLUYE SUMINISTRO E INSTALACION DE CODO 4" RANURADO A 45 UL/FM IMP</t>
  </si>
  <si>
    <t>INCLUYE SUMINISTRO E INSTALACION DE CODO 4" RANURADO A 90 UL/FM IMP</t>
  </si>
  <si>
    <t>INCLUYE SUMINISTRO E INSTALACION DE CODO DE 1/4" EN ACERO GALVANIZADO</t>
  </si>
  <si>
    <t>INCLUYE SUMINISTRO E INSTALACION DE CODO DE 1/4" EN ACERO INOXIDABLE</t>
  </si>
  <si>
    <t>INCLUYE SUMINISTRO E INSTALACION DE CODO EN ACERO INOXIDABLE DE 1"</t>
  </si>
  <si>
    <t>INCLUYE SUMINISTRO E INSTALACION DE CODO EN ACERO INOXIDABLE DE 1/2"</t>
  </si>
  <si>
    <t>INCLUYE SUMINISTRO E INSTALACION DE CODO EN ACERO INOXIDABLE DE 1/4"</t>
  </si>
  <si>
    <t>INCLUYE SUMINISTRO E INSTALACION DE CODO EN ACERO INOXIDABLE DE 1-1/2"</t>
  </si>
  <si>
    <t>INCLUYE SUMINISTRO E INSTALACION DE CODO EN ACERO INOXIDABLE DE 1-1/4"</t>
  </si>
  <si>
    <t>INCLUYE SUMINISTRO E INSTALACION DE CODO EN ACERO INOXIDABLE DE 2 Y 1/2"</t>
  </si>
  <si>
    <t>INCLUYE SUMINISTRO E INSTALACION DE CODO EN ACERO INOXIDABLE DE 2"</t>
  </si>
  <si>
    <t>INCLUYE SUMINISTRO E INSTALACION DE CODO EN ACERO INOXIDABLE DE 3"</t>
  </si>
  <si>
    <t>INCLUYE SUMINISTRO E INSTALACION DE CODO EN ACERO INOXIDABLE DE 4"</t>
  </si>
  <si>
    <t>INCLUYE SUMINISTRO E INSTALACION DE CODO EN ACERO INOXIDABLE DE 6"</t>
  </si>
  <si>
    <t>INCLUYE SUMINISTRO E INSTALACION DE CODO GALVANIZADO 3"</t>
  </si>
  <si>
    <t>INCLUYE SUMINISTRO E INSTALACION DE CODO GALVANIZADO 4"</t>
  </si>
  <si>
    <t>INCLUYE SUMINISTRO E INSTALACION DE CODO GALVANIZADO 6"</t>
  </si>
  <si>
    <t>INCLUYE SUMINISTRO E INSTALACION DE CODO GALVANIZADO DE 1"</t>
  </si>
  <si>
    <t>INCLUYE SUMINISTRO E INSTALACION DE CODO GALVANIZADO DE 1/2"</t>
  </si>
  <si>
    <t>INCLUYE SUMINISTRO E INSTALACION DE CODO GALVANIZADO DE 1/4"</t>
  </si>
  <si>
    <t>INCLUYE SUMINISTRO E INSTALACION DE CODO GALVANIZADO DE 1-1/2"</t>
  </si>
  <si>
    <t>INCLUYE SUMINISTRO E INSTALACION DE CODO GALVANIZADO DE 1-1/4"</t>
  </si>
  <si>
    <t>INCLUYE SUMINISTRO E INSTALACION DE CODO GALVANIZADO DE 2 Y 1/2"</t>
  </si>
  <si>
    <t>INCLUYE SUMINISTRO E INSTALACION DE CODO GALVANIZADO DE 2"</t>
  </si>
  <si>
    <t>INCLUYE SUMINISTRO E INSTALACION DE CODO PVC PRESIÓN DE 1 -1/2"</t>
  </si>
  <si>
    <t>INCLUYE SUMINISTRO E INSTALACION DE CODO PVC PRESIÓN DE 1"</t>
  </si>
  <si>
    <t>INCLUYE SUMINISTRO E INSTALACION DE CODO PVC PRESIÓN DE 1/2"</t>
  </si>
  <si>
    <t>INCLUYE SUMINISTRO E INSTALACION DE CODO PVC PRESIÓN DE 1-1/4"</t>
  </si>
  <si>
    <t>INCLUYE SUMINISTRO E INSTALACION DE CODO PVC PRESIÓN DE 2"</t>
  </si>
  <si>
    <t>INCLUYE SUMINISTRO E INSTALACION DE CODO PVC PRESIÓN DE 2-1/2"</t>
  </si>
  <si>
    <t>INCLUYE SUMINISTRO E INSTALACION DE CODO PVC PRESIÓN DE 3"</t>
  </si>
  <si>
    <t>INCLUYE SUMINISTRO E INSTALACION DE CODO PVC PRESIÓN DE 4"</t>
  </si>
  <si>
    <t>INCLUYE SUMINISTRO E INSTALACION DE CODO PVC PRESIÓN DE 6"</t>
  </si>
  <si>
    <t>INCLUYE SUMINISTRO E INSTALACION DE CODO PVC PRESIÓN DE 3/4"</t>
  </si>
  <si>
    <t>INCLUYE SUMINISTRO E INSTALACION DE CODO RANURADO DE 1-1/4"</t>
  </si>
  <si>
    <t>INCLUYE SUMINISTRO E INSTALACION DE CODO RANURADO EN ACERO INOXIDABLE DE 1"</t>
  </si>
  <si>
    <t>INCLUYE SUMINISTRO E INSTALACION DE CODO RANURADO GALVANIZADO 3"</t>
  </si>
  <si>
    <t>INCLUYE SUMINISTRO E INSTALACION DE CODO RANURADO GALVANIZADO 4"</t>
  </si>
  <si>
    <t>INCLUYE SUMINISTRO E INSTALACION DE CODO RANURADO GALVANIZADO 6"</t>
  </si>
  <si>
    <t>INCLUYE SUMINISTRO E INSTALACION DE CODO RANURADO GALVANIZADO DE 1-1/2"</t>
  </si>
  <si>
    <t>INCLUYE SUMINISTRO E INSTALACION DE CODO RANURADO GALVANIZADO DE 1-1/4"</t>
  </si>
  <si>
    <t>INCLUYE SUMINISTRO E INSTALACION DE CODO RANURADO GALVANIZADO DE 2 Y 1/2"</t>
  </si>
  <si>
    <t>INCLUYE SUMINISTRO E INSTALACION DE CODO RANURADO GALVANIZADO DE 2"</t>
  </si>
  <si>
    <t>INCLUYE SUMINISTRO E INSTALACION DE CODO RANURADO HIERRO DUCTIL DE 1-1/2"</t>
  </si>
  <si>
    <t>INCLUYE SUMINISTRO E INSTALACION DE COFRE METALICO DE 50X40X40</t>
  </si>
  <si>
    <t>INCLUYE SUMINISTRO E INSTALACION DE CONDENSADOR DE ARRANQUE PARA MOTOR DE 220 V 40 OHM</t>
  </si>
  <si>
    <t>INCLUYE SUMINISTRO E INSTALACION DE CONTACTOR DE 110 V O 220 V 17 A</t>
  </si>
  <si>
    <t>INCLUYE SUMINISTRO E INSTALACION DE CONTACTOR DE 110 V O 220 V 18 A</t>
  </si>
  <si>
    <t>INCLUYE SUMINISTRO E INSTALACION DE CONTACTOR DE 110 V O 220 V 20 A</t>
  </si>
  <si>
    <t>INCLUYE SUMINISTRO E INSTALACION DE CONTACTOR DE 110 V O 220 V 22 A</t>
  </si>
  <si>
    <t>INCLUYE SUMINISTRO E INSTALACION DE CONTACTOR DE 110 V O 220 V 25 A</t>
  </si>
  <si>
    <t>INCLUYE SUMINISTRO E INSTALACION DE CONTACTOR DE 110 V O 220 V 30 A</t>
  </si>
  <si>
    <t>INCLUYE SUMINISTRO E INSTALACION DE CONTACTOR DE 110 V O 220 V 32 A</t>
  </si>
  <si>
    <t>INCLUYE SUMINISTRO E INSTALACION DE CONTACTOR DE 110 V O 220 V 35 A</t>
  </si>
  <si>
    <t>INCLUYE SUMINISTRO E INSTALACION DE CONTACTOR DE 110 V O 220 V 40 A</t>
  </si>
  <si>
    <t>INCLUYE SUMINISTRO E INSTALACION DE CONTACTOR DE 110 V O 220 V 60 A</t>
  </si>
  <si>
    <t>INCLUYE SUMINISTRO E INSTALACION DE CONTACTOR DE 110 V O 220 V 9 A</t>
  </si>
  <si>
    <t>INCLUYE SUMINISTRO E INSTALACION DE COPA "U" PARA MOTOBOMBA.</t>
  </si>
  <si>
    <t>INCLUYE SUMINISTRO E INSTALACION DE COPA CONCENTRICA RANURADA  6" X 4"</t>
  </si>
  <si>
    <t>INCLUYE SUMINISTRO E INSTALACION DE COPA CONCENTRICA RANURADA  6" X 3"</t>
  </si>
  <si>
    <t>INCLUYE SUMINISTRO E INSTALACION DE COPA CONCENTRICA RANURADA  6" X 2"</t>
  </si>
  <si>
    <t>INCLUYE SUMINISTRO E INSTALACION DE COPA CONCENTRICA RANURADA  4" X 3"</t>
  </si>
  <si>
    <t>INCLUYE SUMINISTRO E INSTALACION DE COPA CONCENTRICA RANURADA  3" X 1-1/4"</t>
  </si>
  <si>
    <t>INCLUYE SUMINISTRO E INSTALACION DE COPA CONCENTRICA RANURADA  3" X 2-1/2"</t>
  </si>
  <si>
    <t>INCLUYE SUMINISTRO E INSTALACION DE COPA EXCENTRICA RANURADA  2" X 1,1/2"</t>
  </si>
  <si>
    <t>INCLUYE SUMINISTRO E INSTALACION DE CORAZA METÁLICA DE 1".  (ML)</t>
  </si>
  <si>
    <t>INCLUYE SUMINISTRO E INSTALACION DE CORAZA METÁLICA DE 1/2".  (ML)</t>
  </si>
  <si>
    <t>INCLUYE SUMINISTRO E INSTALACION DE CORAZA METÁLICA DE 3/4".  (ML)</t>
  </si>
  <si>
    <t>INCLUYE SUMINISTRO E INSTALACION DE COUPLING HIERRO DÚCTIL RANURADO FLEXIBLE DE 4"</t>
  </si>
  <si>
    <t>INCLUYE SUMINISTRO E INSTALACION DE COUPLING HIERRO DÚCTIL RANURADO FLEXIBLE DE 3"</t>
  </si>
  <si>
    <t>INCLUYE SUMINISTRO E INSTALACION DE COUPLING RANURADO DE 1"</t>
  </si>
  <si>
    <t>INCLUYE SUMINISTRO E INSTALACION DE COUPLING RANURADO DE 1-1/2"</t>
  </si>
  <si>
    <t>INCLUYE SUMINISTRO E INSTALACION DE COUPLING RANURADO DE 1-1/4"</t>
  </si>
  <si>
    <t>INCLUYE SUMINISTRO E INSTALACION DE COUPLING RANURADO DE 2"</t>
  </si>
  <si>
    <t>INCLUYE SUMINISTRO E INSTALACION DE COUPLING RANURADO DE 2-1/2"</t>
  </si>
  <si>
    <t>INCLUYE SUMINISTRO E INSTALACION DE CRUZ O DOBLE TEE DE 1- 1/4" EN ACERO INOXIDABLE</t>
  </si>
  <si>
    <t>INCLUYE SUMINISTRO E INSTALACION DE CRUZ O DOBLE TEE DE 1-1/4" EN ACERO GALVANIZADO</t>
  </si>
  <si>
    <t xml:space="preserve">INCLUYE SUMINISTRO E INSTALACION DE CUÑA EJE MOTOBOMBA </t>
  </si>
  <si>
    <t>INCLUYE SUMINISTRO E INSTALACION DE CURVA EMT DE 1"</t>
  </si>
  <si>
    <t>INCLUYE SUMINISTRO E INSTALACION DE CURVA EMT DE 1/2"</t>
  </si>
  <si>
    <t>INCLUYE SUMINISTRO E INSTALACION DE CURVA EMT DE 3/4"</t>
  </si>
  <si>
    <t>INCLUYE SUMINISTRO E INSTALACION DE CURVA PVC CONDUIT DE 1"</t>
  </si>
  <si>
    <t>INCLUYE SUMINISTRO E INSTALACION DE CURVA PVC CONDUIT DE 1/2"</t>
  </si>
  <si>
    <t>INCLUYE SUMINISTRO E INSTALACION DE CURVA PVC CONDUIT DE 3/4"</t>
  </si>
  <si>
    <t>INCLUYE FABRICACION, SUMINISTRO E INSTALACION DE FABRICACIÓN DE EJE. MOTOR HASTA 1 HP</t>
  </si>
  <si>
    <t>INCLUYE FABRICACION, SUMINISTRO E INSTALACION DE FABRICACIÓN DE EJE. MOTOR HASTA 10 HP</t>
  </si>
  <si>
    <t>INCLUYE FABRICACION, SUMINISTRO E INSTALACION DE FABRICACIÓN DE EJE. MOTOR HASTA 12,5 HP</t>
  </si>
  <si>
    <t>INCLUYE FABRICACION, SUMINISTRO E INSTALACION DE FABRICACIÓN DE EJE. MOTOR HASTA 15 HP</t>
  </si>
  <si>
    <t>INCLUYE FABRICACION, SUMINISTRO E INSTALACION DE FABRICACIÓN DE EJE. MOTOR HASTA 2,5 HP</t>
  </si>
  <si>
    <t>INCLUYE FABRICACION, SUMINISTRO E INSTALACION DE FABRICACIÓN DE EJE. MOTOR HASTA 20 HP</t>
  </si>
  <si>
    <t>INCLUYE FABRICACION, SUMINISTRO E INSTALACION DE FABRICACIÓN DE EJE. MOTOR HASTA 25 HP</t>
  </si>
  <si>
    <t>INCLUYE FABRICACION, SUMINISTRO E INSTALACION DE FABRICACIÓN DE EJE. MOTOR HASTA 3,6 HP</t>
  </si>
  <si>
    <t>INCLUYE FABRICACION, SUMINISTRO E INSTALACION DE FABRICACIÓN DE EJE. MOTOR HASTA 30 HP</t>
  </si>
  <si>
    <t>INCLUYE FABRICACION, SUMINISTRO E INSTALACION DE FABRICACIÓN DE EJE. MOTOR HASTA 5,5 HP</t>
  </si>
  <si>
    <t>INCLUYE FABRICACION, SUMINISTRO E INSTALACION DE FABRICACIÓN DE EJE. MOTOR HASTA 7,5 HP</t>
  </si>
  <si>
    <t>INCLUYE FABRICACION, SUMINISTRO E INSTALACION DE FABRICACIÓN DE EJE. MOTOR HASTA 9 HP</t>
  </si>
  <si>
    <t>INCLUYE SUMINISTRO E INSTALACION DE FLOTADOR (PERA) ELÉCTRICO DOBLE FUNCIÓN CONTACTO CON UNA CÁMARA AGUA POTABLE O AGUAS LLUVIAS O RESIDUALES</t>
  </si>
  <si>
    <t>INCLUYE SUMINISTRO E INSTALACION DE FLOTADOR MECÁNICO EN COBRE COMPLETO DE 1/2”</t>
  </si>
  <si>
    <t>INCLUYE SUMINISTRO E INSTALACION DE FLOTADOR MECÁNICO EN COBRE COMPLETO DE 3/4”</t>
  </si>
  <si>
    <t>INCLUYE SUMINISTRO E INSTALACION DE FLOTADOR MECÁNICO EN COBRE COMPLETO DE 1"</t>
  </si>
  <si>
    <t>INCLUYE SUMINISTRO E INSTALACION DE GUARDA MOTOR DE 12 - 21A</t>
  </si>
  <si>
    <t>INCLUYE SUMINISTRO E INSTALACION DE GUARDA MOTOR DE 16 - 22 A</t>
  </si>
  <si>
    <t>INCLUYE SUMINISTRO E INSTALACION DE GUARDA MOTOR DE 19 - 25 A</t>
  </si>
  <si>
    <t>INCLUYE SUMINISTRO E INSTALACION DE GUARDA MOTOR DE 7 - 10 A</t>
  </si>
  <si>
    <t>INCLUYE SUMINISTRO E INSTALACION DE GUARDA MOTOR SIEMENS SIRIUS 9 - 12.5 A</t>
  </si>
  <si>
    <t>INCLUYE SUMINISTRO E INSTALACION DE GRAVILLA PARA FILTRO DE PISCINA. (M3)</t>
  </si>
  <si>
    <t>INCLUYE SUMINISTRO E INSTALACION DE JUEGO DE EMPAQUES PARA TAPA FILTRO DE PISCINA</t>
  </si>
  <si>
    <t xml:space="preserve">INCLUYE SUMINISTRO E INSTALACION DE JUEGO DE EMPAQUETADURA PARA MOTOBOMBA </t>
  </si>
  <si>
    <t>INCLUYE SUMINISTRO E INSTALACION DE JUEGO RODAMIENTOS PARA CONJUNTO BOMBA MOTOR DE HASTA 1 HP.</t>
  </si>
  <si>
    <t>INCLUYE SUMINISTRO E INSTALACION DE JUEGO RODAMIENTOS PARA CONJUNTO BOMBA MOTOR DE HASTA 10 HP</t>
  </si>
  <si>
    <t>INCLUYE SUMINISTRO E INSTALACION DE JUEGO RODAMIENTOS PARA CONJUNTO BOMBA MOTOR DE HASTA 12,5 HP</t>
  </si>
  <si>
    <t>INCLUYE SUMINISTRO E INSTALACION DE JUEGO RODAMIENTOS PARA CONJUNTO BOMBA MOTOR DE HASTA 15 HP</t>
  </si>
  <si>
    <t>INCLUYE SUMINISTRO E INSTALACION DE JUEGO RODAMIENTOS PARA CONJUNTO BOMBA MOTOR DE HASTA 2,5 HP</t>
  </si>
  <si>
    <t>INCLUYE SUMINISTRO E INSTALACION DE JUEGO RODAMIENTOS PARA CONJUNTO BOMBA MOTOR DE HASTA 20 HP</t>
  </si>
  <si>
    <t>INCLUYE SUMINISTRO E INSTALACION DE JUEGO RODAMIENTOS PARA CONJUNTO BOMBA MOTOR DE HASTA 25 HP</t>
  </si>
  <si>
    <t>INCLUYE SUMINISTRO E INSTALACION DE JUEGO RODAMIENTOS PARA CONJUNTO BOMBA MOTOR DE HASTA 3,6 HP</t>
  </si>
  <si>
    <t>INCLUYE SUMINISTRO E INSTALACION DE JUEGO RODAMIENTOS PARA CONJUNTO BOMBA MOTOR DE HASTA 30 HP</t>
  </si>
  <si>
    <t>INCLUYE SUMINISTRO E INSTALACION DE JUEGO RODAMIENTOS PARA CONJUNTO BOMBA MOTOR DE HASTA 5,5 HP</t>
  </si>
  <si>
    <t>INCLUYE SUMINISTRO E INSTALACION DE JUEGO RODAMIENTOS PARA CONJUNTO BOMBA MOTOR DE HASTA 7,5 HP</t>
  </si>
  <si>
    <t>INCLUYE SUMINISTRO E INSTALACION DE JUEGO RODAMIENTOS PARA CONJUNTO BOMBA MOTOR DE HASTA 9 HP</t>
  </si>
  <si>
    <t>INCLUYE SUMINISTRO E INSTALACION DE LLAVE SELECTORA DOS POSICIONES</t>
  </si>
  <si>
    <t>INCLUYE SUMINISTRO E INSTALACION DE LLAVE SELECTORA TRES POSICIONES</t>
  </si>
  <si>
    <t>INCLUYE SUMINISTRO E INSTALACION DE LUZ PILOTO 220 V O 110 V 22 MM</t>
  </si>
  <si>
    <t>INCLUYE SUMINISTRO E INSTALACION DE MANGUERA FLEXOMETÁLICA PARA CARGADOR DE AIRE.  (ML)</t>
  </si>
  <si>
    <t>INCLUYE SUMINISTRO E INSTALACION DE MANÓMETRO DE 0 - 100 PSI CON GLICERINA</t>
  </si>
  <si>
    <t>INCLUYE SUMINISTRO E INSTALACION DE MANÓMETRO DE 0 - 100 PSI SECO</t>
  </si>
  <si>
    <t>INCLUYE SUMINISTRO E INSTALACION DE MANÓMETRO DE 0 - 200 PSI CON GLICERINA</t>
  </si>
  <si>
    <t>INCLUYE SUMINISTRO E INSTALACION DE MULTICONTROL SEQUENCER MAC 3 O SIMILAR 220 V</t>
  </si>
  <si>
    <t>INCLUYE SUMINISTRO E INSTALACION DE PRESÓSTATO DE 20 - 40 PSI PARA SISTEMA HIDRONEUMÁTICO</t>
  </si>
  <si>
    <t>INCLUYE SUMINISTRO E INSTALACION DE PRESÓSTATO DE 30 - 50 PSI PARA SISTEMA HIDRONEUMÁTICO</t>
  </si>
  <si>
    <t>INCLUYE SUMINISTRO E INSTALACION DE PRESÓSTATO DE 40 - 60 PSI PARA SISTEMA HIDRONEUMÁTICO</t>
  </si>
  <si>
    <t>INCLUYE SUMINISTRO E INSTALACION DE PRESÓSTATO DE 60 – 80 PSI PARA SISTEMA HIDRONEUMÁTICO</t>
  </si>
  <si>
    <t>INCLUYE SUMINISTRO E INSTALACION DE PRESÓSTATO DE 80 – 100 PSI PARA SISTEMA HIDRONEUMÁTICO</t>
  </si>
  <si>
    <t>INCLUYE MEDICIÓN DE PRESIÓN DINÁMICA CON TUBO PITOT CALIBRADO EN PUNTO DE DESCARGA (HIDRANTE O VÁLVULA DE PRUEBA), INCLUYENDO APERTURA CONTROLADA DEL SISTEMA, REGISTRO DE DATOS, CÁLCULOS HIDRÁULICOS DE VELOCIDAD Y CAUDAL, ANÁLISIS DE RESULTADOS Y ENTREGA DE INFORME TÉCNICO</t>
  </si>
  <si>
    <t>INCLUYE RANURADO PARA NIPLE 1-1/2" EN ACERO GALVANIZADO</t>
  </si>
  <si>
    <t>INCLUYE RANURADO PARA NIPLE 1-1/2" EN ACERO INOXIDABLE</t>
  </si>
  <si>
    <t>INCLUYE RANURADO PARA NIPLE DE 1" EN ACERO GALVANIZADO</t>
  </si>
  <si>
    <t>INCLUYE RANURADO PARA NIPLE DE 1" EN ACERO INOXIDABLE</t>
  </si>
  <si>
    <t>INCLUYE RANURADO PARA NIPLE DE 1-1/4" EN ACERO GALVANIZADO</t>
  </si>
  <si>
    <t>INCLUYE RANURADO PARA NIPLE DE 1-1/4" EN ACERO INOXIDABLE</t>
  </si>
  <si>
    <t>INCLUYE RANURADO PARA NIPLE DE 2" EN ACERO GALVANIZADO</t>
  </si>
  <si>
    <t>INCLUYE RANURADO PARA NIPLE DE 2" EN ACERO INOXIDABLE</t>
  </si>
  <si>
    <t>INCLUYE RANURADO PARA NIPLE DE 2-1/2" EN ACERO GALVANIZADO</t>
  </si>
  <si>
    <t>INCLUYE RANURADO PARA NIPLE DE 2-1/2" EN ACERO INOXIDABLE</t>
  </si>
  <si>
    <t>INCLUYE RANURADO PARA NIPLE DE 3" EN ACERO GALVANIZADO</t>
  </si>
  <si>
    <t>INCLUYE RANURADO PARA NIPLE DE 3" EN ACERO INOXIDABLE</t>
  </si>
  <si>
    <t>INCLUYE RANURADO PARA NIPLE DE 4" EN ACERO GALVANIZADO</t>
  </si>
  <si>
    <t>INCLUYE RANURADO PARA NIPLE DE 6" EN ACERO GALVANIZADO</t>
  </si>
  <si>
    <t>INCLUYE RANURADO PARA NIPLE DE 4" EN ACERO INOXIDABLE</t>
  </si>
  <si>
    <t>INCLUYE RANURADO PARA NIPLE DE 6" EN ACERO INOXIDABLE</t>
  </si>
  <si>
    <t>INCLUYE  EL SERVICIO DE DESMONTE, TRASLADO A TALLER E INSTALACION NUEVAMENTE EN SITIO  DEL EQUIPO.</t>
  </si>
  <si>
    <t>INCLUYE SUMINISTRO E INSTALACION DE REDUCCIÓN BUJE DE 1" A 1/2" EN PVC PRESIÓN SOLDADO</t>
  </si>
  <si>
    <t>INCLUYE SUMINISTRO E INSTALACION DE REDUCCIÓN BUJE DE 1" A 3/4" EN PVC PRESIÓN SOLDADO</t>
  </si>
  <si>
    <t>INCLUYE SUMINISTRO E INSTALACION DE REDUCCIÓN BUJE DE 1-1/2" A 1" EN PVC PRESIÓN SOLDADO</t>
  </si>
  <si>
    <t>INCLUYE SUMINISTRO E INSTALACION DE REDUCCIÓN BUJE DE 1-1/4" A 1" EN PVC PRESIÓN SOLDADO</t>
  </si>
  <si>
    <t>INCLUYE SUMINISTRO E INSTALACION DE REDUCCIÓN BUJE DE 2" A 1" EN PVC PRESIÓN SOLDADO</t>
  </si>
  <si>
    <t>INCLUYE SUMINISTRO E INSTALACION DE REDUCCIÓN BUJE DE 2" A 1-1/2" EN PVC PRESIÓN SOLDADO</t>
  </si>
  <si>
    <t>INCLUYE SUMINISTRO E INSTALACION DE REDUCCIÓN BUJE DE 2" A 1-1/4" EN PVC PRESIÓN SOLDADO</t>
  </si>
  <si>
    <t>INCLUYE SUMINISTRO E INSTALACION DE REDUCCIÓN BUJE DE 2-1/2" A 1-1/2" EN PVC PRESIÓN SOLDADO</t>
  </si>
  <si>
    <t>INCLUYE SUMINISTRO E INSTALACION DE REDUCCIÓN BUJE DE 3" A 2" EN PVC PRESIÓN SOLDADO</t>
  </si>
  <si>
    <t>INCLUYE SUMINISTRO E INSTALACION DE REDUCCIÓN BUJE DE 3" A 2-1/2" EN PVC PRESIÓN SOLDADO</t>
  </si>
  <si>
    <t>INCLUYE SUMINISTRO E INSTALACION DE REDUCCIÓN BUJE DE 4" A 3" EN PVC PRESIÓN SOLDADO</t>
  </si>
  <si>
    <t>INCLUYE SUMINISTRO E INSTALACION DE REDUCCIÓN BUJE DE 6" A 4" EN PVC PRESIÓN SOLDADO</t>
  </si>
  <si>
    <t>INCLUYE SUMINISTRO E INSTALACION DE REDUCCIÓN BUJE DE 6" A 3" EN PVC PRESIÓN SOLDADO</t>
  </si>
  <si>
    <t>INCLUYE SUMINISTRO E INSTALACION DE REDUCCIÓN BUJE ROSCADO DE 1-1/2" A 1*1/4" EN PVC PRESIÓN</t>
  </si>
  <si>
    <t>INCLUYE SUMINISTRO E INSTALACION DE REDUCCIÓN BUJE ROSCADO DE 1-1/2" A 1/2" EN PVC PRESIÓN</t>
  </si>
  <si>
    <t>INCLUYE SUMINISTRO E INSTALACION DE REDUCCIÓN BUSHING DE 1" A 1/4" EN ACERO GALVANIZADO</t>
  </si>
  <si>
    <t>INCLUYE SUMINISTRO E INSTALACION DE REDUCCIÓN BUSHING DE 1" A 1/4" EN ACERO INOXIDABLE</t>
  </si>
  <si>
    <t>INCLUYE SUMINISTRO E INSTALACION DE REDUCCIÓN BUSHING DE 1/2" A 1/4" EN ACERO INOXIDABLE</t>
  </si>
  <si>
    <t>INCLUYE SUMINISTRO E INSTALACION DE REDUCCIÓN BUSHING DE 1-1/2" A 1" EN ACERO GALVANIZADO</t>
  </si>
  <si>
    <t>INCLUYE SUMINISTRO E INSTALACION DE REDUCCIÓN BUSHING DE 1-1/2" A 1/2" EN ACERO GALVANIZADO</t>
  </si>
  <si>
    <t>INCLUYE SUMINISTRO E INSTALACION DE REDUCCIÓN BUSHING DE 1-1/2" A 1/4" EN ACERO GALVANIZADO</t>
  </si>
  <si>
    <t>INCLUYE SUMINISTRO E INSTALACION DE REDUCCIÓN BUSHING DE 1-1/2" A 1-1/4" EN ACERO GALVANIZADO</t>
  </si>
  <si>
    <t>INCLUYE SUMINISTRO E INSTALACION DE REDUCCIÓN BUSHING DE 1-1/2" A 1-1/4" EN ACERO INOXIDABLE</t>
  </si>
  <si>
    <t>INCLUYE SUMINISTRO E INSTALACION DE REDUCCIÓN BUSHING DE 1-1/2" A 3/4" EN ACERO INOXIDABLE</t>
  </si>
  <si>
    <t>INCLUYE SUMINISTRO E INSTALACION DE REDUCCIÓN BUSHING DE 1-1/4" A 3/4" EN ACERO INOXIDABLE</t>
  </si>
  <si>
    <t>INCLUYE SUMINISTRO E INSTALACION DE REDUCCIÓN BUSHING DE 2" A 1 " EN ACERO INOXIDABLE</t>
  </si>
  <si>
    <t>INCLUYE SUMINISTRO E INSTALACION DE REDUCCIÓN BUSHING DE 2" A 1-1/2" EN ACERO GALVANIZADO</t>
  </si>
  <si>
    <t>INCLUYE SUMINISTRO E INSTALACION DE REDUCCIÓN BUSHING DE 2" A 1-1/2" EN ACERO INOXIDABLE</t>
  </si>
  <si>
    <t>INCLUYE SUMINISTRO E INSTALACION DE REDUCCIÓN BUSHING DE 2" A 1-1/4" EN ACERO GALVANIZADO</t>
  </si>
  <si>
    <t>INCLUYE SUMINISTRO E INSTALACION DE REDUCCIÓN BUSHING DE 2-1/2" A 1 1/2" EN ACERO GALVANIZADO</t>
  </si>
  <si>
    <t>INCLUYE SUMINISTRO E INSTALACION DE REDUCCIÓN BUSHING DE 2-1/2" A 2" EN ACERO GALVANIZADO</t>
  </si>
  <si>
    <t>INCLUYE SUMINISTRO E INSTALACION DE REDUCCIÓN BUSHING DE 2-1/2" A 2" EN ACERO INOXIDABLE</t>
  </si>
  <si>
    <t>INCLUYE SUMINISTRO E INSTALACION DE REDUCCIÓN BUSHING DE 3" A 1-1/2" EN ACERO GALVANIZADO</t>
  </si>
  <si>
    <t>INCLUYE SUMINISTRO E INSTALACION DE REDUCCIÓN BUSHING DE 3" A 1-1/2" EN ACERO INOXIDABLE</t>
  </si>
  <si>
    <t>INCLUYE SUMINISTRO E INSTALACION DE REDUCCIÓN BUSHING DE 3" A 2-1/2" EN ACERO GALVANIZADO</t>
  </si>
  <si>
    <t>INCLUYE SUMINISTRO E INSTALACION DE REDUCCIÓN BUSHING DE 3/4" A 1/2" EN ACERO INOXIDABLE</t>
  </si>
  <si>
    <t>INCLUYE SUMINISTRO E INSTALACION DE REDUCCIÓN BUSHING DE 4" A 2-1/2" EN ACERO GALVANIZADO</t>
  </si>
  <si>
    <t>INCLUYE SUMINISTRO E INSTALACION DE REDUCCIÓN COPA DE 1/2" A 3/4" EN ACERO GALVANIZADO</t>
  </si>
  <si>
    <t>INCLUYE SUMINISTRO E INSTALACION DE REDUCCIÓN COPA DE 2" A 1-1/2" EN ACERO GALVANIZADO</t>
  </si>
  <si>
    <t>INCLUYE SUMINISTRO E INSTALACION DE REDUCCIÓN COPA DE 3" A 2" EN ACERO GALVANIZADO</t>
  </si>
  <si>
    <t>INCLUYE SUMINISTRO E INSTALACION DE REDUCCIÓN COPA RANURADA DE 2" A 1-1/4" EN ACERO GALVANIZADO</t>
  </si>
  <si>
    <t>INCLUYE SUMINISTRO E INSTALACION DE REDUCCIÓN COPA RANURADA DE 2-1/2" A 2" EN ACERO GALVANIZADO</t>
  </si>
  <si>
    <t>INCLUYE SUMINISTRO E INSTALACION DE REDUCCIÓN COPA RANURADA DE 3" A 2" EN ACERO GALVANIZADO</t>
  </si>
  <si>
    <t xml:space="preserve">INCLUYE SUMINISTRO E INSTALACION DE REDUCCIÓN COPA RANURADA DE 3" A 2" EN ACERO INOXIDABLE </t>
  </si>
  <si>
    <t xml:space="preserve">INCLUYE SUMINISTRO E INSTALACION DE REDUCCIÓN DE 1" A 1/2" EN ACERO INOXIDABLE </t>
  </si>
  <si>
    <t>INCLUYE SUMINISTRO E INSTALACION DE REGISTRO O VÁLVULA DE BOLA DE 1" EN BRONCE</t>
  </si>
  <si>
    <t>INCLUYE SUMINISTRO E INSTALACION DE REGISTRO O VÁLVULA DE BOLA DE 1/2” EN BRONCE</t>
  </si>
  <si>
    <t>INCLUYE SUMINISTRO E INSTALACION DE REGISTRO O VÁLVULA DE BOLA DE 1/2” PVC</t>
  </si>
  <si>
    <t>INCLUYE SUMINISTRO E INSTALACION DE REGISTRO O VÁLVULA DE BOLA DE 1” PVC</t>
  </si>
  <si>
    <t>INCLUYE SUMINISTRO E INSTALACION DE REGISTRO O VÁLVULA DE BOLA DE 1-1/2" EN BRONCE</t>
  </si>
  <si>
    <t>INCLUYE SUMINISTRO E INSTALACION DE REGISTRO O VÁLVULA DE BOLA DE 1-1/2” PARA AGUA CALIENTE CPVC</t>
  </si>
  <si>
    <t>INCLUYE SUMINISTRO E INSTALACION DE REGISTRO O VÁLVULA DE BOLA DE 1-1/2” PVC</t>
  </si>
  <si>
    <t>INCLUYE SUMINISTRO E INSTALACION DE REGISTRO O VÁLVULA DE BOLA DE 1-1/4” EN BRONCE</t>
  </si>
  <si>
    <t>INCLUYE SUMINISTRO E INSTALACION DE REGISTRO O VÁLVULA DE BOLA DE 2" EN BRONCE</t>
  </si>
  <si>
    <t>INCLUYE SUMINISTRO E INSTALACION DE REGISTRO O VÁLVULA DE BOLA DE 2-1/2" EN BRONCE</t>
  </si>
  <si>
    <t>INCLUYE SUMINISTRO E INSTALACION DE REGISTRO O VÁLVULA DE BOLA DE 2-1/2” PVC</t>
  </si>
  <si>
    <t>INCLUYE SUMINISTRO E INSTALACION DE REGISTRO O VÁLVULA DE BOLA DE 3" EN BRONCE</t>
  </si>
  <si>
    <t>INCLUYE SUMINISTRO E INSTALACION DE REGISTRO O VÁLVULA DE BOLA DE 6" EN BRONCE</t>
  </si>
  <si>
    <t>INCLUYE SUMINISTRO E INSTALACION DE REGISTRO O VÁLVULA DE BOLA DE 3" PVC</t>
  </si>
  <si>
    <t>INCLUYE SUMINISTRO E INSTALACION DE REGISTRO O VÁLVULA DE BOLA DE 3/4" EN BRONCE</t>
  </si>
  <si>
    <t>INCLUYE SUMINISTRO E INSTALACION DE REGISTRO O VÁLVULA DE BOLA DE 4" EN BRONCE</t>
  </si>
  <si>
    <t>INCLUYE SUMINISTRO E INSTALACION DE REGISTRO O VÁLVULA DE BOLA PVC DE 2" PVC</t>
  </si>
  <si>
    <t>INCLUYE SUMINISTRO E INSTALACION DE REGISTRO O VÁLVULA DE CORTINA DE 1" EN BRONCE</t>
  </si>
  <si>
    <t>INCLUYE SUMINISTRO E INSTALACION DE REGISTRO O VÁLVULA DE CORTINA DE 1/2” EN BRONCE</t>
  </si>
  <si>
    <t>INCLUYE SUMINISTRO E INSTALACION DE REGISTRO O VÁLVULA DE CORTINA DE 1-1/2” EN BRONCE</t>
  </si>
  <si>
    <t>INCLUYE SUMINISTRO E INSTALACION DE REGISTRO O VÁLVULA DE CORTINA DE 1-1/4” EN BRONCE</t>
  </si>
  <si>
    <t>INCLUYE SUMINISTRO E INSTALACION DE REGISTRO O VÁLVULA DE CORTINA DE 2" EN BRONCE</t>
  </si>
  <si>
    <t>INCLUYE SUMINISTRO E INSTALACION DE REGISTRO O VÁLVULA DE CORTINA DE 2-1/2" EN BRONCE</t>
  </si>
  <si>
    <t>INCLUYE SUMINISTRO E INSTALACION DE REGISTRO O VÁLVULA DE CORTINA DE 3" EN BRONCE</t>
  </si>
  <si>
    <t>INCLUYE SUMINISTRO E INSTALACION DE REGISTRO O VÁLVULA DE CORTINA DE 3/4" EN BRONCE</t>
  </si>
  <si>
    <t>INCLUYE SUMINISTRO E INSTALACION DE REGISTRO O VÁLVULA DE CORTINA DE 4" EN BRONCE</t>
  </si>
  <si>
    <t>INCLUYE SUMINISTRO E INSTALACION DE REGISTRO O VÁLVULA DE CORTINA DE 6" EN BRONCE</t>
  </si>
  <si>
    <t>INCLUYE SUMINISTRO E INSTALACION DE REGISTRO O VÁLVULA DE PVC DE 1/2” PVC</t>
  </si>
  <si>
    <t>INCLUYE SUMINISTRO E INSTALACION DE REGISTRO O VÁLVULA DE PVC DE 3/4” PVC</t>
  </si>
  <si>
    <t>INCLUYE SUMINISTRO E INSTALACION DE RELÉ TEMPORIZADO MULTIRANGO 220 V</t>
  </si>
  <si>
    <t>INCLUYE SUMINISTRO E INSTALACION DE RELÉ TÉRMICO DE 13 A 22 AMP</t>
  </si>
  <si>
    <t>INCLUYE SUMINISTRO E INSTALACION DE RELÉ TÉRMICO DE 16 – 22 AMP</t>
  </si>
  <si>
    <t>INCLUYE SUMINISTRO E INSTALACION DE RELÉ TÉRMICO DE 19 A 25 AMP</t>
  </si>
  <si>
    <t>INCLUYE SUMINISTRO E INSTALACION DE RELÉ TÉRMICO DE 7 – 10 AMP</t>
  </si>
  <si>
    <t>INCLUYE SUMINISTRO E INSTALACION DE RELÉ TERMOMAGNÉTICO DE 12 A 21 AMP</t>
  </si>
  <si>
    <t>INCLUYE SUMINISTRO E INSTALACION DE RELÉ TERMOMAGNÉTICO DE 2.5 A 7.5 AMP</t>
  </si>
  <si>
    <t>INCLUYE SUMINISTRO E INSTALACION DE RELEVO DE 11 PINES 220 V, INCLUYE BASE</t>
  </si>
  <si>
    <t>INCLUYE SUMINISTRO E INSTALACION DE RELEVO DE 8 PINES 220 V, INCLUYE BASE</t>
  </si>
  <si>
    <t>INCLUYE SUMINISTRO E INSTALACION DE RETIRO E INSTALACION DE BASE PARA MOTOBOMBA.</t>
  </si>
  <si>
    <t>INCLUYE SUMINISTRO E INSTALACION DE RIEL CHANNEL PERFORADO DE 1" A 2" INCLUYE SOPORTES. (ML)</t>
  </si>
  <si>
    <t>CONSISTE EN REALIZAR ROSCA PARA NIPLE 1-1/2" EN ACERO GALVANIZADO</t>
  </si>
  <si>
    <t>CONSISTE EN REALIZAR ROSCA PARA NIPLE 1-1/2" EN ACERO INOXIDABLE</t>
  </si>
  <si>
    <t>CONSISTE EN REALIZAR ROSCA PARA NIPLE DE 1" EN ACERO GALVANIZADO</t>
  </si>
  <si>
    <t>CONSISTE EN REALIZAR ROSCA PARA NIPLE DE 1" EN ACERO INOXIDABLE</t>
  </si>
  <si>
    <t>CONSISTE EN REALIZAR ROSCA PARA NIPLE DE 1/2" EN ACERO GALVANIZADO</t>
  </si>
  <si>
    <t>CONSISTE EN REALIZAR ROSCA PARA NIPLE DE 1/2" EN ACERO INOXIDABLE</t>
  </si>
  <si>
    <t>CONSISTE EN REALIZAR ROSCA PARA NIPLE DE 1/4" EN ACERO GALVANIZADO</t>
  </si>
  <si>
    <t>CONSISTE EN REALIZAR ROSCA PARA NIPLE DE 1/4" EN ACERO INOXIDABLE</t>
  </si>
  <si>
    <t>CONSISTE EN REALIZAR ROSCA PARA NIPLE DE 1-1/4" EN ACERO GALVANIZADO</t>
  </si>
  <si>
    <t>CONSISTE EN REALIZAR ROSCA PARA NIPLE DE 1-1/4" EN ACERO INOXIDABLE</t>
  </si>
  <si>
    <t>CONSISTE EN REALIZAR ROSCA PARA NIPLE DE 2" EN ACERO GALVANIZADO</t>
  </si>
  <si>
    <t>CONSISTE EN REALIZAR ROSCA PARA NIPLE DE 2" EN ACERO INOXIDABLE</t>
  </si>
  <si>
    <t>CONSISTE EN REALIZAR ROSCA PARA NIPLE DE 2-1/2" EN ACERO GALVANIZADO</t>
  </si>
  <si>
    <t>CONSISTE EN REALIZAR ROSCA PARA NIPLE DE 2-1/2" EN ACERO INOXIDABLE</t>
  </si>
  <si>
    <t>CONSISTE EN REALIZAR ROSCA PARA NIPLE DE 3" EN ACERO GALVANIZADO</t>
  </si>
  <si>
    <t>CONSISTE EN REALIZAR ROSCA PARA NIPLE DE 3" EN ACERO INOXIDABLE</t>
  </si>
  <si>
    <t>CONSISTE EN REALIZAR ROSCA PARA NIPLE DE 3/4 EN ACERO INOXIDABLE</t>
  </si>
  <si>
    <t>CONSISTE EN REALIZAR ROSCA PARA NIPLE DE 3/4" EN ACERO GALVANIZADO</t>
  </si>
  <si>
    <t>CONSISTE EN REALIZAR ROSCA PARA NIPLE DE 4" EN ACERO GALVANIZADO</t>
  </si>
  <si>
    <t>CONSISTE EN REALIZAR ROSCA PARA NIPLE DE 6" EN ACERO GALVANIZADO</t>
  </si>
  <si>
    <t>CONSISTE EN REALIZAR ROSCA PARA NIPLE DE 4" EN ACERO INOXIDABLE</t>
  </si>
  <si>
    <t>CONSISTE EN REALIZAR ROSCA PARA NIPLE DE 6" EN ACERO INOXIDABLE</t>
  </si>
  <si>
    <t>INCLUYE SUMINISTRO E INSTALACION DE SELLO MECÁNICO PARA MOTOBOMBA</t>
  </si>
  <si>
    <t>INCLUYE SUMINISTRO E INSTALACION DE SEMICODO DE 1-1/2" PVCP</t>
  </si>
  <si>
    <t>EL SERVICIO INCLUYE LA REALIZACION DE LAS ACTIVIDADES DESCRITAS EN LA RUTINA DEL ANEXO O FICHA TECNICA DEL PROCESO</t>
  </si>
  <si>
    <t>INCLUYE SUMINISTRO E INSTALACION DE SOPORTE PARA RIEL CHANNEL DE 1" A 2".  (ML)</t>
  </si>
  <si>
    <t>INCLUYE SUMINISTRO E INSTALACION DE STRAP 1 1/2 X 1/2 RAN-ROSCADO</t>
  </si>
  <si>
    <t>INCLUYE SUMINISTRO E INSTALACION DE SUMINISTRO E INSTALACIÓN DE TANQUE HIDRO ACUMULADOR DE 100 LTS, METÁLICO CON MEMBRANA</t>
  </si>
  <si>
    <t>INCLUYE SUMINISTRO E INSTALACION DE SUMINISTRO E INSTALACIÓN DE TANQUE HIDRO ACUMULADOR DE 100 LTS, METÁLICO HI PRESS</t>
  </si>
  <si>
    <t>INCLUYE SUMINISTRO E INSTALACION DE SUMINISTRO E INSTALACIÓN DE TANQUE HIDRO ACUMULADOR DE 200 LTS, METÁLICO CON MEMBRANA</t>
  </si>
  <si>
    <t>INCLUYE SUMINISTRO E INSTALACION DE SUMINISTRO E INSTALACIÓN DE TANQUE HIDRO ACUMULADOR DE 200 LTS, METÁLICO HI PRESS</t>
  </si>
  <si>
    <t>INCLUYE SUMINISTRO E INSTALACION DE SUMINISTRO E INSTALACIÓN DE TANQUE HIDRO ACUMULADOR DE 300 LTS, METÁLICO CON DIAFRAGMA</t>
  </si>
  <si>
    <t>INCLUYE SUMINISTRO E INSTALACION DE SUMINISTRO E INSTALACIÓN DE TANQUE HIDRO ACUMULADOR DE 300 LTS, METÁLICO CON MEMBRANA</t>
  </si>
  <si>
    <t>INCLUYE SUMINISTRO E INSTALACION DE SUMINISTRO E INSTALACIÓN DE TANQUE HIDRO ACUMULADOR DE 300 LTS, METÁLICO HI PRESS</t>
  </si>
  <si>
    <t>INCLUYE SUMINISTRO E INSTALACION DE SUMINISTRO E INSTALACIÓN DE TANQUE HIDRO ACUMULADOR DE 400 LTS, METÁLICO HI PRESS</t>
  </si>
  <si>
    <t>INCLUYE SUMINISTRO E INSTALACION DE SUMINISTRO E INSTALACIÓN DE TANQUE HIDRO ACUMULADOR DE 450-500 LTS, METÁLICO CON DIAFRAGMA</t>
  </si>
  <si>
    <t>INCLUYE SUMINISTRO E INSTALACION DE SUMINISTRO E INSTALACIÓN DE TANQUE HIDRO ACUMULADOR DE 500 LTS, METÁLICO CON MEMBRANA</t>
  </si>
  <si>
    <t>INCLUYE SUMINISTRO E INSTALACION DE SUMINISTRO E INSTALACIÓN DE TANQUE HIDRO ACUMULADOR DE 500 LTS, METÁLICO HI PRESS</t>
  </si>
  <si>
    <t>INCLUYE SUMINISTRO E INSTALACION DE SUMINISTRO E INSTALACIÓN DE VARIADOR DE FRECUENCIA DE 3HP</t>
  </si>
  <si>
    <t>INCLUYE SUMINISTRO E INSTALACION DE SUMINISTRO E INSTALACIÓN DE VARIADOR DE FRECUENCIA DE 5 HP</t>
  </si>
  <si>
    <t>INCLUYE SUMINISTRO E INSTALACION DE SUMINISTRO E INSTALACIÓN DE VARIADOR DE FRECUENCIA DE 7 HP</t>
  </si>
  <si>
    <t>INCLUYE SUMINISTRO E INSTALACION DE TAPÓN DE 1" PVC</t>
  </si>
  <si>
    <t>INCLUYE SUMINISTRO E INSTALACION DE TAPÓN DE 1/2" EN ACERO GALVANIZADO MACHO</t>
  </si>
  <si>
    <t>INCLUYE SUMINISTRO E INSTALACION DE TAPÓN DE 1/2" PVCP ROSCADO</t>
  </si>
  <si>
    <t>INCLUYE SUMINISTRO E INSTALACION DE TAPÓN DE 1/4" EN ACERO GALVANIZADO MACHO</t>
  </si>
  <si>
    <t>INCLUYE SUMINISTRO E INSTALACION DE TAPÓN DE 1-1/2" EN ACERO GALVANIZADO MACHO</t>
  </si>
  <si>
    <t>INCLUYE SUMINISTRO E INSTALACION DE TAPÓN DE 1-1/2" EN ACERO INOXIDABLE MACHO</t>
  </si>
  <si>
    <t>INCLUYE SUMINISTRO E INSTALACION DE TAPÓN DE 2 -1/2" EN ACERO GALVANIZADO MACHO</t>
  </si>
  <si>
    <t>INCLUYE SUMINISTRO E INSTALACION DE TAPÓN DE 2" EN ACERO GALVANIZADO MACHO</t>
  </si>
  <si>
    <t xml:space="preserve">INCLUYE SUMINISTRO E INSTALACION DE TAPÓN RANURADO DE 1-1/2" </t>
  </si>
  <si>
    <t>INCLUYE SUMINISTRO E INSTALACION DE TEE DE 1" EN ACERO GALVANIZADO</t>
  </si>
  <si>
    <t>INCLUYE SUMINISTRO E INSTALACION DE TEE DE 1" EN ACERO INOXIDABLE</t>
  </si>
  <si>
    <t>INCLUYE SUMINISTRO E INSTALACION DE TEE DE 1" EN PVCP</t>
  </si>
  <si>
    <t>INCLUYE SUMINISTRO E INSTALACION DE TEE DE 1/2" EN ACERO GALVANIZADO</t>
  </si>
  <si>
    <t>INCLUYE SUMINISTRO E INSTALACION DE TEE DE 1/2" EN ACERO INOXIDABLE</t>
  </si>
  <si>
    <t>INCLUYE SUMINISTRO E INSTALACION DE TEE DE 1/2" EN PVC</t>
  </si>
  <si>
    <t>INCLUYE SUMINISTRO E INSTALACION DE TEE DE 1/4" EN ACERO GALVANIZADO</t>
  </si>
  <si>
    <t>INCLUYE SUMINISTRO E INSTALACION DE TEE DE 1/4" EN ACERO INOXIDABLE</t>
  </si>
  <si>
    <t>INCLUYE SUMINISTRO E INSTALACION DE TEE DE 1-1/2" EN ACERO GALVANIZADO MACHO</t>
  </si>
  <si>
    <t>INCLUYE SUMINISTRO E INSTALACION DE TEE DE 1-1/2" EN ACERO INOXIDABLE</t>
  </si>
  <si>
    <t>INCLUYE SUMINISTRO E INSTALACION DE TEE DE 1-1/2" PVC PRESIÓN</t>
  </si>
  <si>
    <t>INCLUYE SUMINISTRO E INSTALACION DE TEE DE 1-1/4" EN ACERO INOXIDABLE</t>
  </si>
  <si>
    <t xml:space="preserve">INCLUYE SUMINISTRO E INSTALACION DE TEE DE 1-1/4" PVC PRESIÓN </t>
  </si>
  <si>
    <t>INCLUYE SUMINISTRO E INSTALACION DE TEE DE 2 -1/2" ACERO GALVANIZADO</t>
  </si>
  <si>
    <t>INCLUYE SUMINISTRO E INSTALACION DE TEE DE 2 -1/2" ACERO INOXIDABLE</t>
  </si>
  <si>
    <t>INCLUYE SUMINISTRO E INSTALACION DE TEE DE 2" ACERO GALVANIZADO</t>
  </si>
  <si>
    <t>INCLUYE SUMINISTRO E INSTALACION DE TEE DE 2" ACERO INOXIDABLE</t>
  </si>
  <si>
    <t>INCLUYE SUMINISTRO E INSTALACION DE TEE DE 2" PVCP</t>
  </si>
  <si>
    <t>INCLUYE SUMINISTRO E INSTALACION DE TEE DE 2-1/2" PVCP</t>
  </si>
  <si>
    <t>INCLUYE SUMINISTRO E INSTALACION DE TEE DE 3" EN ACERO GALVANIZADO</t>
  </si>
  <si>
    <t>INCLUYE SUMINISTRO E INSTALACION DE TEE DE 3" EN ACERO INOXIDABLE</t>
  </si>
  <si>
    <t>INCLUYE SUMINISTRO E INSTALACION DE TEE DE 3" PVCP</t>
  </si>
  <si>
    <t>INCLUYE SUMINISTRO E INSTALACION DE TEE DE 3/4" EN ACERO GALVANIZADO</t>
  </si>
  <si>
    <t>INCLUYE SUMINISTRO E INSTALACION DE TEE DE 3/4" EN ACERO INOXIDABLE</t>
  </si>
  <si>
    <t>INCLUYE SUMINISTRO E INSTALACION DE TEE DE 3/4" EN PVC</t>
  </si>
  <si>
    <t>INCLUYE SUMINISTRO E INSTALACION DE TEE DE 4" EN ACERO GALVANIZADO</t>
  </si>
  <si>
    <t>INCLUYE SUMINISTRO E INSTALACION DE TEE DE 6" EN ACERO GALVANIZADO</t>
  </si>
  <si>
    <t>INCLUYE SUMINISTRO E INSTALACION DE TEE DE 4" EN ACERO INOXIDABLE</t>
  </si>
  <si>
    <t>INCLUYE SUMINISTRO E INSTALACION DE TEE DE 6" EN ACERO INOXIDABLE</t>
  </si>
  <si>
    <t>INCLUYE SUMINISTRO E INSTALACION DE TEE DE 4" PVCP</t>
  </si>
  <si>
    <t>INCLUYE SUMINISTRO E INSTALACION DE TEE MECÁNICA RANURADA 2-1/2" X 1-1/2"</t>
  </si>
  <si>
    <t>INCLUYE SUMINISTRO E INSTALACION DE TEE MECÁNICA RANURADA 2-1/2" X 1-1/4"</t>
  </si>
  <si>
    <t>INCLUYE SUMINISTRO E INSTALACION DE TEE MECÁNICA RANURADA 4"X 3"</t>
  </si>
  <si>
    <t xml:space="preserve">INCLUYE SUMINISTRO E INSTALACION DE TEE RANURADA 2-1/2" </t>
  </si>
  <si>
    <t xml:space="preserve">INCLUYE SUMINISTRO E INSTALACION DE TEE RANURADA 4" </t>
  </si>
  <si>
    <t xml:space="preserve">INCLUYE SUMINISTRO E INSTALACION DE TEE RANURADA 6" </t>
  </si>
  <si>
    <t>INCLUYE SUMINISTRO E INSTALACION DE TEE RANURADO HIERRO DE 1"</t>
  </si>
  <si>
    <t>INCLUYE SUMINISTRO E INSTALACION DE TEE RANURADO HIERRO DUCTIL DE 1-1/2"</t>
  </si>
  <si>
    <t>INCLUYE SUMINISTRO E INSTALACION DE TEE RANURADO HIERRO DUCTIL DE 1-1/4"</t>
  </si>
  <si>
    <t>INCLUYE SUMINISTRO E INSTALACION DE TERMINAL DE CABLE # 10 Y # 12 EN OJO O EN U</t>
  </si>
  <si>
    <t>INCLUYE SUMINISTRO E INSTALACION DE TERMINAL DE CABLE # 14, # 16 Y # 18 EN OJO O EN U</t>
  </si>
  <si>
    <t>INCLUYE SUMINISTRO E INSTALACION DE TERMINAL DE CABLE # 8 EN OJO O EN U</t>
  </si>
  <si>
    <t>INCLUYE SUMINISTRO E INSTALACION DE TERMINAL PARA CORAZA DE 1"</t>
  </si>
  <si>
    <t>INCLUYE SUMINISTRO E INSTALACION DE TERMINAL PARA CORAZA DE 1/2"</t>
  </si>
  <si>
    <t>INCLUYE SUMINISTRO E INSTALACION DE TERMINAL PARA CORAZA DE 3/4"</t>
  </si>
  <si>
    <t>INCLUYE SUMINISTRO E INSTALACION DE TERMINAL PARA TUBERÍA EMT DE 1"</t>
  </si>
  <si>
    <t>INCLUYE SUMINISTRO E INSTALACION DE TERMINAL PARA TUBERÍA EMT DE 1/2"</t>
  </si>
  <si>
    <t>INCLUYE SUMINISTRO E INSTALACION DE TERMINAL PARA TUBERÍA EMT DE 3/4"</t>
  </si>
  <si>
    <t>INCLUYE SUMINISTRO E INSTALACION DE TERMINAL PARA TUBO PVC CONDUIT DE 1"</t>
  </si>
  <si>
    <t>INCLUYE SUMINISTRO E INSTALACION DE TERMINAL PARA TUBO PVC CONDUIT DE 1/2"</t>
  </si>
  <si>
    <t>INCLUYE SUMINISTRO E INSTALACION DE TERMINAL PARA TUBO PVC CONDUIT DE 3/4"</t>
  </si>
  <si>
    <t>INCLUYE SUMINISTRO E INSTALACION DE TUBERÍA 1" EN ACERO INOXIDABLE.  (ML)</t>
  </si>
  <si>
    <t>INCLUYE SUMINISTRO E INSTALACION DE TUBERÍA 1-1/2 EN ACERO INOXIDABLE.  (ML)</t>
  </si>
  <si>
    <t>INCLUYE SUMINISTRO E INSTALACION DE TUBERÍA 1-1/4" EN ACERO INOXIDABLE.  (ML)</t>
  </si>
  <si>
    <t>INCLUYE SUMINISTRO E INSTALACION DE TUBERÍA DE 1" EN ACERO GALVANIZADO.  (ML)</t>
  </si>
  <si>
    <t>INCLUYE SUMINISTRO E INSTALACION DE TUBERÍA DE 1" EN PVC PRESIÓN, RDE 13,5.  (ML)</t>
  </si>
  <si>
    <t>INCLUYE SUMINISTRO E INSTALACION DE TUBERÍA DE 1/2" EN ACERO GALVANIZADO.  (ML)</t>
  </si>
  <si>
    <t>INCLUYE SUMINISTRO E INSTALACION DE TUBERÍA DE 1/2" EN ACERO INOXIDABLE.  (ML)</t>
  </si>
  <si>
    <t>INCLUYE SUMINISTRO E INSTALACION DE TUBERÍA DE 1/2" PVC PRESIÓN RDE 9.  (ML)</t>
  </si>
  <si>
    <t>INCLUYE SUMINISTRO E INSTALACION DE TUBERÍA DE 1/4" EN ACERO GALVANIZADO.  (ML)</t>
  </si>
  <si>
    <t>INCLUYE SUMINISTRO E INSTALACION DE TUBERÍA DE 1/4" EN ACERO INOXIDABLE.  (ML)</t>
  </si>
  <si>
    <t>INCLUYE SUMINISTRO E INSTALACION DE TUBERÍA DE 1-1/2" EN ACERO GALVANIZADO.  (ML)</t>
  </si>
  <si>
    <t>INCLUYE SUMINISTRO E INSTALACION DE TUBERÍA DE 1-1/2" PVC PRESIÓN RDE 21.  (ML)</t>
  </si>
  <si>
    <t>INCLUYE SUMINISTRO E INSTALACION DE TUBERÍA DE 1-1/4" EN ACERO GALVANIZADO.  (ML)</t>
  </si>
  <si>
    <t>INCLUYE SUMINISTRO E INSTALACION DE TUBERÍA DE 1-1/4" PVC PRESIÓN, RDE 21.  (ML)</t>
  </si>
  <si>
    <t>INCLUYE SUMINISTRO E INSTALACION DE TUBERÍA DE 2" EN ACERO GALVANIZADO.  (ML)</t>
  </si>
  <si>
    <t>INCLUYE SUMINISTRO E INSTALACION DE TUBERÍA DE 2" EN ACERO INOXIDABLE.  (ML)</t>
  </si>
  <si>
    <t>INCLUYE SUMINISTRO E INSTALACION DE TUBERÍA DE 2" PVC PRESIÓN, RDE 21.  (ML)</t>
  </si>
  <si>
    <t>INCLUYE SUMINISTRO E INSTALACION DE TUBERÍA DE 2-1/2" EN ACERO GALVANIZADO.  (ML)</t>
  </si>
  <si>
    <t>INCLUYE SUMINISTRO E INSTALACION DE TUBERÍA DE 2-1/2" EN ACERO INOXIDABLE.  (ML)</t>
  </si>
  <si>
    <t>INCLUYE SUMINISTRO E INSTALACION DE TUBERÍA DE 2-1/2" PVC PRESIÓN, RDE 21.  (ML)</t>
  </si>
  <si>
    <t>INCLUYE SUMINISTRO E INSTALACION DE TUBERÍA DE 3" EN ACERO GALVANIZADO.  (ML)</t>
  </si>
  <si>
    <t>INCLUYE SUMINISTRO E INSTALACION DE TUBERÍA DE 3" EN ACERO INOXIDABLE.  (ML)</t>
  </si>
  <si>
    <t>INCLUYE SUMINISTRO E INSTALACION DE TUBERÍA DE 3" PVC PRESIÓN RDE 21.  (ML)</t>
  </si>
  <si>
    <t>INCLUYE SUMINISTRO E INSTALACION DE TUBERÍA DE 3/4" EN ACERO GALVANIZADO.  (ML)</t>
  </si>
  <si>
    <t>INCLUYE SUMINISTRO E INSTALACION DE TUBERÍA DE 3/4" EN ACERO INOXIDABLE.  (ML)</t>
  </si>
  <si>
    <t>INCLUYE SUMINISTRO E INSTALACION DE TUBERÍA DE 3/4" EN PVC PRESIÓN, RDE 11.  (ML)</t>
  </si>
  <si>
    <t>INCLUYE SUMINISTRO E INSTALACION DE TUBERÍA DE 4" EN ACERO GALVANIZADO.  (ML)</t>
  </si>
  <si>
    <t>INCLUYE SUMINISTRO E INSTALACION DE TUBERÍA DE 6" EN ACERO GALVANIZADO.  (ML)</t>
  </si>
  <si>
    <t>INCLUYE SUMINISTRO E INSTALACION DE TUBERÍA DE 4" EN ACERO INOXIDABLE.  (ML)</t>
  </si>
  <si>
    <t>INCLUYE SUMINISTRO E INSTALACION DE TUBERÍA DE 6" EN ACERO INOXIDABLE.  (ML)</t>
  </si>
  <si>
    <t>INCLUYE SUMINISTRO E INSTALACION DE TUBERÍA DE 4" PVC PRESIÓN RDE 21.  (ML)</t>
  </si>
  <si>
    <t>INCLUYE SUMINISTRO E INSTALACION DE TUBERÍA EMT DE 1".  (ML)</t>
  </si>
  <si>
    <t>INCLUYE SUMINISTRO E INSTALACION DE TUBERÍA EMT DE 1/2".  (ML)</t>
  </si>
  <si>
    <t>INCLUYE SUMINISTRO E INSTALACION DE TUBERÍA EMT DE 1-1/2".  (ML)</t>
  </si>
  <si>
    <t>INCLUYE SUMINISTRO E INSTALACION DE TUBERÍA EMT DE 2".  (ML)</t>
  </si>
  <si>
    <t>INCLUYE SUMINISTRO E INSTALACION DE TUBERÍA EMT DE 3/4".  (ML)</t>
  </si>
  <si>
    <t>INCLUYE SUMINISTRO E INSTALACION DE TUBERÍA PVC CONDUIT DE 1".  (ML)</t>
  </si>
  <si>
    <t>INCLUYE SUMINISTRO E INSTALACION DE TUBERÍA PVC CONDUIT DE 1/2".  (ML)</t>
  </si>
  <si>
    <t>INCLUYE SUMINISTRO E INSTALACION DE TUBERÍA PVC CONDUIT DE 3/4".  (ML)</t>
  </si>
  <si>
    <t xml:space="preserve">INCLUYE SUMINISTRO E INSTALACION DE UNIÓN ANTIVIBRATORIA (BORRACHA) DE 1 1/2".  </t>
  </si>
  <si>
    <t xml:space="preserve">INCLUYE SUMINISTRO E INSTALACION DE UNIÓN ANTIVIBRATORIA (BORRACHA) DE 2".  </t>
  </si>
  <si>
    <t xml:space="preserve">INCLUYE SUMINISTRO E INSTALACION DE UNIÓN ANTIVIBRATORIA (BORRACHA) DE 3". </t>
  </si>
  <si>
    <t xml:space="preserve">INCLUYE SUMINISTRO E INSTALACION DE UNIÓN ANTIVIBRATORIA (BORRACHA) DE 4". </t>
  </si>
  <si>
    <t xml:space="preserve">INCLUYE SUMINISTRO E INSTALACION DE UNIÓN ANTIVIBRATORIA (BORRACHA) DE 6".  </t>
  </si>
  <si>
    <t>INCLUYE SUMINISTRO E INSTALACION DE UNIÓN DE 1" EMT</t>
  </si>
  <si>
    <t>INCLUYE SUMINISTRO E INSTALACION DE UNIÓN DE 1" EN ACERO GALVANIZADO</t>
  </si>
  <si>
    <t>INCLUYE SUMINISTRO E INSTALACION DE UNIÓN DE 1" EN ACERO INOXIDABLE</t>
  </si>
  <si>
    <t>INCLUYE SUMINISTRO E INSTALACION DE UNIÓN DE 1" PVC PRESIÓN</t>
  </si>
  <si>
    <t>INCLUYE SUMINISTRO E INSTALACION DE UNIÓN DE 1/2" EMT</t>
  </si>
  <si>
    <t>INCLUYE SUMINISTRO E INSTALACION DE UNIÓN DE 1/2" EN ACERO GALVANIZADO</t>
  </si>
  <si>
    <t>INCLUYE SUMINISTRO E INSTALACION DE UNIÓN DE 1/2" EN ACERO INOXIDABLE</t>
  </si>
  <si>
    <t>INCLUYE SUMINISTRO E INSTALACION DE UNIÓN DE 1/2" PVC PRESIÓN</t>
  </si>
  <si>
    <t>INCLUYE SUMINISTRO E INSTALACION DE UNIÓN DE 1/4" EN ACERO GALVANIZADO</t>
  </si>
  <si>
    <t>INCLUYE SUMINISTRO E INSTALACION DE UNIÓN DE 1/4" EN ACERO INOXIDABLE</t>
  </si>
  <si>
    <t>INCLUYE SUMINISTRO E INSTALACION DE UNIÓN DE 1-1/2" EMT</t>
  </si>
  <si>
    <t>INCLUYE SUMINISTRO E INSTALACION DE UNIÓN DE 1-1/2" EN ACERO GALVANIZADO</t>
  </si>
  <si>
    <t>INCLUYE SUMINISTRO E INSTALACION DE UNIÓN DE 1-1/2" EN ACERO INOXIDABLE</t>
  </si>
  <si>
    <t>INCLUYE SUMINISTRO E INSTALACION DE UNIÓN DE 1-1/2" PVC PRESIÓN</t>
  </si>
  <si>
    <t>INCLUYE SUMINISTRO E INSTALACION DE UNIÓN DE 1-1/4" EN ACERO GALVANIZADO</t>
  </si>
  <si>
    <t>INCLUYE SUMINISTRO E INSTALACION DE UNIÓN DE 1-1/4" EN ACERO INOXIDABLE</t>
  </si>
  <si>
    <t>INCLUYE SUMINISTRO E INSTALACION DE UNIÓN DE 1-1/4" PVC PRESIÓN</t>
  </si>
  <si>
    <t>INCLUYE SUMINISTRO E INSTALACION DE UNIÓN DE 2" EMT</t>
  </si>
  <si>
    <t>INCLUYE SUMINISTRO E INSTALACION DE UNIÓN DE 2" EN ACERO GALVANIZADO</t>
  </si>
  <si>
    <t>INCLUYE SUMINISTRO E INSTALACION DE UNIÓN DE 2" EN ACERO INOXIDABLE</t>
  </si>
  <si>
    <t>INCLUYE SUMINISTRO E INSTALACION DE UNIÓN DE 2" PVC PRESIÓN</t>
  </si>
  <si>
    <t>INCLUYE SUMINISTRO E INSTALACION DE UNIÓN DE 2-1/2" EN ACERO GALVANIZADO</t>
  </si>
  <si>
    <t>INCLUYE SUMINISTRO E INSTALACION DE UNIÓN DE 2-1/2" EN ACERO INOXIDABLE</t>
  </si>
  <si>
    <t>INCLUYE SUMINISTRO E INSTALACION DE UNIÓN DE 2-1/2" PVC PRESIÓN</t>
  </si>
  <si>
    <t>INCLUYE SUMINISTRO E INSTALACION DE UNIÓN DE 3" EN ACERO GALVANIZADO</t>
  </si>
  <si>
    <t>INCLUYE SUMINISTRO E INSTALACION DE UNIÓN DE 3" EN ACERO INOXIDABLE</t>
  </si>
  <si>
    <t>INCLUYE SUMINISTRO E INSTALACION DE UNIÓN DE 3" PVC PRESIÓN</t>
  </si>
  <si>
    <t>INCLUYE SUMINISTRO E INSTALACION DE UNIÓN DE 3/4" EMT</t>
  </si>
  <si>
    <t>INCLUYE SUMINISTRO E INSTALACION DE UNIÓN DE 3/4" EN ACERO GALVANIZADO</t>
  </si>
  <si>
    <t>INCLUYE SUMINISTRO E INSTALACION DE UNIÓN DE 3/4" EN ACERO INOXIDABLE</t>
  </si>
  <si>
    <t>INCLUYE SUMINISTRO E INSTALACION DE UNIÓN DE 3/4" EN PVC PRESIÓN</t>
  </si>
  <si>
    <t>INCLUYE SUMINISTRO E INSTALACION DE UNIÓN DE 4" EN ACERO GALVANIZADO</t>
  </si>
  <si>
    <t>INCLUYE SUMINISTRO E INSTALACION DE UNIÓN DE 4" EN ACERO INOXIDABLE</t>
  </si>
  <si>
    <t>INCLUYE SUMINISTRO E INSTALACION DE UNIÓN DE 4" PVC PRESIÓN</t>
  </si>
  <si>
    <t>INCLUYE SUMINISTRO E INSTALACION DE UNIÓN DRESSER HD DE 1" PARA PVC/ ACERO</t>
  </si>
  <si>
    <t>INCLUYE SUMINISTRO E INSTALACION DE UNIÓN DRESSER HD DE 1-1/2" PARA PVC/ACERO</t>
  </si>
  <si>
    <t>INCLUYE SUMINISTRO E INSTALACION DE UNIÓN DRESSER HD DE 1-1/4" PARA PVC/ACERO</t>
  </si>
  <si>
    <t>INCLUYE SUMINISTRO E INSTALACION DE UNIÓN DRESSER HD DE 2" PARA PVC/ACERO</t>
  </si>
  <si>
    <t>INCLUYE SUMINISTRO E INSTALACION DE UNIÓN DRESSER HD DE 2-1/2" PARA PVC/ACERO</t>
  </si>
  <si>
    <t>INCLUYE SUMINISTRO E INSTALACION DE UNIÓN DRESSER HD DE 3" PARA PVC/ACERO</t>
  </si>
  <si>
    <t>INCLUYE SUMINISTRO E INSTALACION DE UNIÓN DRESSER HD DE 4" PARA PVC/ACERO</t>
  </si>
  <si>
    <t xml:space="preserve">INCLUYE SUMINISTRO E INSTALACION DE UNIÓN RÍGIDA RANURADA DE 1-1/2" </t>
  </si>
  <si>
    <t>INCLUYE SUMINISTRO E INSTALACION DE UNIÓN RÍGIDA RANURADA DE 2" UL/FM</t>
  </si>
  <si>
    <t>INCLUYE SUMINISTRO E INSTALACION DE UNIÓN RÍGIDA RANURADA DE 2-1/2" UL/FM</t>
  </si>
  <si>
    <t xml:space="preserve">INCLUYE SUMINISTRO E INSTALACION DE UNIÓN RÍGIDA RANURADA DE 3" UL/FM </t>
  </si>
  <si>
    <t>INCLUYE SUMINISTRO E INSTALACION DE UNIVERSAL DE 1" EN ACERO GALVANIZADO</t>
  </si>
  <si>
    <t>INCLUYE SUMINISTRO E INSTALACION DE UNIVERSAL DE 1" EN ACERO INOXIDABLE</t>
  </si>
  <si>
    <t>INCLUYE SUMINISTRO E INSTALACION DE UNIVERSAL DE 1" PVC PRESIÓN</t>
  </si>
  <si>
    <t xml:space="preserve">INCLUYE SUMINISTRO E INSTALACION DE UNIVERSAL DE 1/2" EN ACERO INOXIDABLE </t>
  </si>
  <si>
    <t>INCLUYE SUMINISTRO E INSTALACION DE UNIVERSAL DE 1/2" EN PVC PRESIÓN</t>
  </si>
  <si>
    <t>INCLUYE SUMINISTRO E INSTALACION DE UNIVERSAL DE 1-1/2" EN ACERO GALVANIZADO</t>
  </si>
  <si>
    <t>INCLUYE SUMINISTRO E INSTALACION DE UNIVERSAL DE 1-1/2" EN ACERO INOXIDABLE</t>
  </si>
  <si>
    <t>INCLUYE SUMINISTRO E INSTALACION DE UNIVERSAL DE 1-1/2" PVC PRESIÓN</t>
  </si>
  <si>
    <t>INCLUYE SUMINISTRO E INSTALACION DE UNIVERSAL DE 1-1/4" EN ACERO GALVANIZADO</t>
  </si>
  <si>
    <t>INCLUYE SUMINISTRO E INSTALACION DE UNIVERSAL DE 1-1/4" EN ACERO INOXIDABLE</t>
  </si>
  <si>
    <t>INCLUYE SUMINISTRO E INSTALACION DE UNIVERSAL DE 1-1/4" EN PVC PRESIÓN</t>
  </si>
  <si>
    <t>INCLUYE SUMINISTRO E INSTALACION DE UNIVERSAL DE 2" EN ACERO GALVANIZADO</t>
  </si>
  <si>
    <t>INCLUYE SUMINISTRO E INSTALACION DE UNIVERSAL DE 2" EN ACERO INOXIDABLE</t>
  </si>
  <si>
    <t>INCLUYE SUMINISTRO E INSTALACION DE UNIVERSAL DE 2" PVC PRESIÓN</t>
  </si>
  <si>
    <t>INCLUYE SUMINISTRO E INSTALACION DE UNIVERSAL DE 2-1/2" EN ACERO GALVANIZADO</t>
  </si>
  <si>
    <t>INCLUYE SUMINISTRO E INSTALACION DE UNIVERSAL DE 2-1/2" EN ACERO INOXIDABLE</t>
  </si>
  <si>
    <t>INCLUYE SUMINISTRO E INSTALACION DE UNIVERSAL DE 2-1/2" PVC PRESIÓN</t>
  </si>
  <si>
    <t>INCLUYE SUMINISTRO E INSTALACION DE UNIVERSAL DE 3" EN ACERO INOXIDABLE</t>
  </si>
  <si>
    <t>INCLUYE SUMINISTRO E INSTALACION DE UNIVERSAL DE 3" PVC PRESIÓN</t>
  </si>
  <si>
    <t>INCLUYE SUMINISTRO E INSTALACION DE UNIVERSAL DE 3/4" EN PVC PRESIÓN</t>
  </si>
  <si>
    <t>INCLUYE SUMINISTRO E INSTALACION DE UNIVERSAL DE 4" EN ACERO GALVANIZADO</t>
  </si>
  <si>
    <t>INCLUYE SUMINISTRO E INSTALACION DE UNIVERSAL DE 6" EN ACERO GALVANIZADO</t>
  </si>
  <si>
    <t>INCLUYE SUMINISTRO E INSTALACION DE UNIVERSAL DE 4" EN ACERO INOXIDABLE</t>
  </si>
  <si>
    <t>INCLUYE SUMINISTRO E INSTALACION DE UNIVERSAL DE 6" EN ACERO INOXIDABLE</t>
  </si>
  <si>
    <t>INCLUYE SUMINISTRO E INSTALACION DE UNIVERSAL DE 4" PVC PRESIÓN</t>
  </si>
  <si>
    <t>INCLUYE SUMINISTRO E INSTALACION DE UNIVERSAL EN ACERO GALVANIZADO DE 3"</t>
  </si>
  <si>
    <t xml:space="preserve">INCLUYE SUMINISTRO E INSTALACION DE VÁLVULA DE MARIPOSA UNIÓN CON BRIDAS DE 6" DE DIÁMETRO </t>
  </si>
  <si>
    <t>INCLUYE SUMINISTRO E INSTALACION DE VÁLVULA DE PIE DE 1” EN BRONCE CON CANASTILLA PLÁSTICA TIPO HAVP</t>
  </si>
  <si>
    <t>INCLUYE SUMINISTRO E INSTALACION DE VÁLVULA DE PIE DE 1-1/2” EN BRONCE CON CANASTILLA PLÁSTICA TIPO HAVP</t>
  </si>
  <si>
    <t>INCLUYE SUMINISTRO E INSTALACION DE VÁLVULA DE PIE DE 1-1/4” EN BRONCE CON CANASTILLA PLÁSTICA TIPO HAVP</t>
  </si>
  <si>
    <t>INCLUYE SUMINISTRO E INSTALACION DE VÁLVULA DE PIE DE 2” EN BRONCE CON CANASTILLA PLÁSTICA TIPO HAVP</t>
  </si>
  <si>
    <t>INCLUYE SUMINISTRO E INSTALACION DE VÁLVULA DE PIE DE 2-1/2” EN BRONCE CON CANASTILLA PLÁSTICA TIPO HAVP</t>
  </si>
  <si>
    <t xml:space="preserve">INCLUYE SUMINISTRO E INSTALACION DE VÁLVULA DE PIE DE 3” ANTI GOLPE DE ARIETE EN BRONCE SELLO NITRILO </t>
  </si>
  <si>
    <t>INCLUYE SUMINISTRO E INSTALACION DE VÁLVULA DE PIE DE 4” ANTI GOLPE DE ARIETE EN BRONCE CON CANASTILLA PLÁSTICA TIPO HBVP</t>
  </si>
  <si>
    <t>INCLUYE SUMINISTRO E INSTALACION DE VÁLVULA DE PIE DE 6” ANTI GOLPE DE ARIETE EN BRONCE CON CANASTILLA PLÁSTICA TIPO HBVP</t>
  </si>
  <si>
    <t>INCLUYE EL SUMINISTRO E INSTALACION DE VÁLVULA REDUCTORA DE PRESION DE 1/2"</t>
  </si>
  <si>
    <t>INCLUYE EL SUMINISTRO E INSTALACION DE VÁLVULA REDUCTORA DE PRESION DE 3/4"</t>
  </si>
  <si>
    <t>INCLUYE EL SUMINISTRO E INSTALACION DE VÁLVULA REDUCTORA DE PRESION DE 1"</t>
  </si>
  <si>
    <t>INCLUYE EL SUMINISTRO E INSTALACION DE VÁLVULA REDUCTORA DE PRESION DE 1 1/2"</t>
  </si>
  <si>
    <t>INCLUYE EL SUMINISTRO E INSTALACION DE VÁLVULA REDUCTORA DE PRESION DE 2"</t>
  </si>
  <si>
    <t>INCLUYE EL SUMINISTRO E INSTALACION DE VÁLVULA REDUCTORA DE PRESION DE 2 1/2"</t>
  </si>
  <si>
    <t>INCLUYE EL SUMINISTRO E INSTALACION DE VÁLVULA REDUCTORA DE PRESION DE 3"</t>
  </si>
  <si>
    <t>INCLUYE EL SUMINISTRO E INSTALACION DE VÁLVULA DE PURGA DE AIRE DE 1/2"</t>
  </si>
  <si>
    <t>INCLUYE EL SUMINISTRO E INSTALACION DE VÁLVULA DE PURGA DE AIRE DE 3/4"</t>
  </si>
  <si>
    <t>INCLUYE EL SUMINISTRO E INSTALACION DE VÁLVULA DE PURGA DE AIRE DE 1"</t>
  </si>
  <si>
    <t>INCLUYE EL SUMINISTRO E INSTALACION DE VÁLVULA DE PURGA DE AIRE DE 1 1/2"</t>
  </si>
  <si>
    <t>INCLUYE EL SUMINISTRO E INSTALACION DE VÁLVULA DE PURGA DE AIRE DE 2"</t>
  </si>
  <si>
    <t>INCLUYE SUMINISTRO E INSTALACION DE VIGILANTE DE TENSIÓN TRIFÁSICO A 220 V PARA RIEL TIPO DIN</t>
  </si>
  <si>
    <t>EL SERVICIO INCLUYE MANTENIMIENTO GENERAL VARIADOR DE FRECUENCIA DE 3 HP</t>
  </si>
  <si>
    <t>EL SERVICIO INCLUYE MANTENIMIENTO GENERAL VARIADOR DE FRECUENCIA DE 5 HP</t>
  </si>
  <si>
    <t>EL SERVICIO INCLUYE MANTENIMIENTO GENERAL VARIADOR DE FRECUENCIA DE 7 HP</t>
  </si>
  <si>
    <t>EL SERVICIO INCLUYE LA REALIZACION DE LAS ACTIVIDADES DESCRITAS EN LA RUTINA DEL ANEXO O FICHA TECNICA DEL PROCESO;  EL SERVICIO NO  INCLUYE REPUESTOS. (SERVICIO)</t>
  </si>
  <si>
    <t>EL SERVICIO INCLUYE LA REALIZACION DE LAS ACTIVIDADES DESCRITAS EN LA RUTINA DEL ANEXO O FICHA TECNICA DEL PROCESO; EL SERVICIO NO  INCLUYE REPUESTOS. (SERVICIO)</t>
  </si>
  <si>
    <t>EL SERVICIO NO INCLUYE EL SUMINISTRO E INSTALACION DE MEDIOS FILTRANTES, TUBERIAS INTERNAS O EMPAQUES, SI SE LLEGAN A REQUERIR. (SERVICIO)</t>
  </si>
  <si>
    <t>UN</t>
  </si>
  <si>
    <t>INGENIERIA MONTAJES &amp; CONSTRUCCION S.A.S.</t>
  </si>
  <si>
    <t>900327815-15</t>
  </si>
  <si>
    <t>INGENIERIA DE BOMBAS Y PLANTAS SAS</t>
  </si>
  <si>
    <t>900152368-1</t>
  </si>
  <si>
    <t>SMI ELECTRÓNICA SAS</t>
  </si>
  <si>
    <t>830090131-2</t>
  </si>
  <si>
    <t>CGI INDUSTRY AND CONSTRUCTION GROUP SAS BIC</t>
  </si>
  <si>
    <t>901666309-7</t>
  </si>
  <si>
    <t>***</t>
  </si>
  <si>
    <t>VALOR ANTES DE  IVA</t>
  </si>
  <si>
    <t>PROMEDIO ANTES DE IVA</t>
  </si>
  <si>
    <t>MEDIANA ANTES DE IVA</t>
  </si>
  <si>
    <t>MEDIA GEOMETRICA ANTES DE IVA</t>
  </si>
  <si>
    <t>DESVEST</t>
  </si>
  <si>
    <t>MAX</t>
  </si>
  <si>
    <t>MIN</t>
  </si>
  <si>
    <t>% DESVEST</t>
  </si>
  <si>
    <t>PAT</t>
  </si>
  <si>
    <t>VALIDADOR</t>
  </si>
  <si>
    <t>MEDIA GEO</t>
  </si>
  <si>
    <t>INICIAL</t>
  </si>
  <si>
    <t>FINAL</t>
  </si>
  <si>
    <t>MANTENIMIENTO PREVENTIVO PARA FILTRO DE ARENA DE PISCINA DE 3,7 M3 CON RETIRO Y COLOCACIÓN DE LA ARENA SILICE, LIMPIEZA INTERNA Y EXTERNA DE RESIDUOS COMO: ÓXIDO, FIBRAS, REVISIÓN Y LIMPIEZA DE FLAUTAS Y COLECTORES, RESANE DE LÁMINA EN PUNTOS DETERIORADOS Y PINTURA INTERNA Y EXTERNA DE TANQUE METALICO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</si>
</sst>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quot;$&quot;* #,##0.00_-;\-&quot;$&quot;* #,##0.00_-;_-&quot;$&quot;* &quot;-&quot;??_-;_-@_-"/>
    <numFmt numFmtId="165" formatCode="_(* #,##0.00_);_(* \(#,##0.00\);_(* &quot;-&quot;??_);_(@_)"/>
    <numFmt numFmtId="166" formatCode="_-&quot;$&quot;\ * #,##0_-;\-&quot;$&quot;\ * #,##0_-;_-&quot;$&quot;\ * &quot;-&quot;??_-;_-@_-"/>
    <numFmt numFmtId="167" formatCode="#,##0_ ;\-#,##0\ "/>
    <numFmt numFmtId="168" formatCode="&quot;$&quot;\ #,##0.00"/>
    <numFmt numFmtId="169" formatCode="&quot;$&quot;\ #,##0"/>
  </numFmts>
  <fonts count="3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Narrow"/>
      <family val="2"/>
    </font>
    <font>
      <sz val="12"/>
      <name val="Arial Narrow"/>
      <family val="2"/>
    </font>
    <font>
      <sz val="8"/>
      <name val="Arial Narrow"/>
      <family val="2"/>
    </font>
    <font>
      <sz val="12"/>
      <name val="Arial"/>
      <family val="2"/>
    </font>
    <font>
      <sz val="11"/>
      <color theme="1"/>
      <name val="Arial Narrow"/>
      <family val="2"/>
    </font>
    <font>
      <sz val="14"/>
      <color rgb="FF000000"/>
      <name val="Arial Narrow"/>
      <family val="2"/>
    </font>
    <font>
      <sz val="10"/>
      <color rgb="FF000000"/>
      <name val="Arial"/>
      <family val="2"/>
    </font>
    <font>
      <sz val="11"/>
      <color rgb="FF000000"/>
      <name val="Arial"/>
      <family val="2"/>
    </font>
    <font>
      <b/>
      <sz val="8"/>
      <name val="Arial Narrow"/>
      <family val="2"/>
    </font>
    <font>
      <b/>
      <sz val="10"/>
      <name val="Arial"/>
      <family val="2"/>
    </font>
    <font>
      <sz val="10"/>
      <name val="Arial"/>
      <family val="2"/>
    </font>
    <font>
      <sz val="10"/>
      <name val="Arial"/>
      <family val="2"/>
    </font>
    <font>
      <sz val="10"/>
      <color theme="5"/>
      <name val="Arial Narrow"/>
      <family val="2"/>
    </font>
    <font>
      <sz val="9"/>
      <name val="Arial"/>
      <family val="2"/>
    </font>
    <font>
      <sz val="9"/>
      <color rgb="FF000000"/>
      <name val="Arial"/>
      <family val="2"/>
    </font>
    <font>
      <i/>
      <sz val="10"/>
      <name val="Arial Narrow"/>
      <family val="2"/>
    </font>
    <font>
      <sz val="11"/>
      <name val="Arial Narrow"/>
      <family val="2"/>
    </font>
    <font>
      <i/>
      <sz val="10"/>
      <color theme="1"/>
      <name val="Arial Narrow"/>
      <family val="2"/>
    </font>
    <font>
      <sz val="8"/>
      <color theme="1"/>
      <name val="Arial Narrow"/>
      <family val="2"/>
    </font>
    <font>
      <sz val="10"/>
      <color theme="1"/>
      <name val="Arial Narrow"/>
      <family val="2"/>
    </font>
    <font>
      <sz val="8"/>
      <name val="Arial"/>
      <family val="2"/>
    </font>
    <font>
      <sz val="10"/>
      <color theme="8"/>
      <name val="Arial Narrow"/>
      <family val="2"/>
    </font>
    <font>
      <sz val="8"/>
      <name val="Arial"/>
      <family val="2"/>
    </font>
    <font>
      <sz val="10"/>
      <color rgb="FFFF0000"/>
      <name val="Arial Narrow"/>
      <family val="2"/>
    </font>
    <font>
      <sz val="10"/>
      <color theme="1"/>
      <name val="Arial"/>
      <family val="2"/>
    </font>
    <font>
      <i/>
      <sz val="10"/>
      <name val="Arial"/>
      <family val="2"/>
    </font>
    <font>
      <i/>
      <sz val="12"/>
      <name val="Arial"/>
      <family val="2"/>
    </font>
    <font>
      <i/>
      <sz val="11"/>
      <name val="Arial"/>
      <family val="2"/>
    </font>
    <font>
      <b/>
      <sz val="14"/>
      <color theme="1"/>
      <name val="Verdana"/>
      <family val="2"/>
    </font>
    <font>
      <b/>
      <sz val="10"/>
      <color theme="1"/>
      <name val="Verdana"/>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808080"/>
        <bgColor indexed="64"/>
      </patternFill>
    </fill>
    <fill>
      <patternFill patternType="solid">
        <fgColor rgb="FFDBE5F1"/>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s>
  <cellStyleXfs count="11">
    <xf numFmtId="0" fontId="0" fillId="0" borderId="0"/>
    <xf numFmtId="165" fontId="4" fillId="0" borderId="0" applyFont="0" applyFill="0" applyBorder="0" applyAlignment="0" applyProtection="0"/>
    <xf numFmtId="9" fontId="16" fillId="0" borderId="0" applyFont="0" applyFill="0" applyBorder="0" applyAlignment="0" applyProtection="0"/>
    <xf numFmtId="0" fontId="3" fillId="0" borderId="0"/>
    <xf numFmtId="44" fontId="17" fillId="0" borderId="0" applyFont="0" applyFill="0" applyBorder="0" applyAlignment="0" applyProtection="0"/>
    <xf numFmtId="0" fontId="2" fillId="0" borderId="0"/>
    <xf numFmtId="44" fontId="2" fillId="0" borderId="0" applyFont="0" applyFill="0" applyBorder="0" applyAlignment="0" applyProtection="0"/>
    <xf numFmtId="0" fontId="34" fillId="6" borderId="1" applyNumberFormat="0" applyProtection="0">
      <alignment horizontal="left" vertical="center"/>
    </xf>
    <xf numFmtId="0" fontId="35" fillId="7" borderId="0" applyNumberFormat="0" applyBorder="0" applyProtection="0">
      <alignment horizontal="center" vertical="center"/>
    </xf>
    <xf numFmtId="0" fontId="1" fillId="0" borderId="0"/>
    <xf numFmtId="44" fontId="1" fillId="0" borderId="0" applyFont="0" applyFill="0" applyBorder="0" applyAlignment="0" applyProtection="0"/>
  </cellStyleXfs>
  <cellXfs count="177">
    <xf numFmtId="0" fontId="0" fillId="0" borderId="0" xfId="0"/>
    <xf numFmtId="165" fontId="5" fillId="0" borderId="0" xfId="1" applyFont="1" applyFill="1" applyBorder="1" applyAlignment="1">
      <alignment horizontal="center" vertical="center" wrapText="1"/>
    </xf>
    <xf numFmtId="165" fontId="5" fillId="0" borderId="0" xfId="1" applyFont="1" applyBorder="1" applyAlignment="1">
      <alignment horizontal="center" vertical="center" wrapText="1"/>
    </xf>
    <xf numFmtId="0" fontId="9" fillId="0" borderId="0" xfId="0" applyFont="1" applyAlignment="1">
      <alignment wrapText="1"/>
    </xf>
    <xf numFmtId="0" fontId="5" fillId="0" borderId="0" xfId="0" applyFont="1" applyAlignment="1">
      <alignment wrapText="1"/>
    </xf>
    <xf numFmtId="0" fontId="5" fillId="2" borderId="0" xfId="0" applyFont="1" applyFill="1" applyAlignment="1">
      <alignment wrapText="1"/>
    </xf>
    <xf numFmtId="0" fontId="10" fillId="0" borderId="0" xfId="0" applyFont="1"/>
    <xf numFmtId="0" fontId="11" fillId="0" borderId="0" xfId="0" applyFont="1" applyAlignment="1">
      <alignment vertical="center" wrapText="1"/>
    </xf>
    <xf numFmtId="0" fontId="14" fillId="0" borderId="0" xfId="0" applyFont="1" applyAlignment="1">
      <alignment wrapText="1"/>
    </xf>
    <xf numFmtId="0" fontId="15" fillId="0" borderId="0" xfId="0" applyFont="1" applyAlignment="1">
      <alignment wrapText="1"/>
    </xf>
    <xf numFmtId="0" fontId="0" fillId="2" borderId="0" xfId="0" applyFill="1" applyAlignment="1">
      <alignment horizontal="left" vertical="top"/>
    </xf>
    <xf numFmtId="0" fontId="0" fillId="2" borderId="0" xfId="0" applyFill="1"/>
    <xf numFmtId="0" fontId="5" fillId="2" borderId="0" xfId="0" applyFont="1" applyFill="1" applyAlignment="1">
      <alignment horizontal="center"/>
    </xf>
    <xf numFmtId="0" fontId="5" fillId="2" borderId="0" xfId="0" applyFont="1" applyFill="1" applyAlignment="1">
      <alignment horizontal="left" wrapText="1"/>
    </xf>
    <xf numFmtId="165" fontId="6" fillId="4" borderId="1" xfId="1" applyFont="1" applyFill="1" applyBorder="1" applyAlignment="1">
      <alignment horizontal="center" vertical="center" wrapText="1"/>
    </xf>
    <xf numFmtId="166" fontId="8" fillId="0" borderId="0" xfId="4" applyNumberFormat="1" applyFont="1" applyBorder="1" applyAlignment="1">
      <alignment horizontal="left" vertical="top" wrapText="1"/>
    </xf>
    <xf numFmtId="166" fontId="6" fillId="2" borderId="4" xfId="4" applyNumberFormat="1" applyFont="1" applyFill="1" applyBorder="1" applyAlignment="1">
      <alignment horizontal="center" vertical="center" wrapText="1"/>
    </xf>
    <xf numFmtId="166" fontId="8" fillId="0" borderId="0" xfId="4" applyNumberFormat="1" applyFont="1" applyBorder="1" applyAlignment="1">
      <alignment wrapText="1"/>
    </xf>
    <xf numFmtId="166" fontId="6" fillId="4" borderId="4" xfId="4" applyNumberFormat="1" applyFont="1" applyFill="1" applyBorder="1" applyAlignment="1">
      <alignment horizontal="center" vertical="center" wrapText="1"/>
    </xf>
    <xf numFmtId="165" fontId="6" fillId="5" borderId="1" xfId="1" applyFont="1" applyFill="1" applyBorder="1" applyAlignment="1">
      <alignment horizontal="center" vertical="center" wrapText="1"/>
    </xf>
    <xf numFmtId="0" fontId="5" fillId="2" borderId="0" xfId="0" applyFont="1" applyFill="1" applyAlignment="1">
      <alignment vertical="center"/>
    </xf>
    <xf numFmtId="0" fontId="5" fillId="2" borderId="3" xfId="0" applyFont="1" applyFill="1" applyBorder="1" applyAlignment="1">
      <alignment vertical="center"/>
    </xf>
    <xf numFmtId="0" fontId="19" fillId="0" borderId="0" xfId="0" applyFont="1" applyAlignment="1">
      <alignment wrapText="1"/>
    </xf>
    <xf numFmtId="9" fontId="21" fillId="0" borderId="4" xfId="2" applyFont="1" applyFill="1" applyBorder="1" applyAlignment="1">
      <alignment horizontal="center" vertical="center" wrapText="1"/>
    </xf>
    <xf numFmtId="166" fontId="6" fillId="0" borderId="4" xfId="4" applyNumberFormat="1" applyFont="1" applyFill="1" applyBorder="1" applyAlignment="1">
      <alignment horizontal="center" vertical="center" wrapText="1"/>
    </xf>
    <xf numFmtId="166" fontId="6" fillId="4" borderId="4" xfId="4" applyNumberFormat="1" applyFont="1" applyFill="1" applyBorder="1" applyAlignment="1">
      <alignment horizontal="left" vertical="center" wrapText="1"/>
    </xf>
    <xf numFmtId="0" fontId="7" fillId="0" borderId="1" xfId="4" applyNumberFormat="1" applyFont="1" applyFill="1" applyBorder="1" applyAlignment="1">
      <alignment horizontal="center" vertical="center" wrapText="1"/>
    </xf>
    <xf numFmtId="166" fontId="22" fillId="0" borderId="1" xfId="4" applyNumberFormat="1" applyFont="1" applyBorder="1" applyAlignment="1">
      <alignment horizontal="center" vertical="center" wrapText="1"/>
    </xf>
    <xf numFmtId="166" fontId="6" fillId="2" borderId="4" xfId="4" applyNumberFormat="1" applyFont="1" applyFill="1" applyBorder="1" applyAlignment="1">
      <alignment horizontal="left" vertical="center" wrapText="1"/>
    </xf>
    <xf numFmtId="9" fontId="23" fillId="0" borderId="4" xfId="2" applyFont="1" applyFill="1" applyBorder="1" applyAlignment="1">
      <alignment horizontal="center" vertical="center" wrapText="1"/>
    </xf>
    <xf numFmtId="166" fontId="23" fillId="2" borderId="4" xfId="4" applyNumberFormat="1" applyFont="1" applyFill="1" applyBorder="1" applyAlignment="1">
      <alignment horizontal="center" vertical="center" wrapText="1"/>
    </xf>
    <xf numFmtId="166" fontId="23" fillId="4" borderId="4" xfId="4" applyNumberFormat="1" applyFont="1" applyFill="1" applyBorder="1" applyAlignment="1">
      <alignment horizontal="center" vertical="center" wrapText="1"/>
    </xf>
    <xf numFmtId="166" fontId="23" fillId="3" borderId="4" xfId="4" applyNumberFormat="1" applyFont="1" applyFill="1" applyBorder="1" applyAlignment="1">
      <alignment horizontal="center" vertical="center" wrapText="1"/>
    </xf>
    <xf numFmtId="166" fontId="23" fillId="0" borderId="4" xfId="4" applyNumberFormat="1" applyFont="1" applyFill="1" applyBorder="1" applyAlignment="1">
      <alignment horizontal="center" vertical="center" wrapText="1"/>
    </xf>
    <xf numFmtId="166" fontId="24" fillId="0" borderId="0" xfId="4" applyNumberFormat="1" applyFont="1" applyBorder="1" applyAlignment="1">
      <alignment wrapText="1"/>
    </xf>
    <xf numFmtId="9" fontId="25" fillId="0" borderId="4" xfId="2" applyFont="1" applyFill="1" applyBorder="1" applyAlignment="1">
      <alignment horizontal="center" vertical="center" wrapText="1"/>
    </xf>
    <xf numFmtId="166" fontId="25" fillId="2" borderId="4" xfId="4" applyNumberFormat="1" applyFont="1" applyFill="1" applyBorder="1" applyAlignment="1">
      <alignment horizontal="center" vertical="center" wrapText="1"/>
    </xf>
    <xf numFmtId="166" fontId="25" fillId="4" borderId="4" xfId="4" applyNumberFormat="1" applyFont="1" applyFill="1" applyBorder="1" applyAlignment="1">
      <alignment horizontal="center" vertical="center" wrapText="1"/>
    </xf>
    <xf numFmtId="166" fontId="25" fillId="3" borderId="4" xfId="4" applyNumberFormat="1" applyFont="1" applyFill="1" applyBorder="1" applyAlignment="1">
      <alignment horizontal="center" vertical="center" wrapText="1"/>
    </xf>
    <xf numFmtId="166" fontId="25" fillId="0" borderId="4" xfId="4" applyNumberFormat="1" applyFont="1" applyFill="1" applyBorder="1" applyAlignment="1">
      <alignment horizontal="center" vertical="center" wrapText="1"/>
    </xf>
    <xf numFmtId="9" fontId="14" fillId="0" borderId="0" xfId="2" applyFont="1" applyAlignment="1">
      <alignment wrapText="1"/>
    </xf>
    <xf numFmtId="9" fontId="8" fillId="0" borderId="0" xfId="2" applyFont="1" applyBorder="1" applyAlignment="1">
      <alignment horizontal="left" vertical="top" wrapText="1"/>
    </xf>
    <xf numFmtId="9" fontId="8" fillId="0" borderId="0" xfId="2" applyFont="1" applyBorder="1" applyAlignment="1">
      <alignment wrapText="1"/>
    </xf>
    <xf numFmtId="165" fontId="6" fillId="4" borderId="13" xfId="1" applyFont="1" applyFill="1" applyBorder="1" applyAlignment="1">
      <alignment horizontal="center" vertical="center" wrapText="1"/>
    </xf>
    <xf numFmtId="165" fontId="6" fillId="4" borderId="15" xfId="1" applyFont="1" applyFill="1" applyBorder="1" applyAlignment="1">
      <alignment horizontal="center" vertical="center" wrapText="1"/>
    </xf>
    <xf numFmtId="165" fontId="6" fillId="4" borderId="2" xfId="1" applyFont="1" applyFill="1" applyBorder="1" applyAlignment="1">
      <alignment horizontal="center" vertical="center" wrapText="1"/>
    </xf>
    <xf numFmtId="165" fontId="6" fillId="4" borderId="16" xfId="1" applyFont="1" applyFill="1" applyBorder="1" applyAlignment="1">
      <alignment horizontal="center" vertical="center" wrapText="1"/>
    </xf>
    <xf numFmtId="166" fontId="6" fillId="2" borderId="17" xfId="4" applyNumberFormat="1" applyFont="1" applyFill="1" applyBorder="1" applyAlignment="1">
      <alignment horizontal="left" vertical="center" wrapText="1"/>
    </xf>
    <xf numFmtId="166" fontId="6" fillId="2" borderId="18" xfId="4" applyNumberFormat="1" applyFont="1" applyFill="1" applyBorder="1" applyAlignment="1">
      <alignment horizontal="center" vertical="center" wrapText="1"/>
    </xf>
    <xf numFmtId="166" fontId="6" fillId="2" borderId="6" xfId="4" applyNumberFormat="1" applyFont="1" applyFill="1" applyBorder="1" applyAlignment="1">
      <alignment horizontal="center" vertical="center" wrapText="1"/>
    </xf>
    <xf numFmtId="166" fontId="25" fillId="0" borderId="6" xfId="4" applyNumberFormat="1" applyFont="1" applyFill="1" applyBorder="1" applyAlignment="1">
      <alignment horizontal="center" vertical="center" wrapText="1"/>
    </xf>
    <xf numFmtId="166" fontId="6" fillId="4" borderId="17" xfId="4" applyNumberFormat="1" applyFont="1" applyFill="1" applyBorder="1" applyAlignment="1">
      <alignment horizontal="left" vertical="center" wrapText="1"/>
    </xf>
    <xf numFmtId="166" fontId="6" fillId="4" borderId="18" xfId="4" applyNumberFormat="1" applyFont="1" applyFill="1" applyBorder="1" applyAlignment="1">
      <alignment horizontal="left" vertical="center" wrapText="1"/>
    </xf>
    <xf numFmtId="166" fontId="6" fillId="4" borderId="18" xfId="4" applyNumberFormat="1" applyFont="1" applyFill="1" applyBorder="1" applyAlignment="1">
      <alignment horizontal="center" vertical="center" wrapText="1"/>
    </xf>
    <xf numFmtId="166" fontId="6" fillId="0" borderId="18" xfId="4" applyNumberFormat="1" applyFont="1" applyFill="1" applyBorder="1" applyAlignment="1">
      <alignment horizontal="center" vertical="center" wrapText="1"/>
    </xf>
    <xf numFmtId="166" fontId="6" fillId="2" borderId="11" xfId="4" applyNumberFormat="1" applyFont="1" applyFill="1" applyBorder="1" applyAlignment="1">
      <alignment horizontal="left" vertical="center" wrapText="1"/>
    </xf>
    <xf numFmtId="166" fontId="22" fillId="0" borderId="2" xfId="4" applyNumberFormat="1" applyFont="1" applyBorder="1" applyAlignment="1">
      <alignment horizontal="center" vertical="center" wrapText="1"/>
    </xf>
    <xf numFmtId="0" fontId="10" fillId="0" borderId="0" xfId="0" applyFont="1" applyAlignment="1">
      <alignment horizontal="center" vertical="center"/>
    </xf>
    <xf numFmtId="0" fontId="5" fillId="2" borderId="0" xfId="0" applyFont="1" applyFill="1" applyAlignment="1">
      <alignment horizontal="center" vertical="center" wrapText="1"/>
    </xf>
    <xf numFmtId="0" fontId="11" fillId="0" borderId="0" xfId="0" applyFont="1" applyAlignment="1">
      <alignment horizontal="center" vertical="center" wrapText="1"/>
    </xf>
    <xf numFmtId="10" fontId="5" fillId="0" borderId="0" xfId="0" applyNumberFormat="1" applyFont="1" applyAlignment="1">
      <alignment wrapText="1"/>
    </xf>
    <xf numFmtId="166" fontId="6" fillId="4" borderId="7" xfId="4" applyNumberFormat="1" applyFont="1" applyFill="1" applyBorder="1" applyAlignment="1">
      <alignment horizontal="left" vertical="center" wrapText="1"/>
    </xf>
    <xf numFmtId="44" fontId="6" fillId="2" borderId="6" xfId="4" applyFont="1" applyFill="1" applyBorder="1" applyAlignment="1">
      <alignment horizontal="left" vertical="center" wrapText="1"/>
    </xf>
    <xf numFmtId="44" fontId="6" fillId="0" borderId="4" xfId="4" applyFont="1" applyFill="1" applyBorder="1" applyAlignment="1">
      <alignment horizontal="center" vertical="center" wrapText="1"/>
    </xf>
    <xf numFmtId="44" fontId="6" fillId="4" borderId="17" xfId="4" applyFont="1" applyFill="1" applyBorder="1" applyAlignment="1">
      <alignment horizontal="center" vertical="center" wrapText="1"/>
    </xf>
    <xf numFmtId="44" fontId="6" fillId="4" borderId="4" xfId="4" applyFont="1" applyFill="1" applyBorder="1" applyAlignment="1">
      <alignment horizontal="center" vertical="center" wrapText="1"/>
    </xf>
    <xf numFmtId="44" fontId="6" fillId="2" borderId="4" xfId="4" applyFont="1" applyFill="1" applyBorder="1" applyAlignment="1">
      <alignment horizontal="left" vertical="center" wrapText="1"/>
    </xf>
    <xf numFmtId="44" fontId="6" fillId="4" borderId="17" xfId="4" applyFont="1" applyFill="1" applyBorder="1" applyAlignment="1">
      <alignment horizontal="left" vertical="center" wrapText="1"/>
    </xf>
    <xf numFmtId="44" fontId="6" fillId="4" borderId="4" xfId="4" applyFont="1" applyFill="1" applyBorder="1" applyAlignment="1">
      <alignment horizontal="left" vertical="center" wrapText="1"/>
    </xf>
    <xf numFmtId="44" fontId="6" fillId="0" borderId="17" xfId="4" applyFont="1" applyFill="1" applyBorder="1" applyAlignment="1">
      <alignment horizontal="center" vertical="center" wrapText="1"/>
    </xf>
    <xf numFmtId="166" fontId="6" fillId="4" borderId="11" xfId="4" applyNumberFormat="1" applyFont="1" applyFill="1" applyBorder="1" applyAlignment="1">
      <alignment horizontal="left" vertical="center" wrapText="1"/>
    </xf>
    <xf numFmtId="165" fontId="6" fillId="4" borderId="20" xfId="1" applyFont="1" applyFill="1" applyBorder="1" applyAlignment="1">
      <alignment horizontal="center" vertical="center" wrapText="1"/>
    </xf>
    <xf numFmtId="166" fontId="23" fillId="2" borderId="21" xfId="4" applyNumberFormat="1" applyFont="1" applyFill="1" applyBorder="1" applyAlignment="1">
      <alignment horizontal="center" vertical="center" wrapText="1"/>
    </xf>
    <xf numFmtId="166" fontId="29" fillId="4" borderId="4" xfId="4" applyNumberFormat="1" applyFont="1" applyFill="1" applyBorder="1" applyAlignment="1">
      <alignment horizontal="center" vertical="center" wrapText="1"/>
    </xf>
    <xf numFmtId="1" fontId="6" fillId="2" borderId="18" xfId="4" applyNumberFormat="1" applyFont="1" applyFill="1" applyBorder="1" applyAlignment="1">
      <alignment horizontal="center" vertical="center" wrapText="1"/>
    </xf>
    <xf numFmtId="1" fontId="6" fillId="4" borderId="18" xfId="4" applyNumberFormat="1" applyFont="1" applyFill="1" applyBorder="1" applyAlignment="1">
      <alignment horizontal="center" vertical="center" wrapText="1"/>
    </xf>
    <xf numFmtId="165" fontId="6" fillId="4" borderId="23" xfId="1" applyFont="1" applyFill="1" applyBorder="1" applyAlignment="1">
      <alignment horizontal="center" vertical="center" wrapText="1"/>
    </xf>
    <xf numFmtId="166" fontId="6" fillId="4" borderId="24" xfId="4" applyNumberFormat="1" applyFont="1" applyFill="1" applyBorder="1" applyAlignment="1">
      <alignment horizontal="center" vertical="center" wrapText="1"/>
    </xf>
    <xf numFmtId="167" fontId="31" fillId="0" borderId="1" xfId="4" applyNumberFormat="1" applyFont="1" applyFill="1" applyBorder="1" applyAlignment="1">
      <alignment horizontal="center" vertical="center" wrapText="1"/>
    </xf>
    <xf numFmtId="166" fontId="31" fillId="0" borderId="15" xfId="4" applyNumberFormat="1" applyFont="1" applyBorder="1" applyAlignment="1">
      <alignment horizontal="center" vertical="center" wrapText="1"/>
    </xf>
    <xf numFmtId="49" fontId="31" fillId="0" borderId="1" xfId="4" applyNumberFormat="1" applyFont="1" applyFill="1" applyBorder="1" applyAlignment="1">
      <alignment horizontal="center" vertical="center" wrapText="1"/>
    </xf>
    <xf numFmtId="0" fontId="32" fillId="0" borderId="1" xfId="4" applyNumberFormat="1" applyFont="1" applyFill="1" applyBorder="1" applyAlignment="1">
      <alignment horizontal="center" vertical="center" wrapText="1"/>
    </xf>
    <xf numFmtId="166" fontId="33" fillId="0" borderId="1" xfId="4" applyNumberFormat="1" applyFont="1" applyBorder="1" applyAlignment="1">
      <alignment horizontal="center" vertical="center" wrapText="1"/>
    </xf>
    <xf numFmtId="166" fontId="33" fillId="0" borderId="2" xfId="4" applyNumberFormat="1" applyFont="1" applyBorder="1" applyAlignment="1">
      <alignment horizontal="center" vertical="center" wrapText="1"/>
    </xf>
    <xf numFmtId="168" fontId="30" fillId="0" borderId="1" xfId="0" applyNumberFormat="1" applyFont="1" applyBorder="1" applyAlignment="1">
      <alignment vertical="center"/>
    </xf>
    <xf numFmtId="168" fontId="30" fillId="0" borderId="1" xfId="5" applyNumberFormat="1" applyFont="1" applyBorder="1" applyAlignment="1">
      <alignment vertical="center"/>
    </xf>
    <xf numFmtId="168" fontId="30" fillId="4" borderId="13" xfId="0" applyNumberFormat="1" applyFont="1" applyFill="1" applyBorder="1" applyAlignment="1">
      <alignment vertical="center"/>
    </xf>
    <xf numFmtId="169" fontId="30" fillId="4" borderId="1" xfId="5" applyNumberFormat="1" applyFont="1" applyFill="1" applyBorder="1" applyAlignment="1">
      <alignment vertical="center"/>
    </xf>
    <xf numFmtId="168" fontId="30" fillId="0" borderId="1" xfId="9" applyNumberFormat="1" applyFont="1" applyBorder="1" applyAlignment="1">
      <alignment vertical="center"/>
    </xf>
    <xf numFmtId="164" fontId="25" fillId="2" borderId="21" xfId="4" applyNumberFormat="1" applyFont="1" applyFill="1" applyBorder="1" applyAlignment="1">
      <alignment horizontal="center" vertical="center" wrapText="1"/>
    </xf>
    <xf numFmtId="164" fontId="25" fillId="2" borderId="4" xfId="4" applyNumberFormat="1" applyFont="1" applyFill="1" applyBorder="1" applyAlignment="1">
      <alignment horizontal="center" vertical="center" wrapText="1"/>
    </xf>
    <xf numFmtId="164" fontId="25" fillId="0" borderId="4" xfId="2" applyNumberFormat="1" applyFont="1" applyFill="1" applyBorder="1" applyAlignment="1">
      <alignment horizontal="center" vertical="center" wrapText="1"/>
    </xf>
    <xf numFmtId="164" fontId="6" fillId="4" borderId="4" xfId="4" applyNumberFormat="1" applyFont="1" applyFill="1" applyBorder="1" applyAlignment="1">
      <alignment horizontal="center" vertical="center" wrapText="1"/>
    </xf>
    <xf numFmtId="164" fontId="25" fillId="0" borderId="4" xfId="4" applyNumberFormat="1" applyFont="1" applyFill="1" applyBorder="1" applyAlignment="1">
      <alignment horizontal="center" vertical="center" wrapText="1"/>
    </xf>
    <xf numFmtId="44" fontId="25" fillId="3" borderId="4" xfId="4" applyFont="1" applyFill="1" applyBorder="1" applyAlignment="1">
      <alignment horizontal="center" vertical="center" wrapText="1"/>
    </xf>
    <xf numFmtId="164" fontId="6" fillId="0" borderId="21" xfId="4" applyNumberFormat="1" applyFont="1" applyFill="1" applyBorder="1" applyAlignment="1">
      <alignment horizontal="center" vertical="center" wrapText="1"/>
    </xf>
    <xf numFmtId="164" fontId="6" fillId="0" borderId="4" xfId="4" applyNumberFormat="1" applyFont="1" applyFill="1" applyBorder="1" applyAlignment="1">
      <alignment horizontal="center" vertical="center" wrapText="1"/>
    </xf>
    <xf numFmtId="164" fontId="6" fillId="0" borderId="4" xfId="2" applyNumberFormat="1" applyFont="1" applyFill="1" applyBorder="1" applyAlignment="1">
      <alignment horizontal="center" vertical="center" wrapText="1"/>
    </xf>
    <xf numFmtId="166" fontId="8" fillId="0" borderId="0" xfId="4" applyNumberFormat="1" applyFont="1" applyFill="1" applyBorder="1" applyAlignment="1">
      <alignment horizontal="left" vertical="top" wrapText="1"/>
    </xf>
    <xf numFmtId="9" fontId="8" fillId="0" borderId="0" xfId="2" applyFont="1" applyFill="1" applyBorder="1" applyAlignment="1">
      <alignment horizontal="left" vertical="top" wrapText="1"/>
    </xf>
    <xf numFmtId="164" fontId="25" fillId="8" borderId="4" xfId="4" applyNumberFormat="1" applyFont="1" applyFill="1" applyBorder="1" applyAlignment="1">
      <alignment horizontal="center" vertical="center" wrapText="1"/>
    </xf>
    <xf numFmtId="166" fontId="6" fillId="8" borderId="7" xfId="4" applyNumberFormat="1" applyFont="1" applyFill="1" applyBorder="1" applyAlignment="1">
      <alignment horizontal="left" vertical="center" wrapText="1"/>
    </xf>
    <xf numFmtId="44" fontId="25" fillId="8" borderId="4" xfId="4" applyFont="1" applyFill="1" applyBorder="1" applyAlignment="1">
      <alignment horizontal="center" vertical="center" wrapText="1"/>
    </xf>
    <xf numFmtId="166" fontId="25" fillId="8" borderId="4" xfId="4" applyNumberFormat="1" applyFont="1" applyFill="1" applyBorder="1" applyAlignment="1">
      <alignment horizontal="center" vertical="center" wrapText="1"/>
    </xf>
    <xf numFmtId="166" fontId="23" fillId="8" borderId="4" xfId="4" applyNumberFormat="1" applyFont="1" applyFill="1" applyBorder="1" applyAlignment="1">
      <alignment horizontal="center" vertical="center" wrapText="1"/>
    </xf>
    <xf numFmtId="9" fontId="0" fillId="0" borderId="0" xfId="2" applyFont="1"/>
    <xf numFmtId="166" fontId="0" fillId="0" borderId="0" xfId="0" applyNumberFormat="1"/>
    <xf numFmtId="44" fontId="0" fillId="0" borderId="0" xfId="0" applyNumberFormat="1"/>
    <xf numFmtId="0" fontId="33" fillId="0" borderId="1" xfId="4" applyNumberFormat="1" applyFont="1" applyBorder="1" applyAlignment="1">
      <alignment horizontal="center" vertical="center" wrapText="1"/>
    </xf>
    <xf numFmtId="165" fontId="19" fillId="0" borderId="8" xfId="1" applyFont="1" applyFill="1" applyBorder="1" applyAlignment="1">
      <alignment horizontal="center" vertical="center" wrapText="1"/>
    </xf>
    <xf numFmtId="165" fontId="19" fillId="0" borderId="9" xfId="1" applyFont="1" applyFill="1" applyBorder="1" applyAlignment="1">
      <alignment horizontal="center" vertical="center" wrapText="1"/>
    </xf>
    <xf numFmtId="165" fontId="19" fillId="0" borderId="10" xfId="1" applyFont="1" applyFill="1" applyBorder="1" applyAlignment="1">
      <alignment horizontal="center" vertical="center" wrapText="1"/>
    </xf>
    <xf numFmtId="165" fontId="19" fillId="0" borderId="5" xfId="1" applyFont="1" applyFill="1" applyBorder="1" applyAlignment="1">
      <alignment horizontal="center" vertical="center" wrapText="1"/>
    </xf>
    <xf numFmtId="165" fontId="19" fillId="0" borderId="11" xfId="1" applyFont="1" applyFill="1" applyBorder="1" applyAlignment="1">
      <alignment horizontal="center" vertical="center" wrapText="1"/>
    </xf>
    <xf numFmtId="165" fontId="19" fillId="0" borderId="6" xfId="1" applyFont="1" applyFill="1" applyBorder="1" applyAlignment="1">
      <alignment horizontal="center" vertical="center" wrapText="1"/>
    </xf>
    <xf numFmtId="0" fontId="19" fillId="0" borderId="8"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0" xfId="0" applyFont="1" applyAlignment="1">
      <alignment horizontal="center" vertical="center" wrapText="1"/>
    </xf>
    <xf numFmtId="0" fontId="19" fillId="0" borderId="5"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165" fontId="6" fillId="3" borderId="2" xfId="1" applyFont="1" applyFill="1" applyBorder="1" applyAlignment="1">
      <alignment horizontal="center" vertical="center" wrapText="1"/>
    </xf>
    <xf numFmtId="165" fontId="6" fillId="3" borderId="12" xfId="1" applyFont="1" applyFill="1" applyBorder="1" applyAlignment="1">
      <alignment horizontal="center" vertical="center" wrapText="1"/>
    </xf>
    <xf numFmtId="165" fontId="6" fillId="3" borderId="22" xfId="1" applyFont="1" applyFill="1" applyBorder="1" applyAlignment="1">
      <alignment horizontal="center" vertical="center" wrapText="1"/>
    </xf>
    <xf numFmtId="165" fontId="6" fillId="3" borderId="13" xfId="1" applyFont="1" applyFill="1" applyBorder="1" applyAlignment="1">
      <alignment horizontal="center" vertical="center" wrapText="1"/>
    </xf>
    <xf numFmtId="165" fontId="6" fillId="3" borderId="1" xfId="1" applyFont="1" applyFill="1" applyBorder="1" applyAlignment="1">
      <alignment horizontal="center" vertical="center" wrapText="1"/>
    </xf>
    <xf numFmtId="165" fontId="6" fillId="5" borderId="1" xfId="1" applyFont="1" applyFill="1" applyBorder="1" applyAlignment="1">
      <alignment horizontal="center" vertical="center" wrapText="1"/>
    </xf>
    <xf numFmtId="165" fontId="6" fillId="3" borderId="8" xfId="1" applyFont="1" applyFill="1" applyBorder="1" applyAlignment="1">
      <alignment horizontal="center" vertical="center" wrapText="1"/>
    </xf>
    <xf numFmtId="165" fontId="6" fillId="3" borderId="3" xfId="1" applyFont="1" applyFill="1" applyBorder="1" applyAlignment="1">
      <alignment horizontal="center" vertical="center" wrapText="1"/>
    </xf>
    <xf numFmtId="165" fontId="6" fillId="3" borderId="20" xfId="1" applyFont="1" applyFill="1" applyBorder="1" applyAlignment="1">
      <alignment horizontal="center" vertical="center" wrapText="1"/>
    </xf>
    <xf numFmtId="165" fontId="6" fillId="3" borderId="19" xfId="1" applyFont="1" applyFill="1" applyBorder="1" applyAlignment="1">
      <alignment horizontal="center" vertical="center" wrapText="1"/>
    </xf>
    <xf numFmtId="165" fontId="5" fillId="0" borderId="8" xfId="1" applyFont="1" applyFill="1" applyBorder="1" applyAlignment="1">
      <alignment horizontal="center" vertical="center" wrapText="1"/>
    </xf>
    <xf numFmtId="165" fontId="5" fillId="0" borderId="9" xfId="1" applyFont="1" applyFill="1" applyBorder="1" applyAlignment="1">
      <alignment horizontal="center" vertical="center" wrapText="1"/>
    </xf>
    <xf numFmtId="165" fontId="5" fillId="0" borderId="10" xfId="1" applyFont="1" applyFill="1" applyBorder="1" applyAlignment="1">
      <alignment horizontal="center" vertical="center" wrapText="1"/>
    </xf>
    <xf numFmtId="165" fontId="5" fillId="0" borderId="5" xfId="1" applyFont="1" applyFill="1" applyBorder="1" applyAlignment="1">
      <alignment horizontal="center" vertical="center" wrapText="1"/>
    </xf>
    <xf numFmtId="165" fontId="5" fillId="0" borderId="11" xfId="1" applyFont="1" applyFill="1" applyBorder="1" applyAlignment="1">
      <alignment horizontal="center" vertical="center" wrapText="1"/>
    </xf>
    <xf numFmtId="165" fontId="5" fillId="0" borderId="6" xfId="1"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6" xfId="0" applyFont="1" applyBorder="1" applyAlignment="1">
      <alignment horizontal="center" vertical="center" wrapText="1"/>
    </xf>
    <xf numFmtId="0" fontId="5" fillId="0" borderId="1" xfId="0" applyFont="1" applyBorder="1" applyAlignment="1">
      <alignment horizontal="left" vertical="center"/>
    </xf>
    <xf numFmtId="0" fontId="12" fillId="0" borderId="1" xfId="0" applyFont="1" applyBorder="1" applyAlignment="1">
      <alignment horizontal="left" vertical="center"/>
    </xf>
    <xf numFmtId="0" fontId="5" fillId="2" borderId="1" xfId="0" applyFont="1" applyFill="1" applyBorder="1" applyAlignment="1">
      <alignment horizontal="left" vertical="center"/>
    </xf>
    <xf numFmtId="0" fontId="5" fillId="2" borderId="0" xfId="0" applyFont="1" applyFill="1" applyAlignment="1">
      <alignment horizontal="center" vertical="center"/>
    </xf>
    <xf numFmtId="0" fontId="5" fillId="2" borderId="2" xfId="0" applyFont="1" applyFill="1" applyBorder="1" applyAlignment="1">
      <alignment horizontal="justify" vertical="center" wrapText="1"/>
    </xf>
    <xf numFmtId="0" fontId="5" fillId="2" borderId="12" xfId="0" applyFont="1" applyFill="1" applyBorder="1" applyAlignment="1">
      <alignment horizontal="justify" vertical="center" wrapText="1"/>
    </xf>
    <xf numFmtId="0" fontId="5" fillId="2" borderId="13" xfId="0" applyFont="1" applyFill="1" applyBorder="1" applyAlignment="1">
      <alignment horizontal="justify" vertical="center" wrapText="1"/>
    </xf>
    <xf numFmtId="0" fontId="5" fillId="2" borderId="1" xfId="0" applyFont="1" applyFill="1" applyBorder="1" applyAlignment="1">
      <alignment horizontal="left" vertical="center" wrapText="1"/>
    </xf>
    <xf numFmtId="0" fontId="5" fillId="2" borderId="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11" xfId="0" applyFont="1" applyFill="1" applyBorder="1" applyAlignment="1">
      <alignment horizontal="justify" vertical="top" wrapText="1"/>
    </xf>
    <xf numFmtId="0" fontId="5" fillId="2" borderId="7" xfId="0" applyFont="1" applyFill="1" applyBorder="1" applyAlignment="1">
      <alignment horizontal="justify" vertical="top" wrapText="1"/>
    </xf>
    <xf numFmtId="0" fontId="5" fillId="2" borderId="6" xfId="0" applyFont="1" applyFill="1" applyBorder="1" applyAlignment="1">
      <alignment horizontal="justify" vertical="top" wrapText="1"/>
    </xf>
    <xf numFmtId="0" fontId="5" fillId="2" borderId="1" xfId="0" applyFont="1" applyFill="1" applyBorder="1" applyAlignment="1">
      <alignment vertical="center"/>
    </xf>
    <xf numFmtId="0" fontId="5" fillId="0" borderId="1" xfId="0" applyFont="1" applyBorder="1" applyAlignment="1">
      <alignment vertical="center"/>
    </xf>
    <xf numFmtId="0" fontId="5" fillId="0" borderId="2" xfId="0" applyFont="1" applyBorder="1" applyAlignment="1">
      <alignment horizontal="center"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2" borderId="8" xfId="0" applyFont="1" applyFill="1" applyBorder="1" applyAlignment="1">
      <alignment horizontal="justify" wrapText="1"/>
    </xf>
    <xf numFmtId="0" fontId="5" fillId="2" borderId="3" xfId="0" applyFont="1" applyFill="1" applyBorder="1" applyAlignment="1">
      <alignment horizontal="justify" wrapText="1"/>
    </xf>
    <xf numFmtId="0" fontId="5" fillId="2" borderId="9" xfId="0" applyFont="1" applyFill="1" applyBorder="1" applyAlignment="1">
      <alignment horizontal="justify" wrapText="1"/>
    </xf>
    <xf numFmtId="0" fontId="5" fillId="2" borderId="10" xfId="0" applyFont="1" applyFill="1" applyBorder="1" applyAlignment="1">
      <alignment vertical="center"/>
    </xf>
    <xf numFmtId="0" fontId="5" fillId="2" borderId="0" xfId="0" applyFont="1" applyFill="1" applyAlignment="1">
      <alignment vertical="center"/>
    </xf>
    <xf numFmtId="0" fontId="5" fillId="2" borderId="5" xfId="0" applyFont="1" applyFill="1" applyBorder="1" applyAlignment="1">
      <alignment vertical="center"/>
    </xf>
    <xf numFmtId="0" fontId="5" fillId="0" borderId="14" xfId="0" applyFont="1" applyBorder="1" applyAlignment="1">
      <alignment vertical="center"/>
    </xf>
  </cellXfs>
  <cellStyles count="11">
    <cellStyle name="HeaderStyle" xfId="8" xr:uid="{82A67C24-55E8-41DA-A914-6F6F61B76F55}"/>
    <cellStyle name="MainTitle" xfId="7" xr:uid="{6C72FC50-CAA7-4259-A40B-BC4B14EF4EF1}"/>
    <cellStyle name="Millares" xfId="1" builtinId="3"/>
    <cellStyle name="Moneda" xfId="4" builtinId="4"/>
    <cellStyle name="Moneda 2" xfId="6" xr:uid="{5FE6646A-5F21-41DA-8843-11B2DBCBBF42}"/>
    <cellStyle name="Moneda 3" xfId="10" xr:uid="{BBABCCB5-3058-45C1-A3D2-9BDA9371096A}"/>
    <cellStyle name="Normal" xfId="0" builtinId="0"/>
    <cellStyle name="Normal 2" xfId="3" xr:uid="{00000000-0005-0000-0000-000003000000}"/>
    <cellStyle name="Normal 3" xfId="5" xr:uid="{E33925AD-022C-48AC-8552-8A097F588558}"/>
    <cellStyle name="Normal 4" xfId="9" xr:uid="{4EABCF9D-9DF4-4AA9-BF82-CCA1CD011B35}"/>
    <cellStyle name="Porcentaje" xfId="2"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203900</xdr:colOff>
      <xdr:row>0</xdr:row>
      <xdr:rowOff>331078</xdr:rowOff>
    </xdr:from>
    <xdr:ext cx="1754719" cy="1010105"/>
    <xdr:pic>
      <xdr:nvPicPr>
        <xdr:cNvPr id="4" name="Imagen 3" descr="escudo-alc">
          <a:extLst>
            <a:ext uri="{FF2B5EF4-FFF2-40B4-BE49-F238E27FC236}">
              <a16:creationId xmlns:a16="http://schemas.microsoft.com/office/drawing/2014/main" id="{DDB2F487-F7EC-4049-A94C-E7B2830E08B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900" y="331078"/>
          <a:ext cx="1754719" cy="101010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203900</xdr:colOff>
      <xdr:row>0</xdr:row>
      <xdr:rowOff>303864</xdr:rowOff>
    </xdr:from>
    <xdr:ext cx="1754719" cy="1010105"/>
    <xdr:pic>
      <xdr:nvPicPr>
        <xdr:cNvPr id="2" name="Imagen 1" descr="escudo-alc">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3900" y="303864"/>
          <a:ext cx="1754719" cy="101010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149471</xdr:colOff>
      <xdr:row>0</xdr:row>
      <xdr:rowOff>303865</xdr:rowOff>
    </xdr:from>
    <xdr:ext cx="1754719" cy="1010105"/>
    <xdr:pic>
      <xdr:nvPicPr>
        <xdr:cNvPr id="2" name="Imagen 1" descr="escudo-alc">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9471" y="303865"/>
          <a:ext cx="1754719" cy="1010105"/>
        </a:xfrm>
        <a:prstGeom prst="rect">
          <a:avLst/>
        </a:prstGeom>
        <a:noFill/>
        <a:ln>
          <a:noFill/>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H725"/>
  <sheetViews>
    <sheetView showGridLines="0" topLeftCell="Z1" zoomScale="70" zoomScaleNormal="70" zoomScaleSheetLayoutView="100" workbookViewId="0">
      <pane ySplit="7" topLeftCell="A500" activePane="bottomLeft" state="frozen"/>
      <selection activeCell="H7" sqref="H7"/>
      <selection pane="bottomLeft" activeCell="AK230" sqref="AK230:AK628"/>
    </sheetView>
  </sheetViews>
  <sheetFormatPr baseColWidth="10" defaultColWidth="7.28515625" defaultRowHeight="15" x14ac:dyDescent="0.2"/>
  <cols>
    <col min="1" max="1" width="15.7109375" style="3" customWidth="1"/>
    <col min="2" max="2" width="20.42578125" style="5" customWidth="1"/>
    <col min="3" max="3" width="31.28515625" style="5" customWidth="1"/>
    <col min="4" max="4" width="15.7109375" style="5" customWidth="1"/>
    <col min="5" max="8" width="15.7109375" style="2" customWidth="1"/>
    <col min="9" max="9" width="15.7109375" style="1" customWidth="1"/>
    <col min="10" max="26" width="15.7109375" style="2" customWidth="1"/>
    <col min="27" max="27" width="15.7109375" style="1" customWidth="1"/>
    <col min="28" max="35" width="15.7109375" style="2" customWidth="1"/>
    <col min="36" max="36" width="13.5703125" style="4" customWidth="1"/>
    <col min="37" max="37" width="18.85546875" style="4" customWidth="1"/>
    <col min="38" max="273" width="11.42578125" style="4" customWidth="1"/>
    <col min="274" max="16384" width="7.28515625" style="4"/>
  </cols>
  <sheetData>
    <row r="1" spans="1:39" s="22" customFormat="1" ht="32.25" customHeight="1" x14ac:dyDescent="0.2">
      <c r="A1" s="109"/>
      <c r="B1" s="110"/>
      <c r="C1" s="115" t="s">
        <v>0</v>
      </c>
      <c r="D1" s="116"/>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7"/>
      <c r="AE1" s="124" t="s">
        <v>1</v>
      </c>
      <c r="AF1" s="124"/>
      <c r="AG1" s="124"/>
      <c r="AH1" s="124"/>
      <c r="AI1" s="124"/>
    </row>
    <row r="2" spans="1:39" s="22" customFormat="1" ht="32.25" customHeight="1" x14ac:dyDescent="0.2">
      <c r="A2" s="111"/>
      <c r="B2" s="112"/>
      <c r="C2" s="118"/>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20"/>
      <c r="AE2" s="124" t="s">
        <v>2</v>
      </c>
      <c r="AF2" s="124"/>
      <c r="AG2" s="124"/>
      <c r="AH2" s="124"/>
      <c r="AI2" s="124"/>
    </row>
    <row r="3" spans="1:39" s="22" customFormat="1" ht="32.25" customHeight="1" x14ac:dyDescent="0.2">
      <c r="A3" s="111"/>
      <c r="B3" s="112"/>
      <c r="C3" s="118"/>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20"/>
      <c r="AE3" s="125" t="s">
        <v>3</v>
      </c>
      <c r="AF3" s="125"/>
      <c r="AG3" s="125"/>
      <c r="AH3" s="125"/>
      <c r="AI3" s="125"/>
    </row>
    <row r="4" spans="1:39" s="22" customFormat="1" ht="32.25" customHeight="1" x14ac:dyDescent="0.2">
      <c r="A4" s="113"/>
      <c r="B4" s="114"/>
      <c r="C4" s="121"/>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3"/>
      <c r="AE4" s="125" t="s">
        <v>4</v>
      </c>
      <c r="AF4" s="125"/>
      <c r="AG4" s="125"/>
      <c r="AH4" s="125"/>
      <c r="AI4" s="125"/>
    </row>
    <row r="5" spans="1:39" ht="18" x14ac:dyDescent="0.3">
      <c r="A5" s="1"/>
      <c r="B5" s="1"/>
      <c r="C5" s="6"/>
      <c r="D5" s="6"/>
      <c r="E5" s="6"/>
      <c r="F5" s="7"/>
      <c r="G5" s="7"/>
      <c r="H5" s="7"/>
      <c r="I5" s="7"/>
      <c r="J5" s="7"/>
      <c r="K5" s="7"/>
      <c r="L5" s="7"/>
      <c r="M5" s="7"/>
      <c r="N5" s="7"/>
      <c r="O5" s="7"/>
      <c r="P5" s="7"/>
      <c r="Q5" s="7"/>
      <c r="R5" s="7"/>
      <c r="S5" s="7"/>
      <c r="T5" s="7"/>
      <c r="U5" s="7"/>
      <c r="V5" s="7"/>
      <c r="W5" s="7"/>
      <c r="X5" s="7"/>
      <c r="Y5" s="7"/>
      <c r="Z5" s="7"/>
      <c r="AA5" s="7"/>
      <c r="AB5" s="7"/>
      <c r="AC5" s="7"/>
    </row>
    <row r="6" spans="1:39" s="9" customFormat="1" ht="26.25" customHeight="1" x14ac:dyDescent="0.2">
      <c r="A6" s="132" t="s">
        <v>5</v>
      </c>
      <c r="B6" s="133"/>
      <c r="C6" s="133"/>
      <c r="D6" s="133"/>
      <c r="E6" s="135" t="s">
        <v>6</v>
      </c>
      <c r="F6" s="127"/>
      <c r="G6" s="127"/>
      <c r="H6" s="127"/>
      <c r="I6" s="127"/>
      <c r="J6" s="127"/>
      <c r="K6" s="127"/>
      <c r="L6" s="127"/>
      <c r="M6" s="127"/>
      <c r="N6" s="127"/>
      <c r="O6" s="127"/>
      <c r="P6" s="127"/>
      <c r="Q6" s="127"/>
      <c r="R6" s="127"/>
      <c r="S6" s="127"/>
      <c r="T6" s="127"/>
      <c r="U6" s="127"/>
      <c r="V6" s="127"/>
      <c r="W6" s="127"/>
      <c r="X6" s="127"/>
      <c r="Y6" s="134" t="s">
        <v>7</v>
      </c>
      <c r="Z6" s="130"/>
      <c r="AA6" s="130"/>
      <c r="AB6" s="130"/>
      <c r="AC6" s="130"/>
      <c r="AD6" s="126" t="s">
        <v>8</v>
      </c>
      <c r="AE6" s="127"/>
      <c r="AF6" s="127"/>
      <c r="AG6" s="127"/>
      <c r="AH6" s="129"/>
      <c r="AI6" s="131" t="s">
        <v>9</v>
      </c>
      <c r="AJ6" s="131"/>
      <c r="AK6" s="131"/>
    </row>
    <row r="7" spans="1:39" s="8" customFormat="1" ht="55.5" customHeight="1" x14ac:dyDescent="0.25">
      <c r="A7" s="14" t="s">
        <v>10</v>
      </c>
      <c r="B7" s="14" t="s">
        <v>11</v>
      </c>
      <c r="C7" s="14" t="s">
        <v>12</v>
      </c>
      <c r="D7" s="45" t="s">
        <v>13</v>
      </c>
      <c r="E7" s="46" t="s">
        <v>14</v>
      </c>
      <c r="F7" s="14" t="str">
        <f>+E7</f>
        <v>VALOR  ANTES DE IVA</v>
      </c>
      <c r="G7" s="14" t="s">
        <v>15</v>
      </c>
      <c r="H7" s="44" t="s">
        <v>16</v>
      </c>
      <c r="I7" s="46" t="s">
        <v>14</v>
      </c>
      <c r="J7" s="14" t="str">
        <f>+I7</f>
        <v>VALOR  ANTES DE IVA</v>
      </c>
      <c r="K7" s="14" t="s">
        <v>17</v>
      </c>
      <c r="L7" s="44" t="s">
        <v>16</v>
      </c>
      <c r="M7" s="46" t="s">
        <v>14</v>
      </c>
      <c r="N7" s="14" t="str">
        <f>+M7</f>
        <v>VALOR  ANTES DE IVA</v>
      </c>
      <c r="O7" s="14" t="s">
        <v>18</v>
      </c>
      <c r="P7" s="44" t="s">
        <v>16</v>
      </c>
      <c r="Q7" s="46" t="s">
        <v>14</v>
      </c>
      <c r="R7" s="14" t="str">
        <f>+Q7</f>
        <v>VALOR  ANTES DE IVA</v>
      </c>
      <c r="S7" s="14" t="s">
        <v>19</v>
      </c>
      <c r="T7" s="44" t="s">
        <v>16</v>
      </c>
      <c r="U7" s="46" t="s">
        <v>14</v>
      </c>
      <c r="V7" s="14" t="str">
        <f>+U7</f>
        <v>VALOR  ANTES DE IVA</v>
      </c>
      <c r="W7" s="14" t="s">
        <v>20</v>
      </c>
      <c r="X7" s="45" t="s">
        <v>16</v>
      </c>
      <c r="Y7" s="71" t="s">
        <v>21</v>
      </c>
      <c r="Z7" s="14" t="s">
        <v>22</v>
      </c>
      <c r="AA7" s="14" t="s">
        <v>23</v>
      </c>
      <c r="AB7" s="14" t="s">
        <v>24</v>
      </c>
      <c r="AC7" s="14" t="s">
        <v>25</v>
      </c>
      <c r="AD7" s="14" t="s">
        <v>26</v>
      </c>
      <c r="AE7" s="14" t="s">
        <v>27</v>
      </c>
      <c r="AF7" s="14" t="s">
        <v>28</v>
      </c>
      <c r="AG7" s="14" t="s">
        <v>29</v>
      </c>
      <c r="AH7" s="14" t="s">
        <v>30</v>
      </c>
      <c r="AI7" s="14" t="s">
        <v>1402</v>
      </c>
      <c r="AJ7" s="19" t="s">
        <v>22</v>
      </c>
      <c r="AK7" s="19" t="s">
        <v>23</v>
      </c>
      <c r="AM7" s="40"/>
    </row>
    <row r="8" spans="1:39" s="15" customFormat="1" ht="74.25" customHeight="1" x14ac:dyDescent="0.2">
      <c r="A8" s="81">
        <v>1</v>
      </c>
      <c r="B8" s="82" t="s">
        <v>82</v>
      </c>
      <c r="C8" s="82" t="s">
        <v>753</v>
      </c>
      <c r="D8" s="83" t="s">
        <v>1391</v>
      </c>
      <c r="E8" s="64">
        <v>6378</v>
      </c>
      <c r="F8" s="65">
        <v>6378</v>
      </c>
      <c r="G8" s="25" t="s">
        <v>1392</v>
      </c>
      <c r="H8" s="52" t="s">
        <v>1393</v>
      </c>
      <c r="I8" s="62">
        <v>50000</v>
      </c>
      <c r="J8" s="66">
        <v>50000</v>
      </c>
      <c r="K8" s="28" t="s">
        <v>1394</v>
      </c>
      <c r="L8" s="55" t="s">
        <v>1395</v>
      </c>
      <c r="M8" s="67">
        <v>6832</v>
      </c>
      <c r="N8" s="68">
        <v>6832</v>
      </c>
      <c r="O8" s="25" t="s">
        <v>1398</v>
      </c>
      <c r="P8" s="75" t="s">
        <v>1399</v>
      </c>
      <c r="Q8" s="69">
        <v>7857</v>
      </c>
      <c r="R8" s="63">
        <v>7857</v>
      </c>
      <c r="S8" s="24" t="s">
        <v>80</v>
      </c>
      <c r="T8" s="54" t="s">
        <v>81</v>
      </c>
      <c r="U8" s="18">
        <v>8428</v>
      </c>
      <c r="V8" s="18">
        <v>8428</v>
      </c>
      <c r="W8" s="18" t="s">
        <v>1396</v>
      </c>
      <c r="X8" s="77" t="s">
        <v>1397</v>
      </c>
      <c r="Y8" s="89">
        <f>+AVERAGE(F8,J8,N8,R8,V8)</f>
        <v>15899</v>
      </c>
      <c r="Z8" s="90">
        <f>+STDEV(F8,J8,N8,R8,V8)</f>
        <v>19080.276046221134</v>
      </c>
      <c r="AA8" s="91">
        <f t="shared" ref="AA8:AA9" si="0">Z8/Y8</f>
        <v>1.2000928389345955</v>
      </c>
      <c r="AB8" s="90">
        <f t="shared" ref="AB8:AB9" si="1">+Y8+Z8</f>
        <v>34979.27604622113</v>
      </c>
      <c r="AC8" s="90">
        <f t="shared" ref="AC8:AC9" si="2">Y8-Z8</f>
        <v>-3181.2760462211336</v>
      </c>
      <c r="AD8" s="92">
        <f t="shared" ref="AD8" si="3">IF(((IF(AND(F8&lt;=$AB8,F8&gt;=$AC8),F8,""))&lt;=0),"",(IF(AND(F8&lt;=$AB8,F8&gt;=$AC8),F8,"")))</f>
        <v>6378</v>
      </c>
      <c r="AE8" s="92" t="str">
        <f t="shared" ref="AE8" si="4">IF(((IF(AND(J8&lt;=$AB8,J8&gt;=$AC8),J8,""))&lt;=0),"",(IF(AND(J8&lt;=$AB8,J8&gt;=$AC8),J8,"")))</f>
        <v/>
      </c>
      <c r="AF8" s="92">
        <f t="shared" ref="AF8" si="5">IF(((IF(AND(N8&lt;=$AB8,N8&gt;=$AC8),N8,""))&lt;=0),"",(IF(AND(N8&lt;=$AB8,N8&gt;=$AC8),N8,"")))</f>
        <v>6832</v>
      </c>
      <c r="AG8" s="92">
        <f t="shared" ref="AG8" si="6">IF(((IF(AND(R8&lt;=$AB8,R8&gt;=$AC8),R8,""))&lt;=0),"",(IF(AND(R8&lt;=$AB8,R8&gt;=$AC8),R8,"")))</f>
        <v>7857</v>
      </c>
      <c r="AH8" s="92">
        <f t="shared" ref="AH8" si="7">IF(((IF(AND(V8&lt;=$AB8,V8&gt;=$AC8),V8,""))&lt;=0),"",(IF(AND(V8&lt;=$AB8,V8&gt;=$AC8),V8,"")))</f>
        <v>8428</v>
      </c>
      <c r="AI8" s="100">
        <f>AVERAGE(AD8:AH8)</f>
        <v>7373.75</v>
      </c>
      <c r="AJ8" s="93">
        <f t="shared" ref="AJ8:AJ22" si="8">+STDEV(AD8:AH8)</f>
        <v>936.30207910339141</v>
      </c>
      <c r="AK8" s="23">
        <f t="shared" ref="AK8:AK9" si="9">+AJ8/AI8</f>
        <v>0.1269777357658439</v>
      </c>
      <c r="AM8" s="41"/>
    </row>
    <row r="9" spans="1:39" s="15" customFormat="1" ht="74.25" customHeight="1" x14ac:dyDescent="0.2">
      <c r="A9" s="81">
        <v>2</v>
      </c>
      <c r="B9" s="82" t="s">
        <v>83</v>
      </c>
      <c r="C9" s="82" t="s">
        <v>754</v>
      </c>
      <c r="D9" s="83" t="s">
        <v>1391</v>
      </c>
      <c r="E9" s="64">
        <v>3431</v>
      </c>
      <c r="F9" s="65">
        <v>3431</v>
      </c>
      <c r="G9" s="25" t="s">
        <v>1392</v>
      </c>
      <c r="H9" s="52" t="s">
        <v>1393</v>
      </c>
      <c r="I9" s="62">
        <v>40000</v>
      </c>
      <c r="J9" s="66">
        <v>40000</v>
      </c>
      <c r="K9" s="28" t="s">
        <v>1394</v>
      </c>
      <c r="L9" s="55" t="s">
        <v>1395</v>
      </c>
      <c r="M9" s="67">
        <v>3675</v>
      </c>
      <c r="N9" s="68">
        <v>3675</v>
      </c>
      <c r="O9" s="25" t="s">
        <v>1398</v>
      </c>
      <c r="P9" s="75" t="s">
        <v>1399</v>
      </c>
      <c r="Q9" s="69">
        <v>4226</v>
      </c>
      <c r="R9" s="63">
        <v>4226</v>
      </c>
      <c r="S9" s="24" t="s">
        <v>80</v>
      </c>
      <c r="T9" s="54" t="s">
        <v>81</v>
      </c>
      <c r="U9" s="18">
        <v>4533</v>
      </c>
      <c r="V9" s="18">
        <v>4533</v>
      </c>
      <c r="W9" s="18" t="s">
        <v>1396</v>
      </c>
      <c r="X9" s="77" t="s">
        <v>1397</v>
      </c>
      <c r="Y9" s="89">
        <f t="shared" ref="Y9:Y22" si="10">+AVERAGE(F9,J9,N9,R9,V9)</f>
        <v>11173</v>
      </c>
      <c r="Z9" s="90">
        <f t="shared" ref="Z9:Z22" si="11">+STDEV(F9,J9,N9,R9,V9)</f>
        <v>16120.676986404758</v>
      </c>
      <c r="AA9" s="91">
        <f t="shared" si="0"/>
        <v>1.4428243968857746</v>
      </c>
      <c r="AB9" s="90">
        <f t="shared" si="1"/>
        <v>27293.67698640476</v>
      </c>
      <c r="AC9" s="90">
        <f t="shared" si="2"/>
        <v>-4947.6769864047583</v>
      </c>
      <c r="AD9" s="92">
        <f t="shared" ref="AD9:AD72" si="12">IF(((IF(AND(F9&lt;=$AB9,F9&gt;=$AC9),F9,""))&lt;=0),"",(IF(AND(F9&lt;=$AB9,F9&gt;=$AC9),F9,"")))</f>
        <v>3431</v>
      </c>
      <c r="AE9" s="92" t="str">
        <f t="shared" ref="AE9:AE72" si="13">IF(((IF(AND(J9&lt;=$AB9,J9&gt;=$AC9),J9,""))&lt;=0),"",(IF(AND(J9&lt;=$AB9,J9&gt;=$AC9),J9,"")))</f>
        <v/>
      </c>
      <c r="AF9" s="92">
        <f t="shared" ref="AF9:AF72" si="14">IF(((IF(AND(N9&lt;=$AB9,N9&gt;=$AC9),N9,""))&lt;=0),"",(IF(AND(N9&lt;=$AB9,N9&gt;=$AC9),N9,"")))</f>
        <v>3675</v>
      </c>
      <c r="AG9" s="92">
        <f t="shared" ref="AG9:AG72" si="15">IF(((IF(AND(R9&lt;=$AB9,R9&gt;=$AC9),R9,""))&lt;=0),"",(IF(AND(R9&lt;=$AB9,R9&gt;=$AC9),R9,"")))</f>
        <v>4226</v>
      </c>
      <c r="AH9" s="92">
        <f t="shared" ref="AH9:AH72" si="16">IF(((IF(AND(V9&lt;=$AB9,V9&gt;=$AC9),V9,""))&lt;=0),"",(IF(AND(V9&lt;=$AB9,V9&gt;=$AC9),V9,"")))</f>
        <v>4533</v>
      </c>
      <c r="AI9" s="100">
        <f t="shared" ref="AI9:AI72" si="17">AVERAGE(AD9:AH9)</f>
        <v>3966.25</v>
      </c>
      <c r="AJ9" s="93">
        <f t="shared" si="8"/>
        <v>503.32055723299572</v>
      </c>
      <c r="AK9" s="23">
        <f t="shared" si="9"/>
        <v>0.12690086535972159</v>
      </c>
      <c r="AM9" s="41"/>
    </row>
    <row r="10" spans="1:39" s="15" customFormat="1" ht="74.25" customHeight="1" x14ac:dyDescent="0.2">
      <c r="A10" s="81">
        <v>3</v>
      </c>
      <c r="B10" s="82" t="s">
        <v>84</v>
      </c>
      <c r="C10" s="82" t="s">
        <v>755</v>
      </c>
      <c r="D10" s="83" t="s">
        <v>1391</v>
      </c>
      <c r="E10" s="64">
        <v>10291</v>
      </c>
      <c r="F10" s="65">
        <v>10291</v>
      </c>
      <c r="G10" s="25" t="s">
        <v>1392</v>
      </c>
      <c r="H10" s="52" t="s">
        <v>1393</v>
      </c>
      <c r="I10" s="62">
        <v>60000</v>
      </c>
      <c r="J10" s="66">
        <v>60000</v>
      </c>
      <c r="K10" s="28" t="s">
        <v>1394</v>
      </c>
      <c r="L10" s="55" t="s">
        <v>1395</v>
      </c>
      <c r="M10" s="67">
        <v>11022</v>
      </c>
      <c r="N10" s="68">
        <v>11022</v>
      </c>
      <c r="O10" s="25" t="s">
        <v>1398</v>
      </c>
      <c r="P10" s="75" t="s">
        <v>1399</v>
      </c>
      <c r="Q10" s="69">
        <v>12675</v>
      </c>
      <c r="R10" s="63">
        <v>12675</v>
      </c>
      <c r="S10" s="24" t="s">
        <v>80</v>
      </c>
      <c r="T10" s="54" t="s">
        <v>81</v>
      </c>
      <c r="U10" s="18">
        <v>13597</v>
      </c>
      <c r="V10" s="18">
        <v>13597</v>
      </c>
      <c r="W10" s="18" t="s">
        <v>1396</v>
      </c>
      <c r="X10" s="77" t="s">
        <v>1397</v>
      </c>
      <c r="Y10" s="89">
        <f t="shared" si="10"/>
        <v>21517</v>
      </c>
      <c r="Z10" s="90">
        <f t="shared" si="11"/>
        <v>21552.359232807903</v>
      </c>
      <c r="AA10" s="91">
        <f t="shared" ref="AA10:AA22" si="18">Z10/Y10</f>
        <v>1.0016433161132083</v>
      </c>
      <c r="AB10" s="90">
        <f t="shared" ref="AB10:AB22" si="19">+Y10+Z10</f>
        <v>43069.359232807903</v>
      </c>
      <c r="AC10" s="90">
        <f t="shared" ref="AC10:AC22" si="20">Y10-Z10</f>
        <v>-35.359232807903027</v>
      </c>
      <c r="AD10" s="92">
        <f t="shared" si="12"/>
        <v>10291</v>
      </c>
      <c r="AE10" s="92" t="str">
        <f t="shared" si="13"/>
        <v/>
      </c>
      <c r="AF10" s="92">
        <f t="shared" si="14"/>
        <v>11022</v>
      </c>
      <c r="AG10" s="92">
        <f t="shared" si="15"/>
        <v>12675</v>
      </c>
      <c r="AH10" s="92">
        <f t="shared" si="16"/>
        <v>13597</v>
      </c>
      <c r="AI10" s="100">
        <f t="shared" si="17"/>
        <v>11896.25</v>
      </c>
      <c r="AJ10" s="93">
        <f t="shared" si="8"/>
        <v>1509.9826433881065</v>
      </c>
      <c r="AK10" s="23">
        <f t="shared" ref="AK10:AK22" si="21">+AJ10/AI10</f>
        <v>0.12692929649159243</v>
      </c>
      <c r="AM10" s="41"/>
    </row>
    <row r="11" spans="1:39" s="15" customFormat="1" ht="74.25" customHeight="1" x14ac:dyDescent="0.2">
      <c r="A11" s="81">
        <v>4</v>
      </c>
      <c r="B11" s="82" t="s">
        <v>85</v>
      </c>
      <c r="C11" s="82" t="s">
        <v>756</v>
      </c>
      <c r="D11" s="83" t="s">
        <v>1391</v>
      </c>
      <c r="E11" s="64">
        <v>19818</v>
      </c>
      <c r="F11" s="65">
        <v>19818</v>
      </c>
      <c r="G11" s="25" t="s">
        <v>1392</v>
      </c>
      <c r="H11" s="52" t="s">
        <v>1393</v>
      </c>
      <c r="I11" s="62">
        <v>45000</v>
      </c>
      <c r="J11" s="66">
        <v>45000</v>
      </c>
      <c r="K11" s="28" t="s">
        <v>1394</v>
      </c>
      <c r="L11" s="55" t="s">
        <v>1395</v>
      </c>
      <c r="M11" s="67">
        <v>21226</v>
      </c>
      <c r="N11" s="68">
        <v>21226</v>
      </c>
      <c r="O11" s="25" t="s">
        <v>1398</v>
      </c>
      <c r="P11" s="75" t="s">
        <v>1399</v>
      </c>
      <c r="Q11" s="69">
        <v>24409</v>
      </c>
      <c r="R11" s="63">
        <v>24409</v>
      </c>
      <c r="S11" s="24" t="s">
        <v>80</v>
      </c>
      <c r="T11" s="54" t="s">
        <v>81</v>
      </c>
      <c r="U11" s="18">
        <v>26185</v>
      </c>
      <c r="V11" s="18">
        <v>26185</v>
      </c>
      <c r="W11" s="18" t="s">
        <v>1396</v>
      </c>
      <c r="X11" s="77" t="s">
        <v>1397</v>
      </c>
      <c r="Y11" s="89">
        <f t="shared" si="10"/>
        <v>27327.599999999999</v>
      </c>
      <c r="Z11" s="90">
        <f t="shared" si="11"/>
        <v>10195.110313282537</v>
      </c>
      <c r="AA11" s="91">
        <f t="shared" si="18"/>
        <v>0.37307009445697897</v>
      </c>
      <c r="AB11" s="90">
        <f t="shared" si="19"/>
        <v>37522.710313282536</v>
      </c>
      <c r="AC11" s="90">
        <f t="shared" si="20"/>
        <v>17132.489686717461</v>
      </c>
      <c r="AD11" s="92">
        <f t="shared" si="12"/>
        <v>19818</v>
      </c>
      <c r="AE11" s="92" t="str">
        <f t="shared" si="13"/>
        <v/>
      </c>
      <c r="AF11" s="92">
        <f t="shared" si="14"/>
        <v>21226</v>
      </c>
      <c r="AG11" s="92">
        <f t="shared" si="15"/>
        <v>24409</v>
      </c>
      <c r="AH11" s="92">
        <f t="shared" si="16"/>
        <v>26185</v>
      </c>
      <c r="AI11" s="100">
        <f t="shared" si="17"/>
        <v>22909.5</v>
      </c>
      <c r="AJ11" s="93">
        <f t="shared" si="8"/>
        <v>2907.9743809050315</v>
      </c>
      <c r="AK11" s="23">
        <f t="shared" si="21"/>
        <v>0.12693312297976958</v>
      </c>
      <c r="AM11" s="41"/>
    </row>
    <row r="12" spans="1:39" s="15" customFormat="1" ht="74.25" customHeight="1" x14ac:dyDescent="0.2">
      <c r="A12" s="81">
        <v>5</v>
      </c>
      <c r="B12" s="82" t="s">
        <v>86</v>
      </c>
      <c r="C12" s="82" t="s">
        <v>757</v>
      </c>
      <c r="D12" s="83" t="s">
        <v>1391</v>
      </c>
      <c r="E12" s="64">
        <v>9289</v>
      </c>
      <c r="F12" s="65">
        <v>9289</v>
      </c>
      <c r="G12" s="25" t="s">
        <v>1392</v>
      </c>
      <c r="H12" s="52" t="s">
        <v>1393</v>
      </c>
      <c r="I12" s="62">
        <v>80000</v>
      </c>
      <c r="J12" s="66">
        <v>80000</v>
      </c>
      <c r="K12" s="28" t="s">
        <v>1394</v>
      </c>
      <c r="L12" s="55" t="s">
        <v>1395</v>
      </c>
      <c r="M12" s="67">
        <v>9949</v>
      </c>
      <c r="N12" s="68">
        <v>9949</v>
      </c>
      <c r="O12" s="25" t="s">
        <v>1398</v>
      </c>
      <c r="P12" s="75" t="s">
        <v>1399</v>
      </c>
      <c r="Q12" s="69">
        <v>11442</v>
      </c>
      <c r="R12" s="63">
        <v>11442</v>
      </c>
      <c r="S12" s="24" t="s">
        <v>80</v>
      </c>
      <c r="T12" s="54" t="s">
        <v>81</v>
      </c>
      <c r="U12" s="18">
        <v>12274</v>
      </c>
      <c r="V12" s="18">
        <v>12274</v>
      </c>
      <c r="W12" s="18" t="s">
        <v>1396</v>
      </c>
      <c r="X12" s="77" t="s">
        <v>1397</v>
      </c>
      <c r="Y12" s="89">
        <f t="shared" si="10"/>
        <v>24590.799999999999</v>
      </c>
      <c r="Z12" s="90">
        <f t="shared" si="11"/>
        <v>30997.18268972198</v>
      </c>
      <c r="AA12" s="91">
        <f t="shared" si="18"/>
        <v>1.2605194906112034</v>
      </c>
      <c r="AB12" s="90">
        <f t="shared" si="19"/>
        <v>55587.982689721975</v>
      </c>
      <c r="AC12" s="90">
        <f t="shared" si="20"/>
        <v>-6406.3826897219806</v>
      </c>
      <c r="AD12" s="92">
        <f t="shared" si="12"/>
        <v>9289</v>
      </c>
      <c r="AE12" s="92" t="str">
        <f t="shared" si="13"/>
        <v/>
      </c>
      <c r="AF12" s="92">
        <f t="shared" si="14"/>
        <v>9949</v>
      </c>
      <c r="AG12" s="92">
        <f t="shared" si="15"/>
        <v>11442</v>
      </c>
      <c r="AH12" s="92">
        <f t="shared" si="16"/>
        <v>12274</v>
      </c>
      <c r="AI12" s="100">
        <f t="shared" si="17"/>
        <v>10738.5</v>
      </c>
      <c r="AJ12" s="93">
        <f t="shared" si="8"/>
        <v>1363.4555364954151</v>
      </c>
      <c r="AK12" s="23">
        <f t="shared" si="21"/>
        <v>0.1269689003580961</v>
      </c>
      <c r="AM12" s="41"/>
    </row>
    <row r="13" spans="1:39" s="15" customFormat="1" ht="74.25" customHeight="1" x14ac:dyDescent="0.2">
      <c r="A13" s="81">
        <v>6</v>
      </c>
      <c r="B13" s="82" t="s">
        <v>87</v>
      </c>
      <c r="C13" s="82" t="s">
        <v>758</v>
      </c>
      <c r="D13" s="83" t="s">
        <v>1391</v>
      </c>
      <c r="E13" s="64">
        <v>6597</v>
      </c>
      <c r="F13" s="65">
        <v>6597</v>
      </c>
      <c r="G13" s="25" t="s">
        <v>1392</v>
      </c>
      <c r="H13" s="52" t="s">
        <v>1393</v>
      </c>
      <c r="I13" s="62">
        <v>30000</v>
      </c>
      <c r="J13" s="66">
        <v>30000</v>
      </c>
      <c r="K13" s="28" t="s">
        <v>1394</v>
      </c>
      <c r="L13" s="55" t="s">
        <v>1395</v>
      </c>
      <c r="M13" s="67">
        <v>7066</v>
      </c>
      <c r="N13" s="68">
        <v>7066</v>
      </c>
      <c r="O13" s="25" t="s">
        <v>1398</v>
      </c>
      <c r="P13" s="75" t="s">
        <v>1399</v>
      </c>
      <c r="Q13" s="69">
        <v>8125</v>
      </c>
      <c r="R13" s="63">
        <v>8125</v>
      </c>
      <c r="S13" s="24" t="s">
        <v>80</v>
      </c>
      <c r="T13" s="54" t="s">
        <v>81</v>
      </c>
      <c r="U13" s="18">
        <v>8716</v>
      </c>
      <c r="V13" s="18">
        <v>8716</v>
      </c>
      <c r="W13" s="18" t="s">
        <v>1396</v>
      </c>
      <c r="X13" s="77" t="s">
        <v>1397</v>
      </c>
      <c r="Y13" s="89">
        <f t="shared" si="10"/>
        <v>12100.8</v>
      </c>
      <c r="Z13" s="90">
        <f t="shared" si="11"/>
        <v>10040.994009559014</v>
      </c>
      <c r="AA13" s="91">
        <f t="shared" si="18"/>
        <v>0.82977935422112703</v>
      </c>
      <c r="AB13" s="90">
        <f t="shared" si="19"/>
        <v>22141.794009559013</v>
      </c>
      <c r="AC13" s="90">
        <f t="shared" si="20"/>
        <v>2059.8059904409856</v>
      </c>
      <c r="AD13" s="92">
        <f t="shared" si="12"/>
        <v>6597</v>
      </c>
      <c r="AE13" s="92" t="str">
        <f t="shared" si="13"/>
        <v/>
      </c>
      <c r="AF13" s="92">
        <f t="shared" si="14"/>
        <v>7066</v>
      </c>
      <c r="AG13" s="92">
        <f t="shared" si="15"/>
        <v>8125</v>
      </c>
      <c r="AH13" s="92">
        <f t="shared" si="16"/>
        <v>8716</v>
      </c>
      <c r="AI13" s="100">
        <f t="shared" si="17"/>
        <v>7626</v>
      </c>
      <c r="AJ13" s="93">
        <f t="shared" si="8"/>
        <v>967.73653439353006</v>
      </c>
      <c r="AK13" s="23">
        <f t="shared" si="21"/>
        <v>0.1268996242320391</v>
      </c>
      <c r="AM13" s="41"/>
    </row>
    <row r="14" spans="1:39" s="15" customFormat="1" ht="74.25" customHeight="1" x14ac:dyDescent="0.2">
      <c r="A14" s="81">
        <v>7</v>
      </c>
      <c r="B14" s="82" t="s">
        <v>88</v>
      </c>
      <c r="C14" s="82" t="s">
        <v>759</v>
      </c>
      <c r="D14" s="83" t="s">
        <v>1391</v>
      </c>
      <c r="E14" s="64">
        <v>67192</v>
      </c>
      <c r="F14" s="65">
        <v>67192</v>
      </c>
      <c r="G14" s="25" t="s">
        <v>1392</v>
      </c>
      <c r="H14" s="52" t="s">
        <v>1393</v>
      </c>
      <c r="I14" s="62">
        <v>350000</v>
      </c>
      <c r="J14" s="66">
        <v>350000</v>
      </c>
      <c r="K14" s="28" t="s">
        <v>1394</v>
      </c>
      <c r="L14" s="55" t="s">
        <v>1395</v>
      </c>
      <c r="M14" s="67">
        <v>71963</v>
      </c>
      <c r="N14" s="68">
        <v>71963</v>
      </c>
      <c r="O14" s="25" t="s">
        <v>1398</v>
      </c>
      <c r="P14" s="75" t="s">
        <v>1399</v>
      </c>
      <c r="Q14" s="69">
        <v>82758</v>
      </c>
      <c r="R14" s="63">
        <v>82758</v>
      </c>
      <c r="S14" s="24" t="s">
        <v>80</v>
      </c>
      <c r="T14" s="54" t="s">
        <v>81</v>
      </c>
      <c r="U14" s="18">
        <v>88777</v>
      </c>
      <c r="V14" s="18">
        <v>88777</v>
      </c>
      <c r="W14" s="18" t="s">
        <v>1396</v>
      </c>
      <c r="X14" s="77" t="s">
        <v>1397</v>
      </c>
      <c r="Y14" s="89">
        <f t="shared" si="10"/>
        <v>132138</v>
      </c>
      <c r="Z14" s="90">
        <f t="shared" si="11"/>
        <v>122087.49455411066</v>
      </c>
      <c r="AA14" s="91">
        <f t="shared" si="18"/>
        <v>0.9239393252063044</v>
      </c>
      <c r="AB14" s="90">
        <f t="shared" si="19"/>
        <v>254225.49455411066</v>
      </c>
      <c r="AC14" s="90">
        <f t="shared" si="20"/>
        <v>10050.505445889343</v>
      </c>
      <c r="AD14" s="92">
        <f t="shared" si="12"/>
        <v>67192</v>
      </c>
      <c r="AE14" s="92" t="str">
        <f t="shared" si="13"/>
        <v/>
      </c>
      <c r="AF14" s="92">
        <f t="shared" si="14"/>
        <v>71963</v>
      </c>
      <c r="AG14" s="92">
        <f t="shared" si="15"/>
        <v>82758</v>
      </c>
      <c r="AH14" s="92">
        <f t="shared" si="16"/>
        <v>88777</v>
      </c>
      <c r="AI14" s="100">
        <f t="shared" si="17"/>
        <v>77672.5</v>
      </c>
      <c r="AJ14" s="93">
        <f t="shared" si="8"/>
        <v>9859.2004577788484</v>
      </c>
      <c r="AK14" s="23">
        <f t="shared" si="21"/>
        <v>0.12693296157300007</v>
      </c>
      <c r="AM14" s="41"/>
    </row>
    <row r="15" spans="1:39" s="15" customFormat="1" ht="74.25" customHeight="1" x14ac:dyDescent="0.2">
      <c r="A15" s="81">
        <v>8</v>
      </c>
      <c r="B15" s="82" t="s">
        <v>89</v>
      </c>
      <c r="C15" s="82" t="s">
        <v>760</v>
      </c>
      <c r="D15" s="83" t="s">
        <v>1391</v>
      </c>
      <c r="E15" s="64">
        <v>28918</v>
      </c>
      <c r="F15" s="65">
        <v>28918</v>
      </c>
      <c r="G15" s="25" t="s">
        <v>1392</v>
      </c>
      <c r="H15" s="52" t="s">
        <v>1393</v>
      </c>
      <c r="I15" s="62">
        <v>350000</v>
      </c>
      <c r="J15" s="66">
        <v>350000</v>
      </c>
      <c r="K15" s="28" t="s">
        <v>1394</v>
      </c>
      <c r="L15" s="55" t="s">
        <v>1395</v>
      </c>
      <c r="M15" s="67">
        <v>30972</v>
      </c>
      <c r="N15" s="68">
        <v>30972</v>
      </c>
      <c r="O15" s="25" t="s">
        <v>1398</v>
      </c>
      <c r="P15" s="75" t="s">
        <v>1399</v>
      </c>
      <c r="Q15" s="69">
        <v>35617</v>
      </c>
      <c r="R15" s="63">
        <v>35617</v>
      </c>
      <c r="S15" s="24" t="s">
        <v>80</v>
      </c>
      <c r="T15" s="54" t="s">
        <v>81</v>
      </c>
      <c r="U15" s="18">
        <v>38208</v>
      </c>
      <c r="V15" s="18">
        <v>38208</v>
      </c>
      <c r="W15" s="18" t="s">
        <v>1396</v>
      </c>
      <c r="X15" s="77" t="s">
        <v>1397</v>
      </c>
      <c r="Y15" s="89">
        <f t="shared" si="10"/>
        <v>96743</v>
      </c>
      <c r="Z15" s="90">
        <f t="shared" si="11"/>
        <v>141622.64756740004</v>
      </c>
      <c r="AA15" s="91">
        <f t="shared" si="18"/>
        <v>1.4639058905285141</v>
      </c>
      <c r="AB15" s="90">
        <f t="shared" si="19"/>
        <v>238365.64756740004</v>
      </c>
      <c r="AC15" s="90">
        <f t="shared" si="20"/>
        <v>-44879.647567400039</v>
      </c>
      <c r="AD15" s="92">
        <f t="shared" si="12"/>
        <v>28918</v>
      </c>
      <c r="AE15" s="92" t="str">
        <f t="shared" si="13"/>
        <v/>
      </c>
      <c r="AF15" s="92">
        <f t="shared" si="14"/>
        <v>30972</v>
      </c>
      <c r="AG15" s="92">
        <f t="shared" si="15"/>
        <v>35617</v>
      </c>
      <c r="AH15" s="92">
        <f t="shared" si="16"/>
        <v>38208</v>
      </c>
      <c r="AI15" s="100">
        <f t="shared" si="17"/>
        <v>33428.75</v>
      </c>
      <c r="AJ15" s="93">
        <f t="shared" si="8"/>
        <v>4243.1181439282755</v>
      </c>
      <c r="AK15" s="23">
        <f t="shared" si="21"/>
        <v>0.1269302066014516</v>
      </c>
      <c r="AM15" s="41"/>
    </row>
    <row r="16" spans="1:39" s="15" customFormat="1" ht="74.25" customHeight="1" x14ac:dyDescent="0.2">
      <c r="A16" s="81">
        <v>9</v>
      </c>
      <c r="B16" s="82" t="s">
        <v>90</v>
      </c>
      <c r="C16" s="82" t="s">
        <v>761</v>
      </c>
      <c r="D16" s="83" t="s">
        <v>1391</v>
      </c>
      <c r="E16" s="64">
        <v>6361</v>
      </c>
      <c r="F16" s="65">
        <v>6361</v>
      </c>
      <c r="G16" s="25" t="s">
        <v>1392</v>
      </c>
      <c r="H16" s="52" t="s">
        <v>1393</v>
      </c>
      <c r="I16" s="62">
        <v>10000</v>
      </c>
      <c r="J16" s="66">
        <v>10000</v>
      </c>
      <c r="K16" s="28" t="s">
        <v>1394</v>
      </c>
      <c r="L16" s="55" t="s">
        <v>1395</v>
      </c>
      <c r="M16" s="67">
        <v>6813</v>
      </c>
      <c r="N16" s="68">
        <v>6813</v>
      </c>
      <c r="O16" s="25" t="s">
        <v>1398</v>
      </c>
      <c r="P16" s="75" t="s">
        <v>1399</v>
      </c>
      <c r="Q16" s="69">
        <v>7835</v>
      </c>
      <c r="R16" s="63">
        <v>7835</v>
      </c>
      <c r="S16" s="24" t="s">
        <v>80</v>
      </c>
      <c r="T16" s="54" t="s">
        <v>81</v>
      </c>
      <c r="U16" s="18">
        <v>8405</v>
      </c>
      <c r="V16" s="18">
        <v>8405</v>
      </c>
      <c r="W16" s="18" t="s">
        <v>1396</v>
      </c>
      <c r="X16" s="77" t="s">
        <v>1397</v>
      </c>
      <c r="Y16" s="89">
        <f t="shared" si="10"/>
        <v>7882.8</v>
      </c>
      <c r="Z16" s="90">
        <f t="shared" si="11"/>
        <v>1433.3405736251252</v>
      </c>
      <c r="AA16" s="91">
        <f t="shared" si="18"/>
        <v>0.18183140173861131</v>
      </c>
      <c r="AB16" s="90">
        <f t="shared" si="19"/>
        <v>9316.1405736251254</v>
      </c>
      <c r="AC16" s="90">
        <f t="shared" si="20"/>
        <v>6449.459426374875</v>
      </c>
      <c r="AD16" s="92" t="str">
        <f t="shared" si="12"/>
        <v/>
      </c>
      <c r="AE16" s="92" t="str">
        <f t="shared" si="13"/>
        <v/>
      </c>
      <c r="AF16" s="92">
        <f t="shared" si="14"/>
        <v>6813</v>
      </c>
      <c r="AG16" s="92">
        <f t="shared" si="15"/>
        <v>7835</v>
      </c>
      <c r="AH16" s="92">
        <f t="shared" si="16"/>
        <v>8405</v>
      </c>
      <c r="AI16" s="100">
        <f t="shared" si="17"/>
        <v>7684.333333333333</v>
      </c>
      <c r="AJ16" s="93">
        <f t="shared" si="8"/>
        <v>806.62341481842282</v>
      </c>
      <c r="AK16" s="23">
        <f t="shared" si="21"/>
        <v>0.1049698626840441</v>
      </c>
      <c r="AM16" s="41"/>
    </row>
    <row r="17" spans="1:40" s="15" customFormat="1" ht="74.25" customHeight="1" x14ac:dyDescent="0.2">
      <c r="A17" s="81">
        <v>10</v>
      </c>
      <c r="B17" s="82" t="s">
        <v>91</v>
      </c>
      <c r="C17" s="82" t="s">
        <v>762</v>
      </c>
      <c r="D17" s="83" t="s">
        <v>1391</v>
      </c>
      <c r="E17" s="64">
        <v>8034</v>
      </c>
      <c r="F17" s="65">
        <v>8034</v>
      </c>
      <c r="G17" s="25" t="s">
        <v>1392</v>
      </c>
      <c r="H17" s="52" t="s">
        <v>1393</v>
      </c>
      <c r="I17" s="62">
        <v>8000</v>
      </c>
      <c r="J17" s="66">
        <v>8000</v>
      </c>
      <c r="K17" s="28" t="s">
        <v>1394</v>
      </c>
      <c r="L17" s="55" t="s">
        <v>1395</v>
      </c>
      <c r="M17" s="67">
        <v>8604</v>
      </c>
      <c r="N17" s="68">
        <v>8604</v>
      </c>
      <c r="O17" s="25" t="s">
        <v>1398</v>
      </c>
      <c r="P17" s="75" t="s">
        <v>1399</v>
      </c>
      <c r="Q17" s="69">
        <v>9895</v>
      </c>
      <c r="R17" s="63">
        <v>9895</v>
      </c>
      <c r="S17" s="24" t="s">
        <v>80</v>
      </c>
      <c r="T17" s="54" t="s">
        <v>81</v>
      </c>
      <c r="U17" s="18">
        <v>10614</v>
      </c>
      <c r="V17" s="18">
        <v>10614</v>
      </c>
      <c r="W17" s="18" t="s">
        <v>1396</v>
      </c>
      <c r="X17" s="77" t="s">
        <v>1397</v>
      </c>
      <c r="Y17" s="89">
        <f t="shared" si="10"/>
        <v>9029.4</v>
      </c>
      <c r="Z17" s="90">
        <f t="shared" si="11"/>
        <v>1171.7157505128951</v>
      </c>
      <c r="AA17" s="91">
        <f t="shared" si="18"/>
        <v>0.12976673428056074</v>
      </c>
      <c r="AB17" s="90">
        <f t="shared" si="19"/>
        <v>10201.115750512894</v>
      </c>
      <c r="AC17" s="90">
        <f t="shared" si="20"/>
        <v>7857.6842494871044</v>
      </c>
      <c r="AD17" s="92">
        <f t="shared" si="12"/>
        <v>8034</v>
      </c>
      <c r="AE17" s="92">
        <f t="shared" si="13"/>
        <v>8000</v>
      </c>
      <c r="AF17" s="92">
        <f t="shared" si="14"/>
        <v>8604</v>
      </c>
      <c r="AG17" s="92">
        <f t="shared" si="15"/>
        <v>9895</v>
      </c>
      <c r="AH17" s="92" t="str">
        <f t="shared" si="16"/>
        <v/>
      </c>
      <c r="AI17" s="100">
        <f t="shared" si="17"/>
        <v>8633.25</v>
      </c>
      <c r="AJ17" s="93">
        <f t="shared" si="8"/>
        <v>885.62120382625585</v>
      </c>
      <c r="AK17" s="23">
        <f t="shared" si="21"/>
        <v>0.10258259680030762</v>
      </c>
      <c r="AM17" s="41"/>
    </row>
    <row r="18" spans="1:40" s="15" customFormat="1" ht="74.25" customHeight="1" x14ac:dyDescent="0.2">
      <c r="A18" s="81">
        <v>11</v>
      </c>
      <c r="B18" s="82" t="s">
        <v>92</v>
      </c>
      <c r="C18" s="82" t="s">
        <v>763</v>
      </c>
      <c r="D18" s="83" t="s">
        <v>1391</v>
      </c>
      <c r="E18" s="64">
        <v>20009</v>
      </c>
      <c r="F18" s="65">
        <v>20009</v>
      </c>
      <c r="G18" s="25" t="s">
        <v>1392</v>
      </c>
      <c r="H18" s="52" t="s">
        <v>1393</v>
      </c>
      <c r="I18" s="62">
        <v>12000</v>
      </c>
      <c r="J18" s="66">
        <v>12000</v>
      </c>
      <c r="K18" s="28" t="s">
        <v>1394</v>
      </c>
      <c r="L18" s="55" t="s">
        <v>1395</v>
      </c>
      <c r="M18" s="67">
        <v>21430</v>
      </c>
      <c r="N18" s="68">
        <v>21430</v>
      </c>
      <c r="O18" s="25" t="s">
        <v>1398</v>
      </c>
      <c r="P18" s="75" t="s">
        <v>1399</v>
      </c>
      <c r="Q18" s="69">
        <v>24644</v>
      </c>
      <c r="R18" s="63">
        <v>24644</v>
      </c>
      <c r="S18" s="24" t="s">
        <v>80</v>
      </c>
      <c r="T18" s="54" t="s">
        <v>81</v>
      </c>
      <c r="U18" s="18">
        <v>26437</v>
      </c>
      <c r="V18" s="18">
        <v>26437</v>
      </c>
      <c r="W18" s="18" t="s">
        <v>1396</v>
      </c>
      <c r="X18" s="77" t="s">
        <v>1397</v>
      </c>
      <c r="Y18" s="89">
        <f t="shared" si="10"/>
        <v>20904</v>
      </c>
      <c r="Z18" s="90">
        <f t="shared" si="11"/>
        <v>5589.2889977169725</v>
      </c>
      <c r="AA18" s="91">
        <f t="shared" si="18"/>
        <v>0.26737892258500634</v>
      </c>
      <c r="AB18" s="90">
        <f t="shared" si="19"/>
        <v>26493.288997716973</v>
      </c>
      <c r="AC18" s="90">
        <f t="shared" si="20"/>
        <v>15314.711002283027</v>
      </c>
      <c r="AD18" s="92">
        <f t="shared" si="12"/>
        <v>20009</v>
      </c>
      <c r="AE18" s="92" t="str">
        <f t="shared" si="13"/>
        <v/>
      </c>
      <c r="AF18" s="92">
        <f t="shared" si="14"/>
        <v>21430</v>
      </c>
      <c r="AG18" s="92">
        <f t="shared" si="15"/>
        <v>24644</v>
      </c>
      <c r="AH18" s="92">
        <f t="shared" si="16"/>
        <v>26437</v>
      </c>
      <c r="AI18" s="100">
        <f t="shared" si="17"/>
        <v>23130</v>
      </c>
      <c r="AJ18" s="93">
        <f t="shared" si="8"/>
        <v>2935.9317657829401</v>
      </c>
      <c r="AK18" s="23">
        <f t="shared" si="21"/>
        <v>0.12693176678698401</v>
      </c>
      <c r="AM18" s="41"/>
    </row>
    <row r="19" spans="1:40" s="15" customFormat="1" ht="74.25" customHeight="1" x14ac:dyDescent="0.2">
      <c r="A19" s="81">
        <v>12</v>
      </c>
      <c r="B19" s="82" t="s">
        <v>93</v>
      </c>
      <c r="C19" s="82" t="s">
        <v>764</v>
      </c>
      <c r="D19" s="83" t="s">
        <v>1391</v>
      </c>
      <c r="E19" s="64">
        <v>14802</v>
      </c>
      <c r="F19" s="65">
        <v>14802</v>
      </c>
      <c r="G19" s="25" t="s">
        <v>1392</v>
      </c>
      <c r="H19" s="52" t="s">
        <v>1393</v>
      </c>
      <c r="I19" s="62">
        <v>11000</v>
      </c>
      <c r="J19" s="66">
        <v>11000</v>
      </c>
      <c r="K19" s="28" t="s">
        <v>1394</v>
      </c>
      <c r="L19" s="55" t="s">
        <v>1395</v>
      </c>
      <c r="M19" s="67">
        <v>15854</v>
      </c>
      <c r="N19" s="68">
        <v>15854</v>
      </c>
      <c r="O19" s="25" t="s">
        <v>1398</v>
      </c>
      <c r="P19" s="75" t="s">
        <v>1399</v>
      </c>
      <c r="Q19" s="69">
        <v>18232</v>
      </c>
      <c r="R19" s="63">
        <v>18232</v>
      </c>
      <c r="S19" s="24" t="s">
        <v>80</v>
      </c>
      <c r="T19" s="54" t="s">
        <v>81</v>
      </c>
      <c r="U19" s="18">
        <v>19558</v>
      </c>
      <c r="V19" s="18">
        <v>19558</v>
      </c>
      <c r="W19" s="18" t="s">
        <v>1396</v>
      </c>
      <c r="X19" s="77" t="s">
        <v>1397</v>
      </c>
      <c r="Y19" s="89">
        <f t="shared" si="10"/>
        <v>15889.2</v>
      </c>
      <c r="Z19" s="90">
        <f t="shared" si="11"/>
        <v>3317.9935503252545</v>
      </c>
      <c r="AA19" s="91">
        <f t="shared" si="18"/>
        <v>0.20882068010505592</v>
      </c>
      <c r="AB19" s="90">
        <f t="shared" si="19"/>
        <v>19207.193550325253</v>
      </c>
      <c r="AC19" s="90">
        <f t="shared" si="20"/>
        <v>12571.206449674746</v>
      </c>
      <c r="AD19" s="92">
        <f t="shared" si="12"/>
        <v>14802</v>
      </c>
      <c r="AE19" s="92" t="str">
        <f t="shared" si="13"/>
        <v/>
      </c>
      <c r="AF19" s="92">
        <f t="shared" si="14"/>
        <v>15854</v>
      </c>
      <c r="AG19" s="92">
        <f t="shared" si="15"/>
        <v>18232</v>
      </c>
      <c r="AH19" s="92" t="str">
        <f t="shared" si="16"/>
        <v/>
      </c>
      <c r="AI19" s="100">
        <f t="shared" si="17"/>
        <v>16296</v>
      </c>
      <c r="AJ19" s="93">
        <f t="shared" si="8"/>
        <v>1757.1989073522668</v>
      </c>
      <c r="AK19" s="23">
        <f t="shared" si="21"/>
        <v>0.10783007531616758</v>
      </c>
      <c r="AM19" s="41"/>
    </row>
    <row r="20" spans="1:40" s="15" customFormat="1" ht="74.25" customHeight="1" x14ac:dyDescent="0.2">
      <c r="A20" s="81">
        <v>13</v>
      </c>
      <c r="B20" s="82" t="s">
        <v>94</v>
      </c>
      <c r="C20" s="82" t="s">
        <v>765</v>
      </c>
      <c r="D20" s="83" t="s">
        <v>1391</v>
      </c>
      <c r="E20" s="64">
        <v>25830</v>
      </c>
      <c r="F20" s="65">
        <v>25830</v>
      </c>
      <c r="G20" s="25" t="s">
        <v>1392</v>
      </c>
      <c r="H20" s="52" t="s">
        <v>1393</v>
      </c>
      <c r="I20" s="62">
        <v>20000</v>
      </c>
      <c r="J20" s="66">
        <v>20000</v>
      </c>
      <c r="K20" s="28" t="s">
        <v>1394</v>
      </c>
      <c r="L20" s="55" t="s">
        <v>1395</v>
      </c>
      <c r="M20" s="67">
        <v>27664</v>
      </c>
      <c r="N20" s="68">
        <v>27664</v>
      </c>
      <c r="O20" s="25" t="s">
        <v>1398</v>
      </c>
      <c r="P20" s="75" t="s">
        <v>1399</v>
      </c>
      <c r="Q20" s="69">
        <v>31814</v>
      </c>
      <c r="R20" s="63">
        <v>31814</v>
      </c>
      <c r="S20" s="24" t="s">
        <v>80</v>
      </c>
      <c r="T20" s="54" t="s">
        <v>81</v>
      </c>
      <c r="U20" s="18">
        <v>34128</v>
      </c>
      <c r="V20" s="18">
        <v>34128</v>
      </c>
      <c r="W20" s="18" t="s">
        <v>1396</v>
      </c>
      <c r="X20" s="77" t="s">
        <v>1397</v>
      </c>
      <c r="Y20" s="89">
        <f t="shared" si="10"/>
        <v>27887.200000000001</v>
      </c>
      <c r="Z20" s="90">
        <f t="shared" si="11"/>
        <v>5496.7526049477656</v>
      </c>
      <c r="AA20" s="91">
        <f t="shared" si="18"/>
        <v>0.19710665125748605</v>
      </c>
      <c r="AB20" s="90">
        <f t="shared" si="19"/>
        <v>33383.952604947764</v>
      </c>
      <c r="AC20" s="90">
        <f t="shared" si="20"/>
        <v>22390.447395052237</v>
      </c>
      <c r="AD20" s="92">
        <f t="shared" si="12"/>
        <v>25830</v>
      </c>
      <c r="AE20" s="92" t="str">
        <f t="shared" si="13"/>
        <v/>
      </c>
      <c r="AF20" s="92">
        <f t="shared" si="14"/>
        <v>27664</v>
      </c>
      <c r="AG20" s="92">
        <f t="shared" si="15"/>
        <v>31814</v>
      </c>
      <c r="AH20" s="92" t="str">
        <f t="shared" si="16"/>
        <v/>
      </c>
      <c r="AI20" s="100">
        <f t="shared" si="17"/>
        <v>28436</v>
      </c>
      <c r="AJ20" s="93">
        <f t="shared" si="8"/>
        <v>3065.7873376997304</v>
      </c>
      <c r="AK20" s="23">
        <f t="shared" si="21"/>
        <v>0.10781359325150269</v>
      </c>
      <c r="AM20" s="41"/>
    </row>
    <row r="21" spans="1:40" s="15" customFormat="1" ht="74.25" customHeight="1" x14ac:dyDescent="0.2">
      <c r="A21" s="81">
        <v>14</v>
      </c>
      <c r="B21" s="82" t="s">
        <v>95</v>
      </c>
      <c r="C21" s="82" t="s">
        <v>766</v>
      </c>
      <c r="D21" s="83" t="s">
        <v>1391</v>
      </c>
      <c r="E21" s="64">
        <v>38112</v>
      </c>
      <c r="F21" s="65">
        <v>38112</v>
      </c>
      <c r="G21" s="25" t="s">
        <v>1392</v>
      </c>
      <c r="H21" s="52" t="s">
        <v>1393</v>
      </c>
      <c r="I21" s="62">
        <v>25000</v>
      </c>
      <c r="J21" s="66">
        <v>25000</v>
      </c>
      <c r="K21" s="28" t="s">
        <v>1394</v>
      </c>
      <c r="L21" s="55" t="s">
        <v>1395</v>
      </c>
      <c r="M21" s="67">
        <v>40818</v>
      </c>
      <c r="N21" s="68">
        <v>40818</v>
      </c>
      <c r="O21" s="25" t="s">
        <v>1398</v>
      </c>
      <c r="P21" s="75" t="s">
        <v>1399</v>
      </c>
      <c r="Q21" s="69">
        <v>46941</v>
      </c>
      <c r="R21" s="63">
        <v>46941</v>
      </c>
      <c r="S21" s="24" t="s">
        <v>80</v>
      </c>
      <c r="T21" s="54" t="s">
        <v>81</v>
      </c>
      <c r="U21" s="18">
        <v>50355</v>
      </c>
      <c r="V21" s="18">
        <v>50355</v>
      </c>
      <c r="W21" s="18" t="s">
        <v>1396</v>
      </c>
      <c r="X21" s="77" t="s">
        <v>1397</v>
      </c>
      <c r="Y21" s="89">
        <f t="shared" si="10"/>
        <v>40245.199999999997</v>
      </c>
      <c r="Z21" s="90">
        <f t="shared" si="11"/>
        <v>9802.2517668135843</v>
      </c>
      <c r="AA21" s="91">
        <f t="shared" si="18"/>
        <v>0.24356325143901844</v>
      </c>
      <c r="AB21" s="90">
        <f t="shared" si="19"/>
        <v>50047.451766813581</v>
      </c>
      <c r="AC21" s="90">
        <f t="shared" si="20"/>
        <v>30442.948233186413</v>
      </c>
      <c r="AD21" s="92">
        <f t="shared" si="12"/>
        <v>38112</v>
      </c>
      <c r="AE21" s="92" t="str">
        <f t="shared" si="13"/>
        <v/>
      </c>
      <c r="AF21" s="92">
        <f t="shared" si="14"/>
        <v>40818</v>
      </c>
      <c r="AG21" s="92">
        <f t="shared" si="15"/>
        <v>46941</v>
      </c>
      <c r="AH21" s="92" t="str">
        <f t="shared" si="16"/>
        <v/>
      </c>
      <c r="AI21" s="100">
        <f t="shared" si="17"/>
        <v>41957</v>
      </c>
      <c r="AJ21" s="93">
        <f t="shared" si="8"/>
        <v>4523.3616923699565</v>
      </c>
      <c r="AK21" s="23">
        <f t="shared" si="21"/>
        <v>0.10780946426984667</v>
      </c>
      <c r="AM21" s="41"/>
    </row>
    <row r="22" spans="1:40" s="15" customFormat="1" ht="74.25" customHeight="1" x14ac:dyDescent="0.2">
      <c r="A22" s="81">
        <v>15</v>
      </c>
      <c r="B22" s="82" t="s">
        <v>96</v>
      </c>
      <c r="C22" s="82" t="s">
        <v>767</v>
      </c>
      <c r="D22" s="83" t="s">
        <v>1391</v>
      </c>
      <c r="E22" s="64">
        <v>34451</v>
      </c>
      <c r="F22" s="65">
        <v>34451</v>
      </c>
      <c r="G22" s="25" t="s">
        <v>1392</v>
      </c>
      <c r="H22" s="52" t="s">
        <v>1393</v>
      </c>
      <c r="I22" s="62">
        <v>70000</v>
      </c>
      <c r="J22" s="66">
        <v>70000</v>
      </c>
      <c r="K22" s="28" t="s">
        <v>1394</v>
      </c>
      <c r="L22" s="55" t="s">
        <v>1395</v>
      </c>
      <c r="M22" s="67">
        <v>36897</v>
      </c>
      <c r="N22" s="68">
        <v>36897</v>
      </c>
      <c r="O22" s="25" t="s">
        <v>1398</v>
      </c>
      <c r="P22" s="75" t="s">
        <v>1399</v>
      </c>
      <c r="Q22" s="69">
        <v>42432</v>
      </c>
      <c r="R22" s="63">
        <v>42432</v>
      </c>
      <c r="S22" s="24" t="s">
        <v>80</v>
      </c>
      <c r="T22" s="54" t="s">
        <v>81</v>
      </c>
      <c r="U22" s="18">
        <v>45518</v>
      </c>
      <c r="V22" s="18">
        <v>45518</v>
      </c>
      <c r="W22" s="18" t="s">
        <v>1396</v>
      </c>
      <c r="X22" s="77" t="s">
        <v>1397</v>
      </c>
      <c r="Y22" s="89">
        <f t="shared" si="10"/>
        <v>45859.6</v>
      </c>
      <c r="Z22" s="90">
        <f t="shared" si="11"/>
        <v>14187.216051784091</v>
      </c>
      <c r="AA22" s="91">
        <f t="shared" si="18"/>
        <v>0.3093619667808723</v>
      </c>
      <c r="AB22" s="90">
        <f t="shared" si="19"/>
        <v>60046.816051784088</v>
      </c>
      <c r="AC22" s="90">
        <f t="shared" si="20"/>
        <v>31672.383948215909</v>
      </c>
      <c r="AD22" s="92">
        <f t="shared" si="12"/>
        <v>34451</v>
      </c>
      <c r="AE22" s="92" t="str">
        <f t="shared" si="13"/>
        <v/>
      </c>
      <c r="AF22" s="92">
        <f t="shared" si="14"/>
        <v>36897</v>
      </c>
      <c r="AG22" s="92">
        <f t="shared" si="15"/>
        <v>42432</v>
      </c>
      <c r="AH22" s="92">
        <f t="shared" si="16"/>
        <v>45518</v>
      </c>
      <c r="AI22" s="100">
        <f t="shared" si="17"/>
        <v>39824.5</v>
      </c>
      <c r="AJ22" s="93">
        <f t="shared" si="8"/>
        <v>5055.0224859374594</v>
      </c>
      <c r="AK22" s="23">
        <f t="shared" si="21"/>
        <v>0.1269324783974051</v>
      </c>
      <c r="AM22" s="41"/>
    </row>
    <row r="23" spans="1:40" s="15" customFormat="1" ht="74.25" customHeight="1" x14ac:dyDescent="0.2">
      <c r="A23" s="81">
        <v>16</v>
      </c>
      <c r="B23" s="82" t="s">
        <v>97</v>
      </c>
      <c r="C23" s="82" t="s">
        <v>768</v>
      </c>
      <c r="D23" s="83" t="s">
        <v>1391</v>
      </c>
      <c r="E23" s="64"/>
      <c r="F23" s="65"/>
      <c r="G23" s="25" t="s">
        <v>1392</v>
      </c>
      <c r="H23" s="52" t="s">
        <v>1393</v>
      </c>
      <c r="I23" s="62">
        <v>150000</v>
      </c>
      <c r="J23" s="66">
        <v>150000</v>
      </c>
      <c r="K23" s="28" t="s">
        <v>1394</v>
      </c>
      <c r="L23" s="55" t="s">
        <v>1395</v>
      </c>
      <c r="M23" s="67">
        <v>102720</v>
      </c>
      <c r="N23" s="68">
        <v>102720</v>
      </c>
      <c r="O23" s="25" t="s">
        <v>1398</v>
      </c>
      <c r="P23" s="75" t="s">
        <v>1399</v>
      </c>
      <c r="Q23" s="69">
        <v>118128</v>
      </c>
      <c r="R23" s="63">
        <v>118128</v>
      </c>
      <c r="S23" s="24" t="s">
        <v>80</v>
      </c>
      <c r="T23" s="54" t="s">
        <v>81</v>
      </c>
      <c r="U23" s="18">
        <v>123900</v>
      </c>
      <c r="V23" s="18">
        <v>123900</v>
      </c>
      <c r="W23" s="18" t="s">
        <v>1396</v>
      </c>
      <c r="X23" s="77" t="s">
        <v>1397</v>
      </c>
      <c r="Y23" s="95">
        <f t="shared" ref="Y23:Y82" si="22">+AVERAGE(F23,J23,N23,R23,V23)</f>
        <v>123687</v>
      </c>
      <c r="Z23" s="96">
        <f t="shared" ref="Z23:Z82" si="23">+STDEV(F23,J23,N23,R23,V23)</f>
        <v>19688.718495625864</v>
      </c>
      <c r="AA23" s="97">
        <f t="shared" ref="AA23:AA82" si="24">Z23/Y23</f>
        <v>0.15918179352418496</v>
      </c>
      <c r="AB23" s="96">
        <f t="shared" ref="AB23:AB82" si="25">+Y23+Z23</f>
        <v>143375.71849562586</v>
      </c>
      <c r="AC23" s="96">
        <f t="shared" ref="AC23:AC82" si="26">Y23-Z23</f>
        <v>103998.28150437414</v>
      </c>
      <c r="AD23" s="92" t="str">
        <f t="shared" si="12"/>
        <v/>
      </c>
      <c r="AE23" s="92" t="str">
        <f t="shared" si="13"/>
        <v/>
      </c>
      <c r="AF23" s="92" t="str">
        <f t="shared" si="14"/>
        <v/>
      </c>
      <c r="AG23" s="92">
        <f t="shared" si="15"/>
        <v>118128</v>
      </c>
      <c r="AH23" s="92">
        <f t="shared" si="16"/>
        <v>123900</v>
      </c>
      <c r="AI23" s="100">
        <f t="shared" si="17"/>
        <v>121014</v>
      </c>
      <c r="AJ23" s="96">
        <f t="shared" ref="AJ23:AJ82" si="27">+STDEV(AD23:AH23)</f>
        <v>4081.4203410087525</v>
      </c>
      <c r="AK23" s="23">
        <f t="shared" ref="AK23:AK82" si="28">+AJ23/AI23</f>
        <v>3.3726844340396585E-2</v>
      </c>
      <c r="AL23" s="98"/>
      <c r="AM23" s="99"/>
      <c r="AN23" s="98"/>
    </row>
    <row r="24" spans="1:40" s="15" customFormat="1" ht="74.25" customHeight="1" x14ac:dyDescent="0.2">
      <c r="A24" s="81">
        <v>17</v>
      </c>
      <c r="B24" s="82" t="s">
        <v>98</v>
      </c>
      <c r="C24" s="82" t="s">
        <v>769</v>
      </c>
      <c r="D24" s="83" t="s">
        <v>1391</v>
      </c>
      <c r="E24" s="64"/>
      <c r="F24" s="65"/>
      <c r="G24" s="25" t="s">
        <v>1392</v>
      </c>
      <c r="H24" s="52" t="s">
        <v>1393</v>
      </c>
      <c r="I24" s="62">
        <v>500000</v>
      </c>
      <c r="J24" s="66">
        <v>500000</v>
      </c>
      <c r="K24" s="28" t="s">
        <v>1394</v>
      </c>
      <c r="L24" s="55" t="s">
        <v>1395</v>
      </c>
      <c r="M24" s="67">
        <v>155150</v>
      </c>
      <c r="N24" s="68">
        <v>155150</v>
      </c>
      <c r="O24" s="25" t="s">
        <v>1398</v>
      </c>
      <c r="P24" s="75" t="s">
        <v>1399</v>
      </c>
      <c r="Q24" s="69">
        <v>178423</v>
      </c>
      <c r="R24" s="63">
        <v>178423</v>
      </c>
      <c r="S24" s="24" t="s">
        <v>80</v>
      </c>
      <c r="T24" s="54" t="s">
        <v>81</v>
      </c>
      <c r="U24" s="18">
        <v>156500</v>
      </c>
      <c r="V24" s="18">
        <v>156500</v>
      </c>
      <c r="W24" s="18" t="s">
        <v>1396</v>
      </c>
      <c r="X24" s="77" t="s">
        <v>1397</v>
      </c>
      <c r="Y24" s="95">
        <f t="shared" si="22"/>
        <v>247518.25</v>
      </c>
      <c r="Z24" s="96">
        <f t="shared" si="23"/>
        <v>168658.83028246698</v>
      </c>
      <c r="AA24" s="97">
        <f t="shared" si="24"/>
        <v>0.68139957470799417</v>
      </c>
      <c r="AB24" s="96">
        <f t="shared" si="25"/>
        <v>416177.08028246695</v>
      </c>
      <c r="AC24" s="96">
        <f t="shared" si="26"/>
        <v>78859.419717533019</v>
      </c>
      <c r="AD24" s="92" t="str">
        <f t="shared" si="12"/>
        <v/>
      </c>
      <c r="AE24" s="92" t="str">
        <f t="shared" si="13"/>
        <v/>
      </c>
      <c r="AF24" s="92">
        <f t="shared" si="14"/>
        <v>155150</v>
      </c>
      <c r="AG24" s="92">
        <f t="shared" si="15"/>
        <v>178423</v>
      </c>
      <c r="AH24" s="92">
        <f t="shared" si="16"/>
        <v>156500</v>
      </c>
      <c r="AI24" s="100">
        <f t="shared" si="17"/>
        <v>163357.66666666666</v>
      </c>
      <c r="AJ24" s="96">
        <f t="shared" si="27"/>
        <v>13064.410676847745</v>
      </c>
      <c r="AK24" s="23">
        <f t="shared" si="28"/>
        <v>7.9974273282844066E-2</v>
      </c>
      <c r="AL24" s="98"/>
      <c r="AM24" s="99"/>
      <c r="AN24" s="98"/>
    </row>
    <row r="25" spans="1:40" s="15" customFormat="1" ht="74.25" customHeight="1" x14ac:dyDescent="0.2">
      <c r="A25" s="81">
        <v>18</v>
      </c>
      <c r="B25" s="82" t="s">
        <v>99</v>
      </c>
      <c r="C25" s="82" t="s">
        <v>770</v>
      </c>
      <c r="D25" s="83" t="s">
        <v>1391</v>
      </c>
      <c r="E25" s="64">
        <v>55193</v>
      </c>
      <c r="F25" s="65">
        <v>55193</v>
      </c>
      <c r="G25" s="25" t="s">
        <v>1392</v>
      </c>
      <c r="H25" s="52" t="s">
        <v>1393</v>
      </c>
      <c r="I25" s="62">
        <v>120000</v>
      </c>
      <c r="J25" s="66">
        <v>120000</v>
      </c>
      <c r="K25" s="28" t="s">
        <v>1394</v>
      </c>
      <c r="L25" s="55" t="s">
        <v>1395</v>
      </c>
      <c r="M25" s="67">
        <v>59113</v>
      </c>
      <c r="N25" s="68">
        <v>59113</v>
      </c>
      <c r="O25" s="25" t="s">
        <v>1398</v>
      </c>
      <c r="P25" s="75" t="s">
        <v>1399</v>
      </c>
      <c r="Q25" s="69">
        <v>67980</v>
      </c>
      <c r="R25" s="63">
        <v>67980</v>
      </c>
      <c r="S25" s="24" t="s">
        <v>80</v>
      </c>
      <c r="T25" s="54" t="s">
        <v>81</v>
      </c>
      <c r="U25" s="18">
        <v>72925</v>
      </c>
      <c r="V25" s="18">
        <v>72925</v>
      </c>
      <c r="W25" s="18" t="s">
        <v>1396</v>
      </c>
      <c r="X25" s="77" t="s">
        <v>1397</v>
      </c>
      <c r="Y25" s="89">
        <f t="shared" si="22"/>
        <v>75042.2</v>
      </c>
      <c r="Z25" s="90">
        <f t="shared" si="23"/>
        <v>26092.581027947384</v>
      </c>
      <c r="AA25" s="91">
        <f t="shared" si="24"/>
        <v>0.34770543811278704</v>
      </c>
      <c r="AB25" s="90">
        <f t="shared" si="25"/>
        <v>101134.78102794738</v>
      </c>
      <c r="AC25" s="90">
        <f t="shared" si="26"/>
        <v>48949.618972052616</v>
      </c>
      <c r="AD25" s="92">
        <f t="shared" si="12"/>
        <v>55193</v>
      </c>
      <c r="AE25" s="92" t="str">
        <f t="shared" si="13"/>
        <v/>
      </c>
      <c r="AF25" s="92">
        <f t="shared" si="14"/>
        <v>59113</v>
      </c>
      <c r="AG25" s="92">
        <f t="shared" si="15"/>
        <v>67980</v>
      </c>
      <c r="AH25" s="92">
        <f t="shared" si="16"/>
        <v>72925</v>
      </c>
      <c r="AI25" s="100">
        <f t="shared" si="17"/>
        <v>63802.75</v>
      </c>
      <c r="AJ25" s="93">
        <f t="shared" si="27"/>
        <v>8099.1030933472293</v>
      </c>
      <c r="AK25" s="23">
        <f t="shared" si="28"/>
        <v>0.12693971801132756</v>
      </c>
      <c r="AM25" s="41"/>
    </row>
    <row r="26" spans="1:40" s="15" customFormat="1" ht="74.25" customHeight="1" x14ac:dyDescent="0.2">
      <c r="A26" s="81">
        <v>19</v>
      </c>
      <c r="B26" s="82" t="s">
        <v>100</v>
      </c>
      <c r="C26" s="82" t="s">
        <v>771</v>
      </c>
      <c r="D26" s="83" t="s">
        <v>1391</v>
      </c>
      <c r="E26" s="64">
        <v>5975</v>
      </c>
      <c r="F26" s="65">
        <v>5975</v>
      </c>
      <c r="G26" s="25" t="s">
        <v>1392</v>
      </c>
      <c r="H26" s="52" t="s">
        <v>1393</v>
      </c>
      <c r="I26" s="62">
        <v>12000</v>
      </c>
      <c r="J26" s="66">
        <v>12000</v>
      </c>
      <c r="K26" s="28" t="s">
        <v>1394</v>
      </c>
      <c r="L26" s="55" t="s">
        <v>1395</v>
      </c>
      <c r="M26" s="67">
        <v>6399</v>
      </c>
      <c r="N26" s="68">
        <v>6399</v>
      </c>
      <c r="O26" s="25" t="s">
        <v>1398</v>
      </c>
      <c r="P26" s="75" t="s">
        <v>1399</v>
      </c>
      <c r="Q26" s="69">
        <v>7359</v>
      </c>
      <c r="R26" s="63">
        <v>7359</v>
      </c>
      <c r="S26" s="24" t="s">
        <v>80</v>
      </c>
      <c r="T26" s="54" t="s">
        <v>81</v>
      </c>
      <c r="U26" s="18">
        <v>7894</v>
      </c>
      <c r="V26" s="18">
        <v>7894</v>
      </c>
      <c r="W26" s="18" t="s">
        <v>1396</v>
      </c>
      <c r="X26" s="77" t="s">
        <v>1397</v>
      </c>
      <c r="Y26" s="89">
        <f t="shared" si="22"/>
        <v>7925.4</v>
      </c>
      <c r="Z26" s="90">
        <f t="shared" si="23"/>
        <v>2400.9434187418906</v>
      </c>
      <c r="AA26" s="91">
        <f t="shared" si="24"/>
        <v>0.30294286960177286</v>
      </c>
      <c r="AB26" s="90">
        <f t="shared" si="25"/>
        <v>10326.34341874189</v>
      </c>
      <c r="AC26" s="90">
        <f t="shared" si="26"/>
        <v>5524.4565812581095</v>
      </c>
      <c r="AD26" s="92">
        <f t="shared" si="12"/>
        <v>5975</v>
      </c>
      <c r="AE26" s="92" t="str">
        <f t="shared" si="13"/>
        <v/>
      </c>
      <c r="AF26" s="92">
        <f t="shared" si="14"/>
        <v>6399</v>
      </c>
      <c r="AG26" s="92">
        <f t="shared" si="15"/>
        <v>7359</v>
      </c>
      <c r="AH26" s="92">
        <f t="shared" si="16"/>
        <v>7894</v>
      </c>
      <c r="AI26" s="100">
        <f t="shared" si="17"/>
        <v>6906.75</v>
      </c>
      <c r="AJ26" s="93">
        <f t="shared" si="27"/>
        <v>876.57681732217088</v>
      </c>
      <c r="AK26" s="23">
        <f t="shared" si="28"/>
        <v>0.12691596153359697</v>
      </c>
      <c r="AM26" s="41"/>
    </row>
    <row r="27" spans="1:40" s="15" customFormat="1" ht="74.25" customHeight="1" x14ac:dyDescent="0.2">
      <c r="A27" s="81">
        <v>20</v>
      </c>
      <c r="B27" s="82" t="s">
        <v>101</v>
      </c>
      <c r="C27" s="82" t="s">
        <v>772</v>
      </c>
      <c r="D27" s="83" t="s">
        <v>1391</v>
      </c>
      <c r="E27" s="64">
        <v>7925</v>
      </c>
      <c r="F27" s="65">
        <v>7925</v>
      </c>
      <c r="G27" s="25" t="s">
        <v>1392</v>
      </c>
      <c r="H27" s="52" t="s">
        <v>1393</v>
      </c>
      <c r="I27" s="62">
        <v>10000</v>
      </c>
      <c r="J27" s="66">
        <v>10000</v>
      </c>
      <c r="K27" s="28" t="s">
        <v>1394</v>
      </c>
      <c r="L27" s="55" t="s">
        <v>1395</v>
      </c>
      <c r="M27" s="67">
        <v>8488</v>
      </c>
      <c r="N27" s="68">
        <v>8488</v>
      </c>
      <c r="O27" s="25" t="s">
        <v>1398</v>
      </c>
      <c r="P27" s="75" t="s">
        <v>1399</v>
      </c>
      <c r="Q27" s="69">
        <v>9761</v>
      </c>
      <c r="R27" s="63">
        <v>9761</v>
      </c>
      <c r="S27" s="24" t="s">
        <v>80</v>
      </c>
      <c r="T27" s="54" t="s">
        <v>81</v>
      </c>
      <c r="U27" s="18">
        <v>10471</v>
      </c>
      <c r="V27" s="18">
        <v>10471</v>
      </c>
      <c r="W27" s="18" t="s">
        <v>1396</v>
      </c>
      <c r="X27" s="77" t="s">
        <v>1397</v>
      </c>
      <c r="Y27" s="89">
        <f t="shared" si="22"/>
        <v>9329</v>
      </c>
      <c r="Z27" s="90">
        <f t="shared" si="23"/>
        <v>1074.6541304066159</v>
      </c>
      <c r="AA27" s="91">
        <f t="shared" si="24"/>
        <v>0.11519499736377059</v>
      </c>
      <c r="AB27" s="90">
        <f t="shared" si="25"/>
        <v>10403.654130406616</v>
      </c>
      <c r="AC27" s="90">
        <f t="shared" si="26"/>
        <v>8254.3458695933841</v>
      </c>
      <c r="AD27" s="92" t="str">
        <f t="shared" si="12"/>
        <v/>
      </c>
      <c r="AE27" s="92">
        <f t="shared" si="13"/>
        <v>10000</v>
      </c>
      <c r="AF27" s="92">
        <f t="shared" si="14"/>
        <v>8488</v>
      </c>
      <c r="AG27" s="92">
        <f t="shared" si="15"/>
        <v>9761</v>
      </c>
      <c r="AH27" s="92" t="str">
        <f t="shared" si="16"/>
        <v/>
      </c>
      <c r="AI27" s="100">
        <f t="shared" si="17"/>
        <v>9416.3333333333339</v>
      </c>
      <c r="AJ27" s="93">
        <f t="shared" si="27"/>
        <v>812.79292155710448</v>
      </c>
      <c r="AK27" s="23">
        <f t="shared" si="28"/>
        <v>8.6317348036083166E-2</v>
      </c>
      <c r="AM27" s="41"/>
    </row>
    <row r="28" spans="1:40" s="15" customFormat="1" ht="74.25" customHeight="1" x14ac:dyDescent="0.2">
      <c r="A28" s="81">
        <v>21</v>
      </c>
      <c r="B28" s="82" t="s">
        <v>102</v>
      </c>
      <c r="C28" s="82" t="s">
        <v>773</v>
      </c>
      <c r="D28" s="83" t="s">
        <v>1391</v>
      </c>
      <c r="E28" s="64">
        <v>18733</v>
      </c>
      <c r="F28" s="65">
        <v>18733</v>
      </c>
      <c r="G28" s="25" t="s">
        <v>1392</v>
      </c>
      <c r="H28" s="52" t="s">
        <v>1393</v>
      </c>
      <c r="I28" s="62">
        <v>15000</v>
      </c>
      <c r="J28" s="66">
        <v>15000</v>
      </c>
      <c r="K28" s="28" t="s">
        <v>1394</v>
      </c>
      <c r="L28" s="55" t="s">
        <v>1395</v>
      </c>
      <c r="M28" s="67">
        <v>20064</v>
      </c>
      <c r="N28" s="68">
        <v>20064</v>
      </c>
      <c r="O28" s="25" t="s">
        <v>1398</v>
      </c>
      <c r="P28" s="75" t="s">
        <v>1399</v>
      </c>
      <c r="Q28" s="69">
        <v>23073</v>
      </c>
      <c r="R28" s="63">
        <v>23073</v>
      </c>
      <c r="S28" s="24" t="s">
        <v>80</v>
      </c>
      <c r="T28" s="54" t="s">
        <v>81</v>
      </c>
      <c r="U28" s="18">
        <v>24752</v>
      </c>
      <c r="V28" s="18">
        <v>24752</v>
      </c>
      <c r="W28" s="18" t="s">
        <v>1396</v>
      </c>
      <c r="X28" s="77" t="s">
        <v>1397</v>
      </c>
      <c r="Y28" s="89">
        <f t="shared" si="22"/>
        <v>20324.400000000001</v>
      </c>
      <c r="Z28" s="90">
        <f t="shared" si="23"/>
        <v>3811.4315289665133</v>
      </c>
      <c r="AA28" s="91">
        <f t="shared" si="24"/>
        <v>0.18752984240452428</v>
      </c>
      <c r="AB28" s="90">
        <f t="shared" si="25"/>
        <v>24135.831528966515</v>
      </c>
      <c r="AC28" s="90">
        <f t="shared" si="26"/>
        <v>16512.968471033488</v>
      </c>
      <c r="AD28" s="92">
        <f t="shared" si="12"/>
        <v>18733</v>
      </c>
      <c r="AE28" s="92" t="str">
        <f t="shared" si="13"/>
        <v/>
      </c>
      <c r="AF28" s="92">
        <f t="shared" si="14"/>
        <v>20064</v>
      </c>
      <c r="AG28" s="92">
        <f t="shared" si="15"/>
        <v>23073</v>
      </c>
      <c r="AH28" s="92" t="str">
        <f t="shared" si="16"/>
        <v/>
      </c>
      <c r="AI28" s="100">
        <f t="shared" si="17"/>
        <v>20623.333333333332</v>
      </c>
      <c r="AJ28" s="93">
        <f t="shared" si="27"/>
        <v>2223.4073700816352</v>
      </c>
      <c r="AK28" s="23">
        <f t="shared" si="28"/>
        <v>0.10781028140043489</v>
      </c>
      <c r="AM28" s="41"/>
    </row>
    <row r="29" spans="1:40" s="15" customFormat="1" ht="74.25" customHeight="1" x14ac:dyDescent="0.2">
      <c r="A29" s="81">
        <v>22</v>
      </c>
      <c r="B29" s="82" t="s">
        <v>103</v>
      </c>
      <c r="C29" s="82" t="s">
        <v>774</v>
      </c>
      <c r="D29" s="83" t="s">
        <v>1391</v>
      </c>
      <c r="E29" s="64">
        <v>13210</v>
      </c>
      <c r="F29" s="65">
        <v>13210</v>
      </c>
      <c r="G29" s="25" t="s">
        <v>1392</v>
      </c>
      <c r="H29" s="52" t="s">
        <v>1393</v>
      </c>
      <c r="I29" s="62">
        <v>14000</v>
      </c>
      <c r="J29" s="66">
        <v>14000</v>
      </c>
      <c r="K29" s="28" t="s">
        <v>1394</v>
      </c>
      <c r="L29" s="55" t="s">
        <v>1395</v>
      </c>
      <c r="M29" s="67">
        <v>14148</v>
      </c>
      <c r="N29" s="68">
        <v>14148</v>
      </c>
      <c r="O29" s="25" t="s">
        <v>1398</v>
      </c>
      <c r="P29" s="75" t="s">
        <v>1399</v>
      </c>
      <c r="Q29" s="69">
        <v>16271</v>
      </c>
      <c r="R29" s="63">
        <v>16271</v>
      </c>
      <c r="S29" s="24" t="s">
        <v>80</v>
      </c>
      <c r="T29" s="54" t="s">
        <v>81</v>
      </c>
      <c r="U29" s="18">
        <v>17454</v>
      </c>
      <c r="V29" s="18">
        <v>17454</v>
      </c>
      <c r="W29" s="18" t="s">
        <v>1396</v>
      </c>
      <c r="X29" s="77" t="s">
        <v>1397</v>
      </c>
      <c r="Y29" s="89">
        <f t="shared" si="22"/>
        <v>15016.6</v>
      </c>
      <c r="Z29" s="90">
        <f t="shared" si="23"/>
        <v>1772.4406337025823</v>
      </c>
      <c r="AA29" s="91">
        <f t="shared" si="24"/>
        <v>0.11803208673751597</v>
      </c>
      <c r="AB29" s="90">
        <f t="shared" si="25"/>
        <v>16789.040633702582</v>
      </c>
      <c r="AC29" s="90">
        <f t="shared" si="26"/>
        <v>13244.159366297417</v>
      </c>
      <c r="AD29" s="92" t="str">
        <f t="shared" si="12"/>
        <v/>
      </c>
      <c r="AE29" s="92">
        <f t="shared" si="13"/>
        <v>14000</v>
      </c>
      <c r="AF29" s="92">
        <f t="shared" si="14"/>
        <v>14148</v>
      </c>
      <c r="AG29" s="92">
        <f t="shared" si="15"/>
        <v>16271</v>
      </c>
      <c r="AH29" s="92" t="str">
        <f t="shared" si="16"/>
        <v/>
      </c>
      <c r="AI29" s="100">
        <f t="shared" si="17"/>
        <v>14806.333333333334</v>
      </c>
      <c r="AJ29" s="93">
        <f t="shared" si="27"/>
        <v>1270.5952673189577</v>
      </c>
      <c r="AK29" s="23">
        <f t="shared" si="28"/>
        <v>8.5814309236067282E-2</v>
      </c>
      <c r="AM29" s="41"/>
    </row>
    <row r="30" spans="1:40" s="15" customFormat="1" ht="74.25" customHeight="1" x14ac:dyDescent="0.2">
      <c r="A30" s="81">
        <v>23</v>
      </c>
      <c r="B30" s="82" t="s">
        <v>104</v>
      </c>
      <c r="C30" s="82" t="s">
        <v>775</v>
      </c>
      <c r="D30" s="83" t="s">
        <v>1391</v>
      </c>
      <c r="E30" s="64">
        <v>16465</v>
      </c>
      <c r="F30" s="65">
        <v>16465</v>
      </c>
      <c r="G30" s="25" t="s">
        <v>1392</v>
      </c>
      <c r="H30" s="52" t="s">
        <v>1393</v>
      </c>
      <c r="I30" s="62">
        <v>20000</v>
      </c>
      <c r="J30" s="66">
        <v>20000</v>
      </c>
      <c r="K30" s="28" t="s">
        <v>1394</v>
      </c>
      <c r="L30" s="55" t="s">
        <v>1395</v>
      </c>
      <c r="M30" s="67">
        <v>17634</v>
      </c>
      <c r="N30" s="68">
        <v>17634</v>
      </c>
      <c r="O30" s="25" t="s">
        <v>1398</v>
      </c>
      <c r="P30" s="75" t="s">
        <v>1399</v>
      </c>
      <c r="Q30" s="69">
        <v>20279</v>
      </c>
      <c r="R30" s="63">
        <v>20279</v>
      </c>
      <c r="S30" s="24" t="s">
        <v>80</v>
      </c>
      <c r="T30" s="54" t="s">
        <v>81</v>
      </c>
      <c r="U30" s="18">
        <v>21754</v>
      </c>
      <c r="V30" s="18">
        <v>21754</v>
      </c>
      <c r="W30" s="18" t="s">
        <v>1396</v>
      </c>
      <c r="X30" s="77" t="s">
        <v>1397</v>
      </c>
      <c r="Y30" s="89">
        <f t="shared" si="22"/>
        <v>19226.400000000001</v>
      </c>
      <c r="Z30" s="90">
        <f t="shared" si="23"/>
        <v>2136.366845838982</v>
      </c>
      <c r="AA30" s="91">
        <f t="shared" si="24"/>
        <v>0.11111632161189729</v>
      </c>
      <c r="AB30" s="90">
        <f t="shared" si="25"/>
        <v>21362.766845838982</v>
      </c>
      <c r="AC30" s="90">
        <f t="shared" si="26"/>
        <v>17090.033154161021</v>
      </c>
      <c r="AD30" s="92" t="str">
        <f t="shared" si="12"/>
        <v/>
      </c>
      <c r="AE30" s="92">
        <f t="shared" si="13"/>
        <v>20000</v>
      </c>
      <c r="AF30" s="92">
        <f t="shared" si="14"/>
        <v>17634</v>
      </c>
      <c r="AG30" s="92">
        <f t="shared" si="15"/>
        <v>20279</v>
      </c>
      <c r="AH30" s="92" t="str">
        <f t="shared" si="16"/>
        <v/>
      </c>
      <c r="AI30" s="100">
        <f t="shared" si="17"/>
        <v>19304.333333333332</v>
      </c>
      <c r="AJ30" s="93">
        <f t="shared" si="27"/>
        <v>1453.2619630793802</v>
      </c>
      <c r="AK30" s="23">
        <f t="shared" si="28"/>
        <v>7.528164469528674E-2</v>
      </c>
      <c r="AM30" s="41"/>
    </row>
    <row r="31" spans="1:40" s="15" customFormat="1" ht="74.25" customHeight="1" x14ac:dyDescent="0.2">
      <c r="A31" s="81">
        <v>24</v>
      </c>
      <c r="B31" s="82" t="s">
        <v>105</v>
      </c>
      <c r="C31" s="82" t="s">
        <v>776</v>
      </c>
      <c r="D31" s="83" t="s">
        <v>1391</v>
      </c>
      <c r="E31" s="64">
        <v>58958</v>
      </c>
      <c r="F31" s="65">
        <v>58958</v>
      </c>
      <c r="G31" s="25" t="s">
        <v>1392</v>
      </c>
      <c r="H31" s="52" t="s">
        <v>1393</v>
      </c>
      <c r="I31" s="62">
        <v>150000</v>
      </c>
      <c r="J31" s="66">
        <v>150000</v>
      </c>
      <c r="K31" s="28" t="s">
        <v>1394</v>
      </c>
      <c r="L31" s="55" t="s">
        <v>1395</v>
      </c>
      <c r="M31" s="67">
        <v>63145</v>
      </c>
      <c r="N31" s="68">
        <v>63145</v>
      </c>
      <c r="O31" s="25" t="s">
        <v>1398</v>
      </c>
      <c r="P31" s="75" t="s">
        <v>1399</v>
      </c>
      <c r="Q31" s="69">
        <v>72617</v>
      </c>
      <c r="R31" s="63">
        <v>72617</v>
      </c>
      <c r="S31" s="24" t="s">
        <v>80</v>
      </c>
      <c r="T31" s="54" t="s">
        <v>81</v>
      </c>
      <c r="U31" s="18">
        <v>77899</v>
      </c>
      <c r="V31" s="18">
        <v>77899</v>
      </c>
      <c r="W31" s="18" t="s">
        <v>1396</v>
      </c>
      <c r="X31" s="77" t="s">
        <v>1397</v>
      </c>
      <c r="Y31" s="89">
        <f t="shared" si="22"/>
        <v>84523.8</v>
      </c>
      <c r="Z31" s="90">
        <f t="shared" si="23"/>
        <v>37361.262849373823</v>
      </c>
      <c r="AA31" s="91">
        <f t="shared" si="24"/>
        <v>0.44202062436111272</v>
      </c>
      <c r="AB31" s="90">
        <f t="shared" si="25"/>
        <v>121885.06284937382</v>
      </c>
      <c r="AC31" s="90">
        <f t="shared" si="26"/>
        <v>47162.53715062618</v>
      </c>
      <c r="AD31" s="92">
        <f t="shared" si="12"/>
        <v>58958</v>
      </c>
      <c r="AE31" s="92" t="str">
        <f t="shared" si="13"/>
        <v/>
      </c>
      <c r="AF31" s="92">
        <f t="shared" si="14"/>
        <v>63145</v>
      </c>
      <c r="AG31" s="92">
        <f t="shared" si="15"/>
        <v>72617</v>
      </c>
      <c r="AH31" s="92">
        <f t="shared" si="16"/>
        <v>77899</v>
      </c>
      <c r="AI31" s="100">
        <f t="shared" si="17"/>
        <v>68154.75</v>
      </c>
      <c r="AJ31" s="93">
        <f t="shared" si="27"/>
        <v>8651.3946611707252</v>
      </c>
      <c r="AK31" s="23">
        <f t="shared" si="28"/>
        <v>0.12693751589097935</v>
      </c>
      <c r="AM31" s="41"/>
    </row>
    <row r="32" spans="1:40" s="15" customFormat="1" ht="74.25" customHeight="1" x14ac:dyDescent="0.2">
      <c r="A32" s="81">
        <v>25</v>
      </c>
      <c r="B32" s="82" t="s">
        <v>106</v>
      </c>
      <c r="C32" s="82" t="s">
        <v>777</v>
      </c>
      <c r="D32" s="83" t="s">
        <v>1391</v>
      </c>
      <c r="E32" s="64">
        <v>83490</v>
      </c>
      <c r="F32" s="65">
        <v>83490</v>
      </c>
      <c r="G32" s="25" t="s">
        <v>1392</v>
      </c>
      <c r="H32" s="52" t="s">
        <v>1393</v>
      </c>
      <c r="I32" s="62">
        <v>280000</v>
      </c>
      <c r="J32" s="66">
        <v>280000</v>
      </c>
      <c r="K32" s="28" t="s">
        <v>1394</v>
      </c>
      <c r="L32" s="55" t="s">
        <v>1395</v>
      </c>
      <c r="M32" s="67">
        <v>89334</v>
      </c>
      <c r="N32" s="68">
        <v>89334</v>
      </c>
      <c r="O32" s="25" t="s">
        <v>1398</v>
      </c>
      <c r="P32" s="75" t="s">
        <v>1399</v>
      </c>
      <c r="Q32" s="69">
        <v>102734</v>
      </c>
      <c r="R32" s="63">
        <v>102734</v>
      </c>
      <c r="S32" s="24" t="s">
        <v>80</v>
      </c>
      <c r="T32" s="54" t="s">
        <v>81</v>
      </c>
      <c r="U32" s="18">
        <v>110207</v>
      </c>
      <c r="V32" s="18">
        <v>110207</v>
      </c>
      <c r="W32" s="18" t="s">
        <v>1396</v>
      </c>
      <c r="X32" s="77" t="s">
        <v>1397</v>
      </c>
      <c r="Y32" s="89">
        <f t="shared" si="22"/>
        <v>133153</v>
      </c>
      <c r="Z32" s="90">
        <f t="shared" si="23"/>
        <v>82768.342704200622</v>
      </c>
      <c r="AA32" s="91">
        <f t="shared" si="24"/>
        <v>0.62160328872951132</v>
      </c>
      <c r="AB32" s="90">
        <f t="shared" si="25"/>
        <v>215921.34270420062</v>
      </c>
      <c r="AC32" s="90">
        <f t="shared" si="26"/>
        <v>50384.657295799378</v>
      </c>
      <c r="AD32" s="92">
        <f t="shared" si="12"/>
        <v>83490</v>
      </c>
      <c r="AE32" s="92" t="str">
        <f t="shared" si="13"/>
        <v/>
      </c>
      <c r="AF32" s="92">
        <f t="shared" si="14"/>
        <v>89334</v>
      </c>
      <c r="AG32" s="92">
        <f t="shared" si="15"/>
        <v>102734</v>
      </c>
      <c r="AH32" s="92">
        <f t="shared" si="16"/>
        <v>110207</v>
      </c>
      <c r="AI32" s="100">
        <f t="shared" si="17"/>
        <v>96441.25</v>
      </c>
      <c r="AJ32" s="93">
        <f t="shared" si="27"/>
        <v>12211.230551559222</v>
      </c>
      <c r="AK32" s="23">
        <f t="shared" si="28"/>
        <v>0.1266183355313128</v>
      </c>
      <c r="AM32" s="41"/>
    </row>
    <row r="33" spans="1:39" s="15" customFormat="1" ht="74.25" customHeight="1" x14ac:dyDescent="0.2">
      <c r="A33" s="81">
        <v>26</v>
      </c>
      <c r="B33" s="82" t="s">
        <v>107</v>
      </c>
      <c r="C33" s="82" t="s">
        <v>778</v>
      </c>
      <c r="D33" s="83" t="s">
        <v>1391</v>
      </c>
      <c r="E33" s="64">
        <v>254605</v>
      </c>
      <c r="F33" s="65">
        <v>254605</v>
      </c>
      <c r="G33" s="25" t="s">
        <v>1392</v>
      </c>
      <c r="H33" s="52" t="s">
        <v>1393</v>
      </c>
      <c r="I33" s="62">
        <v>550000</v>
      </c>
      <c r="J33" s="66">
        <v>550000</v>
      </c>
      <c r="K33" s="28" t="s">
        <v>1394</v>
      </c>
      <c r="L33" s="55" t="s">
        <v>1395</v>
      </c>
      <c r="M33" s="67">
        <v>272427</v>
      </c>
      <c r="N33" s="68">
        <v>272427</v>
      </c>
      <c r="O33" s="25" t="s">
        <v>1398</v>
      </c>
      <c r="P33" s="75" t="s">
        <v>1399</v>
      </c>
      <c r="Q33" s="69">
        <v>313291</v>
      </c>
      <c r="R33" s="63">
        <v>313291</v>
      </c>
      <c r="S33" s="24" t="s">
        <v>80</v>
      </c>
      <c r="T33" s="54" t="s">
        <v>81</v>
      </c>
      <c r="U33" s="18"/>
      <c r="V33" s="18"/>
      <c r="W33" s="18" t="s">
        <v>1396</v>
      </c>
      <c r="X33" s="77" t="s">
        <v>1397</v>
      </c>
      <c r="Y33" s="89">
        <f t="shared" si="22"/>
        <v>347580.75</v>
      </c>
      <c r="Z33" s="90">
        <f t="shared" si="23"/>
        <v>137164.03312913337</v>
      </c>
      <c r="AA33" s="91">
        <f t="shared" si="24"/>
        <v>0.39462494148232713</v>
      </c>
      <c r="AB33" s="90">
        <f t="shared" si="25"/>
        <v>484744.7831291334</v>
      </c>
      <c r="AC33" s="90">
        <f t="shared" si="26"/>
        <v>210416.71687086663</v>
      </c>
      <c r="AD33" s="92">
        <f t="shared" si="12"/>
        <v>254605</v>
      </c>
      <c r="AE33" s="92" t="str">
        <f t="shared" si="13"/>
        <v/>
      </c>
      <c r="AF33" s="92">
        <f t="shared" si="14"/>
        <v>272427</v>
      </c>
      <c r="AG33" s="92">
        <f t="shared" si="15"/>
        <v>313291</v>
      </c>
      <c r="AH33" s="92" t="str">
        <f t="shared" si="16"/>
        <v/>
      </c>
      <c r="AI33" s="100">
        <f t="shared" si="17"/>
        <v>280107.66666666669</v>
      </c>
      <c r="AJ33" s="93">
        <f t="shared" si="27"/>
        <v>30087.474625387444</v>
      </c>
      <c r="AK33" s="23">
        <f t="shared" si="28"/>
        <v>0.10741396329287943</v>
      </c>
      <c r="AM33" s="41"/>
    </row>
    <row r="34" spans="1:39" s="15" customFormat="1" ht="74.25" customHeight="1" x14ac:dyDescent="0.2">
      <c r="A34" s="81">
        <v>27</v>
      </c>
      <c r="B34" s="82" t="s">
        <v>108</v>
      </c>
      <c r="C34" s="82" t="s">
        <v>779</v>
      </c>
      <c r="D34" s="83" t="s">
        <v>1391</v>
      </c>
      <c r="E34" s="64">
        <v>5833</v>
      </c>
      <c r="F34" s="65">
        <v>5833</v>
      </c>
      <c r="G34" s="25" t="s">
        <v>1392</v>
      </c>
      <c r="H34" s="52" t="s">
        <v>1393</v>
      </c>
      <c r="I34" s="62">
        <v>5000</v>
      </c>
      <c r="J34" s="66">
        <v>5000</v>
      </c>
      <c r="K34" s="28" t="s">
        <v>1394</v>
      </c>
      <c r="L34" s="55" t="s">
        <v>1395</v>
      </c>
      <c r="M34" s="67">
        <v>6247</v>
      </c>
      <c r="N34" s="68">
        <v>6247</v>
      </c>
      <c r="O34" s="25" t="s">
        <v>1398</v>
      </c>
      <c r="P34" s="75" t="s">
        <v>1399</v>
      </c>
      <c r="Q34" s="69">
        <v>7184</v>
      </c>
      <c r="R34" s="63">
        <v>7184</v>
      </c>
      <c r="S34" s="24" t="s">
        <v>80</v>
      </c>
      <c r="T34" s="54" t="s">
        <v>81</v>
      </c>
      <c r="U34" s="18">
        <v>7707</v>
      </c>
      <c r="V34" s="18">
        <v>7707</v>
      </c>
      <c r="W34" s="18" t="s">
        <v>1396</v>
      </c>
      <c r="X34" s="77" t="s">
        <v>1397</v>
      </c>
      <c r="Y34" s="89">
        <f t="shared" si="22"/>
        <v>6394.2</v>
      </c>
      <c r="Z34" s="90">
        <f t="shared" si="23"/>
        <v>1075.5969040490972</v>
      </c>
      <c r="AA34" s="91">
        <f t="shared" si="24"/>
        <v>0.16821446061260162</v>
      </c>
      <c r="AB34" s="90">
        <f t="shared" si="25"/>
        <v>7469.7969040490971</v>
      </c>
      <c r="AC34" s="90">
        <f t="shared" si="26"/>
        <v>5318.6030959509026</v>
      </c>
      <c r="AD34" s="92">
        <f t="shared" si="12"/>
        <v>5833</v>
      </c>
      <c r="AE34" s="92" t="str">
        <f t="shared" si="13"/>
        <v/>
      </c>
      <c r="AF34" s="92">
        <f t="shared" si="14"/>
        <v>6247</v>
      </c>
      <c r="AG34" s="92">
        <f t="shared" si="15"/>
        <v>7184</v>
      </c>
      <c r="AH34" s="92" t="str">
        <f t="shared" si="16"/>
        <v/>
      </c>
      <c r="AI34" s="100">
        <f t="shared" si="17"/>
        <v>6421.333333333333</v>
      </c>
      <c r="AJ34" s="93">
        <f t="shared" si="27"/>
        <v>692.16640581101115</v>
      </c>
      <c r="AK34" s="23">
        <f t="shared" si="28"/>
        <v>0.10779169525711345</v>
      </c>
      <c r="AM34" s="41"/>
    </row>
    <row r="35" spans="1:39" s="15" customFormat="1" ht="74.25" customHeight="1" x14ac:dyDescent="0.2">
      <c r="A35" s="81">
        <v>28</v>
      </c>
      <c r="B35" s="82" t="s">
        <v>109</v>
      </c>
      <c r="C35" s="82" t="s">
        <v>780</v>
      </c>
      <c r="D35" s="83" t="s">
        <v>1391</v>
      </c>
      <c r="E35" s="64">
        <v>128331</v>
      </c>
      <c r="F35" s="65">
        <v>128331</v>
      </c>
      <c r="G35" s="25" t="s">
        <v>1392</v>
      </c>
      <c r="H35" s="52" t="s">
        <v>1393</v>
      </c>
      <c r="I35" s="62">
        <v>1500000</v>
      </c>
      <c r="J35" s="66">
        <v>1500000</v>
      </c>
      <c r="K35" s="28" t="s">
        <v>1394</v>
      </c>
      <c r="L35" s="55" t="s">
        <v>1395</v>
      </c>
      <c r="M35" s="67">
        <v>137445</v>
      </c>
      <c r="N35" s="68">
        <v>137445</v>
      </c>
      <c r="O35" s="25" t="s">
        <v>1398</v>
      </c>
      <c r="P35" s="75" t="s">
        <v>1399</v>
      </c>
      <c r="Q35" s="69">
        <v>158061</v>
      </c>
      <c r="R35" s="63">
        <v>158061</v>
      </c>
      <c r="S35" s="24" t="s">
        <v>80</v>
      </c>
      <c r="T35" s="54" t="s">
        <v>81</v>
      </c>
      <c r="U35" s="18">
        <v>169558</v>
      </c>
      <c r="V35" s="18">
        <v>169558</v>
      </c>
      <c r="W35" s="18" t="s">
        <v>1396</v>
      </c>
      <c r="X35" s="77" t="s">
        <v>1397</v>
      </c>
      <c r="Y35" s="89">
        <f t="shared" si="22"/>
        <v>418679</v>
      </c>
      <c r="Z35" s="90">
        <f t="shared" si="23"/>
        <v>604696.75116251456</v>
      </c>
      <c r="AA35" s="91">
        <f t="shared" si="24"/>
        <v>1.4442968268351519</v>
      </c>
      <c r="AB35" s="90">
        <f t="shared" si="25"/>
        <v>1023375.7511625146</v>
      </c>
      <c r="AC35" s="90">
        <f t="shared" si="26"/>
        <v>-186017.75116251456</v>
      </c>
      <c r="AD35" s="92">
        <f t="shared" si="12"/>
        <v>128331</v>
      </c>
      <c r="AE35" s="92" t="str">
        <f t="shared" si="13"/>
        <v/>
      </c>
      <c r="AF35" s="92">
        <f t="shared" si="14"/>
        <v>137445</v>
      </c>
      <c r="AG35" s="92">
        <f t="shared" si="15"/>
        <v>158061</v>
      </c>
      <c r="AH35" s="92">
        <f t="shared" si="16"/>
        <v>169558</v>
      </c>
      <c r="AI35" s="100">
        <f t="shared" si="17"/>
        <v>148348.75</v>
      </c>
      <c r="AJ35" s="93">
        <f t="shared" si="27"/>
        <v>18830.490918985623</v>
      </c>
      <c r="AK35" s="23">
        <f t="shared" si="28"/>
        <v>0.12693393721878765</v>
      </c>
      <c r="AM35" s="41"/>
    </row>
    <row r="36" spans="1:39" s="15" customFormat="1" ht="74.25" customHeight="1" x14ac:dyDescent="0.2">
      <c r="A36" s="81">
        <v>29</v>
      </c>
      <c r="B36" s="82" t="s">
        <v>110</v>
      </c>
      <c r="C36" s="82" t="s">
        <v>781</v>
      </c>
      <c r="D36" s="83" t="s">
        <v>1391</v>
      </c>
      <c r="E36" s="64">
        <v>823848</v>
      </c>
      <c r="F36" s="65">
        <v>823848</v>
      </c>
      <c r="G36" s="25" t="s">
        <v>1392</v>
      </c>
      <c r="H36" s="52" t="s">
        <v>1393</v>
      </c>
      <c r="I36" s="62">
        <v>1300000</v>
      </c>
      <c r="J36" s="66">
        <v>1300000</v>
      </c>
      <c r="K36" s="28" t="s">
        <v>1394</v>
      </c>
      <c r="L36" s="55" t="s">
        <v>1395</v>
      </c>
      <c r="M36" s="67">
        <v>882356</v>
      </c>
      <c r="N36" s="68">
        <v>882356</v>
      </c>
      <c r="O36" s="25" t="s">
        <v>1398</v>
      </c>
      <c r="P36" s="75" t="s">
        <v>1399</v>
      </c>
      <c r="Q36" s="69">
        <v>1014710</v>
      </c>
      <c r="R36" s="63">
        <v>1014710</v>
      </c>
      <c r="S36" s="24" t="s">
        <v>80</v>
      </c>
      <c r="T36" s="54" t="s">
        <v>81</v>
      </c>
      <c r="U36" s="18">
        <v>1088514</v>
      </c>
      <c r="V36" s="18">
        <v>1088514</v>
      </c>
      <c r="W36" s="18" t="s">
        <v>1396</v>
      </c>
      <c r="X36" s="77" t="s">
        <v>1397</v>
      </c>
      <c r="Y36" s="89">
        <f t="shared" si="22"/>
        <v>1021885.6</v>
      </c>
      <c r="Z36" s="90">
        <f t="shared" si="23"/>
        <v>187433.89014476558</v>
      </c>
      <c r="AA36" s="91">
        <f t="shared" si="24"/>
        <v>0.18341964124434829</v>
      </c>
      <c r="AB36" s="90">
        <f t="shared" si="25"/>
        <v>1209319.4901447655</v>
      </c>
      <c r="AC36" s="90">
        <f t="shared" si="26"/>
        <v>834451.70985523437</v>
      </c>
      <c r="AD36" s="92" t="str">
        <f t="shared" si="12"/>
        <v/>
      </c>
      <c r="AE36" s="92" t="str">
        <f t="shared" si="13"/>
        <v/>
      </c>
      <c r="AF36" s="92">
        <f t="shared" si="14"/>
        <v>882356</v>
      </c>
      <c r="AG36" s="92">
        <f t="shared" si="15"/>
        <v>1014710</v>
      </c>
      <c r="AH36" s="92">
        <f t="shared" si="16"/>
        <v>1088514</v>
      </c>
      <c r="AI36" s="100">
        <f t="shared" si="17"/>
        <v>995193.33333333337</v>
      </c>
      <c r="AJ36" s="93">
        <f t="shared" si="27"/>
        <v>104455.51899891807</v>
      </c>
      <c r="AK36" s="23">
        <f t="shared" si="28"/>
        <v>0.10496002686136502</v>
      </c>
      <c r="AM36" s="41"/>
    </row>
    <row r="37" spans="1:39" s="15" customFormat="1" ht="74.25" customHeight="1" x14ac:dyDescent="0.2">
      <c r="A37" s="81">
        <v>30</v>
      </c>
      <c r="B37" s="82" t="s">
        <v>111</v>
      </c>
      <c r="C37" s="82" t="s">
        <v>782</v>
      </c>
      <c r="D37" s="83" t="s">
        <v>1391</v>
      </c>
      <c r="E37" s="64">
        <v>808442</v>
      </c>
      <c r="F37" s="65">
        <v>808442</v>
      </c>
      <c r="G37" s="25" t="s">
        <v>1392</v>
      </c>
      <c r="H37" s="52" t="s">
        <v>1393</v>
      </c>
      <c r="I37" s="62">
        <v>1800000</v>
      </c>
      <c r="J37" s="66">
        <v>1800000</v>
      </c>
      <c r="K37" s="28" t="s">
        <v>1394</v>
      </c>
      <c r="L37" s="55" t="s">
        <v>1395</v>
      </c>
      <c r="M37" s="67">
        <v>865856</v>
      </c>
      <c r="N37" s="68">
        <v>865856</v>
      </c>
      <c r="O37" s="25" t="s">
        <v>1398</v>
      </c>
      <c r="P37" s="75" t="s">
        <v>1399</v>
      </c>
      <c r="Q37" s="69">
        <v>995734</v>
      </c>
      <c r="R37" s="63">
        <v>995734</v>
      </c>
      <c r="S37" s="24" t="s">
        <v>80</v>
      </c>
      <c r="T37" s="54" t="s">
        <v>81</v>
      </c>
      <c r="U37" s="18">
        <v>1068158</v>
      </c>
      <c r="V37" s="18">
        <v>1068158</v>
      </c>
      <c r="W37" s="18" t="s">
        <v>1396</v>
      </c>
      <c r="X37" s="77" t="s">
        <v>1397</v>
      </c>
      <c r="Y37" s="89">
        <f t="shared" si="22"/>
        <v>1107638</v>
      </c>
      <c r="Z37" s="90">
        <f t="shared" si="23"/>
        <v>400444.47074469639</v>
      </c>
      <c r="AA37" s="91">
        <f t="shared" si="24"/>
        <v>0.36153009443942552</v>
      </c>
      <c r="AB37" s="90">
        <f t="shared" si="25"/>
        <v>1508082.4707446964</v>
      </c>
      <c r="AC37" s="90">
        <f t="shared" si="26"/>
        <v>707193.52925530355</v>
      </c>
      <c r="AD37" s="92">
        <f t="shared" si="12"/>
        <v>808442</v>
      </c>
      <c r="AE37" s="92" t="str">
        <f t="shared" si="13"/>
        <v/>
      </c>
      <c r="AF37" s="92">
        <f t="shared" si="14"/>
        <v>865856</v>
      </c>
      <c r="AG37" s="92">
        <f t="shared" si="15"/>
        <v>995734</v>
      </c>
      <c r="AH37" s="92">
        <f t="shared" si="16"/>
        <v>1068158</v>
      </c>
      <c r="AI37" s="100">
        <f t="shared" si="17"/>
        <v>934547.5</v>
      </c>
      <c r="AJ37" s="93">
        <f t="shared" si="27"/>
        <v>118626.40627195954</v>
      </c>
      <c r="AK37" s="23">
        <f t="shared" si="28"/>
        <v>0.12693459270070226</v>
      </c>
      <c r="AM37" s="41"/>
    </row>
    <row r="38" spans="1:39" s="15" customFormat="1" ht="74.25" customHeight="1" x14ac:dyDescent="0.2">
      <c r="A38" s="81">
        <v>31</v>
      </c>
      <c r="B38" s="82" t="s">
        <v>112</v>
      </c>
      <c r="C38" s="82" t="s">
        <v>783</v>
      </c>
      <c r="D38" s="83" t="s">
        <v>1391</v>
      </c>
      <c r="E38" s="64">
        <v>470386</v>
      </c>
      <c r="F38" s="65">
        <v>470386</v>
      </c>
      <c r="G38" s="25" t="s">
        <v>1392</v>
      </c>
      <c r="H38" s="52" t="s">
        <v>1393</v>
      </c>
      <c r="I38" s="62">
        <v>1750000</v>
      </c>
      <c r="J38" s="66">
        <v>1750000</v>
      </c>
      <c r="K38" s="28" t="s">
        <v>1394</v>
      </c>
      <c r="L38" s="55" t="s">
        <v>1395</v>
      </c>
      <c r="M38" s="67">
        <v>503792</v>
      </c>
      <c r="N38" s="68">
        <v>503792</v>
      </c>
      <c r="O38" s="25" t="s">
        <v>1398</v>
      </c>
      <c r="P38" s="75" t="s">
        <v>1399</v>
      </c>
      <c r="Q38" s="69">
        <v>579361</v>
      </c>
      <c r="R38" s="63">
        <v>579361</v>
      </c>
      <c r="S38" s="24" t="s">
        <v>80</v>
      </c>
      <c r="T38" s="54" t="s">
        <v>81</v>
      </c>
      <c r="U38" s="18">
        <v>621500</v>
      </c>
      <c r="V38" s="18">
        <v>621500</v>
      </c>
      <c r="W38" s="18" t="s">
        <v>1396</v>
      </c>
      <c r="X38" s="77" t="s">
        <v>1397</v>
      </c>
      <c r="Y38" s="89">
        <f t="shared" si="22"/>
        <v>785007.8</v>
      </c>
      <c r="Z38" s="90">
        <f t="shared" si="23"/>
        <v>542748.68868491973</v>
      </c>
      <c r="AA38" s="91">
        <f t="shared" si="24"/>
        <v>0.6913927335306983</v>
      </c>
      <c r="AB38" s="90">
        <f t="shared" si="25"/>
        <v>1327756.4886849197</v>
      </c>
      <c r="AC38" s="90">
        <f t="shared" si="26"/>
        <v>242259.11131508031</v>
      </c>
      <c r="AD38" s="92">
        <f t="shared" si="12"/>
        <v>470386</v>
      </c>
      <c r="AE38" s="92" t="str">
        <f t="shared" si="13"/>
        <v/>
      </c>
      <c r="AF38" s="92">
        <f t="shared" si="14"/>
        <v>503792</v>
      </c>
      <c r="AG38" s="92">
        <f t="shared" si="15"/>
        <v>579361</v>
      </c>
      <c r="AH38" s="92">
        <f t="shared" si="16"/>
        <v>621500</v>
      </c>
      <c r="AI38" s="100">
        <f t="shared" si="17"/>
        <v>543759.75</v>
      </c>
      <c r="AJ38" s="93">
        <f t="shared" si="27"/>
        <v>69022.03440629183</v>
      </c>
      <c r="AK38" s="23">
        <f t="shared" si="28"/>
        <v>0.12693479869793936</v>
      </c>
      <c r="AM38" s="41"/>
    </row>
    <row r="39" spans="1:39" s="15" customFormat="1" ht="74.25" customHeight="1" x14ac:dyDescent="0.2">
      <c r="A39" s="81">
        <v>32</v>
      </c>
      <c r="B39" s="82" t="s">
        <v>113</v>
      </c>
      <c r="C39" s="82" t="s">
        <v>784</v>
      </c>
      <c r="D39" s="83" t="s">
        <v>1391</v>
      </c>
      <c r="E39" s="64">
        <v>1112030</v>
      </c>
      <c r="F39" s="65">
        <v>1112030</v>
      </c>
      <c r="G39" s="25" t="s">
        <v>1392</v>
      </c>
      <c r="H39" s="52" t="s">
        <v>1393</v>
      </c>
      <c r="I39" s="62">
        <v>1900000</v>
      </c>
      <c r="J39" s="66">
        <v>1900000</v>
      </c>
      <c r="K39" s="28" t="s">
        <v>1394</v>
      </c>
      <c r="L39" s="55" t="s">
        <v>1395</v>
      </c>
      <c r="M39" s="67">
        <v>1191004</v>
      </c>
      <c r="N39" s="68">
        <v>1191004</v>
      </c>
      <c r="O39" s="25" t="s">
        <v>1398</v>
      </c>
      <c r="P39" s="75" t="s">
        <v>1399</v>
      </c>
      <c r="Q39" s="69">
        <v>1369655</v>
      </c>
      <c r="R39" s="63">
        <v>1369655</v>
      </c>
      <c r="S39" s="24" t="s">
        <v>80</v>
      </c>
      <c r="T39" s="54" t="s">
        <v>81</v>
      </c>
      <c r="U39" s="18">
        <v>1469276</v>
      </c>
      <c r="V39" s="18">
        <v>1469276</v>
      </c>
      <c r="W39" s="18" t="s">
        <v>1396</v>
      </c>
      <c r="X39" s="77" t="s">
        <v>1397</v>
      </c>
      <c r="Y39" s="89">
        <f t="shared" si="22"/>
        <v>1408393</v>
      </c>
      <c r="Z39" s="90">
        <f t="shared" si="23"/>
        <v>309020.15301271208</v>
      </c>
      <c r="AA39" s="91">
        <f t="shared" si="24"/>
        <v>0.2194132980018447</v>
      </c>
      <c r="AB39" s="90">
        <f t="shared" si="25"/>
        <v>1717413.153012712</v>
      </c>
      <c r="AC39" s="90">
        <f t="shared" si="26"/>
        <v>1099372.846987288</v>
      </c>
      <c r="AD39" s="92">
        <f t="shared" si="12"/>
        <v>1112030</v>
      </c>
      <c r="AE39" s="92" t="str">
        <f t="shared" si="13"/>
        <v/>
      </c>
      <c r="AF39" s="92">
        <f t="shared" si="14"/>
        <v>1191004</v>
      </c>
      <c r="AG39" s="92">
        <f t="shared" si="15"/>
        <v>1369655</v>
      </c>
      <c r="AH39" s="92">
        <f t="shared" si="16"/>
        <v>1469276</v>
      </c>
      <c r="AI39" s="100">
        <f t="shared" si="17"/>
        <v>1285491.25</v>
      </c>
      <c r="AJ39" s="93">
        <f t="shared" si="27"/>
        <v>163173.74871666703</v>
      </c>
      <c r="AK39" s="23">
        <f t="shared" si="28"/>
        <v>0.12693493535383227</v>
      </c>
      <c r="AM39" s="41"/>
    </row>
    <row r="40" spans="1:39" s="15" customFormat="1" ht="74.25" customHeight="1" x14ac:dyDescent="0.2">
      <c r="A40" s="81">
        <v>33</v>
      </c>
      <c r="B40" s="82" t="s">
        <v>114</v>
      </c>
      <c r="C40" s="82" t="s">
        <v>785</v>
      </c>
      <c r="D40" s="83" t="s">
        <v>1391</v>
      </c>
      <c r="E40" s="64">
        <v>645185</v>
      </c>
      <c r="F40" s="65">
        <v>645185</v>
      </c>
      <c r="G40" s="25" t="s">
        <v>1392</v>
      </c>
      <c r="H40" s="52" t="s">
        <v>1393</v>
      </c>
      <c r="I40" s="62">
        <v>1700000</v>
      </c>
      <c r="J40" s="66">
        <v>1700000</v>
      </c>
      <c r="K40" s="28" t="s">
        <v>1394</v>
      </c>
      <c r="L40" s="55" t="s">
        <v>1395</v>
      </c>
      <c r="M40" s="67">
        <v>691005</v>
      </c>
      <c r="N40" s="68">
        <v>691005</v>
      </c>
      <c r="O40" s="25" t="s">
        <v>1398</v>
      </c>
      <c r="P40" s="75" t="s">
        <v>1399</v>
      </c>
      <c r="Q40" s="69">
        <v>794656</v>
      </c>
      <c r="R40" s="63">
        <v>794656</v>
      </c>
      <c r="S40" s="24" t="s">
        <v>80</v>
      </c>
      <c r="T40" s="54" t="s">
        <v>81</v>
      </c>
      <c r="U40" s="18">
        <v>852455</v>
      </c>
      <c r="V40" s="18">
        <v>852455</v>
      </c>
      <c r="W40" s="18" t="s">
        <v>1396</v>
      </c>
      <c r="X40" s="77" t="s">
        <v>1397</v>
      </c>
      <c r="Y40" s="89">
        <f t="shared" si="22"/>
        <v>936660.2</v>
      </c>
      <c r="Z40" s="90">
        <f t="shared" si="23"/>
        <v>434524.92111811024</v>
      </c>
      <c r="AA40" s="91">
        <f t="shared" si="24"/>
        <v>0.46390881252145683</v>
      </c>
      <c r="AB40" s="90">
        <f t="shared" si="25"/>
        <v>1371185.1211181101</v>
      </c>
      <c r="AC40" s="90">
        <f t="shared" si="26"/>
        <v>502135.27888188971</v>
      </c>
      <c r="AD40" s="92">
        <f t="shared" si="12"/>
        <v>645185</v>
      </c>
      <c r="AE40" s="92" t="str">
        <f t="shared" si="13"/>
        <v/>
      </c>
      <c r="AF40" s="92">
        <f t="shared" si="14"/>
        <v>691005</v>
      </c>
      <c r="AG40" s="92">
        <f t="shared" si="15"/>
        <v>794656</v>
      </c>
      <c r="AH40" s="92">
        <f t="shared" si="16"/>
        <v>852455</v>
      </c>
      <c r="AI40" s="100">
        <f t="shared" si="17"/>
        <v>745825.25</v>
      </c>
      <c r="AJ40" s="93">
        <f t="shared" si="27"/>
        <v>94671.476627950964</v>
      </c>
      <c r="AK40" s="23">
        <f t="shared" si="28"/>
        <v>0.12693519913404777</v>
      </c>
      <c r="AM40" s="41"/>
    </row>
    <row r="41" spans="1:39" s="15" customFormat="1" ht="74.25" customHeight="1" x14ac:dyDescent="0.2">
      <c r="A41" s="81">
        <v>34</v>
      </c>
      <c r="B41" s="82" t="s">
        <v>115</v>
      </c>
      <c r="C41" s="82" t="s">
        <v>786</v>
      </c>
      <c r="D41" s="83" t="s">
        <v>1391</v>
      </c>
      <c r="E41" s="64">
        <v>159275</v>
      </c>
      <c r="F41" s="65">
        <v>159275</v>
      </c>
      <c r="G41" s="25" t="s">
        <v>1392</v>
      </c>
      <c r="H41" s="52" t="s">
        <v>1393</v>
      </c>
      <c r="I41" s="62">
        <v>350000</v>
      </c>
      <c r="J41" s="66">
        <v>350000</v>
      </c>
      <c r="K41" s="28" t="s">
        <v>1394</v>
      </c>
      <c r="L41" s="55" t="s">
        <v>1395</v>
      </c>
      <c r="M41" s="67">
        <v>170587</v>
      </c>
      <c r="N41" s="68">
        <v>170587</v>
      </c>
      <c r="O41" s="25" t="s">
        <v>1398</v>
      </c>
      <c r="P41" s="75" t="s">
        <v>1399</v>
      </c>
      <c r="Q41" s="69">
        <v>196175</v>
      </c>
      <c r="R41" s="63">
        <v>196175</v>
      </c>
      <c r="S41" s="24" t="s">
        <v>80</v>
      </c>
      <c r="T41" s="54" t="s">
        <v>81</v>
      </c>
      <c r="U41" s="18">
        <v>210443</v>
      </c>
      <c r="V41" s="18">
        <v>210443</v>
      </c>
      <c r="W41" s="18" t="s">
        <v>1396</v>
      </c>
      <c r="X41" s="77" t="s">
        <v>1397</v>
      </c>
      <c r="Y41" s="89">
        <f t="shared" si="22"/>
        <v>217296</v>
      </c>
      <c r="Z41" s="90">
        <f t="shared" si="23"/>
        <v>76895.349319708534</v>
      </c>
      <c r="AA41" s="91">
        <f t="shared" si="24"/>
        <v>0.35387374512052011</v>
      </c>
      <c r="AB41" s="90">
        <f t="shared" si="25"/>
        <v>294191.34931970853</v>
      </c>
      <c r="AC41" s="90">
        <f t="shared" si="26"/>
        <v>140400.65068029147</v>
      </c>
      <c r="AD41" s="92">
        <f t="shared" si="12"/>
        <v>159275</v>
      </c>
      <c r="AE41" s="92" t="str">
        <f t="shared" si="13"/>
        <v/>
      </c>
      <c r="AF41" s="92">
        <f t="shared" si="14"/>
        <v>170587</v>
      </c>
      <c r="AG41" s="92">
        <f t="shared" si="15"/>
        <v>196175</v>
      </c>
      <c r="AH41" s="92">
        <f t="shared" si="16"/>
        <v>210443</v>
      </c>
      <c r="AI41" s="100">
        <f t="shared" si="17"/>
        <v>184120</v>
      </c>
      <c r="AJ41" s="93">
        <f t="shared" si="27"/>
        <v>23371.203563359762</v>
      </c>
      <c r="AK41" s="23">
        <f t="shared" si="28"/>
        <v>0.12693462721790008</v>
      </c>
      <c r="AM41" s="41"/>
    </row>
    <row r="42" spans="1:39" s="15" customFormat="1" ht="74.25" customHeight="1" x14ac:dyDescent="0.2">
      <c r="A42" s="81">
        <v>35</v>
      </c>
      <c r="B42" s="82" t="s">
        <v>116</v>
      </c>
      <c r="C42" s="82" t="s">
        <v>787</v>
      </c>
      <c r="D42" s="83" t="s">
        <v>1391</v>
      </c>
      <c r="E42" s="64">
        <v>37179</v>
      </c>
      <c r="F42" s="65">
        <v>37179</v>
      </c>
      <c r="G42" s="25" t="s">
        <v>1392</v>
      </c>
      <c r="H42" s="52" t="s">
        <v>1393</v>
      </c>
      <c r="I42" s="62">
        <v>250000</v>
      </c>
      <c r="J42" s="66">
        <v>250000</v>
      </c>
      <c r="K42" s="28" t="s">
        <v>1394</v>
      </c>
      <c r="L42" s="55" t="s">
        <v>1395</v>
      </c>
      <c r="M42" s="67">
        <v>39819</v>
      </c>
      <c r="N42" s="68">
        <v>39819</v>
      </c>
      <c r="O42" s="25" t="s">
        <v>1398</v>
      </c>
      <c r="P42" s="75" t="s">
        <v>1399</v>
      </c>
      <c r="Q42" s="69">
        <v>45792</v>
      </c>
      <c r="R42" s="63">
        <v>45792</v>
      </c>
      <c r="S42" s="24" t="s">
        <v>80</v>
      </c>
      <c r="T42" s="54" t="s">
        <v>81</v>
      </c>
      <c r="U42" s="18">
        <v>49123</v>
      </c>
      <c r="V42" s="18">
        <v>49123</v>
      </c>
      <c r="W42" s="18" t="s">
        <v>1396</v>
      </c>
      <c r="X42" s="77" t="s">
        <v>1397</v>
      </c>
      <c r="Y42" s="89">
        <f t="shared" si="22"/>
        <v>84382.6</v>
      </c>
      <c r="Z42" s="90">
        <f t="shared" si="23"/>
        <v>92703.413207389502</v>
      </c>
      <c r="AA42" s="91">
        <f t="shared" si="24"/>
        <v>1.0986081633818998</v>
      </c>
      <c r="AB42" s="90">
        <f t="shared" si="25"/>
        <v>177086.01320738951</v>
      </c>
      <c r="AC42" s="90">
        <f t="shared" si="26"/>
        <v>-8320.8132073894958</v>
      </c>
      <c r="AD42" s="92">
        <f t="shared" si="12"/>
        <v>37179</v>
      </c>
      <c r="AE42" s="92" t="str">
        <f t="shared" si="13"/>
        <v/>
      </c>
      <c r="AF42" s="92">
        <f t="shared" si="14"/>
        <v>39819</v>
      </c>
      <c r="AG42" s="92">
        <f t="shared" si="15"/>
        <v>45792</v>
      </c>
      <c r="AH42" s="92">
        <f t="shared" si="16"/>
        <v>49123</v>
      </c>
      <c r="AI42" s="100">
        <f t="shared" si="17"/>
        <v>42978.25</v>
      </c>
      <c r="AJ42" s="93">
        <f t="shared" si="27"/>
        <v>5455.4957840694915</v>
      </c>
      <c r="AK42" s="23">
        <f t="shared" si="28"/>
        <v>0.12693620108006937</v>
      </c>
      <c r="AM42" s="41"/>
    </row>
    <row r="43" spans="1:39" s="15" customFormat="1" ht="74.25" customHeight="1" x14ac:dyDescent="0.2">
      <c r="A43" s="81">
        <v>36</v>
      </c>
      <c r="B43" s="82" t="s">
        <v>117</v>
      </c>
      <c r="C43" s="82" t="s">
        <v>788</v>
      </c>
      <c r="D43" s="83" t="s">
        <v>1391</v>
      </c>
      <c r="E43" s="64">
        <v>8042215</v>
      </c>
      <c r="F43" s="65">
        <v>8042215</v>
      </c>
      <c r="G43" s="25" t="s">
        <v>1392</v>
      </c>
      <c r="H43" s="52" t="s">
        <v>1393</v>
      </c>
      <c r="I43" s="62">
        <v>9000000</v>
      </c>
      <c r="J43" s="66">
        <v>9000000</v>
      </c>
      <c r="K43" s="28" t="s">
        <v>1394</v>
      </c>
      <c r="L43" s="55" t="s">
        <v>1395</v>
      </c>
      <c r="M43" s="67">
        <v>8613358</v>
      </c>
      <c r="N43" s="68">
        <v>8613358</v>
      </c>
      <c r="O43" s="25" t="s">
        <v>1398</v>
      </c>
      <c r="P43" s="75" t="s">
        <v>1399</v>
      </c>
      <c r="Q43" s="69">
        <v>9905362</v>
      </c>
      <c r="R43" s="63">
        <v>9905362</v>
      </c>
      <c r="S43" s="24" t="s">
        <v>80</v>
      </c>
      <c r="T43" s="54" t="s">
        <v>81</v>
      </c>
      <c r="U43" s="18">
        <v>10625825</v>
      </c>
      <c r="V43" s="18">
        <v>10625825</v>
      </c>
      <c r="W43" s="18" t="s">
        <v>1396</v>
      </c>
      <c r="X43" s="77" t="s">
        <v>1397</v>
      </c>
      <c r="Y43" s="89">
        <f t="shared" si="22"/>
        <v>9237352</v>
      </c>
      <c r="Z43" s="90">
        <f t="shared" si="23"/>
        <v>1030552.2263012681</v>
      </c>
      <c r="AA43" s="91">
        <f t="shared" si="24"/>
        <v>0.11156359812869186</v>
      </c>
      <c r="AB43" s="90">
        <f t="shared" si="25"/>
        <v>10267904.226301268</v>
      </c>
      <c r="AC43" s="90">
        <f t="shared" si="26"/>
        <v>8206799.7736987323</v>
      </c>
      <c r="AD43" s="92" t="str">
        <f t="shared" si="12"/>
        <v/>
      </c>
      <c r="AE43" s="92">
        <f t="shared" si="13"/>
        <v>9000000</v>
      </c>
      <c r="AF43" s="92">
        <f t="shared" si="14"/>
        <v>8613358</v>
      </c>
      <c r="AG43" s="92">
        <f t="shared" si="15"/>
        <v>9905362</v>
      </c>
      <c r="AH43" s="92" t="str">
        <f t="shared" si="16"/>
        <v/>
      </c>
      <c r="AI43" s="100">
        <f t="shared" si="17"/>
        <v>9172906.666666666</v>
      </c>
      <c r="AJ43" s="93">
        <f t="shared" si="27"/>
        <v>663129.79162252496</v>
      </c>
      <c r="AK43" s="23">
        <f t="shared" si="28"/>
        <v>7.2292220527247458E-2</v>
      </c>
      <c r="AM43" s="41"/>
    </row>
    <row r="44" spans="1:39" s="15" customFormat="1" ht="74.25" customHeight="1" x14ac:dyDescent="0.2">
      <c r="A44" s="81">
        <v>37</v>
      </c>
      <c r="B44" s="82" t="s">
        <v>118</v>
      </c>
      <c r="C44" s="82" t="s">
        <v>789</v>
      </c>
      <c r="D44" s="83" t="s">
        <v>1391</v>
      </c>
      <c r="E44" s="64">
        <v>13315047</v>
      </c>
      <c r="F44" s="65">
        <v>13315047</v>
      </c>
      <c r="G44" s="25" t="s">
        <v>1392</v>
      </c>
      <c r="H44" s="52" t="s">
        <v>1393</v>
      </c>
      <c r="I44" s="62">
        <v>16000000</v>
      </c>
      <c r="J44" s="66">
        <v>16000000</v>
      </c>
      <c r="K44" s="28" t="s">
        <v>1394</v>
      </c>
      <c r="L44" s="55" t="s">
        <v>1395</v>
      </c>
      <c r="M44" s="67">
        <v>14260655</v>
      </c>
      <c r="N44" s="68">
        <v>14260655</v>
      </c>
      <c r="O44" s="25" t="s">
        <v>1398</v>
      </c>
      <c r="P44" s="75" t="s">
        <v>1399</v>
      </c>
      <c r="Q44" s="69">
        <v>16399753</v>
      </c>
      <c r="R44" s="63">
        <v>16399753</v>
      </c>
      <c r="S44" s="24" t="s">
        <v>80</v>
      </c>
      <c r="T44" s="54" t="s">
        <v>81</v>
      </c>
      <c r="U44" s="18">
        <v>17592584</v>
      </c>
      <c r="V44" s="18">
        <v>17592584</v>
      </c>
      <c r="W44" s="18" t="s">
        <v>1396</v>
      </c>
      <c r="X44" s="77" t="s">
        <v>1397</v>
      </c>
      <c r="Y44" s="89">
        <f t="shared" si="22"/>
        <v>15513607.800000001</v>
      </c>
      <c r="Z44" s="90">
        <f t="shared" si="23"/>
        <v>1713733.7189740711</v>
      </c>
      <c r="AA44" s="91">
        <f t="shared" si="24"/>
        <v>0.11046648471892341</v>
      </c>
      <c r="AB44" s="90">
        <f t="shared" si="25"/>
        <v>17227341.518974073</v>
      </c>
      <c r="AC44" s="90">
        <f t="shared" si="26"/>
        <v>13799874.08102593</v>
      </c>
      <c r="AD44" s="92" t="str">
        <f t="shared" si="12"/>
        <v/>
      </c>
      <c r="AE44" s="92">
        <f t="shared" si="13"/>
        <v>16000000</v>
      </c>
      <c r="AF44" s="92">
        <f t="shared" si="14"/>
        <v>14260655</v>
      </c>
      <c r="AG44" s="92">
        <f t="shared" si="15"/>
        <v>16399753</v>
      </c>
      <c r="AH44" s="92" t="str">
        <f t="shared" si="16"/>
        <v/>
      </c>
      <c r="AI44" s="100">
        <f t="shared" si="17"/>
        <v>15553469.333333334</v>
      </c>
      <c r="AJ44" s="93">
        <f t="shared" si="27"/>
        <v>1137311.4307903238</v>
      </c>
      <c r="AK44" s="23">
        <f t="shared" si="28"/>
        <v>7.3122684490263587E-2</v>
      </c>
      <c r="AM44" s="41"/>
    </row>
    <row r="45" spans="1:39" s="15" customFormat="1" ht="74.25" customHeight="1" x14ac:dyDescent="0.2">
      <c r="A45" s="81">
        <v>38</v>
      </c>
      <c r="B45" s="82" t="s">
        <v>119</v>
      </c>
      <c r="C45" s="82" t="s">
        <v>790</v>
      </c>
      <c r="D45" s="83" t="s">
        <v>1391</v>
      </c>
      <c r="E45" s="64">
        <v>1286816</v>
      </c>
      <c r="F45" s="65">
        <v>1286816</v>
      </c>
      <c r="G45" s="25" t="s">
        <v>1392</v>
      </c>
      <c r="H45" s="52" t="s">
        <v>1393</v>
      </c>
      <c r="I45" s="62">
        <v>3500000</v>
      </c>
      <c r="J45" s="66">
        <v>3500000</v>
      </c>
      <c r="K45" s="28" t="s">
        <v>1394</v>
      </c>
      <c r="L45" s="55" t="s">
        <v>1395</v>
      </c>
      <c r="M45" s="67">
        <v>1378203</v>
      </c>
      <c r="N45" s="68">
        <v>1378203</v>
      </c>
      <c r="O45" s="25" t="s">
        <v>1398</v>
      </c>
      <c r="P45" s="75" t="s">
        <v>1399</v>
      </c>
      <c r="Q45" s="69">
        <v>1584934</v>
      </c>
      <c r="R45" s="63">
        <v>1584934</v>
      </c>
      <c r="S45" s="24" t="s">
        <v>80</v>
      </c>
      <c r="T45" s="54" t="s">
        <v>81</v>
      </c>
      <c r="U45" s="18">
        <v>1700213</v>
      </c>
      <c r="V45" s="18">
        <v>1700213</v>
      </c>
      <c r="W45" s="18" t="s">
        <v>1396</v>
      </c>
      <c r="X45" s="77" t="s">
        <v>1397</v>
      </c>
      <c r="Y45" s="89">
        <f t="shared" si="22"/>
        <v>1890033.2</v>
      </c>
      <c r="Z45" s="90">
        <f t="shared" si="23"/>
        <v>914733.76882003224</v>
      </c>
      <c r="AA45" s="91">
        <f t="shared" si="24"/>
        <v>0.48397761945135792</v>
      </c>
      <c r="AB45" s="90">
        <f t="shared" si="25"/>
        <v>2804766.9688200322</v>
      </c>
      <c r="AC45" s="90">
        <f t="shared" si="26"/>
        <v>975299.43117996771</v>
      </c>
      <c r="AD45" s="92">
        <f t="shared" si="12"/>
        <v>1286816</v>
      </c>
      <c r="AE45" s="92" t="str">
        <f t="shared" si="13"/>
        <v/>
      </c>
      <c r="AF45" s="92">
        <f t="shared" si="14"/>
        <v>1378203</v>
      </c>
      <c r="AG45" s="92">
        <f t="shared" si="15"/>
        <v>1584934</v>
      </c>
      <c r="AH45" s="92">
        <f t="shared" si="16"/>
        <v>1700213</v>
      </c>
      <c r="AI45" s="100">
        <f t="shared" si="17"/>
        <v>1487541.5</v>
      </c>
      <c r="AJ45" s="93">
        <f t="shared" si="27"/>
        <v>188820.99097734515</v>
      </c>
      <c r="AK45" s="23">
        <f t="shared" si="28"/>
        <v>0.12693493995115104</v>
      </c>
      <c r="AM45" s="41"/>
    </row>
    <row r="46" spans="1:39" s="15" customFormat="1" ht="74.25" customHeight="1" x14ac:dyDescent="0.2">
      <c r="A46" s="81">
        <v>39</v>
      </c>
      <c r="B46" s="82" t="s">
        <v>120</v>
      </c>
      <c r="C46" s="82" t="s">
        <v>791</v>
      </c>
      <c r="D46" s="83" t="s">
        <v>1391</v>
      </c>
      <c r="E46" s="64">
        <v>1688995</v>
      </c>
      <c r="F46" s="65">
        <v>1688995</v>
      </c>
      <c r="G46" s="25" t="s">
        <v>1392</v>
      </c>
      <c r="H46" s="52" t="s">
        <v>1393</v>
      </c>
      <c r="I46" s="62">
        <v>3700000</v>
      </c>
      <c r="J46" s="66">
        <v>3700000</v>
      </c>
      <c r="K46" s="28" t="s">
        <v>1394</v>
      </c>
      <c r="L46" s="55" t="s">
        <v>1395</v>
      </c>
      <c r="M46" s="67">
        <v>1808944</v>
      </c>
      <c r="N46" s="68">
        <v>1808944</v>
      </c>
      <c r="O46" s="25" t="s">
        <v>1398</v>
      </c>
      <c r="P46" s="75" t="s">
        <v>1399</v>
      </c>
      <c r="Q46" s="69">
        <v>2080285</v>
      </c>
      <c r="R46" s="63">
        <v>2080285</v>
      </c>
      <c r="S46" s="24" t="s">
        <v>80</v>
      </c>
      <c r="T46" s="54" t="s">
        <v>81</v>
      </c>
      <c r="U46" s="18">
        <v>2231594</v>
      </c>
      <c r="V46" s="18">
        <v>2231594</v>
      </c>
      <c r="W46" s="18" t="s">
        <v>1396</v>
      </c>
      <c r="X46" s="77" t="s">
        <v>1397</v>
      </c>
      <c r="Y46" s="89">
        <f t="shared" si="22"/>
        <v>2301963.6</v>
      </c>
      <c r="Z46" s="90">
        <f t="shared" si="23"/>
        <v>810462.50508539868</v>
      </c>
      <c r="AA46" s="91">
        <f t="shared" si="24"/>
        <v>0.35207442249972964</v>
      </c>
      <c r="AB46" s="90">
        <f t="shared" si="25"/>
        <v>3112426.105085399</v>
      </c>
      <c r="AC46" s="90">
        <f t="shared" si="26"/>
        <v>1491501.0949146014</v>
      </c>
      <c r="AD46" s="92">
        <f t="shared" si="12"/>
        <v>1688995</v>
      </c>
      <c r="AE46" s="92" t="str">
        <f t="shared" si="13"/>
        <v/>
      </c>
      <c r="AF46" s="92">
        <f t="shared" si="14"/>
        <v>1808944</v>
      </c>
      <c r="AG46" s="92">
        <f t="shared" si="15"/>
        <v>2080285</v>
      </c>
      <c r="AH46" s="92">
        <f t="shared" si="16"/>
        <v>2231594</v>
      </c>
      <c r="AI46" s="100">
        <f t="shared" si="17"/>
        <v>1952454.5</v>
      </c>
      <c r="AJ46" s="93">
        <f t="shared" si="27"/>
        <v>247834.3996441979</v>
      </c>
      <c r="AK46" s="23">
        <f t="shared" si="28"/>
        <v>0.12693478882309314</v>
      </c>
      <c r="AM46" s="41"/>
    </row>
    <row r="47" spans="1:39" s="15" customFormat="1" ht="74.25" customHeight="1" x14ac:dyDescent="0.2">
      <c r="A47" s="81">
        <v>40</v>
      </c>
      <c r="B47" s="82" t="s">
        <v>121</v>
      </c>
      <c r="C47" s="82" t="s">
        <v>792</v>
      </c>
      <c r="D47" s="83" t="s">
        <v>1391</v>
      </c>
      <c r="E47" s="64">
        <v>8151903</v>
      </c>
      <c r="F47" s="65">
        <v>8151903</v>
      </c>
      <c r="G47" s="25" t="s">
        <v>1392</v>
      </c>
      <c r="H47" s="52" t="s">
        <v>1393</v>
      </c>
      <c r="I47" s="62">
        <v>9500000</v>
      </c>
      <c r="J47" s="66">
        <v>9500000</v>
      </c>
      <c r="K47" s="28" t="s">
        <v>1394</v>
      </c>
      <c r="L47" s="55" t="s">
        <v>1395</v>
      </c>
      <c r="M47" s="67">
        <v>8730836</v>
      </c>
      <c r="N47" s="68">
        <v>8730836</v>
      </c>
      <c r="O47" s="25" t="s">
        <v>1398</v>
      </c>
      <c r="P47" s="75" t="s">
        <v>1399</v>
      </c>
      <c r="Q47" s="69">
        <v>10040461</v>
      </c>
      <c r="R47" s="63">
        <v>10040461</v>
      </c>
      <c r="S47" s="24" t="s">
        <v>80</v>
      </c>
      <c r="T47" s="54" t="s">
        <v>81</v>
      </c>
      <c r="U47" s="18">
        <v>10770751</v>
      </c>
      <c r="V47" s="18">
        <v>10770751</v>
      </c>
      <c r="W47" s="18" t="s">
        <v>1396</v>
      </c>
      <c r="X47" s="77" t="s">
        <v>1397</v>
      </c>
      <c r="Y47" s="89">
        <f t="shared" si="22"/>
        <v>9438790.1999999993</v>
      </c>
      <c r="Z47" s="90">
        <f t="shared" si="23"/>
        <v>1036478.6272213721</v>
      </c>
      <c r="AA47" s="91">
        <f t="shared" si="24"/>
        <v>0.10981053771291284</v>
      </c>
      <c r="AB47" s="90">
        <f t="shared" si="25"/>
        <v>10475268.827221371</v>
      </c>
      <c r="AC47" s="90">
        <f t="shared" si="26"/>
        <v>8402311.5727786273</v>
      </c>
      <c r="AD47" s="92" t="str">
        <f t="shared" si="12"/>
        <v/>
      </c>
      <c r="AE47" s="92">
        <f t="shared" si="13"/>
        <v>9500000</v>
      </c>
      <c r="AF47" s="92">
        <f t="shared" si="14"/>
        <v>8730836</v>
      </c>
      <c r="AG47" s="92">
        <f t="shared" si="15"/>
        <v>10040461</v>
      </c>
      <c r="AH47" s="92" t="str">
        <f t="shared" si="16"/>
        <v/>
      </c>
      <c r="AI47" s="100">
        <f t="shared" si="17"/>
        <v>9423765.666666666</v>
      </c>
      <c r="AJ47" s="93">
        <f t="shared" si="27"/>
        <v>658132.33117689437</v>
      </c>
      <c r="AK47" s="23">
        <f t="shared" si="28"/>
        <v>6.9837510232752434E-2</v>
      </c>
      <c r="AM47" s="41"/>
    </row>
    <row r="48" spans="1:39" s="15" customFormat="1" ht="74.25" customHeight="1" x14ac:dyDescent="0.2">
      <c r="A48" s="81">
        <v>41</v>
      </c>
      <c r="B48" s="82" t="s">
        <v>122</v>
      </c>
      <c r="C48" s="82" t="s">
        <v>793</v>
      </c>
      <c r="D48" s="83" t="s">
        <v>1391</v>
      </c>
      <c r="E48" s="64">
        <v>1882476</v>
      </c>
      <c r="F48" s="65">
        <v>1882476</v>
      </c>
      <c r="G48" s="25" t="s">
        <v>1392</v>
      </c>
      <c r="H48" s="52" t="s">
        <v>1393</v>
      </c>
      <c r="I48" s="62">
        <v>3500000</v>
      </c>
      <c r="J48" s="66">
        <v>3500000</v>
      </c>
      <c r="K48" s="28" t="s">
        <v>1394</v>
      </c>
      <c r="L48" s="55" t="s">
        <v>1395</v>
      </c>
      <c r="M48" s="67">
        <v>2016166</v>
      </c>
      <c r="N48" s="68">
        <v>2016166</v>
      </c>
      <c r="O48" s="25" t="s">
        <v>1398</v>
      </c>
      <c r="P48" s="75" t="s">
        <v>1399</v>
      </c>
      <c r="Q48" s="69">
        <v>2318591</v>
      </c>
      <c r="R48" s="63">
        <v>2318591</v>
      </c>
      <c r="S48" s="24" t="s">
        <v>80</v>
      </c>
      <c r="T48" s="54" t="s">
        <v>81</v>
      </c>
      <c r="U48" s="18">
        <v>2487233</v>
      </c>
      <c r="V48" s="18">
        <v>2487233</v>
      </c>
      <c r="W48" s="18" t="s">
        <v>1396</v>
      </c>
      <c r="X48" s="77" t="s">
        <v>1397</v>
      </c>
      <c r="Y48" s="89">
        <f t="shared" si="22"/>
        <v>2440893.2000000002</v>
      </c>
      <c r="Z48" s="90">
        <f t="shared" si="23"/>
        <v>638559.97812867991</v>
      </c>
      <c r="AA48" s="91">
        <f t="shared" si="24"/>
        <v>0.26160914296810689</v>
      </c>
      <c r="AB48" s="90">
        <f t="shared" si="25"/>
        <v>3079453.1781286802</v>
      </c>
      <c r="AC48" s="90">
        <f t="shared" si="26"/>
        <v>1802333.2218713202</v>
      </c>
      <c r="AD48" s="92">
        <f t="shared" si="12"/>
        <v>1882476</v>
      </c>
      <c r="AE48" s="92" t="str">
        <f t="shared" si="13"/>
        <v/>
      </c>
      <c r="AF48" s="92">
        <f t="shared" si="14"/>
        <v>2016166</v>
      </c>
      <c r="AG48" s="92">
        <f t="shared" si="15"/>
        <v>2318591</v>
      </c>
      <c r="AH48" s="92">
        <f t="shared" si="16"/>
        <v>2487233</v>
      </c>
      <c r="AI48" s="100">
        <f t="shared" si="17"/>
        <v>2176116.5</v>
      </c>
      <c r="AJ48" s="93">
        <f t="shared" si="27"/>
        <v>276225.37019192619</v>
      </c>
      <c r="AK48" s="23">
        <f t="shared" si="28"/>
        <v>0.12693501023126574</v>
      </c>
      <c r="AM48" s="41"/>
    </row>
    <row r="49" spans="1:39" s="15" customFormat="1" ht="74.25" customHeight="1" x14ac:dyDescent="0.2">
      <c r="A49" s="81">
        <v>42</v>
      </c>
      <c r="B49" s="82" t="s">
        <v>123</v>
      </c>
      <c r="C49" s="82" t="s">
        <v>794</v>
      </c>
      <c r="D49" s="83" t="s">
        <v>1391</v>
      </c>
      <c r="E49" s="64">
        <v>2872860</v>
      </c>
      <c r="F49" s="65">
        <v>2872860</v>
      </c>
      <c r="G49" s="25" t="s">
        <v>1392</v>
      </c>
      <c r="H49" s="52" t="s">
        <v>1393</v>
      </c>
      <c r="I49" s="62">
        <v>4000000</v>
      </c>
      <c r="J49" s="66">
        <v>4000000</v>
      </c>
      <c r="K49" s="28" t="s">
        <v>1394</v>
      </c>
      <c r="L49" s="55" t="s">
        <v>1395</v>
      </c>
      <c r="M49" s="67">
        <v>3076885</v>
      </c>
      <c r="N49" s="68">
        <v>3076885</v>
      </c>
      <c r="O49" s="25" t="s">
        <v>1398</v>
      </c>
      <c r="P49" s="75" t="s">
        <v>1399</v>
      </c>
      <c r="Q49" s="69">
        <v>3538418</v>
      </c>
      <c r="R49" s="63">
        <v>3538418</v>
      </c>
      <c r="S49" s="24" t="s">
        <v>80</v>
      </c>
      <c r="T49" s="54" t="s">
        <v>81</v>
      </c>
      <c r="U49" s="18">
        <v>3795783</v>
      </c>
      <c r="V49" s="18">
        <v>3795783</v>
      </c>
      <c r="W49" s="18" t="s">
        <v>1396</v>
      </c>
      <c r="X49" s="77" t="s">
        <v>1397</v>
      </c>
      <c r="Y49" s="89">
        <f t="shared" si="22"/>
        <v>3456789.2</v>
      </c>
      <c r="Z49" s="90">
        <f t="shared" si="23"/>
        <v>474857.48979425314</v>
      </c>
      <c r="AA49" s="91">
        <f t="shared" si="24"/>
        <v>0.13736952481633913</v>
      </c>
      <c r="AB49" s="90">
        <f t="shared" si="25"/>
        <v>3931646.6897942536</v>
      </c>
      <c r="AC49" s="90">
        <f t="shared" si="26"/>
        <v>2981931.7102057468</v>
      </c>
      <c r="AD49" s="92" t="str">
        <f t="shared" si="12"/>
        <v/>
      </c>
      <c r="AE49" s="92" t="str">
        <f t="shared" si="13"/>
        <v/>
      </c>
      <c r="AF49" s="92">
        <f t="shared" si="14"/>
        <v>3076885</v>
      </c>
      <c r="AG49" s="92">
        <f t="shared" si="15"/>
        <v>3538418</v>
      </c>
      <c r="AH49" s="92">
        <f t="shared" si="16"/>
        <v>3795783</v>
      </c>
      <c r="AI49" s="100">
        <f t="shared" si="17"/>
        <v>3470362</v>
      </c>
      <c r="AJ49" s="93">
        <f t="shared" si="27"/>
        <v>364248.95051736251</v>
      </c>
      <c r="AK49" s="23">
        <f t="shared" si="28"/>
        <v>0.10495992940141763</v>
      </c>
      <c r="AM49" s="41"/>
    </row>
    <row r="50" spans="1:39" s="15" customFormat="1" ht="74.25" customHeight="1" x14ac:dyDescent="0.2">
      <c r="A50" s="81">
        <v>43</v>
      </c>
      <c r="B50" s="82" t="s">
        <v>124</v>
      </c>
      <c r="C50" s="82" t="s">
        <v>795</v>
      </c>
      <c r="D50" s="83" t="s">
        <v>1391</v>
      </c>
      <c r="E50" s="64">
        <v>4016782</v>
      </c>
      <c r="F50" s="65">
        <v>4016782</v>
      </c>
      <c r="G50" s="25" t="s">
        <v>1392</v>
      </c>
      <c r="H50" s="52" t="s">
        <v>1393</v>
      </c>
      <c r="I50" s="62">
        <v>5000000</v>
      </c>
      <c r="J50" s="66">
        <v>5000000</v>
      </c>
      <c r="K50" s="28" t="s">
        <v>1394</v>
      </c>
      <c r="L50" s="55" t="s">
        <v>1395</v>
      </c>
      <c r="M50" s="67">
        <v>4302046</v>
      </c>
      <c r="N50" s="68">
        <v>4302046</v>
      </c>
      <c r="O50" s="25" t="s">
        <v>1398</v>
      </c>
      <c r="P50" s="75" t="s">
        <v>1399</v>
      </c>
      <c r="Q50" s="69">
        <v>4947352</v>
      </c>
      <c r="R50" s="63">
        <v>4947352</v>
      </c>
      <c r="S50" s="24" t="s">
        <v>80</v>
      </c>
      <c r="T50" s="54" t="s">
        <v>81</v>
      </c>
      <c r="U50" s="18">
        <v>5307196</v>
      </c>
      <c r="V50" s="18">
        <v>5307196</v>
      </c>
      <c r="W50" s="18" t="s">
        <v>1396</v>
      </c>
      <c r="X50" s="77" t="s">
        <v>1397</v>
      </c>
      <c r="Y50" s="89">
        <f t="shared" si="22"/>
        <v>4714675.2</v>
      </c>
      <c r="Z50" s="90">
        <f t="shared" si="23"/>
        <v>534777.38557384722</v>
      </c>
      <c r="AA50" s="91">
        <f t="shared" si="24"/>
        <v>0.11342825600665921</v>
      </c>
      <c r="AB50" s="90">
        <f t="shared" si="25"/>
        <v>5249452.5855738474</v>
      </c>
      <c r="AC50" s="90">
        <f t="shared" si="26"/>
        <v>4179897.814426153</v>
      </c>
      <c r="AD50" s="92" t="str">
        <f t="shared" si="12"/>
        <v/>
      </c>
      <c r="AE50" s="92">
        <f t="shared" si="13"/>
        <v>5000000</v>
      </c>
      <c r="AF50" s="92">
        <f t="shared" si="14"/>
        <v>4302046</v>
      </c>
      <c r="AG50" s="92">
        <f t="shared" si="15"/>
        <v>4947352</v>
      </c>
      <c r="AH50" s="92" t="str">
        <f t="shared" si="16"/>
        <v/>
      </c>
      <c r="AI50" s="100">
        <f t="shared" si="17"/>
        <v>4749799.333333333</v>
      </c>
      <c r="AJ50" s="93">
        <f t="shared" si="27"/>
        <v>388658.25426630699</v>
      </c>
      <c r="AK50" s="23">
        <f t="shared" si="28"/>
        <v>8.1826247171910074E-2</v>
      </c>
      <c r="AM50" s="41"/>
    </row>
    <row r="51" spans="1:39" s="15" customFormat="1" ht="74.25" customHeight="1" x14ac:dyDescent="0.2">
      <c r="A51" s="81">
        <v>44</v>
      </c>
      <c r="B51" s="82" t="s">
        <v>125</v>
      </c>
      <c r="C51" s="82" t="s">
        <v>796</v>
      </c>
      <c r="D51" s="83" t="s">
        <v>1391</v>
      </c>
      <c r="E51" s="64">
        <v>4440591</v>
      </c>
      <c r="F51" s="65">
        <v>4440591</v>
      </c>
      <c r="G51" s="25" t="s">
        <v>1392</v>
      </c>
      <c r="H51" s="52" t="s">
        <v>1393</v>
      </c>
      <c r="I51" s="62">
        <v>6000000</v>
      </c>
      <c r="J51" s="66">
        <v>6000000</v>
      </c>
      <c r="K51" s="28" t="s">
        <v>1394</v>
      </c>
      <c r="L51" s="55" t="s">
        <v>1395</v>
      </c>
      <c r="M51" s="67">
        <v>4755953</v>
      </c>
      <c r="N51" s="68">
        <v>4755953</v>
      </c>
      <c r="O51" s="25" t="s">
        <v>1398</v>
      </c>
      <c r="P51" s="75" t="s">
        <v>1399</v>
      </c>
      <c r="Q51" s="69">
        <v>5469346</v>
      </c>
      <c r="R51" s="63">
        <v>5469346</v>
      </c>
      <c r="S51" s="24" t="s">
        <v>80</v>
      </c>
      <c r="T51" s="54" t="s">
        <v>81</v>
      </c>
      <c r="U51" s="18"/>
      <c r="V51" s="18"/>
      <c r="W51" s="18" t="s">
        <v>1396</v>
      </c>
      <c r="X51" s="77" t="s">
        <v>1397</v>
      </c>
      <c r="Y51" s="89">
        <f t="shared" si="22"/>
        <v>5166472.5</v>
      </c>
      <c r="Z51" s="90">
        <f t="shared" si="23"/>
        <v>702834.89340930327</v>
      </c>
      <c r="AA51" s="91">
        <f t="shared" si="24"/>
        <v>0.13603767239819883</v>
      </c>
      <c r="AB51" s="90">
        <f t="shared" si="25"/>
        <v>5869307.3934093034</v>
      </c>
      <c r="AC51" s="90">
        <f t="shared" si="26"/>
        <v>4463637.6065906966</v>
      </c>
      <c r="AD51" s="92" t="str">
        <f t="shared" si="12"/>
        <v/>
      </c>
      <c r="AE51" s="92" t="str">
        <f t="shared" si="13"/>
        <v/>
      </c>
      <c r="AF51" s="92">
        <f t="shared" si="14"/>
        <v>4755953</v>
      </c>
      <c r="AG51" s="92">
        <f t="shared" si="15"/>
        <v>5469346</v>
      </c>
      <c r="AH51" s="92" t="str">
        <f t="shared" si="16"/>
        <v/>
      </c>
      <c r="AI51" s="100">
        <f t="shared" si="17"/>
        <v>5112649.5</v>
      </c>
      <c r="AJ51" s="93">
        <f t="shared" si="27"/>
        <v>504445.02795101469</v>
      </c>
      <c r="AK51" s="23">
        <f t="shared" si="28"/>
        <v>9.866606892395316E-2</v>
      </c>
      <c r="AM51" s="41"/>
    </row>
    <row r="52" spans="1:39" s="15" customFormat="1" ht="74.25" customHeight="1" x14ac:dyDescent="0.2">
      <c r="A52" s="81">
        <v>45</v>
      </c>
      <c r="B52" s="82" t="s">
        <v>126</v>
      </c>
      <c r="C52" s="82" t="s">
        <v>797</v>
      </c>
      <c r="D52" s="83" t="s">
        <v>1391</v>
      </c>
      <c r="E52" s="64">
        <v>4121741</v>
      </c>
      <c r="F52" s="65">
        <v>4121741</v>
      </c>
      <c r="G52" s="25" t="s">
        <v>1392</v>
      </c>
      <c r="H52" s="52" t="s">
        <v>1393</v>
      </c>
      <c r="I52" s="62">
        <v>7000000</v>
      </c>
      <c r="J52" s="66">
        <v>7000000</v>
      </c>
      <c r="K52" s="28" t="s">
        <v>1394</v>
      </c>
      <c r="L52" s="55" t="s">
        <v>1395</v>
      </c>
      <c r="M52" s="67">
        <v>4414459</v>
      </c>
      <c r="N52" s="68">
        <v>4414459</v>
      </c>
      <c r="O52" s="25" t="s">
        <v>1398</v>
      </c>
      <c r="P52" s="75" t="s">
        <v>1399</v>
      </c>
      <c r="Q52" s="69">
        <v>5076628</v>
      </c>
      <c r="R52" s="63">
        <v>5076628</v>
      </c>
      <c r="S52" s="24" t="s">
        <v>80</v>
      </c>
      <c r="T52" s="54" t="s">
        <v>81</v>
      </c>
      <c r="U52" s="18">
        <v>5445875</v>
      </c>
      <c r="V52" s="18">
        <v>5445875</v>
      </c>
      <c r="W52" s="18" t="s">
        <v>1396</v>
      </c>
      <c r="X52" s="77" t="s">
        <v>1397</v>
      </c>
      <c r="Y52" s="89">
        <f t="shared" si="22"/>
        <v>5211740.5999999996</v>
      </c>
      <c r="Z52" s="90">
        <f t="shared" si="23"/>
        <v>1128572.4490843734</v>
      </c>
      <c r="AA52" s="91">
        <f t="shared" si="24"/>
        <v>0.21654424801655967</v>
      </c>
      <c r="AB52" s="90">
        <f t="shared" si="25"/>
        <v>6340313.0490843728</v>
      </c>
      <c r="AC52" s="90">
        <f t="shared" si="26"/>
        <v>4083168.1509156264</v>
      </c>
      <c r="AD52" s="92">
        <f t="shared" si="12"/>
        <v>4121741</v>
      </c>
      <c r="AE52" s="92" t="str">
        <f t="shared" si="13"/>
        <v/>
      </c>
      <c r="AF52" s="92">
        <f t="shared" si="14"/>
        <v>4414459</v>
      </c>
      <c r="AG52" s="92">
        <f t="shared" si="15"/>
        <v>5076628</v>
      </c>
      <c r="AH52" s="92">
        <f t="shared" si="16"/>
        <v>5445875</v>
      </c>
      <c r="AI52" s="100">
        <f t="shared" si="17"/>
        <v>4764675.75</v>
      </c>
      <c r="AJ52" s="93">
        <f t="shared" si="27"/>
        <v>604803.95975851826</v>
      </c>
      <c r="AK52" s="23">
        <f t="shared" si="28"/>
        <v>0.12693496713989788</v>
      </c>
      <c r="AM52" s="41"/>
    </row>
    <row r="53" spans="1:39" s="15" customFormat="1" ht="74.25" customHeight="1" x14ac:dyDescent="0.2">
      <c r="A53" s="81">
        <v>46</v>
      </c>
      <c r="B53" s="82" t="s">
        <v>127</v>
      </c>
      <c r="C53" s="82" t="s">
        <v>798</v>
      </c>
      <c r="D53" s="83" t="s">
        <v>1391</v>
      </c>
      <c r="E53" s="64">
        <v>3065760</v>
      </c>
      <c r="F53" s="65">
        <v>3065760</v>
      </c>
      <c r="G53" s="25" t="s">
        <v>1392</v>
      </c>
      <c r="H53" s="52" t="s">
        <v>1393</v>
      </c>
      <c r="I53" s="62">
        <v>4500000</v>
      </c>
      <c r="J53" s="66">
        <v>4500000</v>
      </c>
      <c r="K53" s="28" t="s">
        <v>1394</v>
      </c>
      <c r="L53" s="55" t="s">
        <v>1395</v>
      </c>
      <c r="M53" s="67">
        <v>3283485</v>
      </c>
      <c r="N53" s="68">
        <v>3283485</v>
      </c>
      <c r="O53" s="25" t="s">
        <v>1398</v>
      </c>
      <c r="P53" s="75" t="s">
        <v>1399</v>
      </c>
      <c r="Q53" s="69">
        <v>3776007</v>
      </c>
      <c r="R53" s="63">
        <v>3776007</v>
      </c>
      <c r="S53" s="24" t="s">
        <v>80</v>
      </c>
      <c r="T53" s="54" t="s">
        <v>81</v>
      </c>
      <c r="U53" s="18">
        <v>4050654</v>
      </c>
      <c r="V53" s="18">
        <v>4050654</v>
      </c>
      <c r="W53" s="18" t="s">
        <v>1396</v>
      </c>
      <c r="X53" s="77" t="s">
        <v>1397</v>
      </c>
      <c r="Y53" s="89">
        <f t="shared" si="22"/>
        <v>3735181.2</v>
      </c>
      <c r="Z53" s="90">
        <f t="shared" si="23"/>
        <v>578422.81905687228</v>
      </c>
      <c r="AA53" s="91">
        <f t="shared" si="24"/>
        <v>0.15485803447952465</v>
      </c>
      <c r="AB53" s="90">
        <f t="shared" si="25"/>
        <v>4313604.0190568725</v>
      </c>
      <c r="AC53" s="90">
        <f t="shared" si="26"/>
        <v>3156758.3809431279</v>
      </c>
      <c r="AD53" s="92" t="str">
        <f t="shared" si="12"/>
        <v/>
      </c>
      <c r="AE53" s="92" t="str">
        <f t="shared" si="13"/>
        <v/>
      </c>
      <c r="AF53" s="92">
        <f t="shared" si="14"/>
        <v>3283485</v>
      </c>
      <c r="AG53" s="92">
        <f t="shared" si="15"/>
        <v>3776007</v>
      </c>
      <c r="AH53" s="92">
        <f t="shared" si="16"/>
        <v>4050654</v>
      </c>
      <c r="AI53" s="100">
        <f t="shared" si="17"/>
        <v>3703382</v>
      </c>
      <c r="AJ53" s="93">
        <f t="shared" si="27"/>
        <v>388706.65238583199</v>
      </c>
      <c r="AK53" s="23">
        <f t="shared" si="28"/>
        <v>0.10495991296221453</v>
      </c>
      <c r="AM53" s="41"/>
    </row>
    <row r="54" spans="1:39" s="15" customFormat="1" ht="74.25" customHeight="1" x14ac:dyDescent="0.2">
      <c r="A54" s="81">
        <v>47</v>
      </c>
      <c r="B54" s="82" t="s">
        <v>128</v>
      </c>
      <c r="C54" s="82" t="s">
        <v>799</v>
      </c>
      <c r="D54" s="83" t="s">
        <v>1391</v>
      </c>
      <c r="E54" s="64">
        <v>5729559</v>
      </c>
      <c r="F54" s="65">
        <v>5729559</v>
      </c>
      <c r="G54" s="25" t="s">
        <v>1392</v>
      </c>
      <c r="H54" s="52" t="s">
        <v>1393</v>
      </c>
      <c r="I54" s="62">
        <v>6000000</v>
      </c>
      <c r="J54" s="66">
        <v>6000000</v>
      </c>
      <c r="K54" s="28" t="s">
        <v>1394</v>
      </c>
      <c r="L54" s="55" t="s">
        <v>1395</v>
      </c>
      <c r="M54" s="67">
        <v>6136462</v>
      </c>
      <c r="N54" s="68">
        <v>6136462</v>
      </c>
      <c r="O54" s="25" t="s">
        <v>1398</v>
      </c>
      <c r="P54" s="75" t="s">
        <v>1399</v>
      </c>
      <c r="Q54" s="69">
        <v>7056931</v>
      </c>
      <c r="R54" s="63">
        <v>7056931</v>
      </c>
      <c r="S54" s="24" t="s">
        <v>80</v>
      </c>
      <c r="T54" s="54" t="s">
        <v>81</v>
      </c>
      <c r="U54" s="18">
        <v>7570214</v>
      </c>
      <c r="V54" s="18">
        <v>7570214</v>
      </c>
      <c r="W54" s="18" t="s">
        <v>1396</v>
      </c>
      <c r="X54" s="77" t="s">
        <v>1397</v>
      </c>
      <c r="Y54" s="89">
        <f t="shared" si="22"/>
        <v>6498633.2000000002</v>
      </c>
      <c r="Z54" s="90">
        <f t="shared" si="23"/>
        <v>779624.91234099434</v>
      </c>
      <c r="AA54" s="91">
        <f t="shared" si="24"/>
        <v>0.11996752060740931</v>
      </c>
      <c r="AB54" s="90">
        <f t="shared" si="25"/>
        <v>7278258.1123409942</v>
      </c>
      <c r="AC54" s="90">
        <f t="shared" si="26"/>
        <v>5719008.2876590062</v>
      </c>
      <c r="AD54" s="92">
        <f t="shared" si="12"/>
        <v>5729559</v>
      </c>
      <c r="AE54" s="92">
        <f t="shared" si="13"/>
        <v>6000000</v>
      </c>
      <c r="AF54" s="92">
        <f t="shared" si="14"/>
        <v>6136462</v>
      </c>
      <c r="AG54" s="92">
        <f t="shared" si="15"/>
        <v>7056931</v>
      </c>
      <c r="AH54" s="92" t="str">
        <f t="shared" si="16"/>
        <v/>
      </c>
      <c r="AI54" s="100">
        <f t="shared" si="17"/>
        <v>6230738</v>
      </c>
      <c r="AJ54" s="93">
        <f t="shared" si="27"/>
        <v>576166.4262201793</v>
      </c>
      <c r="AK54" s="23">
        <f t="shared" si="28"/>
        <v>9.2471618325177418E-2</v>
      </c>
      <c r="AM54" s="41"/>
    </row>
    <row r="55" spans="1:39" s="15" customFormat="1" ht="74.25" customHeight="1" x14ac:dyDescent="0.2">
      <c r="A55" s="81">
        <v>48</v>
      </c>
      <c r="B55" s="82" t="s">
        <v>129</v>
      </c>
      <c r="C55" s="82" t="s">
        <v>800</v>
      </c>
      <c r="D55" s="83" t="s">
        <v>1391</v>
      </c>
      <c r="E55" s="64">
        <v>3299996</v>
      </c>
      <c r="F55" s="65">
        <v>3299996</v>
      </c>
      <c r="G55" s="25" t="s">
        <v>1392</v>
      </c>
      <c r="H55" s="52" t="s">
        <v>1393</v>
      </c>
      <c r="I55" s="62">
        <v>4500000</v>
      </c>
      <c r="J55" s="66">
        <v>4500000</v>
      </c>
      <c r="K55" s="28" t="s">
        <v>1394</v>
      </c>
      <c r="L55" s="55" t="s">
        <v>1395</v>
      </c>
      <c r="M55" s="67">
        <v>3534356</v>
      </c>
      <c r="N55" s="68">
        <v>3534356</v>
      </c>
      <c r="O55" s="25" t="s">
        <v>1398</v>
      </c>
      <c r="P55" s="75" t="s">
        <v>1399</v>
      </c>
      <c r="Q55" s="69"/>
      <c r="R55" s="63"/>
      <c r="S55" s="24" t="s">
        <v>80</v>
      </c>
      <c r="T55" s="54" t="s">
        <v>81</v>
      </c>
      <c r="U55" s="18">
        <v>4360140</v>
      </c>
      <c r="V55" s="18">
        <v>4360140</v>
      </c>
      <c r="W55" s="18" t="s">
        <v>1396</v>
      </c>
      <c r="X55" s="77" t="s">
        <v>1397</v>
      </c>
      <c r="Y55" s="89">
        <f t="shared" si="22"/>
        <v>3923623</v>
      </c>
      <c r="Z55" s="90">
        <f t="shared" si="23"/>
        <v>595314.19430863007</v>
      </c>
      <c r="AA55" s="91">
        <f t="shared" si="24"/>
        <v>0.15172563579850309</v>
      </c>
      <c r="AB55" s="90">
        <f t="shared" si="25"/>
        <v>4518937.1943086302</v>
      </c>
      <c r="AC55" s="90">
        <f t="shared" si="26"/>
        <v>3328308.8056913698</v>
      </c>
      <c r="AD55" s="92" t="str">
        <f t="shared" si="12"/>
        <v/>
      </c>
      <c r="AE55" s="92">
        <f t="shared" si="13"/>
        <v>4500000</v>
      </c>
      <c r="AF55" s="92">
        <f t="shared" si="14"/>
        <v>3534356</v>
      </c>
      <c r="AG55" s="92" t="str">
        <f t="shared" si="15"/>
        <v/>
      </c>
      <c r="AH55" s="92">
        <f t="shared" si="16"/>
        <v>4360140</v>
      </c>
      <c r="AI55" s="100">
        <f t="shared" si="17"/>
        <v>4131498.6666666665</v>
      </c>
      <c r="AJ55" s="93">
        <f t="shared" si="27"/>
        <v>521847.41847146471</v>
      </c>
      <c r="AK55" s="23">
        <f t="shared" si="28"/>
        <v>0.1263094728026371</v>
      </c>
      <c r="AM55" s="41"/>
    </row>
    <row r="56" spans="1:39" s="15" customFormat="1" ht="74.25" customHeight="1" x14ac:dyDescent="0.2">
      <c r="A56" s="81">
        <v>49</v>
      </c>
      <c r="B56" s="82" t="s">
        <v>130</v>
      </c>
      <c r="C56" s="82" t="s">
        <v>801</v>
      </c>
      <c r="D56" s="83" t="s">
        <v>1391</v>
      </c>
      <c r="E56" s="64">
        <v>5983948</v>
      </c>
      <c r="F56" s="65">
        <v>5983948</v>
      </c>
      <c r="G56" s="25" t="s">
        <v>1392</v>
      </c>
      <c r="H56" s="52" t="s">
        <v>1393</v>
      </c>
      <c r="I56" s="62">
        <v>6000000</v>
      </c>
      <c r="J56" s="66">
        <v>6000000</v>
      </c>
      <c r="K56" s="28" t="s">
        <v>1394</v>
      </c>
      <c r="L56" s="55" t="s">
        <v>1395</v>
      </c>
      <c r="M56" s="67">
        <v>6408916</v>
      </c>
      <c r="N56" s="68">
        <v>6408916</v>
      </c>
      <c r="O56" s="25" t="s">
        <v>1398</v>
      </c>
      <c r="P56" s="75" t="s">
        <v>1399</v>
      </c>
      <c r="Q56" s="69">
        <v>7370253</v>
      </c>
      <c r="R56" s="63">
        <v>7370253</v>
      </c>
      <c r="S56" s="24" t="s">
        <v>80</v>
      </c>
      <c r="T56" s="54" t="s">
        <v>81</v>
      </c>
      <c r="U56" s="18">
        <v>7906326</v>
      </c>
      <c r="V56" s="18">
        <v>7906326</v>
      </c>
      <c r="W56" s="18" t="s">
        <v>1396</v>
      </c>
      <c r="X56" s="77" t="s">
        <v>1397</v>
      </c>
      <c r="Y56" s="89">
        <f t="shared" si="22"/>
        <v>6733888.5999999996</v>
      </c>
      <c r="Z56" s="90">
        <f t="shared" si="23"/>
        <v>864028.30943135009</v>
      </c>
      <c r="AA56" s="91">
        <f t="shared" si="24"/>
        <v>0.12831045488803455</v>
      </c>
      <c r="AB56" s="90">
        <f t="shared" si="25"/>
        <v>7597916.9094313495</v>
      </c>
      <c r="AC56" s="90">
        <f t="shared" si="26"/>
        <v>5869860.2905686498</v>
      </c>
      <c r="AD56" s="92">
        <f t="shared" si="12"/>
        <v>5983948</v>
      </c>
      <c r="AE56" s="92">
        <f t="shared" si="13"/>
        <v>6000000</v>
      </c>
      <c r="AF56" s="92">
        <f t="shared" si="14"/>
        <v>6408916</v>
      </c>
      <c r="AG56" s="92">
        <f t="shared" si="15"/>
        <v>7370253</v>
      </c>
      <c r="AH56" s="92" t="str">
        <f t="shared" si="16"/>
        <v/>
      </c>
      <c r="AI56" s="100">
        <f t="shared" si="17"/>
        <v>6440779.25</v>
      </c>
      <c r="AJ56" s="93">
        <f t="shared" si="27"/>
        <v>650107.13395223045</v>
      </c>
      <c r="AK56" s="23">
        <f t="shared" si="28"/>
        <v>0.10093609930075316</v>
      </c>
      <c r="AM56" s="41"/>
    </row>
    <row r="57" spans="1:39" s="15" customFormat="1" ht="74.25" customHeight="1" x14ac:dyDescent="0.2">
      <c r="A57" s="81">
        <v>50</v>
      </c>
      <c r="B57" s="82" t="s">
        <v>131</v>
      </c>
      <c r="C57" s="82" t="s">
        <v>802</v>
      </c>
      <c r="D57" s="83" t="s">
        <v>1391</v>
      </c>
      <c r="E57" s="64">
        <v>3815395</v>
      </c>
      <c r="F57" s="65">
        <v>3815395</v>
      </c>
      <c r="G57" s="25" t="s">
        <v>1392</v>
      </c>
      <c r="H57" s="52" t="s">
        <v>1393</v>
      </c>
      <c r="I57" s="62">
        <v>8000000</v>
      </c>
      <c r="J57" s="66">
        <v>8000000</v>
      </c>
      <c r="K57" s="28" t="s">
        <v>1394</v>
      </c>
      <c r="L57" s="55" t="s">
        <v>1395</v>
      </c>
      <c r="M57" s="67">
        <v>4082473</v>
      </c>
      <c r="N57" s="68">
        <v>4082473</v>
      </c>
      <c r="O57" s="25" t="s">
        <v>1398</v>
      </c>
      <c r="P57" s="75" t="s">
        <v>1399</v>
      </c>
      <c r="Q57" s="69">
        <v>4694843</v>
      </c>
      <c r="R57" s="63">
        <v>4694843</v>
      </c>
      <c r="S57" s="24" t="s">
        <v>80</v>
      </c>
      <c r="T57" s="54" t="s">
        <v>81</v>
      </c>
      <c r="U57" s="18"/>
      <c r="V57" s="18"/>
      <c r="W57" s="18" t="s">
        <v>1396</v>
      </c>
      <c r="X57" s="77" t="s">
        <v>1397</v>
      </c>
      <c r="Y57" s="89">
        <f t="shared" si="22"/>
        <v>5148177.75</v>
      </c>
      <c r="Z57" s="90">
        <f t="shared" si="23"/>
        <v>1936529.4570461828</v>
      </c>
      <c r="AA57" s="91">
        <f t="shared" si="24"/>
        <v>0.37615823522142039</v>
      </c>
      <c r="AB57" s="90">
        <f t="shared" si="25"/>
        <v>7084707.2070461828</v>
      </c>
      <c r="AC57" s="90">
        <f t="shared" si="26"/>
        <v>3211648.2929538172</v>
      </c>
      <c r="AD57" s="92">
        <f t="shared" si="12"/>
        <v>3815395</v>
      </c>
      <c r="AE57" s="92" t="str">
        <f t="shared" si="13"/>
        <v/>
      </c>
      <c r="AF57" s="92">
        <f t="shared" si="14"/>
        <v>4082473</v>
      </c>
      <c r="AG57" s="92">
        <f t="shared" si="15"/>
        <v>4694843</v>
      </c>
      <c r="AH57" s="92" t="str">
        <f t="shared" si="16"/>
        <v/>
      </c>
      <c r="AI57" s="100">
        <f t="shared" si="17"/>
        <v>4197570.333333333</v>
      </c>
      <c r="AJ57" s="93">
        <f t="shared" si="27"/>
        <v>450879.96549118625</v>
      </c>
      <c r="AK57" s="23">
        <f t="shared" si="28"/>
        <v>0.10741451117821721</v>
      </c>
      <c r="AM57" s="41"/>
    </row>
    <row r="58" spans="1:39" s="15" customFormat="1" ht="74.25" customHeight="1" x14ac:dyDescent="0.2">
      <c r="A58" s="81">
        <v>51</v>
      </c>
      <c r="B58" s="82" t="s">
        <v>132</v>
      </c>
      <c r="C58" s="82" t="s">
        <v>803</v>
      </c>
      <c r="D58" s="83" t="s">
        <v>1391</v>
      </c>
      <c r="E58" s="64">
        <v>7418824</v>
      </c>
      <c r="F58" s="65">
        <v>7418824</v>
      </c>
      <c r="G58" s="25" t="s">
        <v>1392</v>
      </c>
      <c r="H58" s="52" t="s">
        <v>1393</v>
      </c>
      <c r="I58" s="62">
        <v>15000000</v>
      </c>
      <c r="J58" s="66">
        <v>15000000</v>
      </c>
      <c r="K58" s="28" t="s">
        <v>1394</v>
      </c>
      <c r="L58" s="55" t="s">
        <v>1395</v>
      </c>
      <c r="M58" s="67">
        <v>7938142</v>
      </c>
      <c r="N58" s="68">
        <v>7938142</v>
      </c>
      <c r="O58" s="25" t="s">
        <v>1398</v>
      </c>
      <c r="P58" s="75" t="s">
        <v>1399</v>
      </c>
      <c r="Q58" s="69">
        <v>9128863</v>
      </c>
      <c r="R58" s="63">
        <v>9128863</v>
      </c>
      <c r="S58" s="24" t="s">
        <v>80</v>
      </c>
      <c r="T58" s="54" t="s">
        <v>81</v>
      </c>
      <c r="U58" s="18">
        <v>9792848</v>
      </c>
      <c r="V58" s="18">
        <v>9792848</v>
      </c>
      <c r="W58" s="18" t="s">
        <v>1396</v>
      </c>
      <c r="X58" s="77" t="s">
        <v>1397</v>
      </c>
      <c r="Y58" s="89">
        <f t="shared" si="22"/>
        <v>9855735.4000000004</v>
      </c>
      <c r="Z58" s="90">
        <f t="shared" si="23"/>
        <v>3025370.1511115623</v>
      </c>
      <c r="AA58" s="91">
        <f t="shared" si="24"/>
        <v>0.30696543974907869</v>
      </c>
      <c r="AB58" s="90">
        <f t="shared" si="25"/>
        <v>12881105.551111562</v>
      </c>
      <c r="AC58" s="90">
        <f t="shared" si="26"/>
        <v>6830365.2488884386</v>
      </c>
      <c r="AD58" s="92">
        <f t="shared" si="12"/>
        <v>7418824</v>
      </c>
      <c r="AE58" s="92" t="str">
        <f t="shared" si="13"/>
        <v/>
      </c>
      <c r="AF58" s="92">
        <f t="shared" si="14"/>
        <v>7938142</v>
      </c>
      <c r="AG58" s="92">
        <f t="shared" si="15"/>
        <v>9128863</v>
      </c>
      <c r="AH58" s="92">
        <f t="shared" si="16"/>
        <v>9792848</v>
      </c>
      <c r="AI58" s="100">
        <f t="shared" si="17"/>
        <v>8569669.25</v>
      </c>
      <c r="AJ58" s="93">
        <f t="shared" si="27"/>
        <v>1085070.7137372431</v>
      </c>
      <c r="AK58" s="23">
        <f t="shared" si="28"/>
        <v>0.12661757205358223</v>
      </c>
      <c r="AM58" s="41"/>
    </row>
    <row r="59" spans="1:39" s="15" customFormat="1" ht="74.25" customHeight="1" x14ac:dyDescent="0.2">
      <c r="A59" s="81">
        <v>52</v>
      </c>
      <c r="B59" s="82" t="s">
        <v>133</v>
      </c>
      <c r="C59" s="82" t="s">
        <v>804</v>
      </c>
      <c r="D59" s="83" t="s">
        <v>1391</v>
      </c>
      <c r="E59" s="64">
        <v>14795077</v>
      </c>
      <c r="F59" s="65">
        <v>14795077</v>
      </c>
      <c r="G59" s="25" t="s">
        <v>1392</v>
      </c>
      <c r="H59" s="52" t="s">
        <v>1393</v>
      </c>
      <c r="I59" s="62">
        <v>20000000</v>
      </c>
      <c r="J59" s="66">
        <v>20000000</v>
      </c>
      <c r="K59" s="28" t="s">
        <v>1394</v>
      </c>
      <c r="L59" s="55" t="s">
        <v>1395</v>
      </c>
      <c r="M59" s="67">
        <v>15830733</v>
      </c>
      <c r="N59" s="68">
        <v>15830733</v>
      </c>
      <c r="O59" s="25" t="s">
        <v>1398</v>
      </c>
      <c r="P59" s="75" t="s">
        <v>1399</v>
      </c>
      <c r="Q59" s="69">
        <v>18205343</v>
      </c>
      <c r="R59" s="63">
        <v>18205343</v>
      </c>
      <c r="S59" s="24" t="s">
        <v>80</v>
      </c>
      <c r="T59" s="54" t="s">
        <v>81</v>
      </c>
      <c r="U59" s="18">
        <v>14529502</v>
      </c>
      <c r="V59" s="18">
        <v>14529502</v>
      </c>
      <c r="W59" s="18" t="s">
        <v>1396</v>
      </c>
      <c r="X59" s="77" t="s">
        <v>1397</v>
      </c>
      <c r="Y59" s="89">
        <f t="shared" si="22"/>
        <v>16672131</v>
      </c>
      <c r="Z59" s="90">
        <f t="shared" si="23"/>
        <v>2358367.6803599773</v>
      </c>
      <c r="AA59" s="91">
        <f t="shared" si="24"/>
        <v>0.14145568316131737</v>
      </c>
      <c r="AB59" s="90">
        <f t="shared" si="25"/>
        <v>19030498.680359978</v>
      </c>
      <c r="AC59" s="90">
        <f t="shared" si="26"/>
        <v>14313763.319640022</v>
      </c>
      <c r="AD59" s="92">
        <f t="shared" si="12"/>
        <v>14795077</v>
      </c>
      <c r="AE59" s="92" t="str">
        <f t="shared" si="13"/>
        <v/>
      </c>
      <c r="AF59" s="92">
        <f t="shared" si="14"/>
        <v>15830733</v>
      </c>
      <c r="AG59" s="92">
        <f t="shared" si="15"/>
        <v>18205343</v>
      </c>
      <c r="AH59" s="92">
        <f t="shared" si="16"/>
        <v>14529502</v>
      </c>
      <c r="AI59" s="100">
        <f t="shared" si="17"/>
        <v>15840163.75</v>
      </c>
      <c r="AJ59" s="93">
        <f t="shared" si="27"/>
        <v>1673738.5659668946</v>
      </c>
      <c r="AK59" s="23">
        <f t="shared" si="28"/>
        <v>0.10566422117744172</v>
      </c>
      <c r="AM59" s="41"/>
    </row>
    <row r="60" spans="1:39" s="15" customFormat="1" ht="74.25" customHeight="1" x14ac:dyDescent="0.2">
      <c r="A60" s="81">
        <v>53</v>
      </c>
      <c r="B60" s="82" t="s">
        <v>134</v>
      </c>
      <c r="C60" s="82" t="s">
        <v>805</v>
      </c>
      <c r="D60" s="83" t="s">
        <v>1391</v>
      </c>
      <c r="E60" s="64">
        <v>1413109</v>
      </c>
      <c r="F60" s="65">
        <v>1413109</v>
      </c>
      <c r="G60" s="25" t="s">
        <v>1392</v>
      </c>
      <c r="H60" s="52" t="s">
        <v>1393</v>
      </c>
      <c r="I60" s="62"/>
      <c r="J60" s="66"/>
      <c r="K60" s="28" t="s">
        <v>1394</v>
      </c>
      <c r="L60" s="55" t="s">
        <v>1395</v>
      </c>
      <c r="M60" s="67">
        <v>1512027</v>
      </c>
      <c r="N60" s="68">
        <v>1512027</v>
      </c>
      <c r="O60" s="25" t="s">
        <v>1398</v>
      </c>
      <c r="P60" s="75" t="s">
        <v>1399</v>
      </c>
      <c r="Q60" s="69">
        <v>1738831</v>
      </c>
      <c r="R60" s="63">
        <v>1738831</v>
      </c>
      <c r="S60" s="24" t="s">
        <v>80</v>
      </c>
      <c r="T60" s="54" t="s">
        <v>81</v>
      </c>
      <c r="U60" s="18">
        <v>2565304</v>
      </c>
      <c r="V60" s="18">
        <v>2565304</v>
      </c>
      <c r="W60" s="18" t="s">
        <v>1396</v>
      </c>
      <c r="X60" s="77" t="s">
        <v>1397</v>
      </c>
      <c r="Y60" s="89">
        <f t="shared" si="22"/>
        <v>1807317.75</v>
      </c>
      <c r="Z60" s="90">
        <f t="shared" si="23"/>
        <v>523396.20293067658</v>
      </c>
      <c r="AA60" s="91">
        <f t="shared" si="24"/>
        <v>0.28959833041570948</v>
      </c>
      <c r="AB60" s="90">
        <f t="shared" si="25"/>
        <v>2330713.9529306768</v>
      </c>
      <c r="AC60" s="90">
        <f t="shared" si="26"/>
        <v>1283921.5470693235</v>
      </c>
      <c r="AD60" s="92">
        <f t="shared" si="12"/>
        <v>1413109</v>
      </c>
      <c r="AE60" s="92" t="str">
        <f t="shared" si="13"/>
        <v/>
      </c>
      <c r="AF60" s="92">
        <f t="shared" si="14"/>
        <v>1512027</v>
      </c>
      <c r="AG60" s="92">
        <f t="shared" si="15"/>
        <v>1738831</v>
      </c>
      <c r="AH60" s="92" t="str">
        <f t="shared" si="16"/>
        <v/>
      </c>
      <c r="AI60" s="100">
        <f t="shared" si="17"/>
        <v>1554655.6666666667</v>
      </c>
      <c r="AJ60" s="93">
        <f t="shared" si="27"/>
        <v>166992.83738332413</v>
      </c>
      <c r="AK60" s="23">
        <f t="shared" si="28"/>
        <v>0.10741467770890582</v>
      </c>
      <c r="AM60" s="41"/>
    </row>
    <row r="61" spans="1:39" s="15" customFormat="1" ht="74.25" customHeight="1" x14ac:dyDescent="0.2">
      <c r="A61" s="81">
        <v>54</v>
      </c>
      <c r="B61" s="82" t="s">
        <v>135</v>
      </c>
      <c r="C61" s="82" t="s">
        <v>806</v>
      </c>
      <c r="D61" s="83" t="s">
        <v>1391</v>
      </c>
      <c r="E61" s="64">
        <v>3179496</v>
      </c>
      <c r="F61" s="65">
        <v>3179496</v>
      </c>
      <c r="G61" s="25" t="s">
        <v>1392</v>
      </c>
      <c r="H61" s="52" t="s">
        <v>1393</v>
      </c>
      <c r="I61" s="62">
        <v>1500000</v>
      </c>
      <c r="J61" s="66">
        <v>1500000</v>
      </c>
      <c r="K61" s="28" t="s">
        <v>1394</v>
      </c>
      <c r="L61" s="55" t="s">
        <v>1395</v>
      </c>
      <c r="M61" s="67">
        <v>3402061</v>
      </c>
      <c r="N61" s="68">
        <v>3402061</v>
      </c>
      <c r="O61" s="25" t="s">
        <v>1398</v>
      </c>
      <c r="P61" s="75" t="s">
        <v>1399</v>
      </c>
      <c r="Q61" s="69">
        <v>3912370</v>
      </c>
      <c r="R61" s="63">
        <v>3912370</v>
      </c>
      <c r="S61" s="24" t="s">
        <v>80</v>
      </c>
      <c r="T61" s="54" t="s">
        <v>81</v>
      </c>
      <c r="U61" s="18">
        <v>4196934</v>
      </c>
      <c r="V61" s="18">
        <v>4196934</v>
      </c>
      <c r="W61" s="18" t="s">
        <v>1396</v>
      </c>
      <c r="X61" s="77" t="s">
        <v>1397</v>
      </c>
      <c r="Y61" s="89">
        <f t="shared" si="22"/>
        <v>3238172.2</v>
      </c>
      <c r="Z61" s="90">
        <f t="shared" si="23"/>
        <v>1051821.2650836639</v>
      </c>
      <c r="AA61" s="91">
        <f t="shared" si="24"/>
        <v>0.32481943519979073</v>
      </c>
      <c r="AB61" s="90">
        <f t="shared" si="25"/>
        <v>4289993.4650836643</v>
      </c>
      <c r="AC61" s="90">
        <f t="shared" si="26"/>
        <v>2186350.9349163361</v>
      </c>
      <c r="AD61" s="92">
        <f t="shared" si="12"/>
        <v>3179496</v>
      </c>
      <c r="AE61" s="92" t="str">
        <f t="shared" si="13"/>
        <v/>
      </c>
      <c r="AF61" s="92">
        <f t="shared" si="14"/>
        <v>3402061</v>
      </c>
      <c r="AG61" s="92">
        <f t="shared" si="15"/>
        <v>3912370</v>
      </c>
      <c r="AH61" s="92">
        <f t="shared" si="16"/>
        <v>4196934</v>
      </c>
      <c r="AI61" s="100">
        <f t="shared" si="17"/>
        <v>3672715.25</v>
      </c>
      <c r="AJ61" s="93">
        <f t="shared" si="27"/>
        <v>465029.98063305911</v>
      </c>
      <c r="AK61" s="23">
        <f t="shared" si="28"/>
        <v>0.12661748841897261</v>
      </c>
      <c r="AM61" s="41"/>
    </row>
    <row r="62" spans="1:39" s="15" customFormat="1" ht="74.25" customHeight="1" x14ac:dyDescent="0.2">
      <c r="A62" s="81">
        <v>55</v>
      </c>
      <c r="B62" s="82" t="s">
        <v>136</v>
      </c>
      <c r="C62" s="82" t="s">
        <v>806</v>
      </c>
      <c r="D62" s="83" t="s">
        <v>1391</v>
      </c>
      <c r="E62" s="64">
        <v>3886050</v>
      </c>
      <c r="F62" s="65">
        <v>3886050</v>
      </c>
      <c r="G62" s="25" t="s">
        <v>1392</v>
      </c>
      <c r="H62" s="52" t="s">
        <v>1393</v>
      </c>
      <c r="I62" s="62">
        <v>2000000</v>
      </c>
      <c r="J62" s="66">
        <v>2000000</v>
      </c>
      <c r="K62" s="28" t="s">
        <v>1394</v>
      </c>
      <c r="L62" s="55" t="s">
        <v>1395</v>
      </c>
      <c r="M62" s="67">
        <v>4158074</v>
      </c>
      <c r="N62" s="68">
        <v>4158074</v>
      </c>
      <c r="O62" s="25" t="s">
        <v>1398</v>
      </c>
      <c r="P62" s="75" t="s">
        <v>1399</v>
      </c>
      <c r="Q62" s="69">
        <v>4781785</v>
      </c>
      <c r="R62" s="63">
        <v>4781785</v>
      </c>
      <c r="S62" s="24" t="s">
        <v>80</v>
      </c>
      <c r="T62" s="54" t="s">
        <v>81</v>
      </c>
      <c r="U62" s="18">
        <v>5129587</v>
      </c>
      <c r="V62" s="18">
        <v>5129587</v>
      </c>
      <c r="W62" s="18" t="s">
        <v>1396</v>
      </c>
      <c r="X62" s="77" t="s">
        <v>1397</v>
      </c>
      <c r="Y62" s="89">
        <f t="shared" si="22"/>
        <v>3991099.2</v>
      </c>
      <c r="Z62" s="90">
        <f t="shared" si="23"/>
        <v>1217038.4594957135</v>
      </c>
      <c r="AA62" s="91">
        <f t="shared" si="24"/>
        <v>0.30493816327484752</v>
      </c>
      <c r="AB62" s="90">
        <f t="shared" si="25"/>
        <v>5208137.6594957132</v>
      </c>
      <c r="AC62" s="90">
        <f t="shared" si="26"/>
        <v>2774060.7405042867</v>
      </c>
      <c r="AD62" s="92">
        <f t="shared" si="12"/>
        <v>3886050</v>
      </c>
      <c r="AE62" s="92" t="str">
        <f t="shared" si="13"/>
        <v/>
      </c>
      <c r="AF62" s="92">
        <f t="shared" si="14"/>
        <v>4158074</v>
      </c>
      <c r="AG62" s="92">
        <f t="shared" si="15"/>
        <v>4781785</v>
      </c>
      <c r="AH62" s="92">
        <f t="shared" si="16"/>
        <v>5129587</v>
      </c>
      <c r="AI62" s="100">
        <f t="shared" si="17"/>
        <v>4488874</v>
      </c>
      <c r="AJ62" s="93">
        <f t="shared" si="27"/>
        <v>568370.60012694774</v>
      </c>
      <c r="AK62" s="23">
        <f t="shared" si="28"/>
        <v>0.12661763286894392</v>
      </c>
      <c r="AM62" s="41"/>
    </row>
    <row r="63" spans="1:39" s="15" customFormat="1" ht="74.25" customHeight="1" x14ac:dyDescent="0.2">
      <c r="A63" s="81">
        <v>56</v>
      </c>
      <c r="B63" s="82" t="s">
        <v>137</v>
      </c>
      <c r="C63" s="82" t="s">
        <v>807</v>
      </c>
      <c r="D63" s="83" t="s">
        <v>1391</v>
      </c>
      <c r="E63" s="64">
        <v>60969</v>
      </c>
      <c r="F63" s="65">
        <v>60969</v>
      </c>
      <c r="G63" s="25" t="s">
        <v>1392</v>
      </c>
      <c r="H63" s="52" t="s">
        <v>1393</v>
      </c>
      <c r="I63" s="62">
        <v>120000</v>
      </c>
      <c r="J63" s="66">
        <v>120000</v>
      </c>
      <c r="K63" s="28" t="s">
        <v>1394</v>
      </c>
      <c r="L63" s="55" t="s">
        <v>1395</v>
      </c>
      <c r="M63" s="67">
        <v>65299</v>
      </c>
      <c r="N63" s="68">
        <v>65299</v>
      </c>
      <c r="O63" s="25" t="s">
        <v>1398</v>
      </c>
      <c r="P63" s="75" t="s">
        <v>1399</v>
      </c>
      <c r="Q63" s="69">
        <v>75094</v>
      </c>
      <c r="R63" s="63">
        <v>75094</v>
      </c>
      <c r="S63" s="24" t="s">
        <v>80</v>
      </c>
      <c r="T63" s="54" t="s">
        <v>81</v>
      </c>
      <c r="U63" s="18">
        <v>80555</v>
      </c>
      <c r="V63" s="18">
        <v>80555</v>
      </c>
      <c r="W63" s="18" t="s">
        <v>1396</v>
      </c>
      <c r="X63" s="77" t="s">
        <v>1397</v>
      </c>
      <c r="Y63" s="89">
        <f t="shared" si="22"/>
        <v>80383.399999999994</v>
      </c>
      <c r="Z63" s="90">
        <f t="shared" si="23"/>
        <v>23462.418061657674</v>
      </c>
      <c r="AA63" s="91">
        <f t="shared" si="24"/>
        <v>0.29188138423676624</v>
      </c>
      <c r="AB63" s="90">
        <f t="shared" si="25"/>
        <v>103845.81806165767</v>
      </c>
      <c r="AC63" s="90">
        <f t="shared" si="26"/>
        <v>56920.981938342316</v>
      </c>
      <c r="AD63" s="92">
        <f t="shared" si="12"/>
        <v>60969</v>
      </c>
      <c r="AE63" s="92" t="str">
        <f t="shared" si="13"/>
        <v/>
      </c>
      <c r="AF63" s="92">
        <f t="shared" si="14"/>
        <v>65299</v>
      </c>
      <c r="AG63" s="92">
        <f t="shared" si="15"/>
        <v>75094</v>
      </c>
      <c r="AH63" s="92">
        <f t="shared" si="16"/>
        <v>80555</v>
      </c>
      <c r="AI63" s="100">
        <f t="shared" si="17"/>
        <v>70479.25</v>
      </c>
      <c r="AJ63" s="93">
        <f t="shared" si="27"/>
        <v>8946.0699145863309</v>
      </c>
      <c r="AK63" s="23">
        <f t="shared" si="28"/>
        <v>0.12693196812659516</v>
      </c>
      <c r="AM63" s="41"/>
    </row>
    <row r="64" spans="1:39" s="15" customFormat="1" ht="74.25" customHeight="1" x14ac:dyDescent="0.2">
      <c r="A64" s="81">
        <v>57</v>
      </c>
      <c r="B64" s="82" t="s">
        <v>138</v>
      </c>
      <c r="C64" s="82" t="s">
        <v>808</v>
      </c>
      <c r="D64" s="83" t="s">
        <v>1391</v>
      </c>
      <c r="E64" s="64">
        <v>51026</v>
      </c>
      <c r="F64" s="65">
        <v>51026</v>
      </c>
      <c r="G64" s="25" t="s">
        <v>1392</v>
      </c>
      <c r="H64" s="52" t="s">
        <v>1393</v>
      </c>
      <c r="I64" s="62">
        <v>130000</v>
      </c>
      <c r="J64" s="66">
        <v>130000</v>
      </c>
      <c r="K64" s="28" t="s">
        <v>1394</v>
      </c>
      <c r="L64" s="55" t="s">
        <v>1395</v>
      </c>
      <c r="M64" s="67">
        <v>54650</v>
      </c>
      <c r="N64" s="68">
        <v>54650</v>
      </c>
      <c r="O64" s="25" t="s">
        <v>1398</v>
      </c>
      <c r="P64" s="75" t="s">
        <v>1399</v>
      </c>
      <c r="Q64" s="69">
        <v>62848</v>
      </c>
      <c r="R64" s="63">
        <v>62848</v>
      </c>
      <c r="S64" s="24" t="s">
        <v>80</v>
      </c>
      <c r="T64" s="54" t="s">
        <v>81</v>
      </c>
      <c r="U64" s="18">
        <v>67419</v>
      </c>
      <c r="V64" s="18">
        <v>67419</v>
      </c>
      <c r="W64" s="18" t="s">
        <v>1396</v>
      </c>
      <c r="X64" s="77" t="s">
        <v>1397</v>
      </c>
      <c r="Y64" s="89">
        <f t="shared" si="22"/>
        <v>73188.600000000006</v>
      </c>
      <c r="Z64" s="90">
        <f t="shared" si="23"/>
        <v>32413.777900763129</v>
      </c>
      <c r="AA64" s="91">
        <f t="shared" si="24"/>
        <v>0.4428801466452853</v>
      </c>
      <c r="AB64" s="90">
        <f t="shared" si="25"/>
        <v>105602.37790076314</v>
      </c>
      <c r="AC64" s="90">
        <f t="shared" si="26"/>
        <v>40774.822099236873</v>
      </c>
      <c r="AD64" s="92">
        <f t="shared" si="12"/>
        <v>51026</v>
      </c>
      <c r="AE64" s="92" t="str">
        <f t="shared" si="13"/>
        <v/>
      </c>
      <c r="AF64" s="92">
        <f t="shared" si="14"/>
        <v>54650</v>
      </c>
      <c r="AG64" s="92">
        <f t="shared" si="15"/>
        <v>62848</v>
      </c>
      <c r="AH64" s="92">
        <f t="shared" si="16"/>
        <v>67419</v>
      </c>
      <c r="AI64" s="100">
        <f t="shared" si="17"/>
        <v>58985.75</v>
      </c>
      <c r="AJ64" s="93">
        <f t="shared" si="27"/>
        <v>7487.6126313175864</v>
      </c>
      <c r="AK64" s="23">
        <f t="shared" si="28"/>
        <v>0.12693934774615201</v>
      </c>
      <c r="AM64" s="41"/>
    </row>
    <row r="65" spans="1:39" s="15" customFormat="1" ht="74.25" customHeight="1" x14ac:dyDescent="0.2">
      <c r="A65" s="81">
        <v>58</v>
      </c>
      <c r="B65" s="82" t="s">
        <v>139</v>
      </c>
      <c r="C65" s="82" t="s">
        <v>809</v>
      </c>
      <c r="D65" s="83" t="s">
        <v>1391</v>
      </c>
      <c r="E65" s="64">
        <v>147159</v>
      </c>
      <c r="F65" s="65">
        <v>147159</v>
      </c>
      <c r="G65" s="25" t="s">
        <v>1392</v>
      </c>
      <c r="H65" s="52" t="s">
        <v>1393</v>
      </c>
      <c r="I65" s="62">
        <v>150000</v>
      </c>
      <c r="J65" s="66">
        <v>150000</v>
      </c>
      <c r="K65" s="28" t="s">
        <v>1394</v>
      </c>
      <c r="L65" s="55" t="s">
        <v>1395</v>
      </c>
      <c r="M65" s="67">
        <v>157610</v>
      </c>
      <c r="N65" s="68">
        <v>157610</v>
      </c>
      <c r="O65" s="25" t="s">
        <v>1398</v>
      </c>
      <c r="P65" s="75" t="s">
        <v>1399</v>
      </c>
      <c r="Q65" s="69">
        <v>181252</v>
      </c>
      <c r="R65" s="63">
        <v>181252</v>
      </c>
      <c r="S65" s="24" t="s">
        <v>80</v>
      </c>
      <c r="T65" s="54" t="s">
        <v>81</v>
      </c>
      <c r="U65" s="18">
        <v>194435</v>
      </c>
      <c r="V65" s="18">
        <v>194435</v>
      </c>
      <c r="W65" s="18" t="s">
        <v>1396</v>
      </c>
      <c r="X65" s="77" t="s">
        <v>1397</v>
      </c>
      <c r="Y65" s="89">
        <f t="shared" si="22"/>
        <v>166091.20000000001</v>
      </c>
      <c r="Z65" s="90">
        <f t="shared" si="23"/>
        <v>20751.545260534142</v>
      </c>
      <c r="AA65" s="91">
        <f t="shared" si="24"/>
        <v>0.12494066669717685</v>
      </c>
      <c r="AB65" s="90">
        <f t="shared" si="25"/>
        <v>186842.74526053417</v>
      </c>
      <c r="AC65" s="90">
        <f t="shared" si="26"/>
        <v>145339.65473946586</v>
      </c>
      <c r="AD65" s="92">
        <f t="shared" si="12"/>
        <v>147159</v>
      </c>
      <c r="AE65" s="92">
        <f t="shared" si="13"/>
        <v>150000</v>
      </c>
      <c r="AF65" s="92">
        <f t="shared" si="14"/>
        <v>157610</v>
      </c>
      <c r="AG65" s="92">
        <f t="shared" si="15"/>
        <v>181252</v>
      </c>
      <c r="AH65" s="92" t="str">
        <f t="shared" si="16"/>
        <v/>
      </c>
      <c r="AI65" s="100">
        <f t="shared" si="17"/>
        <v>159005.25</v>
      </c>
      <c r="AJ65" s="93">
        <f t="shared" si="27"/>
        <v>15473.555664961646</v>
      </c>
      <c r="AK65" s="23">
        <f t="shared" si="28"/>
        <v>9.7314746934215351E-2</v>
      </c>
      <c r="AM65" s="41"/>
    </row>
    <row r="66" spans="1:39" s="15" customFormat="1" ht="74.25" customHeight="1" x14ac:dyDescent="0.2">
      <c r="A66" s="81">
        <v>59</v>
      </c>
      <c r="B66" s="82" t="s">
        <v>140</v>
      </c>
      <c r="C66" s="82" t="s">
        <v>810</v>
      </c>
      <c r="D66" s="83" t="s">
        <v>1391</v>
      </c>
      <c r="E66" s="64">
        <v>172554</v>
      </c>
      <c r="F66" s="65">
        <v>172554</v>
      </c>
      <c r="G66" s="25" t="s">
        <v>1392</v>
      </c>
      <c r="H66" s="52" t="s">
        <v>1393</v>
      </c>
      <c r="I66" s="62">
        <v>200000</v>
      </c>
      <c r="J66" s="66">
        <v>200000</v>
      </c>
      <c r="K66" s="28" t="s">
        <v>1394</v>
      </c>
      <c r="L66" s="55" t="s">
        <v>1395</v>
      </c>
      <c r="M66" s="67">
        <v>184809</v>
      </c>
      <c r="N66" s="68">
        <v>184809</v>
      </c>
      <c r="O66" s="25" t="s">
        <v>1398</v>
      </c>
      <c r="P66" s="75" t="s">
        <v>1399</v>
      </c>
      <c r="Q66" s="69">
        <v>212530</v>
      </c>
      <c r="R66" s="63">
        <v>212530</v>
      </c>
      <c r="S66" s="24" t="s">
        <v>80</v>
      </c>
      <c r="T66" s="54" t="s">
        <v>81</v>
      </c>
      <c r="U66" s="18">
        <v>227988</v>
      </c>
      <c r="V66" s="18">
        <v>227988</v>
      </c>
      <c r="W66" s="18" t="s">
        <v>1396</v>
      </c>
      <c r="X66" s="77" t="s">
        <v>1397</v>
      </c>
      <c r="Y66" s="89">
        <f t="shared" si="22"/>
        <v>199576.2</v>
      </c>
      <c r="Z66" s="90">
        <f t="shared" si="23"/>
        <v>21928.750584563633</v>
      </c>
      <c r="AA66" s="91">
        <f t="shared" si="24"/>
        <v>0.10987658139880223</v>
      </c>
      <c r="AB66" s="90">
        <f t="shared" si="25"/>
        <v>221504.95058456366</v>
      </c>
      <c r="AC66" s="90">
        <f t="shared" si="26"/>
        <v>177647.44941543636</v>
      </c>
      <c r="AD66" s="92" t="str">
        <f t="shared" si="12"/>
        <v/>
      </c>
      <c r="AE66" s="92">
        <f t="shared" si="13"/>
        <v>200000</v>
      </c>
      <c r="AF66" s="92">
        <f t="shared" si="14"/>
        <v>184809</v>
      </c>
      <c r="AG66" s="92">
        <f t="shared" si="15"/>
        <v>212530</v>
      </c>
      <c r="AH66" s="92" t="str">
        <f t="shared" si="16"/>
        <v/>
      </c>
      <c r="AI66" s="100">
        <f t="shared" si="17"/>
        <v>199113</v>
      </c>
      <c r="AJ66" s="93">
        <f t="shared" si="27"/>
        <v>13881.769951990993</v>
      </c>
      <c r="AK66" s="23">
        <f t="shared" si="28"/>
        <v>6.9718049308638771E-2</v>
      </c>
      <c r="AM66" s="41"/>
    </row>
    <row r="67" spans="1:39" s="15" customFormat="1" ht="74.25" customHeight="1" x14ac:dyDescent="0.2">
      <c r="A67" s="81">
        <v>60</v>
      </c>
      <c r="B67" s="82" t="s">
        <v>141</v>
      </c>
      <c r="C67" s="82" t="s">
        <v>811</v>
      </c>
      <c r="D67" s="83" t="s">
        <v>1391</v>
      </c>
      <c r="E67" s="64">
        <v>208167</v>
      </c>
      <c r="F67" s="65">
        <v>208167</v>
      </c>
      <c r="G67" s="25" t="s">
        <v>1392</v>
      </c>
      <c r="H67" s="52" t="s">
        <v>1393</v>
      </c>
      <c r="I67" s="62">
        <v>250000</v>
      </c>
      <c r="J67" s="66">
        <v>250000</v>
      </c>
      <c r="K67" s="28" t="s">
        <v>1394</v>
      </c>
      <c r="L67" s="55" t="s">
        <v>1395</v>
      </c>
      <c r="M67" s="67">
        <v>222950</v>
      </c>
      <c r="N67" s="68">
        <v>222950</v>
      </c>
      <c r="O67" s="25" t="s">
        <v>1398</v>
      </c>
      <c r="P67" s="75" t="s">
        <v>1399</v>
      </c>
      <c r="Q67" s="69">
        <v>256393</v>
      </c>
      <c r="R67" s="63">
        <v>256393</v>
      </c>
      <c r="S67" s="24" t="s">
        <v>80</v>
      </c>
      <c r="T67" s="54" t="s">
        <v>81</v>
      </c>
      <c r="U67" s="18">
        <v>275041</v>
      </c>
      <c r="V67" s="18">
        <v>275041</v>
      </c>
      <c r="W67" s="18" t="s">
        <v>1396</v>
      </c>
      <c r="X67" s="77" t="s">
        <v>1397</v>
      </c>
      <c r="Y67" s="89">
        <f t="shared" si="22"/>
        <v>242510.2</v>
      </c>
      <c r="Z67" s="90">
        <f t="shared" si="23"/>
        <v>26782.17223639636</v>
      </c>
      <c r="AA67" s="91">
        <f t="shared" si="24"/>
        <v>0.11043730216871851</v>
      </c>
      <c r="AB67" s="90">
        <f t="shared" si="25"/>
        <v>269292.37223639636</v>
      </c>
      <c r="AC67" s="90">
        <f t="shared" si="26"/>
        <v>215728.02776360366</v>
      </c>
      <c r="AD67" s="92" t="str">
        <f t="shared" si="12"/>
        <v/>
      </c>
      <c r="AE67" s="92">
        <f t="shared" si="13"/>
        <v>250000</v>
      </c>
      <c r="AF67" s="92">
        <f t="shared" si="14"/>
        <v>222950</v>
      </c>
      <c r="AG67" s="92">
        <f t="shared" si="15"/>
        <v>256393</v>
      </c>
      <c r="AH67" s="92" t="str">
        <f t="shared" si="16"/>
        <v/>
      </c>
      <c r="AI67" s="100">
        <f t="shared" si="17"/>
        <v>243114.33333333334</v>
      </c>
      <c r="AJ67" s="93">
        <f t="shared" si="27"/>
        <v>17752.967817616674</v>
      </c>
      <c r="AK67" s="23">
        <f t="shared" si="28"/>
        <v>7.3023122800726162E-2</v>
      </c>
      <c r="AM67" s="41"/>
    </row>
    <row r="68" spans="1:39" s="15" customFormat="1" ht="74.25" customHeight="1" x14ac:dyDescent="0.2">
      <c r="A68" s="81">
        <v>61</v>
      </c>
      <c r="B68" s="82" t="s">
        <v>142</v>
      </c>
      <c r="C68" s="82" t="s">
        <v>812</v>
      </c>
      <c r="D68" s="83" t="s">
        <v>1391</v>
      </c>
      <c r="E68" s="64">
        <v>270036</v>
      </c>
      <c r="F68" s="65">
        <v>270036</v>
      </c>
      <c r="G68" s="25" t="s">
        <v>1392</v>
      </c>
      <c r="H68" s="52" t="s">
        <v>1393</v>
      </c>
      <c r="I68" s="62">
        <v>300000</v>
      </c>
      <c r="J68" s="66">
        <v>300000</v>
      </c>
      <c r="K68" s="28" t="s">
        <v>1394</v>
      </c>
      <c r="L68" s="55" t="s">
        <v>1395</v>
      </c>
      <c r="M68" s="67">
        <v>289214</v>
      </c>
      <c r="N68" s="68">
        <v>289214</v>
      </c>
      <c r="O68" s="25" t="s">
        <v>1398</v>
      </c>
      <c r="P68" s="75" t="s">
        <v>1399</v>
      </c>
      <c r="Q68" s="69">
        <v>332596</v>
      </c>
      <c r="R68" s="63">
        <v>332596</v>
      </c>
      <c r="S68" s="24" t="s">
        <v>80</v>
      </c>
      <c r="T68" s="54" t="s">
        <v>81</v>
      </c>
      <c r="U68" s="18">
        <v>356787</v>
      </c>
      <c r="V68" s="18">
        <v>356787</v>
      </c>
      <c r="W68" s="18" t="s">
        <v>1396</v>
      </c>
      <c r="X68" s="77" t="s">
        <v>1397</v>
      </c>
      <c r="Y68" s="89">
        <f t="shared" si="22"/>
        <v>309726.59999999998</v>
      </c>
      <c r="Z68" s="90">
        <f t="shared" si="23"/>
        <v>34743.373250160963</v>
      </c>
      <c r="AA68" s="91">
        <f t="shared" si="24"/>
        <v>0.1121743281014965</v>
      </c>
      <c r="AB68" s="90">
        <f t="shared" si="25"/>
        <v>344469.97325016093</v>
      </c>
      <c r="AC68" s="90">
        <f t="shared" si="26"/>
        <v>274983.22674983903</v>
      </c>
      <c r="AD68" s="92" t="str">
        <f t="shared" si="12"/>
        <v/>
      </c>
      <c r="AE68" s="92">
        <f t="shared" si="13"/>
        <v>300000</v>
      </c>
      <c r="AF68" s="92">
        <f t="shared" si="14"/>
        <v>289214</v>
      </c>
      <c r="AG68" s="92">
        <f t="shared" si="15"/>
        <v>332596</v>
      </c>
      <c r="AH68" s="92" t="str">
        <f t="shared" si="16"/>
        <v/>
      </c>
      <c r="AI68" s="100">
        <f t="shared" si="17"/>
        <v>307270</v>
      </c>
      <c r="AJ68" s="93">
        <f t="shared" si="27"/>
        <v>22586.260336762258</v>
      </c>
      <c r="AK68" s="23">
        <f t="shared" si="28"/>
        <v>7.3506233399818585E-2</v>
      </c>
      <c r="AM68" s="41"/>
    </row>
    <row r="69" spans="1:39" s="15" customFormat="1" ht="74.25" customHeight="1" x14ac:dyDescent="0.2">
      <c r="A69" s="81">
        <v>62</v>
      </c>
      <c r="B69" s="82" t="s">
        <v>143</v>
      </c>
      <c r="C69" s="82" t="s">
        <v>813</v>
      </c>
      <c r="D69" s="83" t="s">
        <v>1391</v>
      </c>
      <c r="E69" s="64">
        <v>289442</v>
      </c>
      <c r="F69" s="65">
        <v>289442</v>
      </c>
      <c r="G69" s="25" t="s">
        <v>1392</v>
      </c>
      <c r="H69" s="52" t="s">
        <v>1393</v>
      </c>
      <c r="I69" s="62">
        <v>350000</v>
      </c>
      <c r="J69" s="66">
        <v>350000</v>
      </c>
      <c r="K69" s="28" t="s">
        <v>1394</v>
      </c>
      <c r="L69" s="55" t="s">
        <v>1395</v>
      </c>
      <c r="M69" s="67">
        <v>309998</v>
      </c>
      <c r="N69" s="68">
        <v>309998</v>
      </c>
      <c r="O69" s="25" t="s">
        <v>1398</v>
      </c>
      <c r="P69" s="75" t="s">
        <v>1399</v>
      </c>
      <c r="Q69" s="69">
        <v>356498</v>
      </c>
      <c r="R69" s="63">
        <v>356498</v>
      </c>
      <c r="S69" s="24" t="s">
        <v>80</v>
      </c>
      <c r="T69" s="54" t="s">
        <v>81</v>
      </c>
      <c r="U69" s="18">
        <v>382427</v>
      </c>
      <c r="V69" s="18">
        <v>382427</v>
      </c>
      <c r="W69" s="18" t="s">
        <v>1396</v>
      </c>
      <c r="X69" s="77" t="s">
        <v>1397</v>
      </c>
      <c r="Y69" s="89">
        <f t="shared" si="22"/>
        <v>337673</v>
      </c>
      <c r="Z69" s="90">
        <f t="shared" si="23"/>
        <v>37421.220771107939</v>
      </c>
      <c r="AA69" s="91">
        <f t="shared" si="24"/>
        <v>0.11082088520879058</v>
      </c>
      <c r="AB69" s="90">
        <f t="shared" si="25"/>
        <v>375094.22077110794</v>
      </c>
      <c r="AC69" s="90">
        <f t="shared" si="26"/>
        <v>300251.77922889206</v>
      </c>
      <c r="AD69" s="92" t="str">
        <f t="shared" si="12"/>
        <v/>
      </c>
      <c r="AE69" s="92">
        <f t="shared" si="13"/>
        <v>350000</v>
      </c>
      <c r="AF69" s="92">
        <f t="shared" si="14"/>
        <v>309998</v>
      </c>
      <c r="AG69" s="92">
        <f t="shared" si="15"/>
        <v>356498</v>
      </c>
      <c r="AH69" s="92" t="str">
        <f t="shared" si="16"/>
        <v/>
      </c>
      <c r="AI69" s="100">
        <f t="shared" si="17"/>
        <v>338832</v>
      </c>
      <c r="AJ69" s="93">
        <f t="shared" si="27"/>
        <v>25181.454842800485</v>
      </c>
      <c r="AK69" s="23">
        <f t="shared" si="28"/>
        <v>7.4318408068896932E-2</v>
      </c>
      <c r="AM69" s="41"/>
    </row>
    <row r="70" spans="1:39" s="15" customFormat="1" ht="74.25" customHeight="1" x14ac:dyDescent="0.2">
      <c r="A70" s="81">
        <v>63</v>
      </c>
      <c r="B70" s="82" t="s">
        <v>144</v>
      </c>
      <c r="C70" s="82" t="s">
        <v>814</v>
      </c>
      <c r="D70" s="83" t="s">
        <v>1391</v>
      </c>
      <c r="E70" s="64">
        <v>53419</v>
      </c>
      <c r="F70" s="65">
        <v>53419</v>
      </c>
      <c r="G70" s="25" t="s">
        <v>1392</v>
      </c>
      <c r="H70" s="52" t="s">
        <v>1393</v>
      </c>
      <c r="I70" s="62">
        <v>150000</v>
      </c>
      <c r="J70" s="66">
        <v>150000</v>
      </c>
      <c r="K70" s="28" t="s">
        <v>1394</v>
      </c>
      <c r="L70" s="55" t="s">
        <v>1395</v>
      </c>
      <c r="M70" s="67">
        <v>57213</v>
      </c>
      <c r="N70" s="68">
        <v>57213</v>
      </c>
      <c r="O70" s="25" t="s">
        <v>1398</v>
      </c>
      <c r="P70" s="75" t="s">
        <v>1399</v>
      </c>
      <c r="Q70" s="69">
        <v>65795</v>
      </c>
      <c r="R70" s="63">
        <v>65795</v>
      </c>
      <c r="S70" s="24" t="s">
        <v>80</v>
      </c>
      <c r="T70" s="54" t="s">
        <v>81</v>
      </c>
      <c r="U70" s="18">
        <v>70580</v>
      </c>
      <c r="V70" s="18">
        <v>70580</v>
      </c>
      <c r="W70" s="18" t="s">
        <v>1396</v>
      </c>
      <c r="X70" s="77" t="s">
        <v>1397</v>
      </c>
      <c r="Y70" s="89">
        <f t="shared" si="22"/>
        <v>79401.399999999994</v>
      </c>
      <c r="Z70" s="90">
        <f t="shared" si="23"/>
        <v>40045.360983514685</v>
      </c>
      <c r="AA70" s="91">
        <f t="shared" si="24"/>
        <v>0.5043407418951642</v>
      </c>
      <c r="AB70" s="90">
        <f t="shared" si="25"/>
        <v>119446.76098351469</v>
      </c>
      <c r="AC70" s="90">
        <f t="shared" si="26"/>
        <v>39356.039016485309</v>
      </c>
      <c r="AD70" s="92">
        <f t="shared" si="12"/>
        <v>53419</v>
      </c>
      <c r="AE70" s="92" t="str">
        <f t="shared" si="13"/>
        <v/>
      </c>
      <c r="AF70" s="92">
        <f t="shared" si="14"/>
        <v>57213</v>
      </c>
      <c r="AG70" s="92">
        <f t="shared" si="15"/>
        <v>65795</v>
      </c>
      <c r="AH70" s="92">
        <f t="shared" si="16"/>
        <v>70580</v>
      </c>
      <c r="AI70" s="100">
        <f t="shared" si="17"/>
        <v>61751.75</v>
      </c>
      <c r="AJ70" s="93">
        <f t="shared" si="27"/>
        <v>7838.3850962214574</v>
      </c>
      <c r="AK70" s="23">
        <f t="shared" si="28"/>
        <v>0.12693381315058208</v>
      </c>
      <c r="AM70" s="41"/>
    </row>
    <row r="71" spans="1:39" s="15" customFormat="1" ht="74.25" customHeight="1" x14ac:dyDescent="0.2">
      <c r="A71" s="81">
        <v>64</v>
      </c>
      <c r="B71" s="82" t="s">
        <v>145</v>
      </c>
      <c r="C71" s="82" t="s">
        <v>815</v>
      </c>
      <c r="D71" s="83" t="s">
        <v>1391</v>
      </c>
      <c r="E71" s="64">
        <v>368519</v>
      </c>
      <c r="F71" s="65">
        <v>368519</v>
      </c>
      <c r="G71" s="25" t="s">
        <v>1392</v>
      </c>
      <c r="H71" s="52" t="s">
        <v>1393</v>
      </c>
      <c r="I71" s="62">
        <v>350000</v>
      </c>
      <c r="J71" s="66">
        <v>350000</v>
      </c>
      <c r="K71" s="28" t="s">
        <v>1394</v>
      </c>
      <c r="L71" s="55" t="s">
        <v>1395</v>
      </c>
      <c r="M71" s="67">
        <v>394691</v>
      </c>
      <c r="N71" s="68">
        <v>394691</v>
      </c>
      <c r="O71" s="25" t="s">
        <v>1398</v>
      </c>
      <c r="P71" s="75" t="s">
        <v>1399</v>
      </c>
      <c r="Q71" s="69">
        <v>453894</v>
      </c>
      <c r="R71" s="63">
        <v>453894</v>
      </c>
      <c r="S71" s="24" t="s">
        <v>80</v>
      </c>
      <c r="T71" s="54" t="s">
        <v>81</v>
      </c>
      <c r="U71" s="18">
        <v>486908</v>
      </c>
      <c r="V71" s="18">
        <v>486908</v>
      </c>
      <c r="W71" s="18" t="s">
        <v>1396</v>
      </c>
      <c r="X71" s="77" t="s">
        <v>1397</v>
      </c>
      <c r="Y71" s="89">
        <f t="shared" si="22"/>
        <v>410802.4</v>
      </c>
      <c r="Z71" s="90">
        <f t="shared" si="23"/>
        <v>57864.806474229117</v>
      </c>
      <c r="AA71" s="91">
        <f t="shared" si="24"/>
        <v>0.1408580049051055</v>
      </c>
      <c r="AB71" s="90">
        <f t="shared" si="25"/>
        <v>468667.20647422911</v>
      </c>
      <c r="AC71" s="90">
        <f t="shared" si="26"/>
        <v>352937.59352577094</v>
      </c>
      <c r="AD71" s="92">
        <f t="shared" si="12"/>
        <v>368519</v>
      </c>
      <c r="AE71" s="92" t="str">
        <f t="shared" si="13"/>
        <v/>
      </c>
      <c r="AF71" s="92">
        <f t="shared" si="14"/>
        <v>394691</v>
      </c>
      <c r="AG71" s="92">
        <f t="shared" si="15"/>
        <v>453894</v>
      </c>
      <c r="AH71" s="92" t="str">
        <f t="shared" si="16"/>
        <v/>
      </c>
      <c r="AI71" s="100">
        <f t="shared" si="17"/>
        <v>405701.33333333331</v>
      </c>
      <c r="AJ71" s="93">
        <f t="shared" si="27"/>
        <v>43739.492867811503</v>
      </c>
      <c r="AK71" s="23">
        <f t="shared" si="28"/>
        <v>0.1078120510683019</v>
      </c>
      <c r="AM71" s="41"/>
    </row>
    <row r="72" spans="1:39" s="15" customFormat="1" ht="74.25" customHeight="1" x14ac:dyDescent="0.2">
      <c r="A72" s="81">
        <v>65</v>
      </c>
      <c r="B72" s="82" t="s">
        <v>146</v>
      </c>
      <c r="C72" s="82" t="s">
        <v>816</v>
      </c>
      <c r="D72" s="83" t="s">
        <v>1391</v>
      </c>
      <c r="E72" s="64">
        <v>65703</v>
      </c>
      <c r="F72" s="65">
        <v>65703</v>
      </c>
      <c r="G72" s="25" t="s">
        <v>1392</v>
      </c>
      <c r="H72" s="52" t="s">
        <v>1393</v>
      </c>
      <c r="I72" s="62">
        <v>150000</v>
      </c>
      <c r="J72" s="66">
        <v>150000</v>
      </c>
      <c r="K72" s="28" t="s">
        <v>1394</v>
      </c>
      <c r="L72" s="55" t="s">
        <v>1395</v>
      </c>
      <c r="M72" s="67">
        <v>70369</v>
      </c>
      <c r="N72" s="68">
        <v>70369</v>
      </c>
      <c r="O72" s="25" t="s">
        <v>1398</v>
      </c>
      <c r="P72" s="75" t="s">
        <v>1399</v>
      </c>
      <c r="Q72" s="69">
        <v>80925</v>
      </c>
      <c r="R72" s="63">
        <v>80925</v>
      </c>
      <c r="S72" s="24" t="s">
        <v>80</v>
      </c>
      <c r="T72" s="54" t="s">
        <v>81</v>
      </c>
      <c r="U72" s="18">
        <v>86811</v>
      </c>
      <c r="V72" s="18">
        <v>86811</v>
      </c>
      <c r="W72" s="18" t="s">
        <v>1396</v>
      </c>
      <c r="X72" s="77" t="s">
        <v>1397</v>
      </c>
      <c r="Y72" s="89">
        <f t="shared" si="22"/>
        <v>90761.600000000006</v>
      </c>
      <c r="Z72" s="90">
        <f t="shared" si="23"/>
        <v>34151.667394140495</v>
      </c>
      <c r="AA72" s="91">
        <f t="shared" si="24"/>
        <v>0.37627881608676461</v>
      </c>
      <c r="AB72" s="90">
        <f t="shared" si="25"/>
        <v>124913.26739414051</v>
      </c>
      <c r="AC72" s="90">
        <f t="shared" si="26"/>
        <v>56609.932605859511</v>
      </c>
      <c r="AD72" s="92">
        <f t="shared" si="12"/>
        <v>65703</v>
      </c>
      <c r="AE72" s="92" t="str">
        <f t="shared" si="13"/>
        <v/>
      </c>
      <c r="AF72" s="92">
        <f t="shared" si="14"/>
        <v>70369</v>
      </c>
      <c r="AG72" s="92">
        <f t="shared" si="15"/>
        <v>80925</v>
      </c>
      <c r="AH72" s="92">
        <f t="shared" si="16"/>
        <v>86811</v>
      </c>
      <c r="AI72" s="100">
        <f t="shared" si="17"/>
        <v>75952</v>
      </c>
      <c r="AJ72" s="93">
        <f t="shared" si="27"/>
        <v>9641.2395468632567</v>
      </c>
      <c r="AK72" s="23">
        <f t="shared" si="28"/>
        <v>0.12693858682935613</v>
      </c>
      <c r="AM72" s="41"/>
    </row>
    <row r="73" spans="1:39" s="15" customFormat="1" ht="74.25" customHeight="1" x14ac:dyDescent="0.2">
      <c r="A73" s="81">
        <v>66</v>
      </c>
      <c r="B73" s="82" t="s">
        <v>147</v>
      </c>
      <c r="C73" s="82" t="s">
        <v>817</v>
      </c>
      <c r="D73" s="83" t="s">
        <v>1391</v>
      </c>
      <c r="E73" s="64">
        <v>91220</v>
      </c>
      <c r="F73" s="65">
        <v>91220</v>
      </c>
      <c r="G73" s="25" t="s">
        <v>1392</v>
      </c>
      <c r="H73" s="52" t="s">
        <v>1393</v>
      </c>
      <c r="I73" s="62">
        <v>200000</v>
      </c>
      <c r="J73" s="66">
        <v>200000</v>
      </c>
      <c r="K73" s="28" t="s">
        <v>1394</v>
      </c>
      <c r="L73" s="55" t="s">
        <v>1395</v>
      </c>
      <c r="M73" s="67">
        <v>97698</v>
      </c>
      <c r="N73" s="68">
        <v>97698</v>
      </c>
      <c r="O73" s="25" t="s">
        <v>1398</v>
      </c>
      <c r="P73" s="75" t="s">
        <v>1399</v>
      </c>
      <c r="Q73" s="69">
        <v>112353</v>
      </c>
      <c r="R73" s="63">
        <v>112353</v>
      </c>
      <c r="S73" s="24" t="s">
        <v>80</v>
      </c>
      <c r="T73" s="54" t="s">
        <v>81</v>
      </c>
      <c r="U73" s="18">
        <v>120525</v>
      </c>
      <c r="V73" s="18">
        <v>120525</v>
      </c>
      <c r="W73" s="18" t="s">
        <v>1396</v>
      </c>
      <c r="X73" s="77" t="s">
        <v>1397</v>
      </c>
      <c r="Y73" s="89">
        <f t="shared" si="22"/>
        <v>124359.2</v>
      </c>
      <c r="Z73" s="90">
        <f t="shared" si="23"/>
        <v>43844.631127425404</v>
      </c>
      <c r="AA73" s="91">
        <f t="shared" si="24"/>
        <v>0.35256443534073401</v>
      </c>
      <c r="AB73" s="90">
        <f t="shared" si="25"/>
        <v>168203.83112742539</v>
      </c>
      <c r="AC73" s="90">
        <f t="shared" si="26"/>
        <v>80514.5688725746</v>
      </c>
      <c r="AD73" s="92">
        <f t="shared" ref="AD73:AD136" si="29">IF(((IF(AND(F73&lt;=$AB73,F73&gt;=$AC73),F73,""))&lt;=0),"",(IF(AND(F73&lt;=$AB73,F73&gt;=$AC73),F73,"")))</f>
        <v>91220</v>
      </c>
      <c r="AE73" s="92" t="str">
        <f t="shared" ref="AE73:AE136" si="30">IF(((IF(AND(J73&lt;=$AB73,J73&gt;=$AC73),J73,""))&lt;=0),"",(IF(AND(J73&lt;=$AB73,J73&gt;=$AC73),J73,"")))</f>
        <v/>
      </c>
      <c r="AF73" s="92">
        <f t="shared" ref="AF73:AF136" si="31">IF(((IF(AND(N73&lt;=$AB73,N73&gt;=$AC73),N73,""))&lt;=0),"",(IF(AND(N73&lt;=$AB73,N73&gt;=$AC73),N73,"")))</f>
        <v>97698</v>
      </c>
      <c r="AG73" s="92">
        <f t="shared" ref="AG73:AG136" si="32">IF(((IF(AND(R73&lt;=$AB73,R73&gt;=$AC73),R73,""))&lt;=0),"",(IF(AND(R73&lt;=$AB73,R73&gt;=$AC73),R73,"")))</f>
        <v>112353</v>
      </c>
      <c r="AH73" s="92">
        <f t="shared" ref="AH73:AH136" si="33">IF(((IF(AND(V73&lt;=$AB73,V73&gt;=$AC73),V73,""))&lt;=0),"",(IF(AND(V73&lt;=$AB73,V73&gt;=$AC73),V73,"")))</f>
        <v>120525</v>
      </c>
      <c r="AI73" s="100">
        <f t="shared" ref="AI73:AI136" si="34">AVERAGE(AD73:AH73)</f>
        <v>105449</v>
      </c>
      <c r="AJ73" s="93">
        <f t="shared" si="27"/>
        <v>13385.233580330229</v>
      </c>
      <c r="AK73" s="23">
        <f t="shared" si="28"/>
        <v>0.12693561418629126</v>
      </c>
      <c r="AM73" s="41"/>
    </row>
    <row r="74" spans="1:39" s="15" customFormat="1" ht="74.25" customHeight="1" x14ac:dyDescent="0.2">
      <c r="A74" s="81">
        <v>67</v>
      </c>
      <c r="B74" s="82" t="s">
        <v>148</v>
      </c>
      <c r="C74" s="82" t="s">
        <v>818</v>
      </c>
      <c r="D74" s="83" t="s">
        <v>1391</v>
      </c>
      <c r="E74" s="64">
        <v>104071</v>
      </c>
      <c r="F74" s="65">
        <v>104071</v>
      </c>
      <c r="G74" s="25" t="s">
        <v>1392</v>
      </c>
      <c r="H74" s="52" t="s">
        <v>1393</v>
      </c>
      <c r="I74" s="62">
        <v>250000</v>
      </c>
      <c r="J74" s="66">
        <v>250000</v>
      </c>
      <c r="K74" s="28" t="s">
        <v>1394</v>
      </c>
      <c r="L74" s="55" t="s">
        <v>1395</v>
      </c>
      <c r="M74" s="67">
        <v>111462</v>
      </c>
      <c r="N74" s="68">
        <v>111462</v>
      </c>
      <c r="O74" s="25" t="s">
        <v>1398</v>
      </c>
      <c r="P74" s="75" t="s">
        <v>1399</v>
      </c>
      <c r="Q74" s="69">
        <v>128181</v>
      </c>
      <c r="R74" s="63">
        <v>128181</v>
      </c>
      <c r="S74" s="24" t="s">
        <v>80</v>
      </c>
      <c r="T74" s="54" t="s">
        <v>81</v>
      </c>
      <c r="U74" s="18">
        <v>137504</v>
      </c>
      <c r="V74" s="18">
        <v>137504</v>
      </c>
      <c r="W74" s="18" t="s">
        <v>1396</v>
      </c>
      <c r="X74" s="77" t="s">
        <v>1397</v>
      </c>
      <c r="Y74" s="89">
        <f t="shared" si="22"/>
        <v>146243.6</v>
      </c>
      <c r="Z74" s="90">
        <f t="shared" si="23"/>
        <v>59490.160020796713</v>
      </c>
      <c r="AA74" s="91">
        <f t="shared" si="24"/>
        <v>0.40678812625507516</v>
      </c>
      <c r="AB74" s="90">
        <f t="shared" si="25"/>
        <v>205733.76002079673</v>
      </c>
      <c r="AC74" s="90">
        <f t="shared" si="26"/>
        <v>86753.439979203293</v>
      </c>
      <c r="AD74" s="92">
        <f t="shared" si="29"/>
        <v>104071</v>
      </c>
      <c r="AE74" s="92" t="str">
        <f t="shared" si="30"/>
        <v/>
      </c>
      <c r="AF74" s="92">
        <f t="shared" si="31"/>
        <v>111462</v>
      </c>
      <c r="AG74" s="92">
        <f t="shared" si="32"/>
        <v>128181</v>
      </c>
      <c r="AH74" s="92">
        <f t="shared" si="33"/>
        <v>137504</v>
      </c>
      <c r="AI74" s="100">
        <f t="shared" si="34"/>
        <v>120304.5</v>
      </c>
      <c r="AJ74" s="93">
        <f t="shared" si="27"/>
        <v>15270.651383181617</v>
      </c>
      <c r="AK74" s="23">
        <f t="shared" si="28"/>
        <v>0.1269333348559831</v>
      </c>
      <c r="AM74" s="41"/>
    </row>
    <row r="75" spans="1:39" s="15" customFormat="1" ht="74.25" customHeight="1" x14ac:dyDescent="0.2">
      <c r="A75" s="81">
        <v>68</v>
      </c>
      <c r="B75" s="82" t="s">
        <v>149</v>
      </c>
      <c r="C75" s="82" t="s">
        <v>819</v>
      </c>
      <c r="D75" s="83" t="s">
        <v>1391</v>
      </c>
      <c r="E75" s="64">
        <v>377822</v>
      </c>
      <c r="F75" s="65">
        <v>377822</v>
      </c>
      <c r="G75" s="25" t="s">
        <v>1392</v>
      </c>
      <c r="H75" s="52" t="s">
        <v>1393</v>
      </c>
      <c r="I75" s="62">
        <v>450000</v>
      </c>
      <c r="J75" s="66">
        <v>450000</v>
      </c>
      <c r="K75" s="28" t="s">
        <v>1394</v>
      </c>
      <c r="L75" s="55" t="s">
        <v>1395</v>
      </c>
      <c r="M75" s="67">
        <v>404654</v>
      </c>
      <c r="N75" s="68">
        <v>404654</v>
      </c>
      <c r="O75" s="25" t="s">
        <v>1398</v>
      </c>
      <c r="P75" s="75" t="s">
        <v>1399</v>
      </c>
      <c r="Q75" s="69">
        <v>465352</v>
      </c>
      <c r="R75" s="63">
        <v>465352</v>
      </c>
      <c r="S75" s="24" t="s">
        <v>80</v>
      </c>
      <c r="T75" s="54" t="s">
        <v>81</v>
      </c>
      <c r="U75" s="18">
        <v>499200</v>
      </c>
      <c r="V75" s="18">
        <v>499200</v>
      </c>
      <c r="W75" s="18" t="s">
        <v>1396</v>
      </c>
      <c r="X75" s="77" t="s">
        <v>1397</v>
      </c>
      <c r="Y75" s="89">
        <f t="shared" si="22"/>
        <v>439405.6</v>
      </c>
      <c r="Z75" s="90">
        <f t="shared" si="23"/>
        <v>48376.235765094418</v>
      </c>
      <c r="AA75" s="91">
        <f t="shared" si="24"/>
        <v>0.11009471833106911</v>
      </c>
      <c r="AB75" s="90">
        <f t="shared" si="25"/>
        <v>487781.83576509438</v>
      </c>
      <c r="AC75" s="90">
        <f t="shared" si="26"/>
        <v>391029.36423490557</v>
      </c>
      <c r="AD75" s="92" t="str">
        <f t="shared" si="29"/>
        <v/>
      </c>
      <c r="AE75" s="92">
        <f t="shared" si="30"/>
        <v>450000</v>
      </c>
      <c r="AF75" s="92">
        <f t="shared" si="31"/>
        <v>404654</v>
      </c>
      <c r="AG75" s="92">
        <f t="shared" si="32"/>
        <v>465352</v>
      </c>
      <c r="AH75" s="92" t="str">
        <f t="shared" si="33"/>
        <v/>
      </c>
      <c r="AI75" s="100">
        <f t="shared" si="34"/>
        <v>440002</v>
      </c>
      <c r="AJ75" s="93">
        <f t="shared" si="27"/>
        <v>31559.971546248264</v>
      </c>
      <c r="AK75" s="23">
        <f t="shared" si="28"/>
        <v>7.1726882028373198E-2</v>
      </c>
      <c r="AM75" s="41"/>
    </row>
    <row r="76" spans="1:39" s="15" customFormat="1" ht="74.25" customHeight="1" x14ac:dyDescent="0.2">
      <c r="A76" s="81">
        <v>69</v>
      </c>
      <c r="B76" s="82" t="s">
        <v>150</v>
      </c>
      <c r="C76" s="82" t="s">
        <v>820</v>
      </c>
      <c r="D76" s="83" t="s">
        <v>1391</v>
      </c>
      <c r="E76" s="64">
        <v>61620</v>
      </c>
      <c r="F76" s="65">
        <v>61620</v>
      </c>
      <c r="G76" s="25" t="s">
        <v>1392</v>
      </c>
      <c r="H76" s="52" t="s">
        <v>1393</v>
      </c>
      <c r="I76" s="62">
        <v>350000</v>
      </c>
      <c r="J76" s="66">
        <v>350000</v>
      </c>
      <c r="K76" s="28" t="s">
        <v>1394</v>
      </c>
      <c r="L76" s="55" t="s">
        <v>1395</v>
      </c>
      <c r="M76" s="67">
        <v>65997</v>
      </c>
      <c r="N76" s="68">
        <v>65997</v>
      </c>
      <c r="O76" s="25" t="s">
        <v>1398</v>
      </c>
      <c r="P76" s="75" t="s">
        <v>1399</v>
      </c>
      <c r="Q76" s="69">
        <v>75896</v>
      </c>
      <c r="R76" s="63">
        <v>75896</v>
      </c>
      <c r="S76" s="24" t="s">
        <v>80</v>
      </c>
      <c r="T76" s="54" t="s">
        <v>81</v>
      </c>
      <c r="U76" s="18">
        <v>81416</v>
      </c>
      <c r="V76" s="18">
        <v>81416</v>
      </c>
      <c r="W76" s="18" t="s">
        <v>1396</v>
      </c>
      <c r="X76" s="77" t="s">
        <v>1397</v>
      </c>
      <c r="Y76" s="89">
        <f t="shared" si="22"/>
        <v>126985.8</v>
      </c>
      <c r="Z76" s="90">
        <f t="shared" si="23"/>
        <v>124914.3999633349</v>
      </c>
      <c r="AA76" s="91">
        <f t="shared" si="24"/>
        <v>0.98368793962265777</v>
      </c>
      <c r="AB76" s="90">
        <f t="shared" si="25"/>
        <v>251900.19996333489</v>
      </c>
      <c r="AC76" s="90">
        <f t="shared" si="26"/>
        <v>2071.4000366651017</v>
      </c>
      <c r="AD76" s="92">
        <f t="shared" si="29"/>
        <v>61620</v>
      </c>
      <c r="AE76" s="92" t="str">
        <f t="shared" si="30"/>
        <v/>
      </c>
      <c r="AF76" s="92">
        <f t="shared" si="31"/>
        <v>65997</v>
      </c>
      <c r="AG76" s="92">
        <f t="shared" si="32"/>
        <v>75896</v>
      </c>
      <c r="AH76" s="92">
        <f t="shared" si="33"/>
        <v>81416</v>
      </c>
      <c r="AI76" s="100">
        <f t="shared" si="34"/>
        <v>71232.25</v>
      </c>
      <c r="AJ76" s="93">
        <f t="shared" si="27"/>
        <v>9041.8014567525934</v>
      </c>
      <c r="AK76" s="23">
        <f t="shared" si="28"/>
        <v>0.1269340987649919</v>
      </c>
      <c r="AM76" s="41"/>
    </row>
    <row r="77" spans="1:39" s="15" customFormat="1" ht="74.25" customHeight="1" x14ac:dyDescent="0.2">
      <c r="A77" s="81">
        <v>70</v>
      </c>
      <c r="B77" s="82" t="s">
        <v>151</v>
      </c>
      <c r="C77" s="82" t="s">
        <v>821</v>
      </c>
      <c r="D77" s="83" t="s">
        <v>1391</v>
      </c>
      <c r="E77" s="64">
        <v>158650</v>
      </c>
      <c r="F77" s="65">
        <v>158650</v>
      </c>
      <c r="G77" s="25" t="s">
        <v>1392</v>
      </c>
      <c r="H77" s="52" t="s">
        <v>1393</v>
      </c>
      <c r="I77" s="62">
        <v>390000</v>
      </c>
      <c r="J77" s="66">
        <v>390000</v>
      </c>
      <c r="K77" s="28" t="s">
        <v>1394</v>
      </c>
      <c r="L77" s="55" t="s">
        <v>1395</v>
      </c>
      <c r="M77" s="67">
        <v>169917</v>
      </c>
      <c r="N77" s="68">
        <v>169917</v>
      </c>
      <c r="O77" s="25" t="s">
        <v>1398</v>
      </c>
      <c r="P77" s="75" t="s">
        <v>1399</v>
      </c>
      <c r="Q77" s="69">
        <v>195404</v>
      </c>
      <c r="R77" s="63">
        <v>195404</v>
      </c>
      <c r="S77" s="24" t="s">
        <v>80</v>
      </c>
      <c r="T77" s="54" t="s">
        <v>81</v>
      </c>
      <c r="U77" s="18">
        <v>209617</v>
      </c>
      <c r="V77" s="18">
        <v>209617</v>
      </c>
      <c r="W77" s="18" t="s">
        <v>1396</v>
      </c>
      <c r="X77" s="77" t="s">
        <v>1397</v>
      </c>
      <c r="Y77" s="89">
        <f t="shared" si="22"/>
        <v>224717.6</v>
      </c>
      <c r="Z77" s="90">
        <f t="shared" si="23"/>
        <v>94569.578281284528</v>
      </c>
      <c r="AA77" s="91">
        <f t="shared" si="24"/>
        <v>0.42083743454577893</v>
      </c>
      <c r="AB77" s="90">
        <f t="shared" si="25"/>
        <v>319287.17828128452</v>
      </c>
      <c r="AC77" s="90">
        <f t="shared" si="26"/>
        <v>130148.02171871548</v>
      </c>
      <c r="AD77" s="92">
        <f t="shared" si="29"/>
        <v>158650</v>
      </c>
      <c r="AE77" s="92" t="str">
        <f t="shared" si="30"/>
        <v/>
      </c>
      <c r="AF77" s="92">
        <f t="shared" si="31"/>
        <v>169917</v>
      </c>
      <c r="AG77" s="92">
        <f t="shared" si="32"/>
        <v>195404</v>
      </c>
      <c r="AH77" s="92">
        <f t="shared" si="33"/>
        <v>209617</v>
      </c>
      <c r="AI77" s="100">
        <f t="shared" si="34"/>
        <v>183397</v>
      </c>
      <c r="AJ77" s="93">
        <f t="shared" si="27"/>
        <v>23279.32457496709</v>
      </c>
      <c r="AK77" s="23">
        <f t="shared" si="28"/>
        <v>0.12693405331039814</v>
      </c>
      <c r="AM77" s="41"/>
    </row>
    <row r="78" spans="1:39" s="15" customFormat="1" ht="74.25" customHeight="1" x14ac:dyDescent="0.2">
      <c r="A78" s="81">
        <v>71</v>
      </c>
      <c r="B78" s="82" t="s">
        <v>152</v>
      </c>
      <c r="C78" s="82" t="s">
        <v>822</v>
      </c>
      <c r="D78" s="83" t="s">
        <v>1391</v>
      </c>
      <c r="E78" s="64">
        <v>165363</v>
      </c>
      <c r="F78" s="65">
        <v>165363</v>
      </c>
      <c r="G78" s="25" t="s">
        <v>1392</v>
      </c>
      <c r="H78" s="52" t="s">
        <v>1393</v>
      </c>
      <c r="I78" s="62">
        <v>450000</v>
      </c>
      <c r="J78" s="66">
        <v>450000</v>
      </c>
      <c r="K78" s="28" t="s">
        <v>1394</v>
      </c>
      <c r="L78" s="55" t="s">
        <v>1395</v>
      </c>
      <c r="M78" s="67">
        <v>177107</v>
      </c>
      <c r="N78" s="68">
        <v>177107</v>
      </c>
      <c r="O78" s="25" t="s">
        <v>1398</v>
      </c>
      <c r="P78" s="75" t="s">
        <v>1399</v>
      </c>
      <c r="Q78" s="69">
        <v>203673</v>
      </c>
      <c r="R78" s="63">
        <v>203673</v>
      </c>
      <c r="S78" s="24" t="s">
        <v>80</v>
      </c>
      <c r="T78" s="54" t="s">
        <v>81</v>
      </c>
      <c r="U78" s="18">
        <v>218487</v>
      </c>
      <c r="V78" s="18">
        <v>218487</v>
      </c>
      <c r="W78" s="18" t="s">
        <v>1396</v>
      </c>
      <c r="X78" s="77" t="s">
        <v>1397</v>
      </c>
      <c r="Y78" s="89">
        <f t="shared" si="22"/>
        <v>242926</v>
      </c>
      <c r="Z78" s="90">
        <f t="shared" si="23"/>
        <v>117649.7598127595</v>
      </c>
      <c r="AA78" s="91">
        <f t="shared" si="24"/>
        <v>0.48430287335550537</v>
      </c>
      <c r="AB78" s="90">
        <f t="shared" si="25"/>
        <v>360575.75981275947</v>
      </c>
      <c r="AC78" s="90">
        <f t="shared" si="26"/>
        <v>125276.2401872405</v>
      </c>
      <c r="AD78" s="92">
        <f t="shared" si="29"/>
        <v>165363</v>
      </c>
      <c r="AE78" s="92" t="str">
        <f t="shared" si="30"/>
        <v/>
      </c>
      <c r="AF78" s="92">
        <f t="shared" si="31"/>
        <v>177107</v>
      </c>
      <c r="AG78" s="92">
        <f t="shared" si="32"/>
        <v>203673</v>
      </c>
      <c r="AH78" s="92">
        <f t="shared" si="33"/>
        <v>218487</v>
      </c>
      <c r="AI78" s="100">
        <f t="shared" si="34"/>
        <v>191157.5</v>
      </c>
      <c r="AJ78" s="93">
        <f t="shared" si="27"/>
        <v>24264.597606389438</v>
      </c>
      <c r="AK78" s="23">
        <f t="shared" si="28"/>
        <v>0.1269351064247515</v>
      </c>
      <c r="AM78" s="41"/>
    </row>
    <row r="79" spans="1:39" s="15" customFormat="1" ht="74.25" customHeight="1" x14ac:dyDescent="0.2">
      <c r="A79" s="81">
        <v>72</v>
      </c>
      <c r="B79" s="82" t="s">
        <v>153</v>
      </c>
      <c r="C79" s="82" t="s">
        <v>823</v>
      </c>
      <c r="D79" s="83" t="s">
        <v>1391</v>
      </c>
      <c r="E79" s="64">
        <v>180473</v>
      </c>
      <c r="F79" s="65">
        <v>180473</v>
      </c>
      <c r="G79" s="25" t="s">
        <v>1392</v>
      </c>
      <c r="H79" s="52" t="s">
        <v>1393</v>
      </c>
      <c r="I79" s="62">
        <v>500000</v>
      </c>
      <c r="J79" s="66">
        <v>500000</v>
      </c>
      <c r="K79" s="28" t="s">
        <v>1394</v>
      </c>
      <c r="L79" s="55" t="s">
        <v>1395</v>
      </c>
      <c r="M79" s="67">
        <v>193290</v>
      </c>
      <c r="N79" s="68">
        <v>193290</v>
      </c>
      <c r="O79" s="25" t="s">
        <v>1398</v>
      </c>
      <c r="P79" s="75" t="s">
        <v>1399</v>
      </c>
      <c r="Q79" s="69">
        <v>222283</v>
      </c>
      <c r="R79" s="63">
        <v>222283</v>
      </c>
      <c r="S79" s="24" t="s">
        <v>80</v>
      </c>
      <c r="T79" s="54" t="s">
        <v>81</v>
      </c>
      <c r="U79" s="18">
        <v>238451</v>
      </c>
      <c r="V79" s="18">
        <v>238451</v>
      </c>
      <c r="W79" s="18" t="s">
        <v>1396</v>
      </c>
      <c r="X79" s="77" t="s">
        <v>1397</v>
      </c>
      <c r="Y79" s="89">
        <f t="shared" si="22"/>
        <v>266899.40000000002</v>
      </c>
      <c r="Z79" s="90">
        <f t="shared" si="23"/>
        <v>132309.94928311327</v>
      </c>
      <c r="AA79" s="91">
        <f t="shared" si="24"/>
        <v>0.49572966174938293</v>
      </c>
      <c r="AB79" s="90">
        <f t="shared" si="25"/>
        <v>399209.34928311326</v>
      </c>
      <c r="AC79" s="90">
        <f t="shared" si="26"/>
        <v>134589.45071688676</v>
      </c>
      <c r="AD79" s="92">
        <f t="shared" si="29"/>
        <v>180473</v>
      </c>
      <c r="AE79" s="92" t="str">
        <f t="shared" si="30"/>
        <v/>
      </c>
      <c r="AF79" s="92">
        <f t="shared" si="31"/>
        <v>193290</v>
      </c>
      <c r="AG79" s="92">
        <f t="shared" si="32"/>
        <v>222283</v>
      </c>
      <c r="AH79" s="92">
        <f t="shared" si="33"/>
        <v>238451</v>
      </c>
      <c r="AI79" s="100">
        <f t="shared" si="34"/>
        <v>208624.25</v>
      </c>
      <c r="AJ79" s="93">
        <f t="shared" si="27"/>
        <v>26481.619831812906</v>
      </c>
      <c r="AK79" s="23">
        <f t="shared" si="28"/>
        <v>0.12693452382363463</v>
      </c>
      <c r="AM79" s="41"/>
    </row>
    <row r="80" spans="1:39" s="15" customFormat="1" ht="74.25" customHeight="1" x14ac:dyDescent="0.2">
      <c r="A80" s="81">
        <v>73</v>
      </c>
      <c r="B80" s="82" t="s">
        <v>154</v>
      </c>
      <c r="C80" s="82" t="s">
        <v>824</v>
      </c>
      <c r="D80" s="83" t="s">
        <v>1391</v>
      </c>
      <c r="E80" s="64">
        <v>59108</v>
      </c>
      <c r="F80" s="65">
        <v>59108</v>
      </c>
      <c r="G80" s="25" t="s">
        <v>1392</v>
      </c>
      <c r="H80" s="52" t="s">
        <v>1393</v>
      </c>
      <c r="I80" s="62">
        <v>300000</v>
      </c>
      <c r="J80" s="66">
        <v>300000</v>
      </c>
      <c r="K80" s="28" t="s">
        <v>1394</v>
      </c>
      <c r="L80" s="55" t="s">
        <v>1395</v>
      </c>
      <c r="M80" s="67">
        <v>63305</v>
      </c>
      <c r="N80" s="68">
        <v>63305</v>
      </c>
      <c r="O80" s="25" t="s">
        <v>1398</v>
      </c>
      <c r="P80" s="75" t="s">
        <v>1399</v>
      </c>
      <c r="Q80" s="69">
        <v>72801</v>
      </c>
      <c r="R80" s="63">
        <v>72801</v>
      </c>
      <c r="S80" s="24" t="s">
        <v>80</v>
      </c>
      <c r="T80" s="54" t="s">
        <v>81</v>
      </c>
      <c r="U80" s="18">
        <v>78096</v>
      </c>
      <c r="V80" s="18">
        <v>78096</v>
      </c>
      <c r="W80" s="18" t="s">
        <v>1396</v>
      </c>
      <c r="X80" s="77" t="s">
        <v>1397</v>
      </c>
      <c r="Y80" s="89">
        <f t="shared" si="22"/>
        <v>114662</v>
      </c>
      <c r="Z80" s="90">
        <f t="shared" si="23"/>
        <v>103878.99003889093</v>
      </c>
      <c r="AA80" s="91">
        <f t="shared" si="24"/>
        <v>0.90595829515350268</v>
      </c>
      <c r="AB80" s="90">
        <f t="shared" si="25"/>
        <v>218540.99003889092</v>
      </c>
      <c r="AC80" s="90">
        <f t="shared" si="26"/>
        <v>10783.00996110907</v>
      </c>
      <c r="AD80" s="92">
        <f t="shared" si="29"/>
        <v>59108</v>
      </c>
      <c r="AE80" s="92" t="str">
        <f t="shared" si="30"/>
        <v/>
      </c>
      <c r="AF80" s="92">
        <f t="shared" si="31"/>
        <v>63305</v>
      </c>
      <c r="AG80" s="92">
        <f t="shared" si="32"/>
        <v>72801</v>
      </c>
      <c r="AH80" s="92">
        <f t="shared" si="33"/>
        <v>78096</v>
      </c>
      <c r="AI80" s="100">
        <f t="shared" si="34"/>
        <v>68327.5</v>
      </c>
      <c r="AJ80" s="93">
        <f t="shared" si="27"/>
        <v>8672.9556861160854</v>
      </c>
      <c r="AK80" s="23">
        <f t="shared" si="28"/>
        <v>0.12693213839400075</v>
      </c>
      <c r="AM80" s="41"/>
    </row>
    <row r="81" spans="1:39" s="15" customFormat="1" ht="74.25" customHeight="1" x14ac:dyDescent="0.2">
      <c r="A81" s="81">
        <v>74</v>
      </c>
      <c r="B81" s="82" t="s">
        <v>155</v>
      </c>
      <c r="C81" s="82" t="s">
        <v>825</v>
      </c>
      <c r="D81" s="83" t="s">
        <v>1391</v>
      </c>
      <c r="E81" s="64">
        <v>92039</v>
      </c>
      <c r="F81" s="65">
        <v>92039</v>
      </c>
      <c r="G81" s="25" t="s">
        <v>1392</v>
      </c>
      <c r="H81" s="52" t="s">
        <v>1393</v>
      </c>
      <c r="I81" s="62">
        <v>350000</v>
      </c>
      <c r="J81" s="66">
        <v>350000</v>
      </c>
      <c r="K81" s="28" t="s">
        <v>1394</v>
      </c>
      <c r="L81" s="55" t="s">
        <v>1395</v>
      </c>
      <c r="M81" s="67">
        <v>98576</v>
      </c>
      <c r="N81" s="68">
        <v>98576</v>
      </c>
      <c r="O81" s="25" t="s">
        <v>1398</v>
      </c>
      <c r="P81" s="75" t="s">
        <v>1399</v>
      </c>
      <c r="Q81" s="69">
        <v>113362</v>
      </c>
      <c r="R81" s="63">
        <v>113362</v>
      </c>
      <c r="S81" s="24" t="s">
        <v>80</v>
      </c>
      <c r="T81" s="54" t="s">
        <v>81</v>
      </c>
      <c r="U81" s="18">
        <v>121607</v>
      </c>
      <c r="V81" s="18">
        <v>121607</v>
      </c>
      <c r="W81" s="18" t="s">
        <v>1396</v>
      </c>
      <c r="X81" s="77" t="s">
        <v>1397</v>
      </c>
      <c r="Y81" s="89">
        <f t="shared" si="22"/>
        <v>155116.79999999999</v>
      </c>
      <c r="Z81" s="90">
        <f t="shared" si="23"/>
        <v>109569.04510262012</v>
      </c>
      <c r="AA81" s="91">
        <f t="shared" si="24"/>
        <v>0.70636478513365497</v>
      </c>
      <c r="AB81" s="90">
        <f t="shared" si="25"/>
        <v>264685.84510262008</v>
      </c>
      <c r="AC81" s="90">
        <f t="shared" si="26"/>
        <v>45547.754897379869</v>
      </c>
      <c r="AD81" s="92">
        <f t="shared" si="29"/>
        <v>92039</v>
      </c>
      <c r="AE81" s="92" t="str">
        <f t="shared" si="30"/>
        <v/>
      </c>
      <c r="AF81" s="92">
        <f t="shared" si="31"/>
        <v>98576</v>
      </c>
      <c r="AG81" s="92">
        <f t="shared" si="32"/>
        <v>113362</v>
      </c>
      <c r="AH81" s="92">
        <f t="shared" si="33"/>
        <v>121607</v>
      </c>
      <c r="AI81" s="100">
        <f t="shared" si="34"/>
        <v>106396</v>
      </c>
      <c r="AJ81" s="93">
        <f t="shared" si="27"/>
        <v>13505.252385646112</v>
      </c>
      <c r="AK81" s="23">
        <f t="shared" si="28"/>
        <v>0.12693383572358088</v>
      </c>
      <c r="AM81" s="41"/>
    </row>
    <row r="82" spans="1:39" s="15" customFormat="1" ht="74.25" customHeight="1" x14ac:dyDescent="0.2">
      <c r="A82" s="81">
        <v>75</v>
      </c>
      <c r="B82" s="82" t="s">
        <v>156</v>
      </c>
      <c r="C82" s="82" t="s">
        <v>826</v>
      </c>
      <c r="D82" s="83" t="s">
        <v>1391</v>
      </c>
      <c r="E82" s="64">
        <v>80764</v>
      </c>
      <c r="F82" s="65">
        <v>80764</v>
      </c>
      <c r="G82" s="25" t="s">
        <v>1392</v>
      </c>
      <c r="H82" s="52" t="s">
        <v>1393</v>
      </c>
      <c r="I82" s="62">
        <v>380000</v>
      </c>
      <c r="J82" s="66">
        <v>380000</v>
      </c>
      <c r="K82" s="28" t="s">
        <v>1394</v>
      </c>
      <c r="L82" s="55" t="s">
        <v>1395</v>
      </c>
      <c r="M82" s="67">
        <v>86500</v>
      </c>
      <c r="N82" s="68">
        <v>86500</v>
      </c>
      <c r="O82" s="25" t="s">
        <v>1398</v>
      </c>
      <c r="P82" s="75" t="s">
        <v>1399</v>
      </c>
      <c r="Q82" s="69">
        <v>99475</v>
      </c>
      <c r="R82" s="63">
        <v>99475</v>
      </c>
      <c r="S82" s="24" t="s">
        <v>80</v>
      </c>
      <c r="T82" s="54" t="s">
        <v>81</v>
      </c>
      <c r="U82" s="18">
        <v>106710</v>
      </c>
      <c r="V82" s="18">
        <v>106710</v>
      </c>
      <c r="W82" s="18" t="s">
        <v>1396</v>
      </c>
      <c r="X82" s="77" t="s">
        <v>1397</v>
      </c>
      <c r="Y82" s="89">
        <f t="shared" si="22"/>
        <v>150689.79999999999</v>
      </c>
      <c r="Z82" s="90">
        <f t="shared" si="23"/>
        <v>128598.49756198554</v>
      </c>
      <c r="AA82" s="91">
        <f t="shared" si="24"/>
        <v>0.85339882037128956</v>
      </c>
      <c r="AB82" s="90">
        <f t="shared" si="25"/>
        <v>279288.29756198556</v>
      </c>
      <c r="AC82" s="90">
        <f t="shared" si="26"/>
        <v>22091.302438014449</v>
      </c>
      <c r="AD82" s="92">
        <f t="shared" si="29"/>
        <v>80764</v>
      </c>
      <c r="AE82" s="92" t="str">
        <f t="shared" si="30"/>
        <v/>
      </c>
      <c r="AF82" s="92">
        <f t="shared" si="31"/>
        <v>86500</v>
      </c>
      <c r="AG82" s="92">
        <f t="shared" si="32"/>
        <v>99475</v>
      </c>
      <c r="AH82" s="92">
        <f t="shared" si="33"/>
        <v>106710</v>
      </c>
      <c r="AI82" s="100">
        <f t="shared" si="34"/>
        <v>93362.25</v>
      </c>
      <c r="AJ82" s="93">
        <f t="shared" si="27"/>
        <v>11850.942589093916</v>
      </c>
      <c r="AK82" s="23">
        <f t="shared" si="28"/>
        <v>0.1269350576822422</v>
      </c>
      <c r="AM82" s="41"/>
    </row>
    <row r="83" spans="1:39" s="15" customFormat="1" ht="74.25" customHeight="1" x14ac:dyDescent="0.2">
      <c r="A83" s="81">
        <v>76</v>
      </c>
      <c r="B83" s="82" t="s">
        <v>157</v>
      </c>
      <c r="C83" s="82" t="s">
        <v>827</v>
      </c>
      <c r="D83" s="83" t="s">
        <v>1391</v>
      </c>
      <c r="E83" s="64">
        <v>211112</v>
      </c>
      <c r="F83" s="65">
        <v>211112</v>
      </c>
      <c r="G83" s="25" t="s">
        <v>1392</v>
      </c>
      <c r="H83" s="52" t="s">
        <v>1393</v>
      </c>
      <c r="I83" s="62">
        <v>380000</v>
      </c>
      <c r="J83" s="66">
        <v>380000</v>
      </c>
      <c r="K83" s="28" t="s">
        <v>1394</v>
      </c>
      <c r="L83" s="55" t="s">
        <v>1395</v>
      </c>
      <c r="M83" s="67">
        <v>226105</v>
      </c>
      <c r="N83" s="68">
        <v>226105</v>
      </c>
      <c r="O83" s="25" t="s">
        <v>1398</v>
      </c>
      <c r="P83" s="75" t="s">
        <v>1399</v>
      </c>
      <c r="Q83" s="69">
        <v>260021</v>
      </c>
      <c r="R83" s="63">
        <v>260021</v>
      </c>
      <c r="S83" s="24" t="s">
        <v>80</v>
      </c>
      <c r="T83" s="54" t="s">
        <v>81</v>
      </c>
      <c r="U83" s="18">
        <v>278934</v>
      </c>
      <c r="V83" s="18">
        <v>278934</v>
      </c>
      <c r="W83" s="18" t="s">
        <v>1396</v>
      </c>
      <c r="X83" s="77" t="s">
        <v>1397</v>
      </c>
      <c r="Y83" s="89">
        <f t="shared" ref="Y83:Y96" si="35">+AVERAGE(F83,J83,N83,R83,V83)</f>
        <v>271234.40000000002</v>
      </c>
      <c r="Z83" s="90">
        <f t="shared" ref="Z83:Z96" si="36">+STDEV(F83,J83,N83,R83,V83)</f>
        <v>66457.402990938514</v>
      </c>
      <c r="AA83" s="91">
        <f t="shared" ref="AA83:AA96" si="37">Z83/Y83</f>
        <v>0.24501834203529679</v>
      </c>
      <c r="AB83" s="90">
        <f t="shared" ref="AB83:AB96" si="38">+Y83+Z83</f>
        <v>337691.80299093854</v>
      </c>
      <c r="AC83" s="90">
        <f t="shared" ref="AC83:AC96" si="39">Y83-Z83</f>
        <v>204776.99700906151</v>
      </c>
      <c r="AD83" s="92">
        <f t="shared" si="29"/>
        <v>211112</v>
      </c>
      <c r="AE83" s="92" t="str">
        <f t="shared" si="30"/>
        <v/>
      </c>
      <c r="AF83" s="92">
        <f t="shared" si="31"/>
        <v>226105</v>
      </c>
      <c r="AG83" s="92">
        <f t="shared" si="32"/>
        <v>260021</v>
      </c>
      <c r="AH83" s="92">
        <f t="shared" si="33"/>
        <v>278934</v>
      </c>
      <c r="AI83" s="100">
        <f t="shared" si="34"/>
        <v>244043</v>
      </c>
      <c r="AJ83" s="93">
        <f t="shared" ref="AJ83:AJ96" si="40">+STDEV(AD83:AH83)</f>
        <v>30977.954365430051</v>
      </c>
      <c r="AK83" s="23">
        <f t="shared" ref="AK83:AK96" si="41">+AJ83/AI83</f>
        <v>0.12693645941670137</v>
      </c>
      <c r="AM83" s="41"/>
    </row>
    <row r="84" spans="1:39" s="15" customFormat="1" ht="74.25" customHeight="1" x14ac:dyDescent="0.2">
      <c r="A84" s="81">
        <v>77</v>
      </c>
      <c r="B84" s="82" t="s">
        <v>158</v>
      </c>
      <c r="C84" s="82" t="s">
        <v>828</v>
      </c>
      <c r="D84" s="83" t="s">
        <v>1391</v>
      </c>
      <c r="E84" s="64">
        <v>178720</v>
      </c>
      <c r="F84" s="65">
        <v>178720</v>
      </c>
      <c r="G84" s="25" t="s">
        <v>1392</v>
      </c>
      <c r="H84" s="52" t="s">
        <v>1393</v>
      </c>
      <c r="I84" s="62">
        <v>390000</v>
      </c>
      <c r="J84" s="66">
        <v>390000</v>
      </c>
      <c r="K84" s="28" t="s">
        <v>1394</v>
      </c>
      <c r="L84" s="55" t="s">
        <v>1395</v>
      </c>
      <c r="M84" s="67">
        <v>191413</v>
      </c>
      <c r="N84" s="68">
        <v>191413</v>
      </c>
      <c r="O84" s="25" t="s">
        <v>1398</v>
      </c>
      <c r="P84" s="75" t="s">
        <v>1399</v>
      </c>
      <c r="Q84" s="69">
        <v>220125</v>
      </c>
      <c r="R84" s="63">
        <v>220125</v>
      </c>
      <c r="S84" s="24" t="s">
        <v>80</v>
      </c>
      <c r="T84" s="54" t="s">
        <v>81</v>
      </c>
      <c r="U84" s="18">
        <v>236136</v>
      </c>
      <c r="V84" s="18">
        <v>236136</v>
      </c>
      <c r="W84" s="18" t="s">
        <v>1396</v>
      </c>
      <c r="X84" s="77" t="s">
        <v>1397</v>
      </c>
      <c r="Y84" s="89">
        <f t="shared" si="35"/>
        <v>243278.8</v>
      </c>
      <c r="Z84" s="90">
        <f t="shared" si="36"/>
        <v>85106.005138885448</v>
      </c>
      <c r="AA84" s="91">
        <f t="shared" si="37"/>
        <v>0.34982910610741852</v>
      </c>
      <c r="AB84" s="90">
        <f t="shared" si="38"/>
        <v>328384.80513888545</v>
      </c>
      <c r="AC84" s="90">
        <f t="shared" si="39"/>
        <v>158172.79486111453</v>
      </c>
      <c r="AD84" s="92">
        <f t="shared" si="29"/>
        <v>178720</v>
      </c>
      <c r="AE84" s="92" t="str">
        <f t="shared" si="30"/>
        <v/>
      </c>
      <c r="AF84" s="92">
        <f t="shared" si="31"/>
        <v>191413</v>
      </c>
      <c r="AG84" s="92">
        <f t="shared" si="32"/>
        <v>220125</v>
      </c>
      <c r="AH84" s="92">
        <f t="shared" si="33"/>
        <v>236136</v>
      </c>
      <c r="AI84" s="100">
        <f t="shared" si="34"/>
        <v>206598.5</v>
      </c>
      <c r="AJ84" s="93">
        <f t="shared" si="40"/>
        <v>26224.926317023914</v>
      </c>
      <c r="AK84" s="23">
        <f t="shared" si="41"/>
        <v>0.12693667338835429</v>
      </c>
      <c r="AM84" s="41"/>
    </row>
    <row r="85" spans="1:39" s="15" customFormat="1" ht="74.25" customHeight="1" x14ac:dyDescent="0.2">
      <c r="A85" s="81">
        <v>78</v>
      </c>
      <c r="B85" s="82" t="s">
        <v>159</v>
      </c>
      <c r="C85" s="82" t="s">
        <v>829</v>
      </c>
      <c r="D85" s="83" t="s">
        <v>1391</v>
      </c>
      <c r="E85" s="64">
        <v>421208</v>
      </c>
      <c r="F85" s="65">
        <v>421208</v>
      </c>
      <c r="G85" s="25" t="s">
        <v>1392</v>
      </c>
      <c r="H85" s="52" t="s">
        <v>1393</v>
      </c>
      <c r="I85" s="62">
        <v>400000</v>
      </c>
      <c r="J85" s="66">
        <v>400000</v>
      </c>
      <c r="K85" s="28" t="s">
        <v>1394</v>
      </c>
      <c r="L85" s="55" t="s">
        <v>1395</v>
      </c>
      <c r="M85" s="67">
        <v>451122</v>
      </c>
      <c r="N85" s="68">
        <v>451122</v>
      </c>
      <c r="O85" s="25" t="s">
        <v>1398</v>
      </c>
      <c r="P85" s="75" t="s">
        <v>1399</v>
      </c>
      <c r="Q85" s="69">
        <v>518790</v>
      </c>
      <c r="R85" s="63">
        <v>518790</v>
      </c>
      <c r="S85" s="24" t="s">
        <v>80</v>
      </c>
      <c r="T85" s="54" t="s">
        <v>81</v>
      </c>
      <c r="U85" s="18">
        <v>556524</v>
      </c>
      <c r="V85" s="18">
        <v>556524</v>
      </c>
      <c r="W85" s="18" t="s">
        <v>1396</v>
      </c>
      <c r="X85" s="77" t="s">
        <v>1397</v>
      </c>
      <c r="Y85" s="89">
        <f t="shared" si="35"/>
        <v>469528.8</v>
      </c>
      <c r="Z85" s="90">
        <f t="shared" si="36"/>
        <v>66149.064008495334</v>
      </c>
      <c r="AA85" s="91">
        <f t="shared" si="37"/>
        <v>0.14088393301645252</v>
      </c>
      <c r="AB85" s="90">
        <f t="shared" si="38"/>
        <v>535677.86400849535</v>
      </c>
      <c r="AC85" s="90">
        <f t="shared" si="39"/>
        <v>403379.73599150463</v>
      </c>
      <c r="AD85" s="92">
        <f t="shared" si="29"/>
        <v>421208</v>
      </c>
      <c r="AE85" s="92" t="str">
        <f t="shared" si="30"/>
        <v/>
      </c>
      <c r="AF85" s="92">
        <f t="shared" si="31"/>
        <v>451122</v>
      </c>
      <c r="AG85" s="92">
        <f t="shared" si="32"/>
        <v>518790</v>
      </c>
      <c r="AH85" s="92" t="str">
        <f t="shared" si="33"/>
        <v/>
      </c>
      <c r="AI85" s="100">
        <f t="shared" si="34"/>
        <v>463706.66666666669</v>
      </c>
      <c r="AJ85" s="93">
        <f t="shared" si="40"/>
        <v>49993.420140387803</v>
      </c>
      <c r="AK85" s="23">
        <f t="shared" si="41"/>
        <v>0.10781259734685965</v>
      </c>
      <c r="AM85" s="41"/>
    </row>
    <row r="86" spans="1:39" s="15" customFormat="1" ht="74.25" customHeight="1" x14ac:dyDescent="0.2">
      <c r="A86" s="81">
        <v>79</v>
      </c>
      <c r="B86" s="82" t="s">
        <v>160</v>
      </c>
      <c r="C86" s="82" t="s">
        <v>830</v>
      </c>
      <c r="D86" s="83" t="s">
        <v>1391</v>
      </c>
      <c r="E86" s="64">
        <v>596835</v>
      </c>
      <c r="F86" s="65">
        <v>596835</v>
      </c>
      <c r="G86" s="25" t="s">
        <v>1392</v>
      </c>
      <c r="H86" s="52" t="s">
        <v>1393</v>
      </c>
      <c r="I86" s="62">
        <v>390000</v>
      </c>
      <c r="J86" s="66">
        <v>390000</v>
      </c>
      <c r="K86" s="28" t="s">
        <v>1394</v>
      </c>
      <c r="L86" s="55" t="s">
        <v>1395</v>
      </c>
      <c r="M86" s="67">
        <v>639221</v>
      </c>
      <c r="N86" s="68">
        <v>639221</v>
      </c>
      <c r="O86" s="25" t="s">
        <v>1398</v>
      </c>
      <c r="P86" s="75" t="s">
        <v>1399</v>
      </c>
      <c r="Q86" s="69">
        <v>735104</v>
      </c>
      <c r="R86" s="63">
        <v>735104</v>
      </c>
      <c r="S86" s="24" t="s">
        <v>80</v>
      </c>
      <c r="T86" s="54" t="s">
        <v>81</v>
      </c>
      <c r="U86" s="18">
        <v>788571</v>
      </c>
      <c r="V86" s="18">
        <v>788571</v>
      </c>
      <c r="W86" s="18" t="s">
        <v>1396</v>
      </c>
      <c r="X86" s="77" t="s">
        <v>1397</v>
      </c>
      <c r="Y86" s="89">
        <f t="shared" si="35"/>
        <v>629946.19999999995</v>
      </c>
      <c r="Z86" s="90">
        <f t="shared" si="36"/>
        <v>154091.32231472351</v>
      </c>
      <c r="AA86" s="91">
        <f t="shared" si="37"/>
        <v>0.24461028944173888</v>
      </c>
      <c r="AB86" s="90">
        <f t="shared" si="38"/>
        <v>784037.52231472346</v>
      </c>
      <c r="AC86" s="90">
        <f t="shared" si="39"/>
        <v>475854.87768527644</v>
      </c>
      <c r="AD86" s="92">
        <f t="shared" si="29"/>
        <v>596835</v>
      </c>
      <c r="AE86" s="92" t="str">
        <f t="shared" si="30"/>
        <v/>
      </c>
      <c r="AF86" s="92">
        <f t="shared" si="31"/>
        <v>639221</v>
      </c>
      <c r="AG86" s="92">
        <f t="shared" si="32"/>
        <v>735104</v>
      </c>
      <c r="AH86" s="92" t="str">
        <f t="shared" si="33"/>
        <v/>
      </c>
      <c r="AI86" s="100">
        <f t="shared" si="34"/>
        <v>657053.33333333337</v>
      </c>
      <c r="AJ86" s="93">
        <f t="shared" si="40"/>
        <v>70838.359483639462</v>
      </c>
      <c r="AK86" s="23">
        <f t="shared" si="41"/>
        <v>0.10781219101996711</v>
      </c>
      <c r="AM86" s="41"/>
    </row>
    <row r="87" spans="1:39" s="15" customFormat="1" ht="74.25" customHeight="1" x14ac:dyDescent="0.2">
      <c r="A87" s="81">
        <v>80</v>
      </c>
      <c r="B87" s="82" t="s">
        <v>161</v>
      </c>
      <c r="C87" s="82" t="s">
        <v>831</v>
      </c>
      <c r="D87" s="83" t="s">
        <v>1391</v>
      </c>
      <c r="E87" s="64">
        <v>157260</v>
      </c>
      <c r="F87" s="65">
        <v>157260</v>
      </c>
      <c r="G87" s="25" t="s">
        <v>1392</v>
      </c>
      <c r="H87" s="52" t="s">
        <v>1393</v>
      </c>
      <c r="I87" s="62">
        <v>450000</v>
      </c>
      <c r="J87" s="66">
        <v>450000</v>
      </c>
      <c r="K87" s="28" t="s">
        <v>1394</v>
      </c>
      <c r="L87" s="55" t="s">
        <v>1395</v>
      </c>
      <c r="M87" s="67">
        <v>168428</v>
      </c>
      <c r="N87" s="68">
        <v>168428</v>
      </c>
      <c r="O87" s="25" t="s">
        <v>1398</v>
      </c>
      <c r="P87" s="75" t="s">
        <v>1399</v>
      </c>
      <c r="Q87" s="69">
        <v>193692</v>
      </c>
      <c r="R87" s="63">
        <v>193692</v>
      </c>
      <c r="S87" s="24" t="s">
        <v>80</v>
      </c>
      <c r="T87" s="54" t="s">
        <v>81</v>
      </c>
      <c r="U87" s="18">
        <v>207780</v>
      </c>
      <c r="V87" s="18">
        <v>207780</v>
      </c>
      <c r="W87" s="18" t="s">
        <v>1396</v>
      </c>
      <c r="X87" s="77" t="s">
        <v>1397</v>
      </c>
      <c r="Y87" s="89">
        <f t="shared" si="35"/>
        <v>235432</v>
      </c>
      <c r="Z87" s="90">
        <f t="shared" si="36"/>
        <v>121600.45736756091</v>
      </c>
      <c r="AA87" s="91">
        <f t="shared" si="37"/>
        <v>0.51649927523684513</v>
      </c>
      <c r="AB87" s="90">
        <f t="shared" si="38"/>
        <v>357032.45736756094</v>
      </c>
      <c r="AC87" s="90">
        <f t="shared" si="39"/>
        <v>113831.54263243909</v>
      </c>
      <c r="AD87" s="92">
        <f t="shared" si="29"/>
        <v>157260</v>
      </c>
      <c r="AE87" s="92" t="str">
        <f t="shared" si="30"/>
        <v/>
      </c>
      <c r="AF87" s="92">
        <f t="shared" si="31"/>
        <v>168428</v>
      </c>
      <c r="AG87" s="92">
        <f t="shared" si="32"/>
        <v>193692</v>
      </c>
      <c r="AH87" s="92">
        <f t="shared" si="33"/>
        <v>207780</v>
      </c>
      <c r="AI87" s="100">
        <f t="shared" si="34"/>
        <v>181790</v>
      </c>
      <c r="AJ87" s="93">
        <f t="shared" si="40"/>
        <v>23075.251157896419</v>
      </c>
      <c r="AK87" s="23">
        <f t="shared" si="41"/>
        <v>0.12693355606962109</v>
      </c>
      <c r="AM87" s="41"/>
    </row>
    <row r="88" spans="1:39" s="15" customFormat="1" ht="74.25" customHeight="1" x14ac:dyDescent="0.2">
      <c r="A88" s="81">
        <v>81</v>
      </c>
      <c r="B88" s="82" t="s">
        <v>162</v>
      </c>
      <c r="C88" s="82" t="s">
        <v>832</v>
      </c>
      <c r="D88" s="83" t="s">
        <v>1391</v>
      </c>
      <c r="E88" s="64">
        <v>690710</v>
      </c>
      <c r="F88" s="65">
        <v>690710</v>
      </c>
      <c r="G88" s="25" t="s">
        <v>1392</v>
      </c>
      <c r="H88" s="52" t="s">
        <v>1393</v>
      </c>
      <c r="I88" s="62">
        <v>450000</v>
      </c>
      <c r="J88" s="66">
        <v>450000</v>
      </c>
      <c r="K88" s="28" t="s">
        <v>1394</v>
      </c>
      <c r="L88" s="55" t="s">
        <v>1395</v>
      </c>
      <c r="M88" s="67">
        <v>739763</v>
      </c>
      <c r="N88" s="68">
        <v>739763</v>
      </c>
      <c r="O88" s="25" t="s">
        <v>1398</v>
      </c>
      <c r="P88" s="75" t="s">
        <v>1399</v>
      </c>
      <c r="Q88" s="69">
        <v>850727</v>
      </c>
      <c r="R88" s="63">
        <v>850727</v>
      </c>
      <c r="S88" s="24" t="s">
        <v>80</v>
      </c>
      <c r="T88" s="54" t="s">
        <v>81</v>
      </c>
      <c r="U88" s="18">
        <v>912605</v>
      </c>
      <c r="V88" s="18">
        <v>912605</v>
      </c>
      <c r="W88" s="18" t="s">
        <v>1396</v>
      </c>
      <c r="X88" s="77" t="s">
        <v>1397</v>
      </c>
      <c r="Y88" s="89">
        <f t="shared" si="35"/>
        <v>728761</v>
      </c>
      <c r="Z88" s="90">
        <f t="shared" si="36"/>
        <v>178851.15265074474</v>
      </c>
      <c r="AA88" s="91">
        <f t="shared" si="37"/>
        <v>0.24541811739479025</v>
      </c>
      <c r="AB88" s="90">
        <f t="shared" si="38"/>
        <v>907612.15265074477</v>
      </c>
      <c r="AC88" s="90">
        <f t="shared" si="39"/>
        <v>549909.84734925523</v>
      </c>
      <c r="AD88" s="92">
        <f t="shared" si="29"/>
        <v>690710</v>
      </c>
      <c r="AE88" s="92" t="str">
        <f t="shared" si="30"/>
        <v/>
      </c>
      <c r="AF88" s="92">
        <f t="shared" si="31"/>
        <v>739763</v>
      </c>
      <c r="AG88" s="92">
        <f t="shared" si="32"/>
        <v>850727</v>
      </c>
      <c r="AH88" s="92" t="str">
        <f t="shared" si="33"/>
        <v/>
      </c>
      <c r="AI88" s="100">
        <f t="shared" si="34"/>
        <v>760400</v>
      </c>
      <c r="AJ88" s="93">
        <f t="shared" si="40"/>
        <v>81980.329341861026</v>
      </c>
      <c r="AK88" s="23">
        <f t="shared" si="41"/>
        <v>0.10781211118077463</v>
      </c>
      <c r="AM88" s="41"/>
    </row>
    <row r="89" spans="1:39" s="15" customFormat="1" ht="74.25" customHeight="1" x14ac:dyDescent="0.2">
      <c r="A89" s="81">
        <v>82</v>
      </c>
      <c r="B89" s="82" t="s">
        <v>163</v>
      </c>
      <c r="C89" s="82" t="s">
        <v>833</v>
      </c>
      <c r="D89" s="83" t="s">
        <v>1391</v>
      </c>
      <c r="E89" s="64">
        <v>617954</v>
      </c>
      <c r="F89" s="65">
        <v>617954</v>
      </c>
      <c r="G89" s="25" t="s">
        <v>1392</v>
      </c>
      <c r="H89" s="52" t="s">
        <v>1393</v>
      </c>
      <c r="I89" s="62">
        <v>500000</v>
      </c>
      <c r="J89" s="66">
        <v>500000</v>
      </c>
      <c r="K89" s="28" t="s">
        <v>1394</v>
      </c>
      <c r="L89" s="55" t="s">
        <v>1395</v>
      </c>
      <c r="M89" s="67">
        <v>661840</v>
      </c>
      <c r="N89" s="68">
        <v>661840</v>
      </c>
      <c r="O89" s="25" t="s">
        <v>1398</v>
      </c>
      <c r="P89" s="75" t="s">
        <v>1399</v>
      </c>
      <c r="Q89" s="69">
        <v>761116</v>
      </c>
      <c r="R89" s="63">
        <v>761116</v>
      </c>
      <c r="S89" s="24" t="s">
        <v>80</v>
      </c>
      <c r="T89" s="54" t="s">
        <v>81</v>
      </c>
      <c r="U89" s="18">
        <v>816475</v>
      </c>
      <c r="V89" s="18">
        <v>816475</v>
      </c>
      <c r="W89" s="18" t="s">
        <v>1396</v>
      </c>
      <c r="X89" s="77" t="s">
        <v>1397</v>
      </c>
      <c r="Y89" s="89">
        <f t="shared" si="35"/>
        <v>671477</v>
      </c>
      <c r="Z89" s="90">
        <f t="shared" si="36"/>
        <v>123916.8220541505</v>
      </c>
      <c r="AA89" s="91">
        <f t="shared" si="37"/>
        <v>0.18454365831465636</v>
      </c>
      <c r="AB89" s="90">
        <f t="shared" si="38"/>
        <v>795393.82205415051</v>
      </c>
      <c r="AC89" s="90">
        <f t="shared" si="39"/>
        <v>547560.17794584949</v>
      </c>
      <c r="AD89" s="92">
        <f t="shared" si="29"/>
        <v>617954</v>
      </c>
      <c r="AE89" s="92" t="str">
        <f t="shared" si="30"/>
        <v/>
      </c>
      <c r="AF89" s="92">
        <f t="shared" si="31"/>
        <v>661840</v>
      </c>
      <c r="AG89" s="92">
        <f t="shared" si="32"/>
        <v>761116</v>
      </c>
      <c r="AH89" s="92" t="str">
        <f t="shared" si="33"/>
        <v/>
      </c>
      <c r="AI89" s="100">
        <f t="shared" si="34"/>
        <v>680303.33333333337</v>
      </c>
      <c r="AJ89" s="93">
        <f t="shared" si="40"/>
        <v>73345.146869669115</v>
      </c>
      <c r="AK89" s="23">
        <f t="shared" si="41"/>
        <v>0.10781241730845914</v>
      </c>
      <c r="AM89" s="41"/>
    </row>
    <row r="90" spans="1:39" s="15" customFormat="1" ht="74.25" customHeight="1" x14ac:dyDescent="0.2">
      <c r="A90" s="81">
        <v>83</v>
      </c>
      <c r="B90" s="82" t="s">
        <v>164</v>
      </c>
      <c r="C90" s="82" t="s">
        <v>834</v>
      </c>
      <c r="D90" s="83" t="s">
        <v>1391</v>
      </c>
      <c r="E90" s="64">
        <v>565413</v>
      </c>
      <c r="F90" s="65">
        <v>565413</v>
      </c>
      <c r="G90" s="25" t="s">
        <v>1392</v>
      </c>
      <c r="H90" s="52" t="s">
        <v>1393</v>
      </c>
      <c r="I90" s="62">
        <v>550000</v>
      </c>
      <c r="J90" s="66">
        <v>550000</v>
      </c>
      <c r="K90" s="28" t="s">
        <v>1394</v>
      </c>
      <c r="L90" s="55" t="s">
        <v>1395</v>
      </c>
      <c r="M90" s="67">
        <v>605568</v>
      </c>
      <c r="N90" s="68">
        <v>605568</v>
      </c>
      <c r="O90" s="25" t="s">
        <v>1398</v>
      </c>
      <c r="P90" s="75" t="s">
        <v>1399</v>
      </c>
      <c r="Q90" s="69">
        <v>696403</v>
      </c>
      <c r="R90" s="63">
        <v>696403</v>
      </c>
      <c r="S90" s="24" t="s">
        <v>80</v>
      </c>
      <c r="T90" s="54" t="s">
        <v>81</v>
      </c>
      <c r="U90" s="18">
        <v>747056</v>
      </c>
      <c r="V90" s="18">
        <v>747056</v>
      </c>
      <c r="W90" s="18" t="s">
        <v>1396</v>
      </c>
      <c r="X90" s="77" t="s">
        <v>1397</v>
      </c>
      <c r="Y90" s="89">
        <f t="shared" si="35"/>
        <v>632888</v>
      </c>
      <c r="Z90" s="90">
        <f t="shared" si="36"/>
        <v>85495.856651068185</v>
      </c>
      <c r="AA90" s="91">
        <f t="shared" si="37"/>
        <v>0.13508844637766584</v>
      </c>
      <c r="AB90" s="90">
        <f t="shared" si="38"/>
        <v>718383.8566510682</v>
      </c>
      <c r="AC90" s="90">
        <f t="shared" si="39"/>
        <v>547392.1433489318</v>
      </c>
      <c r="AD90" s="92">
        <f t="shared" si="29"/>
        <v>565413</v>
      </c>
      <c r="AE90" s="92">
        <f t="shared" si="30"/>
        <v>550000</v>
      </c>
      <c r="AF90" s="92">
        <f t="shared" si="31"/>
        <v>605568</v>
      </c>
      <c r="AG90" s="92">
        <f t="shared" si="32"/>
        <v>696403</v>
      </c>
      <c r="AH90" s="92" t="str">
        <f t="shared" si="33"/>
        <v/>
      </c>
      <c r="AI90" s="100">
        <f t="shared" si="34"/>
        <v>604346</v>
      </c>
      <c r="AJ90" s="93">
        <f t="shared" si="40"/>
        <v>65689.295774375089</v>
      </c>
      <c r="AK90" s="23">
        <f t="shared" si="41"/>
        <v>0.1086948466182867</v>
      </c>
      <c r="AM90" s="41"/>
    </row>
    <row r="91" spans="1:39" s="15" customFormat="1" ht="74.25" customHeight="1" x14ac:dyDescent="0.2">
      <c r="A91" s="81">
        <v>84</v>
      </c>
      <c r="B91" s="82" t="s">
        <v>165</v>
      </c>
      <c r="C91" s="82" t="s">
        <v>835</v>
      </c>
      <c r="D91" s="83" t="s">
        <v>1391</v>
      </c>
      <c r="E91" s="64">
        <v>651389</v>
      </c>
      <c r="F91" s="65">
        <v>651389</v>
      </c>
      <c r="G91" s="25" t="s">
        <v>1392</v>
      </c>
      <c r="H91" s="52" t="s">
        <v>1393</v>
      </c>
      <c r="I91" s="62">
        <v>600000</v>
      </c>
      <c r="J91" s="66">
        <v>600000</v>
      </c>
      <c r="K91" s="28" t="s">
        <v>1394</v>
      </c>
      <c r="L91" s="55" t="s">
        <v>1395</v>
      </c>
      <c r="M91" s="67">
        <v>697650</v>
      </c>
      <c r="N91" s="68">
        <v>697650</v>
      </c>
      <c r="O91" s="25" t="s">
        <v>1398</v>
      </c>
      <c r="P91" s="75" t="s">
        <v>1399</v>
      </c>
      <c r="Q91" s="69">
        <v>802297</v>
      </c>
      <c r="R91" s="63">
        <v>802297</v>
      </c>
      <c r="S91" s="24" t="s">
        <v>80</v>
      </c>
      <c r="T91" s="54" t="s">
        <v>81</v>
      </c>
      <c r="U91" s="18">
        <v>860652</v>
      </c>
      <c r="V91" s="18">
        <v>860652</v>
      </c>
      <c r="W91" s="18" t="s">
        <v>1396</v>
      </c>
      <c r="X91" s="77" t="s">
        <v>1397</v>
      </c>
      <c r="Y91" s="89">
        <f t="shared" si="35"/>
        <v>722397.6</v>
      </c>
      <c r="Z91" s="90">
        <f t="shared" si="36"/>
        <v>107394.1696569234</v>
      </c>
      <c r="AA91" s="91">
        <f t="shared" si="37"/>
        <v>0.1486635194481867</v>
      </c>
      <c r="AB91" s="90">
        <f t="shared" si="38"/>
        <v>829791.76965692337</v>
      </c>
      <c r="AC91" s="90">
        <f t="shared" si="39"/>
        <v>615003.43034307659</v>
      </c>
      <c r="AD91" s="92">
        <f t="shared" si="29"/>
        <v>651389</v>
      </c>
      <c r="AE91" s="92" t="str">
        <f t="shared" si="30"/>
        <v/>
      </c>
      <c r="AF91" s="92">
        <f t="shared" si="31"/>
        <v>697650</v>
      </c>
      <c r="AG91" s="92">
        <f t="shared" si="32"/>
        <v>802297</v>
      </c>
      <c r="AH91" s="92" t="str">
        <f t="shared" si="33"/>
        <v/>
      </c>
      <c r="AI91" s="100">
        <f t="shared" si="34"/>
        <v>717112</v>
      </c>
      <c r="AJ91" s="93">
        <f t="shared" si="40"/>
        <v>77313.538264653238</v>
      </c>
      <c r="AK91" s="23">
        <f t="shared" si="41"/>
        <v>0.10781236161806418</v>
      </c>
      <c r="AM91" s="41"/>
    </row>
    <row r="92" spans="1:39" s="15" customFormat="1" ht="74.25" customHeight="1" x14ac:dyDescent="0.2">
      <c r="A92" s="81">
        <v>85</v>
      </c>
      <c r="B92" s="82" t="s">
        <v>166</v>
      </c>
      <c r="C92" s="82" t="s">
        <v>836</v>
      </c>
      <c r="D92" s="83" t="s">
        <v>1391</v>
      </c>
      <c r="E92" s="64">
        <v>771658</v>
      </c>
      <c r="F92" s="65">
        <v>771658</v>
      </c>
      <c r="G92" s="25" t="s">
        <v>1392</v>
      </c>
      <c r="H92" s="52" t="s">
        <v>1393</v>
      </c>
      <c r="I92" s="62">
        <v>900000</v>
      </c>
      <c r="J92" s="66">
        <v>900000</v>
      </c>
      <c r="K92" s="28" t="s">
        <v>1394</v>
      </c>
      <c r="L92" s="55" t="s">
        <v>1395</v>
      </c>
      <c r="M92" s="67">
        <v>826460</v>
      </c>
      <c r="N92" s="68">
        <v>826460</v>
      </c>
      <c r="O92" s="25" t="s">
        <v>1398</v>
      </c>
      <c r="P92" s="75" t="s">
        <v>1399</v>
      </c>
      <c r="Q92" s="69">
        <v>950429</v>
      </c>
      <c r="R92" s="63">
        <v>950429</v>
      </c>
      <c r="S92" s="24" t="s">
        <v>80</v>
      </c>
      <c r="T92" s="54" t="s">
        <v>81</v>
      </c>
      <c r="U92" s="18">
        <v>1019558</v>
      </c>
      <c r="V92" s="18">
        <v>1019558</v>
      </c>
      <c r="W92" s="18" t="s">
        <v>1396</v>
      </c>
      <c r="X92" s="77" t="s">
        <v>1397</v>
      </c>
      <c r="Y92" s="89">
        <f t="shared" si="35"/>
        <v>893621</v>
      </c>
      <c r="Z92" s="90">
        <f t="shared" si="36"/>
        <v>98124.336639795947</v>
      </c>
      <c r="AA92" s="91">
        <f t="shared" si="37"/>
        <v>0.10980531639229153</v>
      </c>
      <c r="AB92" s="90">
        <f t="shared" si="38"/>
        <v>991745.33663979592</v>
      </c>
      <c r="AC92" s="90">
        <f t="shared" si="39"/>
        <v>795496.66336020408</v>
      </c>
      <c r="AD92" s="92" t="str">
        <f t="shared" si="29"/>
        <v/>
      </c>
      <c r="AE92" s="92">
        <f t="shared" si="30"/>
        <v>900000</v>
      </c>
      <c r="AF92" s="92">
        <f t="shared" si="31"/>
        <v>826460</v>
      </c>
      <c r="AG92" s="92">
        <f t="shared" si="32"/>
        <v>950429</v>
      </c>
      <c r="AH92" s="92" t="str">
        <f t="shared" si="33"/>
        <v/>
      </c>
      <c r="AI92" s="100">
        <f t="shared" si="34"/>
        <v>892296.33333333337</v>
      </c>
      <c r="AJ92" s="93">
        <f t="shared" si="40"/>
        <v>62342.506368715505</v>
      </c>
      <c r="AK92" s="23">
        <f t="shared" si="41"/>
        <v>6.9867491370074183E-2</v>
      </c>
      <c r="AM92" s="41"/>
    </row>
    <row r="93" spans="1:39" s="15" customFormat="1" ht="74.25" customHeight="1" x14ac:dyDescent="0.2">
      <c r="A93" s="81">
        <v>86</v>
      </c>
      <c r="B93" s="82" t="s">
        <v>167</v>
      </c>
      <c r="C93" s="82" t="s">
        <v>837</v>
      </c>
      <c r="D93" s="83" t="s">
        <v>1391</v>
      </c>
      <c r="E93" s="64">
        <v>927353</v>
      </c>
      <c r="F93" s="65">
        <v>927353</v>
      </c>
      <c r="G93" s="25" t="s">
        <v>1392</v>
      </c>
      <c r="H93" s="52" t="s">
        <v>1393</v>
      </c>
      <c r="I93" s="62">
        <v>1500000</v>
      </c>
      <c r="J93" s="66">
        <v>1500000</v>
      </c>
      <c r="K93" s="28" t="s">
        <v>1394</v>
      </c>
      <c r="L93" s="55" t="s">
        <v>1395</v>
      </c>
      <c r="M93" s="67">
        <v>992268</v>
      </c>
      <c r="N93" s="68">
        <v>992268</v>
      </c>
      <c r="O93" s="25" t="s">
        <v>1398</v>
      </c>
      <c r="P93" s="75" t="s">
        <v>1399</v>
      </c>
      <c r="Q93" s="69">
        <v>1141108</v>
      </c>
      <c r="R93" s="63">
        <v>1141108</v>
      </c>
      <c r="S93" s="24" t="s">
        <v>80</v>
      </c>
      <c r="T93" s="54" t="s">
        <v>81</v>
      </c>
      <c r="U93" s="18">
        <v>1324106</v>
      </c>
      <c r="V93" s="18">
        <v>1324106</v>
      </c>
      <c r="W93" s="18" t="s">
        <v>1396</v>
      </c>
      <c r="X93" s="77" t="s">
        <v>1397</v>
      </c>
      <c r="Y93" s="89">
        <f t="shared" si="35"/>
        <v>1176967</v>
      </c>
      <c r="Z93" s="90">
        <f t="shared" si="36"/>
        <v>236488.34109105676</v>
      </c>
      <c r="AA93" s="91">
        <f t="shared" si="37"/>
        <v>0.20093030738419748</v>
      </c>
      <c r="AB93" s="90">
        <f t="shared" si="38"/>
        <v>1413455.3410910568</v>
      </c>
      <c r="AC93" s="90">
        <f t="shared" si="39"/>
        <v>940478.65890894318</v>
      </c>
      <c r="AD93" s="92" t="str">
        <f t="shared" si="29"/>
        <v/>
      </c>
      <c r="AE93" s="92" t="str">
        <f t="shared" si="30"/>
        <v/>
      </c>
      <c r="AF93" s="92">
        <f t="shared" si="31"/>
        <v>992268</v>
      </c>
      <c r="AG93" s="92">
        <f t="shared" si="32"/>
        <v>1141108</v>
      </c>
      <c r="AH93" s="92">
        <f t="shared" si="33"/>
        <v>1324106</v>
      </c>
      <c r="AI93" s="100">
        <f t="shared" si="34"/>
        <v>1152494</v>
      </c>
      <c r="AJ93" s="93">
        <f t="shared" si="40"/>
        <v>166211.74840546021</v>
      </c>
      <c r="AK93" s="23">
        <f t="shared" si="41"/>
        <v>0.14421918761005281</v>
      </c>
      <c r="AM93" s="41"/>
    </row>
    <row r="94" spans="1:39" s="15" customFormat="1" ht="74.25" customHeight="1" x14ac:dyDescent="0.2">
      <c r="A94" s="81">
        <v>87</v>
      </c>
      <c r="B94" s="82" t="s">
        <v>168</v>
      </c>
      <c r="C94" s="82" t="s">
        <v>838</v>
      </c>
      <c r="D94" s="83" t="s">
        <v>1391</v>
      </c>
      <c r="E94" s="64">
        <v>653642</v>
      </c>
      <c r="F94" s="65">
        <v>653642</v>
      </c>
      <c r="G94" s="25" t="s">
        <v>1392</v>
      </c>
      <c r="H94" s="52" t="s">
        <v>1393</v>
      </c>
      <c r="I94" s="62">
        <v>500000</v>
      </c>
      <c r="J94" s="66">
        <v>500000</v>
      </c>
      <c r="K94" s="28" t="s">
        <v>1394</v>
      </c>
      <c r="L94" s="55" t="s">
        <v>1395</v>
      </c>
      <c r="M94" s="67">
        <v>700062</v>
      </c>
      <c r="N94" s="68">
        <v>700062</v>
      </c>
      <c r="O94" s="25" t="s">
        <v>1398</v>
      </c>
      <c r="P94" s="75" t="s">
        <v>1399</v>
      </c>
      <c r="Q94" s="69">
        <v>805072</v>
      </c>
      <c r="R94" s="63">
        <v>805072</v>
      </c>
      <c r="S94" s="24" t="s">
        <v>80</v>
      </c>
      <c r="T94" s="54" t="s">
        <v>81</v>
      </c>
      <c r="U94" s="18">
        <v>863628</v>
      </c>
      <c r="V94" s="18">
        <v>863628</v>
      </c>
      <c r="W94" s="18" t="s">
        <v>1396</v>
      </c>
      <c r="X94" s="77" t="s">
        <v>1397</v>
      </c>
      <c r="Y94" s="89">
        <f t="shared" si="35"/>
        <v>704480.8</v>
      </c>
      <c r="Z94" s="90">
        <f t="shared" si="36"/>
        <v>141300.14838350294</v>
      </c>
      <c r="AA94" s="91">
        <f t="shared" si="37"/>
        <v>0.20057345549162295</v>
      </c>
      <c r="AB94" s="90">
        <f t="shared" si="38"/>
        <v>845780.94838350301</v>
      </c>
      <c r="AC94" s="90">
        <f t="shared" si="39"/>
        <v>563180.65161649708</v>
      </c>
      <c r="AD94" s="92">
        <f t="shared" si="29"/>
        <v>653642</v>
      </c>
      <c r="AE94" s="92" t="str">
        <f t="shared" si="30"/>
        <v/>
      </c>
      <c r="AF94" s="92">
        <f t="shared" si="31"/>
        <v>700062</v>
      </c>
      <c r="AG94" s="92">
        <f t="shared" si="32"/>
        <v>805072</v>
      </c>
      <c r="AH94" s="92" t="str">
        <f t="shared" si="33"/>
        <v/>
      </c>
      <c r="AI94" s="100">
        <f t="shared" si="34"/>
        <v>719592</v>
      </c>
      <c r="AJ94" s="93">
        <f t="shared" si="40"/>
        <v>77581.098857904813</v>
      </c>
      <c r="AK94" s="23">
        <f t="shared" si="41"/>
        <v>0.10781262000953987</v>
      </c>
      <c r="AM94" s="41"/>
    </row>
    <row r="95" spans="1:39" s="15" customFormat="1" ht="74.25" customHeight="1" x14ac:dyDescent="0.2">
      <c r="A95" s="81">
        <v>88</v>
      </c>
      <c r="B95" s="82" t="s">
        <v>169</v>
      </c>
      <c r="C95" s="82" t="s">
        <v>839</v>
      </c>
      <c r="D95" s="83" t="s">
        <v>1391</v>
      </c>
      <c r="E95" s="64">
        <v>897498</v>
      </c>
      <c r="F95" s="65">
        <v>897498</v>
      </c>
      <c r="G95" s="25" t="s">
        <v>1392</v>
      </c>
      <c r="H95" s="52" t="s">
        <v>1393</v>
      </c>
      <c r="I95" s="62">
        <v>700000</v>
      </c>
      <c r="J95" s="66">
        <v>700000</v>
      </c>
      <c r="K95" s="28" t="s">
        <v>1394</v>
      </c>
      <c r="L95" s="55" t="s">
        <v>1395</v>
      </c>
      <c r="M95" s="67">
        <v>961237</v>
      </c>
      <c r="N95" s="68">
        <v>961237</v>
      </c>
      <c r="O95" s="25" t="s">
        <v>1398</v>
      </c>
      <c r="P95" s="75" t="s">
        <v>1399</v>
      </c>
      <c r="Q95" s="69">
        <v>1105422</v>
      </c>
      <c r="R95" s="63">
        <v>1105422</v>
      </c>
      <c r="S95" s="24" t="s">
        <v>80</v>
      </c>
      <c r="T95" s="54" t="s">
        <v>81</v>
      </c>
      <c r="U95" s="18">
        <v>1185825</v>
      </c>
      <c r="V95" s="18">
        <v>1185825</v>
      </c>
      <c r="W95" s="18" t="s">
        <v>1396</v>
      </c>
      <c r="X95" s="77" t="s">
        <v>1397</v>
      </c>
      <c r="Y95" s="89">
        <f t="shared" si="35"/>
        <v>969996.4</v>
      </c>
      <c r="Z95" s="90">
        <f t="shared" si="36"/>
        <v>189177.74632419122</v>
      </c>
      <c r="AA95" s="91">
        <f t="shared" si="37"/>
        <v>0.1950293282781165</v>
      </c>
      <c r="AB95" s="90">
        <f t="shared" si="38"/>
        <v>1159174.1463241912</v>
      </c>
      <c r="AC95" s="90">
        <f t="shared" si="39"/>
        <v>780818.6536758088</v>
      </c>
      <c r="AD95" s="92">
        <f t="shared" si="29"/>
        <v>897498</v>
      </c>
      <c r="AE95" s="92" t="str">
        <f t="shared" si="30"/>
        <v/>
      </c>
      <c r="AF95" s="92">
        <f t="shared" si="31"/>
        <v>961237</v>
      </c>
      <c r="AG95" s="92">
        <f t="shared" si="32"/>
        <v>1105422</v>
      </c>
      <c r="AH95" s="92" t="str">
        <f t="shared" si="33"/>
        <v/>
      </c>
      <c r="AI95" s="100">
        <f t="shared" si="34"/>
        <v>988052.33333333337</v>
      </c>
      <c r="AJ95" s="93">
        <f t="shared" si="40"/>
        <v>106524.14759261551</v>
      </c>
      <c r="AK95" s="23">
        <f t="shared" si="41"/>
        <v>0.10781225244744004</v>
      </c>
      <c r="AM95" s="41"/>
    </row>
    <row r="96" spans="1:39" s="15" customFormat="1" ht="74.25" customHeight="1" x14ac:dyDescent="0.2">
      <c r="A96" s="81">
        <v>89</v>
      </c>
      <c r="B96" s="82" t="s">
        <v>170</v>
      </c>
      <c r="C96" s="82" t="s">
        <v>840</v>
      </c>
      <c r="D96" s="83" t="s">
        <v>1391</v>
      </c>
      <c r="E96" s="64">
        <v>779385</v>
      </c>
      <c r="F96" s="65">
        <v>779385</v>
      </c>
      <c r="G96" s="25" t="s">
        <v>1392</v>
      </c>
      <c r="H96" s="52" t="s">
        <v>1393</v>
      </c>
      <c r="I96" s="62">
        <v>850000</v>
      </c>
      <c r="J96" s="66">
        <v>850000</v>
      </c>
      <c r="K96" s="28" t="s">
        <v>1394</v>
      </c>
      <c r="L96" s="55" t="s">
        <v>1395</v>
      </c>
      <c r="M96" s="67">
        <v>834736</v>
      </c>
      <c r="N96" s="68">
        <v>834736</v>
      </c>
      <c r="O96" s="25" t="s">
        <v>1398</v>
      </c>
      <c r="P96" s="75" t="s">
        <v>1399</v>
      </c>
      <c r="Q96" s="69">
        <v>959946</v>
      </c>
      <c r="R96" s="63">
        <v>959946</v>
      </c>
      <c r="S96" s="24" t="s">
        <v>80</v>
      </c>
      <c r="T96" s="54" t="s">
        <v>81</v>
      </c>
      <c r="U96" s="18">
        <v>1029767</v>
      </c>
      <c r="V96" s="18">
        <v>1029767</v>
      </c>
      <c r="W96" s="18" t="s">
        <v>1396</v>
      </c>
      <c r="X96" s="77" t="s">
        <v>1397</v>
      </c>
      <c r="Y96" s="89">
        <f t="shared" si="35"/>
        <v>890766.8</v>
      </c>
      <c r="Z96" s="90">
        <f t="shared" si="36"/>
        <v>101629.3574893591</v>
      </c>
      <c r="AA96" s="91">
        <f t="shared" si="37"/>
        <v>0.11409199073131047</v>
      </c>
      <c r="AB96" s="90">
        <f t="shared" si="38"/>
        <v>992396.15748935915</v>
      </c>
      <c r="AC96" s="90">
        <f t="shared" si="39"/>
        <v>789137.44251064095</v>
      </c>
      <c r="AD96" s="92" t="str">
        <f t="shared" si="29"/>
        <v/>
      </c>
      <c r="AE96" s="92">
        <f t="shared" si="30"/>
        <v>850000</v>
      </c>
      <c r="AF96" s="92">
        <f t="shared" si="31"/>
        <v>834736</v>
      </c>
      <c r="AG96" s="92">
        <f t="shared" si="32"/>
        <v>959946</v>
      </c>
      <c r="AH96" s="92" t="str">
        <f t="shared" si="33"/>
        <v/>
      </c>
      <c r="AI96" s="100">
        <f t="shared" si="34"/>
        <v>881560.66666666663</v>
      </c>
      <c r="AJ96" s="93">
        <f t="shared" si="40"/>
        <v>68311.366443172054</v>
      </c>
      <c r="AK96" s="23">
        <f t="shared" si="41"/>
        <v>7.7489126983703971E-2</v>
      </c>
      <c r="AM96" s="41"/>
    </row>
    <row r="97" spans="1:39" s="15" customFormat="1" ht="74.25" customHeight="1" x14ac:dyDescent="0.2">
      <c r="A97" s="81">
        <v>90</v>
      </c>
      <c r="B97" s="82" t="s">
        <v>171</v>
      </c>
      <c r="C97" s="82" t="s">
        <v>841</v>
      </c>
      <c r="D97" s="83" t="s">
        <v>1391</v>
      </c>
      <c r="E97" s="64">
        <v>1131596</v>
      </c>
      <c r="F97" s="65">
        <v>1131596</v>
      </c>
      <c r="G97" s="25" t="s">
        <v>1392</v>
      </c>
      <c r="H97" s="52" t="s">
        <v>1393</v>
      </c>
      <c r="I97" s="62">
        <v>950000</v>
      </c>
      <c r="J97" s="66">
        <v>950000</v>
      </c>
      <c r="K97" s="28" t="s">
        <v>1394</v>
      </c>
      <c r="L97" s="55" t="s">
        <v>1395</v>
      </c>
      <c r="M97" s="67">
        <v>1211959</v>
      </c>
      <c r="N97" s="68">
        <v>1211959</v>
      </c>
      <c r="O97" s="25" t="s">
        <v>1398</v>
      </c>
      <c r="P97" s="75" t="s">
        <v>1399</v>
      </c>
      <c r="Q97" s="69">
        <v>1393753</v>
      </c>
      <c r="R97" s="63">
        <v>1393753</v>
      </c>
      <c r="S97" s="24" t="s">
        <v>80</v>
      </c>
      <c r="T97" s="54" t="s">
        <v>81</v>
      </c>
      <c r="U97" s="18">
        <v>1495127</v>
      </c>
      <c r="V97" s="18">
        <v>1495127</v>
      </c>
      <c r="W97" s="18" t="s">
        <v>1396</v>
      </c>
      <c r="X97" s="77" t="s">
        <v>1397</v>
      </c>
      <c r="Y97" s="89">
        <f t="shared" ref="Y97:Y100" si="42">+AVERAGE(F97,J97,N97,R97,V97)</f>
        <v>1236487</v>
      </c>
      <c r="Z97" s="90">
        <f t="shared" ref="Z97:Z100" si="43">+STDEV(F97,J97,N97,R97,V97)</f>
        <v>215235.79522816365</v>
      </c>
      <c r="AA97" s="91">
        <f t="shared" ref="AA97:AA100" si="44">Z97/Y97</f>
        <v>0.17407040690938413</v>
      </c>
      <c r="AB97" s="90">
        <f t="shared" ref="AB97:AB100" si="45">+Y97+Z97</f>
        <v>1451722.7952281637</v>
      </c>
      <c r="AC97" s="90">
        <f t="shared" ref="AC97:AC100" si="46">Y97-Z97</f>
        <v>1021251.2047718363</v>
      </c>
      <c r="AD97" s="92">
        <f t="shared" si="29"/>
        <v>1131596</v>
      </c>
      <c r="AE97" s="92" t="str">
        <f t="shared" si="30"/>
        <v/>
      </c>
      <c r="AF97" s="92">
        <f t="shared" si="31"/>
        <v>1211959</v>
      </c>
      <c r="AG97" s="92">
        <f t="shared" si="32"/>
        <v>1393753</v>
      </c>
      <c r="AH97" s="92" t="str">
        <f t="shared" si="33"/>
        <v/>
      </c>
      <c r="AI97" s="100">
        <f t="shared" si="34"/>
        <v>1245769.3333333333</v>
      </c>
      <c r="AJ97" s="93">
        <f t="shared" ref="AJ97:AJ100" si="47">+STDEV(AD97:AH97)</f>
        <v>134309.07319438003</v>
      </c>
      <c r="AK97" s="23">
        <f t="shared" ref="AK97:AK100" si="48">+AJ97/AI97</f>
        <v>0.10781215237896907</v>
      </c>
      <c r="AM97" s="41"/>
    </row>
    <row r="98" spans="1:39" s="15" customFormat="1" ht="74.25" customHeight="1" x14ac:dyDescent="0.2">
      <c r="A98" s="81">
        <v>91</v>
      </c>
      <c r="B98" s="82" t="s">
        <v>172</v>
      </c>
      <c r="C98" s="82" t="s">
        <v>842</v>
      </c>
      <c r="D98" s="83" t="s">
        <v>1391</v>
      </c>
      <c r="E98" s="64">
        <v>1280630</v>
      </c>
      <c r="F98" s="65">
        <v>1280630</v>
      </c>
      <c r="G98" s="25" t="s">
        <v>1392</v>
      </c>
      <c r="H98" s="52" t="s">
        <v>1393</v>
      </c>
      <c r="I98" s="62">
        <v>1700000</v>
      </c>
      <c r="J98" s="66">
        <v>1700000</v>
      </c>
      <c r="K98" s="28" t="s">
        <v>1394</v>
      </c>
      <c r="L98" s="55" t="s">
        <v>1395</v>
      </c>
      <c r="M98" s="67">
        <v>1370274</v>
      </c>
      <c r="N98" s="68">
        <v>1370274</v>
      </c>
      <c r="O98" s="25" t="s">
        <v>1398</v>
      </c>
      <c r="P98" s="75" t="s">
        <v>1399</v>
      </c>
      <c r="Q98" s="69">
        <v>1575816</v>
      </c>
      <c r="R98" s="63">
        <v>1575816</v>
      </c>
      <c r="S98" s="24" t="s">
        <v>80</v>
      </c>
      <c r="T98" s="54" t="s">
        <v>81</v>
      </c>
      <c r="U98" s="18">
        <v>1990432</v>
      </c>
      <c r="V98" s="18">
        <v>1990432</v>
      </c>
      <c r="W98" s="18" t="s">
        <v>1396</v>
      </c>
      <c r="X98" s="77" t="s">
        <v>1397</v>
      </c>
      <c r="Y98" s="89">
        <f t="shared" si="42"/>
        <v>1583430.4</v>
      </c>
      <c r="Z98" s="90">
        <f t="shared" si="43"/>
        <v>281256.32714447472</v>
      </c>
      <c r="AA98" s="91">
        <f t="shared" si="44"/>
        <v>0.17762468571051479</v>
      </c>
      <c r="AB98" s="90">
        <f t="shared" si="45"/>
        <v>1864686.7271444746</v>
      </c>
      <c r="AC98" s="90">
        <f t="shared" si="46"/>
        <v>1302174.0728555252</v>
      </c>
      <c r="AD98" s="92" t="str">
        <f t="shared" si="29"/>
        <v/>
      </c>
      <c r="AE98" s="92">
        <f t="shared" si="30"/>
        <v>1700000</v>
      </c>
      <c r="AF98" s="92">
        <f t="shared" si="31"/>
        <v>1370274</v>
      </c>
      <c r="AG98" s="92">
        <f t="shared" si="32"/>
        <v>1575816</v>
      </c>
      <c r="AH98" s="92" t="str">
        <f t="shared" si="33"/>
        <v/>
      </c>
      <c r="AI98" s="100">
        <f t="shared" si="34"/>
        <v>1548696.6666666667</v>
      </c>
      <c r="AJ98" s="93">
        <f t="shared" si="47"/>
        <v>166527.48256469061</v>
      </c>
      <c r="AK98" s="23">
        <f t="shared" si="48"/>
        <v>0.1075275011233256</v>
      </c>
      <c r="AM98" s="41"/>
    </row>
    <row r="99" spans="1:39" s="15" customFormat="1" ht="74.25" customHeight="1" x14ac:dyDescent="0.2">
      <c r="A99" s="81">
        <v>92</v>
      </c>
      <c r="B99" s="82" t="s">
        <v>173</v>
      </c>
      <c r="C99" s="82" t="s">
        <v>843</v>
      </c>
      <c r="D99" s="83" t="s">
        <v>1391</v>
      </c>
      <c r="E99" s="64">
        <v>9583</v>
      </c>
      <c r="F99" s="65">
        <v>9583</v>
      </c>
      <c r="G99" s="25" t="s">
        <v>1392</v>
      </c>
      <c r="H99" s="52" t="s">
        <v>1393</v>
      </c>
      <c r="I99" s="62">
        <v>15000</v>
      </c>
      <c r="J99" s="66">
        <v>15000</v>
      </c>
      <c r="K99" s="28" t="s">
        <v>1394</v>
      </c>
      <c r="L99" s="55" t="s">
        <v>1395</v>
      </c>
      <c r="M99" s="67">
        <v>10263</v>
      </c>
      <c r="N99" s="68">
        <v>10263</v>
      </c>
      <c r="O99" s="25" t="s">
        <v>1398</v>
      </c>
      <c r="P99" s="75" t="s">
        <v>1399</v>
      </c>
      <c r="Q99" s="69">
        <v>11802</v>
      </c>
      <c r="R99" s="63">
        <v>11802</v>
      </c>
      <c r="S99" s="24" t="s">
        <v>80</v>
      </c>
      <c r="T99" s="54" t="s">
        <v>81</v>
      </c>
      <c r="U99" s="18">
        <v>12661</v>
      </c>
      <c r="V99" s="18">
        <v>12661</v>
      </c>
      <c r="W99" s="18" t="s">
        <v>1396</v>
      </c>
      <c r="X99" s="77" t="s">
        <v>1397</v>
      </c>
      <c r="Y99" s="89">
        <f t="shared" si="42"/>
        <v>11861.8</v>
      </c>
      <c r="Z99" s="90">
        <f t="shared" si="43"/>
        <v>2135.397316660295</v>
      </c>
      <c r="AA99" s="91">
        <f t="shared" si="44"/>
        <v>0.18002304175254136</v>
      </c>
      <c r="AB99" s="90">
        <f t="shared" si="45"/>
        <v>13997.197316660295</v>
      </c>
      <c r="AC99" s="90">
        <f t="shared" si="46"/>
        <v>9726.4026833397038</v>
      </c>
      <c r="AD99" s="92" t="str">
        <f t="shared" si="29"/>
        <v/>
      </c>
      <c r="AE99" s="92" t="str">
        <f t="shared" si="30"/>
        <v/>
      </c>
      <c r="AF99" s="92">
        <f t="shared" si="31"/>
        <v>10263</v>
      </c>
      <c r="AG99" s="92">
        <f t="shared" si="32"/>
        <v>11802</v>
      </c>
      <c r="AH99" s="92">
        <f t="shared" si="33"/>
        <v>12661</v>
      </c>
      <c r="AI99" s="100">
        <f t="shared" si="34"/>
        <v>11575.333333333334</v>
      </c>
      <c r="AJ99" s="93">
        <f t="shared" si="47"/>
        <v>1214.9626880416261</v>
      </c>
      <c r="AK99" s="23">
        <f t="shared" si="48"/>
        <v>0.1049613564512146</v>
      </c>
      <c r="AM99" s="41"/>
    </row>
    <row r="100" spans="1:39" s="15" customFormat="1" ht="74.25" customHeight="1" x14ac:dyDescent="0.2">
      <c r="A100" s="81">
        <v>93</v>
      </c>
      <c r="B100" s="82" t="s">
        <v>174</v>
      </c>
      <c r="C100" s="82" t="s">
        <v>844</v>
      </c>
      <c r="D100" s="83" t="s">
        <v>1391</v>
      </c>
      <c r="E100" s="64">
        <v>6844</v>
      </c>
      <c r="F100" s="65">
        <v>6844</v>
      </c>
      <c r="G100" s="25" t="s">
        <v>1392</v>
      </c>
      <c r="H100" s="52" t="s">
        <v>1393</v>
      </c>
      <c r="I100" s="62">
        <v>14000</v>
      </c>
      <c r="J100" s="66">
        <v>14000</v>
      </c>
      <c r="K100" s="28" t="s">
        <v>1394</v>
      </c>
      <c r="L100" s="55" t="s">
        <v>1395</v>
      </c>
      <c r="M100" s="67">
        <v>7330</v>
      </c>
      <c r="N100" s="68">
        <v>7330</v>
      </c>
      <c r="O100" s="25" t="s">
        <v>1398</v>
      </c>
      <c r="P100" s="75" t="s">
        <v>1399</v>
      </c>
      <c r="Q100" s="69">
        <v>8429</v>
      </c>
      <c r="R100" s="63">
        <v>8429</v>
      </c>
      <c r="S100" s="24" t="s">
        <v>80</v>
      </c>
      <c r="T100" s="54" t="s">
        <v>81</v>
      </c>
      <c r="U100" s="18">
        <v>9043</v>
      </c>
      <c r="V100" s="18">
        <v>9043</v>
      </c>
      <c r="W100" s="18" t="s">
        <v>1396</v>
      </c>
      <c r="X100" s="77" t="s">
        <v>1397</v>
      </c>
      <c r="Y100" s="89">
        <f t="shared" si="42"/>
        <v>9129.2000000000007</v>
      </c>
      <c r="Z100" s="90">
        <f t="shared" si="43"/>
        <v>2858.3939021765359</v>
      </c>
      <c r="AA100" s="91">
        <f t="shared" si="44"/>
        <v>0.31310453294664764</v>
      </c>
      <c r="AB100" s="90">
        <f t="shared" si="45"/>
        <v>11987.593902176537</v>
      </c>
      <c r="AC100" s="90">
        <f t="shared" si="46"/>
        <v>6270.8060978234644</v>
      </c>
      <c r="AD100" s="92">
        <f t="shared" si="29"/>
        <v>6844</v>
      </c>
      <c r="AE100" s="92" t="str">
        <f t="shared" si="30"/>
        <v/>
      </c>
      <c r="AF100" s="92">
        <f t="shared" si="31"/>
        <v>7330</v>
      </c>
      <c r="AG100" s="92">
        <f t="shared" si="32"/>
        <v>8429</v>
      </c>
      <c r="AH100" s="92">
        <f t="shared" si="33"/>
        <v>9043</v>
      </c>
      <c r="AI100" s="100">
        <f t="shared" si="34"/>
        <v>7911.5</v>
      </c>
      <c r="AJ100" s="93">
        <f t="shared" si="47"/>
        <v>1004.2902966772108</v>
      </c>
      <c r="AK100" s="23">
        <f t="shared" si="48"/>
        <v>0.12694056710828677</v>
      </c>
      <c r="AM100" s="41"/>
    </row>
    <row r="101" spans="1:39" s="15" customFormat="1" ht="74.25" customHeight="1" x14ac:dyDescent="0.2">
      <c r="A101" s="81">
        <v>94</v>
      </c>
      <c r="B101" s="82" t="s">
        <v>175</v>
      </c>
      <c r="C101" s="82" t="s">
        <v>845</v>
      </c>
      <c r="D101" s="83" t="s">
        <v>1391</v>
      </c>
      <c r="E101" s="64">
        <v>15672</v>
      </c>
      <c r="F101" s="65">
        <v>15672</v>
      </c>
      <c r="G101" s="25" t="s">
        <v>1392</v>
      </c>
      <c r="H101" s="52" t="s">
        <v>1393</v>
      </c>
      <c r="I101" s="62">
        <v>13000</v>
      </c>
      <c r="J101" s="66">
        <v>13000</v>
      </c>
      <c r="K101" s="28" t="s">
        <v>1394</v>
      </c>
      <c r="L101" s="55" t="s">
        <v>1395</v>
      </c>
      <c r="M101" s="67">
        <v>16786</v>
      </c>
      <c r="N101" s="68">
        <v>16786</v>
      </c>
      <c r="O101" s="25" t="s">
        <v>1398</v>
      </c>
      <c r="P101" s="75" t="s">
        <v>1399</v>
      </c>
      <c r="Q101" s="69">
        <v>19303</v>
      </c>
      <c r="R101" s="63">
        <v>19303</v>
      </c>
      <c r="S101" s="24" t="s">
        <v>80</v>
      </c>
      <c r="T101" s="54" t="s">
        <v>81</v>
      </c>
      <c r="U101" s="18">
        <v>20707</v>
      </c>
      <c r="V101" s="18">
        <v>20707</v>
      </c>
      <c r="W101" s="18" t="s">
        <v>1396</v>
      </c>
      <c r="X101" s="77" t="s">
        <v>1397</v>
      </c>
      <c r="Y101" s="89">
        <f t="shared" ref="Y101:Y164" si="49">+AVERAGE(F101,J101,N101,R101,V101)</f>
        <v>17093.599999999999</v>
      </c>
      <c r="Z101" s="90">
        <f t="shared" ref="Z101:Z164" si="50">+STDEV(F101,J101,N101,R101,V101)</f>
        <v>3033.6130768441799</v>
      </c>
      <c r="AA101" s="91">
        <f t="shared" ref="AA101:AA164" si="51">Z101/Y101</f>
        <v>0.17747069528034937</v>
      </c>
      <c r="AB101" s="90">
        <f t="shared" ref="AB101:AB164" si="52">+Y101+Z101</f>
        <v>20127.213076844178</v>
      </c>
      <c r="AC101" s="90">
        <f t="shared" ref="AC101:AC164" si="53">Y101-Z101</f>
        <v>14059.986923155819</v>
      </c>
      <c r="AD101" s="92">
        <f t="shared" si="29"/>
        <v>15672</v>
      </c>
      <c r="AE101" s="92" t="str">
        <f t="shared" si="30"/>
        <v/>
      </c>
      <c r="AF101" s="92">
        <f t="shared" si="31"/>
        <v>16786</v>
      </c>
      <c r="AG101" s="92">
        <f t="shared" si="32"/>
        <v>19303</v>
      </c>
      <c r="AH101" s="92" t="str">
        <f t="shared" si="33"/>
        <v/>
      </c>
      <c r="AI101" s="100">
        <f t="shared" si="34"/>
        <v>17253.666666666668</v>
      </c>
      <c r="AJ101" s="93">
        <f t="shared" ref="AJ101:AJ164" si="54">+STDEV(AD101:AH101)</f>
        <v>1860.1275045902992</v>
      </c>
      <c r="AK101" s="23">
        <f t="shared" ref="AK101:AK164" si="55">+AJ101/AI101</f>
        <v>0.10781056227219137</v>
      </c>
      <c r="AM101" s="41"/>
    </row>
    <row r="102" spans="1:39" s="15" customFormat="1" ht="74.25" customHeight="1" x14ac:dyDescent="0.2">
      <c r="A102" s="81">
        <v>95</v>
      </c>
      <c r="B102" s="82" t="s">
        <v>176</v>
      </c>
      <c r="C102" s="82" t="s">
        <v>846</v>
      </c>
      <c r="D102" s="83" t="s">
        <v>1391</v>
      </c>
      <c r="E102" s="64">
        <v>5454</v>
      </c>
      <c r="F102" s="65">
        <v>5454</v>
      </c>
      <c r="G102" s="25" t="s">
        <v>1392</v>
      </c>
      <c r="H102" s="52" t="s">
        <v>1393</v>
      </c>
      <c r="I102" s="62">
        <v>12000</v>
      </c>
      <c r="J102" s="66">
        <v>12000</v>
      </c>
      <c r="K102" s="28" t="s">
        <v>1394</v>
      </c>
      <c r="L102" s="55" t="s">
        <v>1395</v>
      </c>
      <c r="M102" s="67">
        <v>5841</v>
      </c>
      <c r="N102" s="68">
        <v>5841</v>
      </c>
      <c r="O102" s="25" t="s">
        <v>1398</v>
      </c>
      <c r="P102" s="75" t="s">
        <v>1399</v>
      </c>
      <c r="Q102" s="69">
        <v>6717</v>
      </c>
      <c r="R102" s="63">
        <v>6717</v>
      </c>
      <c r="S102" s="24" t="s">
        <v>80</v>
      </c>
      <c r="T102" s="54" t="s">
        <v>81</v>
      </c>
      <c r="U102" s="18">
        <v>7206</v>
      </c>
      <c r="V102" s="18">
        <v>7206</v>
      </c>
      <c r="W102" s="18" t="s">
        <v>1396</v>
      </c>
      <c r="X102" s="77" t="s">
        <v>1397</v>
      </c>
      <c r="Y102" s="89">
        <f t="shared" si="49"/>
        <v>7443.6</v>
      </c>
      <c r="Z102" s="90">
        <f t="shared" si="50"/>
        <v>2639.6977667907358</v>
      </c>
      <c r="AA102" s="91">
        <f t="shared" si="51"/>
        <v>0.35462649346965658</v>
      </c>
      <c r="AB102" s="90">
        <f t="shared" si="52"/>
        <v>10083.297766790736</v>
      </c>
      <c r="AC102" s="90">
        <f t="shared" si="53"/>
        <v>4803.9022332092645</v>
      </c>
      <c r="AD102" s="92">
        <f t="shared" si="29"/>
        <v>5454</v>
      </c>
      <c r="AE102" s="92" t="str">
        <f t="shared" si="30"/>
        <v/>
      </c>
      <c r="AF102" s="92">
        <f t="shared" si="31"/>
        <v>5841</v>
      </c>
      <c r="AG102" s="92">
        <f t="shared" si="32"/>
        <v>6717</v>
      </c>
      <c r="AH102" s="92">
        <f t="shared" si="33"/>
        <v>7206</v>
      </c>
      <c r="AI102" s="100">
        <f t="shared" si="34"/>
        <v>6304.5</v>
      </c>
      <c r="AJ102" s="93">
        <f t="shared" si="54"/>
        <v>800.216845611238</v>
      </c>
      <c r="AK102" s="23">
        <f t="shared" si="55"/>
        <v>0.12692788414802728</v>
      </c>
      <c r="AM102" s="41"/>
    </row>
    <row r="103" spans="1:39" s="15" customFormat="1" ht="74.25" customHeight="1" x14ac:dyDescent="0.2">
      <c r="A103" s="81">
        <v>96</v>
      </c>
      <c r="B103" s="82" t="s">
        <v>177</v>
      </c>
      <c r="C103" s="82" t="s">
        <v>847</v>
      </c>
      <c r="D103" s="83" t="s">
        <v>1391</v>
      </c>
      <c r="E103" s="64">
        <v>4637</v>
      </c>
      <c r="F103" s="65">
        <v>4637</v>
      </c>
      <c r="G103" s="25" t="s">
        <v>1392</v>
      </c>
      <c r="H103" s="52" t="s">
        <v>1393</v>
      </c>
      <c r="I103" s="62">
        <v>11000</v>
      </c>
      <c r="J103" s="66">
        <v>11000</v>
      </c>
      <c r="K103" s="28" t="s">
        <v>1394</v>
      </c>
      <c r="L103" s="55" t="s">
        <v>1395</v>
      </c>
      <c r="M103" s="67">
        <v>4966</v>
      </c>
      <c r="N103" s="68">
        <v>4966</v>
      </c>
      <c r="O103" s="25" t="s">
        <v>1398</v>
      </c>
      <c r="P103" s="75" t="s">
        <v>1399</v>
      </c>
      <c r="Q103" s="69">
        <v>5711</v>
      </c>
      <c r="R103" s="63">
        <v>5711</v>
      </c>
      <c r="S103" s="24" t="s">
        <v>80</v>
      </c>
      <c r="T103" s="54" t="s">
        <v>81</v>
      </c>
      <c r="U103" s="18">
        <v>6126</v>
      </c>
      <c r="V103" s="18">
        <v>6126</v>
      </c>
      <c r="W103" s="18" t="s">
        <v>1396</v>
      </c>
      <c r="X103" s="77" t="s">
        <v>1397</v>
      </c>
      <c r="Y103" s="89">
        <f t="shared" si="49"/>
        <v>6488</v>
      </c>
      <c r="Z103" s="90">
        <f t="shared" si="50"/>
        <v>2590.1545320694672</v>
      </c>
      <c r="AA103" s="91">
        <f t="shared" si="51"/>
        <v>0.39922233848173044</v>
      </c>
      <c r="AB103" s="90">
        <f t="shared" si="52"/>
        <v>9078.1545320694677</v>
      </c>
      <c r="AC103" s="90">
        <f t="shared" si="53"/>
        <v>3897.8454679305328</v>
      </c>
      <c r="AD103" s="92">
        <f t="shared" si="29"/>
        <v>4637</v>
      </c>
      <c r="AE103" s="92" t="str">
        <f t="shared" si="30"/>
        <v/>
      </c>
      <c r="AF103" s="92">
        <f t="shared" si="31"/>
        <v>4966</v>
      </c>
      <c r="AG103" s="92">
        <f t="shared" si="32"/>
        <v>5711</v>
      </c>
      <c r="AH103" s="92">
        <f t="shared" si="33"/>
        <v>6126</v>
      </c>
      <c r="AI103" s="100">
        <f t="shared" si="34"/>
        <v>5360</v>
      </c>
      <c r="AJ103" s="93">
        <f t="shared" si="54"/>
        <v>680.17693776448107</v>
      </c>
      <c r="AK103" s="23">
        <f t="shared" si="55"/>
        <v>0.12689868241874647</v>
      </c>
      <c r="AM103" s="41"/>
    </row>
    <row r="104" spans="1:39" s="15" customFormat="1" ht="74.25" customHeight="1" x14ac:dyDescent="0.2">
      <c r="A104" s="81">
        <v>97</v>
      </c>
      <c r="B104" s="82" t="s">
        <v>178</v>
      </c>
      <c r="C104" s="82" t="s">
        <v>848</v>
      </c>
      <c r="D104" s="83" t="s">
        <v>1391</v>
      </c>
      <c r="E104" s="64">
        <v>14136</v>
      </c>
      <c r="F104" s="65">
        <v>14136</v>
      </c>
      <c r="G104" s="25" t="s">
        <v>1392</v>
      </c>
      <c r="H104" s="52" t="s">
        <v>1393</v>
      </c>
      <c r="I104" s="62">
        <v>20000</v>
      </c>
      <c r="J104" s="66">
        <v>20000</v>
      </c>
      <c r="K104" s="28" t="s">
        <v>1394</v>
      </c>
      <c r="L104" s="55" t="s">
        <v>1395</v>
      </c>
      <c r="M104" s="67">
        <v>15139</v>
      </c>
      <c r="N104" s="68">
        <v>15139</v>
      </c>
      <c r="O104" s="25" t="s">
        <v>1398</v>
      </c>
      <c r="P104" s="75" t="s">
        <v>1399</v>
      </c>
      <c r="Q104" s="69">
        <v>17410</v>
      </c>
      <c r="R104" s="63">
        <v>17410</v>
      </c>
      <c r="S104" s="24" t="s">
        <v>80</v>
      </c>
      <c r="T104" s="54" t="s">
        <v>81</v>
      </c>
      <c r="U104" s="18">
        <v>18676</v>
      </c>
      <c r="V104" s="18">
        <v>18676</v>
      </c>
      <c r="W104" s="18" t="s">
        <v>1396</v>
      </c>
      <c r="X104" s="77" t="s">
        <v>1397</v>
      </c>
      <c r="Y104" s="89">
        <f t="shared" si="49"/>
        <v>17072.2</v>
      </c>
      <c r="Z104" s="90">
        <f t="shared" si="50"/>
        <v>2429.8574443781654</v>
      </c>
      <c r="AA104" s="91">
        <f t="shared" si="51"/>
        <v>0.14232831412343841</v>
      </c>
      <c r="AB104" s="90">
        <f t="shared" si="52"/>
        <v>19502.057444378166</v>
      </c>
      <c r="AC104" s="90">
        <f t="shared" si="53"/>
        <v>14642.342555621835</v>
      </c>
      <c r="AD104" s="92" t="str">
        <f t="shared" si="29"/>
        <v/>
      </c>
      <c r="AE104" s="92" t="str">
        <f t="shared" si="30"/>
        <v/>
      </c>
      <c r="AF104" s="92">
        <f t="shared" si="31"/>
        <v>15139</v>
      </c>
      <c r="AG104" s="92">
        <f t="shared" si="32"/>
        <v>17410</v>
      </c>
      <c r="AH104" s="92">
        <f t="shared" si="33"/>
        <v>18676</v>
      </c>
      <c r="AI104" s="100">
        <f t="shared" si="34"/>
        <v>17075</v>
      </c>
      <c r="AJ104" s="93">
        <f t="shared" si="54"/>
        <v>1792.1386665099328</v>
      </c>
      <c r="AK104" s="23">
        <f t="shared" si="55"/>
        <v>0.10495687651595507</v>
      </c>
      <c r="AM104" s="41"/>
    </row>
    <row r="105" spans="1:39" s="15" customFormat="1" ht="74.25" customHeight="1" x14ac:dyDescent="0.2">
      <c r="A105" s="81">
        <v>98</v>
      </c>
      <c r="B105" s="82" t="s">
        <v>179</v>
      </c>
      <c r="C105" s="82" t="s">
        <v>849</v>
      </c>
      <c r="D105" s="83" t="s">
        <v>1391</v>
      </c>
      <c r="E105" s="64">
        <v>10800</v>
      </c>
      <c r="F105" s="65">
        <v>10800</v>
      </c>
      <c r="G105" s="25" t="s">
        <v>1392</v>
      </c>
      <c r="H105" s="52" t="s">
        <v>1393</v>
      </c>
      <c r="I105" s="62">
        <v>15000</v>
      </c>
      <c r="J105" s="66">
        <v>15000</v>
      </c>
      <c r="K105" s="28" t="s">
        <v>1394</v>
      </c>
      <c r="L105" s="55" t="s">
        <v>1395</v>
      </c>
      <c r="M105" s="67">
        <v>11567</v>
      </c>
      <c r="N105" s="68">
        <v>11567</v>
      </c>
      <c r="O105" s="25" t="s">
        <v>1398</v>
      </c>
      <c r="P105" s="75" t="s">
        <v>1399</v>
      </c>
      <c r="Q105" s="69">
        <v>13302</v>
      </c>
      <c r="R105" s="63">
        <v>13302</v>
      </c>
      <c r="S105" s="24" t="s">
        <v>80</v>
      </c>
      <c r="T105" s="54" t="s">
        <v>81</v>
      </c>
      <c r="U105" s="18">
        <v>14269</v>
      </c>
      <c r="V105" s="18">
        <v>14269</v>
      </c>
      <c r="W105" s="18" t="s">
        <v>1396</v>
      </c>
      <c r="X105" s="77" t="s">
        <v>1397</v>
      </c>
      <c r="Y105" s="89">
        <f t="shared" si="49"/>
        <v>12987.6</v>
      </c>
      <c r="Z105" s="90">
        <f t="shared" si="50"/>
        <v>1774.4213986536602</v>
      </c>
      <c r="AA105" s="91">
        <f t="shared" si="51"/>
        <v>0.1366242722792248</v>
      </c>
      <c r="AB105" s="90">
        <f t="shared" si="52"/>
        <v>14762.02139865366</v>
      </c>
      <c r="AC105" s="90">
        <f t="shared" si="53"/>
        <v>11213.178601346341</v>
      </c>
      <c r="AD105" s="92" t="str">
        <f t="shared" si="29"/>
        <v/>
      </c>
      <c r="AE105" s="92" t="str">
        <f t="shared" si="30"/>
        <v/>
      </c>
      <c r="AF105" s="92">
        <f t="shared" si="31"/>
        <v>11567</v>
      </c>
      <c r="AG105" s="92">
        <f t="shared" si="32"/>
        <v>13302</v>
      </c>
      <c r="AH105" s="92">
        <f t="shared" si="33"/>
        <v>14269</v>
      </c>
      <c r="AI105" s="100">
        <f t="shared" si="34"/>
        <v>13046</v>
      </c>
      <c r="AJ105" s="93">
        <f t="shared" si="54"/>
        <v>1369.0701223823417</v>
      </c>
      <c r="AK105" s="23">
        <f t="shared" si="55"/>
        <v>0.10494175397687733</v>
      </c>
      <c r="AM105" s="41"/>
    </row>
    <row r="106" spans="1:39" s="15" customFormat="1" ht="74.25" customHeight="1" x14ac:dyDescent="0.2">
      <c r="A106" s="81">
        <v>99</v>
      </c>
      <c r="B106" s="82" t="s">
        <v>180</v>
      </c>
      <c r="C106" s="82" t="s">
        <v>850</v>
      </c>
      <c r="D106" s="83" t="s">
        <v>1391</v>
      </c>
      <c r="E106" s="64">
        <v>16469</v>
      </c>
      <c r="F106" s="65">
        <v>16469</v>
      </c>
      <c r="G106" s="25" t="s">
        <v>1392</v>
      </c>
      <c r="H106" s="52" t="s">
        <v>1393</v>
      </c>
      <c r="I106" s="62">
        <v>25000</v>
      </c>
      <c r="J106" s="66">
        <v>25000</v>
      </c>
      <c r="K106" s="28" t="s">
        <v>1394</v>
      </c>
      <c r="L106" s="55" t="s">
        <v>1395</v>
      </c>
      <c r="M106" s="67">
        <v>17639</v>
      </c>
      <c r="N106" s="68">
        <v>17639</v>
      </c>
      <c r="O106" s="25" t="s">
        <v>1398</v>
      </c>
      <c r="P106" s="75" t="s">
        <v>1399</v>
      </c>
      <c r="Q106" s="69">
        <v>20285</v>
      </c>
      <c r="R106" s="63">
        <v>20285</v>
      </c>
      <c r="S106" s="24" t="s">
        <v>80</v>
      </c>
      <c r="T106" s="54" t="s">
        <v>81</v>
      </c>
      <c r="U106" s="18">
        <v>21760</v>
      </c>
      <c r="V106" s="18">
        <v>21760</v>
      </c>
      <c r="W106" s="18" t="s">
        <v>1396</v>
      </c>
      <c r="X106" s="77" t="s">
        <v>1397</v>
      </c>
      <c r="Y106" s="89">
        <f t="shared" si="49"/>
        <v>20230.599999999999</v>
      </c>
      <c r="Z106" s="90">
        <f t="shared" si="50"/>
        <v>3389.5141687268415</v>
      </c>
      <c r="AA106" s="91">
        <f t="shared" si="51"/>
        <v>0.16754392695851045</v>
      </c>
      <c r="AB106" s="90">
        <f t="shared" si="52"/>
        <v>23620.114168726839</v>
      </c>
      <c r="AC106" s="90">
        <f t="shared" si="53"/>
        <v>16841.085831273158</v>
      </c>
      <c r="AD106" s="92" t="str">
        <f t="shared" si="29"/>
        <v/>
      </c>
      <c r="AE106" s="92" t="str">
        <f t="shared" si="30"/>
        <v/>
      </c>
      <c r="AF106" s="92">
        <f t="shared" si="31"/>
        <v>17639</v>
      </c>
      <c r="AG106" s="92">
        <f t="shared" si="32"/>
        <v>20285</v>
      </c>
      <c r="AH106" s="92">
        <f t="shared" si="33"/>
        <v>21760</v>
      </c>
      <c r="AI106" s="100">
        <f t="shared" si="34"/>
        <v>19894.666666666668</v>
      </c>
      <c r="AJ106" s="93">
        <f t="shared" si="54"/>
        <v>2088.0446195743357</v>
      </c>
      <c r="AK106" s="23">
        <f t="shared" si="55"/>
        <v>0.10495499394683679</v>
      </c>
      <c r="AM106" s="41"/>
    </row>
    <row r="107" spans="1:39" s="15" customFormat="1" ht="74.25" customHeight="1" x14ac:dyDescent="0.2">
      <c r="A107" s="81">
        <v>100</v>
      </c>
      <c r="B107" s="82" t="s">
        <v>181</v>
      </c>
      <c r="C107" s="82" t="s">
        <v>851</v>
      </c>
      <c r="D107" s="83" t="s">
        <v>1391</v>
      </c>
      <c r="E107" s="64">
        <v>12264</v>
      </c>
      <c r="F107" s="65">
        <v>12264</v>
      </c>
      <c r="G107" s="25" t="s">
        <v>1392</v>
      </c>
      <c r="H107" s="52" t="s">
        <v>1393</v>
      </c>
      <c r="I107" s="62">
        <v>20000</v>
      </c>
      <c r="J107" s="66">
        <v>20000</v>
      </c>
      <c r="K107" s="28" t="s">
        <v>1394</v>
      </c>
      <c r="L107" s="55" t="s">
        <v>1395</v>
      </c>
      <c r="M107" s="67">
        <v>13135</v>
      </c>
      <c r="N107" s="68">
        <v>13135</v>
      </c>
      <c r="O107" s="25" t="s">
        <v>1398</v>
      </c>
      <c r="P107" s="75" t="s">
        <v>1399</v>
      </c>
      <c r="Q107" s="69">
        <v>15105</v>
      </c>
      <c r="R107" s="63">
        <v>15105</v>
      </c>
      <c r="S107" s="24" t="s">
        <v>80</v>
      </c>
      <c r="T107" s="54" t="s">
        <v>81</v>
      </c>
      <c r="U107" s="18">
        <v>16204</v>
      </c>
      <c r="V107" s="18">
        <v>16204</v>
      </c>
      <c r="W107" s="18" t="s">
        <v>1396</v>
      </c>
      <c r="X107" s="77" t="s">
        <v>1397</v>
      </c>
      <c r="Y107" s="89">
        <f t="shared" si="49"/>
        <v>15341.6</v>
      </c>
      <c r="Z107" s="90">
        <f t="shared" si="50"/>
        <v>3034.8438674831382</v>
      </c>
      <c r="AA107" s="91">
        <f t="shared" si="51"/>
        <v>0.19781795037565431</v>
      </c>
      <c r="AB107" s="90">
        <f t="shared" si="52"/>
        <v>18376.44386748314</v>
      </c>
      <c r="AC107" s="90">
        <f t="shared" si="53"/>
        <v>12306.756132516863</v>
      </c>
      <c r="AD107" s="92" t="str">
        <f t="shared" si="29"/>
        <v/>
      </c>
      <c r="AE107" s="92" t="str">
        <f t="shared" si="30"/>
        <v/>
      </c>
      <c r="AF107" s="92">
        <f t="shared" si="31"/>
        <v>13135</v>
      </c>
      <c r="AG107" s="92">
        <f t="shared" si="32"/>
        <v>15105</v>
      </c>
      <c r="AH107" s="92">
        <f t="shared" si="33"/>
        <v>16204</v>
      </c>
      <c r="AI107" s="100">
        <f t="shared" si="34"/>
        <v>14814.666666666666</v>
      </c>
      <c r="AJ107" s="93">
        <f t="shared" si="54"/>
        <v>1554.9631292520519</v>
      </c>
      <c r="AK107" s="23">
        <f t="shared" si="55"/>
        <v>0.10496106083512186</v>
      </c>
      <c r="AM107" s="41"/>
    </row>
    <row r="108" spans="1:39" s="15" customFormat="1" ht="74.25" customHeight="1" x14ac:dyDescent="0.2">
      <c r="A108" s="81">
        <v>101</v>
      </c>
      <c r="B108" s="82" t="s">
        <v>182</v>
      </c>
      <c r="C108" s="82" t="s">
        <v>852</v>
      </c>
      <c r="D108" s="83" t="s">
        <v>1391</v>
      </c>
      <c r="E108" s="64">
        <v>14075</v>
      </c>
      <c r="F108" s="65">
        <v>14075</v>
      </c>
      <c r="G108" s="25" t="s">
        <v>1392</v>
      </c>
      <c r="H108" s="52" t="s">
        <v>1393</v>
      </c>
      <c r="I108" s="62">
        <v>30000</v>
      </c>
      <c r="J108" s="66">
        <v>30000</v>
      </c>
      <c r="K108" s="28" t="s">
        <v>1394</v>
      </c>
      <c r="L108" s="55" t="s">
        <v>1395</v>
      </c>
      <c r="M108" s="67">
        <v>15075</v>
      </c>
      <c r="N108" s="68">
        <v>15075</v>
      </c>
      <c r="O108" s="25" t="s">
        <v>1398</v>
      </c>
      <c r="P108" s="75" t="s">
        <v>1399</v>
      </c>
      <c r="Q108" s="69">
        <v>17337</v>
      </c>
      <c r="R108" s="63">
        <v>17337</v>
      </c>
      <c r="S108" s="24" t="s">
        <v>80</v>
      </c>
      <c r="T108" s="54" t="s">
        <v>81</v>
      </c>
      <c r="U108" s="18">
        <v>18598</v>
      </c>
      <c r="V108" s="18">
        <v>18598</v>
      </c>
      <c r="W108" s="18" t="s">
        <v>1396</v>
      </c>
      <c r="X108" s="77" t="s">
        <v>1397</v>
      </c>
      <c r="Y108" s="89">
        <f t="shared" si="49"/>
        <v>19017</v>
      </c>
      <c r="Z108" s="90">
        <f t="shared" si="50"/>
        <v>6395.0562546392039</v>
      </c>
      <c r="AA108" s="91">
        <f t="shared" si="51"/>
        <v>0.33628102511643287</v>
      </c>
      <c r="AB108" s="90">
        <f t="shared" si="52"/>
        <v>25412.056254639203</v>
      </c>
      <c r="AC108" s="90">
        <f t="shared" si="53"/>
        <v>12621.943745360797</v>
      </c>
      <c r="AD108" s="92">
        <f t="shared" si="29"/>
        <v>14075</v>
      </c>
      <c r="AE108" s="92" t="str">
        <f t="shared" si="30"/>
        <v/>
      </c>
      <c r="AF108" s="92">
        <f t="shared" si="31"/>
        <v>15075</v>
      </c>
      <c r="AG108" s="92">
        <f t="shared" si="32"/>
        <v>17337</v>
      </c>
      <c r="AH108" s="92">
        <f t="shared" si="33"/>
        <v>18598</v>
      </c>
      <c r="AI108" s="100">
        <f t="shared" si="34"/>
        <v>16271.25</v>
      </c>
      <c r="AJ108" s="93">
        <f t="shared" si="54"/>
        <v>2065.9232601107592</v>
      </c>
      <c r="AK108" s="23">
        <f t="shared" si="55"/>
        <v>0.12696770439337846</v>
      </c>
      <c r="AM108" s="41"/>
    </row>
    <row r="109" spans="1:39" s="15" customFormat="1" ht="74.25" customHeight="1" x14ac:dyDescent="0.2">
      <c r="A109" s="81">
        <v>102</v>
      </c>
      <c r="B109" s="82" t="s">
        <v>183</v>
      </c>
      <c r="C109" s="82" t="s">
        <v>853</v>
      </c>
      <c r="D109" s="83" t="s">
        <v>1391</v>
      </c>
      <c r="E109" s="64">
        <v>9123</v>
      </c>
      <c r="F109" s="65">
        <v>9123</v>
      </c>
      <c r="G109" s="25" t="s">
        <v>1392</v>
      </c>
      <c r="H109" s="52" t="s">
        <v>1393</v>
      </c>
      <c r="I109" s="62">
        <v>25000</v>
      </c>
      <c r="J109" s="66">
        <v>25000</v>
      </c>
      <c r="K109" s="28" t="s">
        <v>1394</v>
      </c>
      <c r="L109" s="55" t="s">
        <v>1395</v>
      </c>
      <c r="M109" s="67">
        <v>9770</v>
      </c>
      <c r="N109" s="68">
        <v>9770</v>
      </c>
      <c r="O109" s="25" t="s">
        <v>1398</v>
      </c>
      <c r="P109" s="75" t="s">
        <v>1399</v>
      </c>
      <c r="Q109" s="69">
        <v>11236</v>
      </c>
      <c r="R109" s="63">
        <v>11236</v>
      </c>
      <c r="S109" s="24" t="s">
        <v>80</v>
      </c>
      <c r="T109" s="54" t="s">
        <v>81</v>
      </c>
      <c r="U109" s="18">
        <v>12053</v>
      </c>
      <c r="V109" s="18">
        <v>12053</v>
      </c>
      <c r="W109" s="18" t="s">
        <v>1396</v>
      </c>
      <c r="X109" s="77" t="s">
        <v>1397</v>
      </c>
      <c r="Y109" s="89">
        <f t="shared" si="49"/>
        <v>13436.4</v>
      </c>
      <c r="Z109" s="90">
        <f t="shared" si="50"/>
        <v>6567.3493359193262</v>
      </c>
      <c r="AA109" s="91">
        <f t="shared" si="51"/>
        <v>0.48877298501974686</v>
      </c>
      <c r="AB109" s="90">
        <f t="shared" si="52"/>
        <v>20003.749335919325</v>
      </c>
      <c r="AC109" s="90">
        <f t="shared" si="53"/>
        <v>6869.0506640806734</v>
      </c>
      <c r="AD109" s="92">
        <f t="shared" si="29"/>
        <v>9123</v>
      </c>
      <c r="AE109" s="92" t="str">
        <f t="shared" si="30"/>
        <v/>
      </c>
      <c r="AF109" s="92">
        <f t="shared" si="31"/>
        <v>9770</v>
      </c>
      <c r="AG109" s="92">
        <f t="shared" si="32"/>
        <v>11236</v>
      </c>
      <c r="AH109" s="92">
        <f t="shared" si="33"/>
        <v>12053</v>
      </c>
      <c r="AI109" s="100">
        <f t="shared" si="34"/>
        <v>10545.5</v>
      </c>
      <c r="AJ109" s="93">
        <f t="shared" si="54"/>
        <v>1338.4385180749493</v>
      </c>
      <c r="AK109" s="23">
        <f t="shared" si="55"/>
        <v>0.12692034688492243</v>
      </c>
      <c r="AM109" s="41"/>
    </row>
    <row r="110" spans="1:39" s="15" customFormat="1" ht="74.25" customHeight="1" x14ac:dyDescent="0.2">
      <c r="A110" s="81">
        <v>103</v>
      </c>
      <c r="B110" s="82" t="s">
        <v>184</v>
      </c>
      <c r="C110" s="82" t="s">
        <v>854</v>
      </c>
      <c r="D110" s="83" t="s">
        <v>1391</v>
      </c>
      <c r="E110" s="64">
        <v>161056</v>
      </c>
      <c r="F110" s="65">
        <v>161056</v>
      </c>
      <c r="G110" s="25" t="s">
        <v>1392</v>
      </c>
      <c r="H110" s="52" t="s">
        <v>1393</v>
      </c>
      <c r="I110" s="62">
        <v>80000</v>
      </c>
      <c r="J110" s="66">
        <v>80000</v>
      </c>
      <c r="K110" s="28" t="s">
        <v>1394</v>
      </c>
      <c r="L110" s="55" t="s">
        <v>1395</v>
      </c>
      <c r="M110" s="67">
        <v>172494</v>
      </c>
      <c r="N110" s="68">
        <v>172494</v>
      </c>
      <c r="O110" s="25" t="s">
        <v>1398</v>
      </c>
      <c r="P110" s="75" t="s">
        <v>1399</v>
      </c>
      <c r="Q110" s="69">
        <v>198368</v>
      </c>
      <c r="R110" s="63">
        <v>198368</v>
      </c>
      <c r="S110" s="24" t="s">
        <v>80</v>
      </c>
      <c r="T110" s="54" t="s">
        <v>81</v>
      </c>
      <c r="U110" s="18">
        <v>212796</v>
      </c>
      <c r="V110" s="18">
        <v>212796</v>
      </c>
      <c r="W110" s="18" t="s">
        <v>1396</v>
      </c>
      <c r="X110" s="77" t="s">
        <v>1397</v>
      </c>
      <c r="Y110" s="89">
        <f t="shared" si="49"/>
        <v>164942.79999999999</v>
      </c>
      <c r="Z110" s="90">
        <f t="shared" si="50"/>
        <v>51707.300869413026</v>
      </c>
      <c r="AA110" s="91">
        <f t="shared" si="51"/>
        <v>0.31348625626224991</v>
      </c>
      <c r="AB110" s="90">
        <f t="shared" si="52"/>
        <v>216650.100869413</v>
      </c>
      <c r="AC110" s="90">
        <f t="shared" si="53"/>
        <v>113235.49913058696</v>
      </c>
      <c r="AD110" s="92">
        <f t="shared" si="29"/>
        <v>161056</v>
      </c>
      <c r="AE110" s="92" t="str">
        <f t="shared" si="30"/>
        <v/>
      </c>
      <c r="AF110" s="92">
        <f t="shared" si="31"/>
        <v>172494</v>
      </c>
      <c r="AG110" s="92">
        <f t="shared" si="32"/>
        <v>198368</v>
      </c>
      <c r="AH110" s="92">
        <f t="shared" si="33"/>
        <v>212796</v>
      </c>
      <c r="AI110" s="100">
        <f t="shared" si="34"/>
        <v>186178.5</v>
      </c>
      <c r="AJ110" s="93">
        <f t="shared" si="54"/>
        <v>23632.468928714719</v>
      </c>
      <c r="AK110" s="23">
        <f t="shared" si="55"/>
        <v>0.12693446841990197</v>
      </c>
      <c r="AM110" s="41"/>
    </row>
    <row r="111" spans="1:39" s="15" customFormat="1" ht="74.25" customHeight="1" x14ac:dyDescent="0.2">
      <c r="A111" s="81">
        <v>104</v>
      </c>
      <c r="B111" s="82" t="s">
        <v>185</v>
      </c>
      <c r="C111" s="82" t="s">
        <v>855</v>
      </c>
      <c r="D111" s="83" t="s">
        <v>1391</v>
      </c>
      <c r="E111" s="64">
        <v>154238</v>
      </c>
      <c r="F111" s="65">
        <v>154238</v>
      </c>
      <c r="G111" s="25" t="s">
        <v>1392</v>
      </c>
      <c r="H111" s="52" t="s">
        <v>1393</v>
      </c>
      <c r="I111" s="62">
        <v>150000</v>
      </c>
      <c r="J111" s="66">
        <v>150000</v>
      </c>
      <c r="K111" s="28" t="s">
        <v>1394</v>
      </c>
      <c r="L111" s="55" t="s">
        <v>1395</v>
      </c>
      <c r="M111" s="67">
        <v>165192</v>
      </c>
      <c r="N111" s="68">
        <v>165192</v>
      </c>
      <c r="O111" s="25" t="s">
        <v>1398</v>
      </c>
      <c r="P111" s="75" t="s">
        <v>1399</v>
      </c>
      <c r="Q111" s="69">
        <v>189971</v>
      </c>
      <c r="R111" s="63">
        <v>189971</v>
      </c>
      <c r="S111" s="24" t="s">
        <v>80</v>
      </c>
      <c r="T111" s="54" t="s">
        <v>81</v>
      </c>
      <c r="U111" s="18">
        <v>203788</v>
      </c>
      <c r="V111" s="18">
        <v>203788</v>
      </c>
      <c r="W111" s="18" t="s">
        <v>1396</v>
      </c>
      <c r="X111" s="77" t="s">
        <v>1397</v>
      </c>
      <c r="Y111" s="89">
        <f t="shared" si="49"/>
        <v>172637.8</v>
      </c>
      <c r="Z111" s="90">
        <f t="shared" si="50"/>
        <v>23330.437998460231</v>
      </c>
      <c r="AA111" s="91">
        <f t="shared" si="51"/>
        <v>0.13514095985039332</v>
      </c>
      <c r="AB111" s="90">
        <f t="shared" si="52"/>
        <v>195968.23799846022</v>
      </c>
      <c r="AC111" s="90">
        <f t="shared" si="53"/>
        <v>149307.36200153976</v>
      </c>
      <c r="AD111" s="92">
        <f t="shared" si="29"/>
        <v>154238</v>
      </c>
      <c r="AE111" s="92">
        <f t="shared" si="30"/>
        <v>150000</v>
      </c>
      <c r="AF111" s="92">
        <f t="shared" si="31"/>
        <v>165192</v>
      </c>
      <c r="AG111" s="92">
        <f t="shared" si="32"/>
        <v>189971</v>
      </c>
      <c r="AH111" s="92" t="str">
        <f t="shared" si="33"/>
        <v/>
      </c>
      <c r="AI111" s="100">
        <f t="shared" si="34"/>
        <v>164850.25</v>
      </c>
      <c r="AJ111" s="93">
        <f t="shared" si="54"/>
        <v>17928.73530351021</v>
      </c>
      <c r="AK111" s="23">
        <f t="shared" si="55"/>
        <v>0.10875770769841241</v>
      </c>
      <c r="AM111" s="41"/>
    </row>
    <row r="112" spans="1:39" s="15" customFormat="1" ht="74.25" customHeight="1" x14ac:dyDescent="0.2">
      <c r="A112" s="81">
        <v>105</v>
      </c>
      <c r="B112" s="82" t="s">
        <v>186</v>
      </c>
      <c r="C112" s="82" t="s">
        <v>856</v>
      </c>
      <c r="D112" s="83" t="s">
        <v>1391</v>
      </c>
      <c r="E112" s="64">
        <v>294451</v>
      </c>
      <c r="F112" s="65">
        <v>294451</v>
      </c>
      <c r="G112" s="25" t="s">
        <v>1392</v>
      </c>
      <c r="H112" s="52" t="s">
        <v>1393</v>
      </c>
      <c r="I112" s="62">
        <v>350000</v>
      </c>
      <c r="J112" s="66">
        <v>350000</v>
      </c>
      <c r="K112" s="28" t="s">
        <v>1394</v>
      </c>
      <c r="L112" s="55" t="s">
        <v>1395</v>
      </c>
      <c r="M112" s="67">
        <v>315362</v>
      </c>
      <c r="N112" s="68">
        <v>315362</v>
      </c>
      <c r="O112" s="25" t="s">
        <v>1398</v>
      </c>
      <c r="P112" s="75" t="s">
        <v>1399</v>
      </c>
      <c r="Q112" s="69">
        <v>362667</v>
      </c>
      <c r="R112" s="63">
        <v>362667</v>
      </c>
      <c r="S112" s="24" t="s">
        <v>80</v>
      </c>
      <c r="T112" s="54" t="s">
        <v>81</v>
      </c>
      <c r="U112" s="18">
        <v>389045</v>
      </c>
      <c r="V112" s="18">
        <v>389045</v>
      </c>
      <c r="W112" s="18" t="s">
        <v>1396</v>
      </c>
      <c r="X112" s="77" t="s">
        <v>1397</v>
      </c>
      <c r="Y112" s="89">
        <f t="shared" si="49"/>
        <v>342305</v>
      </c>
      <c r="Z112" s="90">
        <f t="shared" si="50"/>
        <v>37664.247749025868</v>
      </c>
      <c r="AA112" s="91">
        <f t="shared" si="51"/>
        <v>0.11003125209688981</v>
      </c>
      <c r="AB112" s="90">
        <f t="shared" si="52"/>
        <v>379969.24774902588</v>
      </c>
      <c r="AC112" s="90">
        <f t="shared" si="53"/>
        <v>304640.75225097412</v>
      </c>
      <c r="AD112" s="92" t="str">
        <f t="shared" si="29"/>
        <v/>
      </c>
      <c r="AE112" s="92">
        <f t="shared" si="30"/>
        <v>350000</v>
      </c>
      <c r="AF112" s="92">
        <f t="shared" si="31"/>
        <v>315362</v>
      </c>
      <c r="AG112" s="92">
        <f t="shared" si="32"/>
        <v>362667</v>
      </c>
      <c r="AH112" s="92" t="str">
        <f t="shared" si="33"/>
        <v/>
      </c>
      <c r="AI112" s="100">
        <f t="shared" si="34"/>
        <v>342676.33333333331</v>
      </c>
      <c r="AJ112" s="93">
        <f t="shared" si="54"/>
        <v>24488.116022539041</v>
      </c>
      <c r="AK112" s="23">
        <f t="shared" si="55"/>
        <v>7.1461357673389694E-2</v>
      </c>
      <c r="AM112" s="41"/>
    </row>
    <row r="113" spans="1:39" s="15" customFormat="1" ht="74.25" customHeight="1" x14ac:dyDescent="0.2">
      <c r="A113" s="81">
        <v>106</v>
      </c>
      <c r="B113" s="82" t="s">
        <v>187</v>
      </c>
      <c r="C113" s="82" t="s">
        <v>857</v>
      </c>
      <c r="D113" s="83" t="s">
        <v>1391</v>
      </c>
      <c r="E113" s="64">
        <v>16610</v>
      </c>
      <c r="F113" s="65">
        <v>16610</v>
      </c>
      <c r="G113" s="25" t="s">
        <v>1392</v>
      </c>
      <c r="H113" s="52" t="s">
        <v>1393</v>
      </c>
      <c r="I113" s="62">
        <v>20000</v>
      </c>
      <c r="J113" s="66">
        <v>20000</v>
      </c>
      <c r="K113" s="28" t="s">
        <v>1394</v>
      </c>
      <c r="L113" s="55" t="s">
        <v>1395</v>
      </c>
      <c r="M113" s="67">
        <v>17790</v>
      </c>
      <c r="N113" s="68">
        <v>17790</v>
      </c>
      <c r="O113" s="25" t="s">
        <v>1398</v>
      </c>
      <c r="P113" s="75" t="s">
        <v>1399</v>
      </c>
      <c r="Q113" s="69">
        <v>20458</v>
      </c>
      <c r="R113" s="63">
        <v>20458</v>
      </c>
      <c r="S113" s="24" t="s">
        <v>80</v>
      </c>
      <c r="T113" s="54" t="s">
        <v>81</v>
      </c>
      <c r="U113" s="18">
        <v>21946</v>
      </c>
      <c r="V113" s="18">
        <v>21946</v>
      </c>
      <c r="W113" s="18" t="s">
        <v>1396</v>
      </c>
      <c r="X113" s="77" t="s">
        <v>1397</v>
      </c>
      <c r="Y113" s="89">
        <f t="shared" si="49"/>
        <v>19360.8</v>
      </c>
      <c r="Z113" s="90">
        <f t="shared" si="50"/>
        <v>2140.6772760040221</v>
      </c>
      <c r="AA113" s="91">
        <f t="shared" si="51"/>
        <v>0.1105676044380409</v>
      </c>
      <c r="AB113" s="90">
        <f t="shared" si="52"/>
        <v>21501.477276004021</v>
      </c>
      <c r="AC113" s="90">
        <f t="shared" si="53"/>
        <v>17220.122723995977</v>
      </c>
      <c r="AD113" s="92" t="str">
        <f t="shared" si="29"/>
        <v/>
      </c>
      <c r="AE113" s="92">
        <f t="shared" si="30"/>
        <v>20000</v>
      </c>
      <c r="AF113" s="92">
        <f t="shared" si="31"/>
        <v>17790</v>
      </c>
      <c r="AG113" s="92">
        <f t="shared" si="32"/>
        <v>20458</v>
      </c>
      <c r="AH113" s="92" t="str">
        <f t="shared" si="33"/>
        <v/>
      </c>
      <c r="AI113" s="100">
        <f t="shared" si="34"/>
        <v>19416</v>
      </c>
      <c r="AJ113" s="93">
        <f t="shared" si="54"/>
        <v>1426.6562304914244</v>
      </c>
      <c r="AK113" s="23">
        <f t="shared" si="55"/>
        <v>7.3478380227205625E-2</v>
      </c>
      <c r="AM113" s="41"/>
    </row>
    <row r="114" spans="1:39" s="15" customFormat="1" ht="74.25" customHeight="1" x14ac:dyDescent="0.2">
      <c r="A114" s="81">
        <v>107</v>
      </c>
      <c r="B114" s="82" t="s">
        <v>188</v>
      </c>
      <c r="C114" s="82" t="s">
        <v>858</v>
      </c>
      <c r="D114" s="83" t="s">
        <v>1391</v>
      </c>
      <c r="E114" s="64">
        <v>542813</v>
      </c>
      <c r="F114" s="65">
        <v>542813</v>
      </c>
      <c r="G114" s="25" t="s">
        <v>1392</v>
      </c>
      <c r="H114" s="52" t="s">
        <v>1393</v>
      </c>
      <c r="I114" s="62">
        <v>750000</v>
      </c>
      <c r="J114" s="66">
        <v>750000</v>
      </c>
      <c r="K114" s="28" t="s">
        <v>1394</v>
      </c>
      <c r="L114" s="55" t="s">
        <v>1395</v>
      </c>
      <c r="M114" s="67">
        <v>581362</v>
      </c>
      <c r="N114" s="68">
        <v>581362</v>
      </c>
      <c r="O114" s="25" t="s">
        <v>1398</v>
      </c>
      <c r="P114" s="75" t="s">
        <v>1399</v>
      </c>
      <c r="Q114" s="69">
        <v>668567</v>
      </c>
      <c r="R114" s="63">
        <v>668567</v>
      </c>
      <c r="S114" s="24" t="s">
        <v>80</v>
      </c>
      <c r="T114" s="54" t="s">
        <v>81</v>
      </c>
      <c r="U114" s="18">
        <v>717195</v>
      </c>
      <c r="V114" s="18">
        <v>717195</v>
      </c>
      <c r="W114" s="18" t="s">
        <v>1396</v>
      </c>
      <c r="X114" s="77" t="s">
        <v>1397</v>
      </c>
      <c r="Y114" s="89">
        <f t="shared" si="49"/>
        <v>651987.4</v>
      </c>
      <c r="Z114" s="90">
        <f t="shared" si="50"/>
        <v>88091.402436900666</v>
      </c>
      <c r="AA114" s="91">
        <f t="shared" si="51"/>
        <v>0.13511212400255077</v>
      </c>
      <c r="AB114" s="90">
        <f t="shared" si="52"/>
        <v>740078.80243690067</v>
      </c>
      <c r="AC114" s="90">
        <f t="shared" si="53"/>
        <v>563895.99756309937</v>
      </c>
      <c r="AD114" s="92" t="str">
        <f t="shared" si="29"/>
        <v/>
      </c>
      <c r="AE114" s="92" t="str">
        <f t="shared" si="30"/>
        <v/>
      </c>
      <c r="AF114" s="92">
        <f t="shared" si="31"/>
        <v>581362</v>
      </c>
      <c r="AG114" s="92">
        <f t="shared" si="32"/>
        <v>668567</v>
      </c>
      <c r="AH114" s="92">
        <f t="shared" si="33"/>
        <v>717195</v>
      </c>
      <c r="AI114" s="100">
        <f t="shared" si="34"/>
        <v>655708</v>
      </c>
      <c r="AJ114" s="93">
        <f t="shared" si="54"/>
        <v>68823.443556683502</v>
      </c>
      <c r="AK114" s="23">
        <f t="shared" si="55"/>
        <v>0.10496050613487025</v>
      </c>
      <c r="AM114" s="41"/>
    </row>
    <row r="115" spans="1:39" s="15" customFormat="1" ht="74.25" customHeight="1" x14ac:dyDescent="0.2">
      <c r="A115" s="81">
        <v>108</v>
      </c>
      <c r="B115" s="82" t="s">
        <v>189</v>
      </c>
      <c r="C115" s="82" t="s">
        <v>859</v>
      </c>
      <c r="D115" s="83" t="s">
        <v>1391</v>
      </c>
      <c r="E115" s="64">
        <v>756718</v>
      </c>
      <c r="F115" s="65">
        <v>756718</v>
      </c>
      <c r="G115" s="25" t="s">
        <v>1392</v>
      </c>
      <c r="H115" s="52" t="s">
        <v>1393</v>
      </c>
      <c r="I115" s="62">
        <v>950000</v>
      </c>
      <c r="J115" s="66">
        <v>950000</v>
      </c>
      <c r="K115" s="28" t="s">
        <v>1394</v>
      </c>
      <c r="L115" s="55" t="s">
        <v>1395</v>
      </c>
      <c r="M115" s="67">
        <v>810458</v>
      </c>
      <c r="N115" s="68">
        <v>810458</v>
      </c>
      <c r="O115" s="25" t="s">
        <v>1398</v>
      </c>
      <c r="P115" s="75" t="s">
        <v>1399</v>
      </c>
      <c r="Q115" s="69">
        <v>932027</v>
      </c>
      <c r="R115" s="63">
        <v>932027</v>
      </c>
      <c r="S115" s="24" t="s">
        <v>80</v>
      </c>
      <c r="T115" s="54" t="s">
        <v>81</v>
      </c>
      <c r="U115" s="18">
        <v>999818</v>
      </c>
      <c r="V115" s="18">
        <v>999818</v>
      </c>
      <c r="W115" s="18" t="s">
        <v>1396</v>
      </c>
      <c r="X115" s="77" t="s">
        <v>1397</v>
      </c>
      <c r="Y115" s="89">
        <f t="shared" si="49"/>
        <v>889804.2</v>
      </c>
      <c r="Z115" s="90">
        <f t="shared" si="50"/>
        <v>101878.71643871428</v>
      </c>
      <c r="AA115" s="91">
        <f t="shared" si="51"/>
        <v>0.11449565695319744</v>
      </c>
      <c r="AB115" s="90">
        <f t="shared" si="52"/>
        <v>991682.91643871425</v>
      </c>
      <c r="AC115" s="90">
        <f t="shared" si="53"/>
        <v>787925.48356128566</v>
      </c>
      <c r="AD115" s="92" t="str">
        <f t="shared" si="29"/>
        <v/>
      </c>
      <c r="AE115" s="92">
        <f t="shared" si="30"/>
        <v>950000</v>
      </c>
      <c r="AF115" s="92">
        <f t="shared" si="31"/>
        <v>810458</v>
      </c>
      <c r="AG115" s="92">
        <f t="shared" si="32"/>
        <v>932027</v>
      </c>
      <c r="AH115" s="92" t="str">
        <f t="shared" si="33"/>
        <v/>
      </c>
      <c r="AI115" s="100">
        <f t="shared" si="34"/>
        <v>897495</v>
      </c>
      <c r="AJ115" s="93">
        <f t="shared" si="54"/>
        <v>75910.056705287745</v>
      </c>
      <c r="AK115" s="23">
        <f t="shared" si="55"/>
        <v>8.4579921565343261E-2</v>
      </c>
      <c r="AM115" s="41"/>
    </row>
    <row r="116" spans="1:39" s="15" customFormat="1" ht="74.25" customHeight="1" x14ac:dyDescent="0.2">
      <c r="A116" s="81">
        <v>109</v>
      </c>
      <c r="B116" s="82" t="s">
        <v>190</v>
      </c>
      <c r="C116" s="82" t="s">
        <v>860</v>
      </c>
      <c r="D116" s="83" t="s">
        <v>1391</v>
      </c>
      <c r="E116" s="64">
        <v>629325</v>
      </c>
      <c r="F116" s="65">
        <v>629325</v>
      </c>
      <c r="G116" s="25" t="s">
        <v>1392</v>
      </c>
      <c r="H116" s="52" t="s">
        <v>1393</v>
      </c>
      <c r="I116" s="62">
        <v>1000000</v>
      </c>
      <c r="J116" s="66">
        <v>1000000</v>
      </c>
      <c r="K116" s="28" t="s">
        <v>1394</v>
      </c>
      <c r="L116" s="55" t="s">
        <v>1395</v>
      </c>
      <c r="M116" s="67">
        <v>674018</v>
      </c>
      <c r="N116" s="68">
        <v>674018</v>
      </c>
      <c r="O116" s="25" t="s">
        <v>1398</v>
      </c>
      <c r="P116" s="75" t="s">
        <v>1399</v>
      </c>
      <c r="Q116" s="69">
        <v>775121</v>
      </c>
      <c r="R116" s="63">
        <v>775121</v>
      </c>
      <c r="S116" s="24" t="s">
        <v>80</v>
      </c>
      <c r="T116" s="54" t="s">
        <v>81</v>
      </c>
      <c r="U116" s="18">
        <v>831499</v>
      </c>
      <c r="V116" s="18">
        <v>831499</v>
      </c>
      <c r="W116" s="18" t="s">
        <v>1396</v>
      </c>
      <c r="X116" s="77" t="s">
        <v>1397</v>
      </c>
      <c r="Y116" s="89">
        <f t="shared" si="49"/>
        <v>781992.6</v>
      </c>
      <c r="Z116" s="90">
        <f t="shared" si="50"/>
        <v>145766.28495403199</v>
      </c>
      <c r="AA116" s="91">
        <f t="shared" si="51"/>
        <v>0.18640366284032867</v>
      </c>
      <c r="AB116" s="90">
        <f t="shared" si="52"/>
        <v>927758.88495403202</v>
      </c>
      <c r="AC116" s="90">
        <f t="shared" si="53"/>
        <v>636226.31504596793</v>
      </c>
      <c r="AD116" s="92" t="str">
        <f t="shared" si="29"/>
        <v/>
      </c>
      <c r="AE116" s="92" t="str">
        <f t="shared" si="30"/>
        <v/>
      </c>
      <c r="AF116" s="92">
        <f t="shared" si="31"/>
        <v>674018</v>
      </c>
      <c r="AG116" s="92">
        <f t="shared" si="32"/>
        <v>775121</v>
      </c>
      <c r="AH116" s="92">
        <f t="shared" si="33"/>
        <v>831499</v>
      </c>
      <c r="AI116" s="100">
        <f t="shared" si="34"/>
        <v>760212.66666666663</v>
      </c>
      <c r="AJ116" s="93">
        <f t="shared" si="54"/>
        <v>79791.980438721614</v>
      </c>
      <c r="AK116" s="23">
        <f t="shared" si="55"/>
        <v>0.10496007753802439</v>
      </c>
      <c r="AM116" s="41"/>
    </row>
    <row r="117" spans="1:39" s="15" customFormat="1" ht="74.25" customHeight="1" x14ac:dyDescent="0.2">
      <c r="A117" s="81">
        <v>110</v>
      </c>
      <c r="B117" s="82" t="s">
        <v>191</v>
      </c>
      <c r="C117" s="82" t="s">
        <v>861</v>
      </c>
      <c r="D117" s="83" t="s">
        <v>1391</v>
      </c>
      <c r="E117" s="64">
        <v>716803</v>
      </c>
      <c r="F117" s="65">
        <v>716803</v>
      </c>
      <c r="G117" s="25" t="s">
        <v>1392</v>
      </c>
      <c r="H117" s="52" t="s">
        <v>1393</v>
      </c>
      <c r="I117" s="62">
        <v>1100000</v>
      </c>
      <c r="J117" s="66">
        <v>1100000</v>
      </c>
      <c r="K117" s="28" t="s">
        <v>1394</v>
      </c>
      <c r="L117" s="55" t="s">
        <v>1395</v>
      </c>
      <c r="M117" s="67">
        <v>767709</v>
      </c>
      <c r="N117" s="68">
        <v>767709</v>
      </c>
      <c r="O117" s="25" t="s">
        <v>1398</v>
      </c>
      <c r="P117" s="75" t="s">
        <v>1399</v>
      </c>
      <c r="Q117" s="69">
        <v>882865</v>
      </c>
      <c r="R117" s="63">
        <v>882865</v>
      </c>
      <c r="S117" s="24" t="s">
        <v>80</v>
      </c>
      <c r="T117" s="54" t="s">
        <v>81</v>
      </c>
      <c r="U117" s="18">
        <v>947080</v>
      </c>
      <c r="V117" s="18">
        <v>947080</v>
      </c>
      <c r="W117" s="18" t="s">
        <v>1396</v>
      </c>
      <c r="X117" s="77" t="s">
        <v>1397</v>
      </c>
      <c r="Y117" s="89">
        <f t="shared" si="49"/>
        <v>882891.4</v>
      </c>
      <c r="Z117" s="90">
        <f t="shared" si="50"/>
        <v>151747.04539561897</v>
      </c>
      <c r="AA117" s="91">
        <f t="shared" si="51"/>
        <v>0.17187509743057749</v>
      </c>
      <c r="AB117" s="90">
        <f t="shared" si="52"/>
        <v>1034638.445395619</v>
      </c>
      <c r="AC117" s="90">
        <f t="shared" si="53"/>
        <v>731144.35460438102</v>
      </c>
      <c r="AD117" s="92" t="str">
        <f t="shared" si="29"/>
        <v/>
      </c>
      <c r="AE117" s="92" t="str">
        <f t="shared" si="30"/>
        <v/>
      </c>
      <c r="AF117" s="92">
        <f t="shared" si="31"/>
        <v>767709</v>
      </c>
      <c r="AG117" s="92">
        <f t="shared" si="32"/>
        <v>882865</v>
      </c>
      <c r="AH117" s="92">
        <f t="shared" si="33"/>
        <v>947080</v>
      </c>
      <c r="AI117" s="100">
        <f t="shared" si="34"/>
        <v>865884.66666666663</v>
      </c>
      <c r="AJ117" s="93">
        <f t="shared" si="54"/>
        <v>90883.099090718373</v>
      </c>
      <c r="AK117" s="23">
        <f t="shared" si="55"/>
        <v>0.10495982038876429</v>
      </c>
      <c r="AM117" s="41"/>
    </row>
    <row r="118" spans="1:39" s="15" customFormat="1" ht="74.25" customHeight="1" x14ac:dyDescent="0.2">
      <c r="A118" s="81">
        <v>111</v>
      </c>
      <c r="B118" s="82" t="s">
        <v>192</v>
      </c>
      <c r="C118" s="82" t="s">
        <v>862</v>
      </c>
      <c r="D118" s="83" t="s">
        <v>1391</v>
      </c>
      <c r="E118" s="64">
        <v>1088794</v>
      </c>
      <c r="F118" s="65">
        <v>1088794</v>
      </c>
      <c r="G118" s="25" t="s">
        <v>1392</v>
      </c>
      <c r="H118" s="52" t="s">
        <v>1393</v>
      </c>
      <c r="I118" s="62">
        <v>1300000</v>
      </c>
      <c r="J118" s="66">
        <v>1300000</v>
      </c>
      <c r="K118" s="28" t="s">
        <v>1394</v>
      </c>
      <c r="L118" s="55" t="s">
        <v>1395</v>
      </c>
      <c r="M118" s="67">
        <v>1166118</v>
      </c>
      <c r="N118" s="68">
        <v>1166118</v>
      </c>
      <c r="O118" s="25" t="s">
        <v>1398</v>
      </c>
      <c r="P118" s="75" t="s">
        <v>1399</v>
      </c>
      <c r="Q118" s="69">
        <v>1341036</v>
      </c>
      <c r="R118" s="63">
        <v>1341036</v>
      </c>
      <c r="S118" s="24" t="s">
        <v>80</v>
      </c>
      <c r="T118" s="54" t="s">
        <v>81</v>
      </c>
      <c r="U118" s="18">
        <v>1438576</v>
      </c>
      <c r="V118" s="18">
        <v>1438576</v>
      </c>
      <c r="W118" s="18" t="s">
        <v>1396</v>
      </c>
      <c r="X118" s="77" t="s">
        <v>1397</v>
      </c>
      <c r="Y118" s="89">
        <f t="shared" si="49"/>
        <v>1266904.8</v>
      </c>
      <c r="Z118" s="90">
        <f t="shared" si="50"/>
        <v>139591.51488969522</v>
      </c>
      <c r="AA118" s="91">
        <f t="shared" si="51"/>
        <v>0.11018311311922981</v>
      </c>
      <c r="AB118" s="90">
        <f t="shared" si="52"/>
        <v>1406496.3148896953</v>
      </c>
      <c r="AC118" s="90">
        <f t="shared" si="53"/>
        <v>1127313.2851103048</v>
      </c>
      <c r="AD118" s="92" t="str">
        <f t="shared" si="29"/>
        <v/>
      </c>
      <c r="AE118" s="92">
        <f t="shared" si="30"/>
        <v>1300000</v>
      </c>
      <c r="AF118" s="92">
        <f t="shared" si="31"/>
        <v>1166118</v>
      </c>
      <c r="AG118" s="92">
        <f t="shared" si="32"/>
        <v>1341036</v>
      </c>
      <c r="AH118" s="92" t="str">
        <f t="shared" si="33"/>
        <v/>
      </c>
      <c r="AI118" s="100">
        <f t="shared" si="34"/>
        <v>1269051.3333333333</v>
      </c>
      <c r="AJ118" s="93">
        <f t="shared" si="54"/>
        <v>91473.721129804995</v>
      </c>
      <c r="AK118" s="23">
        <f t="shared" si="55"/>
        <v>7.2080394801317463E-2</v>
      </c>
      <c r="AM118" s="41"/>
    </row>
    <row r="119" spans="1:39" s="15" customFormat="1" ht="74.25" customHeight="1" x14ac:dyDescent="0.2">
      <c r="A119" s="81">
        <v>112</v>
      </c>
      <c r="B119" s="82" t="s">
        <v>193</v>
      </c>
      <c r="C119" s="82" t="s">
        <v>863</v>
      </c>
      <c r="D119" s="83" t="s">
        <v>1391</v>
      </c>
      <c r="E119" s="64">
        <v>847051</v>
      </c>
      <c r="F119" s="65">
        <v>847051</v>
      </c>
      <c r="G119" s="25" t="s">
        <v>1392</v>
      </c>
      <c r="H119" s="52" t="s">
        <v>1393</v>
      </c>
      <c r="I119" s="62">
        <v>1400000</v>
      </c>
      <c r="J119" s="66">
        <v>1400000</v>
      </c>
      <c r="K119" s="28" t="s">
        <v>1394</v>
      </c>
      <c r="L119" s="55" t="s">
        <v>1395</v>
      </c>
      <c r="M119" s="67">
        <v>907207</v>
      </c>
      <c r="N119" s="68">
        <v>907207</v>
      </c>
      <c r="O119" s="25" t="s">
        <v>1398</v>
      </c>
      <c r="P119" s="75" t="s">
        <v>1399</v>
      </c>
      <c r="Q119" s="69">
        <v>1043288</v>
      </c>
      <c r="R119" s="63">
        <v>1043288</v>
      </c>
      <c r="S119" s="24" t="s">
        <v>80</v>
      </c>
      <c r="T119" s="54" t="s">
        <v>81</v>
      </c>
      <c r="U119" s="18">
        <v>1119171</v>
      </c>
      <c r="V119" s="18">
        <v>1119171</v>
      </c>
      <c r="W119" s="18" t="s">
        <v>1396</v>
      </c>
      <c r="X119" s="77" t="s">
        <v>1397</v>
      </c>
      <c r="Y119" s="89">
        <f t="shared" si="49"/>
        <v>1063343.3999999999</v>
      </c>
      <c r="Z119" s="90">
        <f t="shared" si="50"/>
        <v>216804.9722776211</v>
      </c>
      <c r="AA119" s="91">
        <f t="shared" si="51"/>
        <v>0.20388989321570164</v>
      </c>
      <c r="AB119" s="90">
        <f t="shared" si="52"/>
        <v>1280148.3722776209</v>
      </c>
      <c r="AC119" s="90">
        <f t="shared" si="53"/>
        <v>846538.42772237887</v>
      </c>
      <c r="AD119" s="92">
        <f t="shared" si="29"/>
        <v>847051</v>
      </c>
      <c r="AE119" s="92" t="str">
        <f t="shared" si="30"/>
        <v/>
      </c>
      <c r="AF119" s="92">
        <f t="shared" si="31"/>
        <v>907207</v>
      </c>
      <c r="AG119" s="92">
        <f t="shared" si="32"/>
        <v>1043288</v>
      </c>
      <c r="AH119" s="92">
        <f t="shared" si="33"/>
        <v>1119171</v>
      </c>
      <c r="AI119" s="100">
        <f t="shared" si="34"/>
        <v>979179.25</v>
      </c>
      <c r="AJ119" s="93">
        <f t="shared" si="54"/>
        <v>124291.99640731765</v>
      </c>
      <c r="AK119" s="23">
        <f t="shared" si="55"/>
        <v>0.12693487572098536</v>
      </c>
      <c r="AM119" s="41"/>
    </row>
    <row r="120" spans="1:39" s="15" customFormat="1" ht="74.25" customHeight="1" x14ac:dyDescent="0.2">
      <c r="A120" s="81">
        <v>113</v>
      </c>
      <c r="B120" s="82" t="s">
        <v>194</v>
      </c>
      <c r="C120" s="82" t="s">
        <v>864</v>
      </c>
      <c r="D120" s="83" t="s">
        <v>1391</v>
      </c>
      <c r="E120" s="64">
        <v>920241</v>
      </c>
      <c r="F120" s="65">
        <v>920241</v>
      </c>
      <c r="G120" s="25" t="s">
        <v>1392</v>
      </c>
      <c r="H120" s="52" t="s">
        <v>1393</v>
      </c>
      <c r="I120" s="62">
        <v>1900000</v>
      </c>
      <c r="J120" s="66">
        <v>1900000</v>
      </c>
      <c r="K120" s="28" t="s">
        <v>1394</v>
      </c>
      <c r="L120" s="55" t="s">
        <v>1395</v>
      </c>
      <c r="M120" s="67">
        <v>985594</v>
      </c>
      <c r="N120" s="68">
        <v>985594</v>
      </c>
      <c r="O120" s="25" t="s">
        <v>1398</v>
      </c>
      <c r="P120" s="75" t="s">
        <v>1399</v>
      </c>
      <c r="Q120" s="69">
        <v>1133433</v>
      </c>
      <c r="R120" s="63">
        <v>1133433</v>
      </c>
      <c r="S120" s="24" t="s">
        <v>80</v>
      </c>
      <c r="T120" s="54" t="s">
        <v>81</v>
      </c>
      <c r="U120" s="18">
        <v>1215873</v>
      </c>
      <c r="V120" s="18">
        <v>1215873</v>
      </c>
      <c r="W120" s="18" t="s">
        <v>1396</v>
      </c>
      <c r="X120" s="77" t="s">
        <v>1397</v>
      </c>
      <c r="Y120" s="89">
        <f t="shared" si="49"/>
        <v>1231028.2</v>
      </c>
      <c r="Z120" s="90">
        <f t="shared" si="50"/>
        <v>391824.06847933674</v>
      </c>
      <c r="AA120" s="91">
        <f t="shared" si="51"/>
        <v>0.31829008342728199</v>
      </c>
      <c r="AB120" s="90">
        <f t="shared" si="52"/>
        <v>1622852.2684793368</v>
      </c>
      <c r="AC120" s="90">
        <f t="shared" si="53"/>
        <v>839204.13152066316</v>
      </c>
      <c r="AD120" s="92">
        <f t="shared" si="29"/>
        <v>920241</v>
      </c>
      <c r="AE120" s="92" t="str">
        <f t="shared" si="30"/>
        <v/>
      </c>
      <c r="AF120" s="92">
        <f t="shared" si="31"/>
        <v>985594</v>
      </c>
      <c r="AG120" s="92">
        <f t="shared" si="32"/>
        <v>1133433</v>
      </c>
      <c r="AH120" s="92">
        <f t="shared" si="33"/>
        <v>1215873</v>
      </c>
      <c r="AI120" s="100">
        <f t="shared" si="34"/>
        <v>1063785.25</v>
      </c>
      <c r="AJ120" s="93">
        <f t="shared" si="54"/>
        <v>135031.25078384634</v>
      </c>
      <c r="AK120" s="23">
        <f t="shared" si="55"/>
        <v>0.12693468985760645</v>
      </c>
      <c r="AM120" s="41"/>
    </row>
    <row r="121" spans="1:39" s="15" customFormat="1" ht="74.25" customHeight="1" x14ac:dyDescent="0.2">
      <c r="A121" s="81">
        <v>114</v>
      </c>
      <c r="B121" s="82" t="s">
        <v>195</v>
      </c>
      <c r="C121" s="82" t="s">
        <v>865</v>
      </c>
      <c r="D121" s="83" t="s">
        <v>1391</v>
      </c>
      <c r="E121" s="64">
        <v>1010022</v>
      </c>
      <c r="F121" s="65">
        <v>1010022</v>
      </c>
      <c r="G121" s="25" t="s">
        <v>1392</v>
      </c>
      <c r="H121" s="52" t="s">
        <v>1393</v>
      </c>
      <c r="I121" s="62">
        <v>1950000</v>
      </c>
      <c r="J121" s="66">
        <v>1950000</v>
      </c>
      <c r="K121" s="28" t="s">
        <v>1394</v>
      </c>
      <c r="L121" s="55" t="s">
        <v>1395</v>
      </c>
      <c r="M121" s="67">
        <v>1081751</v>
      </c>
      <c r="N121" s="68">
        <v>1081751</v>
      </c>
      <c r="O121" s="25" t="s">
        <v>1398</v>
      </c>
      <c r="P121" s="75" t="s">
        <v>1399</v>
      </c>
      <c r="Q121" s="69">
        <v>1244014</v>
      </c>
      <c r="R121" s="63">
        <v>1244014</v>
      </c>
      <c r="S121" s="24" t="s">
        <v>80</v>
      </c>
      <c r="T121" s="54" t="s">
        <v>81</v>
      </c>
      <c r="U121" s="18">
        <v>1334497</v>
      </c>
      <c r="V121" s="18">
        <v>1334497</v>
      </c>
      <c r="W121" s="18" t="s">
        <v>1396</v>
      </c>
      <c r="X121" s="77" t="s">
        <v>1397</v>
      </c>
      <c r="Y121" s="89">
        <f t="shared" si="49"/>
        <v>1324056.8</v>
      </c>
      <c r="Z121" s="90">
        <f t="shared" si="50"/>
        <v>372709.90514031146</v>
      </c>
      <c r="AA121" s="91">
        <f t="shared" si="51"/>
        <v>0.28149087345823187</v>
      </c>
      <c r="AB121" s="90">
        <f t="shared" si="52"/>
        <v>1696766.7051403115</v>
      </c>
      <c r="AC121" s="90">
        <f t="shared" si="53"/>
        <v>951346.89485968859</v>
      </c>
      <c r="AD121" s="92">
        <f t="shared" si="29"/>
        <v>1010022</v>
      </c>
      <c r="AE121" s="92" t="str">
        <f t="shared" si="30"/>
        <v/>
      </c>
      <c r="AF121" s="92">
        <f t="shared" si="31"/>
        <v>1081751</v>
      </c>
      <c r="AG121" s="92">
        <f t="shared" si="32"/>
        <v>1244014</v>
      </c>
      <c r="AH121" s="92">
        <f t="shared" si="33"/>
        <v>1334497</v>
      </c>
      <c r="AI121" s="100">
        <f t="shared" si="34"/>
        <v>1167571</v>
      </c>
      <c r="AJ121" s="93">
        <f t="shared" si="54"/>
        <v>148205.46720234942</v>
      </c>
      <c r="AK121" s="23">
        <f t="shared" si="55"/>
        <v>0.12693486494812686</v>
      </c>
      <c r="AM121" s="41"/>
    </row>
    <row r="122" spans="1:39" s="15" customFormat="1" ht="74.25" customHeight="1" x14ac:dyDescent="0.2">
      <c r="A122" s="81">
        <v>115</v>
      </c>
      <c r="B122" s="82" t="s">
        <v>196</v>
      </c>
      <c r="C122" s="82" t="s">
        <v>866</v>
      </c>
      <c r="D122" s="83" t="s">
        <v>1391</v>
      </c>
      <c r="E122" s="64">
        <v>1029495</v>
      </c>
      <c r="F122" s="65">
        <v>1029495</v>
      </c>
      <c r="G122" s="25" t="s">
        <v>1392</v>
      </c>
      <c r="H122" s="52" t="s">
        <v>1393</v>
      </c>
      <c r="I122" s="62">
        <v>2500000</v>
      </c>
      <c r="J122" s="66">
        <v>2500000</v>
      </c>
      <c r="K122" s="28" t="s">
        <v>1394</v>
      </c>
      <c r="L122" s="55" t="s">
        <v>1395</v>
      </c>
      <c r="M122" s="67">
        <v>1102608</v>
      </c>
      <c r="N122" s="68">
        <v>1102608</v>
      </c>
      <c r="O122" s="25" t="s">
        <v>1398</v>
      </c>
      <c r="P122" s="75" t="s">
        <v>1399</v>
      </c>
      <c r="Q122" s="69">
        <v>1267999</v>
      </c>
      <c r="R122" s="63">
        <v>1267999</v>
      </c>
      <c r="S122" s="24" t="s">
        <v>80</v>
      </c>
      <c r="T122" s="54" t="s">
        <v>81</v>
      </c>
      <c r="U122" s="18">
        <v>1360227</v>
      </c>
      <c r="V122" s="18">
        <v>1360227</v>
      </c>
      <c r="W122" s="18" t="s">
        <v>1396</v>
      </c>
      <c r="X122" s="77" t="s">
        <v>1397</v>
      </c>
      <c r="Y122" s="89">
        <f t="shared" si="49"/>
        <v>1452065.8</v>
      </c>
      <c r="Z122" s="90">
        <f t="shared" si="50"/>
        <v>600243.25789024914</v>
      </c>
      <c r="AA122" s="91">
        <f t="shared" si="51"/>
        <v>0.41337194078274492</v>
      </c>
      <c r="AB122" s="90">
        <f t="shared" si="52"/>
        <v>2052309.0578902492</v>
      </c>
      <c r="AC122" s="90">
        <f t="shared" si="53"/>
        <v>851822.54210975091</v>
      </c>
      <c r="AD122" s="92">
        <f t="shared" si="29"/>
        <v>1029495</v>
      </c>
      <c r="AE122" s="92" t="str">
        <f t="shared" si="30"/>
        <v/>
      </c>
      <c r="AF122" s="92">
        <f t="shared" si="31"/>
        <v>1102608</v>
      </c>
      <c r="AG122" s="92">
        <f t="shared" si="32"/>
        <v>1267999</v>
      </c>
      <c r="AH122" s="92">
        <f t="shared" si="33"/>
        <v>1360227</v>
      </c>
      <c r="AI122" s="100">
        <f t="shared" si="34"/>
        <v>1190082.25</v>
      </c>
      <c r="AJ122" s="93">
        <f t="shared" si="54"/>
        <v>151063.19335380805</v>
      </c>
      <c r="AK122" s="23">
        <f t="shared" si="55"/>
        <v>0.12693508650667468</v>
      </c>
      <c r="AM122" s="41"/>
    </row>
    <row r="123" spans="1:39" s="15" customFormat="1" ht="74.25" customHeight="1" x14ac:dyDescent="0.2">
      <c r="A123" s="81">
        <v>116</v>
      </c>
      <c r="B123" s="82" t="s">
        <v>197</v>
      </c>
      <c r="C123" s="82" t="s">
        <v>867</v>
      </c>
      <c r="D123" s="83" t="s">
        <v>1391</v>
      </c>
      <c r="E123" s="64">
        <v>638910</v>
      </c>
      <c r="F123" s="65">
        <v>638910</v>
      </c>
      <c r="G123" s="25" t="s">
        <v>1392</v>
      </c>
      <c r="H123" s="52" t="s">
        <v>1393</v>
      </c>
      <c r="I123" s="62">
        <v>1100000</v>
      </c>
      <c r="J123" s="66">
        <v>1100000</v>
      </c>
      <c r="K123" s="28" t="s">
        <v>1394</v>
      </c>
      <c r="L123" s="55" t="s">
        <v>1395</v>
      </c>
      <c r="M123" s="67">
        <v>684284</v>
      </c>
      <c r="N123" s="68">
        <v>684284</v>
      </c>
      <c r="O123" s="25" t="s">
        <v>1398</v>
      </c>
      <c r="P123" s="75" t="s">
        <v>1399</v>
      </c>
      <c r="Q123" s="69">
        <v>786926</v>
      </c>
      <c r="R123" s="63">
        <v>786926</v>
      </c>
      <c r="S123" s="24" t="s">
        <v>80</v>
      </c>
      <c r="T123" s="54" t="s">
        <v>81</v>
      </c>
      <c r="U123" s="18">
        <v>844163</v>
      </c>
      <c r="V123" s="18">
        <v>844163</v>
      </c>
      <c r="W123" s="18" t="s">
        <v>1396</v>
      </c>
      <c r="X123" s="77" t="s">
        <v>1397</v>
      </c>
      <c r="Y123" s="89">
        <f t="shared" si="49"/>
        <v>810856.6</v>
      </c>
      <c r="Z123" s="90">
        <f t="shared" si="50"/>
        <v>180881.28149645572</v>
      </c>
      <c r="AA123" s="91">
        <f t="shared" si="51"/>
        <v>0.22307431609541775</v>
      </c>
      <c r="AB123" s="90">
        <f t="shared" si="52"/>
        <v>991737.88149645575</v>
      </c>
      <c r="AC123" s="90">
        <f t="shared" si="53"/>
        <v>629975.3185035442</v>
      </c>
      <c r="AD123" s="92">
        <f t="shared" si="29"/>
        <v>638910</v>
      </c>
      <c r="AE123" s="92" t="str">
        <f t="shared" si="30"/>
        <v/>
      </c>
      <c r="AF123" s="92">
        <f t="shared" si="31"/>
        <v>684284</v>
      </c>
      <c r="AG123" s="92">
        <f t="shared" si="32"/>
        <v>786926</v>
      </c>
      <c r="AH123" s="92">
        <f t="shared" si="33"/>
        <v>844163</v>
      </c>
      <c r="AI123" s="100">
        <f t="shared" si="34"/>
        <v>738570.75</v>
      </c>
      <c r="AJ123" s="93">
        <f t="shared" si="54"/>
        <v>93750.146273219216</v>
      </c>
      <c r="AK123" s="23">
        <f t="shared" si="55"/>
        <v>0.12693455064828821</v>
      </c>
      <c r="AM123" s="41"/>
    </row>
    <row r="124" spans="1:39" s="15" customFormat="1" ht="74.25" customHeight="1" x14ac:dyDescent="0.2">
      <c r="A124" s="81">
        <v>117</v>
      </c>
      <c r="B124" s="82" t="s">
        <v>198</v>
      </c>
      <c r="C124" s="82" t="s">
        <v>868</v>
      </c>
      <c r="D124" s="83" t="s">
        <v>1391</v>
      </c>
      <c r="E124" s="64">
        <v>634042</v>
      </c>
      <c r="F124" s="65">
        <v>634042</v>
      </c>
      <c r="G124" s="25" t="s">
        <v>1392</v>
      </c>
      <c r="H124" s="52" t="s">
        <v>1393</v>
      </c>
      <c r="I124" s="62">
        <v>1300000</v>
      </c>
      <c r="J124" s="66">
        <v>1300000</v>
      </c>
      <c r="K124" s="28" t="s">
        <v>1394</v>
      </c>
      <c r="L124" s="55" t="s">
        <v>1395</v>
      </c>
      <c r="M124" s="67">
        <v>679071</v>
      </c>
      <c r="N124" s="68">
        <v>679071</v>
      </c>
      <c r="O124" s="25" t="s">
        <v>1398</v>
      </c>
      <c r="P124" s="75" t="s">
        <v>1399</v>
      </c>
      <c r="Q124" s="69">
        <v>780931</v>
      </c>
      <c r="R124" s="63">
        <v>780931</v>
      </c>
      <c r="S124" s="24" t="s">
        <v>80</v>
      </c>
      <c r="T124" s="54" t="s">
        <v>81</v>
      </c>
      <c r="U124" s="18">
        <v>837732</v>
      </c>
      <c r="V124" s="18">
        <v>837732</v>
      </c>
      <c r="W124" s="18" t="s">
        <v>1396</v>
      </c>
      <c r="X124" s="77" t="s">
        <v>1397</v>
      </c>
      <c r="Y124" s="89">
        <f t="shared" si="49"/>
        <v>846355.2</v>
      </c>
      <c r="Z124" s="90">
        <f t="shared" si="50"/>
        <v>266087.01046593755</v>
      </c>
      <c r="AA124" s="91">
        <f t="shared" si="51"/>
        <v>0.31439165313326789</v>
      </c>
      <c r="AB124" s="90">
        <f t="shared" si="52"/>
        <v>1112442.2104659374</v>
      </c>
      <c r="AC124" s="90">
        <f t="shared" si="53"/>
        <v>580268.1895340624</v>
      </c>
      <c r="AD124" s="92">
        <f t="shared" si="29"/>
        <v>634042</v>
      </c>
      <c r="AE124" s="92" t="str">
        <f t="shared" si="30"/>
        <v/>
      </c>
      <c r="AF124" s="92">
        <f t="shared" si="31"/>
        <v>679071</v>
      </c>
      <c r="AG124" s="92">
        <f t="shared" si="32"/>
        <v>780931</v>
      </c>
      <c r="AH124" s="92">
        <f t="shared" si="33"/>
        <v>837732</v>
      </c>
      <c r="AI124" s="100">
        <f t="shared" si="34"/>
        <v>732944</v>
      </c>
      <c r="AJ124" s="93">
        <f t="shared" si="54"/>
        <v>93036.162943950636</v>
      </c>
      <c r="AK124" s="23">
        <f t="shared" si="55"/>
        <v>0.12693488580839823</v>
      </c>
      <c r="AM124" s="41"/>
    </row>
    <row r="125" spans="1:39" s="15" customFormat="1" ht="74.25" customHeight="1" x14ac:dyDescent="0.2">
      <c r="A125" s="81">
        <v>118</v>
      </c>
      <c r="B125" s="82" t="s">
        <v>199</v>
      </c>
      <c r="C125" s="82" t="s">
        <v>869</v>
      </c>
      <c r="D125" s="83" t="s">
        <v>1391</v>
      </c>
      <c r="E125" s="64">
        <v>733942</v>
      </c>
      <c r="F125" s="65">
        <v>733942</v>
      </c>
      <c r="G125" s="25" t="s">
        <v>1392</v>
      </c>
      <c r="H125" s="52" t="s">
        <v>1393</v>
      </c>
      <c r="I125" s="62">
        <v>1400000</v>
      </c>
      <c r="J125" s="66">
        <v>1400000</v>
      </c>
      <c r="K125" s="28" t="s">
        <v>1394</v>
      </c>
      <c r="L125" s="55" t="s">
        <v>1395</v>
      </c>
      <c r="M125" s="67">
        <v>786066</v>
      </c>
      <c r="N125" s="68">
        <v>786066</v>
      </c>
      <c r="O125" s="25" t="s">
        <v>1398</v>
      </c>
      <c r="P125" s="75" t="s">
        <v>1399</v>
      </c>
      <c r="Q125" s="69">
        <v>903976</v>
      </c>
      <c r="R125" s="63">
        <v>903976</v>
      </c>
      <c r="S125" s="24" t="s">
        <v>80</v>
      </c>
      <c r="T125" s="54" t="s">
        <v>81</v>
      </c>
      <c r="U125" s="18">
        <v>969726</v>
      </c>
      <c r="V125" s="18">
        <v>969726</v>
      </c>
      <c r="W125" s="18" t="s">
        <v>1396</v>
      </c>
      <c r="X125" s="77" t="s">
        <v>1397</v>
      </c>
      <c r="Y125" s="89">
        <f t="shared" si="49"/>
        <v>958742</v>
      </c>
      <c r="Z125" s="90">
        <f t="shared" si="50"/>
        <v>263714.15706783737</v>
      </c>
      <c r="AA125" s="91">
        <f t="shared" si="51"/>
        <v>0.27506269368384545</v>
      </c>
      <c r="AB125" s="90">
        <f t="shared" si="52"/>
        <v>1222456.1570678374</v>
      </c>
      <c r="AC125" s="90">
        <f t="shared" si="53"/>
        <v>695027.84293216257</v>
      </c>
      <c r="AD125" s="92">
        <f t="shared" si="29"/>
        <v>733942</v>
      </c>
      <c r="AE125" s="92" t="str">
        <f t="shared" si="30"/>
        <v/>
      </c>
      <c r="AF125" s="92">
        <f t="shared" si="31"/>
        <v>786066</v>
      </c>
      <c r="AG125" s="92">
        <f t="shared" si="32"/>
        <v>903976</v>
      </c>
      <c r="AH125" s="92">
        <f t="shared" si="33"/>
        <v>969726</v>
      </c>
      <c r="AI125" s="100">
        <f t="shared" si="34"/>
        <v>848427.5</v>
      </c>
      <c r="AJ125" s="93">
        <f t="shared" si="54"/>
        <v>107695.32386474973</v>
      </c>
      <c r="AK125" s="23">
        <f t="shared" si="55"/>
        <v>0.12693521115799491</v>
      </c>
      <c r="AM125" s="41"/>
    </row>
    <row r="126" spans="1:39" s="15" customFormat="1" ht="74.25" customHeight="1" x14ac:dyDescent="0.2">
      <c r="A126" s="81">
        <v>119</v>
      </c>
      <c r="B126" s="82" t="s">
        <v>200</v>
      </c>
      <c r="C126" s="82" t="s">
        <v>870</v>
      </c>
      <c r="D126" s="83" t="s">
        <v>1391</v>
      </c>
      <c r="E126" s="64">
        <v>247294</v>
      </c>
      <c r="F126" s="65">
        <v>247294</v>
      </c>
      <c r="G126" s="25" t="s">
        <v>1392</v>
      </c>
      <c r="H126" s="52" t="s">
        <v>1393</v>
      </c>
      <c r="I126" s="62">
        <v>250000</v>
      </c>
      <c r="J126" s="66">
        <v>250000</v>
      </c>
      <c r="K126" s="28" t="s">
        <v>1394</v>
      </c>
      <c r="L126" s="55" t="s">
        <v>1395</v>
      </c>
      <c r="M126" s="67">
        <v>264605</v>
      </c>
      <c r="N126" s="68">
        <v>264605</v>
      </c>
      <c r="O126" s="25" t="s">
        <v>1398</v>
      </c>
      <c r="P126" s="75" t="s">
        <v>1399</v>
      </c>
      <c r="Q126" s="69">
        <v>304295</v>
      </c>
      <c r="R126" s="63">
        <v>304295</v>
      </c>
      <c r="S126" s="24" t="s">
        <v>80</v>
      </c>
      <c r="T126" s="54" t="s">
        <v>81</v>
      </c>
      <c r="U126" s="18">
        <v>326428</v>
      </c>
      <c r="V126" s="18">
        <v>326428</v>
      </c>
      <c r="W126" s="18" t="s">
        <v>1396</v>
      </c>
      <c r="X126" s="77" t="s">
        <v>1397</v>
      </c>
      <c r="Y126" s="89">
        <f t="shared" si="49"/>
        <v>278524.40000000002</v>
      </c>
      <c r="Z126" s="90">
        <f t="shared" si="50"/>
        <v>35148.284784609379</v>
      </c>
      <c r="AA126" s="91">
        <f t="shared" si="51"/>
        <v>0.12619463423890107</v>
      </c>
      <c r="AB126" s="90">
        <f t="shared" si="52"/>
        <v>313672.68478460942</v>
      </c>
      <c r="AC126" s="90">
        <f t="shared" si="53"/>
        <v>243376.11521539063</v>
      </c>
      <c r="AD126" s="92">
        <f t="shared" si="29"/>
        <v>247294</v>
      </c>
      <c r="AE126" s="92">
        <f t="shared" si="30"/>
        <v>250000</v>
      </c>
      <c r="AF126" s="92">
        <f t="shared" si="31"/>
        <v>264605</v>
      </c>
      <c r="AG126" s="92">
        <f t="shared" si="32"/>
        <v>304295</v>
      </c>
      <c r="AH126" s="92" t="str">
        <f t="shared" si="33"/>
        <v/>
      </c>
      <c r="AI126" s="100">
        <f t="shared" si="34"/>
        <v>266548.5</v>
      </c>
      <c r="AJ126" s="93">
        <f t="shared" si="54"/>
        <v>26287.919132813335</v>
      </c>
      <c r="AK126" s="23">
        <f t="shared" si="55"/>
        <v>9.8623399241839049E-2</v>
      </c>
      <c r="AM126" s="41"/>
    </row>
    <row r="127" spans="1:39" s="15" customFormat="1" ht="74.25" customHeight="1" x14ac:dyDescent="0.2">
      <c r="A127" s="81">
        <v>120</v>
      </c>
      <c r="B127" s="82" t="s">
        <v>201</v>
      </c>
      <c r="C127" s="82" t="s">
        <v>871</v>
      </c>
      <c r="D127" s="83" t="s">
        <v>1391</v>
      </c>
      <c r="E127" s="64">
        <v>268538</v>
      </c>
      <c r="F127" s="65">
        <v>268538</v>
      </c>
      <c r="G127" s="25" t="s">
        <v>1392</v>
      </c>
      <c r="H127" s="52" t="s">
        <v>1393</v>
      </c>
      <c r="I127" s="62">
        <v>150000</v>
      </c>
      <c r="J127" s="66">
        <v>150000</v>
      </c>
      <c r="K127" s="28" t="s">
        <v>1394</v>
      </c>
      <c r="L127" s="55" t="s">
        <v>1395</v>
      </c>
      <c r="M127" s="67">
        <v>287610</v>
      </c>
      <c r="N127" s="68">
        <v>287610</v>
      </c>
      <c r="O127" s="25" t="s">
        <v>1398</v>
      </c>
      <c r="P127" s="75" t="s">
        <v>1399</v>
      </c>
      <c r="Q127" s="69">
        <v>330751</v>
      </c>
      <c r="R127" s="63">
        <v>330751</v>
      </c>
      <c r="S127" s="24" t="s">
        <v>80</v>
      </c>
      <c r="T127" s="54" t="s">
        <v>81</v>
      </c>
      <c r="U127" s="18">
        <v>354808</v>
      </c>
      <c r="V127" s="18">
        <v>354808</v>
      </c>
      <c r="W127" s="18" t="s">
        <v>1396</v>
      </c>
      <c r="X127" s="77" t="s">
        <v>1397</v>
      </c>
      <c r="Y127" s="89">
        <f t="shared" si="49"/>
        <v>278341.40000000002</v>
      </c>
      <c r="Z127" s="90">
        <f t="shared" si="50"/>
        <v>79447.208319738987</v>
      </c>
      <c r="AA127" s="91">
        <f t="shared" si="51"/>
        <v>0.28543079944176103</v>
      </c>
      <c r="AB127" s="90">
        <f t="shared" si="52"/>
        <v>357788.608319739</v>
      </c>
      <c r="AC127" s="90">
        <f t="shared" si="53"/>
        <v>198894.19168026105</v>
      </c>
      <c r="AD127" s="92">
        <f t="shared" si="29"/>
        <v>268538</v>
      </c>
      <c r="AE127" s="92" t="str">
        <f t="shared" si="30"/>
        <v/>
      </c>
      <c r="AF127" s="92">
        <f t="shared" si="31"/>
        <v>287610</v>
      </c>
      <c r="AG127" s="92">
        <f t="shared" si="32"/>
        <v>330751</v>
      </c>
      <c r="AH127" s="92">
        <f t="shared" si="33"/>
        <v>354808</v>
      </c>
      <c r="AI127" s="100">
        <f t="shared" si="34"/>
        <v>310426.75</v>
      </c>
      <c r="AJ127" s="93">
        <f t="shared" si="54"/>
        <v>39404.068938583827</v>
      </c>
      <c r="AK127" s="23">
        <f t="shared" si="55"/>
        <v>0.12693515922382279</v>
      </c>
      <c r="AM127" s="41"/>
    </row>
    <row r="128" spans="1:39" s="15" customFormat="1" ht="74.25" customHeight="1" x14ac:dyDescent="0.2">
      <c r="A128" s="81">
        <v>121</v>
      </c>
      <c r="B128" s="82" t="s">
        <v>202</v>
      </c>
      <c r="C128" s="82" t="s">
        <v>872</v>
      </c>
      <c r="D128" s="83" t="s">
        <v>1391</v>
      </c>
      <c r="E128" s="64">
        <v>268603</v>
      </c>
      <c r="F128" s="65">
        <v>268603</v>
      </c>
      <c r="G128" s="25" t="s">
        <v>1392</v>
      </c>
      <c r="H128" s="52" t="s">
        <v>1393</v>
      </c>
      <c r="I128" s="62">
        <v>160000</v>
      </c>
      <c r="J128" s="66">
        <v>160000</v>
      </c>
      <c r="K128" s="28" t="s">
        <v>1394</v>
      </c>
      <c r="L128" s="55" t="s">
        <v>1395</v>
      </c>
      <c r="M128" s="67">
        <v>287679</v>
      </c>
      <c r="N128" s="68">
        <v>287679</v>
      </c>
      <c r="O128" s="25" t="s">
        <v>1398</v>
      </c>
      <c r="P128" s="75" t="s">
        <v>1399</v>
      </c>
      <c r="Q128" s="69">
        <v>330831</v>
      </c>
      <c r="R128" s="63">
        <v>330831</v>
      </c>
      <c r="S128" s="24" t="s">
        <v>80</v>
      </c>
      <c r="T128" s="54" t="s">
        <v>81</v>
      </c>
      <c r="U128" s="18">
        <v>354894</v>
      </c>
      <c r="V128" s="18">
        <v>354894</v>
      </c>
      <c r="W128" s="18" t="s">
        <v>1396</v>
      </c>
      <c r="X128" s="77" t="s">
        <v>1397</v>
      </c>
      <c r="Y128" s="89">
        <f t="shared" si="49"/>
        <v>280401.40000000002</v>
      </c>
      <c r="Z128" s="90">
        <f t="shared" si="50"/>
        <v>75466.805347119356</v>
      </c>
      <c r="AA128" s="91">
        <f t="shared" si="51"/>
        <v>0.2691384755822166</v>
      </c>
      <c r="AB128" s="90">
        <f t="shared" si="52"/>
        <v>355868.20534711936</v>
      </c>
      <c r="AC128" s="90">
        <f t="shared" si="53"/>
        <v>204934.59465288068</v>
      </c>
      <c r="AD128" s="92">
        <f t="shared" si="29"/>
        <v>268603</v>
      </c>
      <c r="AE128" s="92" t="str">
        <f t="shared" si="30"/>
        <v/>
      </c>
      <c r="AF128" s="92">
        <f t="shared" si="31"/>
        <v>287679</v>
      </c>
      <c r="AG128" s="92">
        <f t="shared" si="32"/>
        <v>330831</v>
      </c>
      <c r="AH128" s="92">
        <f t="shared" si="33"/>
        <v>354894</v>
      </c>
      <c r="AI128" s="100">
        <f t="shared" si="34"/>
        <v>310501.75</v>
      </c>
      <c r="AJ128" s="93">
        <f t="shared" si="54"/>
        <v>39413.760011574639</v>
      </c>
      <c r="AK128" s="23">
        <f t="shared" si="55"/>
        <v>0.12693570973939644</v>
      </c>
      <c r="AM128" s="41"/>
    </row>
    <row r="129" spans="1:39" s="15" customFormat="1" ht="74.25" customHeight="1" x14ac:dyDescent="0.2">
      <c r="A129" s="81">
        <v>122</v>
      </c>
      <c r="B129" s="82" t="s">
        <v>203</v>
      </c>
      <c r="C129" s="82" t="s">
        <v>873</v>
      </c>
      <c r="D129" s="83" t="s">
        <v>1391</v>
      </c>
      <c r="E129" s="64">
        <v>298524</v>
      </c>
      <c r="F129" s="65">
        <v>298524</v>
      </c>
      <c r="G129" s="25" t="s">
        <v>1392</v>
      </c>
      <c r="H129" s="52" t="s">
        <v>1393</v>
      </c>
      <c r="I129" s="62">
        <v>200000</v>
      </c>
      <c r="J129" s="66">
        <v>200000</v>
      </c>
      <c r="K129" s="28" t="s">
        <v>1394</v>
      </c>
      <c r="L129" s="55" t="s">
        <v>1395</v>
      </c>
      <c r="M129" s="67">
        <v>319724</v>
      </c>
      <c r="N129" s="68">
        <v>319724</v>
      </c>
      <c r="O129" s="25" t="s">
        <v>1398</v>
      </c>
      <c r="P129" s="75" t="s">
        <v>1399</v>
      </c>
      <c r="Q129" s="69">
        <v>367683</v>
      </c>
      <c r="R129" s="63">
        <v>367683</v>
      </c>
      <c r="S129" s="24" t="s">
        <v>80</v>
      </c>
      <c r="T129" s="54" t="s">
        <v>81</v>
      </c>
      <c r="U129" s="18">
        <v>394426</v>
      </c>
      <c r="V129" s="18">
        <v>394426</v>
      </c>
      <c r="W129" s="18" t="s">
        <v>1396</v>
      </c>
      <c r="X129" s="77" t="s">
        <v>1397</v>
      </c>
      <c r="Y129" s="89">
        <f t="shared" si="49"/>
        <v>316071.40000000002</v>
      </c>
      <c r="Z129" s="90">
        <f t="shared" si="50"/>
        <v>75161.531429315641</v>
      </c>
      <c r="AA129" s="91">
        <f t="shared" si="51"/>
        <v>0.23779921697855497</v>
      </c>
      <c r="AB129" s="90">
        <f t="shared" si="52"/>
        <v>391232.93142931565</v>
      </c>
      <c r="AC129" s="90">
        <f t="shared" si="53"/>
        <v>240909.8685706844</v>
      </c>
      <c r="AD129" s="92">
        <f t="shared" si="29"/>
        <v>298524</v>
      </c>
      <c r="AE129" s="92" t="str">
        <f t="shared" si="30"/>
        <v/>
      </c>
      <c r="AF129" s="92">
        <f t="shared" si="31"/>
        <v>319724</v>
      </c>
      <c r="AG129" s="92">
        <f t="shared" si="32"/>
        <v>367683</v>
      </c>
      <c r="AH129" s="92" t="str">
        <f t="shared" si="33"/>
        <v/>
      </c>
      <c r="AI129" s="100">
        <f t="shared" si="34"/>
        <v>328643.66666666669</v>
      </c>
      <c r="AJ129" s="93">
        <f t="shared" si="54"/>
        <v>35431.795894836228</v>
      </c>
      <c r="AK129" s="23">
        <f t="shared" si="55"/>
        <v>0.10781219749100969</v>
      </c>
      <c r="AM129" s="41"/>
    </row>
    <row r="130" spans="1:39" s="15" customFormat="1" ht="74.25" customHeight="1" x14ac:dyDescent="0.2">
      <c r="A130" s="81">
        <v>123</v>
      </c>
      <c r="B130" s="82" t="s">
        <v>204</v>
      </c>
      <c r="C130" s="82" t="s">
        <v>874</v>
      </c>
      <c r="D130" s="83" t="s">
        <v>1391</v>
      </c>
      <c r="E130" s="64">
        <v>79019</v>
      </c>
      <c r="F130" s="65">
        <v>79019</v>
      </c>
      <c r="G130" s="25" t="s">
        <v>1392</v>
      </c>
      <c r="H130" s="52" t="s">
        <v>1393</v>
      </c>
      <c r="I130" s="62">
        <v>150000</v>
      </c>
      <c r="J130" s="66">
        <v>150000</v>
      </c>
      <c r="K130" s="28" t="s">
        <v>1394</v>
      </c>
      <c r="L130" s="55" t="s">
        <v>1395</v>
      </c>
      <c r="M130" s="67">
        <v>84631</v>
      </c>
      <c r="N130" s="68">
        <v>84631</v>
      </c>
      <c r="O130" s="25" t="s">
        <v>1398</v>
      </c>
      <c r="P130" s="75" t="s">
        <v>1399</v>
      </c>
      <c r="Q130" s="69">
        <v>97325</v>
      </c>
      <c r="R130" s="63">
        <v>97325</v>
      </c>
      <c r="S130" s="24" t="s">
        <v>80</v>
      </c>
      <c r="T130" s="54" t="s">
        <v>81</v>
      </c>
      <c r="U130" s="18">
        <v>104404</v>
      </c>
      <c r="V130" s="18">
        <v>104404</v>
      </c>
      <c r="W130" s="18" t="s">
        <v>1396</v>
      </c>
      <c r="X130" s="77" t="s">
        <v>1397</v>
      </c>
      <c r="Y130" s="89">
        <f t="shared" si="49"/>
        <v>103075.8</v>
      </c>
      <c r="Z130" s="90">
        <f t="shared" si="50"/>
        <v>28087.615753210539</v>
      </c>
      <c r="AA130" s="91">
        <f t="shared" si="51"/>
        <v>0.27249476359349661</v>
      </c>
      <c r="AB130" s="90">
        <f t="shared" si="52"/>
        <v>131163.41575321055</v>
      </c>
      <c r="AC130" s="90">
        <f t="shared" si="53"/>
        <v>74988.18424678946</v>
      </c>
      <c r="AD130" s="92">
        <f t="shared" si="29"/>
        <v>79019</v>
      </c>
      <c r="AE130" s="92" t="str">
        <f t="shared" si="30"/>
        <v/>
      </c>
      <c r="AF130" s="92">
        <f t="shared" si="31"/>
        <v>84631</v>
      </c>
      <c r="AG130" s="92">
        <f t="shared" si="32"/>
        <v>97325</v>
      </c>
      <c r="AH130" s="92">
        <f t="shared" si="33"/>
        <v>104404</v>
      </c>
      <c r="AI130" s="100">
        <f t="shared" si="34"/>
        <v>91344.75</v>
      </c>
      <c r="AJ130" s="93">
        <f t="shared" si="54"/>
        <v>11594.624512390788</v>
      </c>
      <c r="AK130" s="23">
        <f t="shared" si="55"/>
        <v>0.12693257699419822</v>
      </c>
      <c r="AM130" s="41"/>
    </row>
    <row r="131" spans="1:39" s="15" customFormat="1" ht="74.25" customHeight="1" x14ac:dyDescent="0.2">
      <c r="A131" s="81">
        <v>124</v>
      </c>
      <c r="B131" s="82" t="s">
        <v>205</v>
      </c>
      <c r="C131" s="82" t="s">
        <v>875</v>
      </c>
      <c r="D131" s="83" t="s">
        <v>1391</v>
      </c>
      <c r="E131" s="64">
        <v>343122</v>
      </c>
      <c r="F131" s="65">
        <v>343122</v>
      </c>
      <c r="G131" s="25" t="s">
        <v>1392</v>
      </c>
      <c r="H131" s="52" t="s">
        <v>1393</v>
      </c>
      <c r="I131" s="62">
        <v>200000</v>
      </c>
      <c r="J131" s="66">
        <v>200000</v>
      </c>
      <c r="K131" s="28" t="s">
        <v>1394</v>
      </c>
      <c r="L131" s="55" t="s">
        <v>1395</v>
      </c>
      <c r="M131" s="67">
        <v>367490</v>
      </c>
      <c r="N131" s="68">
        <v>367490</v>
      </c>
      <c r="O131" s="25" t="s">
        <v>1398</v>
      </c>
      <c r="P131" s="75" t="s">
        <v>1399</v>
      </c>
      <c r="Q131" s="69">
        <v>422614</v>
      </c>
      <c r="R131" s="63">
        <v>422614</v>
      </c>
      <c r="S131" s="24" t="s">
        <v>80</v>
      </c>
      <c r="T131" s="54" t="s">
        <v>81</v>
      </c>
      <c r="U131" s="18">
        <v>453352</v>
      </c>
      <c r="V131" s="18">
        <v>453352</v>
      </c>
      <c r="W131" s="18" t="s">
        <v>1396</v>
      </c>
      <c r="X131" s="77" t="s">
        <v>1397</v>
      </c>
      <c r="Y131" s="89">
        <f t="shared" si="49"/>
        <v>357315.6</v>
      </c>
      <c r="Z131" s="90">
        <f t="shared" si="50"/>
        <v>98158.094250041278</v>
      </c>
      <c r="AA131" s="91">
        <f t="shared" si="51"/>
        <v>0.27470979226779152</v>
      </c>
      <c r="AB131" s="90">
        <f t="shared" si="52"/>
        <v>455473.69425004127</v>
      </c>
      <c r="AC131" s="90">
        <f t="shared" si="53"/>
        <v>259157.50574995868</v>
      </c>
      <c r="AD131" s="92">
        <f t="shared" si="29"/>
        <v>343122</v>
      </c>
      <c r="AE131" s="92" t="str">
        <f t="shared" si="30"/>
        <v/>
      </c>
      <c r="AF131" s="92">
        <f t="shared" si="31"/>
        <v>367490</v>
      </c>
      <c r="AG131" s="92">
        <f t="shared" si="32"/>
        <v>422614</v>
      </c>
      <c r="AH131" s="92">
        <f t="shared" si="33"/>
        <v>453352</v>
      </c>
      <c r="AI131" s="100">
        <f t="shared" si="34"/>
        <v>396644.5</v>
      </c>
      <c r="AJ131" s="93">
        <f t="shared" si="54"/>
        <v>50348.116028970406</v>
      </c>
      <c r="AK131" s="23">
        <f t="shared" si="55"/>
        <v>0.12693511703545721</v>
      </c>
      <c r="AM131" s="41"/>
    </row>
    <row r="132" spans="1:39" s="15" customFormat="1" ht="74.25" customHeight="1" x14ac:dyDescent="0.2">
      <c r="A132" s="81">
        <v>125</v>
      </c>
      <c r="B132" s="82" t="s">
        <v>206</v>
      </c>
      <c r="C132" s="82" t="s">
        <v>876</v>
      </c>
      <c r="D132" s="83" t="s">
        <v>1391</v>
      </c>
      <c r="E132" s="64">
        <v>346976</v>
      </c>
      <c r="F132" s="65">
        <v>346976</v>
      </c>
      <c r="G132" s="25" t="s">
        <v>1392</v>
      </c>
      <c r="H132" s="52" t="s">
        <v>1393</v>
      </c>
      <c r="I132" s="62">
        <v>250000</v>
      </c>
      <c r="J132" s="66">
        <v>250000</v>
      </c>
      <c r="K132" s="28" t="s">
        <v>1394</v>
      </c>
      <c r="L132" s="55" t="s">
        <v>1395</v>
      </c>
      <c r="M132" s="67">
        <v>371617</v>
      </c>
      <c r="N132" s="68">
        <v>371617</v>
      </c>
      <c r="O132" s="25" t="s">
        <v>1398</v>
      </c>
      <c r="P132" s="75" t="s">
        <v>1399</v>
      </c>
      <c r="Q132" s="69">
        <v>427360</v>
      </c>
      <c r="R132" s="63">
        <v>427360</v>
      </c>
      <c r="S132" s="24" t="s">
        <v>80</v>
      </c>
      <c r="T132" s="54" t="s">
        <v>81</v>
      </c>
      <c r="U132" s="18">
        <v>458444</v>
      </c>
      <c r="V132" s="18">
        <v>458444</v>
      </c>
      <c r="W132" s="18" t="s">
        <v>1396</v>
      </c>
      <c r="X132" s="77" t="s">
        <v>1397</v>
      </c>
      <c r="Y132" s="89">
        <f t="shared" si="49"/>
        <v>370879.4</v>
      </c>
      <c r="Z132" s="90">
        <f t="shared" si="50"/>
        <v>80686.683038776522</v>
      </c>
      <c r="AA132" s="91">
        <f t="shared" si="51"/>
        <v>0.21755504090757405</v>
      </c>
      <c r="AB132" s="90">
        <f t="shared" si="52"/>
        <v>451566.08303877653</v>
      </c>
      <c r="AC132" s="90">
        <f t="shared" si="53"/>
        <v>290192.71696122352</v>
      </c>
      <c r="AD132" s="92">
        <f t="shared" si="29"/>
        <v>346976</v>
      </c>
      <c r="AE132" s="92" t="str">
        <f t="shared" si="30"/>
        <v/>
      </c>
      <c r="AF132" s="92">
        <f t="shared" si="31"/>
        <v>371617</v>
      </c>
      <c r="AG132" s="92">
        <f t="shared" si="32"/>
        <v>427360</v>
      </c>
      <c r="AH132" s="92" t="str">
        <f t="shared" si="33"/>
        <v/>
      </c>
      <c r="AI132" s="100">
        <f t="shared" si="34"/>
        <v>381984.33333333331</v>
      </c>
      <c r="AJ132" s="93">
        <f t="shared" si="54"/>
        <v>41182.61847349356</v>
      </c>
      <c r="AK132" s="23">
        <f t="shared" si="55"/>
        <v>0.10781232338540994</v>
      </c>
      <c r="AM132" s="41"/>
    </row>
    <row r="133" spans="1:39" s="15" customFormat="1" ht="74.25" customHeight="1" x14ac:dyDescent="0.2">
      <c r="A133" s="81">
        <v>126</v>
      </c>
      <c r="B133" s="82" t="s">
        <v>207</v>
      </c>
      <c r="C133" s="82" t="s">
        <v>877</v>
      </c>
      <c r="D133" s="83" t="s">
        <v>1391</v>
      </c>
      <c r="E133" s="64">
        <v>100087</v>
      </c>
      <c r="F133" s="65">
        <v>100087</v>
      </c>
      <c r="G133" s="25" t="s">
        <v>1392</v>
      </c>
      <c r="H133" s="52" t="s">
        <v>1393</v>
      </c>
      <c r="I133" s="62">
        <v>150000</v>
      </c>
      <c r="J133" s="66">
        <v>150000</v>
      </c>
      <c r="K133" s="28" t="s">
        <v>1394</v>
      </c>
      <c r="L133" s="55" t="s">
        <v>1395</v>
      </c>
      <c r="M133" s="67">
        <v>107195</v>
      </c>
      <c r="N133" s="68">
        <v>107195</v>
      </c>
      <c r="O133" s="25" t="s">
        <v>1398</v>
      </c>
      <c r="P133" s="75" t="s">
        <v>1399</v>
      </c>
      <c r="Q133" s="69">
        <v>123274</v>
      </c>
      <c r="R133" s="63">
        <v>123274</v>
      </c>
      <c r="S133" s="24" t="s">
        <v>80</v>
      </c>
      <c r="T133" s="54" t="s">
        <v>81</v>
      </c>
      <c r="U133" s="18">
        <v>132241</v>
      </c>
      <c r="V133" s="18">
        <v>132241</v>
      </c>
      <c r="W133" s="18" t="s">
        <v>1396</v>
      </c>
      <c r="X133" s="77" t="s">
        <v>1397</v>
      </c>
      <c r="Y133" s="89">
        <f t="shared" si="49"/>
        <v>122559.4</v>
      </c>
      <c r="Z133" s="90">
        <f t="shared" si="50"/>
        <v>19926.766604243632</v>
      </c>
      <c r="AA133" s="91">
        <f t="shared" si="51"/>
        <v>0.16258864358216207</v>
      </c>
      <c r="AB133" s="90">
        <f t="shared" si="52"/>
        <v>142486.16660424363</v>
      </c>
      <c r="AC133" s="90">
        <f t="shared" si="53"/>
        <v>102632.63339575636</v>
      </c>
      <c r="AD133" s="92" t="str">
        <f t="shared" si="29"/>
        <v/>
      </c>
      <c r="AE133" s="92" t="str">
        <f t="shared" si="30"/>
        <v/>
      </c>
      <c r="AF133" s="92">
        <f t="shared" si="31"/>
        <v>107195</v>
      </c>
      <c r="AG133" s="92">
        <f t="shared" si="32"/>
        <v>123274</v>
      </c>
      <c r="AH133" s="92">
        <f t="shared" si="33"/>
        <v>132241</v>
      </c>
      <c r="AI133" s="100">
        <f t="shared" si="34"/>
        <v>120903.33333333333</v>
      </c>
      <c r="AJ133" s="93">
        <f t="shared" si="54"/>
        <v>12690.176292445009</v>
      </c>
      <c r="AK133" s="23">
        <f t="shared" si="55"/>
        <v>0.10496134343507217</v>
      </c>
      <c r="AM133" s="41"/>
    </row>
    <row r="134" spans="1:39" s="15" customFormat="1" ht="74.25" customHeight="1" x14ac:dyDescent="0.2">
      <c r="A134" s="81">
        <v>127</v>
      </c>
      <c r="B134" s="82" t="s">
        <v>208</v>
      </c>
      <c r="C134" s="82" t="s">
        <v>878</v>
      </c>
      <c r="D134" s="83" t="s">
        <v>1391</v>
      </c>
      <c r="E134" s="64">
        <v>420637</v>
      </c>
      <c r="F134" s="65">
        <v>420637</v>
      </c>
      <c r="G134" s="25" t="s">
        <v>1392</v>
      </c>
      <c r="H134" s="52" t="s">
        <v>1393</v>
      </c>
      <c r="I134" s="62">
        <v>300000</v>
      </c>
      <c r="J134" s="66">
        <v>300000</v>
      </c>
      <c r="K134" s="28" t="s">
        <v>1394</v>
      </c>
      <c r="L134" s="55" t="s">
        <v>1395</v>
      </c>
      <c r="M134" s="67">
        <v>450510</v>
      </c>
      <c r="N134" s="68">
        <v>450510</v>
      </c>
      <c r="O134" s="25" t="s">
        <v>1398</v>
      </c>
      <c r="P134" s="75" t="s">
        <v>1399</v>
      </c>
      <c r="Q134" s="69">
        <v>518086</v>
      </c>
      <c r="R134" s="63">
        <v>518086</v>
      </c>
      <c r="S134" s="24" t="s">
        <v>80</v>
      </c>
      <c r="T134" s="54" t="s">
        <v>81</v>
      </c>
      <c r="U134" s="18">
        <v>555769</v>
      </c>
      <c r="V134" s="18">
        <v>555769</v>
      </c>
      <c r="W134" s="18" t="s">
        <v>1396</v>
      </c>
      <c r="X134" s="77" t="s">
        <v>1397</v>
      </c>
      <c r="Y134" s="89">
        <f t="shared" si="49"/>
        <v>449000.4</v>
      </c>
      <c r="Z134" s="90">
        <f t="shared" si="50"/>
        <v>98969.988664746183</v>
      </c>
      <c r="AA134" s="91">
        <f t="shared" si="51"/>
        <v>0.2204229409700886</v>
      </c>
      <c r="AB134" s="90">
        <f t="shared" si="52"/>
        <v>547970.38866474619</v>
      </c>
      <c r="AC134" s="90">
        <f t="shared" si="53"/>
        <v>350030.41133525386</v>
      </c>
      <c r="AD134" s="92">
        <f t="shared" si="29"/>
        <v>420637</v>
      </c>
      <c r="AE134" s="92" t="str">
        <f t="shared" si="30"/>
        <v/>
      </c>
      <c r="AF134" s="92">
        <f t="shared" si="31"/>
        <v>450510</v>
      </c>
      <c r="AG134" s="92">
        <f t="shared" si="32"/>
        <v>518086</v>
      </c>
      <c r="AH134" s="92" t="str">
        <f t="shared" si="33"/>
        <v/>
      </c>
      <c r="AI134" s="100">
        <f t="shared" si="34"/>
        <v>463077.66666666669</v>
      </c>
      <c r="AJ134" s="93">
        <f t="shared" si="54"/>
        <v>49925.310057458162</v>
      </c>
      <c r="AK134" s="23">
        <f t="shared" si="55"/>
        <v>0.10781195823333774</v>
      </c>
      <c r="AM134" s="41"/>
    </row>
    <row r="135" spans="1:39" s="15" customFormat="1" ht="74.25" customHeight="1" x14ac:dyDescent="0.2">
      <c r="A135" s="81">
        <v>128</v>
      </c>
      <c r="B135" s="82" t="s">
        <v>209</v>
      </c>
      <c r="C135" s="82" t="s">
        <v>879</v>
      </c>
      <c r="D135" s="83" t="s">
        <v>1391</v>
      </c>
      <c r="E135" s="64">
        <v>143915</v>
      </c>
      <c r="F135" s="65">
        <v>143915</v>
      </c>
      <c r="G135" s="25" t="s">
        <v>1392</v>
      </c>
      <c r="H135" s="52" t="s">
        <v>1393</v>
      </c>
      <c r="I135" s="62">
        <v>150000</v>
      </c>
      <c r="J135" s="66">
        <v>150000</v>
      </c>
      <c r="K135" s="28" t="s">
        <v>1394</v>
      </c>
      <c r="L135" s="55" t="s">
        <v>1395</v>
      </c>
      <c r="M135" s="67">
        <v>154136</v>
      </c>
      <c r="N135" s="68">
        <v>154136</v>
      </c>
      <c r="O135" s="25" t="s">
        <v>1398</v>
      </c>
      <c r="P135" s="75" t="s">
        <v>1399</v>
      </c>
      <c r="Q135" s="69">
        <v>177256</v>
      </c>
      <c r="R135" s="63">
        <v>177256</v>
      </c>
      <c r="S135" s="24" t="s">
        <v>80</v>
      </c>
      <c r="T135" s="54" t="s">
        <v>81</v>
      </c>
      <c r="U135" s="18">
        <v>190149</v>
      </c>
      <c r="V135" s="18">
        <v>190149</v>
      </c>
      <c r="W135" s="18" t="s">
        <v>1396</v>
      </c>
      <c r="X135" s="77" t="s">
        <v>1397</v>
      </c>
      <c r="Y135" s="89">
        <f t="shared" si="49"/>
        <v>163091.20000000001</v>
      </c>
      <c r="Z135" s="90">
        <f t="shared" si="50"/>
        <v>19698.146301111705</v>
      </c>
      <c r="AA135" s="91">
        <f t="shared" si="51"/>
        <v>0.12077994582854074</v>
      </c>
      <c r="AB135" s="90">
        <f t="shared" si="52"/>
        <v>182789.34630111171</v>
      </c>
      <c r="AC135" s="90">
        <f t="shared" si="53"/>
        <v>143393.05369888831</v>
      </c>
      <c r="AD135" s="92">
        <f t="shared" si="29"/>
        <v>143915</v>
      </c>
      <c r="AE135" s="92">
        <f t="shared" si="30"/>
        <v>150000</v>
      </c>
      <c r="AF135" s="92">
        <f t="shared" si="31"/>
        <v>154136</v>
      </c>
      <c r="AG135" s="92">
        <f t="shared" si="32"/>
        <v>177256</v>
      </c>
      <c r="AH135" s="92" t="str">
        <f t="shared" si="33"/>
        <v/>
      </c>
      <c r="AI135" s="100">
        <f t="shared" si="34"/>
        <v>156326.75</v>
      </c>
      <c r="AJ135" s="93">
        <f t="shared" si="54"/>
        <v>14570.657669325248</v>
      </c>
      <c r="AK135" s="23">
        <f t="shared" si="55"/>
        <v>9.3206426087187558E-2</v>
      </c>
      <c r="AM135" s="41"/>
    </row>
    <row r="136" spans="1:39" s="15" customFormat="1" ht="74.25" customHeight="1" x14ac:dyDescent="0.2">
      <c r="A136" s="81">
        <v>129</v>
      </c>
      <c r="B136" s="82" t="s">
        <v>210</v>
      </c>
      <c r="C136" s="82" t="s">
        <v>880</v>
      </c>
      <c r="D136" s="83" t="s">
        <v>1391</v>
      </c>
      <c r="E136" s="64">
        <v>195037</v>
      </c>
      <c r="F136" s="65">
        <v>195037</v>
      </c>
      <c r="G136" s="25" t="s">
        <v>1392</v>
      </c>
      <c r="H136" s="52" t="s">
        <v>1393</v>
      </c>
      <c r="I136" s="62">
        <v>200000</v>
      </c>
      <c r="J136" s="66">
        <v>200000</v>
      </c>
      <c r="K136" s="28" t="s">
        <v>1394</v>
      </c>
      <c r="L136" s="55" t="s">
        <v>1395</v>
      </c>
      <c r="M136" s="67">
        <v>208888</v>
      </c>
      <c r="N136" s="68">
        <v>208888</v>
      </c>
      <c r="O136" s="25" t="s">
        <v>1398</v>
      </c>
      <c r="P136" s="75" t="s">
        <v>1399</v>
      </c>
      <c r="Q136" s="69">
        <v>240222</v>
      </c>
      <c r="R136" s="63">
        <v>240222</v>
      </c>
      <c r="S136" s="24" t="s">
        <v>80</v>
      </c>
      <c r="T136" s="54" t="s">
        <v>81</v>
      </c>
      <c r="U136" s="18">
        <v>257694</v>
      </c>
      <c r="V136" s="18">
        <v>257694</v>
      </c>
      <c r="W136" s="18" t="s">
        <v>1396</v>
      </c>
      <c r="X136" s="77" t="s">
        <v>1397</v>
      </c>
      <c r="Y136" s="89">
        <f t="shared" si="49"/>
        <v>220368.2</v>
      </c>
      <c r="Z136" s="90">
        <f t="shared" si="50"/>
        <v>27275.066346390377</v>
      </c>
      <c r="AA136" s="91">
        <f t="shared" si="51"/>
        <v>0.12377042761337786</v>
      </c>
      <c r="AB136" s="90">
        <f t="shared" si="52"/>
        <v>247643.26634639039</v>
      </c>
      <c r="AC136" s="90">
        <f t="shared" si="53"/>
        <v>193093.13365360964</v>
      </c>
      <c r="AD136" s="92">
        <f t="shared" si="29"/>
        <v>195037</v>
      </c>
      <c r="AE136" s="92">
        <f t="shared" si="30"/>
        <v>200000</v>
      </c>
      <c r="AF136" s="92">
        <f t="shared" si="31"/>
        <v>208888</v>
      </c>
      <c r="AG136" s="92">
        <f t="shared" si="32"/>
        <v>240222</v>
      </c>
      <c r="AH136" s="92" t="str">
        <f t="shared" si="33"/>
        <v/>
      </c>
      <c r="AI136" s="100">
        <f t="shared" si="34"/>
        <v>211036.75</v>
      </c>
      <c r="AJ136" s="93">
        <f t="shared" si="54"/>
        <v>20282.979685358529</v>
      </c>
      <c r="AK136" s="23">
        <f t="shared" si="55"/>
        <v>9.6111126073342809E-2</v>
      </c>
      <c r="AM136" s="41"/>
    </row>
    <row r="137" spans="1:39" s="15" customFormat="1" ht="74.25" customHeight="1" x14ac:dyDescent="0.2">
      <c r="A137" s="81">
        <v>130</v>
      </c>
      <c r="B137" s="82" t="s">
        <v>211</v>
      </c>
      <c r="C137" s="82" t="s">
        <v>881</v>
      </c>
      <c r="D137" s="83" t="s">
        <v>1391</v>
      </c>
      <c r="E137" s="64">
        <v>202925</v>
      </c>
      <c r="F137" s="65">
        <v>202925</v>
      </c>
      <c r="G137" s="25" t="s">
        <v>1392</v>
      </c>
      <c r="H137" s="52" t="s">
        <v>1393</v>
      </c>
      <c r="I137" s="62">
        <v>250000</v>
      </c>
      <c r="J137" s="66">
        <v>250000</v>
      </c>
      <c r="K137" s="28" t="s">
        <v>1394</v>
      </c>
      <c r="L137" s="55" t="s">
        <v>1395</v>
      </c>
      <c r="M137" s="67">
        <v>217337</v>
      </c>
      <c r="N137" s="68">
        <v>217337</v>
      </c>
      <c r="O137" s="25" t="s">
        <v>1398</v>
      </c>
      <c r="P137" s="75" t="s">
        <v>1399</v>
      </c>
      <c r="Q137" s="69">
        <v>249937</v>
      </c>
      <c r="R137" s="63">
        <v>249937</v>
      </c>
      <c r="S137" s="24" t="s">
        <v>80</v>
      </c>
      <c r="T137" s="54" t="s">
        <v>81</v>
      </c>
      <c r="U137" s="18">
        <v>268116</v>
      </c>
      <c r="V137" s="18">
        <v>268116</v>
      </c>
      <c r="W137" s="18" t="s">
        <v>1396</v>
      </c>
      <c r="X137" s="77" t="s">
        <v>1397</v>
      </c>
      <c r="Y137" s="89">
        <f t="shared" si="49"/>
        <v>237663</v>
      </c>
      <c r="Z137" s="90">
        <f t="shared" si="50"/>
        <v>26693.223737495628</v>
      </c>
      <c r="AA137" s="91">
        <f t="shared" si="51"/>
        <v>0.11231543714206935</v>
      </c>
      <c r="AB137" s="90">
        <f t="shared" si="52"/>
        <v>264356.2237374956</v>
      </c>
      <c r="AC137" s="90">
        <f t="shared" si="53"/>
        <v>210969.77626250437</v>
      </c>
      <c r="AD137" s="92" t="str">
        <f t="shared" ref="AD137:AD200" si="56">IF(((IF(AND(F137&lt;=$AB137,F137&gt;=$AC137),F137,""))&lt;=0),"",(IF(AND(F137&lt;=$AB137,F137&gt;=$AC137),F137,"")))</f>
        <v/>
      </c>
      <c r="AE137" s="92">
        <f t="shared" ref="AE137:AE200" si="57">IF(((IF(AND(J137&lt;=$AB137,J137&gt;=$AC137),J137,""))&lt;=0),"",(IF(AND(J137&lt;=$AB137,J137&gt;=$AC137),J137,"")))</f>
        <v>250000</v>
      </c>
      <c r="AF137" s="92">
        <f t="shared" ref="AF137:AF200" si="58">IF(((IF(AND(N137&lt;=$AB137,N137&gt;=$AC137),N137,""))&lt;=0),"",(IF(AND(N137&lt;=$AB137,N137&gt;=$AC137),N137,"")))</f>
        <v>217337</v>
      </c>
      <c r="AG137" s="92">
        <f t="shared" ref="AG137:AG200" si="59">IF(((IF(AND(R137&lt;=$AB137,R137&gt;=$AC137),R137,""))&lt;=0),"",(IF(AND(R137&lt;=$AB137,R137&gt;=$AC137),R137,"")))</f>
        <v>249937</v>
      </c>
      <c r="AH137" s="92" t="str">
        <f t="shared" ref="AH137:AH200" si="60">IF(((IF(AND(V137&lt;=$AB137,V137&gt;=$AC137),V137,""))&lt;=0),"",(IF(AND(V137&lt;=$AB137,V137&gt;=$AC137),V137,"")))</f>
        <v/>
      </c>
      <c r="AI137" s="100">
        <f t="shared" ref="AI137:AI200" si="61">AVERAGE(AD137:AH137)</f>
        <v>239091.33333333334</v>
      </c>
      <c r="AJ137" s="93">
        <f t="shared" si="54"/>
        <v>18839.831642913727</v>
      </c>
      <c r="AK137" s="23">
        <f t="shared" si="55"/>
        <v>7.879763511397482E-2</v>
      </c>
      <c r="AM137" s="41"/>
    </row>
    <row r="138" spans="1:39" s="15" customFormat="1" ht="74.25" customHeight="1" x14ac:dyDescent="0.2">
      <c r="A138" s="81">
        <v>131</v>
      </c>
      <c r="B138" s="82" t="s">
        <v>212</v>
      </c>
      <c r="C138" s="82" t="s">
        <v>882</v>
      </c>
      <c r="D138" s="83" t="s">
        <v>1391</v>
      </c>
      <c r="E138" s="64">
        <v>62122</v>
      </c>
      <c r="F138" s="65">
        <v>62122</v>
      </c>
      <c r="G138" s="25" t="s">
        <v>1392</v>
      </c>
      <c r="H138" s="52" t="s">
        <v>1393</v>
      </c>
      <c r="I138" s="62">
        <v>150000</v>
      </c>
      <c r="J138" s="66">
        <v>150000</v>
      </c>
      <c r="K138" s="28" t="s">
        <v>1394</v>
      </c>
      <c r="L138" s="55" t="s">
        <v>1395</v>
      </c>
      <c r="M138" s="67">
        <v>66534</v>
      </c>
      <c r="N138" s="68">
        <v>66534</v>
      </c>
      <c r="O138" s="25" t="s">
        <v>1398</v>
      </c>
      <c r="P138" s="75" t="s">
        <v>1399</v>
      </c>
      <c r="Q138" s="69">
        <v>76514</v>
      </c>
      <c r="R138" s="63">
        <v>76514</v>
      </c>
      <c r="S138" s="24" t="s">
        <v>80</v>
      </c>
      <c r="T138" s="54" t="s">
        <v>81</v>
      </c>
      <c r="U138" s="18">
        <v>82080</v>
      </c>
      <c r="V138" s="18">
        <v>82080</v>
      </c>
      <c r="W138" s="18" t="s">
        <v>1396</v>
      </c>
      <c r="X138" s="77" t="s">
        <v>1397</v>
      </c>
      <c r="Y138" s="89">
        <f t="shared" si="49"/>
        <v>87450</v>
      </c>
      <c r="Z138" s="90">
        <f t="shared" si="50"/>
        <v>35846.625141008743</v>
      </c>
      <c r="AA138" s="91">
        <f t="shared" si="51"/>
        <v>0.4099099501544739</v>
      </c>
      <c r="AB138" s="90">
        <f t="shared" si="52"/>
        <v>123296.62514100874</v>
      </c>
      <c r="AC138" s="90">
        <f t="shared" si="53"/>
        <v>51603.374858991257</v>
      </c>
      <c r="AD138" s="92">
        <f t="shared" si="56"/>
        <v>62122</v>
      </c>
      <c r="AE138" s="92" t="str">
        <f t="shared" si="57"/>
        <v/>
      </c>
      <c r="AF138" s="92">
        <f t="shared" si="58"/>
        <v>66534</v>
      </c>
      <c r="AG138" s="92">
        <f t="shared" si="59"/>
        <v>76514</v>
      </c>
      <c r="AH138" s="92">
        <f t="shared" si="60"/>
        <v>82080</v>
      </c>
      <c r="AI138" s="100">
        <f t="shared" si="61"/>
        <v>71812.5</v>
      </c>
      <c r="AJ138" s="93">
        <f t="shared" si="54"/>
        <v>9115.8106423217614</v>
      </c>
      <c r="AK138" s="23">
        <f t="shared" si="55"/>
        <v>0.1269390515902073</v>
      </c>
      <c r="AM138" s="41"/>
    </row>
    <row r="139" spans="1:39" s="15" customFormat="1" ht="74.25" customHeight="1" x14ac:dyDescent="0.2">
      <c r="A139" s="81">
        <v>132</v>
      </c>
      <c r="B139" s="82" t="s">
        <v>213</v>
      </c>
      <c r="C139" s="82" t="s">
        <v>883</v>
      </c>
      <c r="D139" s="83" t="s">
        <v>1391</v>
      </c>
      <c r="E139" s="64">
        <v>85291</v>
      </c>
      <c r="F139" s="65">
        <v>85291</v>
      </c>
      <c r="G139" s="25" t="s">
        <v>1392</v>
      </c>
      <c r="H139" s="52" t="s">
        <v>1393</v>
      </c>
      <c r="I139" s="62">
        <v>80000</v>
      </c>
      <c r="J139" s="66">
        <v>80000</v>
      </c>
      <c r="K139" s="28" t="s">
        <v>1394</v>
      </c>
      <c r="L139" s="55" t="s">
        <v>1395</v>
      </c>
      <c r="M139" s="67">
        <v>91348</v>
      </c>
      <c r="N139" s="68">
        <v>91348</v>
      </c>
      <c r="O139" s="25" t="s">
        <v>1398</v>
      </c>
      <c r="P139" s="75" t="s">
        <v>1399</v>
      </c>
      <c r="Q139" s="69">
        <v>105051</v>
      </c>
      <c r="R139" s="63">
        <v>105051</v>
      </c>
      <c r="S139" s="24" t="s">
        <v>80</v>
      </c>
      <c r="T139" s="54" t="s">
        <v>81</v>
      </c>
      <c r="U139" s="18">
        <v>112691</v>
      </c>
      <c r="V139" s="18">
        <v>112691</v>
      </c>
      <c r="W139" s="18" t="s">
        <v>1396</v>
      </c>
      <c r="X139" s="77" t="s">
        <v>1397</v>
      </c>
      <c r="Y139" s="89">
        <f t="shared" si="49"/>
        <v>94876.2</v>
      </c>
      <c r="Z139" s="90">
        <f t="shared" si="50"/>
        <v>13661.252091225049</v>
      </c>
      <c r="AA139" s="91">
        <f t="shared" si="51"/>
        <v>0.14399029568242669</v>
      </c>
      <c r="AB139" s="90">
        <f t="shared" si="52"/>
        <v>108537.45209122504</v>
      </c>
      <c r="AC139" s="90">
        <f t="shared" si="53"/>
        <v>81214.94790877495</v>
      </c>
      <c r="AD139" s="92">
        <f t="shared" si="56"/>
        <v>85291</v>
      </c>
      <c r="AE139" s="92" t="str">
        <f t="shared" si="57"/>
        <v/>
      </c>
      <c r="AF139" s="92">
        <f t="shared" si="58"/>
        <v>91348</v>
      </c>
      <c r="AG139" s="92">
        <f t="shared" si="59"/>
        <v>105051</v>
      </c>
      <c r="AH139" s="92" t="str">
        <f t="shared" si="60"/>
        <v/>
      </c>
      <c r="AI139" s="100">
        <f t="shared" si="61"/>
        <v>93896.666666666672</v>
      </c>
      <c r="AJ139" s="93">
        <f t="shared" si="54"/>
        <v>10123.54564040353</v>
      </c>
      <c r="AK139" s="23">
        <f t="shared" si="55"/>
        <v>0.10781581497820508</v>
      </c>
      <c r="AM139" s="41"/>
    </row>
    <row r="140" spans="1:39" s="15" customFormat="1" ht="74.25" customHeight="1" x14ac:dyDescent="0.2">
      <c r="A140" s="81">
        <v>133</v>
      </c>
      <c r="B140" s="82" t="s">
        <v>214</v>
      </c>
      <c r="C140" s="82" t="s">
        <v>884</v>
      </c>
      <c r="D140" s="83" t="s">
        <v>1391</v>
      </c>
      <c r="E140" s="64">
        <v>132224</v>
      </c>
      <c r="F140" s="65">
        <v>132224</v>
      </c>
      <c r="G140" s="25" t="s">
        <v>1392</v>
      </c>
      <c r="H140" s="52" t="s">
        <v>1393</v>
      </c>
      <c r="I140" s="62">
        <v>120000</v>
      </c>
      <c r="J140" s="66">
        <v>120000</v>
      </c>
      <c r="K140" s="28" t="s">
        <v>1394</v>
      </c>
      <c r="L140" s="55" t="s">
        <v>1395</v>
      </c>
      <c r="M140" s="67">
        <v>141614</v>
      </c>
      <c r="N140" s="68">
        <v>141614</v>
      </c>
      <c r="O140" s="25" t="s">
        <v>1398</v>
      </c>
      <c r="P140" s="75" t="s">
        <v>1399</v>
      </c>
      <c r="Q140" s="69">
        <v>162856</v>
      </c>
      <c r="R140" s="63">
        <v>162856</v>
      </c>
      <c r="S140" s="24" t="s">
        <v>80</v>
      </c>
      <c r="T140" s="54" t="s">
        <v>81</v>
      </c>
      <c r="U140" s="18">
        <v>174701</v>
      </c>
      <c r="V140" s="18">
        <v>174701</v>
      </c>
      <c r="W140" s="18" t="s">
        <v>1396</v>
      </c>
      <c r="X140" s="77" t="s">
        <v>1397</v>
      </c>
      <c r="Y140" s="89">
        <f t="shared" si="49"/>
        <v>146279</v>
      </c>
      <c r="Z140" s="90">
        <f t="shared" si="50"/>
        <v>22318.703501771783</v>
      </c>
      <c r="AA140" s="91">
        <f t="shared" si="51"/>
        <v>0.15257626523131676</v>
      </c>
      <c r="AB140" s="90">
        <f t="shared" si="52"/>
        <v>168597.70350177179</v>
      </c>
      <c r="AC140" s="90">
        <f t="shared" si="53"/>
        <v>123960.29649822821</v>
      </c>
      <c r="AD140" s="92">
        <f t="shared" si="56"/>
        <v>132224</v>
      </c>
      <c r="AE140" s="92" t="str">
        <f t="shared" si="57"/>
        <v/>
      </c>
      <c r="AF140" s="92">
        <f t="shared" si="58"/>
        <v>141614</v>
      </c>
      <c r="AG140" s="92">
        <f t="shared" si="59"/>
        <v>162856</v>
      </c>
      <c r="AH140" s="92" t="str">
        <f t="shared" si="60"/>
        <v/>
      </c>
      <c r="AI140" s="100">
        <f t="shared" si="61"/>
        <v>145564.66666666666</v>
      </c>
      <c r="AJ140" s="93">
        <f t="shared" si="54"/>
        <v>15693.491687108173</v>
      </c>
      <c r="AK140" s="23">
        <f t="shared" si="55"/>
        <v>0.10781113333667172</v>
      </c>
      <c r="AM140" s="41"/>
    </row>
    <row r="141" spans="1:39" s="15" customFormat="1" ht="74.25" customHeight="1" x14ac:dyDescent="0.2">
      <c r="A141" s="81">
        <v>134</v>
      </c>
      <c r="B141" s="82" t="s">
        <v>215</v>
      </c>
      <c r="C141" s="82" t="s">
        <v>885</v>
      </c>
      <c r="D141" s="83" t="s">
        <v>1391</v>
      </c>
      <c r="E141" s="64">
        <v>1174750</v>
      </c>
      <c r="F141" s="65">
        <v>1174750</v>
      </c>
      <c r="G141" s="25" t="s">
        <v>1392</v>
      </c>
      <c r="H141" s="52" t="s">
        <v>1393</v>
      </c>
      <c r="I141" s="62">
        <v>1500000</v>
      </c>
      <c r="J141" s="66">
        <v>1500000</v>
      </c>
      <c r="K141" s="28" t="s">
        <v>1394</v>
      </c>
      <c r="L141" s="55" t="s">
        <v>1395</v>
      </c>
      <c r="M141" s="67">
        <v>1258178</v>
      </c>
      <c r="N141" s="68">
        <v>1258178</v>
      </c>
      <c r="O141" s="25" t="s">
        <v>1398</v>
      </c>
      <c r="P141" s="75" t="s">
        <v>1399</v>
      </c>
      <c r="Q141" s="69">
        <v>1446905</v>
      </c>
      <c r="R141" s="63">
        <v>1446905</v>
      </c>
      <c r="S141" s="24" t="s">
        <v>80</v>
      </c>
      <c r="T141" s="54" t="s">
        <v>81</v>
      </c>
      <c r="U141" s="18">
        <v>1552145</v>
      </c>
      <c r="V141" s="18">
        <v>1552145</v>
      </c>
      <c r="W141" s="18" t="s">
        <v>1396</v>
      </c>
      <c r="X141" s="77" t="s">
        <v>1397</v>
      </c>
      <c r="Y141" s="89">
        <f t="shared" si="49"/>
        <v>1386395.6</v>
      </c>
      <c r="Z141" s="90">
        <f t="shared" si="50"/>
        <v>162229.63950616363</v>
      </c>
      <c r="AA141" s="91">
        <f t="shared" si="51"/>
        <v>0.11701540275096345</v>
      </c>
      <c r="AB141" s="90">
        <f t="shared" si="52"/>
        <v>1548625.2395061636</v>
      </c>
      <c r="AC141" s="90">
        <f t="shared" si="53"/>
        <v>1224165.9604938366</v>
      </c>
      <c r="AD141" s="92" t="str">
        <f t="shared" si="56"/>
        <v/>
      </c>
      <c r="AE141" s="92">
        <f t="shared" si="57"/>
        <v>1500000</v>
      </c>
      <c r="AF141" s="92">
        <f t="shared" si="58"/>
        <v>1258178</v>
      </c>
      <c r="AG141" s="92">
        <f t="shared" si="59"/>
        <v>1446905</v>
      </c>
      <c r="AH141" s="92" t="str">
        <f t="shared" si="60"/>
        <v/>
      </c>
      <c r="AI141" s="100">
        <f t="shared" si="61"/>
        <v>1401694.3333333333</v>
      </c>
      <c r="AJ141" s="93">
        <f t="shared" si="54"/>
        <v>127092.38059904824</v>
      </c>
      <c r="AK141" s="23">
        <f t="shared" si="55"/>
        <v>9.0670538916150942E-2</v>
      </c>
      <c r="AM141" s="41"/>
    </row>
    <row r="142" spans="1:39" s="15" customFormat="1" ht="74.25" customHeight="1" x14ac:dyDescent="0.2">
      <c r="A142" s="81">
        <v>135</v>
      </c>
      <c r="B142" s="82" t="s">
        <v>216</v>
      </c>
      <c r="C142" s="82" t="s">
        <v>886</v>
      </c>
      <c r="D142" s="83" t="s">
        <v>1391</v>
      </c>
      <c r="E142" s="64">
        <v>1589748</v>
      </c>
      <c r="F142" s="65">
        <v>1589748</v>
      </c>
      <c r="G142" s="25" t="s">
        <v>1392</v>
      </c>
      <c r="H142" s="52" t="s">
        <v>1393</v>
      </c>
      <c r="I142" s="62">
        <v>850000</v>
      </c>
      <c r="J142" s="66">
        <v>850000</v>
      </c>
      <c r="K142" s="28" t="s">
        <v>1394</v>
      </c>
      <c r="L142" s="55" t="s">
        <v>1395</v>
      </c>
      <c r="M142" s="67">
        <v>1701030</v>
      </c>
      <c r="N142" s="68">
        <v>1701030</v>
      </c>
      <c r="O142" s="25" t="s">
        <v>1398</v>
      </c>
      <c r="P142" s="75" t="s">
        <v>1399</v>
      </c>
      <c r="Q142" s="69">
        <v>1956185</v>
      </c>
      <c r="R142" s="63">
        <v>1956185</v>
      </c>
      <c r="S142" s="24" t="s">
        <v>80</v>
      </c>
      <c r="T142" s="54" t="s">
        <v>81</v>
      </c>
      <c r="U142" s="18">
        <v>2098467</v>
      </c>
      <c r="V142" s="18">
        <v>2098467</v>
      </c>
      <c r="W142" s="18" t="s">
        <v>1396</v>
      </c>
      <c r="X142" s="77" t="s">
        <v>1397</v>
      </c>
      <c r="Y142" s="89">
        <f t="shared" si="49"/>
        <v>1639086</v>
      </c>
      <c r="Z142" s="90">
        <f t="shared" si="50"/>
        <v>484899.652438007</v>
      </c>
      <c r="AA142" s="91">
        <f t="shared" si="51"/>
        <v>0.29583539389513852</v>
      </c>
      <c r="AB142" s="90">
        <f t="shared" si="52"/>
        <v>2123985.6524380068</v>
      </c>
      <c r="AC142" s="90">
        <f t="shared" si="53"/>
        <v>1154186.3475619929</v>
      </c>
      <c r="AD142" s="92">
        <f t="shared" si="56"/>
        <v>1589748</v>
      </c>
      <c r="AE142" s="92" t="str">
        <f t="shared" si="57"/>
        <v/>
      </c>
      <c r="AF142" s="92">
        <f t="shared" si="58"/>
        <v>1701030</v>
      </c>
      <c r="AG142" s="92">
        <f t="shared" si="59"/>
        <v>1956185</v>
      </c>
      <c r="AH142" s="92">
        <f t="shared" si="60"/>
        <v>2098467</v>
      </c>
      <c r="AI142" s="100">
        <f t="shared" si="61"/>
        <v>1836357.5</v>
      </c>
      <c r="AJ142" s="93">
        <f t="shared" si="54"/>
        <v>232515.0873190813</v>
      </c>
      <c r="AK142" s="23">
        <f t="shared" si="55"/>
        <v>0.12661754986111434</v>
      </c>
      <c r="AM142" s="41"/>
    </row>
    <row r="143" spans="1:39" s="15" customFormat="1" ht="74.25" customHeight="1" x14ac:dyDescent="0.2">
      <c r="A143" s="81">
        <v>136</v>
      </c>
      <c r="B143" s="82" t="s">
        <v>217</v>
      </c>
      <c r="C143" s="82" t="s">
        <v>887</v>
      </c>
      <c r="D143" s="83" t="s">
        <v>1391</v>
      </c>
      <c r="E143" s="64">
        <v>2119664</v>
      </c>
      <c r="F143" s="65">
        <v>2119664</v>
      </c>
      <c r="G143" s="25" t="s">
        <v>1392</v>
      </c>
      <c r="H143" s="52" t="s">
        <v>1393</v>
      </c>
      <c r="I143" s="62">
        <v>900000</v>
      </c>
      <c r="J143" s="66">
        <v>900000</v>
      </c>
      <c r="K143" s="28" t="s">
        <v>1394</v>
      </c>
      <c r="L143" s="55" t="s">
        <v>1395</v>
      </c>
      <c r="M143" s="67">
        <v>2268040</v>
      </c>
      <c r="N143" s="68">
        <v>2268040</v>
      </c>
      <c r="O143" s="25" t="s">
        <v>1398</v>
      </c>
      <c r="P143" s="75" t="s">
        <v>1399</v>
      </c>
      <c r="Q143" s="69">
        <v>2608246</v>
      </c>
      <c r="R143" s="63">
        <v>2608246</v>
      </c>
      <c r="S143" s="24" t="s">
        <v>80</v>
      </c>
      <c r="T143" s="54" t="s">
        <v>81</v>
      </c>
      <c r="U143" s="18">
        <v>2797956</v>
      </c>
      <c r="V143" s="18">
        <v>2797956</v>
      </c>
      <c r="W143" s="18" t="s">
        <v>1396</v>
      </c>
      <c r="X143" s="77" t="s">
        <v>1397</v>
      </c>
      <c r="Y143" s="89">
        <f t="shared" si="49"/>
        <v>2138781.2000000002</v>
      </c>
      <c r="Z143" s="90">
        <f t="shared" si="50"/>
        <v>742724.84501004824</v>
      </c>
      <c r="AA143" s="91">
        <f t="shared" si="51"/>
        <v>0.34726546362481969</v>
      </c>
      <c r="AB143" s="90">
        <f t="shared" si="52"/>
        <v>2881506.0450100484</v>
      </c>
      <c r="AC143" s="90">
        <f t="shared" si="53"/>
        <v>1396056.3549899519</v>
      </c>
      <c r="AD143" s="92">
        <f t="shared" si="56"/>
        <v>2119664</v>
      </c>
      <c r="AE143" s="92" t="str">
        <f t="shared" si="57"/>
        <v/>
      </c>
      <c r="AF143" s="92">
        <f t="shared" si="58"/>
        <v>2268040</v>
      </c>
      <c r="AG143" s="92">
        <f t="shared" si="59"/>
        <v>2608246</v>
      </c>
      <c r="AH143" s="92">
        <f t="shared" si="60"/>
        <v>2797956</v>
      </c>
      <c r="AI143" s="100">
        <f t="shared" si="61"/>
        <v>2448476.5</v>
      </c>
      <c r="AJ143" s="93">
        <f t="shared" si="54"/>
        <v>310020.00190256542</v>
      </c>
      <c r="AK143" s="23">
        <f t="shared" si="55"/>
        <v>0.12661751170679622</v>
      </c>
      <c r="AM143" s="41"/>
    </row>
    <row r="144" spans="1:39" s="15" customFormat="1" ht="74.25" customHeight="1" x14ac:dyDescent="0.2">
      <c r="A144" s="81">
        <v>137</v>
      </c>
      <c r="B144" s="82" t="s">
        <v>218</v>
      </c>
      <c r="C144" s="82" t="s">
        <v>888</v>
      </c>
      <c r="D144" s="83" t="s">
        <v>1391</v>
      </c>
      <c r="E144" s="64">
        <v>3179496</v>
      </c>
      <c r="F144" s="65">
        <v>3179496</v>
      </c>
      <c r="G144" s="25" t="s">
        <v>1392</v>
      </c>
      <c r="H144" s="52" t="s">
        <v>1393</v>
      </c>
      <c r="I144" s="62">
        <v>950000</v>
      </c>
      <c r="J144" s="66">
        <v>950000</v>
      </c>
      <c r="K144" s="28" t="s">
        <v>1394</v>
      </c>
      <c r="L144" s="55" t="s">
        <v>1395</v>
      </c>
      <c r="M144" s="67">
        <v>3402061</v>
      </c>
      <c r="N144" s="68">
        <v>3402061</v>
      </c>
      <c r="O144" s="25" t="s">
        <v>1398</v>
      </c>
      <c r="P144" s="75" t="s">
        <v>1399</v>
      </c>
      <c r="Q144" s="69">
        <v>3912370</v>
      </c>
      <c r="R144" s="63">
        <v>3912370</v>
      </c>
      <c r="S144" s="24" t="s">
        <v>80</v>
      </c>
      <c r="T144" s="54" t="s">
        <v>81</v>
      </c>
      <c r="U144" s="18">
        <v>4196934</v>
      </c>
      <c r="V144" s="18">
        <v>4196934</v>
      </c>
      <c r="W144" s="18" t="s">
        <v>1396</v>
      </c>
      <c r="X144" s="77" t="s">
        <v>1397</v>
      </c>
      <c r="Y144" s="89">
        <f t="shared" si="49"/>
        <v>3128172.2</v>
      </c>
      <c r="Z144" s="90">
        <f t="shared" si="50"/>
        <v>1282507.4380611596</v>
      </c>
      <c r="AA144" s="91">
        <f t="shared" si="51"/>
        <v>0.40998620154643645</v>
      </c>
      <c r="AB144" s="90">
        <f t="shared" si="52"/>
        <v>4410679.6380611602</v>
      </c>
      <c r="AC144" s="90">
        <f t="shared" si="53"/>
        <v>1845664.7619388406</v>
      </c>
      <c r="AD144" s="92">
        <f t="shared" si="56"/>
        <v>3179496</v>
      </c>
      <c r="AE144" s="92" t="str">
        <f t="shared" si="57"/>
        <v/>
      </c>
      <c r="AF144" s="92">
        <f t="shared" si="58"/>
        <v>3402061</v>
      </c>
      <c r="AG144" s="92">
        <f t="shared" si="59"/>
        <v>3912370</v>
      </c>
      <c r="AH144" s="92">
        <f t="shared" si="60"/>
        <v>4196934</v>
      </c>
      <c r="AI144" s="100">
        <f t="shared" si="61"/>
        <v>3672715.25</v>
      </c>
      <c r="AJ144" s="93">
        <f t="shared" si="54"/>
        <v>465029.98063305911</v>
      </c>
      <c r="AK144" s="23">
        <f t="shared" si="55"/>
        <v>0.12661748841897261</v>
      </c>
      <c r="AM144" s="41"/>
    </row>
    <row r="145" spans="1:39" s="15" customFormat="1" ht="74.25" customHeight="1" x14ac:dyDescent="0.2">
      <c r="A145" s="81">
        <v>138</v>
      </c>
      <c r="B145" s="82" t="s">
        <v>219</v>
      </c>
      <c r="C145" s="82" t="s">
        <v>889</v>
      </c>
      <c r="D145" s="83" t="s">
        <v>1391</v>
      </c>
      <c r="E145" s="64">
        <v>4239328</v>
      </c>
      <c r="F145" s="65">
        <v>4239328</v>
      </c>
      <c r="G145" s="25" t="s">
        <v>1392</v>
      </c>
      <c r="H145" s="52" t="s">
        <v>1393</v>
      </c>
      <c r="I145" s="62">
        <v>980000</v>
      </c>
      <c r="J145" s="66">
        <v>980000</v>
      </c>
      <c r="K145" s="28" t="s">
        <v>1394</v>
      </c>
      <c r="L145" s="55" t="s">
        <v>1395</v>
      </c>
      <c r="M145" s="67">
        <v>4536081</v>
      </c>
      <c r="N145" s="68">
        <v>4536081</v>
      </c>
      <c r="O145" s="25" t="s">
        <v>1398</v>
      </c>
      <c r="P145" s="75" t="s">
        <v>1399</v>
      </c>
      <c r="Q145" s="69">
        <v>5216493</v>
      </c>
      <c r="R145" s="63">
        <v>5216493</v>
      </c>
      <c r="S145" s="24" t="s">
        <v>80</v>
      </c>
      <c r="T145" s="54" t="s">
        <v>81</v>
      </c>
      <c r="U145" s="18">
        <v>5595913</v>
      </c>
      <c r="V145" s="18">
        <v>5595913</v>
      </c>
      <c r="W145" s="18" t="s">
        <v>1396</v>
      </c>
      <c r="X145" s="77" t="s">
        <v>1397</v>
      </c>
      <c r="Y145" s="89">
        <f t="shared" si="49"/>
        <v>4113563</v>
      </c>
      <c r="Z145" s="90">
        <f t="shared" si="50"/>
        <v>1832168.8976400348</v>
      </c>
      <c r="AA145" s="91">
        <f t="shared" si="51"/>
        <v>0.44539706761268388</v>
      </c>
      <c r="AB145" s="90">
        <f t="shared" si="52"/>
        <v>5945731.8976400346</v>
      </c>
      <c r="AC145" s="90">
        <f t="shared" si="53"/>
        <v>2281394.1023599654</v>
      </c>
      <c r="AD145" s="92">
        <f t="shared" si="56"/>
        <v>4239328</v>
      </c>
      <c r="AE145" s="92" t="str">
        <f t="shared" si="57"/>
        <v/>
      </c>
      <c r="AF145" s="92">
        <f t="shared" si="58"/>
        <v>4536081</v>
      </c>
      <c r="AG145" s="92">
        <f t="shared" si="59"/>
        <v>5216493</v>
      </c>
      <c r="AH145" s="92">
        <f t="shared" si="60"/>
        <v>5595913</v>
      </c>
      <c r="AI145" s="100">
        <f t="shared" si="61"/>
        <v>4896953.75</v>
      </c>
      <c r="AJ145" s="93">
        <f t="shared" si="54"/>
        <v>620040.35734424845</v>
      </c>
      <c r="AK145" s="23">
        <f t="shared" si="55"/>
        <v>0.12661756451023221</v>
      </c>
      <c r="AM145" s="41"/>
    </row>
    <row r="146" spans="1:39" s="15" customFormat="1" ht="74.25" customHeight="1" x14ac:dyDescent="0.2">
      <c r="A146" s="81">
        <v>139</v>
      </c>
      <c r="B146" s="82" t="s">
        <v>220</v>
      </c>
      <c r="C146" s="82" t="s">
        <v>890</v>
      </c>
      <c r="D146" s="83" t="s">
        <v>1391</v>
      </c>
      <c r="E146" s="64">
        <v>4592605</v>
      </c>
      <c r="F146" s="65">
        <v>4592605</v>
      </c>
      <c r="G146" s="25" t="s">
        <v>1392</v>
      </c>
      <c r="H146" s="52" t="s">
        <v>1393</v>
      </c>
      <c r="I146" s="62">
        <v>1500000</v>
      </c>
      <c r="J146" s="66">
        <v>1500000</v>
      </c>
      <c r="K146" s="28" t="s">
        <v>1394</v>
      </c>
      <c r="L146" s="55" t="s">
        <v>1395</v>
      </c>
      <c r="M146" s="67">
        <v>4914087</v>
      </c>
      <c r="N146" s="68">
        <v>4914087</v>
      </c>
      <c r="O146" s="25" t="s">
        <v>1398</v>
      </c>
      <c r="P146" s="75" t="s">
        <v>1399</v>
      </c>
      <c r="Q146" s="69">
        <v>5651201</v>
      </c>
      <c r="R146" s="63">
        <v>5651201</v>
      </c>
      <c r="S146" s="24" t="s">
        <v>80</v>
      </c>
      <c r="T146" s="54" t="s">
        <v>81</v>
      </c>
      <c r="U146" s="18">
        <v>6062239</v>
      </c>
      <c r="V146" s="18">
        <v>6062239</v>
      </c>
      <c r="W146" s="18" t="s">
        <v>1396</v>
      </c>
      <c r="X146" s="77" t="s">
        <v>1397</v>
      </c>
      <c r="Y146" s="89">
        <f t="shared" si="49"/>
        <v>4544026.4000000004</v>
      </c>
      <c r="Z146" s="90">
        <f t="shared" si="50"/>
        <v>1798346.9177018655</v>
      </c>
      <c r="AA146" s="91">
        <f t="shared" si="51"/>
        <v>0.39576066672981158</v>
      </c>
      <c r="AB146" s="90">
        <f t="shared" si="52"/>
        <v>6342373.3177018659</v>
      </c>
      <c r="AC146" s="90">
        <f t="shared" si="53"/>
        <v>2745679.4822981348</v>
      </c>
      <c r="AD146" s="92">
        <f t="shared" si="56"/>
        <v>4592605</v>
      </c>
      <c r="AE146" s="92" t="str">
        <f t="shared" si="57"/>
        <v/>
      </c>
      <c r="AF146" s="92">
        <f t="shared" si="58"/>
        <v>4914087</v>
      </c>
      <c r="AG146" s="92">
        <f t="shared" si="59"/>
        <v>5651201</v>
      </c>
      <c r="AH146" s="92">
        <f t="shared" si="60"/>
        <v>6062239</v>
      </c>
      <c r="AI146" s="100">
        <f t="shared" si="61"/>
        <v>5305033</v>
      </c>
      <c r="AJ146" s="93">
        <f t="shared" si="54"/>
        <v>671710.66210584051</v>
      </c>
      <c r="AK146" s="23">
        <f t="shared" si="55"/>
        <v>0.12661762181419806</v>
      </c>
      <c r="AM146" s="41"/>
    </row>
    <row r="147" spans="1:39" s="15" customFormat="1" ht="74.25" customHeight="1" x14ac:dyDescent="0.2">
      <c r="A147" s="81">
        <v>140</v>
      </c>
      <c r="B147" s="82" t="s">
        <v>221</v>
      </c>
      <c r="C147" s="82" t="s">
        <v>891</v>
      </c>
      <c r="D147" s="83" t="s">
        <v>1391</v>
      </c>
      <c r="E147" s="64">
        <v>140014</v>
      </c>
      <c r="F147" s="65">
        <v>140014</v>
      </c>
      <c r="G147" s="25" t="s">
        <v>1392</v>
      </c>
      <c r="H147" s="52" t="s">
        <v>1393</v>
      </c>
      <c r="I147" s="62">
        <v>390000</v>
      </c>
      <c r="J147" s="66">
        <v>390000</v>
      </c>
      <c r="K147" s="28" t="s">
        <v>1394</v>
      </c>
      <c r="L147" s="55" t="s">
        <v>1395</v>
      </c>
      <c r="M147" s="67">
        <v>149958</v>
      </c>
      <c r="N147" s="68">
        <v>149958</v>
      </c>
      <c r="O147" s="25" t="s">
        <v>1398</v>
      </c>
      <c r="P147" s="75" t="s">
        <v>1399</v>
      </c>
      <c r="Q147" s="69">
        <v>172452</v>
      </c>
      <c r="R147" s="63">
        <v>172452</v>
      </c>
      <c r="S147" s="24" t="s">
        <v>80</v>
      </c>
      <c r="T147" s="54" t="s">
        <v>81</v>
      </c>
      <c r="U147" s="18">
        <v>184995</v>
      </c>
      <c r="V147" s="18">
        <v>184995</v>
      </c>
      <c r="W147" s="18" t="s">
        <v>1396</v>
      </c>
      <c r="X147" s="77" t="s">
        <v>1397</v>
      </c>
      <c r="Y147" s="89">
        <f t="shared" si="49"/>
        <v>207483.8</v>
      </c>
      <c r="Z147" s="90">
        <f t="shared" si="50"/>
        <v>103569.45492856471</v>
      </c>
      <c r="AA147" s="91">
        <f t="shared" si="51"/>
        <v>0.49916887452690145</v>
      </c>
      <c r="AB147" s="90">
        <f t="shared" si="52"/>
        <v>311053.25492856471</v>
      </c>
      <c r="AC147" s="90">
        <f t="shared" si="53"/>
        <v>103914.34507143528</v>
      </c>
      <c r="AD147" s="92">
        <f t="shared" si="56"/>
        <v>140014</v>
      </c>
      <c r="AE147" s="92" t="str">
        <f t="shared" si="57"/>
        <v/>
      </c>
      <c r="AF147" s="92">
        <f t="shared" si="58"/>
        <v>149958</v>
      </c>
      <c r="AG147" s="92">
        <f t="shared" si="59"/>
        <v>172452</v>
      </c>
      <c r="AH147" s="92">
        <f t="shared" si="60"/>
        <v>184995</v>
      </c>
      <c r="AI147" s="100">
        <f t="shared" si="61"/>
        <v>161854.75</v>
      </c>
      <c r="AJ147" s="93">
        <f t="shared" si="54"/>
        <v>20545.266273523932</v>
      </c>
      <c r="AK147" s="23">
        <f t="shared" si="55"/>
        <v>0.12693644315983271</v>
      </c>
      <c r="AM147" s="41"/>
    </row>
    <row r="148" spans="1:39" s="15" customFormat="1" ht="74.25" customHeight="1" x14ac:dyDescent="0.2">
      <c r="A148" s="81">
        <v>141</v>
      </c>
      <c r="B148" s="82" t="s">
        <v>222</v>
      </c>
      <c r="C148" s="82" t="s">
        <v>892</v>
      </c>
      <c r="D148" s="83" t="s">
        <v>1391</v>
      </c>
      <c r="E148" s="64">
        <v>348323</v>
      </c>
      <c r="F148" s="65">
        <v>348323</v>
      </c>
      <c r="G148" s="25" t="s">
        <v>1392</v>
      </c>
      <c r="H148" s="52" t="s">
        <v>1393</v>
      </c>
      <c r="I148" s="62">
        <v>550000</v>
      </c>
      <c r="J148" s="66">
        <v>550000</v>
      </c>
      <c r="K148" s="28" t="s">
        <v>1394</v>
      </c>
      <c r="L148" s="55" t="s">
        <v>1395</v>
      </c>
      <c r="M148" s="67">
        <v>373060</v>
      </c>
      <c r="N148" s="68">
        <v>373060</v>
      </c>
      <c r="O148" s="25" t="s">
        <v>1398</v>
      </c>
      <c r="P148" s="75" t="s">
        <v>1399</v>
      </c>
      <c r="Q148" s="69">
        <v>429018</v>
      </c>
      <c r="R148" s="63">
        <v>429018</v>
      </c>
      <c r="S148" s="24" t="s">
        <v>80</v>
      </c>
      <c r="T148" s="54" t="s">
        <v>81</v>
      </c>
      <c r="U148" s="18">
        <v>460223</v>
      </c>
      <c r="V148" s="18">
        <v>460223</v>
      </c>
      <c r="W148" s="18" t="s">
        <v>1396</v>
      </c>
      <c r="X148" s="77" t="s">
        <v>1397</v>
      </c>
      <c r="Y148" s="89">
        <f t="shared" si="49"/>
        <v>432124.8</v>
      </c>
      <c r="Z148" s="90">
        <f t="shared" si="50"/>
        <v>79380.59603391758</v>
      </c>
      <c r="AA148" s="91">
        <f t="shared" si="51"/>
        <v>0.18369831130709827</v>
      </c>
      <c r="AB148" s="90">
        <f t="shared" si="52"/>
        <v>511505.39603391755</v>
      </c>
      <c r="AC148" s="90">
        <f t="shared" si="53"/>
        <v>352744.20396608242</v>
      </c>
      <c r="AD148" s="92" t="str">
        <f t="shared" si="56"/>
        <v/>
      </c>
      <c r="AE148" s="92" t="str">
        <f t="shared" si="57"/>
        <v/>
      </c>
      <c r="AF148" s="92">
        <f t="shared" si="58"/>
        <v>373060</v>
      </c>
      <c r="AG148" s="92">
        <f t="shared" si="59"/>
        <v>429018</v>
      </c>
      <c r="AH148" s="92">
        <f t="shared" si="60"/>
        <v>460223</v>
      </c>
      <c r="AI148" s="100">
        <f t="shared" si="61"/>
        <v>420767</v>
      </c>
      <c r="AJ148" s="93">
        <f t="shared" si="54"/>
        <v>44163.405586526045</v>
      </c>
      <c r="AK148" s="23">
        <f t="shared" si="55"/>
        <v>0.104959290026371</v>
      </c>
      <c r="AM148" s="41"/>
    </row>
    <row r="149" spans="1:39" s="15" customFormat="1" ht="74.25" customHeight="1" x14ac:dyDescent="0.2">
      <c r="A149" s="81">
        <v>142</v>
      </c>
      <c r="B149" s="82" t="s">
        <v>223</v>
      </c>
      <c r="C149" s="82" t="s">
        <v>893</v>
      </c>
      <c r="D149" s="83" t="s">
        <v>1391</v>
      </c>
      <c r="E149" s="64">
        <v>93121</v>
      </c>
      <c r="F149" s="65">
        <v>93121</v>
      </c>
      <c r="G149" s="25" t="s">
        <v>1392</v>
      </c>
      <c r="H149" s="52" t="s">
        <v>1393</v>
      </c>
      <c r="I149" s="62">
        <v>180000</v>
      </c>
      <c r="J149" s="66">
        <v>180000</v>
      </c>
      <c r="K149" s="28" t="s">
        <v>1394</v>
      </c>
      <c r="L149" s="55" t="s">
        <v>1395</v>
      </c>
      <c r="M149" s="67">
        <v>99735</v>
      </c>
      <c r="N149" s="68">
        <v>99735</v>
      </c>
      <c r="O149" s="25" t="s">
        <v>1398</v>
      </c>
      <c r="P149" s="75" t="s">
        <v>1399</v>
      </c>
      <c r="Q149" s="69">
        <v>114695</v>
      </c>
      <c r="R149" s="63">
        <v>114695</v>
      </c>
      <c r="S149" s="24" t="s">
        <v>80</v>
      </c>
      <c r="T149" s="54" t="s">
        <v>81</v>
      </c>
      <c r="U149" s="18">
        <v>123037</v>
      </c>
      <c r="V149" s="18">
        <v>123037</v>
      </c>
      <c r="W149" s="18" t="s">
        <v>1396</v>
      </c>
      <c r="X149" s="77" t="s">
        <v>1397</v>
      </c>
      <c r="Y149" s="89">
        <f t="shared" si="49"/>
        <v>122117.6</v>
      </c>
      <c r="Z149" s="90">
        <f t="shared" si="50"/>
        <v>34453.215057524008</v>
      </c>
      <c r="AA149" s="91">
        <f t="shared" si="51"/>
        <v>0.28213144589743006</v>
      </c>
      <c r="AB149" s="90">
        <f t="shared" si="52"/>
        <v>156570.81505752401</v>
      </c>
      <c r="AC149" s="90">
        <f t="shared" si="53"/>
        <v>87664.384942475997</v>
      </c>
      <c r="AD149" s="92">
        <f t="shared" si="56"/>
        <v>93121</v>
      </c>
      <c r="AE149" s="92" t="str">
        <f t="shared" si="57"/>
        <v/>
      </c>
      <c r="AF149" s="92">
        <f t="shared" si="58"/>
        <v>99735</v>
      </c>
      <c r="AG149" s="92">
        <f t="shared" si="59"/>
        <v>114695</v>
      </c>
      <c r="AH149" s="92">
        <f t="shared" si="60"/>
        <v>123037</v>
      </c>
      <c r="AI149" s="100">
        <f t="shared" si="61"/>
        <v>107647</v>
      </c>
      <c r="AJ149" s="93">
        <f t="shared" si="54"/>
        <v>13664.196817474003</v>
      </c>
      <c r="AK149" s="23">
        <f t="shared" si="55"/>
        <v>0.12693523105589569</v>
      </c>
      <c r="AM149" s="41"/>
    </row>
    <row r="150" spans="1:39" s="15" customFormat="1" ht="74.25" customHeight="1" x14ac:dyDescent="0.2">
      <c r="A150" s="81">
        <v>143</v>
      </c>
      <c r="B150" s="82" t="s">
        <v>224</v>
      </c>
      <c r="C150" s="82" t="s">
        <v>894</v>
      </c>
      <c r="D150" s="83" t="s">
        <v>1391</v>
      </c>
      <c r="E150" s="64">
        <v>426398</v>
      </c>
      <c r="F150" s="65">
        <v>426398</v>
      </c>
      <c r="G150" s="25" t="s">
        <v>1392</v>
      </c>
      <c r="H150" s="52" t="s">
        <v>1393</v>
      </c>
      <c r="I150" s="62">
        <v>400000</v>
      </c>
      <c r="J150" s="66">
        <v>400000</v>
      </c>
      <c r="K150" s="28" t="s">
        <v>1394</v>
      </c>
      <c r="L150" s="55" t="s">
        <v>1395</v>
      </c>
      <c r="M150" s="67">
        <v>456680</v>
      </c>
      <c r="N150" s="68">
        <v>456680</v>
      </c>
      <c r="O150" s="25" t="s">
        <v>1398</v>
      </c>
      <c r="P150" s="75" t="s">
        <v>1399</v>
      </c>
      <c r="Q150" s="69">
        <v>525182</v>
      </c>
      <c r="R150" s="63">
        <v>525182</v>
      </c>
      <c r="S150" s="24" t="s">
        <v>80</v>
      </c>
      <c r="T150" s="54" t="s">
        <v>81</v>
      </c>
      <c r="U150" s="18">
        <v>563380</v>
      </c>
      <c r="V150" s="18">
        <v>563380</v>
      </c>
      <c r="W150" s="18" t="s">
        <v>1396</v>
      </c>
      <c r="X150" s="77" t="s">
        <v>1397</v>
      </c>
      <c r="Y150" s="89">
        <f t="shared" si="49"/>
        <v>474328</v>
      </c>
      <c r="Z150" s="90">
        <f t="shared" si="50"/>
        <v>68282.092103274044</v>
      </c>
      <c r="AA150" s="91">
        <f t="shared" si="51"/>
        <v>0.14395543190213111</v>
      </c>
      <c r="AB150" s="90">
        <f t="shared" si="52"/>
        <v>542610.09210327407</v>
      </c>
      <c r="AC150" s="90">
        <f t="shared" si="53"/>
        <v>406045.90789672593</v>
      </c>
      <c r="AD150" s="92">
        <f t="shared" si="56"/>
        <v>426398</v>
      </c>
      <c r="AE150" s="92" t="str">
        <f t="shared" si="57"/>
        <v/>
      </c>
      <c r="AF150" s="92">
        <f t="shared" si="58"/>
        <v>456680</v>
      </c>
      <c r="AG150" s="92">
        <f t="shared" si="59"/>
        <v>525182</v>
      </c>
      <c r="AH150" s="92" t="str">
        <f t="shared" si="60"/>
        <v/>
      </c>
      <c r="AI150" s="100">
        <f t="shared" si="61"/>
        <v>469420</v>
      </c>
      <c r="AJ150" s="93">
        <f t="shared" si="54"/>
        <v>50609.291281344769</v>
      </c>
      <c r="AK150" s="23">
        <f t="shared" si="55"/>
        <v>0.10781238822663024</v>
      </c>
      <c r="AM150" s="41"/>
    </row>
    <row r="151" spans="1:39" s="15" customFormat="1" ht="74.25" customHeight="1" x14ac:dyDescent="0.2">
      <c r="A151" s="81">
        <v>144</v>
      </c>
      <c r="B151" s="82" t="s">
        <v>225</v>
      </c>
      <c r="C151" s="82" t="s">
        <v>895</v>
      </c>
      <c r="D151" s="83" t="s">
        <v>1391</v>
      </c>
      <c r="E151" s="64">
        <v>204124</v>
      </c>
      <c r="F151" s="65">
        <v>204124</v>
      </c>
      <c r="G151" s="25" t="s">
        <v>1392</v>
      </c>
      <c r="H151" s="52" t="s">
        <v>1393</v>
      </c>
      <c r="I151" s="62">
        <v>390000</v>
      </c>
      <c r="J151" s="66">
        <v>390000</v>
      </c>
      <c r="K151" s="28" t="s">
        <v>1394</v>
      </c>
      <c r="L151" s="55" t="s">
        <v>1395</v>
      </c>
      <c r="M151" s="67">
        <v>218620</v>
      </c>
      <c r="N151" s="68">
        <v>218620</v>
      </c>
      <c r="O151" s="25" t="s">
        <v>1398</v>
      </c>
      <c r="P151" s="75" t="s">
        <v>1399</v>
      </c>
      <c r="Q151" s="69">
        <v>251413</v>
      </c>
      <c r="R151" s="63">
        <v>251413</v>
      </c>
      <c r="S151" s="24" t="s">
        <v>80</v>
      </c>
      <c r="T151" s="54" t="s">
        <v>81</v>
      </c>
      <c r="U151" s="18">
        <v>269699</v>
      </c>
      <c r="V151" s="18">
        <v>269699</v>
      </c>
      <c r="W151" s="18" t="s">
        <v>1396</v>
      </c>
      <c r="X151" s="77" t="s">
        <v>1397</v>
      </c>
      <c r="Y151" s="89">
        <f t="shared" si="49"/>
        <v>266771.20000000001</v>
      </c>
      <c r="Z151" s="90">
        <f t="shared" si="50"/>
        <v>73608.751515699521</v>
      </c>
      <c r="AA151" s="91">
        <f t="shared" si="51"/>
        <v>0.2759246557188314</v>
      </c>
      <c r="AB151" s="90">
        <f t="shared" si="52"/>
        <v>340379.9515156995</v>
      </c>
      <c r="AC151" s="90">
        <f t="shared" si="53"/>
        <v>193162.44848430049</v>
      </c>
      <c r="AD151" s="92">
        <f t="shared" si="56"/>
        <v>204124</v>
      </c>
      <c r="AE151" s="92" t="str">
        <f t="shared" si="57"/>
        <v/>
      </c>
      <c r="AF151" s="92">
        <f t="shared" si="58"/>
        <v>218620</v>
      </c>
      <c r="AG151" s="92">
        <f t="shared" si="59"/>
        <v>251413</v>
      </c>
      <c r="AH151" s="92">
        <f t="shared" si="60"/>
        <v>269699</v>
      </c>
      <c r="AI151" s="100">
        <f t="shared" si="61"/>
        <v>235964</v>
      </c>
      <c r="AJ151" s="93">
        <f t="shared" si="54"/>
        <v>29951.748763636489</v>
      </c>
      <c r="AK151" s="23">
        <f t="shared" si="55"/>
        <v>0.12693355242171048</v>
      </c>
      <c r="AM151" s="41"/>
    </row>
    <row r="152" spans="1:39" s="15" customFormat="1" ht="74.25" customHeight="1" x14ac:dyDescent="0.2">
      <c r="A152" s="81">
        <v>145</v>
      </c>
      <c r="B152" s="82" t="s">
        <v>226</v>
      </c>
      <c r="C152" s="82" t="s">
        <v>896</v>
      </c>
      <c r="D152" s="83" t="s">
        <v>1391</v>
      </c>
      <c r="E152" s="64">
        <v>655853</v>
      </c>
      <c r="F152" s="65">
        <v>655853</v>
      </c>
      <c r="G152" s="25" t="s">
        <v>1392</v>
      </c>
      <c r="H152" s="52" t="s">
        <v>1393</v>
      </c>
      <c r="I152" s="62">
        <v>1500000</v>
      </c>
      <c r="J152" s="66">
        <v>1500000</v>
      </c>
      <c r="K152" s="28" t="s">
        <v>1394</v>
      </c>
      <c r="L152" s="55" t="s">
        <v>1395</v>
      </c>
      <c r="M152" s="67">
        <v>702431</v>
      </c>
      <c r="N152" s="68">
        <v>702431</v>
      </c>
      <c r="O152" s="25" t="s">
        <v>1398</v>
      </c>
      <c r="P152" s="75" t="s">
        <v>1399</v>
      </c>
      <c r="Q152" s="69">
        <v>807795</v>
      </c>
      <c r="R152" s="63">
        <v>807795</v>
      </c>
      <c r="S152" s="24" t="s">
        <v>80</v>
      </c>
      <c r="T152" s="54" t="s">
        <v>81</v>
      </c>
      <c r="U152" s="18">
        <v>866550</v>
      </c>
      <c r="V152" s="18">
        <v>866550</v>
      </c>
      <c r="W152" s="18" t="s">
        <v>1396</v>
      </c>
      <c r="X152" s="77" t="s">
        <v>1397</v>
      </c>
      <c r="Y152" s="89">
        <f t="shared" si="49"/>
        <v>906525.8</v>
      </c>
      <c r="Z152" s="90">
        <f t="shared" si="50"/>
        <v>342070.53423482698</v>
      </c>
      <c r="AA152" s="91">
        <f t="shared" si="51"/>
        <v>0.37734230425082987</v>
      </c>
      <c r="AB152" s="90">
        <f t="shared" si="52"/>
        <v>1248596.334234827</v>
      </c>
      <c r="AC152" s="90">
        <f t="shared" si="53"/>
        <v>564455.26576517313</v>
      </c>
      <c r="AD152" s="92">
        <f t="shared" si="56"/>
        <v>655853</v>
      </c>
      <c r="AE152" s="92" t="str">
        <f t="shared" si="57"/>
        <v/>
      </c>
      <c r="AF152" s="92">
        <f t="shared" si="58"/>
        <v>702431</v>
      </c>
      <c r="AG152" s="92">
        <f t="shared" si="59"/>
        <v>807795</v>
      </c>
      <c r="AH152" s="92">
        <f t="shared" si="60"/>
        <v>866550</v>
      </c>
      <c r="AI152" s="100">
        <f t="shared" si="61"/>
        <v>758157.25</v>
      </c>
      <c r="AJ152" s="93">
        <f t="shared" si="54"/>
        <v>96236.633677531208</v>
      </c>
      <c r="AK152" s="23">
        <f t="shared" si="55"/>
        <v>0.12693492501394824</v>
      </c>
      <c r="AM152" s="41"/>
    </row>
    <row r="153" spans="1:39" s="15" customFormat="1" ht="74.25" customHeight="1" x14ac:dyDescent="0.2">
      <c r="A153" s="81">
        <v>146</v>
      </c>
      <c r="B153" s="82" t="s">
        <v>227</v>
      </c>
      <c r="C153" s="82" t="s">
        <v>897</v>
      </c>
      <c r="D153" s="83" t="s">
        <v>1391</v>
      </c>
      <c r="E153" s="64">
        <v>270188</v>
      </c>
      <c r="F153" s="65">
        <v>270188</v>
      </c>
      <c r="G153" s="25" t="s">
        <v>1392</v>
      </c>
      <c r="H153" s="52" t="s">
        <v>1393</v>
      </c>
      <c r="I153" s="62">
        <v>190000</v>
      </c>
      <c r="J153" s="66">
        <v>190000</v>
      </c>
      <c r="K153" s="28" t="s">
        <v>1394</v>
      </c>
      <c r="L153" s="55" t="s">
        <v>1395</v>
      </c>
      <c r="M153" s="67">
        <v>289377</v>
      </c>
      <c r="N153" s="68">
        <v>289377</v>
      </c>
      <c r="O153" s="25" t="s">
        <v>1398</v>
      </c>
      <c r="P153" s="75" t="s">
        <v>1399</v>
      </c>
      <c r="Q153" s="69">
        <v>332783</v>
      </c>
      <c r="R153" s="63">
        <v>332783</v>
      </c>
      <c r="S153" s="24" t="s">
        <v>80</v>
      </c>
      <c r="T153" s="54" t="s">
        <v>81</v>
      </c>
      <c r="U153" s="18">
        <v>356988</v>
      </c>
      <c r="V153" s="18">
        <v>356988</v>
      </c>
      <c r="W153" s="18" t="s">
        <v>1396</v>
      </c>
      <c r="X153" s="77" t="s">
        <v>1397</v>
      </c>
      <c r="Y153" s="89">
        <f t="shared" si="49"/>
        <v>287867.2</v>
      </c>
      <c r="Z153" s="90">
        <f t="shared" si="50"/>
        <v>64590.898210970845</v>
      </c>
      <c r="AA153" s="91">
        <f t="shared" si="51"/>
        <v>0.22437741504058414</v>
      </c>
      <c r="AB153" s="90">
        <f t="shared" si="52"/>
        <v>352458.09821097087</v>
      </c>
      <c r="AC153" s="90">
        <f t="shared" si="53"/>
        <v>223276.30178902915</v>
      </c>
      <c r="AD153" s="92">
        <f t="shared" si="56"/>
        <v>270188</v>
      </c>
      <c r="AE153" s="92" t="str">
        <f t="shared" si="57"/>
        <v/>
      </c>
      <c r="AF153" s="92">
        <f t="shared" si="58"/>
        <v>289377</v>
      </c>
      <c r="AG153" s="92">
        <f t="shared" si="59"/>
        <v>332783</v>
      </c>
      <c r="AH153" s="92" t="str">
        <f t="shared" si="60"/>
        <v/>
      </c>
      <c r="AI153" s="100">
        <f t="shared" si="61"/>
        <v>297449.33333333331</v>
      </c>
      <c r="AJ153" s="93">
        <f t="shared" si="54"/>
        <v>32068.760972842923</v>
      </c>
      <c r="AK153" s="23">
        <f t="shared" si="55"/>
        <v>0.10781251587780639</v>
      </c>
      <c r="AM153" s="41"/>
    </row>
    <row r="154" spans="1:39" s="15" customFormat="1" ht="74.25" customHeight="1" x14ac:dyDescent="0.2">
      <c r="A154" s="81">
        <v>147</v>
      </c>
      <c r="B154" s="82" t="s">
        <v>228</v>
      </c>
      <c r="C154" s="82" t="s">
        <v>898</v>
      </c>
      <c r="D154" s="83" t="s">
        <v>1391</v>
      </c>
      <c r="E154" s="64">
        <v>634209</v>
      </c>
      <c r="F154" s="65">
        <v>634209</v>
      </c>
      <c r="G154" s="25" t="s">
        <v>1392</v>
      </c>
      <c r="H154" s="52" t="s">
        <v>1393</v>
      </c>
      <c r="I154" s="62">
        <v>3500000</v>
      </c>
      <c r="J154" s="66">
        <v>3500000</v>
      </c>
      <c r="K154" s="28" t="s">
        <v>1394</v>
      </c>
      <c r="L154" s="55" t="s">
        <v>1395</v>
      </c>
      <c r="M154" s="67">
        <v>679249</v>
      </c>
      <c r="N154" s="68">
        <v>679249</v>
      </c>
      <c r="O154" s="25" t="s">
        <v>1398</v>
      </c>
      <c r="P154" s="75" t="s">
        <v>1399</v>
      </c>
      <c r="Q154" s="69">
        <v>781136</v>
      </c>
      <c r="R154" s="63">
        <v>781136</v>
      </c>
      <c r="S154" s="24" t="s">
        <v>80</v>
      </c>
      <c r="T154" s="54" t="s">
        <v>81</v>
      </c>
      <c r="U154" s="18">
        <v>837952</v>
      </c>
      <c r="V154" s="18">
        <v>837952</v>
      </c>
      <c r="W154" s="18" t="s">
        <v>1396</v>
      </c>
      <c r="X154" s="77" t="s">
        <v>1397</v>
      </c>
      <c r="Y154" s="89">
        <f t="shared" si="49"/>
        <v>1286509.2</v>
      </c>
      <c r="Z154" s="90">
        <f t="shared" si="50"/>
        <v>1240000.7717798809</v>
      </c>
      <c r="AA154" s="91">
        <f t="shared" si="51"/>
        <v>0.96384912892957231</v>
      </c>
      <c r="AB154" s="90">
        <f t="shared" si="52"/>
        <v>2526509.971779881</v>
      </c>
      <c r="AC154" s="90">
        <f t="shared" si="53"/>
        <v>46508.428220119094</v>
      </c>
      <c r="AD154" s="92">
        <f t="shared" si="56"/>
        <v>634209</v>
      </c>
      <c r="AE154" s="92" t="str">
        <f t="shared" si="57"/>
        <v/>
      </c>
      <c r="AF154" s="92">
        <f t="shared" si="58"/>
        <v>679249</v>
      </c>
      <c r="AG154" s="92">
        <f t="shared" si="59"/>
        <v>781136</v>
      </c>
      <c r="AH154" s="92">
        <f t="shared" si="60"/>
        <v>837952</v>
      </c>
      <c r="AI154" s="100">
        <f t="shared" si="61"/>
        <v>733136.5</v>
      </c>
      <c r="AJ154" s="93">
        <f t="shared" si="54"/>
        <v>93060.471295102878</v>
      </c>
      <c r="AK154" s="23">
        <f t="shared" si="55"/>
        <v>0.12693471310608989</v>
      </c>
      <c r="AM154" s="41"/>
    </row>
    <row r="155" spans="1:39" s="15" customFormat="1" ht="74.25" customHeight="1" x14ac:dyDescent="0.2">
      <c r="A155" s="81">
        <v>148</v>
      </c>
      <c r="B155" s="82" t="s">
        <v>229</v>
      </c>
      <c r="C155" s="82" t="s">
        <v>899</v>
      </c>
      <c r="D155" s="83" t="s">
        <v>1391</v>
      </c>
      <c r="E155" s="64">
        <v>1501429</v>
      </c>
      <c r="F155" s="65">
        <v>1501429</v>
      </c>
      <c r="G155" s="25" t="s">
        <v>1392</v>
      </c>
      <c r="H155" s="52" t="s">
        <v>1393</v>
      </c>
      <c r="I155" s="62">
        <v>4500000</v>
      </c>
      <c r="J155" s="66">
        <v>4500000</v>
      </c>
      <c r="K155" s="28" t="s">
        <v>1394</v>
      </c>
      <c r="L155" s="55" t="s">
        <v>1395</v>
      </c>
      <c r="M155" s="67">
        <v>1606529</v>
      </c>
      <c r="N155" s="68">
        <v>1606529</v>
      </c>
      <c r="O155" s="25" t="s">
        <v>1398</v>
      </c>
      <c r="P155" s="75" t="s">
        <v>1399</v>
      </c>
      <c r="Q155" s="69">
        <v>1847509</v>
      </c>
      <c r="R155" s="63">
        <v>1847509</v>
      </c>
      <c r="S155" s="24" t="s">
        <v>80</v>
      </c>
      <c r="T155" s="54" t="s">
        <v>81</v>
      </c>
      <c r="U155" s="18">
        <v>2181887</v>
      </c>
      <c r="V155" s="18">
        <v>2181887</v>
      </c>
      <c r="W155" s="18" t="s">
        <v>1396</v>
      </c>
      <c r="X155" s="77" t="s">
        <v>1397</v>
      </c>
      <c r="Y155" s="89">
        <f t="shared" si="49"/>
        <v>2327470.7999999998</v>
      </c>
      <c r="Z155" s="90">
        <f t="shared" si="50"/>
        <v>1242330.7964737895</v>
      </c>
      <c r="AA155" s="91">
        <f t="shared" si="51"/>
        <v>0.53376858539913352</v>
      </c>
      <c r="AB155" s="90">
        <f t="shared" si="52"/>
        <v>3569801.5964737893</v>
      </c>
      <c r="AC155" s="90">
        <f t="shared" si="53"/>
        <v>1085140.0035262103</v>
      </c>
      <c r="AD155" s="92">
        <f t="shared" si="56"/>
        <v>1501429</v>
      </c>
      <c r="AE155" s="92" t="str">
        <f t="shared" si="57"/>
        <v/>
      </c>
      <c r="AF155" s="92">
        <f t="shared" si="58"/>
        <v>1606529</v>
      </c>
      <c r="AG155" s="92">
        <f t="shared" si="59"/>
        <v>1847509</v>
      </c>
      <c r="AH155" s="92">
        <f t="shared" si="60"/>
        <v>2181887</v>
      </c>
      <c r="AI155" s="100">
        <f t="shared" si="61"/>
        <v>1784338.5</v>
      </c>
      <c r="AJ155" s="93">
        <f t="shared" si="54"/>
        <v>302042.67104886577</v>
      </c>
      <c r="AK155" s="23">
        <f t="shared" si="55"/>
        <v>0.16927431148790759</v>
      </c>
      <c r="AM155" s="41"/>
    </row>
    <row r="156" spans="1:39" s="15" customFormat="1" ht="74.25" customHeight="1" x14ac:dyDescent="0.2">
      <c r="A156" s="81">
        <v>149</v>
      </c>
      <c r="B156" s="82" t="s">
        <v>230</v>
      </c>
      <c r="C156" s="82" t="s">
        <v>900</v>
      </c>
      <c r="D156" s="83" t="s">
        <v>1391</v>
      </c>
      <c r="E156" s="64">
        <v>193175</v>
      </c>
      <c r="F156" s="65">
        <v>193175</v>
      </c>
      <c r="G156" s="25" t="s">
        <v>1392</v>
      </c>
      <c r="H156" s="52" t="s">
        <v>1393</v>
      </c>
      <c r="I156" s="62">
        <v>290000</v>
      </c>
      <c r="J156" s="66">
        <v>290000</v>
      </c>
      <c r="K156" s="28" t="s">
        <v>1394</v>
      </c>
      <c r="L156" s="55" t="s">
        <v>1395</v>
      </c>
      <c r="M156" s="67">
        <v>206894</v>
      </c>
      <c r="N156" s="68">
        <v>206894</v>
      </c>
      <c r="O156" s="25" t="s">
        <v>1398</v>
      </c>
      <c r="P156" s="75" t="s">
        <v>1399</v>
      </c>
      <c r="Q156" s="69">
        <v>237928</v>
      </c>
      <c r="R156" s="63">
        <v>237928</v>
      </c>
      <c r="S156" s="24" t="s">
        <v>80</v>
      </c>
      <c r="T156" s="54" t="s">
        <v>81</v>
      </c>
      <c r="U156" s="18">
        <v>255234</v>
      </c>
      <c r="V156" s="18">
        <v>255234</v>
      </c>
      <c r="W156" s="18" t="s">
        <v>1396</v>
      </c>
      <c r="X156" s="77" t="s">
        <v>1397</v>
      </c>
      <c r="Y156" s="89">
        <f t="shared" si="49"/>
        <v>236646.2</v>
      </c>
      <c r="Z156" s="90">
        <f t="shared" si="50"/>
        <v>38628.732598934657</v>
      </c>
      <c r="AA156" s="91">
        <f t="shared" si="51"/>
        <v>0.1632341131990907</v>
      </c>
      <c r="AB156" s="90">
        <f t="shared" si="52"/>
        <v>275274.93259893468</v>
      </c>
      <c r="AC156" s="90">
        <f t="shared" si="53"/>
        <v>198017.46740106534</v>
      </c>
      <c r="AD156" s="92" t="str">
        <f t="shared" si="56"/>
        <v/>
      </c>
      <c r="AE156" s="92" t="str">
        <f t="shared" si="57"/>
        <v/>
      </c>
      <c r="AF156" s="92">
        <f t="shared" si="58"/>
        <v>206894</v>
      </c>
      <c r="AG156" s="92">
        <f t="shared" si="59"/>
        <v>237928</v>
      </c>
      <c r="AH156" s="92">
        <f t="shared" si="60"/>
        <v>255234</v>
      </c>
      <c r="AI156" s="100">
        <f t="shared" si="61"/>
        <v>233352</v>
      </c>
      <c r="AJ156" s="93">
        <f t="shared" si="54"/>
        <v>24492.728145308763</v>
      </c>
      <c r="AK156" s="23">
        <f t="shared" si="55"/>
        <v>0.10496043807342026</v>
      </c>
      <c r="AM156" s="41"/>
    </row>
    <row r="157" spans="1:39" s="15" customFormat="1" ht="74.25" customHeight="1" x14ac:dyDescent="0.2">
      <c r="A157" s="81">
        <v>150</v>
      </c>
      <c r="B157" s="82" t="s">
        <v>231</v>
      </c>
      <c r="C157" s="82" t="s">
        <v>901</v>
      </c>
      <c r="D157" s="83" t="s">
        <v>1391</v>
      </c>
      <c r="E157" s="64">
        <v>107704</v>
      </c>
      <c r="F157" s="65">
        <v>107704</v>
      </c>
      <c r="G157" s="25" t="s">
        <v>1392</v>
      </c>
      <c r="H157" s="52" t="s">
        <v>1393</v>
      </c>
      <c r="I157" s="62">
        <v>150000</v>
      </c>
      <c r="J157" s="66">
        <v>150000</v>
      </c>
      <c r="K157" s="28" t="s">
        <v>1394</v>
      </c>
      <c r="L157" s="55" t="s">
        <v>1395</v>
      </c>
      <c r="M157" s="67">
        <v>115352</v>
      </c>
      <c r="N157" s="68">
        <v>115352</v>
      </c>
      <c r="O157" s="25" t="s">
        <v>1398</v>
      </c>
      <c r="P157" s="75" t="s">
        <v>1399</v>
      </c>
      <c r="Q157" s="69">
        <v>132655</v>
      </c>
      <c r="R157" s="63">
        <v>132655</v>
      </c>
      <c r="S157" s="24" t="s">
        <v>80</v>
      </c>
      <c r="T157" s="54" t="s">
        <v>81</v>
      </c>
      <c r="U157" s="18">
        <v>142304</v>
      </c>
      <c r="V157" s="18">
        <v>142304</v>
      </c>
      <c r="W157" s="18" t="s">
        <v>1396</v>
      </c>
      <c r="X157" s="77" t="s">
        <v>1397</v>
      </c>
      <c r="Y157" s="89">
        <f t="shared" si="49"/>
        <v>129603</v>
      </c>
      <c r="Z157" s="90">
        <f t="shared" si="50"/>
        <v>17813.793223230139</v>
      </c>
      <c r="AA157" s="91">
        <f t="shared" si="51"/>
        <v>0.13744892651582247</v>
      </c>
      <c r="AB157" s="90">
        <f t="shared" si="52"/>
        <v>147416.79322323014</v>
      </c>
      <c r="AC157" s="90">
        <f t="shared" si="53"/>
        <v>111789.20677676986</v>
      </c>
      <c r="AD157" s="92" t="str">
        <f t="shared" si="56"/>
        <v/>
      </c>
      <c r="AE157" s="92" t="str">
        <f t="shared" si="57"/>
        <v/>
      </c>
      <c r="AF157" s="92">
        <f t="shared" si="58"/>
        <v>115352</v>
      </c>
      <c r="AG157" s="92">
        <f t="shared" si="59"/>
        <v>132655</v>
      </c>
      <c r="AH157" s="92">
        <f t="shared" si="60"/>
        <v>142304</v>
      </c>
      <c r="AI157" s="100">
        <f t="shared" si="61"/>
        <v>130103.66666666667</v>
      </c>
      <c r="AJ157" s="93">
        <f t="shared" si="54"/>
        <v>13655.934692774908</v>
      </c>
      <c r="AK157" s="23">
        <f t="shared" si="55"/>
        <v>0.10496195105524754</v>
      </c>
      <c r="AM157" s="41"/>
    </row>
    <row r="158" spans="1:39" s="15" customFormat="1" ht="74.25" customHeight="1" x14ac:dyDescent="0.2">
      <c r="A158" s="81">
        <v>151</v>
      </c>
      <c r="B158" s="82" t="s">
        <v>232</v>
      </c>
      <c r="C158" s="82" t="s">
        <v>902</v>
      </c>
      <c r="D158" s="83" t="s">
        <v>1391</v>
      </c>
      <c r="E158" s="64">
        <v>308659</v>
      </c>
      <c r="F158" s="65">
        <v>308659</v>
      </c>
      <c r="G158" s="25" t="s">
        <v>1392</v>
      </c>
      <c r="H158" s="52" t="s">
        <v>1393</v>
      </c>
      <c r="I158" s="62">
        <v>400000</v>
      </c>
      <c r="J158" s="66">
        <v>400000</v>
      </c>
      <c r="K158" s="28" t="s">
        <v>1394</v>
      </c>
      <c r="L158" s="55" t="s">
        <v>1395</v>
      </c>
      <c r="M158" s="67">
        <v>330580</v>
      </c>
      <c r="N158" s="68">
        <v>330580</v>
      </c>
      <c r="O158" s="25" t="s">
        <v>1398</v>
      </c>
      <c r="P158" s="75" t="s">
        <v>1399</v>
      </c>
      <c r="Q158" s="69">
        <v>380167</v>
      </c>
      <c r="R158" s="63">
        <v>380167</v>
      </c>
      <c r="S158" s="24" t="s">
        <v>80</v>
      </c>
      <c r="T158" s="54" t="s">
        <v>81</v>
      </c>
      <c r="U158" s="18">
        <v>407818</v>
      </c>
      <c r="V158" s="18">
        <v>407818</v>
      </c>
      <c r="W158" s="18" t="s">
        <v>1396</v>
      </c>
      <c r="X158" s="77" t="s">
        <v>1397</v>
      </c>
      <c r="Y158" s="89">
        <f t="shared" si="49"/>
        <v>365444.8</v>
      </c>
      <c r="Z158" s="90">
        <f t="shared" si="50"/>
        <v>43722.06096125859</v>
      </c>
      <c r="AA158" s="91">
        <f t="shared" si="51"/>
        <v>0.11964067066013415</v>
      </c>
      <c r="AB158" s="90">
        <f t="shared" si="52"/>
        <v>409166.86096125859</v>
      </c>
      <c r="AC158" s="90">
        <f t="shared" si="53"/>
        <v>321722.73903874139</v>
      </c>
      <c r="AD158" s="92" t="str">
        <f t="shared" si="56"/>
        <v/>
      </c>
      <c r="AE158" s="92">
        <f t="shared" si="57"/>
        <v>400000</v>
      </c>
      <c r="AF158" s="92">
        <f t="shared" si="58"/>
        <v>330580</v>
      </c>
      <c r="AG158" s="92">
        <f t="shared" si="59"/>
        <v>380167</v>
      </c>
      <c r="AH158" s="92">
        <f t="shared" si="60"/>
        <v>407818</v>
      </c>
      <c r="AI158" s="100">
        <f t="shared" si="61"/>
        <v>379641.25</v>
      </c>
      <c r="AJ158" s="93">
        <f t="shared" si="54"/>
        <v>34716.425539649099</v>
      </c>
      <c r="AK158" s="23">
        <f t="shared" si="55"/>
        <v>9.1445346204210159E-2</v>
      </c>
      <c r="AM158" s="41"/>
    </row>
    <row r="159" spans="1:39" s="15" customFormat="1" ht="74.25" customHeight="1" x14ac:dyDescent="0.2">
      <c r="A159" s="81">
        <v>152</v>
      </c>
      <c r="B159" s="82" t="s">
        <v>233</v>
      </c>
      <c r="C159" s="82" t="s">
        <v>903</v>
      </c>
      <c r="D159" s="83" t="s">
        <v>1391</v>
      </c>
      <c r="E159" s="64">
        <v>307273</v>
      </c>
      <c r="F159" s="65">
        <v>307273</v>
      </c>
      <c r="G159" s="25" t="s">
        <v>1392</v>
      </c>
      <c r="H159" s="52" t="s">
        <v>1393</v>
      </c>
      <c r="I159" s="62">
        <v>390000</v>
      </c>
      <c r="J159" s="66">
        <v>390000</v>
      </c>
      <c r="K159" s="28" t="s">
        <v>1394</v>
      </c>
      <c r="L159" s="55" t="s">
        <v>1395</v>
      </c>
      <c r="M159" s="67">
        <v>329094</v>
      </c>
      <c r="N159" s="68">
        <v>329094</v>
      </c>
      <c r="O159" s="25" t="s">
        <v>1398</v>
      </c>
      <c r="P159" s="75" t="s">
        <v>1399</v>
      </c>
      <c r="Q159" s="69">
        <v>378458</v>
      </c>
      <c r="R159" s="63">
        <v>378458</v>
      </c>
      <c r="S159" s="24" t="s">
        <v>80</v>
      </c>
      <c r="T159" s="54" t="s">
        <v>81</v>
      </c>
      <c r="U159" s="18">
        <v>405985</v>
      </c>
      <c r="V159" s="18">
        <v>405985</v>
      </c>
      <c r="W159" s="18" t="s">
        <v>1396</v>
      </c>
      <c r="X159" s="77" t="s">
        <v>1397</v>
      </c>
      <c r="Y159" s="89">
        <f t="shared" si="49"/>
        <v>362162</v>
      </c>
      <c r="Z159" s="90">
        <f t="shared" si="50"/>
        <v>42033.51083956704</v>
      </c>
      <c r="AA159" s="91">
        <f t="shared" si="51"/>
        <v>0.11606273115226622</v>
      </c>
      <c r="AB159" s="90">
        <f t="shared" si="52"/>
        <v>404195.51083956705</v>
      </c>
      <c r="AC159" s="90">
        <f t="shared" si="53"/>
        <v>320128.48916043295</v>
      </c>
      <c r="AD159" s="92" t="str">
        <f t="shared" si="56"/>
        <v/>
      </c>
      <c r="AE159" s="92">
        <f t="shared" si="57"/>
        <v>390000</v>
      </c>
      <c r="AF159" s="92">
        <f t="shared" si="58"/>
        <v>329094</v>
      </c>
      <c r="AG159" s="92">
        <f t="shared" si="59"/>
        <v>378458</v>
      </c>
      <c r="AH159" s="92" t="str">
        <f t="shared" si="60"/>
        <v/>
      </c>
      <c r="AI159" s="100">
        <f t="shared" si="61"/>
        <v>365850.66666666669</v>
      </c>
      <c r="AJ159" s="93">
        <f t="shared" si="54"/>
        <v>32351.102752971703</v>
      </c>
      <c r="AK159" s="23">
        <f t="shared" si="55"/>
        <v>8.8427070661722729E-2</v>
      </c>
      <c r="AM159" s="41"/>
    </row>
    <row r="160" spans="1:39" s="15" customFormat="1" ht="74.25" customHeight="1" x14ac:dyDescent="0.2">
      <c r="A160" s="81">
        <v>153</v>
      </c>
      <c r="B160" s="82" t="s">
        <v>234</v>
      </c>
      <c r="C160" s="82" t="s">
        <v>904</v>
      </c>
      <c r="D160" s="83" t="s">
        <v>1391</v>
      </c>
      <c r="E160" s="64">
        <v>381061</v>
      </c>
      <c r="F160" s="65">
        <v>381061</v>
      </c>
      <c r="G160" s="25" t="s">
        <v>1392</v>
      </c>
      <c r="H160" s="52" t="s">
        <v>1393</v>
      </c>
      <c r="I160" s="62">
        <v>550000</v>
      </c>
      <c r="J160" s="66">
        <v>550000</v>
      </c>
      <c r="K160" s="28" t="s">
        <v>1394</v>
      </c>
      <c r="L160" s="55" t="s">
        <v>1395</v>
      </c>
      <c r="M160" s="67">
        <v>408123</v>
      </c>
      <c r="N160" s="68">
        <v>408123</v>
      </c>
      <c r="O160" s="25" t="s">
        <v>1398</v>
      </c>
      <c r="P160" s="75" t="s">
        <v>1399</v>
      </c>
      <c r="Q160" s="69">
        <v>469342</v>
      </c>
      <c r="R160" s="63">
        <v>469342</v>
      </c>
      <c r="S160" s="24" t="s">
        <v>80</v>
      </c>
      <c r="T160" s="54" t="s">
        <v>81</v>
      </c>
      <c r="U160" s="18">
        <v>503479</v>
      </c>
      <c r="V160" s="18">
        <v>503479</v>
      </c>
      <c r="W160" s="18" t="s">
        <v>1396</v>
      </c>
      <c r="X160" s="77" t="s">
        <v>1397</v>
      </c>
      <c r="Y160" s="89">
        <f t="shared" si="49"/>
        <v>462401</v>
      </c>
      <c r="Z160" s="90">
        <f t="shared" si="50"/>
        <v>68868.463845943304</v>
      </c>
      <c r="AA160" s="91">
        <f t="shared" si="51"/>
        <v>0.14893666719134108</v>
      </c>
      <c r="AB160" s="90">
        <f t="shared" si="52"/>
        <v>531269.46384594333</v>
      </c>
      <c r="AC160" s="90">
        <f t="shared" si="53"/>
        <v>393532.53615405667</v>
      </c>
      <c r="AD160" s="92" t="str">
        <f t="shared" si="56"/>
        <v/>
      </c>
      <c r="AE160" s="92" t="str">
        <f t="shared" si="57"/>
        <v/>
      </c>
      <c r="AF160" s="92">
        <f t="shared" si="58"/>
        <v>408123</v>
      </c>
      <c r="AG160" s="92">
        <f t="shared" si="59"/>
        <v>469342</v>
      </c>
      <c r="AH160" s="92">
        <f t="shared" si="60"/>
        <v>503479</v>
      </c>
      <c r="AI160" s="100">
        <f t="shared" si="61"/>
        <v>460314.66666666669</v>
      </c>
      <c r="AJ160" s="93">
        <f t="shared" si="54"/>
        <v>48314.710434124856</v>
      </c>
      <c r="AK160" s="23">
        <f t="shared" si="55"/>
        <v>0.10496018035660719</v>
      </c>
      <c r="AM160" s="41"/>
    </row>
    <row r="161" spans="1:39" s="15" customFormat="1" ht="74.25" customHeight="1" x14ac:dyDescent="0.2">
      <c r="A161" s="81">
        <v>154</v>
      </c>
      <c r="B161" s="82" t="s">
        <v>235</v>
      </c>
      <c r="C161" s="82" t="s">
        <v>905</v>
      </c>
      <c r="D161" s="83" t="s">
        <v>1391</v>
      </c>
      <c r="E161" s="64">
        <v>706162</v>
      </c>
      <c r="F161" s="65">
        <v>706162</v>
      </c>
      <c r="G161" s="25" t="s">
        <v>1392</v>
      </c>
      <c r="H161" s="52" t="s">
        <v>1393</v>
      </c>
      <c r="I161" s="62">
        <v>1500000</v>
      </c>
      <c r="J161" s="66">
        <v>1500000</v>
      </c>
      <c r="K161" s="28" t="s">
        <v>1394</v>
      </c>
      <c r="L161" s="55" t="s">
        <v>1395</v>
      </c>
      <c r="M161" s="67">
        <v>756312</v>
      </c>
      <c r="N161" s="68">
        <v>756312</v>
      </c>
      <c r="O161" s="25" t="s">
        <v>1398</v>
      </c>
      <c r="P161" s="75" t="s">
        <v>1399</v>
      </c>
      <c r="Q161" s="69">
        <v>869759</v>
      </c>
      <c r="R161" s="63">
        <v>869759</v>
      </c>
      <c r="S161" s="24" t="s">
        <v>80</v>
      </c>
      <c r="T161" s="54" t="s">
        <v>81</v>
      </c>
      <c r="U161" s="18">
        <v>933020</v>
      </c>
      <c r="V161" s="18">
        <v>933020</v>
      </c>
      <c r="W161" s="18" t="s">
        <v>1396</v>
      </c>
      <c r="X161" s="77" t="s">
        <v>1397</v>
      </c>
      <c r="Y161" s="89">
        <f t="shared" si="49"/>
        <v>953050.6</v>
      </c>
      <c r="Z161" s="90">
        <f t="shared" si="50"/>
        <v>318650.4429885514</v>
      </c>
      <c r="AA161" s="91">
        <f t="shared" si="51"/>
        <v>0.33434787511654829</v>
      </c>
      <c r="AB161" s="90">
        <f t="shared" si="52"/>
        <v>1271701.0429885513</v>
      </c>
      <c r="AC161" s="90">
        <f t="shared" si="53"/>
        <v>634400.15701144864</v>
      </c>
      <c r="AD161" s="92">
        <f t="shared" si="56"/>
        <v>706162</v>
      </c>
      <c r="AE161" s="92" t="str">
        <f t="shared" si="57"/>
        <v/>
      </c>
      <c r="AF161" s="92">
        <f t="shared" si="58"/>
        <v>756312</v>
      </c>
      <c r="AG161" s="92">
        <f t="shared" si="59"/>
        <v>869759</v>
      </c>
      <c r="AH161" s="92">
        <f t="shared" si="60"/>
        <v>933020</v>
      </c>
      <c r="AI161" s="100">
        <f t="shared" si="61"/>
        <v>816313.25</v>
      </c>
      <c r="AJ161" s="93">
        <f t="shared" si="54"/>
        <v>103618.46934266432</v>
      </c>
      <c r="AK161" s="23">
        <f t="shared" si="55"/>
        <v>0.12693469001350194</v>
      </c>
      <c r="AM161" s="41"/>
    </row>
    <row r="162" spans="1:39" s="15" customFormat="1" ht="74.25" customHeight="1" x14ac:dyDescent="0.2">
      <c r="A162" s="81">
        <v>155</v>
      </c>
      <c r="B162" s="82" t="s">
        <v>236</v>
      </c>
      <c r="C162" s="82" t="s">
        <v>906</v>
      </c>
      <c r="D162" s="83" t="s">
        <v>1391</v>
      </c>
      <c r="E162" s="64">
        <v>1053207</v>
      </c>
      <c r="F162" s="65">
        <v>1053207</v>
      </c>
      <c r="G162" s="25" t="s">
        <v>1392</v>
      </c>
      <c r="H162" s="52" t="s">
        <v>1393</v>
      </c>
      <c r="I162" s="62">
        <v>3500000</v>
      </c>
      <c r="J162" s="66">
        <v>3500000</v>
      </c>
      <c r="K162" s="28" t="s">
        <v>1394</v>
      </c>
      <c r="L162" s="55" t="s">
        <v>1395</v>
      </c>
      <c r="M162" s="67">
        <v>1128004</v>
      </c>
      <c r="N162" s="68">
        <v>1128004</v>
      </c>
      <c r="O162" s="25" t="s">
        <v>1398</v>
      </c>
      <c r="P162" s="75" t="s">
        <v>1399</v>
      </c>
      <c r="Q162" s="69">
        <v>1297204</v>
      </c>
      <c r="R162" s="63">
        <v>1297204</v>
      </c>
      <c r="S162" s="24" t="s">
        <v>80</v>
      </c>
      <c r="T162" s="54" t="s">
        <v>81</v>
      </c>
      <c r="U162" s="18">
        <v>1391556</v>
      </c>
      <c r="V162" s="18">
        <v>1391556</v>
      </c>
      <c r="W162" s="18" t="s">
        <v>1396</v>
      </c>
      <c r="X162" s="77" t="s">
        <v>1397</v>
      </c>
      <c r="Y162" s="89">
        <f t="shared" si="49"/>
        <v>1673994.2</v>
      </c>
      <c r="Z162" s="90">
        <f t="shared" si="50"/>
        <v>1029504.9076435722</v>
      </c>
      <c r="AA162" s="91">
        <f t="shared" si="51"/>
        <v>0.61499908879228626</v>
      </c>
      <c r="AB162" s="90">
        <f t="shared" si="52"/>
        <v>2703499.1076435721</v>
      </c>
      <c r="AC162" s="90">
        <f t="shared" si="53"/>
        <v>644489.29235642776</v>
      </c>
      <c r="AD162" s="92">
        <f t="shared" si="56"/>
        <v>1053207</v>
      </c>
      <c r="AE162" s="92" t="str">
        <f t="shared" si="57"/>
        <v/>
      </c>
      <c r="AF162" s="92">
        <f t="shared" si="58"/>
        <v>1128004</v>
      </c>
      <c r="AG162" s="92">
        <f t="shared" si="59"/>
        <v>1297204</v>
      </c>
      <c r="AH162" s="92">
        <f t="shared" si="60"/>
        <v>1391556</v>
      </c>
      <c r="AI162" s="100">
        <f t="shared" si="61"/>
        <v>1217492.75</v>
      </c>
      <c r="AJ162" s="93">
        <f t="shared" si="54"/>
        <v>154542.27297274792</v>
      </c>
      <c r="AK162" s="23">
        <f t="shared" si="55"/>
        <v>0.1269348609860288</v>
      </c>
      <c r="AM162" s="41"/>
    </row>
    <row r="163" spans="1:39" s="15" customFormat="1" ht="74.25" customHeight="1" x14ac:dyDescent="0.2">
      <c r="A163" s="81">
        <v>157</v>
      </c>
      <c r="B163" s="82" t="s">
        <v>237</v>
      </c>
      <c r="C163" s="82" t="s">
        <v>907</v>
      </c>
      <c r="D163" s="83" t="s">
        <v>1391</v>
      </c>
      <c r="E163" s="64">
        <v>66021</v>
      </c>
      <c r="F163" s="65">
        <v>66021</v>
      </c>
      <c r="G163" s="25" t="s">
        <v>1392</v>
      </c>
      <c r="H163" s="52" t="s">
        <v>1393</v>
      </c>
      <c r="I163" s="62">
        <v>150000</v>
      </c>
      <c r="J163" s="66">
        <v>150000</v>
      </c>
      <c r="K163" s="28" t="s">
        <v>1394</v>
      </c>
      <c r="L163" s="55" t="s">
        <v>1395</v>
      </c>
      <c r="M163" s="67">
        <v>70710</v>
      </c>
      <c r="N163" s="68">
        <v>70710</v>
      </c>
      <c r="O163" s="25" t="s">
        <v>1398</v>
      </c>
      <c r="P163" s="75" t="s">
        <v>1399</v>
      </c>
      <c r="Q163" s="69">
        <v>81316</v>
      </c>
      <c r="R163" s="63">
        <v>81316</v>
      </c>
      <c r="S163" s="24" t="s">
        <v>80</v>
      </c>
      <c r="T163" s="54" t="s">
        <v>81</v>
      </c>
      <c r="U163" s="18">
        <v>87231</v>
      </c>
      <c r="V163" s="18">
        <v>87231</v>
      </c>
      <c r="W163" s="18" t="s">
        <v>1396</v>
      </c>
      <c r="X163" s="77" t="s">
        <v>1397</v>
      </c>
      <c r="Y163" s="89">
        <f t="shared" si="49"/>
        <v>91055.6</v>
      </c>
      <c r="Z163" s="90">
        <f t="shared" si="50"/>
        <v>34002.221623005746</v>
      </c>
      <c r="AA163" s="91">
        <f t="shared" si="51"/>
        <v>0.37342262994264763</v>
      </c>
      <c r="AB163" s="90">
        <f t="shared" si="52"/>
        <v>125057.82162300576</v>
      </c>
      <c r="AC163" s="90">
        <f t="shared" si="53"/>
        <v>57053.37837699426</v>
      </c>
      <c r="AD163" s="92">
        <f t="shared" si="56"/>
        <v>66021</v>
      </c>
      <c r="AE163" s="92" t="str">
        <f t="shared" si="57"/>
        <v/>
      </c>
      <c r="AF163" s="92">
        <f t="shared" si="58"/>
        <v>70710</v>
      </c>
      <c r="AG163" s="92">
        <f t="shared" si="59"/>
        <v>81316</v>
      </c>
      <c r="AH163" s="92">
        <f t="shared" si="60"/>
        <v>87231</v>
      </c>
      <c r="AI163" s="100">
        <f t="shared" si="61"/>
        <v>76319.5</v>
      </c>
      <c r="AJ163" s="93">
        <f t="shared" si="54"/>
        <v>9687.645689227078</v>
      </c>
      <c r="AK163" s="23">
        <f t="shared" si="55"/>
        <v>0.12693539251733932</v>
      </c>
      <c r="AM163" s="41"/>
    </row>
    <row r="164" spans="1:39" s="15" customFormat="1" ht="74.25" customHeight="1" x14ac:dyDescent="0.2">
      <c r="A164" s="81">
        <v>158</v>
      </c>
      <c r="B164" s="82" t="s">
        <v>238</v>
      </c>
      <c r="C164" s="82" t="s">
        <v>908</v>
      </c>
      <c r="D164" s="83" t="s">
        <v>1391</v>
      </c>
      <c r="E164" s="64">
        <v>66215</v>
      </c>
      <c r="F164" s="65">
        <v>66215</v>
      </c>
      <c r="G164" s="25" t="s">
        <v>1392</v>
      </c>
      <c r="H164" s="52" t="s">
        <v>1393</v>
      </c>
      <c r="I164" s="62">
        <v>150000</v>
      </c>
      <c r="J164" s="66">
        <v>150000</v>
      </c>
      <c r="K164" s="28" t="s">
        <v>1394</v>
      </c>
      <c r="L164" s="55" t="s">
        <v>1395</v>
      </c>
      <c r="M164" s="67">
        <v>70918</v>
      </c>
      <c r="N164" s="68">
        <v>70918</v>
      </c>
      <c r="O164" s="25" t="s">
        <v>1398</v>
      </c>
      <c r="P164" s="75" t="s">
        <v>1399</v>
      </c>
      <c r="Q164" s="69">
        <v>81555</v>
      </c>
      <c r="R164" s="63">
        <v>81555</v>
      </c>
      <c r="S164" s="24" t="s">
        <v>80</v>
      </c>
      <c r="T164" s="54" t="s">
        <v>81</v>
      </c>
      <c r="U164" s="18">
        <v>87487</v>
      </c>
      <c r="V164" s="18">
        <v>87487</v>
      </c>
      <c r="W164" s="18" t="s">
        <v>1396</v>
      </c>
      <c r="X164" s="77" t="s">
        <v>1397</v>
      </c>
      <c r="Y164" s="89">
        <f t="shared" si="49"/>
        <v>91235</v>
      </c>
      <c r="Z164" s="90">
        <f t="shared" si="50"/>
        <v>33911.119186780023</v>
      </c>
      <c r="AA164" s="91">
        <f t="shared" si="51"/>
        <v>0.37168980311042937</v>
      </c>
      <c r="AB164" s="90">
        <f t="shared" si="52"/>
        <v>125146.11918678002</v>
      </c>
      <c r="AC164" s="90">
        <f t="shared" si="53"/>
        <v>57323.880813219977</v>
      </c>
      <c r="AD164" s="92">
        <f t="shared" si="56"/>
        <v>66215</v>
      </c>
      <c r="AE164" s="92" t="str">
        <f t="shared" si="57"/>
        <v/>
      </c>
      <c r="AF164" s="92">
        <f t="shared" si="58"/>
        <v>70918</v>
      </c>
      <c r="AG164" s="92">
        <f t="shared" si="59"/>
        <v>81555</v>
      </c>
      <c r="AH164" s="92">
        <f t="shared" si="60"/>
        <v>87487</v>
      </c>
      <c r="AI164" s="100">
        <f t="shared" si="61"/>
        <v>76543.75</v>
      </c>
      <c r="AJ164" s="93">
        <f t="shared" si="54"/>
        <v>9715.9574369521961</v>
      </c>
      <c r="AK164" s="23">
        <f t="shared" si="55"/>
        <v>0.12693338694474984</v>
      </c>
      <c r="AM164" s="41"/>
    </row>
    <row r="165" spans="1:39" s="15" customFormat="1" ht="74.25" customHeight="1" x14ac:dyDescent="0.2">
      <c r="A165" s="81">
        <v>159</v>
      </c>
      <c r="B165" s="82" t="s">
        <v>239</v>
      </c>
      <c r="C165" s="82" t="s">
        <v>909</v>
      </c>
      <c r="D165" s="83" t="s">
        <v>1391</v>
      </c>
      <c r="E165" s="64">
        <v>64757</v>
      </c>
      <c r="F165" s="65">
        <v>64757</v>
      </c>
      <c r="G165" s="25" t="s">
        <v>1392</v>
      </c>
      <c r="H165" s="52" t="s">
        <v>1393</v>
      </c>
      <c r="I165" s="62">
        <v>200000</v>
      </c>
      <c r="J165" s="66">
        <v>200000</v>
      </c>
      <c r="K165" s="28" t="s">
        <v>1394</v>
      </c>
      <c r="L165" s="55" t="s">
        <v>1395</v>
      </c>
      <c r="M165" s="67">
        <v>69356</v>
      </c>
      <c r="N165" s="68">
        <v>69356</v>
      </c>
      <c r="O165" s="25" t="s">
        <v>1398</v>
      </c>
      <c r="P165" s="75" t="s">
        <v>1399</v>
      </c>
      <c r="Q165" s="69">
        <v>79759</v>
      </c>
      <c r="R165" s="63">
        <v>79759</v>
      </c>
      <c r="S165" s="24" t="s">
        <v>80</v>
      </c>
      <c r="T165" s="54" t="s">
        <v>81</v>
      </c>
      <c r="U165" s="18">
        <v>85560</v>
      </c>
      <c r="V165" s="18">
        <v>85560</v>
      </c>
      <c r="W165" s="18" t="s">
        <v>1396</v>
      </c>
      <c r="X165" s="77" t="s">
        <v>1397</v>
      </c>
      <c r="Y165" s="89">
        <f t="shared" ref="Y165:Y228" si="62">+AVERAGE(F165,J165,N165,R165,V165)</f>
        <v>99886.399999999994</v>
      </c>
      <c r="Z165" s="90">
        <f t="shared" ref="Z165:Z228" si="63">+STDEV(F165,J165,N165,R165,V165)</f>
        <v>56566.93146441655</v>
      </c>
      <c r="AA165" s="91">
        <f t="shared" ref="AA165:AA228" si="64">Z165/Y165</f>
        <v>0.56631264580980545</v>
      </c>
      <c r="AB165" s="90">
        <f t="shared" ref="AB165:AB228" si="65">+Y165+Z165</f>
        <v>156453.33146441655</v>
      </c>
      <c r="AC165" s="90">
        <f t="shared" ref="AC165:AC228" si="66">Y165-Z165</f>
        <v>43319.468535583444</v>
      </c>
      <c r="AD165" s="92">
        <f t="shared" si="56"/>
        <v>64757</v>
      </c>
      <c r="AE165" s="92" t="str">
        <f t="shared" si="57"/>
        <v/>
      </c>
      <c r="AF165" s="92">
        <f t="shared" si="58"/>
        <v>69356</v>
      </c>
      <c r="AG165" s="92">
        <f t="shared" si="59"/>
        <v>79759</v>
      </c>
      <c r="AH165" s="92">
        <f t="shared" si="60"/>
        <v>85560</v>
      </c>
      <c r="AI165" s="100">
        <f t="shared" si="61"/>
        <v>74858</v>
      </c>
      <c r="AJ165" s="93">
        <f t="shared" ref="AJ165:AJ228" si="67">+STDEV(AD165:AH165)</f>
        <v>9501.8385940125645</v>
      </c>
      <c r="AK165" s="23">
        <f t="shared" ref="AK165:AK228" si="68">+AJ165/AI165</f>
        <v>0.12693150490278346</v>
      </c>
      <c r="AM165" s="41"/>
    </row>
    <row r="166" spans="1:39" s="15" customFormat="1" ht="74.25" customHeight="1" x14ac:dyDescent="0.2">
      <c r="A166" s="81">
        <v>160</v>
      </c>
      <c r="B166" s="82" t="s">
        <v>240</v>
      </c>
      <c r="C166" s="82" t="s">
        <v>910</v>
      </c>
      <c r="D166" s="83" t="s">
        <v>1391</v>
      </c>
      <c r="E166" s="64">
        <v>72691</v>
      </c>
      <c r="F166" s="65">
        <v>72691</v>
      </c>
      <c r="G166" s="25" t="s">
        <v>1392</v>
      </c>
      <c r="H166" s="52" t="s">
        <v>1393</v>
      </c>
      <c r="I166" s="62">
        <v>200000</v>
      </c>
      <c r="J166" s="66">
        <v>200000</v>
      </c>
      <c r="K166" s="28" t="s">
        <v>1394</v>
      </c>
      <c r="L166" s="55" t="s">
        <v>1395</v>
      </c>
      <c r="M166" s="67">
        <v>77854</v>
      </c>
      <c r="N166" s="68">
        <v>77854</v>
      </c>
      <c r="O166" s="25" t="s">
        <v>1398</v>
      </c>
      <c r="P166" s="75" t="s">
        <v>1399</v>
      </c>
      <c r="Q166" s="69">
        <v>89532</v>
      </c>
      <c r="R166" s="63">
        <v>89532</v>
      </c>
      <c r="S166" s="24" t="s">
        <v>80</v>
      </c>
      <c r="T166" s="54" t="s">
        <v>81</v>
      </c>
      <c r="U166" s="18">
        <v>96044</v>
      </c>
      <c r="V166" s="18">
        <v>96044</v>
      </c>
      <c r="W166" s="18" t="s">
        <v>1396</v>
      </c>
      <c r="X166" s="77" t="s">
        <v>1397</v>
      </c>
      <c r="Y166" s="89">
        <f t="shared" si="62"/>
        <v>107224.2</v>
      </c>
      <c r="Z166" s="90">
        <f t="shared" si="63"/>
        <v>52679.47994428192</v>
      </c>
      <c r="AA166" s="91">
        <f t="shared" si="64"/>
        <v>0.49130214955468937</v>
      </c>
      <c r="AB166" s="90">
        <f t="shared" si="65"/>
        <v>159903.67994428193</v>
      </c>
      <c r="AC166" s="90">
        <f t="shared" si="66"/>
        <v>54544.720055718077</v>
      </c>
      <c r="AD166" s="92">
        <f t="shared" si="56"/>
        <v>72691</v>
      </c>
      <c r="AE166" s="92" t="str">
        <f t="shared" si="57"/>
        <v/>
      </c>
      <c r="AF166" s="92">
        <f t="shared" si="58"/>
        <v>77854</v>
      </c>
      <c r="AG166" s="92">
        <f t="shared" si="59"/>
        <v>89532</v>
      </c>
      <c r="AH166" s="92">
        <f t="shared" si="60"/>
        <v>96044</v>
      </c>
      <c r="AI166" s="100">
        <f t="shared" si="61"/>
        <v>84030.25</v>
      </c>
      <c r="AJ166" s="93">
        <f t="shared" si="67"/>
        <v>10666.522344075724</v>
      </c>
      <c r="AK166" s="23">
        <f t="shared" si="68"/>
        <v>0.12693669653577996</v>
      </c>
      <c r="AM166" s="41"/>
    </row>
    <row r="167" spans="1:39" s="15" customFormat="1" ht="74.25" customHeight="1" x14ac:dyDescent="0.2">
      <c r="A167" s="81">
        <v>161</v>
      </c>
      <c r="B167" s="82" t="s">
        <v>241</v>
      </c>
      <c r="C167" s="82" t="s">
        <v>911</v>
      </c>
      <c r="D167" s="83" t="s">
        <v>1391</v>
      </c>
      <c r="E167" s="64">
        <v>112226</v>
      </c>
      <c r="F167" s="65">
        <v>112226</v>
      </c>
      <c r="G167" s="25" t="s">
        <v>1392</v>
      </c>
      <c r="H167" s="52" t="s">
        <v>1393</v>
      </c>
      <c r="I167" s="62">
        <v>250000</v>
      </c>
      <c r="J167" s="66">
        <v>250000</v>
      </c>
      <c r="K167" s="28" t="s">
        <v>1394</v>
      </c>
      <c r="L167" s="55" t="s">
        <v>1395</v>
      </c>
      <c r="M167" s="67">
        <v>120197</v>
      </c>
      <c r="N167" s="68">
        <v>120197</v>
      </c>
      <c r="O167" s="25" t="s">
        <v>1398</v>
      </c>
      <c r="P167" s="75" t="s">
        <v>1399</v>
      </c>
      <c r="Q167" s="69">
        <v>138227</v>
      </c>
      <c r="R167" s="63">
        <v>138227</v>
      </c>
      <c r="S167" s="24" t="s">
        <v>80</v>
      </c>
      <c r="T167" s="54" t="s">
        <v>81</v>
      </c>
      <c r="U167" s="18">
        <v>148280</v>
      </c>
      <c r="V167" s="18">
        <v>148280</v>
      </c>
      <c r="W167" s="18" t="s">
        <v>1396</v>
      </c>
      <c r="X167" s="77" t="s">
        <v>1397</v>
      </c>
      <c r="Y167" s="89">
        <f t="shared" si="62"/>
        <v>153786</v>
      </c>
      <c r="Z167" s="90">
        <f t="shared" si="63"/>
        <v>55643.927867288447</v>
      </c>
      <c r="AA167" s="91">
        <f t="shared" si="64"/>
        <v>0.36182700549652402</v>
      </c>
      <c r="AB167" s="90">
        <f t="shared" si="65"/>
        <v>209429.92786728844</v>
      </c>
      <c r="AC167" s="90">
        <f t="shared" si="66"/>
        <v>98142.072132711561</v>
      </c>
      <c r="AD167" s="92">
        <f t="shared" si="56"/>
        <v>112226</v>
      </c>
      <c r="AE167" s="92" t="str">
        <f t="shared" si="57"/>
        <v/>
      </c>
      <c r="AF167" s="92">
        <f t="shared" si="58"/>
        <v>120197</v>
      </c>
      <c r="AG167" s="92">
        <f t="shared" si="59"/>
        <v>138227</v>
      </c>
      <c r="AH167" s="92">
        <f t="shared" si="60"/>
        <v>148280</v>
      </c>
      <c r="AI167" s="100">
        <f t="shared" si="61"/>
        <v>129732.5</v>
      </c>
      <c r="AJ167" s="93">
        <f t="shared" si="67"/>
        <v>16467.843301416247</v>
      </c>
      <c r="AK167" s="23">
        <f t="shared" si="68"/>
        <v>0.12693691481638175</v>
      </c>
      <c r="AM167" s="41"/>
    </row>
    <row r="168" spans="1:39" s="15" customFormat="1" ht="74.25" customHeight="1" x14ac:dyDescent="0.2">
      <c r="A168" s="81">
        <v>162</v>
      </c>
      <c r="B168" s="82" t="s">
        <v>242</v>
      </c>
      <c r="C168" s="82" t="s">
        <v>912</v>
      </c>
      <c r="D168" s="83" t="s">
        <v>1391</v>
      </c>
      <c r="E168" s="64">
        <v>128192</v>
      </c>
      <c r="F168" s="65">
        <v>128192</v>
      </c>
      <c r="G168" s="25" t="s">
        <v>1392</v>
      </c>
      <c r="H168" s="52" t="s">
        <v>1393</v>
      </c>
      <c r="I168" s="62">
        <v>250000</v>
      </c>
      <c r="J168" s="66">
        <v>250000</v>
      </c>
      <c r="K168" s="28" t="s">
        <v>1394</v>
      </c>
      <c r="L168" s="55" t="s">
        <v>1395</v>
      </c>
      <c r="M168" s="67">
        <v>137296</v>
      </c>
      <c r="N168" s="68">
        <v>137296</v>
      </c>
      <c r="O168" s="25" t="s">
        <v>1398</v>
      </c>
      <c r="P168" s="75" t="s">
        <v>1399</v>
      </c>
      <c r="Q168" s="69">
        <v>157891</v>
      </c>
      <c r="R168" s="63">
        <v>157891</v>
      </c>
      <c r="S168" s="24" t="s">
        <v>80</v>
      </c>
      <c r="T168" s="54" t="s">
        <v>81</v>
      </c>
      <c r="U168" s="18">
        <v>169375</v>
      </c>
      <c r="V168" s="18">
        <v>169375</v>
      </c>
      <c r="W168" s="18" t="s">
        <v>1396</v>
      </c>
      <c r="X168" s="77" t="s">
        <v>1397</v>
      </c>
      <c r="Y168" s="89">
        <f t="shared" si="62"/>
        <v>168550.8</v>
      </c>
      <c r="Z168" s="90">
        <f t="shared" si="63"/>
        <v>48357.983009013071</v>
      </c>
      <c r="AA168" s="91">
        <f t="shared" si="64"/>
        <v>0.28690450006178003</v>
      </c>
      <c r="AB168" s="90">
        <f t="shared" si="65"/>
        <v>216908.78300901304</v>
      </c>
      <c r="AC168" s="90">
        <f t="shared" si="66"/>
        <v>120192.81699098692</v>
      </c>
      <c r="AD168" s="92">
        <f t="shared" si="56"/>
        <v>128192</v>
      </c>
      <c r="AE168" s="92" t="str">
        <f t="shared" si="57"/>
        <v/>
      </c>
      <c r="AF168" s="92">
        <f t="shared" si="58"/>
        <v>137296</v>
      </c>
      <c r="AG168" s="92">
        <f t="shared" si="59"/>
        <v>157891</v>
      </c>
      <c r="AH168" s="92">
        <f t="shared" si="60"/>
        <v>169375</v>
      </c>
      <c r="AI168" s="100">
        <f t="shared" si="61"/>
        <v>148188.5</v>
      </c>
      <c r="AJ168" s="93">
        <f t="shared" si="67"/>
        <v>18810.572000872275</v>
      </c>
      <c r="AK168" s="23">
        <f t="shared" si="68"/>
        <v>0.12693678659863805</v>
      </c>
      <c r="AM168" s="41"/>
    </row>
    <row r="169" spans="1:39" s="15" customFormat="1" ht="74.25" customHeight="1" x14ac:dyDescent="0.2">
      <c r="A169" s="81">
        <v>163</v>
      </c>
      <c r="B169" s="82" t="s">
        <v>243</v>
      </c>
      <c r="C169" s="82" t="s">
        <v>912</v>
      </c>
      <c r="D169" s="83" t="s">
        <v>1391</v>
      </c>
      <c r="E169" s="64">
        <v>971513</v>
      </c>
      <c r="F169" s="65">
        <v>971513</v>
      </c>
      <c r="G169" s="25" t="s">
        <v>1392</v>
      </c>
      <c r="H169" s="52" t="s">
        <v>1393</v>
      </c>
      <c r="I169" s="62">
        <v>450000</v>
      </c>
      <c r="J169" s="66">
        <v>450000</v>
      </c>
      <c r="K169" s="28" t="s">
        <v>1394</v>
      </c>
      <c r="L169" s="55" t="s">
        <v>1395</v>
      </c>
      <c r="M169" s="67">
        <v>1039518</v>
      </c>
      <c r="N169" s="68">
        <v>1039518</v>
      </c>
      <c r="O169" s="25" t="s">
        <v>1398</v>
      </c>
      <c r="P169" s="75" t="s">
        <v>1399</v>
      </c>
      <c r="Q169" s="69">
        <v>1195446</v>
      </c>
      <c r="R169" s="63">
        <v>1195446</v>
      </c>
      <c r="S169" s="24" t="s">
        <v>80</v>
      </c>
      <c r="T169" s="54" t="s">
        <v>81</v>
      </c>
      <c r="U169" s="18">
        <v>1282397</v>
      </c>
      <c r="V169" s="18">
        <v>1282397</v>
      </c>
      <c r="W169" s="18" t="s">
        <v>1396</v>
      </c>
      <c r="X169" s="77" t="s">
        <v>1397</v>
      </c>
      <c r="Y169" s="89">
        <f t="shared" si="62"/>
        <v>987774.8</v>
      </c>
      <c r="Z169" s="90">
        <f t="shared" si="63"/>
        <v>324835.7694446533</v>
      </c>
      <c r="AA169" s="91">
        <f t="shared" si="64"/>
        <v>0.3288561010512247</v>
      </c>
      <c r="AB169" s="90">
        <f t="shared" si="65"/>
        <v>1312610.5694446533</v>
      </c>
      <c r="AC169" s="90">
        <f t="shared" si="66"/>
        <v>662939.03055534675</v>
      </c>
      <c r="AD169" s="92">
        <f t="shared" si="56"/>
        <v>971513</v>
      </c>
      <c r="AE169" s="92" t="str">
        <f t="shared" si="57"/>
        <v/>
      </c>
      <c r="AF169" s="92">
        <f t="shared" si="58"/>
        <v>1039518</v>
      </c>
      <c r="AG169" s="92">
        <f t="shared" si="59"/>
        <v>1195446</v>
      </c>
      <c r="AH169" s="92">
        <f t="shared" si="60"/>
        <v>1282397</v>
      </c>
      <c r="AI169" s="100">
        <f t="shared" si="61"/>
        <v>1122218.5</v>
      </c>
      <c r="AJ169" s="93">
        <f t="shared" si="67"/>
        <v>142092.62125928051</v>
      </c>
      <c r="AK169" s="23">
        <f t="shared" si="68"/>
        <v>0.12661760723003632</v>
      </c>
      <c r="AM169" s="41"/>
    </row>
    <row r="170" spans="1:39" s="15" customFormat="1" ht="74.25" customHeight="1" x14ac:dyDescent="0.2">
      <c r="A170" s="81">
        <v>164</v>
      </c>
      <c r="B170" s="82" t="s">
        <v>244</v>
      </c>
      <c r="C170" s="82" t="s">
        <v>913</v>
      </c>
      <c r="D170" s="83" t="s">
        <v>1391</v>
      </c>
      <c r="E170" s="64">
        <v>9750</v>
      </c>
      <c r="F170" s="65">
        <v>9750</v>
      </c>
      <c r="G170" s="25" t="s">
        <v>1392</v>
      </c>
      <c r="H170" s="52" t="s">
        <v>1393</v>
      </c>
      <c r="I170" s="62">
        <v>80000</v>
      </c>
      <c r="J170" s="66">
        <v>80000</v>
      </c>
      <c r="K170" s="28" t="s">
        <v>1394</v>
      </c>
      <c r="L170" s="55" t="s">
        <v>1395</v>
      </c>
      <c r="M170" s="67">
        <v>10442</v>
      </c>
      <c r="N170" s="68">
        <v>10442</v>
      </c>
      <c r="O170" s="25" t="s">
        <v>1398</v>
      </c>
      <c r="P170" s="75" t="s">
        <v>1399</v>
      </c>
      <c r="Q170" s="69">
        <v>12008</v>
      </c>
      <c r="R170" s="63">
        <v>12008</v>
      </c>
      <c r="S170" s="24" t="s">
        <v>80</v>
      </c>
      <c r="T170" s="54" t="s">
        <v>81</v>
      </c>
      <c r="U170" s="18">
        <v>12882</v>
      </c>
      <c r="V170" s="18">
        <v>12882</v>
      </c>
      <c r="W170" s="18" t="s">
        <v>1396</v>
      </c>
      <c r="X170" s="77" t="s">
        <v>1397</v>
      </c>
      <c r="Y170" s="89">
        <f t="shared" si="62"/>
        <v>25016.400000000001</v>
      </c>
      <c r="Z170" s="90">
        <f t="shared" si="63"/>
        <v>30761.723404256791</v>
      </c>
      <c r="AA170" s="91">
        <f t="shared" si="64"/>
        <v>1.2296622777160897</v>
      </c>
      <c r="AB170" s="90">
        <f t="shared" si="65"/>
        <v>55778.123404256796</v>
      </c>
      <c r="AC170" s="90">
        <f t="shared" si="66"/>
        <v>-5745.3234042567892</v>
      </c>
      <c r="AD170" s="92">
        <f t="shared" si="56"/>
        <v>9750</v>
      </c>
      <c r="AE170" s="92" t="str">
        <f t="shared" si="57"/>
        <v/>
      </c>
      <c r="AF170" s="92">
        <f t="shared" si="58"/>
        <v>10442</v>
      </c>
      <c r="AG170" s="92">
        <f t="shared" si="59"/>
        <v>12008</v>
      </c>
      <c r="AH170" s="92">
        <f t="shared" si="60"/>
        <v>12882</v>
      </c>
      <c r="AI170" s="100">
        <f t="shared" si="61"/>
        <v>11270.5</v>
      </c>
      <c r="AJ170" s="93">
        <f t="shared" si="67"/>
        <v>1430.5210006614141</v>
      </c>
      <c r="AK170" s="23">
        <f t="shared" si="68"/>
        <v>0.12692613465786026</v>
      </c>
      <c r="AM170" s="41"/>
    </row>
    <row r="171" spans="1:39" s="15" customFormat="1" ht="74.25" customHeight="1" x14ac:dyDescent="0.2">
      <c r="A171" s="81">
        <v>165</v>
      </c>
      <c r="B171" s="82" t="s">
        <v>245</v>
      </c>
      <c r="C171" s="82" t="s">
        <v>914</v>
      </c>
      <c r="D171" s="83" t="s">
        <v>1391</v>
      </c>
      <c r="E171" s="64">
        <v>24110</v>
      </c>
      <c r="F171" s="65">
        <v>24110</v>
      </c>
      <c r="G171" s="25" t="s">
        <v>1392</v>
      </c>
      <c r="H171" s="52" t="s">
        <v>1393</v>
      </c>
      <c r="I171" s="62">
        <v>120000</v>
      </c>
      <c r="J171" s="66">
        <v>120000</v>
      </c>
      <c r="K171" s="28" t="s">
        <v>1394</v>
      </c>
      <c r="L171" s="55" t="s">
        <v>1395</v>
      </c>
      <c r="M171" s="67">
        <v>25823</v>
      </c>
      <c r="N171" s="68">
        <v>25823</v>
      </c>
      <c r="O171" s="25" t="s">
        <v>1398</v>
      </c>
      <c r="P171" s="75" t="s">
        <v>1399</v>
      </c>
      <c r="Q171" s="69">
        <v>29696</v>
      </c>
      <c r="R171" s="63">
        <v>29696</v>
      </c>
      <c r="S171" s="24" t="s">
        <v>80</v>
      </c>
      <c r="T171" s="54" t="s">
        <v>81</v>
      </c>
      <c r="U171" s="18">
        <v>31856</v>
      </c>
      <c r="V171" s="18">
        <v>31856</v>
      </c>
      <c r="W171" s="18" t="s">
        <v>1396</v>
      </c>
      <c r="X171" s="77" t="s">
        <v>1397</v>
      </c>
      <c r="Y171" s="89">
        <f t="shared" si="62"/>
        <v>46297</v>
      </c>
      <c r="Z171" s="90">
        <f t="shared" si="63"/>
        <v>41314.995873169348</v>
      </c>
      <c r="AA171" s="91">
        <f t="shared" si="64"/>
        <v>0.89239034652719074</v>
      </c>
      <c r="AB171" s="90">
        <f t="shared" si="65"/>
        <v>87611.995873169348</v>
      </c>
      <c r="AC171" s="90">
        <f t="shared" si="66"/>
        <v>4982.0041268306522</v>
      </c>
      <c r="AD171" s="92">
        <f t="shared" si="56"/>
        <v>24110</v>
      </c>
      <c r="AE171" s="92" t="str">
        <f t="shared" si="57"/>
        <v/>
      </c>
      <c r="AF171" s="92">
        <f t="shared" si="58"/>
        <v>25823</v>
      </c>
      <c r="AG171" s="92">
        <f t="shared" si="59"/>
        <v>29696</v>
      </c>
      <c r="AH171" s="92">
        <f t="shared" si="60"/>
        <v>31856</v>
      </c>
      <c r="AI171" s="100">
        <f t="shared" si="61"/>
        <v>27871.25</v>
      </c>
      <c r="AJ171" s="93">
        <f t="shared" si="67"/>
        <v>3537.9030865754366</v>
      </c>
      <c r="AK171" s="23">
        <f t="shared" si="68"/>
        <v>0.12693736687717402</v>
      </c>
      <c r="AM171" s="41"/>
    </row>
    <row r="172" spans="1:39" s="15" customFormat="1" ht="74.25" customHeight="1" x14ac:dyDescent="0.2">
      <c r="A172" s="81">
        <v>166</v>
      </c>
      <c r="B172" s="82" t="s">
        <v>246</v>
      </c>
      <c r="C172" s="82" t="s">
        <v>915</v>
      </c>
      <c r="D172" s="83" t="s">
        <v>1391</v>
      </c>
      <c r="E172" s="64">
        <v>46771</v>
      </c>
      <c r="F172" s="65">
        <v>46771</v>
      </c>
      <c r="G172" s="25" t="s">
        <v>1392</v>
      </c>
      <c r="H172" s="52" t="s">
        <v>1393</v>
      </c>
      <c r="I172" s="62">
        <v>150000</v>
      </c>
      <c r="J172" s="66">
        <v>150000</v>
      </c>
      <c r="K172" s="28" t="s">
        <v>1394</v>
      </c>
      <c r="L172" s="55" t="s">
        <v>1395</v>
      </c>
      <c r="M172" s="67">
        <v>50093</v>
      </c>
      <c r="N172" s="68">
        <v>50093</v>
      </c>
      <c r="O172" s="25" t="s">
        <v>1398</v>
      </c>
      <c r="P172" s="75" t="s">
        <v>1399</v>
      </c>
      <c r="Q172" s="69">
        <v>57607</v>
      </c>
      <c r="R172" s="63">
        <v>57607</v>
      </c>
      <c r="S172" s="24" t="s">
        <v>80</v>
      </c>
      <c r="T172" s="54" t="s">
        <v>81</v>
      </c>
      <c r="U172" s="18">
        <v>61797</v>
      </c>
      <c r="V172" s="18">
        <v>61797</v>
      </c>
      <c r="W172" s="18" t="s">
        <v>1396</v>
      </c>
      <c r="X172" s="77" t="s">
        <v>1397</v>
      </c>
      <c r="Y172" s="89">
        <f t="shared" si="62"/>
        <v>73253.600000000006</v>
      </c>
      <c r="Z172" s="90">
        <f t="shared" si="63"/>
        <v>43312.29959030114</v>
      </c>
      <c r="AA172" s="91">
        <f t="shared" si="64"/>
        <v>0.59126513359481492</v>
      </c>
      <c r="AB172" s="90">
        <f t="shared" si="65"/>
        <v>116565.89959030115</v>
      </c>
      <c r="AC172" s="90">
        <f t="shared" si="66"/>
        <v>29941.300409698866</v>
      </c>
      <c r="AD172" s="92">
        <f t="shared" si="56"/>
        <v>46771</v>
      </c>
      <c r="AE172" s="92" t="str">
        <f t="shared" si="57"/>
        <v/>
      </c>
      <c r="AF172" s="92">
        <f t="shared" si="58"/>
        <v>50093</v>
      </c>
      <c r="AG172" s="92">
        <f t="shared" si="59"/>
        <v>57607</v>
      </c>
      <c r="AH172" s="92">
        <f t="shared" si="60"/>
        <v>61797</v>
      </c>
      <c r="AI172" s="100">
        <f t="shared" si="61"/>
        <v>54067</v>
      </c>
      <c r="AJ172" s="93">
        <f t="shared" si="67"/>
        <v>6863.1574852007197</v>
      </c>
      <c r="AK172" s="23">
        <f t="shared" si="68"/>
        <v>0.12693801182238185</v>
      </c>
      <c r="AM172" s="41"/>
    </row>
    <row r="173" spans="1:39" s="15" customFormat="1" ht="74.25" customHeight="1" x14ac:dyDescent="0.2">
      <c r="A173" s="81">
        <v>167</v>
      </c>
      <c r="B173" s="82" t="s">
        <v>247</v>
      </c>
      <c r="C173" s="82" t="s">
        <v>916</v>
      </c>
      <c r="D173" s="83" t="s">
        <v>1391</v>
      </c>
      <c r="E173" s="64">
        <v>27020</v>
      </c>
      <c r="F173" s="65">
        <v>27020</v>
      </c>
      <c r="G173" s="25" t="s">
        <v>1392</v>
      </c>
      <c r="H173" s="52" t="s">
        <v>1393</v>
      </c>
      <c r="I173" s="62">
        <v>100000</v>
      </c>
      <c r="J173" s="66">
        <v>100000</v>
      </c>
      <c r="K173" s="28" t="s">
        <v>1394</v>
      </c>
      <c r="L173" s="55" t="s">
        <v>1395</v>
      </c>
      <c r="M173" s="67">
        <v>28939</v>
      </c>
      <c r="N173" s="68">
        <v>28939</v>
      </c>
      <c r="O173" s="25" t="s">
        <v>1398</v>
      </c>
      <c r="P173" s="75" t="s">
        <v>1399</v>
      </c>
      <c r="Q173" s="69">
        <v>33279</v>
      </c>
      <c r="R173" s="63">
        <v>33279</v>
      </c>
      <c r="S173" s="24" t="s">
        <v>80</v>
      </c>
      <c r="T173" s="54" t="s">
        <v>81</v>
      </c>
      <c r="U173" s="18">
        <v>35700</v>
      </c>
      <c r="V173" s="18">
        <v>35700</v>
      </c>
      <c r="W173" s="18" t="s">
        <v>1396</v>
      </c>
      <c r="X173" s="77" t="s">
        <v>1397</v>
      </c>
      <c r="Y173" s="89">
        <f t="shared" si="62"/>
        <v>44987.6</v>
      </c>
      <c r="Z173" s="90">
        <f t="shared" si="63"/>
        <v>30943.92991040408</v>
      </c>
      <c r="AA173" s="91">
        <f t="shared" si="64"/>
        <v>0.68783242294330171</v>
      </c>
      <c r="AB173" s="90">
        <f t="shared" si="65"/>
        <v>75931.529910404075</v>
      </c>
      <c r="AC173" s="90">
        <f t="shared" si="66"/>
        <v>14043.670089595918</v>
      </c>
      <c r="AD173" s="92">
        <f t="shared" si="56"/>
        <v>27020</v>
      </c>
      <c r="AE173" s="92" t="str">
        <f t="shared" si="57"/>
        <v/>
      </c>
      <c r="AF173" s="92">
        <f t="shared" si="58"/>
        <v>28939</v>
      </c>
      <c r="AG173" s="92">
        <f t="shared" si="59"/>
        <v>33279</v>
      </c>
      <c r="AH173" s="92">
        <f t="shared" si="60"/>
        <v>35700</v>
      </c>
      <c r="AI173" s="100">
        <f t="shared" si="61"/>
        <v>31234.5</v>
      </c>
      <c r="AJ173" s="93">
        <f t="shared" si="67"/>
        <v>3964.5092592484466</v>
      </c>
      <c r="AK173" s="23">
        <f t="shared" si="68"/>
        <v>0.12692725221304796</v>
      </c>
      <c r="AM173" s="41"/>
    </row>
    <row r="174" spans="1:39" s="15" customFormat="1" ht="74.25" customHeight="1" x14ac:dyDescent="0.2">
      <c r="A174" s="81">
        <v>168</v>
      </c>
      <c r="B174" s="82" t="s">
        <v>248</v>
      </c>
      <c r="C174" s="82" t="s">
        <v>917</v>
      </c>
      <c r="D174" s="83" t="s">
        <v>1391</v>
      </c>
      <c r="E174" s="64">
        <v>23105</v>
      </c>
      <c r="F174" s="65">
        <v>23105</v>
      </c>
      <c r="G174" s="25" t="s">
        <v>1392</v>
      </c>
      <c r="H174" s="52" t="s">
        <v>1393</v>
      </c>
      <c r="I174" s="62">
        <v>90000</v>
      </c>
      <c r="J174" s="66">
        <v>90000</v>
      </c>
      <c r="K174" s="28" t="s">
        <v>1394</v>
      </c>
      <c r="L174" s="55" t="s">
        <v>1395</v>
      </c>
      <c r="M174" s="67">
        <v>24746</v>
      </c>
      <c r="N174" s="68">
        <v>24746</v>
      </c>
      <c r="O174" s="25" t="s">
        <v>1398</v>
      </c>
      <c r="P174" s="75" t="s">
        <v>1399</v>
      </c>
      <c r="Q174" s="69">
        <v>28458</v>
      </c>
      <c r="R174" s="63">
        <v>28458</v>
      </c>
      <c r="S174" s="24" t="s">
        <v>80</v>
      </c>
      <c r="T174" s="54" t="s">
        <v>81</v>
      </c>
      <c r="U174" s="18">
        <v>30527</v>
      </c>
      <c r="V174" s="18">
        <v>30527</v>
      </c>
      <c r="W174" s="18" t="s">
        <v>1396</v>
      </c>
      <c r="X174" s="77" t="s">
        <v>1397</v>
      </c>
      <c r="Y174" s="89">
        <f t="shared" si="62"/>
        <v>39367.199999999997</v>
      </c>
      <c r="Z174" s="90">
        <f t="shared" si="63"/>
        <v>28456.452936021386</v>
      </c>
      <c r="AA174" s="91">
        <f t="shared" si="64"/>
        <v>0.72284675912997087</v>
      </c>
      <c r="AB174" s="90">
        <f t="shared" si="65"/>
        <v>67823.65293602139</v>
      </c>
      <c r="AC174" s="90">
        <f t="shared" si="66"/>
        <v>10910.747063978612</v>
      </c>
      <c r="AD174" s="92">
        <f t="shared" si="56"/>
        <v>23105</v>
      </c>
      <c r="AE174" s="92" t="str">
        <f t="shared" si="57"/>
        <v/>
      </c>
      <c r="AF174" s="92">
        <f t="shared" si="58"/>
        <v>24746</v>
      </c>
      <c r="AG174" s="92">
        <f t="shared" si="59"/>
        <v>28458</v>
      </c>
      <c r="AH174" s="92">
        <f t="shared" si="60"/>
        <v>30527</v>
      </c>
      <c r="AI174" s="100">
        <f t="shared" si="61"/>
        <v>26709</v>
      </c>
      <c r="AJ174" s="93">
        <f t="shared" si="67"/>
        <v>3390.0988186187142</v>
      </c>
      <c r="AK174" s="23">
        <f t="shared" si="68"/>
        <v>0.12692720875430433</v>
      </c>
      <c r="AM174" s="41"/>
    </row>
    <row r="175" spans="1:39" s="15" customFormat="1" ht="74.25" customHeight="1" x14ac:dyDescent="0.2">
      <c r="A175" s="81">
        <v>169</v>
      </c>
      <c r="B175" s="82" t="s">
        <v>249</v>
      </c>
      <c r="C175" s="82" t="s">
        <v>918</v>
      </c>
      <c r="D175" s="83" t="s">
        <v>1391</v>
      </c>
      <c r="E175" s="64">
        <v>107071</v>
      </c>
      <c r="F175" s="65">
        <v>107071</v>
      </c>
      <c r="G175" s="25" t="s">
        <v>1392</v>
      </c>
      <c r="H175" s="52" t="s">
        <v>1393</v>
      </c>
      <c r="I175" s="62">
        <v>200000</v>
      </c>
      <c r="J175" s="66">
        <v>200000</v>
      </c>
      <c r="K175" s="28" t="s">
        <v>1394</v>
      </c>
      <c r="L175" s="55" t="s">
        <v>1395</v>
      </c>
      <c r="M175" s="67">
        <v>114675</v>
      </c>
      <c r="N175" s="68">
        <v>114675</v>
      </c>
      <c r="O175" s="25" t="s">
        <v>1398</v>
      </c>
      <c r="P175" s="75" t="s">
        <v>1399</v>
      </c>
      <c r="Q175" s="69">
        <v>131877</v>
      </c>
      <c r="R175" s="63">
        <v>131877</v>
      </c>
      <c r="S175" s="24" t="s">
        <v>80</v>
      </c>
      <c r="T175" s="54" t="s">
        <v>81</v>
      </c>
      <c r="U175" s="18">
        <v>141469</v>
      </c>
      <c r="V175" s="18">
        <v>141469</v>
      </c>
      <c r="W175" s="18" t="s">
        <v>1396</v>
      </c>
      <c r="X175" s="77" t="s">
        <v>1397</v>
      </c>
      <c r="Y175" s="89">
        <f t="shared" si="62"/>
        <v>139018.4</v>
      </c>
      <c r="Z175" s="90">
        <f t="shared" si="63"/>
        <v>36704.897708616481</v>
      </c>
      <c r="AA175" s="91">
        <f t="shared" si="64"/>
        <v>0.26402906168260087</v>
      </c>
      <c r="AB175" s="90">
        <f t="shared" si="65"/>
        <v>175723.29770861648</v>
      </c>
      <c r="AC175" s="90">
        <f t="shared" si="66"/>
        <v>102313.50229138351</v>
      </c>
      <c r="AD175" s="92">
        <f t="shared" si="56"/>
        <v>107071</v>
      </c>
      <c r="AE175" s="92" t="str">
        <f t="shared" si="57"/>
        <v/>
      </c>
      <c r="AF175" s="92">
        <f t="shared" si="58"/>
        <v>114675</v>
      </c>
      <c r="AG175" s="92">
        <f t="shared" si="59"/>
        <v>131877</v>
      </c>
      <c r="AH175" s="92">
        <f t="shared" si="60"/>
        <v>141469</v>
      </c>
      <c r="AI175" s="100">
        <f t="shared" si="61"/>
        <v>123773</v>
      </c>
      <c r="AJ175" s="93">
        <f t="shared" si="67"/>
        <v>15711.499397999331</v>
      </c>
      <c r="AK175" s="23">
        <f t="shared" si="68"/>
        <v>0.12693801877630284</v>
      </c>
      <c r="AM175" s="41"/>
    </row>
    <row r="176" spans="1:39" s="15" customFormat="1" ht="74.25" customHeight="1" x14ac:dyDescent="0.2">
      <c r="A176" s="81">
        <v>170</v>
      </c>
      <c r="B176" s="82" t="s">
        <v>250</v>
      </c>
      <c r="C176" s="82" t="s">
        <v>919</v>
      </c>
      <c r="D176" s="83" t="s">
        <v>1391</v>
      </c>
      <c r="E176" s="64">
        <v>88786</v>
      </c>
      <c r="F176" s="65">
        <v>88786</v>
      </c>
      <c r="G176" s="25" t="s">
        <v>1392</v>
      </c>
      <c r="H176" s="52" t="s">
        <v>1393</v>
      </c>
      <c r="I176" s="62">
        <v>150000</v>
      </c>
      <c r="J176" s="66">
        <v>150000</v>
      </c>
      <c r="K176" s="28" t="s">
        <v>1394</v>
      </c>
      <c r="L176" s="55" t="s">
        <v>1395</v>
      </c>
      <c r="M176" s="67">
        <v>95091</v>
      </c>
      <c r="N176" s="68">
        <v>95091</v>
      </c>
      <c r="O176" s="25" t="s">
        <v>1398</v>
      </c>
      <c r="P176" s="75" t="s">
        <v>1399</v>
      </c>
      <c r="Q176" s="69">
        <v>109354</v>
      </c>
      <c r="R176" s="63">
        <v>109354</v>
      </c>
      <c r="S176" s="24" t="s">
        <v>80</v>
      </c>
      <c r="T176" s="54" t="s">
        <v>81</v>
      </c>
      <c r="U176" s="18">
        <v>117308</v>
      </c>
      <c r="V176" s="18">
        <v>117308</v>
      </c>
      <c r="W176" s="18" t="s">
        <v>1396</v>
      </c>
      <c r="X176" s="77" t="s">
        <v>1397</v>
      </c>
      <c r="Y176" s="89">
        <f t="shared" si="62"/>
        <v>112107.8</v>
      </c>
      <c r="Z176" s="90">
        <f t="shared" si="63"/>
        <v>23999.594542408435</v>
      </c>
      <c r="AA176" s="91">
        <f t="shared" si="64"/>
        <v>0.21407604593443483</v>
      </c>
      <c r="AB176" s="90">
        <f t="shared" si="65"/>
        <v>136107.39454240844</v>
      </c>
      <c r="AC176" s="90">
        <f t="shared" si="66"/>
        <v>88108.205457591568</v>
      </c>
      <c r="AD176" s="92">
        <f t="shared" si="56"/>
        <v>88786</v>
      </c>
      <c r="AE176" s="92" t="str">
        <f t="shared" si="57"/>
        <v/>
      </c>
      <c r="AF176" s="92">
        <f t="shared" si="58"/>
        <v>95091</v>
      </c>
      <c r="AG176" s="92">
        <f t="shared" si="59"/>
        <v>109354</v>
      </c>
      <c r="AH176" s="92">
        <f t="shared" si="60"/>
        <v>117308</v>
      </c>
      <c r="AI176" s="100">
        <f t="shared" si="61"/>
        <v>102634.75</v>
      </c>
      <c r="AJ176" s="93">
        <f t="shared" si="67"/>
        <v>13027.517373493181</v>
      </c>
      <c r="AK176" s="23">
        <f t="shared" si="68"/>
        <v>0.12693086282660776</v>
      </c>
      <c r="AM176" s="41"/>
    </row>
    <row r="177" spans="1:39" s="15" customFormat="1" ht="74.25" customHeight="1" x14ac:dyDescent="0.2">
      <c r="A177" s="81">
        <v>171</v>
      </c>
      <c r="B177" s="82" t="s">
        <v>251</v>
      </c>
      <c r="C177" s="82" t="s">
        <v>920</v>
      </c>
      <c r="D177" s="83" t="s">
        <v>1391</v>
      </c>
      <c r="E177" s="64">
        <v>126260</v>
      </c>
      <c r="F177" s="65">
        <v>126260</v>
      </c>
      <c r="G177" s="25" t="s">
        <v>1392</v>
      </c>
      <c r="H177" s="52" t="s">
        <v>1393</v>
      </c>
      <c r="I177" s="62">
        <v>400000</v>
      </c>
      <c r="J177" s="66">
        <v>400000</v>
      </c>
      <c r="K177" s="28" t="s">
        <v>1394</v>
      </c>
      <c r="L177" s="55" t="s">
        <v>1395</v>
      </c>
      <c r="M177" s="67">
        <v>135227</v>
      </c>
      <c r="N177" s="68">
        <v>135227</v>
      </c>
      <c r="O177" s="25" t="s">
        <v>1398</v>
      </c>
      <c r="P177" s="75" t="s">
        <v>1399</v>
      </c>
      <c r="Q177" s="69">
        <v>155511</v>
      </c>
      <c r="R177" s="63">
        <v>155511</v>
      </c>
      <c r="S177" s="24" t="s">
        <v>80</v>
      </c>
      <c r="T177" s="54" t="s">
        <v>81</v>
      </c>
      <c r="U177" s="18">
        <v>166822</v>
      </c>
      <c r="V177" s="18">
        <v>166822</v>
      </c>
      <c r="W177" s="18" t="s">
        <v>1396</v>
      </c>
      <c r="X177" s="77" t="s">
        <v>1397</v>
      </c>
      <c r="Y177" s="89">
        <f t="shared" si="62"/>
        <v>196764</v>
      </c>
      <c r="Z177" s="90">
        <f t="shared" si="63"/>
        <v>114739.72879303838</v>
      </c>
      <c r="AA177" s="91">
        <f t="shared" si="64"/>
        <v>0.58313374800796069</v>
      </c>
      <c r="AB177" s="90">
        <f t="shared" si="65"/>
        <v>311503.7287930384</v>
      </c>
      <c r="AC177" s="90">
        <f t="shared" si="66"/>
        <v>82024.271206961625</v>
      </c>
      <c r="AD177" s="92">
        <f t="shared" si="56"/>
        <v>126260</v>
      </c>
      <c r="AE177" s="92" t="str">
        <f t="shared" si="57"/>
        <v/>
      </c>
      <c r="AF177" s="92">
        <f t="shared" si="58"/>
        <v>135227</v>
      </c>
      <c r="AG177" s="92">
        <f t="shared" si="59"/>
        <v>155511</v>
      </c>
      <c r="AH177" s="92">
        <f t="shared" si="60"/>
        <v>166822</v>
      </c>
      <c r="AI177" s="100">
        <f t="shared" si="61"/>
        <v>145955</v>
      </c>
      <c r="AJ177" s="93">
        <f t="shared" si="67"/>
        <v>18526.843893838657</v>
      </c>
      <c r="AK177" s="23">
        <f t="shared" si="68"/>
        <v>0.12693531495213359</v>
      </c>
      <c r="AM177" s="41"/>
    </row>
    <row r="178" spans="1:39" s="15" customFormat="1" ht="74.25" customHeight="1" x14ac:dyDescent="0.2">
      <c r="A178" s="81">
        <v>172</v>
      </c>
      <c r="B178" s="82" t="s">
        <v>252</v>
      </c>
      <c r="C178" s="82" t="s">
        <v>921</v>
      </c>
      <c r="D178" s="83" t="s">
        <v>1391</v>
      </c>
      <c r="E178" s="64">
        <v>71487</v>
      </c>
      <c r="F178" s="65">
        <v>71487</v>
      </c>
      <c r="G178" s="25" t="s">
        <v>1392</v>
      </c>
      <c r="H178" s="52" t="s">
        <v>1393</v>
      </c>
      <c r="I178" s="62">
        <v>380000</v>
      </c>
      <c r="J178" s="66">
        <v>380000</v>
      </c>
      <c r="K178" s="28" t="s">
        <v>1394</v>
      </c>
      <c r="L178" s="55" t="s">
        <v>1395</v>
      </c>
      <c r="M178" s="67">
        <v>76563</v>
      </c>
      <c r="N178" s="68">
        <v>76563</v>
      </c>
      <c r="O178" s="25" t="s">
        <v>1398</v>
      </c>
      <c r="P178" s="75" t="s">
        <v>1399</v>
      </c>
      <c r="Q178" s="69">
        <v>88048</v>
      </c>
      <c r="R178" s="63">
        <v>88048</v>
      </c>
      <c r="S178" s="24" t="s">
        <v>80</v>
      </c>
      <c r="T178" s="54" t="s">
        <v>81</v>
      </c>
      <c r="U178" s="18">
        <v>94452</v>
      </c>
      <c r="V178" s="18">
        <v>94452</v>
      </c>
      <c r="W178" s="18" t="s">
        <v>1396</v>
      </c>
      <c r="X178" s="77" t="s">
        <v>1397</v>
      </c>
      <c r="Y178" s="89">
        <f t="shared" si="62"/>
        <v>142110</v>
      </c>
      <c r="Z178" s="90">
        <f t="shared" si="63"/>
        <v>133294.46185607262</v>
      </c>
      <c r="AA178" s="91">
        <f t="shared" si="64"/>
        <v>0.93796679935312521</v>
      </c>
      <c r="AB178" s="90">
        <f t="shared" si="65"/>
        <v>275404.46185607265</v>
      </c>
      <c r="AC178" s="90">
        <f t="shared" si="66"/>
        <v>8815.538143927377</v>
      </c>
      <c r="AD178" s="92">
        <f t="shared" si="56"/>
        <v>71487</v>
      </c>
      <c r="AE178" s="92" t="str">
        <f t="shared" si="57"/>
        <v/>
      </c>
      <c r="AF178" s="92">
        <f t="shared" si="58"/>
        <v>76563</v>
      </c>
      <c r="AG178" s="92">
        <f t="shared" si="59"/>
        <v>88048</v>
      </c>
      <c r="AH178" s="92">
        <f t="shared" si="60"/>
        <v>94452</v>
      </c>
      <c r="AI178" s="100">
        <f t="shared" si="61"/>
        <v>82637.5</v>
      </c>
      <c r="AJ178" s="93">
        <f t="shared" si="67"/>
        <v>10489.504611753599</v>
      </c>
      <c r="AK178" s="23">
        <f t="shared" si="68"/>
        <v>0.12693395385573861</v>
      </c>
      <c r="AM178" s="41"/>
    </row>
    <row r="179" spans="1:39" s="15" customFormat="1" ht="74.25" customHeight="1" x14ac:dyDescent="0.2">
      <c r="A179" s="81">
        <v>173</v>
      </c>
      <c r="B179" s="82" t="s">
        <v>253</v>
      </c>
      <c r="C179" s="82" t="s">
        <v>922</v>
      </c>
      <c r="D179" s="83" t="s">
        <v>1391</v>
      </c>
      <c r="E179" s="64">
        <v>300449</v>
      </c>
      <c r="F179" s="65">
        <v>300449</v>
      </c>
      <c r="G179" s="25" t="s">
        <v>1392</v>
      </c>
      <c r="H179" s="52" t="s">
        <v>1393</v>
      </c>
      <c r="I179" s="62">
        <v>750000</v>
      </c>
      <c r="J179" s="66">
        <v>750000</v>
      </c>
      <c r="K179" s="28" t="s">
        <v>1394</v>
      </c>
      <c r="L179" s="55" t="s">
        <v>1395</v>
      </c>
      <c r="M179" s="67">
        <v>321787</v>
      </c>
      <c r="N179" s="68">
        <v>321787</v>
      </c>
      <c r="O179" s="25" t="s">
        <v>1398</v>
      </c>
      <c r="P179" s="75" t="s">
        <v>1399</v>
      </c>
      <c r="Q179" s="69">
        <v>370055</v>
      </c>
      <c r="R179" s="63">
        <v>370055</v>
      </c>
      <c r="S179" s="24" t="s">
        <v>80</v>
      </c>
      <c r="T179" s="54" t="s">
        <v>81</v>
      </c>
      <c r="U179" s="18">
        <v>396971</v>
      </c>
      <c r="V179" s="18">
        <v>396971</v>
      </c>
      <c r="W179" s="18" t="s">
        <v>1396</v>
      </c>
      <c r="X179" s="77" t="s">
        <v>1397</v>
      </c>
      <c r="Y179" s="89">
        <f t="shared" si="62"/>
        <v>427852.4</v>
      </c>
      <c r="Z179" s="90">
        <f t="shared" si="63"/>
        <v>184088.8181742715</v>
      </c>
      <c r="AA179" s="91">
        <f t="shared" si="64"/>
        <v>0.43026244137995134</v>
      </c>
      <c r="AB179" s="90">
        <f t="shared" si="65"/>
        <v>611941.21817427152</v>
      </c>
      <c r="AC179" s="90">
        <f t="shared" si="66"/>
        <v>243763.58182572853</v>
      </c>
      <c r="AD179" s="92">
        <f t="shared" si="56"/>
        <v>300449</v>
      </c>
      <c r="AE179" s="92" t="str">
        <f t="shared" si="57"/>
        <v/>
      </c>
      <c r="AF179" s="92">
        <f t="shared" si="58"/>
        <v>321787</v>
      </c>
      <c r="AG179" s="92">
        <f t="shared" si="59"/>
        <v>370055</v>
      </c>
      <c r="AH179" s="92">
        <f t="shared" si="60"/>
        <v>396971</v>
      </c>
      <c r="AI179" s="100">
        <f t="shared" si="61"/>
        <v>347315.5</v>
      </c>
      <c r="AJ179" s="93">
        <f t="shared" si="67"/>
        <v>44086.757932513021</v>
      </c>
      <c r="AK179" s="23">
        <f t="shared" si="68"/>
        <v>0.12693576282231292</v>
      </c>
      <c r="AM179" s="41"/>
    </row>
    <row r="180" spans="1:39" s="15" customFormat="1" ht="74.25" customHeight="1" x14ac:dyDescent="0.2">
      <c r="A180" s="81">
        <v>174</v>
      </c>
      <c r="B180" s="82" t="s">
        <v>254</v>
      </c>
      <c r="C180" s="82" t="s">
        <v>923</v>
      </c>
      <c r="D180" s="83" t="s">
        <v>1391</v>
      </c>
      <c r="E180" s="64">
        <v>369478</v>
      </c>
      <c r="F180" s="65">
        <v>369478</v>
      </c>
      <c r="G180" s="25" t="s">
        <v>1392</v>
      </c>
      <c r="H180" s="52" t="s">
        <v>1393</v>
      </c>
      <c r="I180" s="62">
        <v>800000</v>
      </c>
      <c r="J180" s="66">
        <v>800000</v>
      </c>
      <c r="K180" s="28" t="s">
        <v>1394</v>
      </c>
      <c r="L180" s="55" t="s">
        <v>1395</v>
      </c>
      <c r="M180" s="67">
        <v>395717</v>
      </c>
      <c r="N180" s="68">
        <v>395717</v>
      </c>
      <c r="O180" s="25" t="s">
        <v>1398</v>
      </c>
      <c r="P180" s="75" t="s">
        <v>1399</v>
      </c>
      <c r="Q180" s="69">
        <v>455075</v>
      </c>
      <c r="R180" s="63">
        <v>455075</v>
      </c>
      <c r="S180" s="24" t="s">
        <v>80</v>
      </c>
      <c r="T180" s="54" t="s">
        <v>81</v>
      </c>
      <c r="U180" s="18">
        <v>488175</v>
      </c>
      <c r="V180" s="18">
        <v>488175</v>
      </c>
      <c r="W180" s="18" t="s">
        <v>1396</v>
      </c>
      <c r="X180" s="77" t="s">
        <v>1397</v>
      </c>
      <c r="Y180" s="89">
        <f t="shared" si="62"/>
        <v>501689</v>
      </c>
      <c r="Z180" s="90">
        <f t="shared" si="63"/>
        <v>173244.59531108034</v>
      </c>
      <c r="AA180" s="91">
        <f t="shared" si="64"/>
        <v>0.3453226905734037</v>
      </c>
      <c r="AB180" s="90">
        <f t="shared" si="65"/>
        <v>674933.59531108034</v>
      </c>
      <c r="AC180" s="90">
        <f t="shared" si="66"/>
        <v>328444.40468891966</v>
      </c>
      <c r="AD180" s="92">
        <f t="shared" si="56"/>
        <v>369478</v>
      </c>
      <c r="AE180" s="92" t="str">
        <f t="shared" si="57"/>
        <v/>
      </c>
      <c r="AF180" s="92">
        <f t="shared" si="58"/>
        <v>395717</v>
      </c>
      <c r="AG180" s="92">
        <f t="shared" si="59"/>
        <v>455075</v>
      </c>
      <c r="AH180" s="92">
        <f t="shared" si="60"/>
        <v>488175</v>
      </c>
      <c r="AI180" s="100">
        <f t="shared" si="61"/>
        <v>427111.25</v>
      </c>
      <c r="AJ180" s="93">
        <f t="shared" si="67"/>
        <v>54215.444652946142</v>
      </c>
      <c r="AK180" s="23">
        <f t="shared" si="68"/>
        <v>0.12693518293640391</v>
      </c>
      <c r="AM180" s="41"/>
    </row>
    <row r="181" spans="1:39" s="15" customFormat="1" ht="74.25" customHeight="1" x14ac:dyDescent="0.2">
      <c r="A181" s="81">
        <v>175</v>
      </c>
      <c r="B181" s="82" t="s">
        <v>255</v>
      </c>
      <c r="C181" s="82" t="s">
        <v>924</v>
      </c>
      <c r="D181" s="83" t="s">
        <v>1391</v>
      </c>
      <c r="E181" s="64">
        <v>1236471</v>
      </c>
      <c r="F181" s="65">
        <v>1236471</v>
      </c>
      <c r="G181" s="25" t="s">
        <v>1392</v>
      </c>
      <c r="H181" s="52" t="s">
        <v>1393</v>
      </c>
      <c r="I181" s="62">
        <v>1500000</v>
      </c>
      <c r="J181" s="66">
        <v>1500000</v>
      </c>
      <c r="K181" s="28" t="s">
        <v>1394</v>
      </c>
      <c r="L181" s="55" t="s">
        <v>1395</v>
      </c>
      <c r="M181" s="67">
        <v>1323024</v>
      </c>
      <c r="N181" s="68">
        <v>1323024</v>
      </c>
      <c r="O181" s="25" t="s">
        <v>1398</v>
      </c>
      <c r="P181" s="75" t="s">
        <v>1399</v>
      </c>
      <c r="Q181" s="69">
        <v>1521477</v>
      </c>
      <c r="R181" s="63">
        <v>1521477</v>
      </c>
      <c r="S181" s="24" t="s">
        <v>80</v>
      </c>
      <c r="T181" s="54" t="s">
        <v>81</v>
      </c>
      <c r="U181" s="18">
        <v>1632141</v>
      </c>
      <c r="V181" s="18">
        <v>1632141</v>
      </c>
      <c r="W181" s="18" t="s">
        <v>1396</v>
      </c>
      <c r="X181" s="77" t="s">
        <v>1397</v>
      </c>
      <c r="Y181" s="89">
        <f t="shared" si="62"/>
        <v>1442622.6</v>
      </c>
      <c r="Z181" s="90">
        <f t="shared" si="63"/>
        <v>159866.90845293782</v>
      </c>
      <c r="AA181" s="91">
        <f t="shared" si="64"/>
        <v>0.1108168612171595</v>
      </c>
      <c r="AB181" s="90">
        <f t="shared" si="65"/>
        <v>1602489.5084529379</v>
      </c>
      <c r="AC181" s="90">
        <f t="shared" si="66"/>
        <v>1282755.6915470622</v>
      </c>
      <c r="AD181" s="92" t="str">
        <f t="shared" si="56"/>
        <v/>
      </c>
      <c r="AE181" s="92">
        <f t="shared" si="57"/>
        <v>1500000</v>
      </c>
      <c r="AF181" s="92">
        <f t="shared" si="58"/>
        <v>1323024</v>
      </c>
      <c r="AG181" s="92">
        <f t="shared" si="59"/>
        <v>1521477</v>
      </c>
      <c r="AH181" s="92" t="str">
        <f t="shared" si="60"/>
        <v/>
      </c>
      <c r="AI181" s="100">
        <f t="shared" si="61"/>
        <v>1448167</v>
      </c>
      <c r="AJ181" s="93">
        <f t="shared" si="67"/>
        <v>108907.72800403101</v>
      </c>
      <c r="AK181" s="23">
        <f t="shared" si="68"/>
        <v>7.5203845968062399E-2</v>
      </c>
      <c r="AM181" s="41"/>
    </row>
    <row r="182" spans="1:39" s="15" customFormat="1" ht="74.25" customHeight="1" x14ac:dyDescent="0.2">
      <c r="A182" s="81">
        <v>176</v>
      </c>
      <c r="B182" s="82" t="s">
        <v>256</v>
      </c>
      <c r="C182" s="82" t="s">
        <v>925</v>
      </c>
      <c r="D182" s="83" t="s">
        <v>1391</v>
      </c>
      <c r="E182" s="64">
        <v>54369</v>
      </c>
      <c r="F182" s="65">
        <v>54369</v>
      </c>
      <c r="G182" s="25" t="s">
        <v>1392</v>
      </c>
      <c r="H182" s="52" t="s">
        <v>1393</v>
      </c>
      <c r="I182" s="62">
        <v>350000</v>
      </c>
      <c r="J182" s="66">
        <v>350000</v>
      </c>
      <c r="K182" s="28" t="s">
        <v>1394</v>
      </c>
      <c r="L182" s="55" t="s">
        <v>1395</v>
      </c>
      <c r="M182" s="67">
        <v>58230</v>
      </c>
      <c r="N182" s="68">
        <v>58230</v>
      </c>
      <c r="O182" s="25" t="s">
        <v>1398</v>
      </c>
      <c r="P182" s="75" t="s">
        <v>1399</v>
      </c>
      <c r="Q182" s="69">
        <v>66965</v>
      </c>
      <c r="R182" s="63">
        <v>66965</v>
      </c>
      <c r="S182" s="24" t="s">
        <v>80</v>
      </c>
      <c r="T182" s="54" t="s">
        <v>81</v>
      </c>
      <c r="U182" s="18">
        <v>71836</v>
      </c>
      <c r="V182" s="18">
        <v>71836</v>
      </c>
      <c r="W182" s="18" t="s">
        <v>1396</v>
      </c>
      <c r="X182" s="77" t="s">
        <v>1397</v>
      </c>
      <c r="Y182" s="89">
        <f t="shared" si="62"/>
        <v>120280</v>
      </c>
      <c r="Z182" s="90">
        <f t="shared" si="63"/>
        <v>128603.1212510023</v>
      </c>
      <c r="AA182" s="91">
        <f t="shared" si="64"/>
        <v>1.0691978820336074</v>
      </c>
      <c r="AB182" s="90">
        <f t="shared" si="65"/>
        <v>248883.1212510023</v>
      </c>
      <c r="AC182" s="90">
        <f t="shared" si="66"/>
        <v>-8323.1212510023033</v>
      </c>
      <c r="AD182" s="92">
        <f t="shared" si="56"/>
        <v>54369</v>
      </c>
      <c r="AE182" s="92" t="str">
        <f t="shared" si="57"/>
        <v/>
      </c>
      <c r="AF182" s="92">
        <f t="shared" si="58"/>
        <v>58230</v>
      </c>
      <c r="AG182" s="92">
        <f t="shared" si="59"/>
        <v>66965</v>
      </c>
      <c r="AH182" s="92">
        <f t="shared" si="60"/>
        <v>71836</v>
      </c>
      <c r="AI182" s="100">
        <f t="shared" si="61"/>
        <v>62850</v>
      </c>
      <c r="AJ182" s="93">
        <f t="shared" si="67"/>
        <v>7978.1614841181718</v>
      </c>
      <c r="AK182" s="23">
        <f t="shared" si="68"/>
        <v>0.12693972130657394</v>
      </c>
      <c r="AM182" s="41"/>
    </row>
    <row r="183" spans="1:39" s="15" customFormat="1" ht="74.25" customHeight="1" x14ac:dyDescent="0.2">
      <c r="A183" s="81">
        <v>177</v>
      </c>
      <c r="B183" s="82" t="s">
        <v>257</v>
      </c>
      <c r="C183" s="82" t="s">
        <v>926</v>
      </c>
      <c r="D183" s="83" t="s">
        <v>1391</v>
      </c>
      <c r="E183" s="64">
        <v>62157</v>
      </c>
      <c r="F183" s="65">
        <v>62157</v>
      </c>
      <c r="G183" s="25" t="s">
        <v>1392</v>
      </c>
      <c r="H183" s="52" t="s">
        <v>1393</v>
      </c>
      <c r="I183" s="62">
        <v>450000</v>
      </c>
      <c r="J183" s="66">
        <v>450000</v>
      </c>
      <c r="K183" s="28" t="s">
        <v>1394</v>
      </c>
      <c r="L183" s="55" t="s">
        <v>1395</v>
      </c>
      <c r="M183" s="67">
        <v>66572</v>
      </c>
      <c r="N183" s="68">
        <v>66572</v>
      </c>
      <c r="O183" s="25" t="s">
        <v>1398</v>
      </c>
      <c r="P183" s="75" t="s">
        <v>1399</v>
      </c>
      <c r="Q183" s="69">
        <v>76558</v>
      </c>
      <c r="R183" s="63">
        <v>76558</v>
      </c>
      <c r="S183" s="24" t="s">
        <v>80</v>
      </c>
      <c r="T183" s="54" t="s">
        <v>81</v>
      </c>
      <c r="U183" s="18">
        <v>82126</v>
      </c>
      <c r="V183" s="18">
        <v>82126</v>
      </c>
      <c r="W183" s="18" t="s">
        <v>1396</v>
      </c>
      <c r="X183" s="77" t="s">
        <v>1397</v>
      </c>
      <c r="Y183" s="89">
        <f t="shared" si="62"/>
        <v>147482.6</v>
      </c>
      <c r="Z183" s="90">
        <f t="shared" si="63"/>
        <v>169296.73989714036</v>
      </c>
      <c r="AA183" s="91">
        <f t="shared" si="64"/>
        <v>1.1479099222358458</v>
      </c>
      <c r="AB183" s="90">
        <f t="shared" si="65"/>
        <v>316779.33989714039</v>
      </c>
      <c r="AC183" s="90">
        <f t="shared" si="66"/>
        <v>-21814.139897140354</v>
      </c>
      <c r="AD183" s="92">
        <f t="shared" si="56"/>
        <v>62157</v>
      </c>
      <c r="AE183" s="92" t="str">
        <f t="shared" si="57"/>
        <v/>
      </c>
      <c r="AF183" s="92">
        <f t="shared" si="58"/>
        <v>66572</v>
      </c>
      <c r="AG183" s="92">
        <f t="shared" si="59"/>
        <v>76558</v>
      </c>
      <c r="AH183" s="92">
        <f t="shared" si="60"/>
        <v>82126</v>
      </c>
      <c r="AI183" s="100">
        <f t="shared" si="61"/>
        <v>71853.25</v>
      </c>
      <c r="AJ183" s="93">
        <f t="shared" si="67"/>
        <v>9120.9087769074122</v>
      </c>
      <c r="AK183" s="23">
        <f t="shared" si="68"/>
        <v>0.12693801292088266</v>
      </c>
      <c r="AM183" s="41"/>
    </row>
    <row r="184" spans="1:39" s="15" customFormat="1" ht="74.25" customHeight="1" x14ac:dyDescent="0.2">
      <c r="A184" s="81">
        <v>178</v>
      </c>
      <c r="B184" s="82" t="s">
        <v>258</v>
      </c>
      <c r="C184" s="82" t="s">
        <v>927</v>
      </c>
      <c r="D184" s="83" t="s">
        <v>1391</v>
      </c>
      <c r="E184" s="64">
        <v>808122</v>
      </c>
      <c r="F184" s="65">
        <v>808122</v>
      </c>
      <c r="G184" s="25" t="s">
        <v>1392</v>
      </c>
      <c r="H184" s="52" t="s">
        <v>1393</v>
      </c>
      <c r="I184" s="62">
        <v>700000</v>
      </c>
      <c r="J184" s="66">
        <v>700000</v>
      </c>
      <c r="K184" s="28" t="s">
        <v>1394</v>
      </c>
      <c r="L184" s="55" t="s">
        <v>1395</v>
      </c>
      <c r="M184" s="67">
        <v>864690</v>
      </c>
      <c r="N184" s="68">
        <v>864690</v>
      </c>
      <c r="O184" s="25" t="s">
        <v>1398</v>
      </c>
      <c r="P184" s="75" t="s">
        <v>1399</v>
      </c>
      <c r="Q184" s="69">
        <v>994394</v>
      </c>
      <c r="R184" s="63">
        <v>994394</v>
      </c>
      <c r="S184" s="24" t="s">
        <v>80</v>
      </c>
      <c r="T184" s="54" t="s">
        <v>81</v>
      </c>
      <c r="U184" s="18">
        <v>1066721</v>
      </c>
      <c r="V184" s="18">
        <v>1066721</v>
      </c>
      <c r="W184" s="18" t="s">
        <v>1396</v>
      </c>
      <c r="X184" s="77" t="s">
        <v>1397</v>
      </c>
      <c r="Y184" s="89">
        <f t="shared" si="62"/>
        <v>886785.4</v>
      </c>
      <c r="Z184" s="90">
        <f t="shared" si="63"/>
        <v>146220.17114201465</v>
      </c>
      <c r="AA184" s="91">
        <f t="shared" si="64"/>
        <v>0.16488788735359722</v>
      </c>
      <c r="AB184" s="90">
        <f t="shared" si="65"/>
        <v>1033005.5711420147</v>
      </c>
      <c r="AC184" s="90">
        <f t="shared" si="66"/>
        <v>740565.22885798535</v>
      </c>
      <c r="AD184" s="92">
        <f t="shared" si="56"/>
        <v>808122</v>
      </c>
      <c r="AE184" s="92" t="str">
        <f t="shared" si="57"/>
        <v/>
      </c>
      <c r="AF184" s="92">
        <f t="shared" si="58"/>
        <v>864690</v>
      </c>
      <c r="AG184" s="92">
        <f t="shared" si="59"/>
        <v>994394</v>
      </c>
      <c r="AH184" s="92" t="str">
        <f t="shared" si="60"/>
        <v/>
      </c>
      <c r="AI184" s="100">
        <f t="shared" si="61"/>
        <v>889068.66666666663</v>
      </c>
      <c r="AJ184" s="93">
        <f t="shared" si="67"/>
        <v>95498.974011940751</v>
      </c>
      <c r="AK184" s="23">
        <f t="shared" si="68"/>
        <v>0.10741462115630449</v>
      </c>
      <c r="AM184" s="41"/>
    </row>
    <row r="185" spans="1:39" s="15" customFormat="1" ht="74.25" customHeight="1" x14ac:dyDescent="0.2">
      <c r="A185" s="81">
        <v>179</v>
      </c>
      <c r="B185" s="82" t="s">
        <v>259</v>
      </c>
      <c r="C185" s="82" t="s">
        <v>928</v>
      </c>
      <c r="D185" s="83" t="s">
        <v>1391</v>
      </c>
      <c r="E185" s="64">
        <v>9003</v>
      </c>
      <c r="F185" s="65">
        <v>9003</v>
      </c>
      <c r="G185" s="25" t="s">
        <v>1392</v>
      </c>
      <c r="H185" s="52" t="s">
        <v>1393</v>
      </c>
      <c r="I185" s="62">
        <v>80000</v>
      </c>
      <c r="J185" s="66">
        <v>80000</v>
      </c>
      <c r="K185" s="28" t="s">
        <v>1394</v>
      </c>
      <c r="L185" s="55" t="s">
        <v>1395</v>
      </c>
      <c r="M185" s="67">
        <v>9643</v>
      </c>
      <c r="N185" s="68">
        <v>9643</v>
      </c>
      <c r="O185" s="25" t="s">
        <v>1398</v>
      </c>
      <c r="P185" s="75" t="s">
        <v>1399</v>
      </c>
      <c r="Q185" s="69">
        <v>11089</v>
      </c>
      <c r="R185" s="63">
        <v>11089</v>
      </c>
      <c r="S185" s="24" t="s">
        <v>80</v>
      </c>
      <c r="T185" s="54" t="s">
        <v>81</v>
      </c>
      <c r="U185" s="18">
        <v>11896</v>
      </c>
      <c r="V185" s="18">
        <v>11896</v>
      </c>
      <c r="W185" s="18" t="s">
        <v>1396</v>
      </c>
      <c r="X185" s="77" t="s">
        <v>1397</v>
      </c>
      <c r="Y185" s="89">
        <f t="shared" si="62"/>
        <v>24326.2</v>
      </c>
      <c r="Z185" s="90">
        <f t="shared" si="63"/>
        <v>31143.627609833766</v>
      </c>
      <c r="AA185" s="91">
        <f t="shared" si="64"/>
        <v>1.2802504135390551</v>
      </c>
      <c r="AB185" s="90">
        <f t="shared" si="65"/>
        <v>55469.827609833766</v>
      </c>
      <c r="AC185" s="90">
        <f t="shared" si="66"/>
        <v>-6817.427609833765</v>
      </c>
      <c r="AD185" s="92">
        <f t="shared" si="56"/>
        <v>9003</v>
      </c>
      <c r="AE185" s="92" t="str">
        <f t="shared" si="57"/>
        <v/>
      </c>
      <c r="AF185" s="92">
        <f t="shared" si="58"/>
        <v>9643</v>
      </c>
      <c r="AG185" s="92">
        <f t="shared" si="59"/>
        <v>11089</v>
      </c>
      <c r="AH185" s="92">
        <f t="shared" si="60"/>
        <v>11896</v>
      </c>
      <c r="AI185" s="100">
        <f t="shared" si="61"/>
        <v>10407.75</v>
      </c>
      <c r="AJ185" s="93">
        <f t="shared" si="67"/>
        <v>1321.2563150274816</v>
      </c>
      <c r="AK185" s="23">
        <f t="shared" si="68"/>
        <v>0.12694927482188575</v>
      </c>
      <c r="AM185" s="41"/>
    </row>
    <row r="186" spans="1:39" s="15" customFormat="1" ht="74.25" customHeight="1" x14ac:dyDescent="0.2">
      <c r="A186" s="81">
        <v>180</v>
      </c>
      <c r="B186" s="82" t="s">
        <v>260</v>
      </c>
      <c r="C186" s="82" t="s">
        <v>929</v>
      </c>
      <c r="D186" s="83" t="s">
        <v>1391</v>
      </c>
      <c r="E186" s="64">
        <v>10747</v>
      </c>
      <c r="F186" s="65">
        <v>10747</v>
      </c>
      <c r="G186" s="25" t="s">
        <v>1392</v>
      </c>
      <c r="H186" s="52" t="s">
        <v>1393</v>
      </c>
      <c r="I186" s="62">
        <v>70000</v>
      </c>
      <c r="J186" s="66">
        <v>70000</v>
      </c>
      <c r="K186" s="28" t="s">
        <v>1394</v>
      </c>
      <c r="L186" s="55" t="s">
        <v>1395</v>
      </c>
      <c r="M186" s="67">
        <v>11510</v>
      </c>
      <c r="N186" s="68">
        <v>11510</v>
      </c>
      <c r="O186" s="25" t="s">
        <v>1398</v>
      </c>
      <c r="P186" s="75" t="s">
        <v>1399</v>
      </c>
      <c r="Q186" s="69">
        <v>13237</v>
      </c>
      <c r="R186" s="63">
        <v>13237</v>
      </c>
      <c r="S186" s="24" t="s">
        <v>80</v>
      </c>
      <c r="T186" s="54" t="s">
        <v>81</v>
      </c>
      <c r="U186" s="18">
        <v>14199</v>
      </c>
      <c r="V186" s="18">
        <v>14199</v>
      </c>
      <c r="W186" s="18" t="s">
        <v>1396</v>
      </c>
      <c r="X186" s="77" t="s">
        <v>1397</v>
      </c>
      <c r="Y186" s="89">
        <f t="shared" si="62"/>
        <v>23938.6</v>
      </c>
      <c r="Z186" s="90">
        <f t="shared" si="63"/>
        <v>25785.291491468543</v>
      </c>
      <c r="AA186" s="91">
        <f t="shared" si="64"/>
        <v>1.0771428358996995</v>
      </c>
      <c r="AB186" s="90">
        <f t="shared" si="65"/>
        <v>49723.891491468545</v>
      </c>
      <c r="AC186" s="90">
        <f t="shared" si="66"/>
        <v>-1846.691491468544</v>
      </c>
      <c r="AD186" s="92">
        <f t="shared" si="56"/>
        <v>10747</v>
      </c>
      <c r="AE186" s="92" t="str">
        <f t="shared" si="57"/>
        <v/>
      </c>
      <c r="AF186" s="92">
        <f t="shared" si="58"/>
        <v>11510</v>
      </c>
      <c r="AG186" s="92">
        <f t="shared" si="59"/>
        <v>13237</v>
      </c>
      <c r="AH186" s="92">
        <f t="shared" si="60"/>
        <v>14199</v>
      </c>
      <c r="AI186" s="100">
        <f t="shared" si="61"/>
        <v>12423.25</v>
      </c>
      <c r="AJ186" s="93">
        <f t="shared" si="67"/>
        <v>1576.8446076473949</v>
      </c>
      <c r="AK186" s="23">
        <f t="shared" si="68"/>
        <v>0.1269268997764188</v>
      </c>
      <c r="AM186" s="41"/>
    </row>
    <row r="187" spans="1:39" s="15" customFormat="1" ht="74.25" customHeight="1" x14ac:dyDescent="0.2">
      <c r="A187" s="81">
        <v>181</v>
      </c>
      <c r="B187" s="82" t="s">
        <v>261</v>
      </c>
      <c r="C187" s="82" t="s">
        <v>930</v>
      </c>
      <c r="D187" s="83" t="s">
        <v>1391</v>
      </c>
      <c r="E187" s="64">
        <v>6129</v>
      </c>
      <c r="F187" s="65">
        <v>6129</v>
      </c>
      <c r="G187" s="25" t="s">
        <v>1392</v>
      </c>
      <c r="H187" s="52" t="s">
        <v>1393</v>
      </c>
      <c r="I187" s="62">
        <v>60000</v>
      </c>
      <c r="J187" s="66">
        <v>60000</v>
      </c>
      <c r="K187" s="28" t="s">
        <v>1394</v>
      </c>
      <c r="L187" s="55" t="s">
        <v>1395</v>
      </c>
      <c r="M187" s="67">
        <v>6565</v>
      </c>
      <c r="N187" s="68">
        <v>6565</v>
      </c>
      <c r="O187" s="25" t="s">
        <v>1398</v>
      </c>
      <c r="P187" s="75" t="s">
        <v>1399</v>
      </c>
      <c r="Q187" s="69">
        <v>7549</v>
      </c>
      <c r="R187" s="63">
        <v>7549</v>
      </c>
      <c r="S187" s="24" t="s">
        <v>80</v>
      </c>
      <c r="T187" s="54" t="s">
        <v>81</v>
      </c>
      <c r="U187" s="18">
        <v>8099</v>
      </c>
      <c r="V187" s="18">
        <v>8099</v>
      </c>
      <c r="W187" s="18" t="s">
        <v>1396</v>
      </c>
      <c r="X187" s="77" t="s">
        <v>1397</v>
      </c>
      <c r="Y187" s="89">
        <f t="shared" si="62"/>
        <v>17668.400000000001</v>
      </c>
      <c r="Z187" s="90">
        <f t="shared" si="63"/>
        <v>23676.904755478492</v>
      </c>
      <c r="AA187" s="91">
        <f t="shared" si="64"/>
        <v>1.3400706773379871</v>
      </c>
      <c r="AB187" s="90">
        <f t="shared" si="65"/>
        <v>41345.304755478493</v>
      </c>
      <c r="AC187" s="90">
        <f t="shared" si="66"/>
        <v>-6008.5047554784906</v>
      </c>
      <c r="AD187" s="92">
        <f t="shared" si="56"/>
        <v>6129</v>
      </c>
      <c r="AE187" s="92" t="str">
        <f t="shared" si="57"/>
        <v/>
      </c>
      <c r="AF187" s="92">
        <f t="shared" si="58"/>
        <v>6565</v>
      </c>
      <c r="AG187" s="92">
        <f t="shared" si="59"/>
        <v>7549</v>
      </c>
      <c r="AH187" s="92">
        <f t="shared" si="60"/>
        <v>8099</v>
      </c>
      <c r="AI187" s="100">
        <f t="shared" si="61"/>
        <v>7085.5</v>
      </c>
      <c r="AJ187" s="93">
        <f t="shared" si="67"/>
        <v>899.59750259027874</v>
      </c>
      <c r="AK187" s="23">
        <f t="shared" si="68"/>
        <v>0.12696316457416962</v>
      </c>
      <c r="AM187" s="41"/>
    </row>
    <row r="188" spans="1:39" s="15" customFormat="1" ht="74.25" customHeight="1" x14ac:dyDescent="0.2">
      <c r="A188" s="81">
        <v>182</v>
      </c>
      <c r="B188" s="82" t="s">
        <v>262</v>
      </c>
      <c r="C188" s="82" t="s">
        <v>931</v>
      </c>
      <c r="D188" s="83" t="s">
        <v>1391</v>
      </c>
      <c r="E188" s="64">
        <v>28624</v>
      </c>
      <c r="F188" s="65">
        <v>28624</v>
      </c>
      <c r="G188" s="25" t="s">
        <v>1392</v>
      </c>
      <c r="H188" s="52" t="s">
        <v>1393</v>
      </c>
      <c r="I188" s="62">
        <v>150000</v>
      </c>
      <c r="J188" s="66">
        <v>150000</v>
      </c>
      <c r="K188" s="28" t="s">
        <v>1394</v>
      </c>
      <c r="L188" s="55" t="s">
        <v>1395</v>
      </c>
      <c r="M188" s="67">
        <v>30657</v>
      </c>
      <c r="N188" s="68">
        <v>30657</v>
      </c>
      <c r="O188" s="25" t="s">
        <v>1398</v>
      </c>
      <c r="P188" s="75" t="s">
        <v>1399</v>
      </c>
      <c r="Q188" s="69">
        <v>35255</v>
      </c>
      <c r="R188" s="63">
        <v>35255</v>
      </c>
      <c r="S188" s="24" t="s">
        <v>80</v>
      </c>
      <c r="T188" s="54" t="s">
        <v>81</v>
      </c>
      <c r="U188" s="18">
        <v>37820</v>
      </c>
      <c r="V188" s="18">
        <v>37820</v>
      </c>
      <c r="W188" s="18" t="s">
        <v>1396</v>
      </c>
      <c r="X188" s="77" t="s">
        <v>1397</v>
      </c>
      <c r="Y188" s="89">
        <f t="shared" si="62"/>
        <v>56471.199999999997</v>
      </c>
      <c r="Z188" s="90">
        <f t="shared" si="63"/>
        <v>52410.567404865978</v>
      </c>
      <c r="AA188" s="91">
        <f t="shared" si="64"/>
        <v>0.92809374344561446</v>
      </c>
      <c r="AB188" s="90">
        <f t="shared" si="65"/>
        <v>108881.76740486597</v>
      </c>
      <c r="AC188" s="90">
        <f t="shared" si="66"/>
        <v>4060.6325951340186</v>
      </c>
      <c r="AD188" s="92">
        <f t="shared" si="56"/>
        <v>28624</v>
      </c>
      <c r="AE188" s="92" t="str">
        <f t="shared" si="57"/>
        <v/>
      </c>
      <c r="AF188" s="92">
        <f t="shared" si="58"/>
        <v>30657</v>
      </c>
      <c r="AG188" s="92">
        <f t="shared" si="59"/>
        <v>35255</v>
      </c>
      <c r="AH188" s="92">
        <f t="shared" si="60"/>
        <v>37820</v>
      </c>
      <c r="AI188" s="100">
        <f t="shared" si="61"/>
        <v>33089</v>
      </c>
      <c r="AJ188" s="93">
        <f t="shared" si="67"/>
        <v>4200.1891227261031</v>
      </c>
      <c r="AK188" s="23">
        <f t="shared" si="68"/>
        <v>0.12693611540772168</v>
      </c>
      <c r="AM188" s="41"/>
    </row>
    <row r="189" spans="1:39" s="15" customFormat="1" ht="74.25" customHeight="1" x14ac:dyDescent="0.2">
      <c r="A189" s="81">
        <v>183</v>
      </c>
      <c r="B189" s="82" t="s">
        <v>263</v>
      </c>
      <c r="C189" s="82" t="s">
        <v>932</v>
      </c>
      <c r="D189" s="83" t="s">
        <v>1391</v>
      </c>
      <c r="E189" s="64">
        <v>23648</v>
      </c>
      <c r="F189" s="65">
        <v>23648</v>
      </c>
      <c r="G189" s="25" t="s">
        <v>1392</v>
      </c>
      <c r="H189" s="52" t="s">
        <v>1393</v>
      </c>
      <c r="I189" s="62">
        <v>140000</v>
      </c>
      <c r="J189" s="66">
        <v>140000</v>
      </c>
      <c r="K189" s="28" t="s">
        <v>1394</v>
      </c>
      <c r="L189" s="55" t="s">
        <v>1395</v>
      </c>
      <c r="M189" s="67">
        <v>25327</v>
      </c>
      <c r="N189" s="68">
        <v>25327</v>
      </c>
      <c r="O189" s="25" t="s">
        <v>1398</v>
      </c>
      <c r="P189" s="75" t="s">
        <v>1399</v>
      </c>
      <c r="Q189" s="69">
        <v>29126</v>
      </c>
      <c r="R189" s="63">
        <v>29126</v>
      </c>
      <c r="S189" s="24" t="s">
        <v>80</v>
      </c>
      <c r="T189" s="54" t="s">
        <v>81</v>
      </c>
      <c r="U189" s="18">
        <v>31244</v>
      </c>
      <c r="V189" s="18">
        <v>31244</v>
      </c>
      <c r="W189" s="18" t="s">
        <v>1396</v>
      </c>
      <c r="X189" s="77" t="s">
        <v>1397</v>
      </c>
      <c r="Y189" s="89">
        <f t="shared" si="62"/>
        <v>49869</v>
      </c>
      <c r="Z189" s="90">
        <f t="shared" si="63"/>
        <v>50474.276715966917</v>
      </c>
      <c r="AA189" s="91">
        <f t="shared" si="64"/>
        <v>1.0121373341347715</v>
      </c>
      <c r="AB189" s="90">
        <f t="shared" si="65"/>
        <v>100343.27671596692</v>
      </c>
      <c r="AC189" s="90">
        <f t="shared" si="66"/>
        <v>-605.27671596691653</v>
      </c>
      <c r="AD189" s="92">
        <f t="shared" si="56"/>
        <v>23648</v>
      </c>
      <c r="AE189" s="92" t="str">
        <f t="shared" si="57"/>
        <v/>
      </c>
      <c r="AF189" s="92">
        <f t="shared" si="58"/>
        <v>25327</v>
      </c>
      <c r="AG189" s="92">
        <f t="shared" si="59"/>
        <v>29126</v>
      </c>
      <c r="AH189" s="92">
        <f t="shared" si="60"/>
        <v>31244</v>
      </c>
      <c r="AI189" s="100">
        <f t="shared" si="61"/>
        <v>27336.25</v>
      </c>
      <c r="AJ189" s="93">
        <f t="shared" si="67"/>
        <v>3469.5815669904637</v>
      </c>
      <c r="AK189" s="23">
        <f t="shared" si="68"/>
        <v>0.12692236744214966</v>
      </c>
      <c r="AM189" s="41"/>
    </row>
    <row r="190" spans="1:39" s="15" customFormat="1" ht="74.25" customHeight="1" x14ac:dyDescent="0.2">
      <c r="A190" s="81">
        <v>184</v>
      </c>
      <c r="B190" s="82" t="s">
        <v>264</v>
      </c>
      <c r="C190" s="82" t="s">
        <v>933</v>
      </c>
      <c r="D190" s="83" t="s">
        <v>1391</v>
      </c>
      <c r="E190" s="64">
        <v>31889</v>
      </c>
      <c r="F190" s="65">
        <v>31889</v>
      </c>
      <c r="G190" s="25" t="s">
        <v>1392</v>
      </c>
      <c r="H190" s="52" t="s">
        <v>1393</v>
      </c>
      <c r="I190" s="62">
        <v>380000</v>
      </c>
      <c r="J190" s="66">
        <v>380000</v>
      </c>
      <c r="K190" s="28" t="s">
        <v>1394</v>
      </c>
      <c r="L190" s="55" t="s">
        <v>1395</v>
      </c>
      <c r="M190" s="67">
        <v>34155</v>
      </c>
      <c r="N190" s="68">
        <v>34155</v>
      </c>
      <c r="O190" s="25" t="s">
        <v>1398</v>
      </c>
      <c r="P190" s="75" t="s">
        <v>1399</v>
      </c>
      <c r="Q190" s="69">
        <v>39278</v>
      </c>
      <c r="R190" s="63">
        <v>39278</v>
      </c>
      <c r="S190" s="24" t="s">
        <v>80</v>
      </c>
      <c r="T190" s="54" t="s">
        <v>81</v>
      </c>
      <c r="U190" s="18">
        <v>42135</v>
      </c>
      <c r="V190" s="18">
        <v>42135</v>
      </c>
      <c r="W190" s="18" t="s">
        <v>1396</v>
      </c>
      <c r="X190" s="77" t="s">
        <v>1397</v>
      </c>
      <c r="Y190" s="89">
        <f t="shared" si="62"/>
        <v>105491.4</v>
      </c>
      <c r="Z190" s="90">
        <f t="shared" si="63"/>
        <v>153508.48061687016</v>
      </c>
      <c r="AA190" s="91">
        <f t="shared" si="64"/>
        <v>1.4551753092372475</v>
      </c>
      <c r="AB190" s="90">
        <f t="shared" si="65"/>
        <v>258999.88061687016</v>
      </c>
      <c r="AC190" s="90">
        <f t="shared" si="66"/>
        <v>-48017.080616870167</v>
      </c>
      <c r="AD190" s="92">
        <f t="shared" si="56"/>
        <v>31889</v>
      </c>
      <c r="AE190" s="92" t="str">
        <f t="shared" si="57"/>
        <v/>
      </c>
      <c r="AF190" s="92">
        <f t="shared" si="58"/>
        <v>34155</v>
      </c>
      <c r="AG190" s="92">
        <f t="shared" si="59"/>
        <v>39278</v>
      </c>
      <c r="AH190" s="92">
        <f t="shared" si="60"/>
        <v>42135</v>
      </c>
      <c r="AI190" s="100">
        <f t="shared" si="61"/>
        <v>36864.25</v>
      </c>
      <c r="AJ190" s="93">
        <f t="shared" si="67"/>
        <v>4679.7486666842842</v>
      </c>
      <c r="AK190" s="23">
        <f t="shared" si="68"/>
        <v>0.12694544624356346</v>
      </c>
      <c r="AM190" s="41"/>
    </row>
    <row r="191" spans="1:39" s="15" customFormat="1" ht="74.25" customHeight="1" x14ac:dyDescent="0.2">
      <c r="A191" s="81">
        <v>185</v>
      </c>
      <c r="B191" s="82" t="s">
        <v>265</v>
      </c>
      <c r="C191" s="82" t="s">
        <v>934</v>
      </c>
      <c r="D191" s="83" t="s">
        <v>1391</v>
      </c>
      <c r="E191" s="64">
        <v>30275</v>
      </c>
      <c r="F191" s="65">
        <v>30275</v>
      </c>
      <c r="G191" s="25" t="s">
        <v>1392</v>
      </c>
      <c r="H191" s="52" t="s">
        <v>1393</v>
      </c>
      <c r="I191" s="62">
        <v>350000</v>
      </c>
      <c r="J191" s="66">
        <v>350000</v>
      </c>
      <c r="K191" s="28" t="s">
        <v>1394</v>
      </c>
      <c r="L191" s="55" t="s">
        <v>1395</v>
      </c>
      <c r="M191" s="67">
        <v>32425</v>
      </c>
      <c r="N191" s="68">
        <v>32425</v>
      </c>
      <c r="O191" s="25" t="s">
        <v>1398</v>
      </c>
      <c r="P191" s="75" t="s">
        <v>1399</v>
      </c>
      <c r="Q191" s="69">
        <v>37289</v>
      </c>
      <c r="R191" s="63">
        <v>37289</v>
      </c>
      <c r="S191" s="24" t="s">
        <v>80</v>
      </c>
      <c r="T191" s="54" t="s">
        <v>81</v>
      </c>
      <c r="U191" s="18">
        <v>40002</v>
      </c>
      <c r="V191" s="18">
        <v>40002</v>
      </c>
      <c r="W191" s="18" t="s">
        <v>1396</v>
      </c>
      <c r="X191" s="77" t="s">
        <v>1397</v>
      </c>
      <c r="Y191" s="89">
        <f t="shared" si="62"/>
        <v>97998.2</v>
      </c>
      <c r="Z191" s="90">
        <f t="shared" si="63"/>
        <v>140925.82247303013</v>
      </c>
      <c r="AA191" s="91">
        <f t="shared" si="64"/>
        <v>1.4380450097351802</v>
      </c>
      <c r="AB191" s="90">
        <f t="shared" si="65"/>
        <v>238924.02247303014</v>
      </c>
      <c r="AC191" s="90">
        <f t="shared" si="66"/>
        <v>-42927.622473030133</v>
      </c>
      <c r="AD191" s="92">
        <f t="shared" si="56"/>
        <v>30275</v>
      </c>
      <c r="AE191" s="92" t="str">
        <f t="shared" si="57"/>
        <v/>
      </c>
      <c r="AF191" s="92">
        <f t="shared" si="58"/>
        <v>32425</v>
      </c>
      <c r="AG191" s="92">
        <f t="shared" si="59"/>
        <v>37289</v>
      </c>
      <c r="AH191" s="92">
        <f t="shared" si="60"/>
        <v>40002</v>
      </c>
      <c r="AI191" s="100">
        <f t="shared" si="61"/>
        <v>34997.75</v>
      </c>
      <c r="AJ191" s="93">
        <f t="shared" si="67"/>
        <v>4442.8127258153327</v>
      </c>
      <c r="AK191" s="23">
        <f t="shared" si="68"/>
        <v>0.12694566724476095</v>
      </c>
      <c r="AM191" s="41"/>
    </row>
    <row r="192" spans="1:39" s="15" customFormat="1" ht="74.25" customHeight="1" x14ac:dyDescent="0.2">
      <c r="A192" s="81">
        <v>186</v>
      </c>
      <c r="B192" s="82" t="s">
        <v>266</v>
      </c>
      <c r="C192" s="82" t="s">
        <v>935</v>
      </c>
      <c r="D192" s="83" t="s">
        <v>1391</v>
      </c>
      <c r="E192" s="64">
        <v>11345</v>
      </c>
      <c r="F192" s="65">
        <v>11345</v>
      </c>
      <c r="G192" s="25" t="s">
        <v>1392</v>
      </c>
      <c r="H192" s="52" t="s">
        <v>1393</v>
      </c>
      <c r="I192" s="62">
        <v>20000</v>
      </c>
      <c r="J192" s="66">
        <v>20000</v>
      </c>
      <c r="K192" s="28" t="s">
        <v>1394</v>
      </c>
      <c r="L192" s="55" t="s">
        <v>1395</v>
      </c>
      <c r="M192" s="67">
        <v>12150</v>
      </c>
      <c r="N192" s="68">
        <v>12150</v>
      </c>
      <c r="O192" s="25" t="s">
        <v>1398</v>
      </c>
      <c r="P192" s="75" t="s">
        <v>1399</v>
      </c>
      <c r="Q192" s="69">
        <v>13973</v>
      </c>
      <c r="R192" s="63">
        <v>13973</v>
      </c>
      <c r="S192" s="24" t="s">
        <v>80</v>
      </c>
      <c r="T192" s="54" t="s">
        <v>81</v>
      </c>
      <c r="U192" s="18">
        <v>14989</v>
      </c>
      <c r="V192" s="18">
        <v>14989</v>
      </c>
      <c r="W192" s="18" t="s">
        <v>1396</v>
      </c>
      <c r="X192" s="77" t="s">
        <v>1397</v>
      </c>
      <c r="Y192" s="89">
        <f t="shared" si="62"/>
        <v>14491.4</v>
      </c>
      <c r="Z192" s="90">
        <f t="shared" si="63"/>
        <v>3400.1104834990306</v>
      </c>
      <c r="AA192" s="91">
        <f t="shared" si="64"/>
        <v>0.23462953776025994</v>
      </c>
      <c r="AB192" s="90">
        <f t="shared" si="65"/>
        <v>17891.510483499031</v>
      </c>
      <c r="AC192" s="90">
        <f t="shared" si="66"/>
        <v>11091.289516500969</v>
      </c>
      <c r="AD192" s="92">
        <f t="shared" si="56"/>
        <v>11345</v>
      </c>
      <c r="AE192" s="92" t="str">
        <f t="shared" si="57"/>
        <v/>
      </c>
      <c r="AF192" s="92">
        <f t="shared" si="58"/>
        <v>12150</v>
      </c>
      <c r="AG192" s="92">
        <f t="shared" si="59"/>
        <v>13973</v>
      </c>
      <c r="AH192" s="92">
        <f t="shared" si="60"/>
        <v>14989</v>
      </c>
      <c r="AI192" s="100">
        <f t="shared" si="61"/>
        <v>13114.25</v>
      </c>
      <c r="AJ192" s="93">
        <f t="shared" si="67"/>
        <v>1664.548262041887</v>
      </c>
      <c r="AK192" s="23">
        <f t="shared" si="68"/>
        <v>0.12692668372509958</v>
      </c>
      <c r="AM192" s="41"/>
    </row>
    <row r="193" spans="1:39" s="15" customFormat="1" ht="74.25" customHeight="1" x14ac:dyDescent="0.2">
      <c r="A193" s="81">
        <v>187</v>
      </c>
      <c r="B193" s="82" t="s">
        <v>267</v>
      </c>
      <c r="C193" s="82" t="s">
        <v>936</v>
      </c>
      <c r="D193" s="83" t="s">
        <v>1391</v>
      </c>
      <c r="E193" s="64">
        <v>2997</v>
      </c>
      <c r="F193" s="65">
        <v>2997</v>
      </c>
      <c r="G193" s="25" t="s">
        <v>1392</v>
      </c>
      <c r="H193" s="52" t="s">
        <v>1393</v>
      </c>
      <c r="I193" s="62">
        <v>15000</v>
      </c>
      <c r="J193" s="66">
        <v>15000</v>
      </c>
      <c r="K193" s="28" t="s">
        <v>1394</v>
      </c>
      <c r="L193" s="55" t="s">
        <v>1395</v>
      </c>
      <c r="M193" s="67">
        <v>3209</v>
      </c>
      <c r="N193" s="68">
        <v>3209</v>
      </c>
      <c r="O193" s="25" t="s">
        <v>1398</v>
      </c>
      <c r="P193" s="75" t="s">
        <v>1399</v>
      </c>
      <c r="Q193" s="69">
        <v>3690</v>
      </c>
      <c r="R193" s="63">
        <v>3690</v>
      </c>
      <c r="S193" s="24" t="s">
        <v>80</v>
      </c>
      <c r="T193" s="54" t="s">
        <v>81</v>
      </c>
      <c r="U193" s="18">
        <v>3959</v>
      </c>
      <c r="V193" s="18">
        <v>3959</v>
      </c>
      <c r="W193" s="18" t="s">
        <v>1396</v>
      </c>
      <c r="X193" s="77" t="s">
        <v>1397</v>
      </c>
      <c r="Y193" s="89">
        <f t="shared" si="62"/>
        <v>5771</v>
      </c>
      <c r="Z193" s="90">
        <f t="shared" si="63"/>
        <v>5173.1824344401384</v>
      </c>
      <c r="AA193" s="91">
        <f t="shared" si="64"/>
        <v>0.89641005621905012</v>
      </c>
      <c r="AB193" s="90">
        <f t="shared" si="65"/>
        <v>10944.182434440139</v>
      </c>
      <c r="AC193" s="90">
        <f t="shared" si="66"/>
        <v>597.81756555986158</v>
      </c>
      <c r="AD193" s="92">
        <f t="shared" si="56"/>
        <v>2997</v>
      </c>
      <c r="AE193" s="92" t="str">
        <f t="shared" si="57"/>
        <v/>
      </c>
      <c r="AF193" s="92">
        <f t="shared" si="58"/>
        <v>3209</v>
      </c>
      <c r="AG193" s="92">
        <f t="shared" si="59"/>
        <v>3690</v>
      </c>
      <c r="AH193" s="92">
        <f t="shared" si="60"/>
        <v>3959</v>
      </c>
      <c r="AI193" s="100">
        <f t="shared" si="61"/>
        <v>3463.75</v>
      </c>
      <c r="AJ193" s="93">
        <f t="shared" si="67"/>
        <v>439.39911621819783</v>
      </c>
      <c r="AK193" s="23">
        <f t="shared" si="68"/>
        <v>0.12685647527050101</v>
      </c>
      <c r="AM193" s="41"/>
    </row>
    <row r="194" spans="1:39" s="15" customFormat="1" ht="74.25" customHeight="1" x14ac:dyDescent="0.2">
      <c r="A194" s="81">
        <v>188</v>
      </c>
      <c r="B194" s="82" t="s">
        <v>268</v>
      </c>
      <c r="C194" s="82" t="s">
        <v>937</v>
      </c>
      <c r="D194" s="83" t="s">
        <v>1391</v>
      </c>
      <c r="E194" s="64">
        <v>1408</v>
      </c>
      <c r="F194" s="65">
        <v>1408</v>
      </c>
      <c r="G194" s="25" t="s">
        <v>1392</v>
      </c>
      <c r="H194" s="52" t="s">
        <v>1393</v>
      </c>
      <c r="I194" s="62">
        <v>8000</v>
      </c>
      <c r="J194" s="66">
        <v>8000</v>
      </c>
      <c r="K194" s="28" t="s">
        <v>1394</v>
      </c>
      <c r="L194" s="55" t="s">
        <v>1395</v>
      </c>
      <c r="M194" s="67">
        <v>1508</v>
      </c>
      <c r="N194" s="68">
        <v>1508</v>
      </c>
      <c r="O194" s="25" t="s">
        <v>1398</v>
      </c>
      <c r="P194" s="75" t="s">
        <v>1399</v>
      </c>
      <c r="Q194" s="69">
        <v>1734</v>
      </c>
      <c r="R194" s="63">
        <v>1734</v>
      </c>
      <c r="S194" s="24" t="s">
        <v>80</v>
      </c>
      <c r="T194" s="54" t="s">
        <v>81</v>
      </c>
      <c r="U194" s="18">
        <v>1860</v>
      </c>
      <c r="V194" s="18">
        <v>1860</v>
      </c>
      <c r="W194" s="18" t="s">
        <v>1396</v>
      </c>
      <c r="X194" s="77" t="s">
        <v>1397</v>
      </c>
      <c r="Y194" s="89">
        <f t="shared" si="62"/>
        <v>2902</v>
      </c>
      <c r="Z194" s="90">
        <f t="shared" si="63"/>
        <v>2855.4712395679981</v>
      </c>
      <c r="AA194" s="91">
        <f t="shared" si="64"/>
        <v>0.98396665732873811</v>
      </c>
      <c r="AB194" s="90">
        <f t="shared" si="65"/>
        <v>5757.4712395679981</v>
      </c>
      <c r="AC194" s="90">
        <f t="shared" si="66"/>
        <v>46.528760432001945</v>
      </c>
      <c r="AD194" s="92">
        <f t="shared" si="56"/>
        <v>1408</v>
      </c>
      <c r="AE194" s="92" t="str">
        <f t="shared" si="57"/>
        <v/>
      </c>
      <c r="AF194" s="92">
        <f t="shared" si="58"/>
        <v>1508</v>
      </c>
      <c r="AG194" s="92">
        <f t="shared" si="59"/>
        <v>1734</v>
      </c>
      <c r="AH194" s="92">
        <f t="shared" si="60"/>
        <v>1860</v>
      </c>
      <c r="AI194" s="100">
        <f t="shared" si="61"/>
        <v>1627.5</v>
      </c>
      <c r="AJ194" s="93">
        <f t="shared" si="67"/>
        <v>206.44531156378113</v>
      </c>
      <c r="AK194" s="23">
        <f t="shared" si="68"/>
        <v>0.1268481177043202</v>
      </c>
      <c r="AM194" s="41"/>
    </row>
    <row r="195" spans="1:39" s="15" customFormat="1" ht="74.25" customHeight="1" x14ac:dyDescent="0.2">
      <c r="A195" s="81">
        <v>189</v>
      </c>
      <c r="B195" s="82" t="s">
        <v>269</v>
      </c>
      <c r="C195" s="82" t="s">
        <v>938</v>
      </c>
      <c r="D195" s="83" t="s">
        <v>1391</v>
      </c>
      <c r="E195" s="64">
        <v>8999</v>
      </c>
      <c r="F195" s="65">
        <v>8999</v>
      </c>
      <c r="G195" s="25" t="s">
        <v>1392</v>
      </c>
      <c r="H195" s="52" t="s">
        <v>1393</v>
      </c>
      <c r="I195" s="62">
        <v>30000</v>
      </c>
      <c r="J195" s="66">
        <v>30000</v>
      </c>
      <c r="K195" s="28" t="s">
        <v>1394</v>
      </c>
      <c r="L195" s="55" t="s">
        <v>1395</v>
      </c>
      <c r="M195" s="67">
        <v>9638</v>
      </c>
      <c r="N195" s="68">
        <v>9638</v>
      </c>
      <c r="O195" s="25" t="s">
        <v>1398</v>
      </c>
      <c r="P195" s="75" t="s">
        <v>1399</v>
      </c>
      <c r="Q195" s="69">
        <v>11084</v>
      </c>
      <c r="R195" s="63">
        <v>11084</v>
      </c>
      <c r="S195" s="24" t="s">
        <v>80</v>
      </c>
      <c r="T195" s="54" t="s">
        <v>81</v>
      </c>
      <c r="U195" s="18">
        <v>11890</v>
      </c>
      <c r="V195" s="18">
        <v>11890</v>
      </c>
      <c r="W195" s="18" t="s">
        <v>1396</v>
      </c>
      <c r="X195" s="77" t="s">
        <v>1397</v>
      </c>
      <c r="Y195" s="89">
        <f t="shared" si="62"/>
        <v>14322.2</v>
      </c>
      <c r="Z195" s="90">
        <f t="shared" si="63"/>
        <v>8838.4548536494767</v>
      </c>
      <c r="AA195" s="91">
        <f t="shared" si="64"/>
        <v>0.61711572619077215</v>
      </c>
      <c r="AB195" s="90">
        <f t="shared" si="65"/>
        <v>23160.654853649477</v>
      </c>
      <c r="AC195" s="90">
        <f t="shared" si="66"/>
        <v>5483.745146350524</v>
      </c>
      <c r="AD195" s="92">
        <f t="shared" si="56"/>
        <v>8999</v>
      </c>
      <c r="AE195" s="92" t="str">
        <f t="shared" si="57"/>
        <v/>
      </c>
      <c r="AF195" s="92">
        <f t="shared" si="58"/>
        <v>9638</v>
      </c>
      <c r="AG195" s="92">
        <f t="shared" si="59"/>
        <v>11084</v>
      </c>
      <c r="AH195" s="92">
        <f t="shared" si="60"/>
        <v>11890</v>
      </c>
      <c r="AI195" s="100">
        <f t="shared" si="61"/>
        <v>10402.75</v>
      </c>
      <c r="AJ195" s="93">
        <f t="shared" si="67"/>
        <v>1320.5265048456997</v>
      </c>
      <c r="AK195" s="23">
        <f t="shared" si="68"/>
        <v>0.12694013648753452</v>
      </c>
      <c r="AM195" s="41"/>
    </row>
    <row r="196" spans="1:39" s="15" customFormat="1" ht="74.25" customHeight="1" x14ac:dyDescent="0.2">
      <c r="A196" s="81">
        <v>190</v>
      </c>
      <c r="B196" s="82" t="s">
        <v>270</v>
      </c>
      <c r="C196" s="82" t="s">
        <v>939</v>
      </c>
      <c r="D196" s="83" t="s">
        <v>1391</v>
      </c>
      <c r="E196" s="64">
        <v>17842</v>
      </c>
      <c r="F196" s="65">
        <v>17842</v>
      </c>
      <c r="G196" s="25" t="s">
        <v>1392</v>
      </c>
      <c r="H196" s="52" t="s">
        <v>1393</v>
      </c>
      <c r="I196" s="62">
        <v>50000</v>
      </c>
      <c r="J196" s="66">
        <v>50000</v>
      </c>
      <c r="K196" s="28" t="s">
        <v>1394</v>
      </c>
      <c r="L196" s="55" t="s">
        <v>1395</v>
      </c>
      <c r="M196" s="67">
        <v>19110</v>
      </c>
      <c r="N196" s="68">
        <v>19110</v>
      </c>
      <c r="O196" s="25" t="s">
        <v>1398</v>
      </c>
      <c r="P196" s="75" t="s">
        <v>1399</v>
      </c>
      <c r="Q196" s="69">
        <v>21976</v>
      </c>
      <c r="R196" s="63">
        <v>21976</v>
      </c>
      <c r="S196" s="24" t="s">
        <v>80</v>
      </c>
      <c r="T196" s="54" t="s">
        <v>81</v>
      </c>
      <c r="U196" s="18">
        <v>23575</v>
      </c>
      <c r="V196" s="18">
        <v>23575</v>
      </c>
      <c r="W196" s="18" t="s">
        <v>1396</v>
      </c>
      <c r="X196" s="77" t="s">
        <v>1397</v>
      </c>
      <c r="Y196" s="89">
        <f t="shared" si="62"/>
        <v>26500.6</v>
      </c>
      <c r="Z196" s="90">
        <f t="shared" si="63"/>
        <v>13330.840776185123</v>
      </c>
      <c r="AA196" s="91">
        <f t="shared" si="64"/>
        <v>0.50303920576081762</v>
      </c>
      <c r="AB196" s="90">
        <f t="shared" si="65"/>
        <v>39831.440776185118</v>
      </c>
      <c r="AC196" s="90">
        <f t="shared" si="66"/>
        <v>13169.759223814875</v>
      </c>
      <c r="AD196" s="92">
        <f t="shared" si="56"/>
        <v>17842</v>
      </c>
      <c r="AE196" s="92" t="str">
        <f t="shared" si="57"/>
        <v/>
      </c>
      <c r="AF196" s="92">
        <f t="shared" si="58"/>
        <v>19110</v>
      </c>
      <c r="AG196" s="92">
        <f t="shared" si="59"/>
        <v>21976</v>
      </c>
      <c r="AH196" s="92">
        <f t="shared" si="60"/>
        <v>23575</v>
      </c>
      <c r="AI196" s="100">
        <f t="shared" si="61"/>
        <v>20625.75</v>
      </c>
      <c r="AJ196" s="93">
        <f t="shared" si="67"/>
        <v>2618.3972674137895</v>
      </c>
      <c r="AK196" s="23">
        <f t="shared" si="68"/>
        <v>0.12694797849357184</v>
      </c>
      <c r="AM196" s="41"/>
    </row>
    <row r="197" spans="1:39" s="15" customFormat="1" ht="74.25" customHeight="1" x14ac:dyDescent="0.2">
      <c r="A197" s="81">
        <v>191</v>
      </c>
      <c r="B197" s="82" t="s">
        <v>271</v>
      </c>
      <c r="C197" s="82" t="s">
        <v>940</v>
      </c>
      <c r="D197" s="83" t="s">
        <v>1391</v>
      </c>
      <c r="E197" s="64">
        <v>113297</v>
      </c>
      <c r="F197" s="65">
        <v>113297</v>
      </c>
      <c r="G197" s="25" t="s">
        <v>1392</v>
      </c>
      <c r="H197" s="52" t="s">
        <v>1393</v>
      </c>
      <c r="I197" s="62">
        <v>200000</v>
      </c>
      <c r="J197" s="66">
        <v>200000</v>
      </c>
      <c r="K197" s="28" t="s">
        <v>1394</v>
      </c>
      <c r="L197" s="55" t="s">
        <v>1395</v>
      </c>
      <c r="M197" s="67">
        <v>121343</v>
      </c>
      <c r="N197" s="68">
        <v>121343</v>
      </c>
      <c r="O197" s="25" t="s">
        <v>1398</v>
      </c>
      <c r="P197" s="75" t="s">
        <v>1399</v>
      </c>
      <c r="Q197" s="69">
        <v>139545</v>
      </c>
      <c r="R197" s="63">
        <v>139545</v>
      </c>
      <c r="S197" s="24" t="s">
        <v>80</v>
      </c>
      <c r="T197" s="54" t="s">
        <v>81</v>
      </c>
      <c r="U197" s="18">
        <v>149695</v>
      </c>
      <c r="V197" s="18">
        <v>149695</v>
      </c>
      <c r="W197" s="18" t="s">
        <v>1396</v>
      </c>
      <c r="X197" s="77" t="s">
        <v>1397</v>
      </c>
      <c r="Y197" s="89">
        <f t="shared" si="62"/>
        <v>144776</v>
      </c>
      <c r="Z197" s="90">
        <f t="shared" si="63"/>
        <v>34063.481281278342</v>
      </c>
      <c r="AA197" s="91">
        <f t="shared" si="64"/>
        <v>0.23528403382658963</v>
      </c>
      <c r="AB197" s="90">
        <f t="shared" si="65"/>
        <v>178839.48128127833</v>
      </c>
      <c r="AC197" s="90">
        <f t="shared" si="66"/>
        <v>110712.51871872167</v>
      </c>
      <c r="AD197" s="92">
        <f t="shared" si="56"/>
        <v>113297</v>
      </c>
      <c r="AE197" s="92" t="str">
        <f t="shared" si="57"/>
        <v/>
      </c>
      <c r="AF197" s="92">
        <f t="shared" si="58"/>
        <v>121343</v>
      </c>
      <c r="AG197" s="92">
        <f t="shared" si="59"/>
        <v>139545</v>
      </c>
      <c r="AH197" s="92">
        <f t="shared" si="60"/>
        <v>149695</v>
      </c>
      <c r="AI197" s="100">
        <f t="shared" si="61"/>
        <v>130970</v>
      </c>
      <c r="AJ197" s="93">
        <f t="shared" si="67"/>
        <v>16624.984290719396</v>
      </c>
      <c r="AK197" s="23">
        <f t="shared" si="68"/>
        <v>0.1269373466497625</v>
      </c>
      <c r="AM197" s="41"/>
    </row>
    <row r="198" spans="1:39" s="15" customFormat="1" ht="74.25" customHeight="1" x14ac:dyDescent="0.2">
      <c r="A198" s="81">
        <v>192</v>
      </c>
      <c r="B198" s="82" t="s">
        <v>272</v>
      </c>
      <c r="C198" s="82" t="s">
        <v>941</v>
      </c>
      <c r="D198" s="83" t="s">
        <v>1391</v>
      </c>
      <c r="E198" s="64">
        <v>78247</v>
      </c>
      <c r="F198" s="65">
        <v>78247</v>
      </c>
      <c r="G198" s="25" t="s">
        <v>1392</v>
      </c>
      <c r="H198" s="52" t="s">
        <v>1393</v>
      </c>
      <c r="I198" s="62">
        <v>250000</v>
      </c>
      <c r="J198" s="66">
        <v>250000</v>
      </c>
      <c r="K198" s="28" t="s">
        <v>1394</v>
      </c>
      <c r="L198" s="55" t="s">
        <v>1395</v>
      </c>
      <c r="M198" s="67">
        <v>83804</v>
      </c>
      <c r="N198" s="68">
        <v>83804</v>
      </c>
      <c r="O198" s="25" t="s">
        <v>1398</v>
      </c>
      <c r="P198" s="75" t="s">
        <v>1399</v>
      </c>
      <c r="Q198" s="69">
        <v>96375</v>
      </c>
      <c r="R198" s="63">
        <v>96375</v>
      </c>
      <c r="S198" s="24" t="s">
        <v>80</v>
      </c>
      <c r="T198" s="54" t="s">
        <v>81</v>
      </c>
      <c r="U198" s="18">
        <v>103385</v>
      </c>
      <c r="V198" s="18">
        <v>103385</v>
      </c>
      <c r="W198" s="18" t="s">
        <v>1396</v>
      </c>
      <c r="X198" s="77" t="s">
        <v>1397</v>
      </c>
      <c r="Y198" s="89">
        <f t="shared" si="62"/>
        <v>122362.2</v>
      </c>
      <c r="Z198" s="90">
        <f t="shared" si="63"/>
        <v>72041.242234570062</v>
      </c>
      <c r="AA198" s="91">
        <f t="shared" si="64"/>
        <v>0.58875406158576804</v>
      </c>
      <c r="AB198" s="90">
        <f t="shared" si="65"/>
        <v>194403.44223457004</v>
      </c>
      <c r="AC198" s="90">
        <f t="shared" si="66"/>
        <v>50320.957765429936</v>
      </c>
      <c r="AD198" s="92">
        <f t="shared" si="56"/>
        <v>78247</v>
      </c>
      <c r="AE198" s="92" t="str">
        <f t="shared" si="57"/>
        <v/>
      </c>
      <c r="AF198" s="92">
        <f t="shared" si="58"/>
        <v>83804</v>
      </c>
      <c r="AG198" s="92">
        <f t="shared" si="59"/>
        <v>96375</v>
      </c>
      <c r="AH198" s="92">
        <f t="shared" si="60"/>
        <v>103385</v>
      </c>
      <c r="AI198" s="100">
        <f t="shared" si="61"/>
        <v>90452.75</v>
      </c>
      <c r="AJ198" s="93">
        <f t="shared" si="67"/>
        <v>11481.9038019253</v>
      </c>
      <c r="AK198" s="23">
        <f t="shared" si="68"/>
        <v>0.1269381395471702</v>
      </c>
      <c r="AM198" s="41"/>
    </row>
    <row r="199" spans="1:39" s="15" customFormat="1" ht="74.25" customHeight="1" x14ac:dyDescent="0.2">
      <c r="A199" s="81">
        <v>193</v>
      </c>
      <c r="B199" s="82" t="s">
        <v>273</v>
      </c>
      <c r="C199" s="82" t="s">
        <v>942</v>
      </c>
      <c r="D199" s="83" t="s">
        <v>1391</v>
      </c>
      <c r="E199" s="64">
        <v>185471</v>
      </c>
      <c r="F199" s="65">
        <v>185471</v>
      </c>
      <c r="G199" s="25" t="s">
        <v>1392</v>
      </c>
      <c r="H199" s="52" t="s">
        <v>1393</v>
      </c>
      <c r="I199" s="62">
        <v>400000</v>
      </c>
      <c r="J199" s="66">
        <v>400000</v>
      </c>
      <c r="K199" s="28" t="s">
        <v>1394</v>
      </c>
      <c r="L199" s="55" t="s">
        <v>1395</v>
      </c>
      <c r="M199" s="67">
        <v>198454</v>
      </c>
      <c r="N199" s="68">
        <v>198454</v>
      </c>
      <c r="O199" s="25" t="s">
        <v>1398</v>
      </c>
      <c r="P199" s="75" t="s">
        <v>1399</v>
      </c>
      <c r="Q199" s="69">
        <v>228222</v>
      </c>
      <c r="R199" s="63">
        <v>228222</v>
      </c>
      <c r="S199" s="24" t="s">
        <v>80</v>
      </c>
      <c r="T199" s="54" t="s">
        <v>81</v>
      </c>
      <c r="U199" s="18">
        <v>244821</v>
      </c>
      <c r="V199" s="18">
        <v>244821</v>
      </c>
      <c r="W199" s="18" t="s">
        <v>1396</v>
      </c>
      <c r="X199" s="77" t="s">
        <v>1397</v>
      </c>
      <c r="Y199" s="89">
        <f t="shared" si="62"/>
        <v>251393.6</v>
      </c>
      <c r="Z199" s="90">
        <f t="shared" si="63"/>
        <v>86331.301793150342</v>
      </c>
      <c r="AA199" s="91">
        <f t="shared" si="64"/>
        <v>0.34341089746576819</v>
      </c>
      <c r="AB199" s="90">
        <f t="shared" si="65"/>
        <v>337724.90179315035</v>
      </c>
      <c r="AC199" s="90">
        <f t="shared" si="66"/>
        <v>165062.29820684966</v>
      </c>
      <c r="AD199" s="92">
        <f t="shared" si="56"/>
        <v>185471</v>
      </c>
      <c r="AE199" s="92" t="str">
        <f t="shared" si="57"/>
        <v/>
      </c>
      <c r="AF199" s="92">
        <f t="shared" si="58"/>
        <v>198454</v>
      </c>
      <c r="AG199" s="92">
        <f t="shared" si="59"/>
        <v>228222</v>
      </c>
      <c r="AH199" s="92">
        <f t="shared" si="60"/>
        <v>244821</v>
      </c>
      <c r="AI199" s="100">
        <f t="shared" si="61"/>
        <v>214242</v>
      </c>
      <c r="AJ199" s="93">
        <f t="shared" si="67"/>
        <v>27126.536982568687</v>
      </c>
      <c r="AK199" s="23">
        <f t="shared" si="68"/>
        <v>0.1266163356511267</v>
      </c>
      <c r="AM199" s="41"/>
    </row>
    <row r="200" spans="1:39" s="15" customFormat="1" ht="74.25" customHeight="1" x14ac:dyDescent="0.2">
      <c r="A200" s="81">
        <v>194</v>
      </c>
      <c r="B200" s="82" t="s">
        <v>274</v>
      </c>
      <c r="C200" s="82" t="s">
        <v>943</v>
      </c>
      <c r="D200" s="83" t="s">
        <v>1391</v>
      </c>
      <c r="E200" s="64">
        <v>356810</v>
      </c>
      <c r="F200" s="65">
        <v>356810</v>
      </c>
      <c r="G200" s="25" t="s">
        <v>1392</v>
      </c>
      <c r="H200" s="52" t="s">
        <v>1393</v>
      </c>
      <c r="I200" s="62">
        <v>800000</v>
      </c>
      <c r="J200" s="66">
        <v>800000</v>
      </c>
      <c r="K200" s="28" t="s">
        <v>1394</v>
      </c>
      <c r="L200" s="55" t="s">
        <v>1395</v>
      </c>
      <c r="M200" s="67">
        <v>381787</v>
      </c>
      <c r="N200" s="68">
        <v>381787</v>
      </c>
      <c r="O200" s="25" t="s">
        <v>1398</v>
      </c>
      <c r="P200" s="75" t="s">
        <v>1399</v>
      </c>
      <c r="Q200" s="69">
        <v>439055</v>
      </c>
      <c r="R200" s="63">
        <v>439055</v>
      </c>
      <c r="S200" s="24" t="s">
        <v>80</v>
      </c>
      <c r="T200" s="54" t="s">
        <v>81</v>
      </c>
      <c r="U200" s="18">
        <v>470989</v>
      </c>
      <c r="V200" s="18">
        <v>470989</v>
      </c>
      <c r="W200" s="18" t="s">
        <v>1396</v>
      </c>
      <c r="X200" s="77" t="s">
        <v>1397</v>
      </c>
      <c r="Y200" s="89">
        <f t="shared" si="62"/>
        <v>489728.2</v>
      </c>
      <c r="Z200" s="90">
        <f t="shared" si="63"/>
        <v>179238.71738466556</v>
      </c>
      <c r="AA200" s="91">
        <f t="shared" si="64"/>
        <v>0.3659963167011121</v>
      </c>
      <c r="AB200" s="90">
        <f t="shared" si="65"/>
        <v>668966.91738466558</v>
      </c>
      <c r="AC200" s="90">
        <f t="shared" si="66"/>
        <v>310489.48261533445</v>
      </c>
      <c r="AD200" s="92">
        <f t="shared" si="56"/>
        <v>356810</v>
      </c>
      <c r="AE200" s="92" t="str">
        <f t="shared" si="57"/>
        <v/>
      </c>
      <c r="AF200" s="92">
        <f t="shared" si="58"/>
        <v>381787</v>
      </c>
      <c r="AG200" s="92">
        <f t="shared" si="59"/>
        <v>439055</v>
      </c>
      <c r="AH200" s="92">
        <f t="shared" si="60"/>
        <v>470989</v>
      </c>
      <c r="AI200" s="100">
        <f t="shared" si="61"/>
        <v>412160.25</v>
      </c>
      <c r="AJ200" s="93">
        <f t="shared" si="67"/>
        <v>52186.632690597442</v>
      </c>
      <c r="AK200" s="23">
        <f t="shared" si="68"/>
        <v>0.12661733558876054</v>
      </c>
      <c r="AM200" s="41"/>
    </row>
    <row r="201" spans="1:39" s="15" customFormat="1" ht="74.25" customHeight="1" x14ac:dyDescent="0.2">
      <c r="A201" s="81">
        <v>195</v>
      </c>
      <c r="B201" s="82" t="s">
        <v>275</v>
      </c>
      <c r="C201" s="82" t="s">
        <v>944</v>
      </c>
      <c r="D201" s="83" t="s">
        <v>1391</v>
      </c>
      <c r="E201" s="64">
        <v>3187</v>
      </c>
      <c r="F201" s="65">
        <v>3187</v>
      </c>
      <c r="G201" s="25" t="s">
        <v>1392</v>
      </c>
      <c r="H201" s="52" t="s">
        <v>1393</v>
      </c>
      <c r="I201" s="62">
        <v>10000</v>
      </c>
      <c r="J201" s="66">
        <v>10000</v>
      </c>
      <c r="K201" s="28" t="s">
        <v>1394</v>
      </c>
      <c r="L201" s="55" t="s">
        <v>1395</v>
      </c>
      <c r="M201" s="67">
        <v>3414</v>
      </c>
      <c r="N201" s="68">
        <v>3414</v>
      </c>
      <c r="O201" s="25" t="s">
        <v>1398</v>
      </c>
      <c r="P201" s="75" t="s">
        <v>1399</v>
      </c>
      <c r="Q201" s="69">
        <v>3926</v>
      </c>
      <c r="R201" s="63">
        <v>3926</v>
      </c>
      <c r="S201" s="24" t="s">
        <v>80</v>
      </c>
      <c r="T201" s="54" t="s">
        <v>81</v>
      </c>
      <c r="U201" s="18">
        <v>4212</v>
      </c>
      <c r="V201" s="18">
        <v>4212</v>
      </c>
      <c r="W201" s="18" t="s">
        <v>1396</v>
      </c>
      <c r="X201" s="77" t="s">
        <v>1397</v>
      </c>
      <c r="Y201" s="89">
        <f t="shared" si="62"/>
        <v>4947.8</v>
      </c>
      <c r="Z201" s="90">
        <f t="shared" si="63"/>
        <v>2853.2070026550823</v>
      </c>
      <c r="AA201" s="91">
        <f t="shared" si="64"/>
        <v>0.57666174919258706</v>
      </c>
      <c r="AB201" s="90">
        <f t="shared" si="65"/>
        <v>7801.007002655082</v>
      </c>
      <c r="AC201" s="90">
        <f t="shared" si="66"/>
        <v>2094.5929973449179</v>
      </c>
      <c r="AD201" s="92">
        <f t="shared" ref="AD201:AD264" si="69">IF(((IF(AND(F201&lt;=$AB201,F201&gt;=$AC201),F201,""))&lt;=0),"",(IF(AND(F201&lt;=$AB201,F201&gt;=$AC201),F201,"")))</f>
        <v>3187</v>
      </c>
      <c r="AE201" s="92" t="str">
        <f t="shared" ref="AE201:AE264" si="70">IF(((IF(AND(J201&lt;=$AB201,J201&gt;=$AC201),J201,""))&lt;=0),"",(IF(AND(J201&lt;=$AB201,J201&gt;=$AC201),J201,"")))</f>
        <v/>
      </c>
      <c r="AF201" s="92">
        <f t="shared" ref="AF201:AF264" si="71">IF(((IF(AND(N201&lt;=$AB201,N201&gt;=$AC201),N201,""))&lt;=0),"",(IF(AND(N201&lt;=$AB201,N201&gt;=$AC201),N201,"")))</f>
        <v>3414</v>
      </c>
      <c r="AG201" s="92">
        <f t="shared" ref="AG201:AG264" si="72">IF(((IF(AND(R201&lt;=$AB201,R201&gt;=$AC201),R201,""))&lt;=0),"",(IF(AND(R201&lt;=$AB201,R201&gt;=$AC201),R201,"")))</f>
        <v>3926</v>
      </c>
      <c r="AH201" s="92">
        <f t="shared" ref="AH201:AH264" si="73">IF(((IF(AND(V201&lt;=$AB201,V201&gt;=$AC201),V201,""))&lt;=0),"",(IF(AND(V201&lt;=$AB201,V201&gt;=$AC201),V201,"")))</f>
        <v>4212</v>
      </c>
      <c r="AI201" s="100">
        <f t="shared" ref="AI201:AI264" si="74">AVERAGE(AD201:AH201)</f>
        <v>3684.75</v>
      </c>
      <c r="AJ201" s="93">
        <f t="shared" si="67"/>
        <v>468.06507738418878</v>
      </c>
      <c r="AK201" s="23">
        <f t="shared" si="68"/>
        <v>0.12702763481489621</v>
      </c>
      <c r="AM201" s="41"/>
    </row>
    <row r="202" spans="1:39" s="15" customFormat="1" ht="74.25" customHeight="1" x14ac:dyDescent="0.2">
      <c r="A202" s="81">
        <v>196</v>
      </c>
      <c r="B202" s="82" t="s">
        <v>276</v>
      </c>
      <c r="C202" s="82" t="s">
        <v>945</v>
      </c>
      <c r="D202" s="83" t="s">
        <v>1391</v>
      </c>
      <c r="E202" s="64">
        <v>18622</v>
      </c>
      <c r="F202" s="65">
        <v>18622</v>
      </c>
      <c r="G202" s="25" t="s">
        <v>1392</v>
      </c>
      <c r="H202" s="52" t="s">
        <v>1393</v>
      </c>
      <c r="I202" s="62">
        <v>140000</v>
      </c>
      <c r="J202" s="66">
        <v>140000</v>
      </c>
      <c r="K202" s="28" t="s">
        <v>1394</v>
      </c>
      <c r="L202" s="55" t="s">
        <v>1395</v>
      </c>
      <c r="M202" s="67">
        <v>19944</v>
      </c>
      <c r="N202" s="68">
        <v>19944</v>
      </c>
      <c r="O202" s="25" t="s">
        <v>1398</v>
      </c>
      <c r="P202" s="75" t="s">
        <v>1399</v>
      </c>
      <c r="Q202" s="69">
        <v>22936</v>
      </c>
      <c r="R202" s="63">
        <v>22936</v>
      </c>
      <c r="S202" s="24" t="s">
        <v>80</v>
      </c>
      <c r="T202" s="54" t="s">
        <v>81</v>
      </c>
      <c r="U202" s="18">
        <v>24604</v>
      </c>
      <c r="V202" s="18">
        <v>24604</v>
      </c>
      <c r="W202" s="18" t="s">
        <v>1396</v>
      </c>
      <c r="X202" s="77" t="s">
        <v>1397</v>
      </c>
      <c r="Y202" s="89">
        <f t="shared" si="62"/>
        <v>45221.2</v>
      </c>
      <c r="Z202" s="90">
        <f t="shared" si="63"/>
        <v>53035.776332585156</v>
      </c>
      <c r="AA202" s="91">
        <f t="shared" si="64"/>
        <v>1.172807805467019</v>
      </c>
      <c r="AB202" s="90">
        <f t="shared" si="65"/>
        <v>98256.976332585153</v>
      </c>
      <c r="AC202" s="90">
        <f t="shared" si="66"/>
        <v>-7814.5763325851585</v>
      </c>
      <c r="AD202" s="92">
        <f t="shared" si="69"/>
        <v>18622</v>
      </c>
      <c r="AE202" s="92" t="str">
        <f t="shared" si="70"/>
        <v/>
      </c>
      <c r="AF202" s="92">
        <f t="shared" si="71"/>
        <v>19944</v>
      </c>
      <c r="AG202" s="92">
        <f t="shared" si="72"/>
        <v>22936</v>
      </c>
      <c r="AH202" s="92">
        <f t="shared" si="73"/>
        <v>24604</v>
      </c>
      <c r="AI202" s="100">
        <f t="shared" si="74"/>
        <v>21526.5</v>
      </c>
      <c r="AJ202" s="93">
        <f t="shared" si="67"/>
        <v>2732.4057165801714</v>
      </c>
      <c r="AK202" s="23">
        <f t="shared" si="68"/>
        <v>0.12693218668061093</v>
      </c>
      <c r="AM202" s="41"/>
    </row>
    <row r="203" spans="1:39" s="15" customFormat="1" ht="74.25" customHeight="1" x14ac:dyDescent="0.2">
      <c r="A203" s="81">
        <v>197</v>
      </c>
      <c r="B203" s="82" t="s">
        <v>277</v>
      </c>
      <c r="C203" s="82" t="s">
        <v>946</v>
      </c>
      <c r="D203" s="83" t="s">
        <v>1391</v>
      </c>
      <c r="E203" s="64">
        <v>34831</v>
      </c>
      <c r="F203" s="65">
        <v>34831</v>
      </c>
      <c r="G203" s="25" t="s">
        <v>1392</v>
      </c>
      <c r="H203" s="52" t="s">
        <v>1393</v>
      </c>
      <c r="I203" s="62">
        <v>120000</v>
      </c>
      <c r="J203" s="66">
        <v>120000</v>
      </c>
      <c r="K203" s="28" t="s">
        <v>1394</v>
      </c>
      <c r="L203" s="55" t="s">
        <v>1395</v>
      </c>
      <c r="M203" s="67">
        <v>37305</v>
      </c>
      <c r="N203" s="68">
        <v>37305</v>
      </c>
      <c r="O203" s="25" t="s">
        <v>1398</v>
      </c>
      <c r="P203" s="75" t="s">
        <v>1399</v>
      </c>
      <c r="Q203" s="69">
        <v>42901</v>
      </c>
      <c r="R203" s="63">
        <v>42901</v>
      </c>
      <c r="S203" s="24" t="s">
        <v>80</v>
      </c>
      <c r="T203" s="54" t="s">
        <v>81</v>
      </c>
      <c r="U203" s="18">
        <v>46021</v>
      </c>
      <c r="V203" s="18">
        <v>46021</v>
      </c>
      <c r="W203" s="18" t="s">
        <v>1396</v>
      </c>
      <c r="X203" s="77" t="s">
        <v>1397</v>
      </c>
      <c r="Y203" s="89">
        <f t="shared" si="62"/>
        <v>56211.6</v>
      </c>
      <c r="Z203" s="90">
        <f t="shared" si="63"/>
        <v>35932.471231464173</v>
      </c>
      <c r="AA203" s="91">
        <f t="shared" si="64"/>
        <v>0.63923587358239531</v>
      </c>
      <c r="AB203" s="90">
        <f t="shared" si="65"/>
        <v>92144.071231464171</v>
      </c>
      <c r="AC203" s="90">
        <f t="shared" si="66"/>
        <v>20279.128768535826</v>
      </c>
      <c r="AD203" s="92">
        <f t="shared" si="69"/>
        <v>34831</v>
      </c>
      <c r="AE203" s="92" t="str">
        <f t="shared" si="70"/>
        <v/>
      </c>
      <c r="AF203" s="92">
        <f t="shared" si="71"/>
        <v>37305</v>
      </c>
      <c r="AG203" s="92">
        <f t="shared" si="72"/>
        <v>42901</v>
      </c>
      <c r="AH203" s="92">
        <f t="shared" si="73"/>
        <v>46021</v>
      </c>
      <c r="AI203" s="100">
        <f t="shared" si="74"/>
        <v>40264.5</v>
      </c>
      <c r="AJ203" s="93">
        <f t="shared" si="67"/>
        <v>5111.0986098880931</v>
      </c>
      <c r="AK203" s="23">
        <f t="shared" si="68"/>
        <v>0.12693808714594973</v>
      </c>
      <c r="AM203" s="41"/>
    </row>
    <row r="204" spans="1:39" s="15" customFormat="1" ht="74.25" customHeight="1" x14ac:dyDescent="0.2">
      <c r="A204" s="81">
        <v>198</v>
      </c>
      <c r="B204" s="82" t="s">
        <v>278</v>
      </c>
      <c r="C204" s="82" t="s">
        <v>947</v>
      </c>
      <c r="D204" s="83" t="s">
        <v>1391</v>
      </c>
      <c r="E204" s="64">
        <v>54736</v>
      </c>
      <c r="F204" s="65">
        <v>54736</v>
      </c>
      <c r="G204" s="25" t="s">
        <v>1392</v>
      </c>
      <c r="H204" s="52" t="s">
        <v>1393</v>
      </c>
      <c r="I204" s="62">
        <v>350000</v>
      </c>
      <c r="J204" s="66">
        <v>350000</v>
      </c>
      <c r="K204" s="28" t="s">
        <v>1394</v>
      </c>
      <c r="L204" s="55" t="s">
        <v>1395</v>
      </c>
      <c r="M204" s="67">
        <v>58623</v>
      </c>
      <c r="N204" s="68">
        <v>58623</v>
      </c>
      <c r="O204" s="25" t="s">
        <v>1398</v>
      </c>
      <c r="P204" s="75" t="s">
        <v>1399</v>
      </c>
      <c r="Q204" s="69">
        <v>67417</v>
      </c>
      <c r="R204" s="63">
        <v>67417</v>
      </c>
      <c r="S204" s="24" t="s">
        <v>80</v>
      </c>
      <c r="T204" s="54" t="s">
        <v>81</v>
      </c>
      <c r="U204" s="18">
        <v>72320</v>
      </c>
      <c r="V204" s="18">
        <v>72320</v>
      </c>
      <c r="W204" s="18" t="s">
        <v>1396</v>
      </c>
      <c r="X204" s="77" t="s">
        <v>1397</v>
      </c>
      <c r="Y204" s="89">
        <f t="shared" si="62"/>
        <v>120619.2</v>
      </c>
      <c r="Z204" s="90">
        <f t="shared" si="63"/>
        <v>128416.27921607136</v>
      </c>
      <c r="AA204" s="91">
        <f t="shared" si="64"/>
        <v>1.0646421068625174</v>
      </c>
      <c r="AB204" s="90">
        <f t="shared" si="65"/>
        <v>249035.47921607137</v>
      </c>
      <c r="AC204" s="90">
        <f t="shared" si="66"/>
        <v>-7797.0792160713609</v>
      </c>
      <c r="AD204" s="92">
        <f t="shared" si="69"/>
        <v>54736</v>
      </c>
      <c r="AE204" s="92" t="str">
        <f t="shared" si="70"/>
        <v/>
      </c>
      <c r="AF204" s="92">
        <f t="shared" si="71"/>
        <v>58623</v>
      </c>
      <c r="AG204" s="92">
        <f t="shared" si="72"/>
        <v>67417</v>
      </c>
      <c r="AH204" s="92">
        <f t="shared" si="73"/>
        <v>72320</v>
      </c>
      <c r="AI204" s="100">
        <f t="shared" si="74"/>
        <v>63274</v>
      </c>
      <c r="AJ204" s="93">
        <f t="shared" si="67"/>
        <v>8031.6833021893153</v>
      </c>
      <c r="AK204" s="23">
        <f t="shared" si="68"/>
        <v>0.12693497016451175</v>
      </c>
      <c r="AM204" s="41"/>
    </row>
    <row r="205" spans="1:39" s="15" customFormat="1" ht="74.25" customHeight="1" x14ac:dyDescent="0.2">
      <c r="A205" s="81">
        <v>199</v>
      </c>
      <c r="B205" s="82" t="s">
        <v>279</v>
      </c>
      <c r="C205" s="82" t="s">
        <v>948</v>
      </c>
      <c r="D205" s="83" t="s">
        <v>1391</v>
      </c>
      <c r="E205" s="64">
        <v>83831</v>
      </c>
      <c r="F205" s="65">
        <v>83831</v>
      </c>
      <c r="G205" s="25" t="s">
        <v>1392</v>
      </c>
      <c r="H205" s="52" t="s">
        <v>1393</v>
      </c>
      <c r="I205" s="62">
        <v>500000</v>
      </c>
      <c r="J205" s="66">
        <v>500000</v>
      </c>
      <c r="K205" s="28" t="s">
        <v>1394</v>
      </c>
      <c r="L205" s="55" t="s">
        <v>1395</v>
      </c>
      <c r="M205" s="67">
        <v>89785</v>
      </c>
      <c r="N205" s="68">
        <v>89785</v>
      </c>
      <c r="O205" s="25" t="s">
        <v>1398</v>
      </c>
      <c r="P205" s="75" t="s">
        <v>1399</v>
      </c>
      <c r="Q205" s="69">
        <v>103252</v>
      </c>
      <c r="R205" s="63">
        <v>103252</v>
      </c>
      <c r="S205" s="24" t="s">
        <v>80</v>
      </c>
      <c r="T205" s="54" t="s">
        <v>81</v>
      </c>
      <c r="U205" s="18">
        <v>110762</v>
      </c>
      <c r="V205" s="18">
        <v>110762</v>
      </c>
      <c r="W205" s="18" t="s">
        <v>1396</v>
      </c>
      <c r="X205" s="77" t="s">
        <v>1397</v>
      </c>
      <c r="Y205" s="89">
        <f t="shared" si="62"/>
        <v>177526</v>
      </c>
      <c r="Z205" s="90">
        <f t="shared" si="63"/>
        <v>180582.92800954357</v>
      </c>
      <c r="AA205" s="91">
        <f t="shared" si="64"/>
        <v>1.0172196073225532</v>
      </c>
      <c r="AB205" s="90">
        <f t="shared" si="65"/>
        <v>358108.92800954357</v>
      </c>
      <c r="AC205" s="90">
        <f t="shared" si="66"/>
        <v>-3056.9280095435679</v>
      </c>
      <c r="AD205" s="92">
        <f t="shared" si="69"/>
        <v>83831</v>
      </c>
      <c r="AE205" s="92" t="str">
        <f t="shared" si="70"/>
        <v/>
      </c>
      <c r="AF205" s="92">
        <f t="shared" si="71"/>
        <v>89785</v>
      </c>
      <c r="AG205" s="92">
        <f t="shared" si="72"/>
        <v>103252</v>
      </c>
      <c r="AH205" s="92">
        <f t="shared" si="73"/>
        <v>110762</v>
      </c>
      <c r="AI205" s="100">
        <f t="shared" si="74"/>
        <v>96907.5</v>
      </c>
      <c r="AJ205" s="93">
        <f t="shared" si="67"/>
        <v>12300.741292025183</v>
      </c>
      <c r="AK205" s="23">
        <f t="shared" si="68"/>
        <v>0.12693281007171975</v>
      </c>
      <c r="AM205" s="41"/>
    </row>
    <row r="206" spans="1:39" s="15" customFormat="1" ht="74.25" customHeight="1" x14ac:dyDescent="0.2">
      <c r="A206" s="81">
        <v>200</v>
      </c>
      <c r="B206" s="82" t="s">
        <v>280</v>
      </c>
      <c r="C206" s="82" t="s">
        <v>949</v>
      </c>
      <c r="D206" s="83" t="s">
        <v>1391</v>
      </c>
      <c r="E206" s="64">
        <v>1148151</v>
      </c>
      <c r="F206" s="65">
        <v>1148151</v>
      </c>
      <c r="G206" s="25" t="s">
        <v>1392</v>
      </c>
      <c r="H206" s="52" t="s">
        <v>1393</v>
      </c>
      <c r="I206" s="62">
        <v>900000</v>
      </c>
      <c r="J206" s="66">
        <v>900000</v>
      </c>
      <c r="K206" s="28" t="s">
        <v>1394</v>
      </c>
      <c r="L206" s="55" t="s">
        <v>1395</v>
      </c>
      <c r="M206" s="67">
        <v>1228522</v>
      </c>
      <c r="N206" s="68">
        <v>1228522</v>
      </c>
      <c r="O206" s="25" t="s">
        <v>1398</v>
      </c>
      <c r="P206" s="75" t="s">
        <v>1399</v>
      </c>
      <c r="Q206" s="69">
        <v>1412800</v>
      </c>
      <c r="R206" s="63">
        <v>1412800</v>
      </c>
      <c r="S206" s="24" t="s">
        <v>80</v>
      </c>
      <c r="T206" s="54" t="s">
        <v>81</v>
      </c>
      <c r="U206" s="18">
        <v>1515560</v>
      </c>
      <c r="V206" s="18">
        <v>1515560</v>
      </c>
      <c r="W206" s="18" t="s">
        <v>1396</v>
      </c>
      <c r="X206" s="77" t="s">
        <v>1397</v>
      </c>
      <c r="Y206" s="89">
        <f t="shared" si="62"/>
        <v>1241006.6000000001</v>
      </c>
      <c r="Z206" s="90">
        <f t="shared" si="63"/>
        <v>239768.67532436352</v>
      </c>
      <c r="AA206" s="91">
        <f t="shared" si="64"/>
        <v>0.19320499610909683</v>
      </c>
      <c r="AB206" s="90">
        <f t="shared" si="65"/>
        <v>1480775.2753243637</v>
      </c>
      <c r="AC206" s="90">
        <f t="shared" si="66"/>
        <v>1001237.9246756366</v>
      </c>
      <c r="AD206" s="92">
        <f t="shared" si="69"/>
        <v>1148151</v>
      </c>
      <c r="AE206" s="92" t="str">
        <f t="shared" si="70"/>
        <v/>
      </c>
      <c r="AF206" s="92">
        <f t="shared" si="71"/>
        <v>1228522</v>
      </c>
      <c r="AG206" s="92">
        <f t="shared" si="72"/>
        <v>1412800</v>
      </c>
      <c r="AH206" s="92" t="str">
        <f t="shared" si="73"/>
        <v/>
      </c>
      <c r="AI206" s="100">
        <f t="shared" si="74"/>
        <v>1263157.6666666667</v>
      </c>
      <c r="AJ206" s="93">
        <f t="shared" si="67"/>
        <v>135681.59548860462</v>
      </c>
      <c r="AK206" s="23">
        <f t="shared" si="68"/>
        <v>0.10741461582278429</v>
      </c>
      <c r="AM206" s="41"/>
    </row>
    <row r="207" spans="1:39" s="15" customFormat="1" ht="74.25" customHeight="1" x14ac:dyDescent="0.2">
      <c r="A207" s="81">
        <v>201</v>
      </c>
      <c r="B207" s="82" t="s">
        <v>281</v>
      </c>
      <c r="C207" s="82" t="s">
        <v>950</v>
      </c>
      <c r="D207" s="83" t="s">
        <v>1391</v>
      </c>
      <c r="E207" s="64">
        <v>20321</v>
      </c>
      <c r="F207" s="65">
        <v>20321</v>
      </c>
      <c r="G207" s="25" t="s">
        <v>1392</v>
      </c>
      <c r="H207" s="52" t="s">
        <v>1393</v>
      </c>
      <c r="I207" s="62">
        <v>150000</v>
      </c>
      <c r="J207" s="66">
        <v>150000</v>
      </c>
      <c r="K207" s="28" t="s">
        <v>1394</v>
      </c>
      <c r="L207" s="55" t="s">
        <v>1395</v>
      </c>
      <c r="M207" s="67">
        <v>21763</v>
      </c>
      <c r="N207" s="68">
        <v>21763</v>
      </c>
      <c r="O207" s="25" t="s">
        <v>1398</v>
      </c>
      <c r="P207" s="75" t="s">
        <v>1399</v>
      </c>
      <c r="Q207" s="69">
        <v>25028</v>
      </c>
      <c r="R207" s="63">
        <v>25028</v>
      </c>
      <c r="S207" s="24" t="s">
        <v>80</v>
      </c>
      <c r="T207" s="54" t="s">
        <v>81</v>
      </c>
      <c r="U207" s="18">
        <v>26848</v>
      </c>
      <c r="V207" s="18">
        <v>26848</v>
      </c>
      <c r="W207" s="18" t="s">
        <v>1396</v>
      </c>
      <c r="X207" s="77" t="s">
        <v>1397</v>
      </c>
      <c r="Y207" s="89">
        <f t="shared" si="62"/>
        <v>48792</v>
      </c>
      <c r="Z207" s="90">
        <f t="shared" si="63"/>
        <v>56635.878155988721</v>
      </c>
      <c r="AA207" s="91">
        <f t="shared" si="64"/>
        <v>1.1607615624690262</v>
      </c>
      <c r="AB207" s="90">
        <f t="shared" si="65"/>
        <v>105427.87815598873</v>
      </c>
      <c r="AC207" s="90">
        <f t="shared" si="66"/>
        <v>-7843.8781559887211</v>
      </c>
      <c r="AD207" s="92">
        <f t="shared" si="69"/>
        <v>20321</v>
      </c>
      <c r="AE207" s="92" t="str">
        <f t="shared" si="70"/>
        <v/>
      </c>
      <c r="AF207" s="92">
        <f t="shared" si="71"/>
        <v>21763</v>
      </c>
      <c r="AG207" s="92">
        <f t="shared" si="72"/>
        <v>25028</v>
      </c>
      <c r="AH207" s="92">
        <f t="shared" si="73"/>
        <v>26848</v>
      </c>
      <c r="AI207" s="100">
        <f t="shared" si="74"/>
        <v>23490</v>
      </c>
      <c r="AJ207" s="93">
        <f t="shared" si="67"/>
        <v>2981.4257215857874</v>
      </c>
      <c r="AK207" s="23">
        <f t="shared" si="68"/>
        <v>0.12692318950982492</v>
      </c>
      <c r="AM207" s="41"/>
    </row>
    <row r="208" spans="1:39" s="15" customFormat="1" ht="74.25" customHeight="1" x14ac:dyDescent="0.2">
      <c r="A208" s="81">
        <v>202</v>
      </c>
      <c r="B208" s="82" t="s">
        <v>282</v>
      </c>
      <c r="C208" s="82" t="s">
        <v>951</v>
      </c>
      <c r="D208" s="83" t="s">
        <v>1391</v>
      </c>
      <c r="E208" s="64">
        <v>18215</v>
      </c>
      <c r="F208" s="65">
        <v>18215</v>
      </c>
      <c r="G208" s="25" t="s">
        <v>1392</v>
      </c>
      <c r="H208" s="52" t="s">
        <v>1393</v>
      </c>
      <c r="I208" s="62">
        <v>140000</v>
      </c>
      <c r="J208" s="66">
        <v>140000</v>
      </c>
      <c r="K208" s="28" t="s">
        <v>1394</v>
      </c>
      <c r="L208" s="55" t="s">
        <v>1395</v>
      </c>
      <c r="M208" s="67">
        <v>19508</v>
      </c>
      <c r="N208" s="68">
        <v>19508</v>
      </c>
      <c r="O208" s="25" t="s">
        <v>1398</v>
      </c>
      <c r="P208" s="75" t="s">
        <v>1399</v>
      </c>
      <c r="Q208" s="69">
        <v>22434</v>
      </c>
      <c r="R208" s="63">
        <v>22434</v>
      </c>
      <c r="S208" s="24" t="s">
        <v>80</v>
      </c>
      <c r="T208" s="54" t="s">
        <v>81</v>
      </c>
      <c r="U208" s="18">
        <v>24066</v>
      </c>
      <c r="V208" s="18">
        <v>24066</v>
      </c>
      <c r="W208" s="18" t="s">
        <v>1396</v>
      </c>
      <c r="X208" s="77" t="s">
        <v>1397</v>
      </c>
      <c r="Y208" s="89">
        <f t="shared" si="62"/>
        <v>44844.6</v>
      </c>
      <c r="Z208" s="90">
        <f t="shared" si="63"/>
        <v>53243.81244614251</v>
      </c>
      <c r="AA208" s="91">
        <f t="shared" si="64"/>
        <v>1.1872959608546516</v>
      </c>
      <c r="AB208" s="90">
        <f t="shared" si="65"/>
        <v>98088.412446142509</v>
      </c>
      <c r="AC208" s="90">
        <f t="shared" si="66"/>
        <v>-8399.2124461425119</v>
      </c>
      <c r="AD208" s="92">
        <f t="shared" si="69"/>
        <v>18215</v>
      </c>
      <c r="AE208" s="92" t="str">
        <f t="shared" si="70"/>
        <v/>
      </c>
      <c r="AF208" s="92">
        <f t="shared" si="71"/>
        <v>19508</v>
      </c>
      <c r="AG208" s="92">
        <f t="shared" si="72"/>
        <v>22434</v>
      </c>
      <c r="AH208" s="92">
        <f t="shared" si="73"/>
        <v>24066</v>
      </c>
      <c r="AI208" s="100">
        <f t="shared" si="74"/>
        <v>21055.75</v>
      </c>
      <c r="AJ208" s="93">
        <f t="shared" si="67"/>
        <v>2672.4875272549602</v>
      </c>
      <c r="AK208" s="23">
        <f t="shared" si="68"/>
        <v>0.12692435687424861</v>
      </c>
      <c r="AM208" s="41"/>
    </row>
    <row r="209" spans="1:39" s="15" customFormat="1" ht="74.25" customHeight="1" x14ac:dyDescent="0.2">
      <c r="A209" s="81">
        <v>203</v>
      </c>
      <c r="B209" s="82" t="s">
        <v>283</v>
      </c>
      <c r="C209" s="82" t="s">
        <v>952</v>
      </c>
      <c r="D209" s="83" t="s">
        <v>1391</v>
      </c>
      <c r="E209" s="64">
        <v>29213</v>
      </c>
      <c r="F209" s="65">
        <v>29213</v>
      </c>
      <c r="G209" s="25" t="s">
        <v>1392</v>
      </c>
      <c r="H209" s="52" t="s">
        <v>1393</v>
      </c>
      <c r="I209" s="62">
        <v>400000</v>
      </c>
      <c r="J209" s="66">
        <v>400000</v>
      </c>
      <c r="K209" s="28" t="s">
        <v>1394</v>
      </c>
      <c r="L209" s="55" t="s">
        <v>1395</v>
      </c>
      <c r="M209" s="67">
        <v>31288</v>
      </c>
      <c r="N209" s="68">
        <v>31288</v>
      </c>
      <c r="O209" s="25" t="s">
        <v>1398</v>
      </c>
      <c r="P209" s="75" t="s">
        <v>1399</v>
      </c>
      <c r="Q209" s="69">
        <v>35981</v>
      </c>
      <c r="R209" s="63">
        <v>35981</v>
      </c>
      <c r="S209" s="24" t="s">
        <v>80</v>
      </c>
      <c r="T209" s="54" t="s">
        <v>81</v>
      </c>
      <c r="U209" s="18">
        <v>38598</v>
      </c>
      <c r="V209" s="18">
        <v>38598</v>
      </c>
      <c r="W209" s="18" t="s">
        <v>1396</v>
      </c>
      <c r="X209" s="77" t="s">
        <v>1397</v>
      </c>
      <c r="Y209" s="89">
        <f t="shared" si="62"/>
        <v>107016</v>
      </c>
      <c r="Z209" s="90">
        <f t="shared" si="63"/>
        <v>163825.1010971762</v>
      </c>
      <c r="AA209" s="91">
        <f t="shared" si="64"/>
        <v>1.5308467995176067</v>
      </c>
      <c r="AB209" s="90">
        <f t="shared" si="65"/>
        <v>270841.1010971762</v>
      </c>
      <c r="AC209" s="90">
        <f t="shared" si="66"/>
        <v>-56809.101097176201</v>
      </c>
      <c r="AD209" s="92">
        <f t="shared" si="69"/>
        <v>29213</v>
      </c>
      <c r="AE209" s="92" t="str">
        <f t="shared" si="70"/>
        <v/>
      </c>
      <c r="AF209" s="92">
        <f t="shared" si="71"/>
        <v>31288</v>
      </c>
      <c r="AG209" s="92">
        <f t="shared" si="72"/>
        <v>35981</v>
      </c>
      <c r="AH209" s="92">
        <f t="shared" si="73"/>
        <v>38598</v>
      </c>
      <c r="AI209" s="100">
        <f t="shared" si="74"/>
        <v>33770</v>
      </c>
      <c r="AJ209" s="93">
        <f t="shared" si="67"/>
        <v>4286.5945302380387</v>
      </c>
      <c r="AK209" s="23">
        <f t="shared" si="68"/>
        <v>0.12693498756997448</v>
      </c>
      <c r="AM209" s="41"/>
    </row>
    <row r="210" spans="1:39" s="15" customFormat="1" ht="74.25" customHeight="1" x14ac:dyDescent="0.2">
      <c r="A210" s="81">
        <v>204</v>
      </c>
      <c r="B210" s="82" t="s">
        <v>284</v>
      </c>
      <c r="C210" s="82" t="s">
        <v>953</v>
      </c>
      <c r="D210" s="83" t="s">
        <v>1391</v>
      </c>
      <c r="E210" s="64">
        <v>26132</v>
      </c>
      <c r="F210" s="65">
        <v>26132</v>
      </c>
      <c r="G210" s="25" t="s">
        <v>1392</v>
      </c>
      <c r="H210" s="52" t="s">
        <v>1393</v>
      </c>
      <c r="I210" s="62">
        <v>380000</v>
      </c>
      <c r="J210" s="66">
        <v>380000</v>
      </c>
      <c r="K210" s="28" t="s">
        <v>1394</v>
      </c>
      <c r="L210" s="55" t="s">
        <v>1395</v>
      </c>
      <c r="M210" s="67">
        <v>27988</v>
      </c>
      <c r="N210" s="68">
        <v>27988</v>
      </c>
      <c r="O210" s="25" t="s">
        <v>1398</v>
      </c>
      <c r="P210" s="75" t="s">
        <v>1399</v>
      </c>
      <c r="Q210" s="69">
        <v>32186</v>
      </c>
      <c r="R210" s="63">
        <v>32186</v>
      </c>
      <c r="S210" s="24" t="s">
        <v>80</v>
      </c>
      <c r="T210" s="54" t="s">
        <v>81</v>
      </c>
      <c r="U210" s="18">
        <v>34527</v>
      </c>
      <c r="V210" s="18">
        <v>34527</v>
      </c>
      <c r="W210" s="18" t="s">
        <v>1396</v>
      </c>
      <c r="X210" s="77" t="s">
        <v>1397</v>
      </c>
      <c r="Y210" s="89">
        <f t="shared" si="62"/>
        <v>100166.6</v>
      </c>
      <c r="Z210" s="90">
        <f t="shared" si="63"/>
        <v>156466.86799063883</v>
      </c>
      <c r="AA210" s="91">
        <f t="shared" si="64"/>
        <v>1.5620662774880931</v>
      </c>
      <c r="AB210" s="90">
        <f t="shared" si="65"/>
        <v>256633.46799063883</v>
      </c>
      <c r="AC210" s="90">
        <f t="shared" si="66"/>
        <v>-56300.267990638822</v>
      </c>
      <c r="AD210" s="92">
        <f t="shared" si="69"/>
        <v>26132</v>
      </c>
      <c r="AE210" s="92" t="str">
        <f t="shared" si="70"/>
        <v/>
      </c>
      <c r="AF210" s="92">
        <f t="shared" si="71"/>
        <v>27988</v>
      </c>
      <c r="AG210" s="92">
        <f t="shared" si="72"/>
        <v>32186</v>
      </c>
      <c r="AH210" s="92">
        <f t="shared" si="73"/>
        <v>34527</v>
      </c>
      <c r="AI210" s="100">
        <f t="shared" si="74"/>
        <v>30208.25</v>
      </c>
      <c r="AJ210" s="93">
        <f t="shared" si="67"/>
        <v>3834.4239354388901</v>
      </c>
      <c r="AK210" s="23">
        <f t="shared" si="68"/>
        <v>0.1269330045745414</v>
      </c>
      <c r="AM210" s="41"/>
    </row>
    <row r="211" spans="1:39" s="15" customFormat="1" ht="74.25" customHeight="1" x14ac:dyDescent="0.2">
      <c r="A211" s="81">
        <v>205</v>
      </c>
      <c r="B211" s="82" t="s">
        <v>285</v>
      </c>
      <c r="C211" s="82" t="s">
        <v>954</v>
      </c>
      <c r="D211" s="83" t="s">
        <v>1391</v>
      </c>
      <c r="E211" s="64">
        <v>52125</v>
      </c>
      <c r="F211" s="65">
        <v>52125</v>
      </c>
      <c r="G211" s="25" t="s">
        <v>1392</v>
      </c>
      <c r="H211" s="52" t="s">
        <v>1393</v>
      </c>
      <c r="I211" s="62">
        <v>150000</v>
      </c>
      <c r="J211" s="66">
        <v>150000</v>
      </c>
      <c r="K211" s="28" t="s">
        <v>1394</v>
      </c>
      <c r="L211" s="55" t="s">
        <v>1395</v>
      </c>
      <c r="M211" s="67">
        <v>55827</v>
      </c>
      <c r="N211" s="68">
        <v>55827</v>
      </c>
      <c r="O211" s="25" t="s">
        <v>1398</v>
      </c>
      <c r="P211" s="75" t="s">
        <v>1399</v>
      </c>
      <c r="Q211" s="69">
        <v>64201</v>
      </c>
      <c r="R211" s="63">
        <v>64201</v>
      </c>
      <c r="S211" s="24" t="s">
        <v>80</v>
      </c>
      <c r="T211" s="54" t="s">
        <v>81</v>
      </c>
      <c r="U211" s="18">
        <v>68871</v>
      </c>
      <c r="V211" s="18">
        <v>68871</v>
      </c>
      <c r="W211" s="18" t="s">
        <v>1396</v>
      </c>
      <c r="X211" s="77" t="s">
        <v>1397</v>
      </c>
      <c r="Y211" s="89">
        <f t="shared" si="62"/>
        <v>78204.800000000003</v>
      </c>
      <c r="Z211" s="90">
        <f t="shared" si="63"/>
        <v>40677.693152390042</v>
      </c>
      <c r="AA211" s="91">
        <f t="shared" si="64"/>
        <v>0.52014317730356752</v>
      </c>
      <c r="AB211" s="90">
        <f t="shared" si="65"/>
        <v>118882.49315239004</v>
      </c>
      <c r="AC211" s="90">
        <f t="shared" si="66"/>
        <v>37527.106847609961</v>
      </c>
      <c r="AD211" s="92">
        <f t="shared" si="69"/>
        <v>52125</v>
      </c>
      <c r="AE211" s="92" t="str">
        <f t="shared" si="70"/>
        <v/>
      </c>
      <c r="AF211" s="92">
        <f t="shared" si="71"/>
        <v>55827</v>
      </c>
      <c r="AG211" s="92">
        <f t="shared" si="72"/>
        <v>64201</v>
      </c>
      <c r="AH211" s="92">
        <f t="shared" si="73"/>
        <v>68871</v>
      </c>
      <c r="AI211" s="100">
        <f t="shared" si="74"/>
        <v>60256</v>
      </c>
      <c r="AJ211" s="93">
        <f t="shared" si="67"/>
        <v>7648.7570232031821</v>
      </c>
      <c r="AK211" s="23">
        <f t="shared" si="68"/>
        <v>0.12693768293951113</v>
      </c>
      <c r="AM211" s="41"/>
    </row>
    <row r="212" spans="1:39" s="15" customFormat="1" ht="74.25" customHeight="1" x14ac:dyDescent="0.2">
      <c r="A212" s="81">
        <v>206</v>
      </c>
      <c r="B212" s="82" t="s">
        <v>286</v>
      </c>
      <c r="C212" s="82" t="s">
        <v>955</v>
      </c>
      <c r="D212" s="83" t="s">
        <v>1391</v>
      </c>
      <c r="E212" s="64">
        <v>663470</v>
      </c>
      <c r="F212" s="65">
        <v>663470</v>
      </c>
      <c r="G212" s="25" t="s">
        <v>1392</v>
      </c>
      <c r="H212" s="52" t="s">
        <v>1393</v>
      </c>
      <c r="I212" s="62">
        <v>500000</v>
      </c>
      <c r="J212" s="66">
        <v>500000</v>
      </c>
      <c r="K212" s="28" t="s">
        <v>1394</v>
      </c>
      <c r="L212" s="55" t="s">
        <v>1395</v>
      </c>
      <c r="M212" s="67">
        <v>710588</v>
      </c>
      <c r="N212" s="68">
        <v>710588</v>
      </c>
      <c r="O212" s="25" t="s">
        <v>1398</v>
      </c>
      <c r="P212" s="75" t="s">
        <v>1399</v>
      </c>
      <c r="Q212" s="69">
        <v>817176</v>
      </c>
      <c r="R212" s="63">
        <v>817176</v>
      </c>
      <c r="S212" s="24" t="s">
        <v>80</v>
      </c>
      <c r="T212" s="54" t="s">
        <v>81</v>
      </c>
      <c r="U212" s="18">
        <v>876613</v>
      </c>
      <c r="V212" s="18">
        <v>876613</v>
      </c>
      <c r="W212" s="18" t="s">
        <v>1396</v>
      </c>
      <c r="X212" s="77" t="s">
        <v>1397</v>
      </c>
      <c r="Y212" s="89">
        <f t="shared" si="62"/>
        <v>713569.4</v>
      </c>
      <c r="Z212" s="90">
        <f t="shared" si="63"/>
        <v>146157.68052620447</v>
      </c>
      <c r="AA212" s="91">
        <f t="shared" si="64"/>
        <v>0.20482616060358594</v>
      </c>
      <c r="AB212" s="90">
        <f t="shared" si="65"/>
        <v>859727.08052620455</v>
      </c>
      <c r="AC212" s="90">
        <f t="shared" si="66"/>
        <v>567411.7194737955</v>
      </c>
      <c r="AD212" s="92">
        <f t="shared" si="69"/>
        <v>663470</v>
      </c>
      <c r="AE212" s="92" t="str">
        <f t="shared" si="70"/>
        <v/>
      </c>
      <c r="AF212" s="92">
        <f t="shared" si="71"/>
        <v>710588</v>
      </c>
      <c r="AG212" s="92">
        <f t="shared" si="72"/>
        <v>817176</v>
      </c>
      <c r="AH212" s="92" t="str">
        <f t="shared" si="73"/>
        <v/>
      </c>
      <c r="AI212" s="100">
        <f t="shared" si="74"/>
        <v>730411.33333333337</v>
      </c>
      <c r="AJ212" s="93">
        <f t="shared" si="67"/>
        <v>78747.107993457976</v>
      </c>
      <c r="AK212" s="23">
        <f t="shared" si="68"/>
        <v>0.10781200181284788</v>
      </c>
      <c r="AM212" s="41"/>
    </row>
    <row r="213" spans="1:39" s="15" customFormat="1" ht="74.25" customHeight="1" x14ac:dyDescent="0.2">
      <c r="A213" s="81">
        <v>207</v>
      </c>
      <c r="B213" s="82" t="s">
        <v>287</v>
      </c>
      <c r="C213" s="82" t="s">
        <v>956</v>
      </c>
      <c r="D213" s="83" t="s">
        <v>1391</v>
      </c>
      <c r="E213" s="64">
        <v>555776</v>
      </c>
      <c r="F213" s="65">
        <v>555776</v>
      </c>
      <c r="G213" s="25" t="s">
        <v>1392</v>
      </c>
      <c r="H213" s="52" t="s">
        <v>1393</v>
      </c>
      <c r="I213" s="62">
        <v>200000</v>
      </c>
      <c r="J213" s="66">
        <v>200000</v>
      </c>
      <c r="K213" s="28" t="s">
        <v>1394</v>
      </c>
      <c r="L213" s="55" t="s">
        <v>1395</v>
      </c>
      <c r="M213" s="67">
        <v>595246</v>
      </c>
      <c r="N213" s="68">
        <v>595246</v>
      </c>
      <c r="O213" s="25" t="s">
        <v>1398</v>
      </c>
      <c r="P213" s="75" t="s">
        <v>1399</v>
      </c>
      <c r="Q213" s="69">
        <v>684533</v>
      </c>
      <c r="R213" s="63">
        <v>684533</v>
      </c>
      <c r="S213" s="24" t="s">
        <v>80</v>
      </c>
      <c r="T213" s="54" t="s">
        <v>81</v>
      </c>
      <c r="U213" s="18">
        <v>734323</v>
      </c>
      <c r="V213" s="18">
        <v>734323</v>
      </c>
      <c r="W213" s="18" t="s">
        <v>1396</v>
      </c>
      <c r="X213" s="77" t="s">
        <v>1397</v>
      </c>
      <c r="Y213" s="89">
        <f t="shared" si="62"/>
        <v>553975.6</v>
      </c>
      <c r="Z213" s="90">
        <f t="shared" si="63"/>
        <v>210104.51692740922</v>
      </c>
      <c r="AA213" s="91">
        <f t="shared" si="64"/>
        <v>0.37926673472154593</v>
      </c>
      <c r="AB213" s="90">
        <f t="shared" si="65"/>
        <v>764080.1169274092</v>
      </c>
      <c r="AC213" s="90">
        <f t="shared" si="66"/>
        <v>343871.08307259076</v>
      </c>
      <c r="AD213" s="92">
        <f t="shared" si="69"/>
        <v>555776</v>
      </c>
      <c r="AE213" s="92" t="str">
        <f t="shared" si="70"/>
        <v/>
      </c>
      <c r="AF213" s="92">
        <f t="shared" si="71"/>
        <v>595246</v>
      </c>
      <c r="AG213" s="92">
        <f t="shared" si="72"/>
        <v>684533</v>
      </c>
      <c r="AH213" s="92">
        <f t="shared" si="73"/>
        <v>734323</v>
      </c>
      <c r="AI213" s="100">
        <f t="shared" si="74"/>
        <v>642469.5</v>
      </c>
      <c r="AJ213" s="93">
        <f t="shared" si="67"/>
        <v>81552.080269808765</v>
      </c>
      <c r="AK213" s="23">
        <f t="shared" si="68"/>
        <v>0.1269353335369364</v>
      </c>
      <c r="AM213" s="41"/>
    </row>
    <row r="214" spans="1:39" s="15" customFormat="1" ht="74.25" customHeight="1" x14ac:dyDescent="0.2">
      <c r="A214" s="81">
        <v>208</v>
      </c>
      <c r="B214" s="82" t="s">
        <v>288</v>
      </c>
      <c r="C214" s="82" t="s">
        <v>957</v>
      </c>
      <c r="D214" s="83" t="s">
        <v>1391</v>
      </c>
      <c r="E214" s="64">
        <v>481567</v>
      </c>
      <c r="F214" s="65">
        <v>481567</v>
      </c>
      <c r="G214" s="25" t="s">
        <v>1392</v>
      </c>
      <c r="H214" s="52" t="s">
        <v>1393</v>
      </c>
      <c r="I214" s="62">
        <v>500000</v>
      </c>
      <c r="J214" s="66">
        <v>500000</v>
      </c>
      <c r="K214" s="28" t="s">
        <v>1394</v>
      </c>
      <c r="L214" s="55" t="s">
        <v>1395</v>
      </c>
      <c r="M214" s="67">
        <v>515767</v>
      </c>
      <c r="N214" s="68">
        <v>515767</v>
      </c>
      <c r="O214" s="25" t="s">
        <v>1398</v>
      </c>
      <c r="P214" s="75" t="s">
        <v>1399</v>
      </c>
      <c r="Q214" s="69">
        <v>593132</v>
      </c>
      <c r="R214" s="63">
        <v>593132</v>
      </c>
      <c r="S214" s="24" t="s">
        <v>80</v>
      </c>
      <c r="T214" s="54" t="s">
        <v>81</v>
      </c>
      <c r="U214" s="18">
        <v>636273</v>
      </c>
      <c r="V214" s="18">
        <v>636273</v>
      </c>
      <c r="W214" s="18" t="s">
        <v>1396</v>
      </c>
      <c r="X214" s="77" t="s">
        <v>1397</v>
      </c>
      <c r="Y214" s="89">
        <f t="shared" si="62"/>
        <v>545347.80000000005</v>
      </c>
      <c r="Z214" s="90">
        <f t="shared" si="63"/>
        <v>66238.506374313816</v>
      </c>
      <c r="AA214" s="91">
        <f t="shared" si="64"/>
        <v>0.12146103161012808</v>
      </c>
      <c r="AB214" s="90">
        <f t="shared" si="65"/>
        <v>611586.30637431389</v>
      </c>
      <c r="AC214" s="90">
        <f t="shared" si="66"/>
        <v>479109.2936256862</v>
      </c>
      <c r="AD214" s="92">
        <f t="shared" si="69"/>
        <v>481567</v>
      </c>
      <c r="AE214" s="92">
        <f t="shared" si="70"/>
        <v>500000</v>
      </c>
      <c r="AF214" s="92">
        <f t="shared" si="71"/>
        <v>515767</v>
      </c>
      <c r="AG214" s="92">
        <f t="shared" si="72"/>
        <v>593132</v>
      </c>
      <c r="AH214" s="92" t="str">
        <f t="shared" si="73"/>
        <v/>
      </c>
      <c r="AI214" s="100">
        <f t="shared" si="74"/>
        <v>522616.5</v>
      </c>
      <c r="AJ214" s="93">
        <f t="shared" si="67"/>
        <v>49043.9221956537</v>
      </c>
      <c r="AK214" s="23">
        <f t="shared" si="68"/>
        <v>9.3843042069383001E-2</v>
      </c>
      <c r="AM214" s="41"/>
    </row>
    <row r="215" spans="1:39" s="15" customFormat="1" ht="74.25" customHeight="1" x14ac:dyDescent="0.2">
      <c r="A215" s="81">
        <v>209</v>
      </c>
      <c r="B215" s="82" t="s">
        <v>289</v>
      </c>
      <c r="C215" s="82" t="s">
        <v>958</v>
      </c>
      <c r="D215" s="83" t="s">
        <v>1391</v>
      </c>
      <c r="E215" s="64">
        <v>555295</v>
      </c>
      <c r="F215" s="65">
        <v>555295</v>
      </c>
      <c r="G215" s="25" t="s">
        <v>1392</v>
      </c>
      <c r="H215" s="52" t="s">
        <v>1393</v>
      </c>
      <c r="I215" s="62">
        <v>550000</v>
      </c>
      <c r="J215" s="66">
        <v>550000</v>
      </c>
      <c r="K215" s="28" t="s">
        <v>1394</v>
      </c>
      <c r="L215" s="55" t="s">
        <v>1395</v>
      </c>
      <c r="M215" s="67">
        <v>594730</v>
      </c>
      <c r="N215" s="68">
        <v>594730</v>
      </c>
      <c r="O215" s="25" t="s">
        <v>1398</v>
      </c>
      <c r="P215" s="75" t="s">
        <v>1399</v>
      </c>
      <c r="Q215" s="69">
        <v>683940</v>
      </c>
      <c r="R215" s="63">
        <v>683940</v>
      </c>
      <c r="S215" s="24" t="s">
        <v>80</v>
      </c>
      <c r="T215" s="54" t="s">
        <v>81</v>
      </c>
      <c r="U215" s="18">
        <v>733686</v>
      </c>
      <c r="V215" s="18">
        <v>733686</v>
      </c>
      <c r="W215" s="18" t="s">
        <v>1396</v>
      </c>
      <c r="X215" s="77" t="s">
        <v>1397</v>
      </c>
      <c r="Y215" s="89">
        <f t="shared" si="62"/>
        <v>623530.19999999995</v>
      </c>
      <c r="Z215" s="90">
        <f t="shared" si="63"/>
        <v>81663.683116793181</v>
      </c>
      <c r="AA215" s="91">
        <f t="shared" si="64"/>
        <v>0.1309698922631064</v>
      </c>
      <c r="AB215" s="90">
        <f t="shared" si="65"/>
        <v>705193.88311679312</v>
      </c>
      <c r="AC215" s="90">
        <f t="shared" si="66"/>
        <v>541866.51688320679</v>
      </c>
      <c r="AD215" s="92">
        <f t="shared" si="69"/>
        <v>555295</v>
      </c>
      <c r="AE215" s="92">
        <f t="shared" si="70"/>
        <v>550000</v>
      </c>
      <c r="AF215" s="92">
        <f t="shared" si="71"/>
        <v>594730</v>
      </c>
      <c r="AG215" s="92">
        <f t="shared" si="72"/>
        <v>683940</v>
      </c>
      <c r="AH215" s="92" t="str">
        <f t="shared" si="73"/>
        <v/>
      </c>
      <c r="AI215" s="100">
        <f t="shared" si="74"/>
        <v>595991.25</v>
      </c>
      <c r="AJ215" s="93">
        <f t="shared" si="67"/>
        <v>61935.324381567581</v>
      </c>
      <c r="AK215" s="23">
        <f t="shared" si="68"/>
        <v>0.1039198551682891</v>
      </c>
      <c r="AM215" s="41"/>
    </row>
    <row r="216" spans="1:39" s="15" customFormat="1" ht="74.25" customHeight="1" x14ac:dyDescent="0.2">
      <c r="A216" s="81">
        <v>210</v>
      </c>
      <c r="B216" s="82" t="s">
        <v>290</v>
      </c>
      <c r="C216" s="82" t="s">
        <v>959</v>
      </c>
      <c r="D216" s="83" t="s">
        <v>1391</v>
      </c>
      <c r="E216" s="64">
        <v>584315</v>
      </c>
      <c r="F216" s="65">
        <v>584315</v>
      </c>
      <c r="G216" s="25" t="s">
        <v>1392</v>
      </c>
      <c r="H216" s="52" t="s">
        <v>1393</v>
      </c>
      <c r="I216" s="62">
        <v>600000</v>
      </c>
      <c r="J216" s="66">
        <v>600000</v>
      </c>
      <c r="K216" s="28" t="s">
        <v>1394</v>
      </c>
      <c r="L216" s="55" t="s">
        <v>1395</v>
      </c>
      <c r="M216" s="67">
        <v>625812</v>
      </c>
      <c r="N216" s="68">
        <v>625812</v>
      </c>
      <c r="O216" s="25" t="s">
        <v>1398</v>
      </c>
      <c r="P216" s="75" t="s">
        <v>1399</v>
      </c>
      <c r="Q216" s="69">
        <v>719684</v>
      </c>
      <c r="R216" s="63">
        <v>719684</v>
      </c>
      <c r="S216" s="24" t="s">
        <v>80</v>
      </c>
      <c r="T216" s="54" t="s">
        <v>81</v>
      </c>
      <c r="U216" s="18">
        <v>772030</v>
      </c>
      <c r="V216" s="18">
        <v>772030</v>
      </c>
      <c r="W216" s="18" t="s">
        <v>1396</v>
      </c>
      <c r="X216" s="77" t="s">
        <v>1397</v>
      </c>
      <c r="Y216" s="89">
        <f t="shared" si="62"/>
        <v>660368.19999999995</v>
      </c>
      <c r="Z216" s="90">
        <f t="shared" si="63"/>
        <v>81561.727343160237</v>
      </c>
      <c r="AA216" s="91">
        <f t="shared" si="64"/>
        <v>0.12350947144814096</v>
      </c>
      <c r="AB216" s="90">
        <f t="shared" si="65"/>
        <v>741929.92734316015</v>
      </c>
      <c r="AC216" s="90">
        <f t="shared" si="66"/>
        <v>578806.47265683976</v>
      </c>
      <c r="AD216" s="92">
        <f t="shared" si="69"/>
        <v>584315</v>
      </c>
      <c r="AE216" s="92">
        <f t="shared" si="70"/>
        <v>600000</v>
      </c>
      <c r="AF216" s="92">
        <f t="shared" si="71"/>
        <v>625812</v>
      </c>
      <c r="AG216" s="92">
        <f t="shared" si="72"/>
        <v>719684</v>
      </c>
      <c r="AH216" s="92" t="str">
        <f t="shared" si="73"/>
        <v/>
      </c>
      <c r="AI216" s="100">
        <f t="shared" si="74"/>
        <v>632452.75</v>
      </c>
      <c r="AJ216" s="93">
        <f t="shared" si="67"/>
        <v>60618.518883121302</v>
      </c>
      <c r="AK216" s="23">
        <f t="shared" si="68"/>
        <v>9.5846715637051619E-2</v>
      </c>
      <c r="AM216" s="41"/>
    </row>
    <row r="217" spans="1:39" s="15" customFormat="1" ht="74.25" customHeight="1" x14ac:dyDescent="0.2">
      <c r="A217" s="81">
        <v>211</v>
      </c>
      <c r="B217" s="82" t="s">
        <v>291</v>
      </c>
      <c r="C217" s="82" t="s">
        <v>960</v>
      </c>
      <c r="D217" s="83" t="s">
        <v>1391</v>
      </c>
      <c r="E217" s="64">
        <v>670563</v>
      </c>
      <c r="F217" s="65">
        <v>670563</v>
      </c>
      <c r="G217" s="25" t="s">
        <v>1392</v>
      </c>
      <c r="H217" s="52" t="s">
        <v>1393</v>
      </c>
      <c r="I217" s="62">
        <v>650000</v>
      </c>
      <c r="J217" s="66">
        <v>650000</v>
      </c>
      <c r="K217" s="28" t="s">
        <v>1394</v>
      </c>
      <c r="L217" s="55" t="s">
        <v>1395</v>
      </c>
      <c r="M217" s="67">
        <v>718185</v>
      </c>
      <c r="N217" s="68">
        <v>718185</v>
      </c>
      <c r="O217" s="25" t="s">
        <v>1398</v>
      </c>
      <c r="P217" s="75" t="s">
        <v>1399</v>
      </c>
      <c r="Q217" s="69">
        <v>825913</v>
      </c>
      <c r="R217" s="63">
        <v>825913</v>
      </c>
      <c r="S217" s="24" t="s">
        <v>80</v>
      </c>
      <c r="T217" s="54" t="s">
        <v>81</v>
      </c>
      <c r="U217" s="18">
        <v>885985</v>
      </c>
      <c r="V217" s="18">
        <v>885985</v>
      </c>
      <c r="W217" s="18" t="s">
        <v>1396</v>
      </c>
      <c r="X217" s="77" t="s">
        <v>1397</v>
      </c>
      <c r="Y217" s="89">
        <f t="shared" si="62"/>
        <v>750129.2</v>
      </c>
      <c r="Z217" s="90">
        <f t="shared" si="63"/>
        <v>101952.25785238869</v>
      </c>
      <c r="AA217" s="91">
        <f t="shared" si="64"/>
        <v>0.13591293053568465</v>
      </c>
      <c r="AB217" s="90">
        <f t="shared" si="65"/>
        <v>852081.45785238862</v>
      </c>
      <c r="AC217" s="90">
        <f t="shared" si="66"/>
        <v>648176.94214761129</v>
      </c>
      <c r="AD217" s="92">
        <f t="shared" si="69"/>
        <v>670563</v>
      </c>
      <c r="AE217" s="92">
        <f t="shared" si="70"/>
        <v>650000</v>
      </c>
      <c r="AF217" s="92">
        <f t="shared" si="71"/>
        <v>718185</v>
      </c>
      <c r="AG217" s="92">
        <f t="shared" si="72"/>
        <v>825913</v>
      </c>
      <c r="AH217" s="92" t="str">
        <f t="shared" si="73"/>
        <v/>
      </c>
      <c r="AI217" s="100">
        <f t="shared" si="74"/>
        <v>716165.25</v>
      </c>
      <c r="AJ217" s="93">
        <f t="shared" si="67"/>
        <v>78540.973452820574</v>
      </c>
      <c r="AK217" s="23">
        <f t="shared" si="68"/>
        <v>0.10966878587423863</v>
      </c>
      <c r="AM217" s="41"/>
    </row>
    <row r="218" spans="1:39" s="15" customFormat="1" ht="74.25" customHeight="1" x14ac:dyDescent="0.2">
      <c r="A218" s="81">
        <v>212</v>
      </c>
      <c r="B218" s="82" t="s">
        <v>292</v>
      </c>
      <c r="C218" s="82" t="s">
        <v>961</v>
      </c>
      <c r="D218" s="83" t="s">
        <v>1391</v>
      </c>
      <c r="E218" s="64">
        <v>734702</v>
      </c>
      <c r="F218" s="65">
        <v>734702</v>
      </c>
      <c r="G218" s="25" t="s">
        <v>1392</v>
      </c>
      <c r="H218" s="52" t="s">
        <v>1393</v>
      </c>
      <c r="I218" s="62">
        <v>700000</v>
      </c>
      <c r="J218" s="66">
        <v>700000</v>
      </c>
      <c r="K218" s="28" t="s">
        <v>1394</v>
      </c>
      <c r="L218" s="55" t="s">
        <v>1395</v>
      </c>
      <c r="M218" s="67">
        <v>786879</v>
      </c>
      <c r="N218" s="68">
        <v>786879</v>
      </c>
      <c r="O218" s="25" t="s">
        <v>1398</v>
      </c>
      <c r="P218" s="75" t="s">
        <v>1399</v>
      </c>
      <c r="Q218" s="69">
        <v>904911</v>
      </c>
      <c r="R218" s="63">
        <v>904911</v>
      </c>
      <c r="S218" s="24" t="s">
        <v>80</v>
      </c>
      <c r="T218" s="54" t="s">
        <v>81</v>
      </c>
      <c r="U218" s="18">
        <v>970729</v>
      </c>
      <c r="V218" s="18">
        <v>970729</v>
      </c>
      <c r="W218" s="18" t="s">
        <v>1396</v>
      </c>
      <c r="X218" s="77" t="s">
        <v>1397</v>
      </c>
      <c r="Y218" s="89">
        <f t="shared" si="62"/>
        <v>819444.2</v>
      </c>
      <c r="Z218" s="90">
        <f t="shared" si="63"/>
        <v>114782.74504340778</v>
      </c>
      <c r="AA218" s="91">
        <f t="shared" si="64"/>
        <v>0.1400739001428136</v>
      </c>
      <c r="AB218" s="90">
        <f t="shared" si="65"/>
        <v>934226.94504340773</v>
      </c>
      <c r="AC218" s="90">
        <f t="shared" si="66"/>
        <v>704661.45495659218</v>
      </c>
      <c r="AD218" s="92">
        <f t="shared" si="69"/>
        <v>734702</v>
      </c>
      <c r="AE218" s="92" t="str">
        <f t="shared" si="70"/>
        <v/>
      </c>
      <c r="AF218" s="92">
        <f t="shared" si="71"/>
        <v>786879</v>
      </c>
      <c r="AG218" s="92">
        <f t="shared" si="72"/>
        <v>904911</v>
      </c>
      <c r="AH218" s="92" t="str">
        <f t="shared" si="73"/>
        <v/>
      </c>
      <c r="AI218" s="100">
        <f t="shared" si="74"/>
        <v>808830.66666666663</v>
      </c>
      <c r="AJ218" s="93">
        <f t="shared" si="67"/>
        <v>87201.964842160145</v>
      </c>
      <c r="AK218" s="23">
        <f t="shared" si="68"/>
        <v>0.10781238698766797</v>
      </c>
      <c r="AM218" s="41"/>
    </row>
    <row r="219" spans="1:39" s="15" customFormat="1" ht="74.25" customHeight="1" x14ac:dyDescent="0.2">
      <c r="A219" s="81">
        <v>213</v>
      </c>
      <c r="B219" s="82" t="s">
        <v>293</v>
      </c>
      <c r="C219" s="82" t="s">
        <v>962</v>
      </c>
      <c r="D219" s="83" t="s">
        <v>1391</v>
      </c>
      <c r="E219" s="64">
        <v>694978</v>
      </c>
      <c r="F219" s="65">
        <v>694978</v>
      </c>
      <c r="G219" s="25" t="s">
        <v>1392</v>
      </c>
      <c r="H219" s="52" t="s">
        <v>1393</v>
      </c>
      <c r="I219" s="62">
        <v>800000</v>
      </c>
      <c r="J219" s="66">
        <v>800000</v>
      </c>
      <c r="K219" s="28" t="s">
        <v>1394</v>
      </c>
      <c r="L219" s="55" t="s">
        <v>1395</v>
      </c>
      <c r="M219" s="67">
        <v>744333</v>
      </c>
      <c r="N219" s="68">
        <v>744333</v>
      </c>
      <c r="O219" s="25" t="s">
        <v>1398</v>
      </c>
      <c r="P219" s="75" t="s">
        <v>1399</v>
      </c>
      <c r="Q219" s="69">
        <v>855983</v>
      </c>
      <c r="R219" s="63">
        <v>855983</v>
      </c>
      <c r="S219" s="24" t="s">
        <v>80</v>
      </c>
      <c r="T219" s="54" t="s">
        <v>81</v>
      </c>
      <c r="U219" s="18">
        <v>918243</v>
      </c>
      <c r="V219" s="18">
        <v>918243</v>
      </c>
      <c r="W219" s="18" t="s">
        <v>1396</v>
      </c>
      <c r="X219" s="77" t="s">
        <v>1397</v>
      </c>
      <c r="Y219" s="89">
        <f t="shared" si="62"/>
        <v>802707.4</v>
      </c>
      <c r="Z219" s="90">
        <f t="shared" si="63"/>
        <v>88327.924006511093</v>
      </c>
      <c r="AA219" s="91">
        <f t="shared" si="64"/>
        <v>0.11003751056301597</v>
      </c>
      <c r="AB219" s="90">
        <f t="shared" si="65"/>
        <v>891035.32400651113</v>
      </c>
      <c r="AC219" s="90">
        <f t="shared" si="66"/>
        <v>714379.47599348892</v>
      </c>
      <c r="AD219" s="92" t="str">
        <f t="shared" si="69"/>
        <v/>
      </c>
      <c r="AE219" s="92">
        <f t="shared" si="70"/>
        <v>800000</v>
      </c>
      <c r="AF219" s="92">
        <f t="shared" si="71"/>
        <v>744333</v>
      </c>
      <c r="AG219" s="92">
        <f t="shared" si="72"/>
        <v>855983</v>
      </c>
      <c r="AH219" s="92" t="str">
        <f t="shared" si="73"/>
        <v/>
      </c>
      <c r="AI219" s="100">
        <f t="shared" si="74"/>
        <v>800105.33333333337</v>
      </c>
      <c r="AJ219" s="93">
        <f t="shared" si="67"/>
        <v>55825.074530477192</v>
      </c>
      <c r="AK219" s="23">
        <f t="shared" si="68"/>
        <v>6.9772156495824536E-2</v>
      </c>
      <c r="AM219" s="41"/>
    </row>
    <row r="220" spans="1:39" s="15" customFormat="1" ht="74.25" customHeight="1" x14ac:dyDescent="0.2">
      <c r="A220" s="81">
        <v>214</v>
      </c>
      <c r="B220" s="82" t="s">
        <v>294</v>
      </c>
      <c r="C220" s="82" t="s">
        <v>963</v>
      </c>
      <c r="D220" s="83" t="s">
        <v>1391</v>
      </c>
      <c r="E220" s="64">
        <v>923054</v>
      </c>
      <c r="F220" s="65">
        <v>923054</v>
      </c>
      <c r="G220" s="25" t="s">
        <v>1392</v>
      </c>
      <c r="H220" s="52" t="s">
        <v>1393</v>
      </c>
      <c r="I220" s="62">
        <v>850000</v>
      </c>
      <c r="J220" s="66">
        <v>850000</v>
      </c>
      <c r="K220" s="28" t="s">
        <v>1394</v>
      </c>
      <c r="L220" s="55" t="s">
        <v>1395</v>
      </c>
      <c r="M220" s="67">
        <v>988607</v>
      </c>
      <c r="N220" s="68">
        <v>988607</v>
      </c>
      <c r="O220" s="25" t="s">
        <v>1398</v>
      </c>
      <c r="P220" s="75" t="s">
        <v>1399</v>
      </c>
      <c r="Q220" s="69">
        <v>1136898</v>
      </c>
      <c r="R220" s="63">
        <v>1136898</v>
      </c>
      <c r="S220" s="24" t="s">
        <v>80</v>
      </c>
      <c r="T220" s="54" t="s">
        <v>81</v>
      </c>
      <c r="U220" s="18">
        <v>1219590</v>
      </c>
      <c r="V220" s="18">
        <v>1219590</v>
      </c>
      <c r="W220" s="18" t="s">
        <v>1396</v>
      </c>
      <c r="X220" s="77" t="s">
        <v>1397</v>
      </c>
      <c r="Y220" s="89">
        <f t="shared" si="62"/>
        <v>1023629.8</v>
      </c>
      <c r="Z220" s="90">
        <f t="shared" si="63"/>
        <v>152249.36833103758</v>
      </c>
      <c r="AA220" s="91">
        <f t="shared" si="64"/>
        <v>0.14873479487509797</v>
      </c>
      <c r="AB220" s="90">
        <f t="shared" si="65"/>
        <v>1175879.1683310377</v>
      </c>
      <c r="AC220" s="90">
        <f t="shared" si="66"/>
        <v>871380.43166896247</v>
      </c>
      <c r="AD220" s="92">
        <f t="shared" si="69"/>
        <v>923054</v>
      </c>
      <c r="AE220" s="92" t="str">
        <f t="shared" si="70"/>
        <v/>
      </c>
      <c r="AF220" s="92">
        <f t="shared" si="71"/>
        <v>988607</v>
      </c>
      <c r="AG220" s="92">
        <f t="shared" si="72"/>
        <v>1136898</v>
      </c>
      <c r="AH220" s="92" t="str">
        <f t="shared" si="73"/>
        <v/>
      </c>
      <c r="AI220" s="100">
        <f t="shared" si="74"/>
        <v>1016186.3333333334</v>
      </c>
      <c r="AJ220" s="93">
        <f t="shared" si="67"/>
        <v>109557.19421531993</v>
      </c>
      <c r="AK220" s="23">
        <f t="shared" si="68"/>
        <v>0.10781211144214686</v>
      </c>
      <c r="AM220" s="41"/>
    </row>
    <row r="221" spans="1:39" s="15" customFormat="1" ht="74.25" customHeight="1" x14ac:dyDescent="0.2">
      <c r="A221" s="81">
        <v>215</v>
      </c>
      <c r="B221" s="82" t="s">
        <v>295</v>
      </c>
      <c r="C221" s="82" t="s">
        <v>964</v>
      </c>
      <c r="D221" s="83" t="s">
        <v>1391</v>
      </c>
      <c r="E221" s="64">
        <v>1065952</v>
      </c>
      <c r="F221" s="65">
        <v>1065952</v>
      </c>
      <c r="G221" s="25" t="s">
        <v>1392</v>
      </c>
      <c r="H221" s="52" t="s">
        <v>1393</v>
      </c>
      <c r="I221" s="62">
        <v>850000</v>
      </c>
      <c r="J221" s="66">
        <v>850000</v>
      </c>
      <c r="K221" s="28" t="s">
        <v>1394</v>
      </c>
      <c r="L221" s="55" t="s">
        <v>1395</v>
      </c>
      <c r="M221" s="67">
        <v>1141653</v>
      </c>
      <c r="N221" s="68">
        <v>1141653</v>
      </c>
      <c r="O221" s="25" t="s">
        <v>1398</v>
      </c>
      <c r="P221" s="75" t="s">
        <v>1399</v>
      </c>
      <c r="Q221" s="69">
        <v>1312901</v>
      </c>
      <c r="R221" s="63">
        <v>1312901</v>
      </c>
      <c r="S221" s="24" t="s">
        <v>80</v>
      </c>
      <c r="T221" s="54" t="s">
        <v>81</v>
      </c>
      <c r="U221" s="18">
        <v>1408395</v>
      </c>
      <c r="V221" s="18">
        <v>1408395</v>
      </c>
      <c r="W221" s="18" t="s">
        <v>1396</v>
      </c>
      <c r="X221" s="77" t="s">
        <v>1397</v>
      </c>
      <c r="Y221" s="89">
        <f t="shared" si="62"/>
        <v>1155780.2</v>
      </c>
      <c r="Z221" s="90">
        <f t="shared" si="63"/>
        <v>218100.54847409244</v>
      </c>
      <c r="AA221" s="91">
        <f t="shared" si="64"/>
        <v>0.1887041744391299</v>
      </c>
      <c r="AB221" s="90">
        <f t="shared" si="65"/>
        <v>1373880.7484740925</v>
      </c>
      <c r="AC221" s="90">
        <f t="shared" si="66"/>
        <v>937679.65152590745</v>
      </c>
      <c r="AD221" s="92">
        <f t="shared" si="69"/>
        <v>1065952</v>
      </c>
      <c r="AE221" s="92" t="str">
        <f t="shared" si="70"/>
        <v/>
      </c>
      <c r="AF221" s="92">
        <f t="shared" si="71"/>
        <v>1141653</v>
      </c>
      <c r="AG221" s="92">
        <f t="shared" si="72"/>
        <v>1312901</v>
      </c>
      <c r="AH221" s="92" t="str">
        <f t="shared" si="73"/>
        <v/>
      </c>
      <c r="AI221" s="100">
        <f t="shared" si="74"/>
        <v>1173502</v>
      </c>
      <c r="AJ221" s="93">
        <f t="shared" si="67"/>
        <v>126517.67169451072</v>
      </c>
      <c r="AK221" s="23">
        <f t="shared" si="68"/>
        <v>0.1078120631192028</v>
      </c>
      <c r="AM221" s="41"/>
    </row>
    <row r="222" spans="1:39" s="15" customFormat="1" ht="74.25" customHeight="1" x14ac:dyDescent="0.2">
      <c r="A222" s="81">
        <v>216</v>
      </c>
      <c r="B222" s="82" t="s">
        <v>296</v>
      </c>
      <c r="C222" s="82" t="s">
        <v>965</v>
      </c>
      <c r="D222" s="83" t="s">
        <v>1391</v>
      </c>
      <c r="E222" s="64">
        <v>972149</v>
      </c>
      <c r="F222" s="65">
        <v>972149</v>
      </c>
      <c r="G222" s="25" t="s">
        <v>1392</v>
      </c>
      <c r="H222" s="52" t="s">
        <v>1393</v>
      </c>
      <c r="I222" s="62">
        <v>950000</v>
      </c>
      <c r="J222" s="66">
        <v>950000</v>
      </c>
      <c r="K222" s="28" t="s">
        <v>1394</v>
      </c>
      <c r="L222" s="55" t="s">
        <v>1395</v>
      </c>
      <c r="M222" s="67">
        <v>1041189</v>
      </c>
      <c r="N222" s="68">
        <v>1041189</v>
      </c>
      <c r="O222" s="25" t="s">
        <v>1398</v>
      </c>
      <c r="P222" s="75" t="s">
        <v>1399</v>
      </c>
      <c r="Q222" s="69">
        <v>1197367</v>
      </c>
      <c r="R222" s="63">
        <v>1197367</v>
      </c>
      <c r="S222" s="24" t="s">
        <v>80</v>
      </c>
      <c r="T222" s="54" t="s">
        <v>81</v>
      </c>
      <c r="U222" s="18">
        <v>1284458</v>
      </c>
      <c r="V222" s="18">
        <v>1284458</v>
      </c>
      <c r="W222" s="18" t="s">
        <v>1396</v>
      </c>
      <c r="X222" s="77" t="s">
        <v>1397</v>
      </c>
      <c r="Y222" s="89">
        <f t="shared" si="62"/>
        <v>1089032.6000000001</v>
      </c>
      <c r="Z222" s="90">
        <f t="shared" si="63"/>
        <v>145952.28592009118</v>
      </c>
      <c r="AA222" s="91">
        <f t="shared" si="64"/>
        <v>0.13402012567859875</v>
      </c>
      <c r="AB222" s="90">
        <f t="shared" si="65"/>
        <v>1234984.8859200913</v>
      </c>
      <c r="AC222" s="90">
        <f t="shared" si="66"/>
        <v>943080.31407990889</v>
      </c>
      <c r="AD222" s="92">
        <f t="shared" si="69"/>
        <v>972149</v>
      </c>
      <c r="AE222" s="92">
        <f t="shared" si="70"/>
        <v>950000</v>
      </c>
      <c r="AF222" s="92">
        <f t="shared" si="71"/>
        <v>1041189</v>
      </c>
      <c r="AG222" s="92">
        <f t="shared" si="72"/>
        <v>1197367</v>
      </c>
      <c r="AH222" s="92" t="str">
        <f t="shared" si="73"/>
        <v/>
      </c>
      <c r="AI222" s="100">
        <f t="shared" si="74"/>
        <v>1040176.25</v>
      </c>
      <c r="AJ222" s="93">
        <f t="shared" si="67"/>
        <v>111757.80413428257</v>
      </c>
      <c r="AK222" s="23">
        <f t="shared" si="68"/>
        <v>0.10744121886486312</v>
      </c>
      <c r="AM222" s="41"/>
    </row>
    <row r="223" spans="1:39" s="15" customFormat="1" ht="74.25" customHeight="1" x14ac:dyDescent="0.2">
      <c r="A223" s="81">
        <v>217</v>
      </c>
      <c r="B223" s="82" t="s">
        <v>297</v>
      </c>
      <c r="C223" s="82" t="s">
        <v>966</v>
      </c>
      <c r="D223" s="83" t="s">
        <v>1391</v>
      </c>
      <c r="E223" s="64">
        <v>406269</v>
      </c>
      <c r="F223" s="65">
        <v>406269</v>
      </c>
      <c r="G223" s="25" t="s">
        <v>1392</v>
      </c>
      <c r="H223" s="52" t="s">
        <v>1393</v>
      </c>
      <c r="I223" s="62">
        <v>960000</v>
      </c>
      <c r="J223" s="66">
        <v>960000</v>
      </c>
      <c r="K223" s="28" t="s">
        <v>1394</v>
      </c>
      <c r="L223" s="55" t="s">
        <v>1395</v>
      </c>
      <c r="M223" s="67">
        <v>434708</v>
      </c>
      <c r="N223" s="68">
        <v>434708</v>
      </c>
      <c r="O223" s="25" t="s">
        <v>1398</v>
      </c>
      <c r="P223" s="75" t="s">
        <v>1399</v>
      </c>
      <c r="Q223" s="69">
        <v>499914</v>
      </c>
      <c r="R223" s="63">
        <v>499914</v>
      </c>
      <c r="S223" s="24" t="s">
        <v>80</v>
      </c>
      <c r="T223" s="54" t="s">
        <v>81</v>
      </c>
      <c r="U223" s="18">
        <v>536275</v>
      </c>
      <c r="V223" s="18">
        <v>536275</v>
      </c>
      <c r="W223" s="18" t="s">
        <v>1396</v>
      </c>
      <c r="X223" s="77" t="s">
        <v>1397</v>
      </c>
      <c r="Y223" s="89">
        <f t="shared" si="62"/>
        <v>567433.19999999995</v>
      </c>
      <c r="Z223" s="90">
        <f t="shared" si="63"/>
        <v>225404.21820298751</v>
      </c>
      <c r="AA223" s="91">
        <f t="shared" si="64"/>
        <v>0.39723480790864463</v>
      </c>
      <c r="AB223" s="90">
        <f t="shared" si="65"/>
        <v>792837.41820298741</v>
      </c>
      <c r="AC223" s="90">
        <f t="shared" si="66"/>
        <v>342028.98179701244</v>
      </c>
      <c r="AD223" s="92">
        <f t="shared" si="69"/>
        <v>406269</v>
      </c>
      <c r="AE223" s="92" t="str">
        <f t="shared" si="70"/>
        <v/>
      </c>
      <c r="AF223" s="92">
        <f t="shared" si="71"/>
        <v>434708</v>
      </c>
      <c r="AG223" s="92">
        <f t="shared" si="72"/>
        <v>499914</v>
      </c>
      <c r="AH223" s="92">
        <f t="shared" si="73"/>
        <v>536275</v>
      </c>
      <c r="AI223" s="100">
        <f t="shared" si="74"/>
        <v>469291.5</v>
      </c>
      <c r="AJ223" s="93">
        <f t="shared" si="67"/>
        <v>59420.481196862303</v>
      </c>
      <c r="AK223" s="23">
        <f t="shared" si="68"/>
        <v>0.12661742477087759</v>
      </c>
      <c r="AM223" s="41"/>
    </row>
    <row r="224" spans="1:39" s="15" customFormat="1" ht="74.25" customHeight="1" x14ac:dyDescent="0.2">
      <c r="A224" s="81">
        <v>218</v>
      </c>
      <c r="B224" s="82" t="s">
        <v>298</v>
      </c>
      <c r="C224" s="82" t="s">
        <v>967</v>
      </c>
      <c r="D224" s="83" t="s">
        <v>1391</v>
      </c>
      <c r="E224" s="64">
        <v>433314</v>
      </c>
      <c r="F224" s="65">
        <v>433314</v>
      </c>
      <c r="G224" s="25" t="s">
        <v>1392</v>
      </c>
      <c r="H224" s="52" t="s">
        <v>1393</v>
      </c>
      <c r="I224" s="62">
        <v>450000</v>
      </c>
      <c r="J224" s="66">
        <v>450000</v>
      </c>
      <c r="K224" s="28" t="s">
        <v>1394</v>
      </c>
      <c r="L224" s="55" t="s">
        <v>1395</v>
      </c>
      <c r="M224" s="67">
        <v>464087</v>
      </c>
      <c r="N224" s="68">
        <v>464087</v>
      </c>
      <c r="O224" s="25" t="s">
        <v>1398</v>
      </c>
      <c r="P224" s="75" t="s">
        <v>1399</v>
      </c>
      <c r="Q224" s="69">
        <v>533700</v>
      </c>
      <c r="R224" s="63">
        <v>533700</v>
      </c>
      <c r="S224" s="24" t="s">
        <v>80</v>
      </c>
      <c r="T224" s="54" t="s">
        <v>81</v>
      </c>
      <c r="U224" s="18">
        <v>572518</v>
      </c>
      <c r="V224" s="18">
        <v>572518</v>
      </c>
      <c r="W224" s="18" t="s">
        <v>1396</v>
      </c>
      <c r="X224" s="77" t="s">
        <v>1397</v>
      </c>
      <c r="Y224" s="89">
        <f t="shared" si="62"/>
        <v>490723.8</v>
      </c>
      <c r="Z224" s="90">
        <f t="shared" si="63"/>
        <v>59584.136011190196</v>
      </c>
      <c r="AA224" s="91">
        <f t="shared" si="64"/>
        <v>0.12142092152691636</v>
      </c>
      <c r="AB224" s="90">
        <f t="shared" si="65"/>
        <v>550307.93601119018</v>
      </c>
      <c r="AC224" s="90">
        <f t="shared" si="66"/>
        <v>431139.6639888098</v>
      </c>
      <c r="AD224" s="92">
        <f t="shared" si="69"/>
        <v>433314</v>
      </c>
      <c r="AE224" s="92">
        <f t="shared" si="70"/>
        <v>450000</v>
      </c>
      <c r="AF224" s="92">
        <f t="shared" si="71"/>
        <v>464087</v>
      </c>
      <c r="AG224" s="92">
        <f t="shared" si="72"/>
        <v>533700</v>
      </c>
      <c r="AH224" s="92" t="str">
        <f t="shared" si="73"/>
        <v/>
      </c>
      <c r="AI224" s="100">
        <f t="shared" si="74"/>
        <v>470275.25</v>
      </c>
      <c r="AJ224" s="93">
        <f t="shared" si="67"/>
        <v>44114.295168913217</v>
      </c>
      <c r="AK224" s="23">
        <f t="shared" si="68"/>
        <v>9.3805266530427062E-2</v>
      </c>
      <c r="AM224" s="41"/>
    </row>
    <row r="225" spans="1:39" s="15" customFormat="1" ht="74.25" customHeight="1" x14ac:dyDescent="0.2">
      <c r="A225" s="81">
        <v>219</v>
      </c>
      <c r="B225" s="82" t="s">
        <v>299</v>
      </c>
      <c r="C225" s="82" t="s">
        <v>968</v>
      </c>
      <c r="D225" s="83" t="s">
        <v>1391</v>
      </c>
      <c r="E225" s="64">
        <v>52914</v>
      </c>
      <c r="F225" s="65">
        <v>52914</v>
      </c>
      <c r="G225" s="25" t="s">
        <v>1392</v>
      </c>
      <c r="H225" s="52" t="s">
        <v>1393</v>
      </c>
      <c r="I225" s="62">
        <v>100000</v>
      </c>
      <c r="J225" s="66">
        <v>100000</v>
      </c>
      <c r="K225" s="28" t="s">
        <v>1394</v>
      </c>
      <c r="L225" s="55" t="s">
        <v>1395</v>
      </c>
      <c r="M225" s="67">
        <v>56671</v>
      </c>
      <c r="N225" s="68">
        <v>56671</v>
      </c>
      <c r="O225" s="25" t="s">
        <v>1398</v>
      </c>
      <c r="P225" s="75" t="s">
        <v>1399</v>
      </c>
      <c r="Q225" s="69">
        <v>65172</v>
      </c>
      <c r="R225" s="63">
        <v>65172</v>
      </c>
      <c r="S225" s="24" t="s">
        <v>80</v>
      </c>
      <c r="T225" s="54" t="s">
        <v>81</v>
      </c>
      <c r="U225" s="18">
        <v>69912</v>
      </c>
      <c r="V225" s="18">
        <v>69912</v>
      </c>
      <c r="W225" s="18" t="s">
        <v>1396</v>
      </c>
      <c r="X225" s="77" t="s">
        <v>1397</v>
      </c>
      <c r="Y225" s="89">
        <f t="shared" si="62"/>
        <v>68933.8</v>
      </c>
      <c r="Z225" s="90">
        <f t="shared" si="63"/>
        <v>18622.748540427641</v>
      </c>
      <c r="AA225" s="91">
        <f t="shared" si="64"/>
        <v>0.27015409770573567</v>
      </c>
      <c r="AB225" s="90">
        <f t="shared" si="65"/>
        <v>87556.548540427641</v>
      </c>
      <c r="AC225" s="90">
        <f t="shared" si="66"/>
        <v>50311.051459572365</v>
      </c>
      <c r="AD225" s="92">
        <f t="shared" si="69"/>
        <v>52914</v>
      </c>
      <c r="AE225" s="92" t="str">
        <f t="shared" si="70"/>
        <v/>
      </c>
      <c r="AF225" s="92">
        <f t="shared" si="71"/>
        <v>56671</v>
      </c>
      <c r="AG225" s="92">
        <f t="shared" si="72"/>
        <v>65172</v>
      </c>
      <c r="AH225" s="92">
        <f t="shared" si="73"/>
        <v>69912</v>
      </c>
      <c r="AI225" s="100">
        <f t="shared" si="74"/>
        <v>61167.25</v>
      </c>
      <c r="AJ225" s="93">
        <f t="shared" si="67"/>
        <v>7764.0426486463866</v>
      </c>
      <c r="AK225" s="23">
        <f t="shared" si="68"/>
        <v>0.12693136684494377</v>
      </c>
      <c r="AM225" s="41"/>
    </row>
    <row r="226" spans="1:39" s="15" customFormat="1" ht="74.25" customHeight="1" x14ac:dyDescent="0.2">
      <c r="A226" s="81">
        <v>220</v>
      </c>
      <c r="B226" s="82" t="s">
        <v>300</v>
      </c>
      <c r="C226" s="82" t="s">
        <v>969</v>
      </c>
      <c r="D226" s="83" t="s">
        <v>1391</v>
      </c>
      <c r="E226" s="64">
        <v>61789</v>
      </c>
      <c r="F226" s="65">
        <v>61789</v>
      </c>
      <c r="G226" s="25" t="s">
        <v>1392</v>
      </c>
      <c r="H226" s="52" t="s">
        <v>1393</v>
      </c>
      <c r="I226" s="62">
        <v>1600000</v>
      </c>
      <c r="J226" s="66">
        <v>1600000</v>
      </c>
      <c r="K226" s="28" t="s">
        <v>1394</v>
      </c>
      <c r="L226" s="55" t="s">
        <v>1395</v>
      </c>
      <c r="M226" s="67">
        <v>66114</v>
      </c>
      <c r="N226" s="68">
        <v>66114</v>
      </c>
      <c r="O226" s="25" t="s">
        <v>1398</v>
      </c>
      <c r="P226" s="75" t="s">
        <v>1399</v>
      </c>
      <c r="Q226" s="69">
        <v>76031</v>
      </c>
      <c r="R226" s="63">
        <v>76031</v>
      </c>
      <c r="S226" s="24" t="s">
        <v>80</v>
      </c>
      <c r="T226" s="54" t="s">
        <v>81</v>
      </c>
      <c r="U226" s="18">
        <v>81562</v>
      </c>
      <c r="V226" s="18">
        <v>81562</v>
      </c>
      <c r="W226" s="18" t="s">
        <v>1396</v>
      </c>
      <c r="X226" s="77" t="s">
        <v>1397</v>
      </c>
      <c r="Y226" s="89">
        <f t="shared" si="62"/>
        <v>377099.2</v>
      </c>
      <c r="Z226" s="90">
        <f t="shared" si="63"/>
        <v>683667.13046606246</v>
      </c>
      <c r="AA226" s="91">
        <f t="shared" si="64"/>
        <v>1.812963619297157</v>
      </c>
      <c r="AB226" s="90">
        <f t="shared" si="65"/>
        <v>1060766.3304660625</v>
      </c>
      <c r="AC226" s="90">
        <f t="shared" si="66"/>
        <v>-306567.93046606245</v>
      </c>
      <c r="AD226" s="92">
        <f t="shared" si="69"/>
        <v>61789</v>
      </c>
      <c r="AE226" s="92" t="str">
        <f t="shared" si="70"/>
        <v/>
      </c>
      <c r="AF226" s="92">
        <f t="shared" si="71"/>
        <v>66114</v>
      </c>
      <c r="AG226" s="92">
        <f t="shared" si="72"/>
        <v>76031</v>
      </c>
      <c r="AH226" s="92">
        <f t="shared" si="73"/>
        <v>81562</v>
      </c>
      <c r="AI226" s="100">
        <f t="shared" si="74"/>
        <v>71374</v>
      </c>
      <c r="AJ226" s="93">
        <f t="shared" si="67"/>
        <v>9037.3819586574227</v>
      </c>
      <c r="AK226" s="23">
        <f t="shared" si="68"/>
        <v>0.12662008516627096</v>
      </c>
      <c r="AM226" s="41"/>
    </row>
    <row r="227" spans="1:39" s="15" customFormat="1" ht="74.25" customHeight="1" x14ac:dyDescent="0.2">
      <c r="A227" s="81">
        <v>221</v>
      </c>
      <c r="B227" s="82" t="s">
        <v>301</v>
      </c>
      <c r="C227" s="82" t="s">
        <v>970</v>
      </c>
      <c r="D227" s="83" t="s">
        <v>1391</v>
      </c>
      <c r="E227" s="64">
        <v>441597</v>
      </c>
      <c r="F227" s="65">
        <v>441597</v>
      </c>
      <c r="G227" s="25" t="s">
        <v>1392</v>
      </c>
      <c r="H227" s="52" t="s">
        <v>1393</v>
      </c>
      <c r="I227" s="62">
        <v>1500000</v>
      </c>
      <c r="J227" s="66">
        <v>1500000</v>
      </c>
      <c r="K227" s="28" t="s">
        <v>1394</v>
      </c>
      <c r="L227" s="55" t="s">
        <v>1395</v>
      </c>
      <c r="M227" s="67">
        <v>472508</v>
      </c>
      <c r="N227" s="68">
        <v>472508</v>
      </c>
      <c r="O227" s="25" t="s">
        <v>1398</v>
      </c>
      <c r="P227" s="75" t="s">
        <v>1399</v>
      </c>
      <c r="Q227" s="69">
        <v>543385</v>
      </c>
      <c r="R227" s="63">
        <v>543385</v>
      </c>
      <c r="S227" s="24" t="s">
        <v>80</v>
      </c>
      <c r="T227" s="54" t="s">
        <v>81</v>
      </c>
      <c r="U227" s="18">
        <v>582908</v>
      </c>
      <c r="V227" s="18">
        <v>582908</v>
      </c>
      <c r="W227" s="18" t="s">
        <v>1396</v>
      </c>
      <c r="X227" s="77" t="s">
        <v>1397</v>
      </c>
      <c r="Y227" s="89">
        <f t="shared" si="62"/>
        <v>708079.6</v>
      </c>
      <c r="Z227" s="90">
        <f t="shared" si="63"/>
        <v>446216.62773847865</v>
      </c>
      <c r="AA227" s="91">
        <f t="shared" si="64"/>
        <v>0.63017862361587407</v>
      </c>
      <c r="AB227" s="90">
        <f t="shared" si="65"/>
        <v>1154296.2277384787</v>
      </c>
      <c r="AC227" s="90">
        <f t="shared" si="66"/>
        <v>261862.97226152132</v>
      </c>
      <c r="AD227" s="92">
        <f t="shared" si="69"/>
        <v>441597</v>
      </c>
      <c r="AE227" s="92" t="str">
        <f t="shared" si="70"/>
        <v/>
      </c>
      <c r="AF227" s="92">
        <f t="shared" si="71"/>
        <v>472508</v>
      </c>
      <c r="AG227" s="92">
        <f t="shared" si="72"/>
        <v>543385</v>
      </c>
      <c r="AH227" s="92">
        <f t="shared" si="73"/>
        <v>582908</v>
      </c>
      <c r="AI227" s="100">
        <f t="shared" si="74"/>
        <v>510099.5</v>
      </c>
      <c r="AJ227" s="93">
        <f t="shared" si="67"/>
        <v>64587.706676012785</v>
      </c>
      <c r="AK227" s="23">
        <f t="shared" si="68"/>
        <v>0.1266178592137667</v>
      </c>
      <c r="AM227" s="41"/>
    </row>
    <row r="228" spans="1:39" s="15" customFormat="1" ht="74.25" customHeight="1" x14ac:dyDescent="0.2">
      <c r="A228" s="81">
        <v>222</v>
      </c>
      <c r="B228" s="82" t="s">
        <v>302</v>
      </c>
      <c r="C228" s="82" t="s">
        <v>971</v>
      </c>
      <c r="D228" s="83" t="s">
        <v>1391</v>
      </c>
      <c r="E228" s="64">
        <v>706555</v>
      </c>
      <c r="F228" s="65">
        <v>706555</v>
      </c>
      <c r="G228" s="25" t="s">
        <v>1392</v>
      </c>
      <c r="H228" s="52" t="s">
        <v>1393</v>
      </c>
      <c r="I228" s="62">
        <v>1400000</v>
      </c>
      <c r="J228" s="66">
        <v>1400000</v>
      </c>
      <c r="K228" s="28" t="s">
        <v>1394</v>
      </c>
      <c r="L228" s="55" t="s">
        <v>1395</v>
      </c>
      <c r="M228" s="67">
        <v>756013</v>
      </c>
      <c r="N228" s="68">
        <v>756013</v>
      </c>
      <c r="O228" s="25" t="s">
        <v>1398</v>
      </c>
      <c r="P228" s="75" t="s">
        <v>1399</v>
      </c>
      <c r="Q228" s="69">
        <v>869415</v>
      </c>
      <c r="R228" s="63">
        <v>869415</v>
      </c>
      <c r="S228" s="24" t="s">
        <v>80</v>
      </c>
      <c r="T228" s="54" t="s">
        <v>81</v>
      </c>
      <c r="U228" s="18">
        <v>932652</v>
      </c>
      <c r="V228" s="18">
        <v>932652</v>
      </c>
      <c r="W228" s="18" t="s">
        <v>1396</v>
      </c>
      <c r="X228" s="77" t="s">
        <v>1397</v>
      </c>
      <c r="Y228" s="89">
        <f t="shared" si="62"/>
        <v>932927</v>
      </c>
      <c r="Z228" s="90">
        <f t="shared" si="63"/>
        <v>276013.53358033008</v>
      </c>
      <c r="AA228" s="91">
        <f t="shared" si="64"/>
        <v>0.29585758969386683</v>
      </c>
      <c r="AB228" s="90">
        <f t="shared" si="65"/>
        <v>1208940.5335803302</v>
      </c>
      <c r="AC228" s="90">
        <f t="shared" si="66"/>
        <v>656913.46641966992</v>
      </c>
      <c r="AD228" s="92">
        <f t="shared" si="69"/>
        <v>706555</v>
      </c>
      <c r="AE228" s="92" t="str">
        <f t="shared" si="70"/>
        <v/>
      </c>
      <c r="AF228" s="92">
        <f t="shared" si="71"/>
        <v>756013</v>
      </c>
      <c r="AG228" s="92">
        <f t="shared" si="72"/>
        <v>869415</v>
      </c>
      <c r="AH228" s="92">
        <f t="shared" si="73"/>
        <v>932652</v>
      </c>
      <c r="AI228" s="100">
        <f t="shared" si="74"/>
        <v>816158.75</v>
      </c>
      <c r="AJ228" s="93">
        <f t="shared" si="67"/>
        <v>103339.89019533229</v>
      </c>
      <c r="AK228" s="23">
        <f t="shared" si="68"/>
        <v>0.12661738931958064</v>
      </c>
      <c r="AM228" s="41"/>
    </row>
    <row r="229" spans="1:39" s="15" customFormat="1" ht="74.25" customHeight="1" x14ac:dyDescent="0.2">
      <c r="A229" s="81">
        <v>223</v>
      </c>
      <c r="B229" s="82" t="s">
        <v>303</v>
      </c>
      <c r="C229" s="82" t="s">
        <v>972</v>
      </c>
      <c r="D229" s="83" t="s">
        <v>1391</v>
      </c>
      <c r="E229" s="64">
        <v>971513</v>
      </c>
      <c r="F229" s="65">
        <v>971513</v>
      </c>
      <c r="G229" s="25" t="s">
        <v>1392</v>
      </c>
      <c r="H229" s="52" t="s">
        <v>1393</v>
      </c>
      <c r="I229" s="62">
        <v>1300000</v>
      </c>
      <c r="J229" s="66">
        <v>1300000</v>
      </c>
      <c r="K229" s="28" t="s">
        <v>1394</v>
      </c>
      <c r="L229" s="55" t="s">
        <v>1395</v>
      </c>
      <c r="M229" s="67">
        <v>1039518</v>
      </c>
      <c r="N229" s="68">
        <v>1039518</v>
      </c>
      <c r="O229" s="25" t="s">
        <v>1398</v>
      </c>
      <c r="P229" s="75" t="s">
        <v>1399</v>
      </c>
      <c r="Q229" s="69">
        <v>1195446</v>
      </c>
      <c r="R229" s="63">
        <v>1195446</v>
      </c>
      <c r="S229" s="24" t="s">
        <v>80</v>
      </c>
      <c r="T229" s="54" t="s">
        <v>81</v>
      </c>
      <c r="U229" s="18">
        <v>1282397</v>
      </c>
      <c r="V229" s="18">
        <v>1282397</v>
      </c>
      <c r="W229" s="18" t="s">
        <v>1396</v>
      </c>
      <c r="X229" s="77" t="s">
        <v>1397</v>
      </c>
      <c r="Y229" s="89">
        <f t="shared" ref="Y229:Y292" si="75">+AVERAGE(F229,J229,N229,R229,V229)</f>
        <v>1157774.8</v>
      </c>
      <c r="Z229" s="90">
        <f t="shared" ref="Z229:Z292" si="76">+STDEV(F229,J229,N229,R229,V229)</f>
        <v>146505.9285855011</v>
      </c>
      <c r="AA229" s="91">
        <f t="shared" ref="AA229:AA292" si="77">Z229/Y229</f>
        <v>0.12654095475691912</v>
      </c>
      <c r="AB229" s="90">
        <f t="shared" ref="AB229:AB292" si="78">+Y229+Z229</f>
        <v>1304280.7285855012</v>
      </c>
      <c r="AC229" s="90">
        <f t="shared" ref="AC229:AC292" si="79">Y229-Z229</f>
        <v>1011268.8714144989</v>
      </c>
      <c r="AD229" s="92" t="str">
        <f t="shared" si="69"/>
        <v/>
      </c>
      <c r="AE229" s="92">
        <f t="shared" si="70"/>
        <v>1300000</v>
      </c>
      <c r="AF229" s="92">
        <f t="shared" si="71"/>
        <v>1039518</v>
      </c>
      <c r="AG229" s="92">
        <f t="shared" si="72"/>
        <v>1195446</v>
      </c>
      <c r="AH229" s="92">
        <f t="shared" si="73"/>
        <v>1282397</v>
      </c>
      <c r="AI229" s="100">
        <f t="shared" si="74"/>
        <v>1204340.25</v>
      </c>
      <c r="AJ229" s="93">
        <f t="shared" ref="AJ229:AJ292" si="80">+STDEV(AD229:AH229)</f>
        <v>119008.57919879838</v>
      </c>
      <c r="AK229" s="23">
        <f t="shared" ref="AK229:AK292" si="81">+AJ229/AI229</f>
        <v>9.8816409398256339E-2</v>
      </c>
      <c r="AM229" s="41"/>
    </row>
    <row r="230" spans="1:39" s="15" customFormat="1" ht="74.25" customHeight="1" x14ac:dyDescent="0.2">
      <c r="A230" s="81">
        <v>224</v>
      </c>
      <c r="B230" s="82" t="s">
        <v>304</v>
      </c>
      <c r="C230" s="82" t="s">
        <v>973</v>
      </c>
      <c r="D230" s="83" t="s">
        <v>1391</v>
      </c>
      <c r="E230" s="64">
        <v>706555</v>
      </c>
      <c r="F230" s="65">
        <v>706555</v>
      </c>
      <c r="G230" s="25" t="s">
        <v>1392</v>
      </c>
      <c r="H230" s="52" t="s">
        <v>1393</v>
      </c>
      <c r="I230" s="62">
        <v>500000</v>
      </c>
      <c r="J230" s="66">
        <v>500000</v>
      </c>
      <c r="K230" s="28" t="s">
        <v>1394</v>
      </c>
      <c r="L230" s="55" t="s">
        <v>1395</v>
      </c>
      <c r="M230" s="67">
        <v>66177</v>
      </c>
      <c r="N230" s="68">
        <v>66177</v>
      </c>
      <c r="O230" s="25" t="s">
        <v>1398</v>
      </c>
      <c r="P230" s="75" t="s">
        <v>1399</v>
      </c>
      <c r="Q230" s="69">
        <v>76104</v>
      </c>
      <c r="R230" s="63">
        <v>76104</v>
      </c>
      <c r="S230" s="24" t="s">
        <v>80</v>
      </c>
      <c r="T230" s="54" t="s">
        <v>81</v>
      </c>
      <c r="U230" s="18">
        <v>81639</v>
      </c>
      <c r="V230" s="18">
        <v>81639</v>
      </c>
      <c r="W230" s="18" t="s">
        <v>1396</v>
      </c>
      <c r="X230" s="77" t="s">
        <v>1397</v>
      </c>
      <c r="Y230" s="89">
        <f t="shared" si="75"/>
        <v>286095</v>
      </c>
      <c r="Z230" s="90">
        <f t="shared" si="76"/>
        <v>298665.5166595233</v>
      </c>
      <c r="AA230" s="91">
        <f t="shared" si="77"/>
        <v>1.0439382605761138</v>
      </c>
      <c r="AB230" s="90">
        <f t="shared" si="78"/>
        <v>584760.51665952336</v>
      </c>
      <c r="AC230" s="90">
        <f t="shared" si="79"/>
        <v>-12570.516659523302</v>
      </c>
      <c r="AD230" s="92" t="str">
        <f t="shared" si="69"/>
        <v/>
      </c>
      <c r="AE230" s="92">
        <f t="shared" si="70"/>
        <v>500000</v>
      </c>
      <c r="AF230" s="92">
        <f t="shared" si="71"/>
        <v>66177</v>
      </c>
      <c r="AG230" s="92">
        <f t="shared" si="72"/>
        <v>76104</v>
      </c>
      <c r="AH230" s="92">
        <f t="shared" si="73"/>
        <v>81639</v>
      </c>
      <c r="AI230" s="100">
        <f t="shared" si="74"/>
        <v>180980</v>
      </c>
      <c r="AJ230" s="93">
        <f t="shared" si="80"/>
        <v>212776.17258988376</v>
      </c>
      <c r="AK230" s="23">
        <f t="shared" si="81"/>
        <v>1.1756888749579166</v>
      </c>
      <c r="AM230" s="41"/>
    </row>
    <row r="231" spans="1:39" s="15" customFormat="1" ht="74.25" customHeight="1" x14ac:dyDescent="0.2">
      <c r="A231" s="81">
        <v>225</v>
      </c>
      <c r="B231" s="82" t="s">
        <v>305</v>
      </c>
      <c r="C231" s="82" t="s">
        <v>974</v>
      </c>
      <c r="D231" s="83" t="s">
        <v>1391</v>
      </c>
      <c r="E231" s="64">
        <v>57559</v>
      </c>
      <c r="F231" s="65">
        <v>57559</v>
      </c>
      <c r="G231" s="25" t="s">
        <v>1392</v>
      </c>
      <c r="H231" s="52" t="s">
        <v>1393</v>
      </c>
      <c r="I231" s="62">
        <v>700000</v>
      </c>
      <c r="J231" s="66">
        <v>700000</v>
      </c>
      <c r="K231" s="28" t="s">
        <v>1394</v>
      </c>
      <c r="L231" s="55" t="s">
        <v>1395</v>
      </c>
      <c r="M231" s="67">
        <v>61646</v>
      </c>
      <c r="N231" s="68">
        <v>61646</v>
      </c>
      <c r="O231" s="25" t="s">
        <v>1398</v>
      </c>
      <c r="P231" s="75" t="s">
        <v>1399</v>
      </c>
      <c r="Q231" s="69">
        <v>70893</v>
      </c>
      <c r="R231" s="63">
        <v>70893</v>
      </c>
      <c r="S231" s="24" t="s">
        <v>80</v>
      </c>
      <c r="T231" s="54" t="s">
        <v>81</v>
      </c>
      <c r="U231" s="18">
        <v>76050</v>
      </c>
      <c r="V231" s="18">
        <v>76050</v>
      </c>
      <c r="W231" s="18" t="s">
        <v>1396</v>
      </c>
      <c r="X231" s="77" t="s">
        <v>1397</v>
      </c>
      <c r="Y231" s="89">
        <f t="shared" si="75"/>
        <v>193229.6</v>
      </c>
      <c r="Z231" s="90">
        <f t="shared" si="76"/>
        <v>283387.67446962121</v>
      </c>
      <c r="AA231" s="91">
        <f t="shared" si="77"/>
        <v>1.4665852150479077</v>
      </c>
      <c r="AB231" s="90">
        <f t="shared" si="78"/>
        <v>476617.27446962125</v>
      </c>
      <c r="AC231" s="90">
        <f t="shared" si="79"/>
        <v>-90158.074469621206</v>
      </c>
      <c r="AD231" s="92">
        <f t="shared" si="69"/>
        <v>57559</v>
      </c>
      <c r="AE231" s="92" t="str">
        <f t="shared" si="70"/>
        <v/>
      </c>
      <c r="AF231" s="92">
        <f t="shared" si="71"/>
        <v>61646</v>
      </c>
      <c r="AG231" s="92">
        <f t="shared" si="72"/>
        <v>70893</v>
      </c>
      <c r="AH231" s="92">
        <f t="shared" si="73"/>
        <v>76050</v>
      </c>
      <c r="AI231" s="100">
        <f t="shared" si="74"/>
        <v>66537</v>
      </c>
      <c r="AJ231" s="93">
        <f t="shared" si="80"/>
        <v>8445.8721673173968</v>
      </c>
      <c r="AK231" s="23">
        <f t="shared" si="81"/>
        <v>0.12693497102841123</v>
      </c>
      <c r="AM231" s="41"/>
    </row>
    <row r="232" spans="1:39" s="15" customFormat="1" ht="74.25" customHeight="1" x14ac:dyDescent="0.2">
      <c r="A232" s="81">
        <v>226</v>
      </c>
      <c r="B232" s="82" t="s">
        <v>306</v>
      </c>
      <c r="C232" s="82" t="s">
        <v>975</v>
      </c>
      <c r="D232" s="83" t="s">
        <v>1391</v>
      </c>
      <c r="E232" s="64">
        <v>53958</v>
      </c>
      <c r="F232" s="65">
        <v>53958</v>
      </c>
      <c r="G232" s="25" t="s">
        <v>1392</v>
      </c>
      <c r="H232" s="52" t="s">
        <v>1393</v>
      </c>
      <c r="I232" s="62">
        <v>250000</v>
      </c>
      <c r="J232" s="66">
        <v>250000</v>
      </c>
      <c r="K232" s="28" t="s">
        <v>1394</v>
      </c>
      <c r="L232" s="55" t="s">
        <v>1395</v>
      </c>
      <c r="M232" s="67">
        <v>57790</v>
      </c>
      <c r="N232" s="68">
        <v>57790</v>
      </c>
      <c r="O232" s="25" t="s">
        <v>1398</v>
      </c>
      <c r="P232" s="75" t="s">
        <v>1399</v>
      </c>
      <c r="Q232" s="69">
        <v>66458</v>
      </c>
      <c r="R232" s="63">
        <v>66458</v>
      </c>
      <c r="S232" s="24" t="s">
        <v>80</v>
      </c>
      <c r="T232" s="54" t="s">
        <v>81</v>
      </c>
      <c r="U232" s="18">
        <v>71292</v>
      </c>
      <c r="V232" s="18">
        <v>71292</v>
      </c>
      <c r="W232" s="18" t="s">
        <v>1396</v>
      </c>
      <c r="X232" s="77" t="s">
        <v>1397</v>
      </c>
      <c r="Y232" s="89">
        <f t="shared" si="75"/>
        <v>99899.6</v>
      </c>
      <c r="Z232" s="90">
        <f t="shared" si="76"/>
        <v>84188.352061315454</v>
      </c>
      <c r="AA232" s="91">
        <f t="shared" si="77"/>
        <v>0.84272962115279193</v>
      </c>
      <c r="AB232" s="90">
        <f t="shared" si="78"/>
        <v>184087.95206131547</v>
      </c>
      <c r="AC232" s="90">
        <f t="shared" si="79"/>
        <v>15711.247938684552</v>
      </c>
      <c r="AD232" s="92">
        <f t="shared" si="69"/>
        <v>53958</v>
      </c>
      <c r="AE232" s="92" t="str">
        <f t="shared" si="70"/>
        <v/>
      </c>
      <c r="AF232" s="92">
        <f t="shared" si="71"/>
        <v>57790</v>
      </c>
      <c r="AG232" s="92">
        <f t="shared" si="72"/>
        <v>66458</v>
      </c>
      <c r="AH232" s="92">
        <f t="shared" si="73"/>
        <v>71292</v>
      </c>
      <c r="AI232" s="100">
        <f t="shared" si="74"/>
        <v>62374.5</v>
      </c>
      <c r="AJ232" s="93">
        <f t="shared" si="80"/>
        <v>7917.3204852820418</v>
      </c>
      <c r="AK232" s="23">
        <f t="shared" si="81"/>
        <v>0.12693200723504064</v>
      </c>
      <c r="AM232" s="41"/>
    </row>
    <row r="233" spans="1:39" s="15" customFormat="1" ht="74.25" customHeight="1" x14ac:dyDescent="0.2">
      <c r="A233" s="81">
        <v>227</v>
      </c>
      <c r="B233" s="82" t="s">
        <v>307</v>
      </c>
      <c r="C233" s="82" t="s">
        <v>976</v>
      </c>
      <c r="D233" s="83" t="s">
        <v>1391</v>
      </c>
      <c r="E233" s="64">
        <v>32572</v>
      </c>
      <c r="F233" s="65">
        <v>32572</v>
      </c>
      <c r="G233" s="25" t="s">
        <v>1392</v>
      </c>
      <c r="H233" s="52" t="s">
        <v>1393</v>
      </c>
      <c r="I233" s="62">
        <v>30000</v>
      </c>
      <c r="J233" s="66">
        <v>30000</v>
      </c>
      <c r="K233" s="28" t="s">
        <v>1394</v>
      </c>
      <c r="L233" s="55" t="s">
        <v>1395</v>
      </c>
      <c r="M233" s="67">
        <v>34886</v>
      </c>
      <c r="N233" s="68">
        <v>34886</v>
      </c>
      <c r="O233" s="25" t="s">
        <v>1398</v>
      </c>
      <c r="P233" s="75" t="s">
        <v>1399</v>
      </c>
      <c r="Q233" s="69">
        <v>40118</v>
      </c>
      <c r="R233" s="63">
        <v>40118</v>
      </c>
      <c r="S233" s="24" t="s">
        <v>80</v>
      </c>
      <c r="T233" s="54" t="s">
        <v>81</v>
      </c>
      <c r="U233" s="18">
        <v>43036</v>
      </c>
      <c r="V233" s="18">
        <v>43036</v>
      </c>
      <c r="W233" s="18" t="s">
        <v>1396</v>
      </c>
      <c r="X233" s="77" t="s">
        <v>1397</v>
      </c>
      <c r="Y233" s="89">
        <f t="shared" si="75"/>
        <v>36122.400000000001</v>
      </c>
      <c r="Z233" s="90">
        <f t="shared" si="76"/>
        <v>5370.7655692647722</v>
      </c>
      <c r="AA233" s="91">
        <f t="shared" si="77"/>
        <v>0.14868241227783238</v>
      </c>
      <c r="AB233" s="90">
        <f t="shared" si="78"/>
        <v>41493.165569264776</v>
      </c>
      <c r="AC233" s="90">
        <f t="shared" si="79"/>
        <v>30751.63443073523</v>
      </c>
      <c r="AD233" s="92">
        <f t="shared" si="69"/>
        <v>32572</v>
      </c>
      <c r="AE233" s="92" t="str">
        <f t="shared" si="70"/>
        <v/>
      </c>
      <c r="AF233" s="92">
        <f t="shared" si="71"/>
        <v>34886</v>
      </c>
      <c r="AG233" s="92">
        <f t="shared" si="72"/>
        <v>40118</v>
      </c>
      <c r="AH233" s="92" t="str">
        <f t="shared" si="73"/>
        <v/>
      </c>
      <c r="AI233" s="100">
        <f t="shared" si="74"/>
        <v>35858.666666666664</v>
      </c>
      <c r="AJ233" s="93">
        <f t="shared" si="80"/>
        <v>3865.8879100839608</v>
      </c>
      <c r="AK233" s="23">
        <f t="shared" si="81"/>
        <v>0.10780902552848111</v>
      </c>
      <c r="AM233" s="41"/>
    </row>
    <row r="234" spans="1:39" s="15" customFormat="1" ht="74.25" customHeight="1" x14ac:dyDescent="0.2">
      <c r="A234" s="81">
        <v>228</v>
      </c>
      <c r="B234" s="82" t="s">
        <v>308</v>
      </c>
      <c r="C234" s="82" t="s">
        <v>977</v>
      </c>
      <c r="D234" s="83" t="s">
        <v>1391</v>
      </c>
      <c r="E234" s="64">
        <v>26086</v>
      </c>
      <c r="F234" s="65">
        <v>26086</v>
      </c>
      <c r="G234" s="25" t="s">
        <v>1392</v>
      </c>
      <c r="H234" s="52" t="s">
        <v>1393</v>
      </c>
      <c r="I234" s="62">
        <v>20000</v>
      </c>
      <c r="J234" s="66">
        <v>20000</v>
      </c>
      <c r="K234" s="28" t="s">
        <v>1394</v>
      </c>
      <c r="L234" s="55" t="s">
        <v>1395</v>
      </c>
      <c r="M234" s="67">
        <v>27939</v>
      </c>
      <c r="N234" s="68">
        <v>27939</v>
      </c>
      <c r="O234" s="25" t="s">
        <v>1398</v>
      </c>
      <c r="P234" s="75" t="s">
        <v>1399</v>
      </c>
      <c r="Q234" s="69">
        <v>32129</v>
      </c>
      <c r="R234" s="63">
        <v>32129</v>
      </c>
      <c r="S234" s="24" t="s">
        <v>80</v>
      </c>
      <c r="T234" s="54" t="s">
        <v>81</v>
      </c>
      <c r="U234" s="18">
        <v>34466</v>
      </c>
      <c r="V234" s="18">
        <v>34466</v>
      </c>
      <c r="W234" s="18" t="s">
        <v>1396</v>
      </c>
      <c r="X234" s="77" t="s">
        <v>1397</v>
      </c>
      <c r="Y234" s="89">
        <f t="shared" si="75"/>
        <v>28124</v>
      </c>
      <c r="Z234" s="90">
        <f t="shared" si="76"/>
        <v>5622.455735708375</v>
      </c>
      <c r="AA234" s="91">
        <f t="shared" si="77"/>
        <v>0.19991664541702373</v>
      </c>
      <c r="AB234" s="90">
        <f t="shared" si="78"/>
        <v>33746.455735708376</v>
      </c>
      <c r="AC234" s="90">
        <f t="shared" si="79"/>
        <v>22501.544264291624</v>
      </c>
      <c r="AD234" s="92">
        <f t="shared" si="69"/>
        <v>26086</v>
      </c>
      <c r="AE234" s="92" t="str">
        <f t="shared" si="70"/>
        <v/>
      </c>
      <c r="AF234" s="92">
        <f t="shared" si="71"/>
        <v>27939</v>
      </c>
      <c r="AG234" s="92">
        <f t="shared" si="72"/>
        <v>32129</v>
      </c>
      <c r="AH234" s="92" t="str">
        <f t="shared" si="73"/>
        <v/>
      </c>
      <c r="AI234" s="100">
        <f t="shared" si="74"/>
        <v>28718</v>
      </c>
      <c r="AJ234" s="93">
        <f t="shared" si="80"/>
        <v>3095.8993846699864</v>
      </c>
      <c r="AK234" s="23">
        <f t="shared" si="81"/>
        <v>0.10780344678146063</v>
      </c>
      <c r="AM234" s="41"/>
    </row>
    <row r="235" spans="1:39" s="15" customFormat="1" ht="74.25" customHeight="1" x14ac:dyDescent="0.2">
      <c r="A235" s="81">
        <v>229</v>
      </c>
      <c r="B235" s="82" t="s">
        <v>309</v>
      </c>
      <c r="C235" s="82" t="s">
        <v>978</v>
      </c>
      <c r="D235" s="83" t="s">
        <v>1391</v>
      </c>
      <c r="E235" s="64">
        <v>37084</v>
      </c>
      <c r="F235" s="65">
        <v>37084</v>
      </c>
      <c r="G235" s="25" t="s">
        <v>1392</v>
      </c>
      <c r="H235" s="52" t="s">
        <v>1393</v>
      </c>
      <c r="I235" s="62">
        <v>20000</v>
      </c>
      <c r="J235" s="66">
        <v>20000</v>
      </c>
      <c r="K235" s="28" t="s">
        <v>1394</v>
      </c>
      <c r="L235" s="55" t="s">
        <v>1395</v>
      </c>
      <c r="M235" s="67">
        <v>39717</v>
      </c>
      <c r="N235" s="68">
        <v>39717</v>
      </c>
      <c r="O235" s="25" t="s">
        <v>1398</v>
      </c>
      <c r="P235" s="75" t="s">
        <v>1399</v>
      </c>
      <c r="Q235" s="69">
        <v>45674</v>
      </c>
      <c r="R235" s="63">
        <v>45674</v>
      </c>
      <c r="S235" s="24" t="s">
        <v>80</v>
      </c>
      <c r="T235" s="54" t="s">
        <v>81</v>
      </c>
      <c r="U235" s="18">
        <v>48996</v>
      </c>
      <c r="V235" s="18">
        <v>48996</v>
      </c>
      <c r="W235" s="18" t="s">
        <v>1396</v>
      </c>
      <c r="X235" s="77" t="s">
        <v>1397</v>
      </c>
      <c r="Y235" s="89">
        <f t="shared" si="75"/>
        <v>38294.199999999997</v>
      </c>
      <c r="Z235" s="90">
        <f t="shared" si="76"/>
        <v>11260.069591259196</v>
      </c>
      <c r="AA235" s="91">
        <f t="shared" si="77"/>
        <v>0.29404112349283174</v>
      </c>
      <c r="AB235" s="90">
        <f t="shared" si="78"/>
        <v>49554.269591259195</v>
      </c>
      <c r="AC235" s="90">
        <f t="shared" si="79"/>
        <v>27034.130408740799</v>
      </c>
      <c r="AD235" s="92">
        <f t="shared" si="69"/>
        <v>37084</v>
      </c>
      <c r="AE235" s="92" t="str">
        <f t="shared" si="70"/>
        <v/>
      </c>
      <c r="AF235" s="92">
        <f t="shared" si="71"/>
        <v>39717</v>
      </c>
      <c r="AG235" s="92">
        <f t="shared" si="72"/>
        <v>45674</v>
      </c>
      <c r="AH235" s="92">
        <f t="shared" si="73"/>
        <v>48996</v>
      </c>
      <c r="AI235" s="100">
        <f t="shared" si="74"/>
        <v>42867.75</v>
      </c>
      <c r="AJ235" s="93">
        <f t="shared" si="80"/>
        <v>5440.8785059645161</v>
      </c>
      <c r="AK235" s="23">
        <f t="shared" si="81"/>
        <v>0.12692241850725816</v>
      </c>
      <c r="AM235" s="41"/>
    </row>
    <row r="236" spans="1:39" s="15" customFormat="1" ht="74.25" customHeight="1" x14ac:dyDescent="0.2">
      <c r="A236" s="81">
        <v>230</v>
      </c>
      <c r="B236" s="82" t="s">
        <v>310</v>
      </c>
      <c r="C236" s="82" t="s">
        <v>979</v>
      </c>
      <c r="D236" s="83" t="s">
        <v>1391</v>
      </c>
      <c r="E236" s="64">
        <v>441597</v>
      </c>
      <c r="F236" s="65">
        <v>441597</v>
      </c>
      <c r="G236" s="25" t="s">
        <v>1392</v>
      </c>
      <c r="H236" s="52" t="s">
        <v>1393</v>
      </c>
      <c r="I236" s="62">
        <v>550000</v>
      </c>
      <c r="J236" s="66">
        <v>550000</v>
      </c>
      <c r="K236" s="28" t="s">
        <v>1394</v>
      </c>
      <c r="L236" s="55" t="s">
        <v>1395</v>
      </c>
      <c r="M236" s="67">
        <v>472508</v>
      </c>
      <c r="N236" s="68">
        <v>472508</v>
      </c>
      <c r="O236" s="25" t="s">
        <v>1398</v>
      </c>
      <c r="P236" s="75" t="s">
        <v>1399</v>
      </c>
      <c r="Q236" s="69">
        <v>543385</v>
      </c>
      <c r="R236" s="63">
        <v>543385</v>
      </c>
      <c r="S236" s="24" t="s">
        <v>80</v>
      </c>
      <c r="T236" s="54" t="s">
        <v>81</v>
      </c>
      <c r="U236" s="18">
        <v>582908</v>
      </c>
      <c r="V236" s="18">
        <v>582908</v>
      </c>
      <c r="W236" s="18" t="s">
        <v>1396</v>
      </c>
      <c r="X236" s="77" t="s">
        <v>1397</v>
      </c>
      <c r="Y236" s="89">
        <f t="shared" si="75"/>
        <v>518079.6</v>
      </c>
      <c r="Z236" s="90">
        <f t="shared" si="76"/>
        <v>58711.914210831077</v>
      </c>
      <c r="AA236" s="91">
        <f t="shared" si="77"/>
        <v>0.11332604914540367</v>
      </c>
      <c r="AB236" s="90">
        <f t="shared" si="78"/>
        <v>576791.51421083102</v>
      </c>
      <c r="AC236" s="90">
        <f t="shared" si="79"/>
        <v>459367.68578916893</v>
      </c>
      <c r="AD236" s="92" t="str">
        <f t="shared" si="69"/>
        <v/>
      </c>
      <c r="AE236" s="92">
        <f t="shared" si="70"/>
        <v>550000</v>
      </c>
      <c r="AF236" s="92">
        <f t="shared" si="71"/>
        <v>472508</v>
      </c>
      <c r="AG236" s="92">
        <f t="shared" si="72"/>
        <v>543385</v>
      </c>
      <c r="AH236" s="92" t="str">
        <f t="shared" si="73"/>
        <v/>
      </c>
      <c r="AI236" s="100">
        <f t="shared" si="74"/>
        <v>521964.33333333331</v>
      </c>
      <c r="AJ236" s="93">
        <f t="shared" si="80"/>
        <v>42957.958940495919</v>
      </c>
      <c r="AK236" s="23">
        <f t="shared" si="81"/>
        <v>8.2300563845350713E-2</v>
      </c>
      <c r="AM236" s="41"/>
    </row>
    <row r="237" spans="1:39" s="15" customFormat="1" ht="74.25" customHeight="1" x14ac:dyDescent="0.2">
      <c r="A237" s="81">
        <v>231</v>
      </c>
      <c r="B237" s="82" t="s">
        <v>311</v>
      </c>
      <c r="C237" s="82" t="s">
        <v>980</v>
      </c>
      <c r="D237" s="83" t="s">
        <v>1391</v>
      </c>
      <c r="E237" s="64">
        <v>121928</v>
      </c>
      <c r="F237" s="65">
        <v>121928</v>
      </c>
      <c r="G237" s="25" t="s">
        <v>1392</v>
      </c>
      <c r="H237" s="52" t="s">
        <v>1393</v>
      </c>
      <c r="I237" s="62">
        <v>400000</v>
      </c>
      <c r="J237" s="66">
        <v>400000</v>
      </c>
      <c r="K237" s="28" t="s">
        <v>1394</v>
      </c>
      <c r="L237" s="55" t="s">
        <v>1395</v>
      </c>
      <c r="M237" s="67">
        <v>130588</v>
      </c>
      <c r="N237" s="68">
        <v>130588</v>
      </c>
      <c r="O237" s="25" t="s">
        <v>1398</v>
      </c>
      <c r="P237" s="75" t="s">
        <v>1399</v>
      </c>
      <c r="Q237" s="69">
        <v>150176</v>
      </c>
      <c r="R237" s="63">
        <v>150176</v>
      </c>
      <c r="S237" s="24" t="s">
        <v>80</v>
      </c>
      <c r="T237" s="54" t="s">
        <v>81</v>
      </c>
      <c r="U237" s="18">
        <v>161099</v>
      </c>
      <c r="V237" s="18">
        <v>161099</v>
      </c>
      <c r="W237" s="18" t="s">
        <v>1396</v>
      </c>
      <c r="X237" s="77" t="s">
        <v>1397</v>
      </c>
      <c r="Y237" s="89">
        <f t="shared" si="75"/>
        <v>192758.2</v>
      </c>
      <c r="Z237" s="90">
        <f t="shared" si="76"/>
        <v>116883.23593313113</v>
      </c>
      <c r="AA237" s="91">
        <f t="shared" si="77"/>
        <v>0.60637231481270903</v>
      </c>
      <c r="AB237" s="90">
        <f t="shared" si="78"/>
        <v>309641.43593313114</v>
      </c>
      <c r="AC237" s="90">
        <f t="shared" si="79"/>
        <v>75874.964066868881</v>
      </c>
      <c r="AD237" s="92">
        <f t="shared" si="69"/>
        <v>121928</v>
      </c>
      <c r="AE237" s="92" t="str">
        <f t="shared" si="70"/>
        <v/>
      </c>
      <c r="AF237" s="92">
        <f t="shared" si="71"/>
        <v>130588</v>
      </c>
      <c r="AG237" s="92">
        <f t="shared" si="72"/>
        <v>150176</v>
      </c>
      <c r="AH237" s="92">
        <f t="shared" si="73"/>
        <v>161099</v>
      </c>
      <c r="AI237" s="100">
        <f t="shared" si="74"/>
        <v>140947.75</v>
      </c>
      <c r="AJ237" s="93">
        <f t="shared" si="80"/>
        <v>17891.42052074122</v>
      </c>
      <c r="AK237" s="23">
        <f t="shared" si="81"/>
        <v>0.12693654578197397</v>
      </c>
      <c r="AM237" s="41"/>
    </row>
    <row r="238" spans="1:39" s="15" customFormat="1" ht="74.25" customHeight="1" x14ac:dyDescent="0.2">
      <c r="A238" s="81">
        <v>232</v>
      </c>
      <c r="B238" s="82" t="s">
        <v>312</v>
      </c>
      <c r="C238" s="82" t="s">
        <v>981</v>
      </c>
      <c r="D238" s="83" t="s">
        <v>1391</v>
      </c>
      <c r="E238" s="64">
        <v>30203</v>
      </c>
      <c r="F238" s="65">
        <v>30203</v>
      </c>
      <c r="G238" s="25" t="s">
        <v>1392</v>
      </c>
      <c r="H238" s="52" t="s">
        <v>1393</v>
      </c>
      <c r="I238" s="62">
        <v>100000</v>
      </c>
      <c r="J238" s="66">
        <v>100000</v>
      </c>
      <c r="K238" s="28" t="s">
        <v>1394</v>
      </c>
      <c r="L238" s="55" t="s">
        <v>1395</v>
      </c>
      <c r="M238" s="67">
        <v>32347</v>
      </c>
      <c r="N238" s="68">
        <v>32347</v>
      </c>
      <c r="O238" s="25" t="s">
        <v>1398</v>
      </c>
      <c r="P238" s="75" t="s">
        <v>1399</v>
      </c>
      <c r="Q238" s="69">
        <v>37199</v>
      </c>
      <c r="R238" s="63">
        <v>37199</v>
      </c>
      <c r="S238" s="24" t="s">
        <v>80</v>
      </c>
      <c r="T238" s="54" t="s">
        <v>81</v>
      </c>
      <c r="U238" s="18">
        <v>39905</v>
      </c>
      <c r="V238" s="18">
        <v>39905</v>
      </c>
      <c r="W238" s="18" t="s">
        <v>1396</v>
      </c>
      <c r="X238" s="77" t="s">
        <v>1397</v>
      </c>
      <c r="Y238" s="89">
        <f t="shared" si="75"/>
        <v>47930.8</v>
      </c>
      <c r="Z238" s="90">
        <f t="shared" si="76"/>
        <v>29359.480158885643</v>
      </c>
      <c r="AA238" s="91">
        <f t="shared" si="77"/>
        <v>0.61253891357719126</v>
      </c>
      <c r="AB238" s="90">
        <f t="shared" si="78"/>
        <v>77290.280158885638</v>
      </c>
      <c r="AC238" s="90">
        <f t="shared" si="79"/>
        <v>18571.31984111436</v>
      </c>
      <c r="AD238" s="92">
        <f t="shared" si="69"/>
        <v>30203</v>
      </c>
      <c r="AE238" s="92" t="str">
        <f t="shared" si="70"/>
        <v/>
      </c>
      <c r="AF238" s="92">
        <f t="shared" si="71"/>
        <v>32347</v>
      </c>
      <c r="AG238" s="92">
        <f t="shared" si="72"/>
        <v>37199</v>
      </c>
      <c r="AH238" s="92">
        <f t="shared" si="73"/>
        <v>39905</v>
      </c>
      <c r="AI238" s="100">
        <f t="shared" si="74"/>
        <v>34913.5</v>
      </c>
      <c r="AJ238" s="93">
        <f t="shared" si="80"/>
        <v>4431.4901556925524</v>
      </c>
      <c r="AK238" s="23">
        <f t="shared" si="81"/>
        <v>0.126927697185689</v>
      </c>
      <c r="AM238" s="41"/>
    </row>
    <row r="239" spans="1:39" s="15" customFormat="1" ht="74.25" customHeight="1" x14ac:dyDescent="0.2">
      <c r="A239" s="81">
        <v>233</v>
      </c>
      <c r="B239" s="82" t="s">
        <v>313</v>
      </c>
      <c r="C239" s="82" t="s">
        <v>982</v>
      </c>
      <c r="D239" s="83" t="s">
        <v>1391</v>
      </c>
      <c r="E239" s="64">
        <v>55076</v>
      </c>
      <c r="F239" s="65">
        <v>55076</v>
      </c>
      <c r="G239" s="25" t="s">
        <v>1392</v>
      </c>
      <c r="H239" s="52" t="s">
        <v>1393</v>
      </c>
      <c r="I239" s="62">
        <v>150000</v>
      </c>
      <c r="J239" s="66">
        <v>150000</v>
      </c>
      <c r="K239" s="28" t="s">
        <v>1394</v>
      </c>
      <c r="L239" s="55" t="s">
        <v>1395</v>
      </c>
      <c r="M239" s="67">
        <v>58988</v>
      </c>
      <c r="N239" s="68">
        <v>58988</v>
      </c>
      <c r="O239" s="25" t="s">
        <v>1398</v>
      </c>
      <c r="P239" s="75" t="s">
        <v>1399</v>
      </c>
      <c r="Q239" s="69">
        <v>67836</v>
      </c>
      <c r="R239" s="63">
        <v>67836</v>
      </c>
      <c r="S239" s="24" t="s">
        <v>80</v>
      </c>
      <c r="T239" s="54" t="s">
        <v>81</v>
      </c>
      <c r="U239" s="18">
        <v>72770</v>
      </c>
      <c r="V239" s="18">
        <v>72770</v>
      </c>
      <c r="W239" s="18" t="s">
        <v>1396</v>
      </c>
      <c r="X239" s="77" t="s">
        <v>1397</v>
      </c>
      <c r="Y239" s="89">
        <f t="shared" si="75"/>
        <v>80934</v>
      </c>
      <c r="Z239" s="90">
        <f t="shared" si="76"/>
        <v>39238.322899940562</v>
      </c>
      <c r="AA239" s="91">
        <f t="shared" si="77"/>
        <v>0.4848187770274614</v>
      </c>
      <c r="AB239" s="90">
        <f t="shared" si="78"/>
        <v>120172.32289994057</v>
      </c>
      <c r="AC239" s="90">
        <f t="shared" si="79"/>
        <v>41695.677100059438</v>
      </c>
      <c r="AD239" s="92">
        <f t="shared" si="69"/>
        <v>55076</v>
      </c>
      <c r="AE239" s="92" t="str">
        <f t="shared" si="70"/>
        <v/>
      </c>
      <c r="AF239" s="92">
        <f t="shared" si="71"/>
        <v>58988</v>
      </c>
      <c r="AG239" s="92">
        <f t="shared" si="72"/>
        <v>67836</v>
      </c>
      <c r="AH239" s="92">
        <f t="shared" si="73"/>
        <v>72770</v>
      </c>
      <c r="AI239" s="100">
        <f t="shared" si="74"/>
        <v>63667.5</v>
      </c>
      <c r="AJ239" s="93">
        <f t="shared" si="80"/>
        <v>8081.7384887163971</v>
      </c>
      <c r="AK239" s="23">
        <f t="shared" si="81"/>
        <v>0.12693663939555341</v>
      </c>
      <c r="AM239" s="41"/>
    </row>
    <row r="240" spans="1:39" s="15" customFormat="1" ht="74.25" customHeight="1" x14ac:dyDescent="0.2">
      <c r="A240" s="81">
        <v>234</v>
      </c>
      <c r="B240" s="82" t="s">
        <v>314</v>
      </c>
      <c r="C240" s="82" t="s">
        <v>983</v>
      </c>
      <c r="D240" s="83" t="s">
        <v>1391</v>
      </c>
      <c r="E240" s="64">
        <v>51762</v>
      </c>
      <c r="F240" s="65">
        <v>51762</v>
      </c>
      <c r="G240" s="25" t="s">
        <v>1392</v>
      </c>
      <c r="H240" s="52" t="s">
        <v>1393</v>
      </c>
      <c r="I240" s="62">
        <v>140000</v>
      </c>
      <c r="J240" s="66">
        <v>140000</v>
      </c>
      <c r="K240" s="28" t="s">
        <v>1394</v>
      </c>
      <c r="L240" s="55" t="s">
        <v>1395</v>
      </c>
      <c r="M240" s="67">
        <v>55439</v>
      </c>
      <c r="N240" s="68">
        <v>55439</v>
      </c>
      <c r="O240" s="25" t="s">
        <v>1398</v>
      </c>
      <c r="P240" s="75" t="s">
        <v>1399</v>
      </c>
      <c r="Q240" s="69">
        <v>63754</v>
      </c>
      <c r="R240" s="63">
        <v>63754</v>
      </c>
      <c r="S240" s="24" t="s">
        <v>80</v>
      </c>
      <c r="T240" s="54" t="s">
        <v>81</v>
      </c>
      <c r="U240" s="18">
        <v>68392</v>
      </c>
      <c r="V240" s="18">
        <v>68392</v>
      </c>
      <c r="W240" s="18" t="s">
        <v>1396</v>
      </c>
      <c r="X240" s="77" t="s">
        <v>1397</v>
      </c>
      <c r="Y240" s="89">
        <f t="shared" si="75"/>
        <v>75869.399999999994</v>
      </c>
      <c r="Z240" s="90">
        <f t="shared" si="76"/>
        <v>36448.581121903771</v>
      </c>
      <c r="AA240" s="91">
        <f t="shared" si="77"/>
        <v>0.4804121440515382</v>
      </c>
      <c r="AB240" s="90">
        <f t="shared" si="78"/>
        <v>112317.98112190377</v>
      </c>
      <c r="AC240" s="90">
        <f t="shared" si="79"/>
        <v>39420.818878096223</v>
      </c>
      <c r="AD240" s="92">
        <f t="shared" si="69"/>
        <v>51762</v>
      </c>
      <c r="AE240" s="92" t="str">
        <f t="shared" si="70"/>
        <v/>
      </c>
      <c r="AF240" s="92">
        <f t="shared" si="71"/>
        <v>55439</v>
      </c>
      <c r="AG240" s="92">
        <f t="shared" si="72"/>
        <v>63754</v>
      </c>
      <c r="AH240" s="92">
        <f t="shared" si="73"/>
        <v>68392</v>
      </c>
      <c r="AI240" s="100">
        <f t="shared" si="74"/>
        <v>59836.75</v>
      </c>
      <c r="AJ240" s="93">
        <f t="shared" si="80"/>
        <v>7595.5895700509427</v>
      </c>
      <c r="AK240" s="23">
        <f t="shared" si="81"/>
        <v>0.12693853810661412</v>
      </c>
      <c r="AM240" s="41"/>
    </row>
    <row r="241" spans="1:39" s="15" customFormat="1" ht="74.25" customHeight="1" x14ac:dyDescent="0.2">
      <c r="A241" s="81">
        <v>235</v>
      </c>
      <c r="B241" s="82" t="s">
        <v>315</v>
      </c>
      <c r="C241" s="82" t="s">
        <v>984</v>
      </c>
      <c r="D241" s="83" t="s">
        <v>1391</v>
      </c>
      <c r="E241" s="64">
        <v>85883</v>
      </c>
      <c r="F241" s="65">
        <v>85883</v>
      </c>
      <c r="G241" s="25" t="s">
        <v>1392</v>
      </c>
      <c r="H241" s="52" t="s">
        <v>1393</v>
      </c>
      <c r="I241" s="62">
        <v>200000</v>
      </c>
      <c r="J241" s="66">
        <v>200000</v>
      </c>
      <c r="K241" s="28" t="s">
        <v>1394</v>
      </c>
      <c r="L241" s="55" t="s">
        <v>1395</v>
      </c>
      <c r="M241" s="67">
        <v>91982</v>
      </c>
      <c r="N241" s="68">
        <v>91982</v>
      </c>
      <c r="O241" s="25" t="s">
        <v>1398</v>
      </c>
      <c r="P241" s="75" t="s">
        <v>1399</v>
      </c>
      <c r="Q241" s="69">
        <v>105780</v>
      </c>
      <c r="R241" s="63">
        <v>105780</v>
      </c>
      <c r="S241" s="24" t="s">
        <v>80</v>
      </c>
      <c r="T241" s="54" t="s">
        <v>81</v>
      </c>
      <c r="U241" s="18">
        <v>113473</v>
      </c>
      <c r="V241" s="18">
        <v>113473</v>
      </c>
      <c r="W241" s="18" t="s">
        <v>1396</v>
      </c>
      <c r="X241" s="77" t="s">
        <v>1397</v>
      </c>
      <c r="Y241" s="89">
        <f t="shared" si="75"/>
        <v>119423.6</v>
      </c>
      <c r="Z241" s="90">
        <f t="shared" si="76"/>
        <v>46346.863316733739</v>
      </c>
      <c r="AA241" s="91">
        <f t="shared" si="77"/>
        <v>0.38808797688843527</v>
      </c>
      <c r="AB241" s="90">
        <f t="shared" si="78"/>
        <v>165770.46331673375</v>
      </c>
      <c r="AC241" s="90">
        <f t="shared" si="79"/>
        <v>73076.736683266266</v>
      </c>
      <c r="AD241" s="92">
        <f t="shared" si="69"/>
        <v>85883</v>
      </c>
      <c r="AE241" s="92" t="str">
        <f t="shared" si="70"/>
        <v/>
      </c>
      <c r="AF241" s="92">
        <f t="shared" si="71"/>
        <v>91982</v>
      </c>
      <c r="AG241" s="92">
        <f t="shared" si="72"/>
        <v>105780</v>
      </c>
      <c r="AH241" s="92">
        <f t="shared" si="73"/>
        <v>113473</v>
      </c>
      <c r="AI241" s="100">
        <f t="shared" si="74"/>
        <v>99279.5</v>
      </c>
      <c r="AJ241" s="93">
        <f t="shared" si="80"/>
        <v>12602.005938209466</v>
      </c>
      <c r="AK241" s="23">
        <f t="shared" si="81"/>
        <v>0.12693462334328301</v>
      </c>
      <c r="AM241" s="41"/>
    </row>
    <row r="242" spans="1:39" s="15" customFormat="1" ht="74.25" customHeight="1" x14ac:dyDescent="0.2">
      <c r="A242" s="81">
        <v>236</v>
      </c>
      <c r="B242" s="82" t="s">
        <v>316</v>
      </c>
      <c r="C242" s="82" t="s">
        <v>985</v>
      </c>
      <c r="D242" s="83" t="s">
        <v>1391</v>
      </c>
      <c r="E242" s="64">
        <v>92353</v>
      </c>
      <c r="F242" s="65">
        <v>92353</v>
      </c>
      <c r="G242" s="25" t="s">
        <v>1392</v>
      </c>
      <c r="H242" s="52" t="s">
        <v>1393</v>
      </c>
      <c r="I242" s="62">
        <v>250000</v>
      </c>
      <c r="J242" s="66">
        <v>250000</v>
      </c>
      <c r="K242" s="28" t="s">
        <v>1394</v>
      </c>
      <c r="L242" s="55" t="s">
        <v>1395</v>
      </c>
      <c r="M242" s="67">
        <v>98911</v>
      </c>
      <c r="N242" s="68">
        <v>98911</v>
      </c>
      <c r="O242" s="25" t="s">
        <v>1398</v>
      </c>
      <c r="P242" s="75" t="s">
        <v>1399</v>
      </c>
      <c r="Q242" s="69">
        <v>113748</v>
      </c>
      <c r="R242" s="63">
        <v>113748</v>
      </c>
      <c r="S242" s="24" t="s">
        <v>80</v>
      </c>
      <c r="T242" s="54" t="s">
        <v>81</v>
      </c>
      <c r="U242" s="18">
        <v>122021</v>
      </c>
      <c r="V242" s="18">
        <v>122021</v>
      </c>
      <c r="W242" s="18" t="s">
        <v>1396</v>
      </c>
      <c r="X242" s="77" t="s">
        <v>1397</v>
      </c>
      <c r="Y242" s="89">
        <f t="shared" si="75"/>
        <v>135406.6</v>
      </c>
      <c r="Z242" s="90">
        <f t="shared" si="76"/>
        <v>65125.758838573231</v>
      </c>
      <c r="AA242" s="91">
        <f t="shared" si="77"/>
        <v>0.48096443481021772</v>
      </c>
      <c r="AB242" s="90">
        <f t="shared" si="78"/>
        <v>200532.35883857324</v>
      </c>
      <c r="AC242" s="90">
        <f t="shared" si="79"/>
        <v>70280.841161426768</v>
      </c>
      <c r="AD242" s="92">
        <f t="shared" si="69"/>
        <v>92353</v>
      </c>
      <c r="AE242" s="92" t="str">
        <f t="shared" si="70"/>
        <v/>
      </c>
      <c r="AF242" s="92">
        <f t="shared" si="71"/>
        <v>98911</v>
      </c>
      <c r="AG242" s="92">
        <f t="shared" si="72"/>
        <v>113748</v>
      </c>
      <c r="AH242" s="92">
        <f t="shared" si="73"/>
        <v>122021</v>
      </c>
      <c r="AI242" s="100">
        <f t="shared" si="74"/>
        <v>106758.25</v>
      </c>
      <c r="AJ242" s="93">
        <f t="shared" si="80"/>
        <v>13551.121758609752</v>
      </c>
      <c r="AK242" s="23">
        <f t="shared" si="81"/>
        <v>0.12693278279299025</v>
      </c>
      <c r="AM242" s="41"/>
    </row>
    <row r="243" spans="1:39" s="15" customFormat="1" ht="74.25" customHeight="1" x14ac:dyDescent="0.2">
      <c r="A243" s="81">
        <v>237</v>
      </c>
      <c r="B243" s="82" t="s">
        <v>317</v>
      </c>
      <c r="C243" s="82" t="s">
        <v>986</v>
      </c>
      <c r="D243" s="83" t="s">
        <v>1391</v>
      </c>
      <c r="E243" s="64">
        <v>71772</v>
      </c>
      <c r="F243" s="65">
        <v>71772</v>
      </c>
      <c r="G243" s="25" t="s">
        <v>1392</v>
      </c>
      <c r="H243" s="52" t="s">
        <v>1393</v>
      </c>
      <c r="I243" s="62">
        <v>150000</v>
      </c>
      <c r="J243" s="66">
        <v>150000</v>
      </c>
      <c r="K243" s="28" t="s">
        <v>1394</v>
      </c>
      <c r="L243" s="55" t="s">
        <v>1395</v>
      </c>
      <c r="M243" s="67">
        <v>76869</v>
      </c>
      <c r="N243" s="68">
        <v>76869</v>
      </c>
      <c r="O243" s="25" t="s">
        <v>1398</v>
      </c>
      <c r="P243" s="75" t="s">
        <v>1399</v>
      </c>
      <c r="Q243" s="69">
        <v>88400</v>
      </c>
      <c r="R243" s="63">
        <v>88400</v>
      </c>
      <c r="S243" s="24" t="s">
        <v>80</v>
      </c>
      <c r="T243" s="54" t="s">
        <v>81</v>
      </c>
      <c r="U243" s="18">
        <v>94829</v>
      </c>
      <c r="V243" s="18">
        <v>94829</v>
      </c>
      <c r="W243" s="18" t="s">
        <v>1396</v>
      </c>
      <c r="X243" s="77" t="s">
        <v>1397</v>
      </c>
      <c r="Y243" s="89">
        <f t="shared" si="75"/>
        <v>96374</v>
      </c>
      <c r="Z243" s="90">
        <f t="shared" si="76"/>
        <v>31334.57757015403</v>
      </c>
      <c r="AA243" s="91">
        <f t="shared" si="77"/>
        <v>0.32513517722782109</v>
      </c>
      <c r="AB243" s="90">
        <f t="shared" si="78"/>
        <v>127708.57757015403</v>
      </c>
      <c r="AC243" s="90">
        <f t="shared" si="79"/>
        <v>65039.422429845974</v>
      </c>
      <c r="AD243" s="92">
        <f t="shared" si="69"/>
        <v>71772</v>
      </c>
      <c r="AE243" s="92" t="str">
        <f t="shared" si="70"/>
        <v/>
      </c>
      <c r="AF243" s="92">
        <f t="shared" si="71"/>
        <v>76869</v>
      </c>
      <c r="AG243" s="92">
        <f t="shared" si="72"/>
        <v>88400</v>
      </c>
      <c r="AH243" s="92">
        <f t="shared" si="73"/>
        <v>94829</v>
      </c>
      <c r="AI243" s="100">
        <f t="shared" si="74"/>
        <v>82967.5</v>
      </c>
      <c r="AJ243" s="93">
        <f t="shared" si="80"/>
        <v>10531.510828619668</v>
      </c>
      <c r="AK243" s="23">
        <f t="shared" si="81"/>
        <v>0.12693537624515225</v>
      </c>
      <c r="AM243" s="41"/>
    </row>
    <row r="244" spans="1:39" s="15" customFormat="1" ht="74.25" customHeight="1" x14ac:dyDescent="0.2">
      <c r="A244" s="81">
        <v>238</v>
      </c>
      <c r="B244" s="82" t="s">
        <v>318</v>
      </c>
      <c r="C244" s="82" t="s">
        <v>987</v>
      </c>
      <c r="D244" s="83" t="s">
        <v>1391</v>
      </c>
      <c r="E244" s="64">
        <v>60953</v>
      </c>
      <c r="F244" s="65">
        <v>60953</v>
      </c>
      <c r="G244" s="25" t="s">
        <v>1392</v>
      </c>
      <c r="H244" s="52" t="s">
        <v>1393</v>
      </c>
      <c r="I244" s="62">
        <v>140000</v>
      </c>
      <c r="J244" s="66">
        <v>140000</v>
      </c>
      <c r="K244" s="28" t="s">
        <v>1394</v>
      </c>
      <c r="L244" s="55" t="s">
        <v>1395</v>
      </c>
      <c r="M244" s="67">
        <v>65282</v>
      </c>
      <c r="N244" s="68">
        <v>65282</v>
      </c>
      <c r="O244" s="25" t="s">
        <v>1398</v>
      </c>
      <c r="P244" s="75" t="s">
        <v>1399</v>
      </c>
      <c r="Q244" s="69">
        <v>75074</v>
      </c>
      <c r="R244" s="63">
        <v>75074</v>
      </c>
      <c r="S244" s="24" t="s">
        <v>80</v>
      </c>
      <c r="T244" s="54" t="s">
        <v>81</v>
      </c>
      <c r="U244" s="18">
        <v>80534</v>
      </c>
      <c r="V244" s="18">
        <v>80534</v>
      </c>
      <c r="W244" s="18" t="s">
        <v>1396</v>
      </c>
      <c r="X244" s="77" t="s">
        <v>1397</v>
      </c>
      <c r="Y244" s="89">
        <f t="shared" si="75"/>
        <v>84368.6</v>
      </c>
      <c r="Z244" s="90">
        <f t="shared" si="76"/>
        <v>32048.927576441605</v>
      </c>
      <c r="AA244" s="91">
        <f t="shared" si="77"/>
        <v>0.37986795533458662</v>
      </c>
      <c r="AB244" s="90">
        <f t="shared" si="78"/>
        <v>116417.52757644161</v>
      </c>
      <c r="AC244" s="90">
        <f t="shared" si="79"/>
        <v>52319.672423558397</v>
      </c>
      <c r="AD244" s="92">
        <f t="shared" si="69"/>
        <v>60953</v>
      </c>
      <c r="AE244" s="92" t="str">
        <f t="shared" si="70"/>
        <v/>
      </c>
      <c r="AF244" s="92">
        <f t="shared" si="71"/>
        <v>65282</v>
      </c>
      <c r="AG244" s="92">
        <f t="shared" si="72"/>
        <v>75074</v>
      </c>
      <c r="AH244" s="92">
        <f t="shared" si="73"/>
        <v>80534</v>
      </c>
      <c r="AI244" s="100">
        <f t="shared" si="74"/>
        <v>70460.75</v>
      </c>
      <c r="AJ244" s="93">
        <f t="shared" si="80"/>
        <v>8943.6980187168665</v>
      </c>
      <c r="AK244" s="23">
        <f t="shared" si="81"/>
        <v>0.12693163241544925</v>
      </c>
      <c r="AM244" s="41"/>
    </row>
    <row r="245" spans="1:39" s="15" customFormat="1" ht="74.25" customHeight="1" x14ac:dyDescent="0.2">
      <c r="A245" s="81">
        <v>239</v>
      </c>
      <c r="B245" s="82" t="s">
        <v>319</v>
      </c>
      <c r="C245" s="82" t="s">
        <v>988</v>
      </c>
      <c r="D245" s="83" t="s">
        <v>1391</v>
      </c>
      <c r="E245" s="64">
        <v>102995</v>
      </c>
      <c r="F245" s="65">
        <v>102995</v>
      </c>
      <c r="G245" s="25" t="s">
        <v>1392</v>
      </c>
      <c r="H245" s="52" t="s">
        <v>1393</v>
      </c>
      <c r="I245" s="62">
        <v>90000</v>
      </c>
      <c r="J245" s="66">
        <v>90000</v>
      </c>
      <c r="K245" s="28" t="s">
        <v>1394</v>
      </c>
      <c r="L245" s="55" t="s">
        <v>1395</v>
      </c>
      <c r="M245" s="67">
        <v>110310</v>
      </c>
      <c r="N245" s="68">
        <v>110310</v>
      </c>
      <c r="O245" s="25" t="s">
        <v>1398</v>
      </c>
      <c r="P245" s="75" t="s">
        <v>1399</v>
      </c>
      <c r="Q245" s="69">
        <v>126856</v>
      </c>
      <c r="R245" s="63">
        <v>126856</v>
      </c>
      <c r="S245" s="24" t="s">
        <v>80</v>
      </c>
      <c r="T245" s="54" t="s">
        <v>81</v>
      </c>
      <c r="U245" s="18">
        <v>136083</v>
      </c>
      <c r="V245" s="18">
        <v>136083</v>
      </c>
      <c r="W245" s="18" t="s">
        <v>1396</v>
      </c>
      <c r="X245" s="77" t="s">
        <v>1397</v>
      </c>
      <c r="Y245" s="89">
        <f t="shared" si="75"/>
        <v>113248.8</v>
      </c>
      <c r="Z245" s="90">
        <f t="shared" si="76"/>
        <v>18444.784105540537</v>
      </c>
      <c r="AA245" s="91">
        <f t="shared" si="77"/>
        <v>0.16286957659189799</v>
      </c>
      <c r="AB245" s="90">
        <f t="shared" si="78"/>
        <v>131693.58410554053</v>
      </c>
      <c r="AC245" s="90">
        <f t="shared" si="79"/>
        <v>94804.015894459473</v>
      </c>
      <c r="AD245" s="92">
        <f t="shared" si="69"/>
        <v>102995</v>
      </c>
      <c r="AE245" s="92" t="str">
        <f t="shared" si="70"/>
        <v/>
      </c>
      <c r="AF245" s="92">
        <f t="shared" si="71"/>
        <v>110310</v>
      </c>
      <c r="AG245" s="92">
        <f t="shared" si="72"/>
        <v>126856</v>
      </c>
      <c r="AH245" s="92" t="str">
        <f t="shared" si="73"/>
        <v/>
      </c>
      <c r="AI245" s="100">
        <f t="shared" si="74"/>
        <v>113387</v>
      </c>
      <c r="AJ245" s="93">
        <f t="shared" si="80"/>
        <v>12224.474508133264</v>
      </c>
      <c r="AK245" s="23">
        <f t="shared" si="81"/>
        <v>0.10781195823271859</v>
      </c>
      <c r="AM245" s="41"/>
    </row>
    <row r="246" spans="1:39" s="15" customFormat="1" ht="74.25" customHeight="1" x14ac:dyDescent="0.2">
      <c r="A246" s="81">
        <v>240</v>
      </c>
      <c r="B246" s="82" t="s">
        <v>320</v>
      </c>
      <c r="C246" s="82" t="s">
        <v>989</v>
      </c>
      <c r="D246" s="83" t="s">
        <v>1391</v>
      </c>
      <c r="E246" s="64">
        <v>41192</v>
      </c>
      <c r="F246" s="65">
        <v>41192</v>
      </c>
      <c r="G246" s="25" t="s">
        <v>1392</v>
      </c>
      <c r="H246" s="52" t="s">
        <v>1393</v>
      </c>
      <c r="I246" s="62">
        <v>20000</v>
      </c>
      <c r="J246" s="66">
        <v>20000</v>
      </c>
      <c r="K246" s="28" t="s">
        <v>1394</v>
      </c>
      <c r="L246" s="55" t="s">
        <v>1395</v>
      </c>
      <c r="M246" s="67">
        <v>44117</v>
      </c>
      <c r="N246" s="68">
        <v>44117</v>
      </c>
      <c r="O246" s="25" t="s">
        <v>1398</v>
      </c>
      <c r="P246" s="75" t="s">
        <v>1399</v>
      </c>
      <c r="Q246" s="69">
        <v>50735</v>
      </c>
      <c r="R246" s="63">
        <v>50735</v>
      </c>
      <c r="S246" s="24" t="s">
        <v>80</v>
      </c>
      <c r="T246" s="54" t="s">
        <v>81</v>
      </c>
      <c r="U246" s="18">
        <v>54425</v>
      </c>
      <c r="V246" s="18">
        <v>54425</v>
      </c>
      <c r="W246" s="18" t="s">
        <v>1396</v>
      </c>
      <c r="X246" s="77" t="s">
        <v>1397</v>
      </c>
      <c r="Y246" s="89">
        <f t="shared" si="75"/>
        <v>42093.8</v>
      </c>
      <c r="Z246" s="90">
        <f t="shared" si="76"/>
        <v>13414.277941805136</v>
      </c>
      <c r="AA246" s="91">
        <f t="shared" si="77"/>
        <v>0.31867586062092601</v>
      </c>
      <c r="AB246" s="90">
        <f t="shared" si="78"/>
        <v>55508.077941805139</v>
      </c>
      <c r="AC246" s="90">
        <f t="shared" si="79"/>
        <v>28679.522058194867</v>
      </c>
      <c r="AD246" s="92">
        <f t="shared" si="69"/>
        <v>41192</v>
      </c>
      <c r="AE246" s="92" t="str">
        <f t="shared" si="70"/>
        <v/>
      </c>
      <c r="AF246" s="92">
        <f t="shared" si="71"/>
        <v>44117</v>
      </c>
      <c r="AG246" s="92">
        <f t="shared" si="72"/>
        <v>50735</v>
      </c>
      <c r="AH246" s="92">
        <f t="shared" si="73"/>
        <v>54425</v>
      </c>
      <c r="AI246" s="100">
        <f t="shared" si="74"/>
        <v>47617.25</v>
      </c>
      <c r="AJ246" s="93">
        <f t="shared" si="80"/>
        <v>6044.3199989742434</v>
      </c>
      <c r="AK246" s="23">
        <f t="shared" si="81"/>
        <v>0.12693551179402934</v>
      </c>
      <c r="AM246" s="41"/>
    </row>
    <row r="247" spans="1:39" s="15" customFormat="1" ht="74.25" customHeight="1" x14ac:dyDescent="0.2">
      <c r="A247" s="81">
        <v>241</v>
      </c>
      <c r="B247" s="82" t="s">
        <v>321</v>
      </c>
      <c r="C247" s="82" t="s">
        <v>990</v>
      </c>
      <c r="D247" s="83" t="s">
        <v>1391</v>
      </c>
      <c r="E247" s="64">
        <v>32967</v>
      </c>
      <c r="F247" s="65">
        <v>32967</v>
      </c>
      <c r="G247" s="25" t="s">
        <v>1392</v>
      </c>
      <c r="H247" s="52" t="s">
        <v>1393</v>
      </c>
      <c r="I247" s="62">
        <v>18000</v>
      </c>
      <c r="J247" s="66">
        <v>18000</v>
      </c>
      <c r="K247" s="28" t="s">
        <v>1394</v>
      </c>
      <c r="L247" s="55" t="s">
        <v>1395</v>
      </c>
      <c r="M247" s="67">
        <v>35308</v>
      </c>
      <c r="N247" s="68">
        <v>35308</v>
      </c>
      <c r="O247" s="25" t="s">
        <v>1398</v>
      </c>
      <c r="P247" s="75" t="s">
        <v>1399</v>
      </c>
      <c r="Q247" s="69">
        <v>40604</v>
      </c>
      <c r="R247" s="63">
        <v>40604</v>
      </c>
      <c r="S247" s="24" t="s">
        <v>80</v>
      </c>
      <c r="T247" s="54" t="s">
        <v>81</v>
      </c>
      <c r="U247" s="18">
        <v>43558</v>
      </c>
      <c r="V247" s="18">
        <v>43558</v>
      </c>
      <c r="W247" s="18" t="s">
        <v>1396</v>
      </c>
      <c r="X247" s="77" t="s">
        <v>1397</v>
      </c>
      <c r="Y247" s="89">
        <f t="shared" si="75"/>
        <v>34087.4</v>
      </c>
      <c r="Z247" s="90">
        <f t="shared" si="76"/>
        <v>9921.0374860696884</v>
      </c>
      <c r="AA247" s="91">
        <f t="shared" si="77"/>
        <v>0.29104705803521796</v>
      </c>
      <c r="AB247" s="90">
        <f t="shared" si="78"/>
        <v>44008.437486069692</v>
      </c>
      <c r="AC247" s="90">
        <f t="shared" si="79"/>
        <v>24166.362513930311</v>
      </c>
      <c r="AD247" s="92">
        <f t="shared" si="69"/>
        <v>32967</v>
      </c>
      <c r="AE247" s="92" t="str">
        <f t="shared" si="70"/>
        <v/>
      </c>
      <c r="AF247" s="92">
        <f t="shared" si="71"/>
        <v>35308</v>
      </c>
      <c r="AG247" s="92">
        <f t="shared" si="72"/>
        <v>40604</v>
      </c>
      <c r="AH247" s="92">
        <f t="shared" si="73"/>
        <v>43558</v>
      </c>
      <c r="AI247" s="100">
        <f t="shared" si="74"/>
        <v>38109.25</v>
      </c>
      <c r="AJ247" s="93">
        <f t="shared" si="80"/>
        <v>4837.4370194005287</v>
      </c>
      <c r="AK247" s="23">
        <f t="shared" si="81"/>
        <v>0.12693603309958942</v>
      </c>
      <c r="AM247" s="41"/>
    </row>
    <row r="248" spans="1:39" s="15" customFormat="1" ht="74.25" customHeight="1" x14ac:dyDescent="0.2">
      <c r="A248" s="81">
        <v>242</v>
      </c>
      <c r="B248" s="82" t="s">
        <v>322</v>
      </c>
      <c r="C248" s="82" t="s">
        <v>991</v>
      </c>
      <c r="D248" s="83" t="s">
        <v>1391</v>
      </c>
      <c r="E248" s="64">
        <v>36207</v>
      </c>
      <c r="F248" s="65">
        <v>36207</v>
      </c>
      <c r="G248" s="25" t="s">
        <v>1392</v>
      </c>
      <c r="H248" s="52" t="s">
        <v>1393</v>
      </c>
      <c r="I248" s="62">
        <v>19000</v>
      </c>
      <c r="J248" s="66">
        <v>19000</v>
      </c>
      <c r="K248" s="28" t="s">
        <v>1394</v>
      </c>
      <c r="L248" s="55" t="s">
        <v>1395</v>
      </c>
      <c r="M248" s="67">
        <v>38778</v>
      </c>
      <c r="N248" s="68">
        <v>38778</v>
      </c>
      <c r="O248" s="25" t="s">
        <v>1398</v>
      </c>
      <c r="P248" s="75" t="s">
        <v>1399</v>
      </c>
      <c r="Q248" s="69">
        <v>44595</v>
      </c>
      <c r="R248" s="63">
        <v>44595</v>
      </c>
      <c r="S248" s="24" t="s">
        <v>80</v>
      </c>
      <c r="T248" s="54" t="s">
        <v>81</v>
      </c>
      <c r="U248" s="18">
        <v>47838</v>
      </c>
      <c r="V248" s="18">
        <v>47838</v>
      </c>
      <c r="W248" s="18" t="s">
        <v>1396</v>
      </c>
      <c r="X248" s="77" t="s">
        <v>1397</v>
      </c>
      <c r="Y248" s="89">
        <f t="shared" si="75"/>
        <v>37283.599999999999</v>
      </c>
      <c r="Z248" s="90">
        <f t="shared" si="76"/>
        <v>11208.637932416228</v>
      </c>
      <c r="AA248" s="91">
        <f t="shared" si="77"/>
        <v>0.30063185777168056</v>
      </c>
      <c r="AB248" s="90">
        <f t="shared" si="78"/>
        <v>48492.237932416225</v>
      </c>
      <c r="AC248" s="90">
        <f t="shared" si="79"/>
        <v>26074.962067583772</v>
      </c>
      <c r="AD248" s="92">
        <f t="shared" si="69"/>
        <v>36207</v>
      </c>
      <c r="AE248" s="92" t="str">
        <f t="shared" si="70"/>
        <v/>
      </c>
      <c r="AF248" s="92">
        <f t="shared" si="71"/>
        <v>38778</v>
      </c>
      <c r="AG248" s="92">
        <f t="shared" si="72"/>
        <v>44595</v>
      </c>
      <c r="AH248" s="92">
        <f t="shared" si="73"/>
        <v>47838</v>
      </c>
      <c r="AI248" s="100">
        <f t="shared" si="74"/>
        <v>41854.5</v>
      </c>
      <c r="AJ248" s="93">
        <f t="shared" si="80"/>
        <v>5312.6177163428574</v>
      </c>
      <c r="AK248" s="23">
        <f t="shared" si="81"/>
        <v>0.12693062194848481</v>
      </c>
      <c r="AM248" s="41"/>
    </row>
    <row r="249" spans="1:39" s="15" customFormat="1" ht="74.25" customHeight="1" x14ac:dyDescent="0.2">
      <c r="A249" s="81">
        <v>243</v>
      </c>
      <c r="B249" s="82" t="s">
        <v>323</v>
      </c>
      <c r="C249" s="82" t="s">
        <v>992</v>
      </c>
      <c r="D249" s="83" t="s">
        <v>1391</v>
      </c>
      <c r="E249" s="64">
        <v>4000</v>
      </c>
      <c r="F249" s="65">
        <v>4000</v>
      </c>
      <c r="G249" s="25" t="s">
        <v>1392</v>
      </c>
      <c r="H249" s="52" t="s">
        <v>1393</v>
      </c>
      <c r="I249" s="62">
        <v>20000</v>
      </c>
      <c r="J249" s="66">
        <v>20000</v>
      </c>
      <c r="K249" s="28" t="s">
        <v>1394</v>
      </c>
      <c r="L249" s="55" t="s">
        <v>1395</v>
      </c>
      <c r="M249" s="67">
        <v>4284</v>
      </c>
      <c r="N249" s="68">
        <v>4284</v>
      </c>
      <c r="O249" s="25" t="s">
        <v>1398</v>
      </c>
      <c r="P249" s="75" t="s">
        <v>1399</v>
      </c>
      <c r="Q249" s="69">
        <v>4927</v>
      </c>
      <c r="R249" s="63">
        <v>4927</v>
      </c>
      <c r="S249" s="24" t="s">
        <v>80</v>
      </c>
      <c r="T249" s="54" t="s">
        <v>81</v>
      </c>
      <c r="U249" s="18">
        <v>5286</v>
      </c>
      <c r="V249" s="18">
        <v>5286</v>
      </c>
      <c r="W249" s="18" t="s">
        <v>1396</v>
      </c>
      <c r="X249" s="77" t="s">
        <v>1397</v>
      </c>
      <c r="Y249" s="89">
        <f t="shared" si="75"/>
        <v>7699.4</v>
      </c>
      <c r="Z249" s="90">
        <f t="shared" si="76"/>
        <v>6895.0340680811723</v>
      </c>
      <c r="AA249" s="91">
        <f t="shared" si="77"/>
        <v>0.89552875134181531</v>
      </c>
      <c r="AB249" s="90">
        <f t="shared" si="78"/>
        <v>14594.434068081173</v>
      </c>
      <c r="AC249" s="90">
        <f t="shared" si="79"/>
        <v>804.3659319188273</v>
      </c>
      <c r="AD249" s="92">
        <f t="shared" si="69"/>
        <v>4000</v>
      </c>
      <c r="AE249" s="92" t="str">
        <f t="shared" si="70"/>
        <v/>
      </c>
      <c r="AF249" s="92">
        <f t="shared" si="71"/>
        <v>4284</v>
      </c>
      <c r="AG249" s="92">
        <f t="shared" si="72"/>
        <v>4927</v>
      </c>
      <c r="AH249" s="92">
        <f t="shared" si="73"/>
        <v>5286</v>
      </c>
      <c r="AI249" s="100">
        <f t="shared" si="74"/>
        <v>4624.25</v>
      </c>
      <c r="AJ249" s="93">
        <f t="shared" si="80"/>
        <v>587.37516404197186</v>
      </c>
      <c r="AK249" s="23">
        <f t="shared" si="81"/>
        <v>0.12702063340908729</v>
      </c>
      <c r="AM249" s="41"/>
    </row>
    <row r="250" spans="1:39" s="15" customFormat="1" ht="74.25" customHeight="1" x14ac:dyDescent="0.2">
      <c r="A250" s="81">
        <v>244</v>
      </c>
      <c r="B250" s="82" t="s">
        <v>324</v>
      </c>
      <c r="C250" s="82" t="s">
        <v>993</v>
      </c>
      <c r="D250" s="83" t="s">
        <v>1391</v>
      </c>
      <c r="E250" s="64">
        <v>1864</v>
      </c>
      <c r="F250" s="65">
        <v>1864</v>
      </c>
      <c r="G250" s="25" t="s">
        <v>1392</v>
      </c>
      <c r="H250" s="52" t="s">
        <v>1393</v>
      </c>
      <c r="I250" s="62">
        <v>15000</v>
      </c>
      <c r="J250" s="66">
        <v>15000</v>
      </c>
      <c r="K250" s="28" t="s">
        <v>1394</v>
      </c>
      <c r="L250" s="55" t="s">
        <v>1395</v>
      </c>
      <c r="M250" s="67">
        <v>1996</v>
      </c>
      <c r="N250" s="68">
        <v>1996</v>
      </c>
      <c r="O250" s="25" t="s">
        <v>1398</v>
      </c>
      <c r="P250" s="75" t="s">
        <v>1399</v>
      </c>
      <c r="Q250" s="69">
        <v>2296</v>
      </c>
      <c r="R250" s="63">
        <v>2296</v>
      </c>
      <c r="S250" s="24" t="s">
        <v>80</v>
      </c>
      <c r="T250" s="54" t="s">
        <v>81</v>
      </c>
      <c r="U250" s="18">
        <v>2463</v>
      </c>
      <c r="V250" s="18">
        <v>2463</v>
      </c>
      <c r="W250" s="18" t="s">
        <v>1396</v>
      </c>
      <c r="X250" s="77" t="s">
        <v>1397</v>
      </c>
      <c r="Y250" s="89">
        <f t="shared" si="75"/>
        <v>4723.8</v>
      </c>
      <c r="Z250" s="90">
        <f t="shared" si="76"/>
        <v>5749.4579048811202</v>
      </c>
      <c r="AA250" s="91">
        <f t="shared" si="77"/>
        <v>1.2171255990687837</v>
      </c>
      <c r="AB250" s="90">
        <f t="shared" si="78"/>
        <v>10473.25790488112</v>
      </c>
      <c r="AC250" s="90">
        <f t="shared" si="79"/>
        <v>-1025.65790488112</v>
      </c>
      <c r="AD250" s="92">
        <f t="shared" si="69"/>
        <v>1864</v>
      </c>
      <c r="AE250" s="92" t="str">
        <f t="shared" si="70"/>
        <v/>
      </c>
      <c r="AF250" s="92">
        <f t="shared" si="71"/>
        <v>1996</v>
      </c>
      <c r="AG250" s="92">
        <f t="shared" si="72"/>
        <v>2296</v>
      </c>
      <c r="AH250" s="92">
        <f t="shared" si="73"/>
        <v>2463</v>
      </c>
      <c r="AI250" s="100">
        <f t="shared" si="74"/>
        <v>2154.75</v>
      </c>
      <c r="AJ250" s="93">
        <f t="shared" si="80"/>
        <v>273.68275429774525</v>
      </c>
      <c r="AK250" s="23">
        <f t="shared" si="81"/>
        <v>0.12701369267791868</v>
      </c>
      <c r="AM250" s="41"/>
    </row>
    <row r="251" spans="1:39" s="15" customFormat="1" ht="74.25" customHeight="1" x14ac:dyDescent="0.2">
      <c r="A251" s="81">
        <v>245</v>
      </c>
      <c r="B251" s="82" t="s">
        <v>325</v>
      </c>
      <c r="C251" s="82" t="s">
        <v>994</v>
      </c>
      <c r="D251" s="83" t="s">
        <v>1391</v>
      </c>
      <c r="E251" s="64">
        <v>3445</v>
      </c>
      <c r="F251" s="65">
        <v>3445</v>
      </c>
      <c r="G251" s="25" t="s">
        <v>1392</v>
      </c>
      <c r="H251" s="52" t="s">
        <v>1393</v>
      </c>
      <c r="I251" s="62">
        <v>17000</v>
      </c>
      <c r="J251" s="66">
        <v>17000</v>
      </c>
      <c r="K251" s="28" t="s">
        <v>1394</v>
      </c>
      <c r="L251" s="55" t="s">
        <v>1395</v>
      </c>
      <c r="M251" s="67">
        <v>3690</v>
      </c>
      <c r="N251" s="68">
        <v>3690</v>
      </c>
      <c r="O251" s="25" t="s">
        <v>1398</v>
      </c>
      <c r="P251" s="75" t="s">
        <v>1399</v>
      </c>
      <c r="Q251" s="69">
        <v>4244</v>
      </c>
      <c r="R251" s="63">
        <v>4244</v>
      </c>
      <c r="S251" s="24" t="s">
        <v>80</v>
      </c>
      <c r="T251" s="54" t="s">
        <v>81</v>
      </c>
      <c r="U251" s="18">
        <v>4552</v>
      </c>
      <c r="V251" s="18">
        <v>4552</v>
      </c>
      <c r="W251" s="18" t="s">
        <v>1396</v>
      </c>
      <c r="X251" s="77" t="s">
        <v>1397</v>
      </c>
      <c r="Y251" s="89">
        <f t="shared" si="75"/>
        <v>6586.2</v>
      </c>
      <c r="Z251" s="90">
        <f t="shared" si="76"/>
        <v>5837.9408356029098</v>
      </c>
      <c r="AA251" s="91">
        <f t="shared" si="77"/>
        <v>0.88638985084007627</v>
      </c>
      <c r="AB251" s="90">
        <f t="shared" si="78"/>
        <v>12424.14083560291</v>
      </c>
      <c r="AC251" s="90">
        <f t="shared" si="79"/>
        <v>748.25916439708999</v>
      </c>
      <c r="AD251" s="92">
        <f t="shared" si="69"/>
        <v>3445</v>
      </c>
      <c r="AE251" s="92" t="str">
        <f t="shared" si="70"/>
        <v/>
      </c>
      <c r="AF251" s="92">
        <f t="shared" si="71"/>
        <v>3690</v>
      </c>
      <c r="AG251" s="92">
        <f t="shared" si="72"/>
        <v>4244</v>
      </c>
      <c r="AH251" s="92">
        <f t="shared" si="73"/>
        <v>4552</v>
      </c>
      <c r="AI251" s="100">
        <f t="shared" si="74"/>
        <v>3982.75</v>
      </c>
      <c r="AJ251" s="93">
        <f t="shared" si="80"/>
        <v>505.69251197409147</v>
      </c>
      <c r="AK251" s="23">
        <f t="shared" si="81"/>
        <v>0.12697068909022446</v>
      </c>
      <c r="AM251" s="41"/>
    </row>
    <row r="252" spans="1:39" s="15" customFormat="1" ht="74.25" customHeight="1" x14ac:dyDescent="0.2">
      <c r="A252" s="81">
        <v>246</v>
      </c>
      <c r="B252" s="82" t="s">
        <v>326</v>
      </c>
      <c r="C252" s="82" t="s">
        <v>995</v>
      </c>
      <c r="D252" s="83" t="s">
        <v>1391</v>
      </c>
      <c r="E252" s="64">
        <v>267396</v>
      </c>
      <c r="F252" s="65">
        <v>267396</v>
      </c>
      <c r="G252" s="25" t="s">
        <v>1392</v>
      </c>
      <c r="H252" s="52" t="s">
        <v>1393</v>
      </c>
      <c r="I252" s="62">
        <v>850000</v>
      </c>
      <c r="J252" s="66">
        <v>850000</v>
      </c>
      <c r="K252" s="28" t="s">
        <v>1394</v>
      </c>
      <c r="L252" s="55" t="s">
        <v>1395</v>
      </c>
      <c r="M252" s="67">
        <v>286387</v>
      </c>
      <c r="N252" s="68">
        <v>286387</v>
      </c>
      <c r="O252" s="25" t="s">
        <v>1398</v>
      </c>
      <c r="P252" s="75" t="s">
        <v>1399</v>
      </c>
      <c r="Q252" s="69">
        <v>329345</v>
      </c>
      <c r="R252" s="63">
        <v>329345</v>
      </c>
      <c r="S252" s="24" t="s">
        <v>80</v>
      </c>
      <c r="T252" s="54" t="s">
        <v>81</v>
      </c>
      <c r="U252" s="18">
        <v>353300</v>
      </c>
      <c r="V252" s="18">
        <v>353300</v>
      </c>
      <c r="W252" s="18" t="s">
        <v>1396</v>
      </c>
      <c r="X252" s="77" t="s">
        <v>1397</v>
      </c>
      <c r="Y252" s="89">
        <f t="shared" si="75"/>
        <v>417285.6</v>
      </c>
      <c r="Z252" s="90">
        <f t="shared" si="76"/>
        <v>244269.72477836869</v>
      </c>
      <c r="AA252" s="91">
        <f t="shared" si="77"/>
        <v>0.5853777958749804</v>
      </c>
      <c r="AB252" s="90">
        <f t="shared" si="78"/>
        <v>661555.3247783687</v>
      </c>
      <c r="AC252" s="90">
        <f t="shared" si="79"/>
        <v>173015.87522163129</v>
      </c>
      <c r="AD252" s="92">
        <f t="shared" si="69"/>
        <v>267396</v>
      </c>
      <c r="AE252" s="92" t="str">
        <f t="shared" si="70"/>
        <v/>
      </c>
      <c r="AF252" s="92">
        <f t="shared" si="71"/>
        <v>286387</v>
      </c>
      <c r="AG252" s="92">
        <f t="shared" si="72"/>
        <v>329345</v>
      </c>
      <c r="AH252" s="92">
        <f t="shared" si="73"/>
        <v>353300</v>
      </c>
      <c r="AI252" s="100">
        <f t="shared" si="74"/>
        <v>309107</v>
      </c>
      <c r="AJ252" s="93">
        <f t="shared" si="80"/>
        <v>39236.903607021115</v>
      </c>
      <c r="AK252" s="23">
        <f t="shared" si="81"/>
        <v>0.12693631527924348</v>
      </c>
      <c r="AM252" s="41"/>
    </row>
    <row r="253" spans="1:39" s="15" customFormat="1" ht="74.25" customHeight="1" x14ac:dyDescent="0.2">
      <c r="A253" s="81">
        <v>247</v>
      </c>
      <c r="B253" s="82" t="s">
        <v>327</v>
      </c>
      <c r="C253" s="82" t="s">
        <v>996</v>
      </c>
      <c r="D253" s="83" t="s">
        <v>1391</v>
      </c>
      <c r="E253" s="64">
        <v>537709</v>
      </c>
      <c r="F253" s="65">
        <v>537709</v>
      </c>
      <c r="G253" s="25" t="s">
        <v>1392</v>
      </c>
      <c r="H253" s="52" t="s">
        <v>1393</v>
      </c>
      <c r="I253" s="62">
        <v>1000000</v>
      </c>
      <c r="J253" s="66">
        <v>1000000</v>
      </c>
      <c r="K253" s="28" t="s">
        <v>1394</v>
      </c>
      <c r="L253" s="55" t="s">
        <v>1395</v>
      </c>
      <c r="M253" s="67">
        <v>575896</v>
      </c>
      <c r="N253" s="68">
        <v>575896</v>
      </c>
      <c r="O253" s="25" t="s">
        <v>1398</v>
      </c>
      <c r="P253" s="75" t="s">
        <v>1399</v>
      </c>
      <c r="Q253" s="69">
        <v>662281</v>
      </c>
      <c r="R253" s="63">
        <v>662281</v>
      </c>
      <c r="S253" s="24" t="s">
        <v>80</v>
      </c>
      <c r="T253" s="54" t="s">
        <v>81</v>
      </c>
      <c r="U253" s="18">
        <v>710452</v>
      </c>
      <c r="V253" s="18">
        <v>710452</v>
      </c>
      <c r="W253" s="18" t="s">
        <v>1396</v>
      </c>
      <c r="X253" s="77" t="s">
        <v>1397</v>
      </c>
      <c r="Y253" s="89">
        <f t="shared" si="75"/>
        <v>697267.6</v>
      </c>
      <c r="Z253" s="90">
        <f t="shared" si="76"/>
        <v>182506.71817305809</v>
      </c>
      <c r="AA253" s="91">
        <f t="shared" si="77"/>
        <v>0.26174558831223205</v>
      </c>
      <c r="AB253" s="90">
        <f t="shared" si="78"/>
        <v>879774.3181730581</v>
      </c>
      <c r="AC253" s="90">
        <f t="shared" si="79"/>
        <v>514760.88182694186</v>
      </c>
      <c r="AD253" s="92">
        <f t="shared" si="69"/>
        <v>537709</v>
      </c>
      <c r="AE253" s="92" t="str">
        <f t="shared" si="70"/>
        <v/>
      </c>
      <c r="AF253" s="92">
        <f t="shared" si="71"/>
        <v>575896</v>
      </c>
      <c r="AG253" s="92">
        <f t="shared" si="72"/>
        <v>662281</v>
      </c>
      <c r="AH253" s="92">
        <f t="shared" si="73"/>
        <v>710452</v>
      </c>
      <c r="AI253" s="100">
        <f t="shared" si="74"/>
        <v>621584.5</v>
      </c>
      <c r="AJ253" s="93">
        <f t="shared" si="80"/>
        <v>78901.153774833991</v>
      </c>
      <c r="AK253" s="23">
        <f t="shared" si="81"/>
        <v>0.12693552328739535</v>
      </c>
      <c r="AM253" s="41"/>
    </row>
    <row r="254" spans="1:39" s="15" customFormat="1" ht="74.25" customHeight="1" x14ac:dyDescent="0.2">
      <c r="A254" s="81">
        <v>248</v>
      </c>
      <c r="B254" s="82" t="s">
        <v>328</v>
      </c>
      <c r="C254" s="82" t="s">
        <v>997</v>
      </c>
      <c r="D254" s="83" t="s">
        <v>1391</v>
      </c>
      <c r="E254" s="64">
        <v>956875</v>
      </c>
      <c r="F254" s="65">
        <v>956875</v>
      </c>
      <c r="G254" s="25" t="s">
        <v>1392</v>
      </c>
      <c r="H254" s="52" t="s">
        <v>1393</v>
      </c>
      <c r="I254" s="62">
        <v>1200000</v>
      </c>
      <c r="J254" s="66">
        <v>1200000</v>
      </c>
      <c r="K254" s="28" t="s">
        <v>1394</v>
      </c>
      <c r="L254" s="55" t="s">
        <v>1395</v>
      </c>
      <c r="M254" s="67">
        <v>1024830</v>
      </c>
      <c r="N254" s="68">
        <v>1024830</v>
      </c>
      <c r="O254" s="25" t="s">
        <v>1398</v>
      </c>
      <c r="P254" s="75" t="s">
        <v>1399</v>
      </c>
      <c r="Q254" s="69">
        <v>1178554</v>
      </c>
      <c r="R254" s="63">
        <v>1178554</v>
      </c>
      <c r="S254" s="24" t="s">
        <v>80</v>
      </c>
      <c r="T254" s="54" t="s">
        <v>81</v>
      </c>
      <c r="U254" s="18">
        <v>1264276</v>
      </c>
      <c r="V254" s="18">
        <v>1264276</v>
      </c>
      <c r="W254" s="18" t="s">
        <v>1396</v>
      </c>
      <c r="X254" s="77" t="s">
        <v>1397</v>
      </c>
      <c r="Y254" s="89">
        <f t="shared" si="75"/>
        <v>1124907</v>
      </c>
      <c r="Z254" s="90">
        <f t="shared" si="76"/>
        <v>128637.89913163228</v>
      </c>
      <c r="AA254" s="91">
        <f t="shared" si="77"/>
        <v>0.11435425251299199</v>
      </c>
      <c r="AB254" s="90">
        <f t="shared" si="78"/>
        <v>1253544.8991316322</v>
      </c>
      <c r="AC254" s="90">
        <f t="shared" si="79"/>
        <v>996269.10086836771</v>
      </c>
      <c r="AD254" s="92" t="str">
        <f t="shared" si="69"/>
        <v/>
      </c>
      <c r="AE254" s="92">
        <f t="shared" si="70"/>
        <v>1200000</v>
      </c>
      <c r="AF254" s="92">
        <f t="shared" si="71"/>
        <v>1024830</v>
      </c>
      <c r="AG254" s="92">
        <f t="shared" si="72"/>
        <v>1178554</v>
      </c>
      <c r="AH254" s="92" t="str">
        <f t="shared" si="73"/>
        <v/>
      </c>
      <c r="AI254" s="100">
        <f t="shared" si="74"/>
        <v>1134461.3333333333</v>
      </c>
      <c r="AJ254" s="93">
        <f t="shared" si="80"/>
        <v>95547.133213578592</v>
      </c>
      <c r="AK254" s="23">
        <f t="shared" si="81"/>
        <v>8.4222467885121333E-2</v>
      </c>
      <c r="AM254" s="41"/>
    </row>
    <row r="255" spans="1:39" s="15" customFormat="1" ht="74.25" customHeight="1" x14ac:dyDescent="0.2">
      <c r="A255" s="81">
        <v>249</v>
      </c>
      <c r="B255" s="82" t="s">
        <v>329</v>
      </c>
      <c r="C255" s="82" t="s">
        <v>998</v>
      </c>
      <c r="D255" s="83" t="s">
        <v>1391</v>
      </c>
      <c r="E255" s="64">
        <v>1139426</v>
      </c>
      <c r="F255" s="65">
        <v>1139426</v>
      </c>
      <c r="G255" s="25" t="s">
        <v>1392</v>
      </c>
      <c r="H255" s="52" t="s">
        <v>1393</v>
      </c>
      <c r="I255" s="62">
        <v>1500000</v>
      </c>
      <c r="J255" s="66">
        <v>1500000</v>
      </c>
      <c r="K255" s="28" t="s">
        <v>1394</v>
      </c>
      <c r="L255" s="55" t="s">
        <v>1395</v>
      </c>
      <c r="M255" s="67">
        <v>1220346</v>
      </c>
      <c r="N255" s="68">
        <v>1220346</v>
      </c>
      <c r="O255" s="25" t="s">
        <v>1398</v>
      </c>
      <c r="P255" s="75" t="s">
        <v>1399</v>
      </c>
      <c r="Q255" s="69">
        <v>1403398</v>
      </c>
      <c r="R255" s="63">
        <v>1403398</v>
      </c>
      <c r="S255" s="24" t="s">
        <v>80</v>
      </c>
      <c r="T255" s="54" t="s">
        <v>81</v>
      </c>
      <c r="U255" s="18">
        <v>1505473</v>
      </c>
      <c r="V255" s="18">
        <v>1505473</v>
      </c>
      <c r="W255" s="18" t="s">
        <v>1396</v>
      </c>
      <c r="X255" s="77" t="s">
        <v>1397</v>
      </c>
      <c r="Y255" s="89">
        <f t="shared" si="75"/>
        <v>1353728.6</v>
      </c>
      <c r="Z255" s="90">
        <f t="shared" si="76"/>
        <v>166286.8433123914</v>
      </c>
      <c r="AA255" s="91">
        <f t="shared" si="77"/>
        <v>0.12283617507408161</v>
      </c>
      <c r="AB255" s="90">
        <f t="shared" si="78"/>
        <v>1520015.4433123914</v>
      </c>
      <c r="AC255" s="90">
        <f t="shared" si="79"/>
        <v>1187441.7566876088</v>
      </c>
      <c r="AD255" s="92" t="str">
        <f t="shared" si="69"/>
        <v/>
      </c>
      <c r="AE255" s="92">
        <f t="shared" si="70"/>
        <v>1500000</v>
      </c>
      <c r="AF255" s="92">
        <f t="shared" si="71"/>
        <v>1220346</v>
      </c>
      <c r="AG255" s="92">
        <f t="shared" si="72"/>
        <v>1403398</v>
      </c>
      <c r="AH255" s="92">
        <f t="shared" si="73"/>
        <v>1505473</v>
      </c>
      <c r="AI255" s="100">
        <f t="shared" si="74"/>
        <v>1407304.25</v>
      </c>
      <c r="AJ255" s="93">
        <f t="shared" si="80"/>
        <v>133164.3740855013</v>
      </c>
      <c r="AK255" s="23">
        <f t="shared" si="81"/>
        <v>9.4623727659105206E-2</v>
      </c>
      <c r="AM255" s="41"/>
    </row>
    <row r="256" spans="1:39" s="15" customFormat="1" ht="74.25" customHeight="1" x14ac:dyDescent="0.2">
      <c r="A256" s="81">
        <v>250</v>
      </c>
      <c r="B256" s="82" t="s">
        <v>330</v>
      </c>
      <c r="C256" s="82" t="s">
        <v>999</v>
      </c>
      <c r="D256" s="83" t="s">
        <v>1391</v>
      </c>
      <c r="E256" s="64">
        <v>256384</v>
      </c>
      <c r="F256" s="65">
        <v>256384</v>
      </c>
      <c r="G256" s="25" t="s">
        <v>1392</v>
      </c>
      <c r="H256" s="52" t="s">
        <v>1393</v>
      </c>
      <c r="I256" s="62">
        <v>1000000</v>
      </c>
      <c r="J256" s="66">
        <v>1000000</v>
      </c>
      <c r="K256" s="28" t="s">
        <v>1394</v>
      </c>
      <c r="L256" s="55" t="s">
        <v>1395</v>
      </c>
      <c r="M256" s="67">
        <v>274592</v>
      </c>
      <c r="N256" s="68">
        <v>274592</v>
      </c>
      <c r="O256" s="25" t="s">
        <v>1398</v>
      </c>
      <c r="P256" s="75" t="s">
        <v>1399</v>
      </c>
      <c r="Q256" s="69">
        <v>315780</v>
      </c>
      <c r="R256" s="63">
        <v>315780</v>
      </c>
      <c r="S256" s="24" t="s">
        <v>80</v>
      </c>
      <c r="T256" s="54" t="s">
        <v>81</v>
      </c>
      <c r="U256" s="18">
        <v>338749</v>
      </c>
      <c r="V256" s="18">
        <v>338749</v>
      </c>
      <c r="W256" s="18" t="s">
        <v>1396</v>
      </c>
      <c r="X256" s="77" t="s">
        <v>1397</v>
      </c>
      <c r="Y256" s="89">
        <f t="shared" si="75"/>
        <v>437101</v>
      </c>
      <c r="Z256" s="90">
        <f t="shared" si="76"/>
        <v>316352.25394961232</v>
      </c>
      <c r="AA256" s="91">
        <f t="shared" si="77"/>
        <v>0.72375092701598098</v>
      </c>
      <c r="AB256" s="90">
        <f t="shared" si="78"/>
        <v>753453.25394961238</v>
      </c>
      <c r="AC256" s="90">
        <f t="shared" si="79"/>
        <v>120748.74605038768</v>
      </c>
      <c r="AD256" s="92">
        <f t="shared" si="69"/>
        <v>256384</v>
      </c>
      <c r="AE256" s="92" t="str">
        <f t="shared" si="70"/>
        <v/>
      </c>
      <c r="AF256" s="92">
        <f t="shared" si="71"/>
        <v>274592</v>
      </c>
      <c r="AG256" s="92">
        <f t="shared" si="72"/>
        <v>315780</v>
      </c>
      <c r="AH256" s="92">
        <f t="shared" si="73"/>
        <v>338749</v>
      </c>
      <c r="AI256" s="100">
        <f t="shared" si="74"/>
        <v>296376.25</v>
      </c>
      <c r="AJ256" s="93">
        <f t="shared" si="80"/>
        <v>37620.424704097466</v>
      </c>
      <c r="AK256" s="23">
        <f t="shared" si="81"/>
        <v>0.1269346808460444</v>
      </c>
      <c r="AM256" s="41"/>
    </row>
    <row r="257" spans="1:39" s="15" customFormat="1" ht="74.25" customHeight="1" x14ac:dyDescent="0.2">
      <c r="A257" s="81">
        <v>251</v>
      </c>
      <c r="B257" s="82" t="s">
        <v>331</v>
      </c>
      <c r="C257" s="82" t="s">
        <v>1000</v>
      </c>
      <c r="D257" s="83" t="s">
        <v>1391</v>
      </c>
      <c r="E257" s="64">
        <v>1237992</v>
      </c>
      <c r="F257" s="65">
        <v>1237992</v>
      </c>
      <c r="G257" s="25" t="s">
        <v>1392</v>
      </c>
      <c r="H257" s="52" t="s">
        <v>1393</v>
      </c>
      <c r="I257" s="62">
        <v>1500000</v>
      </c>
      <c r="J257" s="66">
        <v>1500000</v>
      </c>
      <c r="K257" s="28" t="s">
        <v>1394</v>
      </c>
      <c r="L257" s="55" t="s">
        <v>1395</v>
      </c>
      <c r="M257" s="67">
        <v>1325913</v>
      </c>
      <c r="N257" s="68">
        <v>1325913</v>
      </c>
      <c r="O257" s="25" t="s">
        <v>1398</v>
      </c>
      <c r="P257" s="75" t="s">
        <v>1399</v>
      </c>
      <c r="Q257" s="69">
        <v>1524799</v>
      </c>
      <c r="R257" s="63">
        <v>1524799</v>
      </c>
      <c r="S257" s="24" t="s">
        <v>80</v>
      </c>
      <c r="T257" s="54" t="s">
        <v>81</v>
      </c>
      <c r="U257" s="18">
        <v>1635705</v>
      </c>
      <c r="V257" s="18">
        <v>1635705</v>
      </c>
      <c r="W257" s="18" t="s">
        <v>1396</v>
      </c>
      <c r="X257" s="77" t="s">
        <v>1397</v>
      </c>
      <c r="Y257" s="89">
        <f t="shared" si="75"/>
        <v>1444881.8</v>
      </c>
      <c r="Z257" s="90">
        <f t="shared" si="76"/>
        <v>160308.47856772889</v>
      </c>
      <c r="AA257" s="91">
        <f t="shared" si="77"/>
        <v>0.11094919914399148</v>
      </c>
      <c r="AB257" s="90">
        <f t="shared" si="78"/>
        <v>1605190.2785677291</v>
      </c>
      <c r="AC257" s="90">
        <f t="shared" si="79"/>
        <v>1284573.321432271</v>
      </c>
      <c r="AD257" s="92" t="str">
        <f t="shared" si="69"/>
        <v/>
      </c>
      <c r="AE257" s="92">
        <f t="shared" si="70"/>
        <v>1500000</v>
      </c>
      <c r="AF257" s="92">
        <f t="shared" si="71"/>
        <v>1325913</v>
      </c>
      <c r="AG257" s="92">
        <f t="shared" si="72"/>
        <v>1524799</v>
      </c>
      <c r="AH257" s="92" t="str">
        <f t="shared" si="73"/>
        <v/>
      </c>
      <c r="AI257" s="100">
        <f t="shared" si="74"/>
        <v>1450237.3333333333</v>
      </c>
      <c r="AJ257" s="93">
        <f t="shared" si="80"/>
        <v>108379.66827008345</v>
      </c>
      <c r="AK257" s="23">
        <f t="shared" si="81"/>
        <v>7.4732366750603199E-2</v>
      </c>
      <c r="AM257" s="41"/>
    </row>
    <row r="258" spans="1:39" s="15" customFormat="1" ht="74.25" customHeight="1" x14ac:dyDescent="0.2">
      <c r="A258" s="81">
        <v>252</v>
      </c>
      <c r="B258" s="82" t="s">
        <v>332</v>
      </c>
      <c r="C258" s="82" t="s">
        <v>1001</v>
      </c>
      <c r="D258" s="83" t="s">
        <v>1391</v>
      </c>
      <c r="E258" s="64">
        <v>1275585</v>
      </c>
      <c r="F258" s="65">
        <v>1275585</v>
      </c>
      <c r="G258" s="25" t="s">
        <v>1392</v>
      </c>
      <c r="H258" s="52" t="s">
        <v>1393</v>
      </c>
      <c r="I258" s="62">
        <v>2500000</v>
      </c>
      <c r="J258" s="66">
        <v>2500000</v>
      </c>
      <c r="K258" s="28" t="s">
        <v>1394</v>
      </c>
      <c r="L258" s="55" t="s">
        <v>1395</v>
      </c>
      <c r="M258" s="67">
        <v>1366175</v>
      </c>
      <c r="N258" s="68">
        <v>1366175</v>
      </c>
      <c r="O258" s="25" t="s">
        <v>1398</v>
      </c>
      <c r="P258" s="75" t="s">
        <v>1399</v>
      </c>
      <c r="Q258" s="69">
        <v>1571101</v>
      </c>
      <c r="R258" s="63">
        <v>1571101</v>
      </c>
      <c r="S258" s="24" t="s">
        <v>80</v>
      </c>
      <c r="T258" s="54" t="s">
        <v>81</v>
      </c>
      <c r="U258" s="18">
        <v>1685375</v>
      </c>
      <c r="V258" s="18">
        <v>1685375</v>
      </c>
      <c r="W258" s="18" t="s">
        <v>1396</v>
      </c>
      <c r="X258" s="77" t="s">
        <v>1397</v>
      </c>
      <c r="Y258" s="89">
        <f t="shared" si="75"/>
        <v>1679647.2</v>
      </c>
      <c r="Z258" s="90">
        <f t="shared" si="76"/>
        <v>486396.15626996907</v>
      </c>
      <c r="AA258" s="91">
        <f t="shared" si="77"/>
        <v>0.28958233387938198</v>
      </c>
      <c r="AB258" s="90">
        <f t="shared" si="78"/>
        <v>2166043.3562699691</v>
      </c>
      <c r="AC258" s="90">
        <f t="shared" si="79"/>
        <v>1193251.0437300308</v>
      </c>
      <c r="AD258" s="92">
        <f t="shared" si="69"/>
        <v>1275585</v>
      </c>
      <c r="AE258" s="92" t="str">
        <f t="shared" si="70"/>
        <v/>
      </c>
      <c r="AF258" s="92">
        <f t="shared" si="71"/>
        <v>1366175</v>
      </c>
      <c r="AG258" s="92">
        <f t="shared" si="72"/>
        <v>1571101</v>
      </c>
      <c r="AH258" s="92">
        <f t="shared" si="73"/>
        <v>1685375</v>
      </c>
      <c r="AI258" s="100">
        <f t="shared" si="74"/>
        <v>1474559</v>
      </c>
      <c r="AJ258" s="93">
        <f t="shared" si="80"/>
        <v>187173.25997766526</v>
      </c>
      <c r="AK258" s="23">
        <f t="shared" si="81"/>
        <v>0.12693507684512134</v>
      </c>
      <c r="AM258" s="41"/>
    </row>
    <row r="259" spans="1:39" s="15" customFormat="1" ht="74.25" customHeight="1" x14ac:dyDescent="0.2">
      <c r="A259" s="81">
        <v>253</v>
      </c>
      <c r="B259" s="82" t="s">
        <v>333</v>
      </c>
      <c r="C259" s="82" t="s">
        <v>1002</v>
      </c>
      <c r="D259" s="83" t="s">
        <v>1391</v>
      </c>
      <c r="E259" s="64">
        <v>297127</v>
      </c>
      <c r="F259" s="65">
        <v>297127</v>
      </c>
      <c r="G259" s="25" t="s">
        <v>1392</v>
      </c>
      <c r="H259" s="52" t="s">
        <v>1393</v>
      </c>
      <c r="I259" s="62">
        <v>1000000</v>
      </c>
      <c r="J259" s="66">
        <v>1000000</v>
      </c>
      <c r="K259" s="28" t="s">
        <v>1394</v>
      </c>
      <c r="L259" s="55" t="s">
        <v>1395</v>
      </c>
      <c r="M259" s="67">
        <v>318229</v>
      </c>
      <c r="N259" s="68">
        <v>318229</v>
      </c>
      <c r="O259" s="25" t="s">
        <v>1398</v>
      </c>
      <c r="P259" s="75" t="s">
        <v>1399</v>
      </c>
      <c r="Q259" s="69">
        <v>365963</v>
      </c>
      <c r="R259" s="63">
        <v>365963</v>
      </c>
      <c r="S259" s="24" t="s">
        <v>80</v>
      </c>
      <c r="T259" s="54" t="s">
        <v>81</v>
      </c>
      <c r="U259" s="18">
        <v>392581</v>
      </c>
      <c r="V259" s="18">
        <v>392581</v>
      </c>
      <c r="W259" s="18" t="s">
        <v>1396</v>
      </c>
      <c r="X259" s="77" t="s">
        <v>1397</v>
      </c>
      <c r="Y259" s="89">
        <f t="shared" si="75"/>
        <v>474780</v>
      </c>
      <c r="Z259" s="90">
        <f t="shared" si="76"/>
        <v>296024.77408993995</v>
      </c>
      <c r="AA259" s="91">
        <f t="shared" si="77"/>
        <v>0.62349882912072951</v>
      </c>
      <c r="AB259" s="90">
        <f t="shared" si="78"/>
        <v>770804.77408993989</v>
      </c>
      <c r="AC259" s="90">
        <f t="shared" si="79"/>
        <v>178755.22591006005</v>
      </c>
      <c r="AD259" s="92">
        <f t="shared" si="69"/>
        <v>297127</v>
      </c>
      <c r="AE259" s="92" t="str">
        <f t="shared" si="70"/>
        <v/>
      </c>
      <c r="AF259" s="92">
        <f t="shared" si="71"/>
        <v>318229</v>
      </c>
      <c r="AG259" s="92">
        <f t="shared" si="72"/>
        <v>365963</v>
      </c>
      <c r="AH259" s="92">
        <f t="shared" si="73"/>
        <v>392581</v>
      </c>
      <c r="AI259" s="100">
        <f t="shared" si="74"/>
        <v>343475</v>
      </c>
      <c r="AJ259" s="93">
        <f t="shared" si="80"/>
        <v>43598.956409528888</v>
      </c>
      <c r="AK259" s="23">
        <f t="shared" si="81"/>
        <v>0.12693487563732117</v>
      </c>
      <c r="AM259" s="41"/>
    </row>
    <row r="260" spans="1:39" s="15" customFormat="1" ht="74.25" customHeight="1" x14ac:dyDescent="0.2">
      <c r="A260" s="81">
        <v>254</v>
      </c>
      <c r="B260" s="82" t="s">
        <v>334</v>
      </c>
      <c r="C260" s="82" t="s">
        <v>1003</v>
      </c>
      <c r="D260" s="83" t="s">
        <v>1391</v>
      </c>
      <c r="E260" s="64">
        <v>1617254</v>
      </c>
      <c r="F260" s="65">
        <v>1617254</v>
      </c>
      <c r="G260" s="25" t="s">
        <v>1392</v>
      </c>
      <c r="H260" s="52" t="s">
        <v>1393</v>
      </c>
      <c r="I260" s="62">
        <v>2500000</v>
      </c>
      <c r="J260" s="66">
        <v>2500000</v>
      </c>
      <c r="K260" s="28" t="s">
        <v>1394</v>
      </c>
      <c r="L260" s="55" t="s">
        <v>1395</v>
      </c>
      <c r="M260" s="67">
        <v>1732108</v>
      </c>
      <c r="N260" s="68">
        <v>1732108</v>
      </c>
      <c r="O260" s="25" t="s">
        <v>1398</v>
      </c>
      <c r="P260" s="75" t="s">
        <v>1399</v>
      </c>
      <c r="Q260" s="69">
        <v>1991924</v>
      </c>
      <c r="R260" s="63">
        <v>1991924</v>
      </c>
      <c r="S260" s="24" t="s">
        <v>80</v>
      </c>
      <c r="T260" s="54" t="s">
        <v>81</v>
      </c>
      <c r="U260" s="18">
        <v>2136806</v>
      </c>
      <c r="V260" s="18">
        <v>2136806</v>
      </c>
      <c r="W260" s="18" t="s">
        <v>1396</v>
      </c>
      <c r="X260" s="77" t="s">
        <v>1397</v>
      </c>
      <c r="Y260" s="89">
        <f t="shared" si="75"/>
        <v>1995618.4</v>
      </c>
      <c r="Z260" s="90">
        <f t="shared" si="76"/>
        <v>348907.48612605006</v>
      </c>
      <c r="AA260" s="91">
        <f t="shared" si="77"/>
        <v>0.17483677547072632</v>
      </c>
      <c r="AB260" s="90">
        <f t="shared" si="78"/>
        <v>2344525.8861260498</v>
      </c>
      <c r="AC260" s="90">
        <f t="shared" si="79"/>
        <v>1646710.9138739498</v>
      </c>
      <c r="AD260" s="92" t="str">
        <f t="shared" si="69"/>
        <v/>
      </c>
      <c r="AE260" s="92" t="str">
        <f t="shared" si="70"/>
        <v/>
      </c>
      <c r="AF260" s="92">
        <f t="shared" si="71"/>
        <v>1732108</v>
      </c>
      <c r="AG260" s="92">
        <f t="shared" si="72"/>
        <v>1991924</v>
      </c>
      <c r="AH260" s="92">
        <f t="shared" si="73"/>
        <v>2136806</v>
      </c>
      <c r="AI260" s="100">
        <f t="shared" si="74"/>
        <v>1953612.6666666667</v>
      </c>
      <c r="AJ260" s="93">
        <f t="shared" si="80"/>
        <v>205051.05826923531</v>
      </c>
      <c r="AK260" s="23">
        <f t="shared" si="81"/>
        <v>0.10495993487752193</v>
      </c>
      <c r="AM260" s="41"/>
    </row>
    <row r="261" spans="1:39" s="15" customFormat="1" ht="74.25" customHeight="1" x14ac:dyDescent="0.2">
      <c r="A261" s="81">
        <v>255</v>
      </c>
      <c r="B261" s="82" t="s">
        <v>335</v>
      </c>
      <c r="C261" s="82" t="s">
        <v>1004</v>
      </c>
      <c r="D261" s="83" t="s">
        <v>1391</v>
      </c>
      <c r="E261" s="64">
        <v>308029</v>
      </c>
      <c r="F261" s="65">
        <v>308029</v>
      </c>
      <c r="G261" s="25" t="s">
        <v>1392</v>
      </c>
      <c r="H261" s="52" t="s">
        <v>1393</v>
      </c>
      <c r="I261" s="62">
        <v>1000000</v>
      </c>
      <c r="J261" s="66">
        <v>1000000</v>
      </c>
      <c r="K261" s="28" t="s">
        <v>1394</v>
      </c>
      <c r="L261" s="55" t="s">
        <v>1395</v>
      </c>
      <c r="M261" s="67">
        <v>329904</v>
      </c>
      <c r="N261" s="68">
        <v>329904</v>
      </c>
      <c r="O261" s="25" t="s">
        <v>1398</v>
      </c>
      <c r="P261" s="75" t="s">
        <v>1399</v>
      </c>
      <c r="Q261" s="69">
        <v>379390</v>
      </c>
      <c r="R261" s="63">
        <v>379390</v>
      </c>
      <c r="S261" s="24" t="s">
        <v>80</v>
      </c>
      <c r="T261" s="54" t="s">
        <v>81</v>
      </c>
      <c r="U261" s="18">
        <v>406985</v>
      </c>
      <c r="V261" s="18">
        <v>406985</v>
      </c>
      <c r="W261" s="18" t="s">
        <v>1396</v>
      </c>
      <c r="X261" s="77" t="s">
        <v>1397</v>
      </c>
      <c r="Y261" s="89">
        <f t="shared" si="75"/>
        <v>484861.6</v>
      </c>
      <c r="Z261" s="90">
        <f t="shared" si="76"/>
        <v>290619.26149568957</v>
      </c>
      <c r="AA261" s="91">
        <f t="shared" si="77"/>
        <v>0.59938601344319609</v>
      </c>
      <c r="AB261" s="90">
        <f t="shared" si="78"/>
        <v>775480.86149568949</v>
      </c>
      <c r="AC261" s="90">
        <f t="shared" si="79"/>
        <v>194242.33850431041</v>
      </c>
      <c r="AD261" s="92">
        <f t="shared" si="69"/>
        <v>308029</v>
      </c>
      <c r="AE261" s="92" t="str">
        <f t="shared" si="70"/>
        <v/>
      </c>
      <c r="AF261" s="92">
        <f t="shared" si="71"/>
        <v>329904</v>
      </c>
      <c r="AG261" s="92">
        <f t="shared" si="72"/>
        <v>379390</v>
      </c>
      <c r="AH261" s="92">
        <f t="shared" si="73"/>
        <v>406985</v>
      </c>
      <c r="AI261" s="100">
        <f t="shared" si="74"/>
        <v>356077</v>
      </c>
      <c r="AJ261" s="93">
        <f t="shared" si="80"/>
        <v>45198.660253006026</v>
      </c>
      <c r="AK261" s="23">
        <f t="shared" si="81"/>
        <v>0.12693507374249396</v>
      </c>
      <c r="AM261" s="41"/>
    </row>
    <row r="262" spans="1:39" s="15" customFormat="1" ht="74.25" customHeight="1" x14ac:dyDescent="0.2">
      <c r="A262" s="81">
        <v>256</v>
      </c>
      <c r="B262" s="82" t="s">
        <v>336</v>
      </c>
      <c r="C262" s="82" t="s">
        <v>1005</v>
      </c>
      <c r="D262" s="83" t="s">
        <v>1391</v>
      </c>
      <c r="E262" s="64">
        <v>408720</v>
      </c>
      <c r="F262" s="65">
        <v>408720</v>
      </c>
      <c r="G262" s="25" t="s">
        <v>1392</v>
      </c>
      <c r="H262" s="52" t="s">
        <v>1393</v>
      </c>
      <c r="I262" s="62">
        <v>1000000</v>
      </c>
      <c r="J262" s="66">
        <v>1000000</v>
      </c>
      <c r="K262" s="28" t="s">
        <v>1394</v>
      </c>
      <c r="L262" s="55" t="s">
        <v>1395</v>
      </c>
      <c r="M262" s="67">
        <v>437746</v>
      </c>
      <c r="N262" s="68">
        <v>437746</v>
      </c>
      <c r="O262" s="25" t="s">
        <v>1398</v>
      </c>
      <c r="P262" s="75" t="s">
        <v>1399</v>
      </c>
      <c r="Q262" s="69">
        <v>503408</v>
      </c>
      <c r="R262" s="63">
        <v>503408</v>
      </c>
      <c r="S262" s="24" t="s">
        <v>80</v>
      </c>
      <c r="T262" s="54" t="s">
        <v>81</v>
      </c>
      <c r="U262" s="18">
        <v>540023</v>
      </c>
      <c r="V262" s="18">
        <v>540023</v>
      </c>
      <c r="W262" s="18" t="s">
        <v>1396</v>
      </c>
      <c r="X262" s="77" t="s">
        <v>1397</v>
      </c>
      <c r="Y262" s="89">
        <f t="shared" si="75"/>
        <v>577979.4</v>
      </c>
      <c r="Z262" s="90">
        <f t="shared" si="76"/>
        <v>241566.30548733403</v>
      </c>
      <c r="AA262" s="91">
        <f t="shared" si="77"/>
        <v>0.41794968036461855</v>
      </c>
      <c r="AB262" s="90">
        <f t="shared" si="78"/>
        <v>819545.70548733405</v>
      </c>
      <c r="AC262" s="90">
        <f t="shared" si="79"/>
        <v>336413.09451266599</v>
      </c>
      <c r="AD262" s="92">
        <f t="shared" si="69"/>
        <v>408720</v>
      </c>
      <c r="AE262" s="92" t="str">
        <f t="shared" si="70"/>
        <v/>
      </c>
      <c r="AF262" s="92">
        <f t="shared" si="71"/>
        <v>437746</v>
      </c>
      <c r="AG262" s="92">
        <f t="shared" si="72"/>
        <v>503408</v>
      </c>
      <c r="AH262" s="92">
        <f t="shared" si="73"/>
        <v>540023</v>
      </c>
      <c r="AI262" s="100">
        <f t="shared" si="74"/>
        <v>472474.25</v>
      </c>
      <c r="AJ262" s="93">
        <f t="shared" si="80"/>
        <v>59973.289212087293</v>
      </c>
      <c r="AK262" s="23">
        <f t="shared" si="81"/>
        <v>0.1269345138112549</v>
      </c>
      <c r="AM262" s="41"/>
    </row>
    <row r="263" spans="1:39" s="15" customFormat="1" ht="74.25" customHeight="1" x14ac:dyDescent="0.2">
      <c r="A263" s="81">
        <v>257</v>
      </c>
      <c r="B263" s="82" t="s">
        <v>337</v>
      </c>
      <c r="C263" s="82" t="s">
        <v>1006</v>
      </c>
      <c r="D263" s="83" t="s">
        <v>1391</v>
      </c>
      <c r="E263" s="64">
        <v>790156</v>
      </c>
      <c r="F263" s="65">
        <v>790156</v>
      </c>
      <c r="G263" s="25" t="s">
        <v>1392</v>
      </c>
      <c r="H263" s="52" t="s">
        <v>1393</v>
      </c>
      <c r="I263" s="62">
        <v>1200000</v>
      </c>
      <c r="J263" s="66">
        <v>1200000</v>
      </c>
      <c r="K263" s="28" t="s">
        <v>1394</v>
      </c>
      <c r="L263" s="55" t="s">
        <v>1395</v>
      </c>
      <c r="M263" s="67">
        <v>846271</v>
      </c>
      <c r="N263" s="68">
        <v>846271</v>
      </c>
      <c r="O263" s="25" t="s">
        <v>1398</v>
      </c>
      <c r="P263" s="75" t="s">
        <v>1399</v>
      </c>
      <c r="Q263" s="69">
        <v>973212</v>
      </c>
      <c r="R263" s="63">
        <v>973212</v>
      </c>
      <c r="S263" s="24" t="s">
        <v>80</v>
      </c>
      <c r="T263" s="54" t="s">
        <v>81</v>
      </c>
      <c r="U263" s="18">
        <v>1043998</v>
      </c>
      <c r="V263" s="18">
        <v>1043998</v>
      </c>
      <c r="W263" s="18" t="s">
        <v>1396</v>
      </c>
      <c r="X263" s="77" t="s">
        <v>1397</v>
      </c>
      <c r="Y263" s="89">
        <f t="shared" si="75"/>
        <v>970727.4</v>
      </c>
      <c r="Z263" s="90">
        <f t="shared" si="76"/>
        <v>162815.9276385454</v>
      </c>
      <c r="AA263" s="91">
        <f t="shared" si="77"/>
        <v>0.1677256948125142</v>
      </c>
      <c r="AB263" s="90">
        <f t="shared" si="78"/>
        <v>1133543.3276385455</v>
      </c>
      <c r="AC263" s="90">
        <f t="shared" si="79"/>
        <v>807911.47236145462</v>
      </c>
      <c r="AD263" s="92" t="str">
        <f t="shared" si="69"/>
        <v/>
      </c>
      <c r="AE263" s="92" t="str">
        <f t="shared" si="70"/>
        <v/>
      </c>
      <c r="AF263" s="92">
        <f t="shared" si="71"/>
        <v>846271</v>
      </c>
      <c r="AG263" s="92">
        <f t="shared" si="72"/>
        <v>973212</v>
      </c>
      <c r="AH263" s="92">
        <f t="shared" si="73"/>
        <v>1043998</v>
      </c>
      <c r="AI263" s="100">
        <f t="shared" si="74"/>
        <v>954493.66666666663</v>
      </c>
      <c r="AJ263" s="93">
        <f t="shared" si="80"/>
        <v>100183.69944423759</v>
      </c>
      <c r="AK263" s="23">
        <f t="shared" si="81"/>
        <v>0.10496004629774487</v>
      </c>
      <c r="AM263" s="41"/>
    </row>
    <row r="264" spans="1:39" s="15" customFormat="1" ht="74.25" customHeight="1" x14ac:dyDescent="0.2">
      <c r="A264" s="81">
        <v>258</v>
      </c>
      <c r="B264" s="82" t="s">
        <v>338</v>
      </c>
      <c r="C264" s="82" t="s">
        <v>1007</v>
      </c>
      <c r="D264" s="83" t="s">
        <v>1391</v>
      </c>
      <c r="E264" s="64">
        <v>330945</v>
      </c>
      <c r="F264" s="65">
        <v>330945</v>
      </c>
      <c r="G264" s="25" t="s">
        <v>1392</v>
      </c>
      <c r="H264" s="52" t="s">
        <v>1393</v>
      </c>
      <c r="I264" s="62">
        <v>350000</v>
      </c>
      <c r="J264" s="66">
        <v>350000</v>
      </c>
      <c r="K264" s="28" t="s">
        <v>1394</v>
      </c>
      <c r="L264" s="55" t="s">
        <v>1395</v>
      </c>
      <c r="M264" s="67">
        <v>354448</v>
      </c>
      <c r="N264" s="68">
        <v>354448</v>
      </c>
      <c r="O264" s="25" t="s">
        <v>1398</v>
      </c>
      <c r="P264" s="75" t="s">
        <v>1399</v>
      </c>
      <c r="Q264" s="69">
        <v>407615</v>
      </c>
      <c r="R264" s="63">
        <v>407615</v>
      </c>
      <c r="S264" s="24" t="s">
        <v>80</v>
      </c>
      <c r="T264" s="54" t="s">
        <v>81</v>
      </c>
      <c r="U264" s="18">
        <v>437263</v>
      </c>
      <c r="V264" s="18">
        <v>437263</v>
      </c>
      <c r="W264" s="18" t="s">
        <v>1396</v>
      </c>
      <c r="X264" s="77" t="s">
        <v>1397</v>
      </c>
      <c r="Y264" s="89">
        <f t="shared" si="75"/>
        <v>376054.2</v>
      </c>
      <c r="Z264" s="90">
        <f t="shared" si="76"/>
        <v>44505.871620495338</v>
      </c>
      <c r="AA264" s="91">
        <f t="shared" si="77"/>
        <v>0.11834961986994251</v>
      </c>
      <c r="AB264" s="90">
        <f t="shared" si="78"/>
        <v>420560.07162049535</v>
      </c>
      <c r="AC264" s="90">
        <f t="shared" si="79"/>
        <v>331548.32837950467</v>
      </c>
      <c r="AD264" s="92" t="str">
        <f t="shared" si="69"/>
        <v/>
      </c>
      <c r="AE264" s="92">
        <f t="shared" si="70"/>
        <v>350000</v>
      </c>
      <c r="AF264" s="92">
        <f t="shared" si="71"/>
        <v>354448</v>
      </c>
      <c r="AG264" s="92">
        <f t="shared" si="72"/>
        <v>407615</v>
      </c>
      <c r="AH264" s="92" t="str">
        <f t="shared" si="73"/>
        <v/>
      </c>
      <c r="AI264" s="100">
        <f t="shared" si="74"/>
        <v>370687.66666666669</v>
      </c>
      <c r="AJ264" s="93">
        <f t="shared" si="80"/>
        <v>32057.247797235079</v>
      </c>
      <c r="AK264" s="23">
        <f t="shared" si="81"/>
        <v>8.6480481224269878E-2</v>
      </c>
      <c r="AM264" s="41"/>
    </row>
    <row r="265" spans="1:39" s="15" customFormat="1" ht="74.25" customHeight="1" x14ac:dyDescent="0.2">
      <c r="A265" s="81">
        <v>259</v>
      </c>
      <c r="B265" s="82" t="s">
        <v>339</v>
      </c>
      <c r="C265" s="82" t="s">
        <v>1008</v>
      </c>
      <c r="D265" s="83" t="s">
        <v>1391</v>
      </c>
      <c r="E265" s="64">
        <v>224331</v>
      </c>
      <c r="F265" s="65">
        <v>224331</v>
      </c>
      <c r="G265" s="25" t="s">
        <v>1392</v>
      </c>
      <c r="H265" s="52" t="s">
        <v>1393</v>
      </c>
      <c r="I265" s="62">
        <v>380000</v>
      </c>
      <c r="J265" s="66">
        <v>380000</v>
      </c>
      <c r="K265" s="28" t="s">
        <v>1394</v>
      </c>
      <c r="L265" s="55" t="s">
        <v>1395</v>
      </c>
      <c r="M265" s="67">
        <v>316996</v>
      </c>
      <c r="N265" s="68">
        <v>316996</v>
      </c>
      <c r="O265" s="25" t="s">
        <v>1398</v>
      </c>
      <c r="P265" s="75" t="s">
        <v>1399</v>
      </c>
      <c r="Q265" s="69">
        <v>364545</v>
      </c>
      <c r="R265" s="63">
        <v>364545</v>
      </c>
      <c r="S265" s="24" t="s">
        <v>80</v>
      </c>
      <c r="T265" s="54" t="s">
        <v>81</v>
      </c>
      <c r="U265" s="18">
        <v>391061</v>
      </c>
      <c r="V265" s="18">
        <v>391061</v>
      </c>
      <c r="W265" s="18" t="s">
        <v>1396</v>
      </c>
      <c r="X265" s="77" t="s">
        <v>1397</v>
      </c>
      <c r="Y265" s="89">
        <f t="shared" si="75"/>
        <v>335386.59999999998</v>
      </c>
      <c r="Z265" s="90">
        <f t="shared" si="76"/>
        <v>68212.475078243486</v>
      </c>
      <c r="AA265" s="91">
        <f t="shared" si="77"/>
        <v>0.20338461667294844</v>
      </c>
      <c r="AB265" s="90">
        <f t="shared" si="78"/>
        <v>403599.07507824345</v>
      </c>
      <c r="AC265" s="90">
        <f t="shared" si="79"/>
        <v>267174.12492175651</v>
      </c>
      <c r="AD265" s="92" t="str">
        <f t="shared" ref="AD265:AD328" si="82">IF(((IF(AND(F265&lt;=$AB265,F265&gt;=$AC265),F265,""))&lt;=0),"",(IF(AND(F265&lt;=$AB265,F265&gt;=$AC265),F265,"")))</f>
        <v/>
      </c>
      <c r="AE265" s="92">
        <f t="shared" ref="AE265:AE328" si="83">IF(((IF(AND(J265&lt;=$AB265,J265&gt;=$AC265),J265,""))&lt;=0),"",(IF(AND(J265&lt;=$AB265,J265&gt;=$AC265),J265,"")))</f>
        <v>380000</v>
      </c>
      <c r="AF265" s="92">
        <f t="shared" ref="AF265:AF328" si="84">IF(((IF(AND(N265&lt;=$AB265,N265&gt;=$AC265),N265,""))&lt;=0),"",(IF(AND(N265&lt;=$AB265,N265&gt;=$AC265),N265,"")))</f>
        <v>316996</v>
      </c>
      <c r="AG265" s="92">
        <f t="shared" ref="AG265:AG328" si="85">IF(((IF(AND(R265&lt;=$AB265,R265&gt;=$AC265),R265,""))&lt;=0),"",(IF(AND(R265&lt;=$AB265,R265&gt;=$AC265),R265,"")))</f>
        <v>364545</v>
      </c>
      <c r="AH265" s="92">
        <f t="shared" ref="AH265:AH328" si="86">IF(((IF(AND(V265&lt;=$AB265,V265&gt;=$AC265),V265,""))&lt;=0),"",(IF(AND(V265&lt;=$AB265,V265&gt;=$AC265),V265,"")))</f>
        <v>391061</v>
      </c>
      <c r="AI265" s="100">
        <f t="shared" ref="AI265:AI328" si="87">AVERAGE(AD265:AH265)</f>
        <v>363150.5</v>
      </c>
      <c r="AJ265" s="93">
        <f t="shared" si="80"/>
        <v>32634.767559562402</v>
      </c>
      <c r="AK265" s="23">
        <f t="shared" si="81"/>
        <v>8.9865682573925687E-2</v>
      </c>
      <c r="AM265" s="41"/>
    </row>
    <row r="266" spans="1:39" s="15" customFormat="1" ht="74.25" customHeight="1" x14ac:dyDescent="0.2">
      <c r="A266" s="81">
        <v>260</v>
      </c>
      <c r="B266" s="82" t="s">
        <v>340</v>
      </c>
      <c r="C266" s="82" t="s">
        <v>1009</v>
      </c>
      <c r="D266" s="83" t="s">
        <v>1391</v>
      </c>
      <c r="E266" s="64">
        <v>267608</v>
      </c>
      <c r="F266" s="65">
        <v>267608</v>
      </c>
      <c r="G266" s="25" t="s">
        <v>1392</v>
      </c>
      <c r="H266" s="52" t="s">
        <v>1393</v>
      </c>
      <c r="I266" s="62">
        <v>390000</v>
      </c>
      <c r="J266" s="66">
        <v>390000</v>
      </c>
      <c r="K266" s="28" t="s">
        <v>1394</v>
      </c>
      <c r="L266" s="55" t="s">
        <v>1395</v>
      </c>
      <c r="M266" s="67">
        <v>322014</v>
      </c>
      <c r="N266" s="68">
        <v>322014</v>
      </c>
      <c r="O266" s="25" t="s">
        <v>1398</v>
      </c>
      <c r="P266" s="75" t="s">
        <v>1399</v>
      </c>
      <c r="Q266" s="69">
        <v>370316</v>
      </c>
      <c r="R266" s="63">
        <v>370316</v>
      </c>
      <c r="S266" s="24" t="s">
        <v>80</v>
      </c>
      <c r="T266" s="54" t="s">
        <v>81</v>
      </c>
      <c r="U266" s="18">
        <v>397251</v>
      </c>
      <c r="V266" s="18">
        <v>397251</v>
      </c>
      <c r="W266" s="18" t="s">
        <v>1396</v>
      </c>
      <c r="X266" s="77" t="s">
        <v>1397</v>
      </c>
      <c r="Y266" s="89">
        <f t="shared" si="75"/>
        <v>349437.8</v>
      </c>
      <c r="Z266" s="90">
        <f t="shared" si="76"/>
        <v>54349.504075014447</v>
      </c>
      <c r="AA266" s="91">
        <f t="shared" si="77"/>
        <v>0.15553412960765678</v>
      </c>
      <c r="AB266" s="90">
        <f t="shared" si="78"/>
        <v>403787.30407501443</v>
      </c>
      <c r="AC266" s="90">
        <f t="shared" si="79"/>
        <v>295088.29592498555</v>
      </c>
      <c r="AD266" s="92" t="str">
        <f t="shared" si="82"/>
        <v/>
      </c>
      <c r="AE266" s="92">
        <f t="shared" si="83"/>
        <v>390000</v>
      </c>
      <c r="AF266" s="92">
        <f t="shared" si="84"/>
        <v>322014</v>
      </c>
      <c r="AG266" s="92">
        <f t="shared" si="85"/>
        <v>370316</v>
      </c>
      <c r="AH266" s="92">
        <f t="shared" si="86"/>
        <v>397251</v>
      </c>
      <c r="AI266" s="100">
        <f t="shared" si="87"/>
        <v>369895.25</v>
      </c>
      <c r="AJ266" s="93">
        <f t="shared" si="80"/>
        <v>33888.686227854865</v>
      </c>
      <c r="AK266" s="23">
        <f t="shared" si="81"/>
        <v>9.1616981369333245E-2</v>
      </c>
      <c r="AM266" s="41"/>
    </row>
    <row r="267" spans="1:39" s="15" customFormat="1" ht="74.25" customHeight="1" x14ac:dyDescent="0.2">
      <c r="A267" s="81">
        <v>261</v>
      </c>
      <c r="B267" s="82" t="s">
        <v>341</v>
      </c>
      <c r="C267" s="82" t="s">
        <v>1010</v>
      </c>
      <c r="D267" s="83" t="s">
        <v>1391</v>
      </c>
      <c r="E267" s="64">
        <v>295977</v>
      </c>
      <c r="F267" s="65">
        <v>295977</v>
      </c>
      <c r="G267" s="25" t="s">
        <v>1392</v>
      </c>
      <c r="H267" s="52" t="s">
        <v>1393</v>
      </c>
      <c r="I267" s="62">
        <v>450000</v>
      </c>
      <c r="J267" s="66">
        <v>450000</v>
      </c>
      <c r="K267" s="28" t="s">
        <v>1394</v>
      </c>
      <c r="L267" s="55" t="s">
        <v>1395</v>
      </c>
      <c r="M267" s="67">
        <v>351577</v>
      </c>
      <c r="N267" s="68">
        <v>351577</v>
      </c>
      <c r="O267" s="25" t="s">
        <v>1398</v>
      </c>
      <c r="P267" s="75" t="s">
        <v>1399</v>
      </c>
      <c r="Q267" s="69">
        <v>404313</v>
      </c>
      <c r="R267" s="63">
        <v>404313</v>
      </c>
      <c r="S267" s="24" t="s">
        <v>80</v>
      </c>
      <c r="T267" s="54" t="s">
        <v>81</v>
      </c>
      <c r="U267" s="18">
        <v>433721</v>
      </c>
      <c r="V267" s="18">
        <v>433721</v>
      </c>
      <c r="W267" s="18" t="s">
        <v>1396</v>
      </c>
      <c r="X267" s="77" t="s">
        <v>1397</v>
      </c>
      <c r="Y267" s="89">
        <f t="shared" si="75"/>
        <v>387117.6</v>
      </c>
      <c r="Z267" s="90">
        <f t="shared" si="76"/>
        <v>63228.747653262813</v>
      </c>
      <c r="AA267" s="91">
        <f t="shared" si="77"/>
        <v>0.16333214416823935</v>
      </c>
      <c r="AB267" s="90">
        <f t="shared" si="78"/>
        <v>450346.34765326278</v>
      </c>
      <c r="AC267" s="90">
        <f t="shared" si="79"/>
        <v>323888.85234673717</v>
      </c>
      <c r="AD267" s="92" t="str">
        <f t="shared" si="82"/>
        <v/>
      </c>
      <c r="AE267" s="92">
        <f t="shared" si="83"/>
        <v>450000</v>
      </c>
      <c r="AF267" s="92">
        <f t="shared" si="84"/>
        <v>351577</v>
      </c>
      <c r="AG267" s="92">
        <f t="shared" si="85"/>
        <v>404313</v>
      </c>
      <c r="AH267" s="92">
        <f t="shared" si="86"/>
        <v>433721</v>
      </c>
      <c r="AI267" s="100">
        <f t="shared" si="87"/>
        <v>409902.75</v>
      </c>
      <c r="AJ267" s="93">
        <f t="shared" si="80"/>
        <v>43236.700879191361</v>
      </c>
      <c r="AK267" s="23">
        <f t="shared" si="81"/>
        <v>0.10548038743138796</v>
      </c>
      <c r="AM267" s="41"/>
    </row>
    <row r="268" spans="1:39" s="15" customFormat="1" ht="74.25" customHeight="1" x14ac:dyDescent="0.2">
      <c r="A268" s="81">
        <v>265</v>
      </c>
      <c r="B268" s="82" t="s">
        <v>342</v>
      </c>
      <c r="C268" s="82" t="s">
        <v>1011</v>
      </c>
      <c r="D268" s="83" t="s">
        <v>1391</v>
      </c>
      <c r="E268" s="64">
        <v>751871</v>
      </c>
      <c r="F268" s="65">
        <v>751871</v>
      </c>
      <c r="G268" s="25" t="s">
        <v>1392</v>
      </c>
      <c r="H268" s="52" t="s">
        <v>1393</v>
      </c>
      <c r="I268" s="62">
        <v>550000</v>
      </c>
      <c r="J268" s="66">
        <v>550000</v>
      </c>
      <c r="K268" s="28" t="s">
        <v>1394</v>
      </c>
      <c r="L268" s="55" t="s">
        <v>1395</v>
      </c>
      <c r="M268" s="67">
        <v>805268</v>
      </c>
      <c r="N268" s="68">
        <v>805268</v>
      </c>
      <c r="O268" s="25" t="s">
        <v>1398</v>
      </c>
      <c r="P268" s="75" t="s">
        <v>1399</v>
      </c>
      <c r="Q268" s="69">
        <v>926058</v>
      </c>
      <c r="R268" s="63">
        <v>926058</v>
      </c>
      <c r="S268" s="24" t="s">
        <v>80</v>
      </c>
      <c r="T268" s="54" t="s">
        <v>81</v>
      </c>
      <c r="U268" s="18">
        <v>993414</v>
      </c>
      <c r="V268" s="18">
        <v>993414</v>
      </c>
      <c r="W268" s="18" t="s">
        <v>1396</v>
      </c>
      <c r="X268" s="77" t="s">
        <v>1397</v>
      </c>
      <c r="Y268" s="89">
        <f t="shared" si="75"/>
        <v>805322.2</v>
      </c>
      <c r="Z268" s="90">
        <f t="shared" si="76"/>
        <v>171757.18191737996</v>
      </c>
      <c r="AA268" s="91">
        <f t="shared" si="77"/>
        <v>0.2132775948774043</v>
      </c>
      <c r="AB268" s="90">
        <f t="shared" si="78"/>
        <v>977079.38191737991</v>
      </c>
      <c r="AC268" s="90">
        <f t="shared" si="79"/>
        <v>633565.01808261999</v>
      </c>
      <c r="AD268" s="92">
        <f t="shared" si="82"/>
        <v>751871</v>
      </c>
      <c r="AE268" s="92" t="str">
        <f t="shared" si="83"/>
        <v/>
      </c>
      <c r="AF268" s="92">
        <f t="shared" si="84"/>
        <v>805268</v>
      </c>
      <c r="AG268" s="92">
        <f t="shared" si="85"/>
        <v>926058</v>
      </c>
      <c r="AH268" s="92" t="str">
        <f t="shared" si="86"/>
        <v/>
      </c>
      <c r="AI268" s="100">
        <f t="shared" si="87"/>
        <v>827732.33333333337</v>
      </c>
      <c r="AJ268" s="93">
        <f t="shared" si="80"/>
        <v>89239.915095955424</v>
      </c>
      <c r="AK268" s="23">
        <f t="shared" si="81"/>
        <v>0.10781252767616353</v>
      </c>
      <c r="AM268" s="41"/>
    </row>
    <row r="269" spans="1:39" s="15" customFormat="1" ht="74.25" customHeight="1" x14ac:dyDescent="0.2">
      <c r="A269" s="81">
        <v>266</v>
      </c>
      <c r="B269" s="82" t="s">
        <v>343</v>
      </c>
      <c r="C269" s="82" t="s">
        <v>1012</v>
      </c>
      <c r="D269" s="83" t="s">
        <v>1391</v>
      </c>
      <c r="E269" s="64">
        <v>714419</v>
      </c>
      <c r="F269" s="65">
        <v>714419</v>
      </c>
      <c r="G269" s="25" t="s">
        <v>1392</v>
      </c>
      <c r="H269" s="52" t="s">
        <v>1393</v>
      </c>
      <c r="I269" s="62">
        <v>650000</v>
      </c>
      <c r="J269" s="66">
        <v>650000</v>
      </c>
      <c r="K269" s="28" t="s">
        <v>1394</v>
      </c>
      <c r="L269" s="55" t="s">
        <v>1395</v>
      </c>
      <c r="M269" s="67">
        <v>765155</v>
      </c>
      <c r="N269" s="68">
        <v>765155</v>
      </c>
      <c r="O269" s="25" t="s">
        <v>1398</v>
      </c>
      <c r="P269" s="75" t="s">
        <v>1399</v>
      </c>
      <c r="Q269" s="69">
        <v>879928</v>
      </c>
      <c r="R269" s="63">
        <v>879928</v>
      </c>
      <c r="S269" s="24" t="s">
        <v>80</v>
      </c>
      <c r="T269" s="54" t="s">
        <v>81</v>
      </c>
      <c r="U269" s="18">
        <v>943930</v>
      </c>
      <c r="V269" s="18">
        <v>943930</v>
      </c>
      <c r="W269" s="18" t="s">
        <v>1396</v>
      </c>
      <c r="X269" s="77" t="s">
        <v>1397</v>
      </c>
      <c r="Y269" s="89">
        <f t="shared" si="75"/>
        <v>790686.4</v>
      </c>
      <c r="Z269" s="90">
        <f t="shared" si="76"/>
        <v>120113.37971391884</v>
      </c>
      <c r="AA269" s="91">
        <f t="shared" si="77"/>
        <v>0.15191026393513135</v>
      </c>
      <c r="AB269" s="90">
        <f t="shared" si="78"/>
        <v>910799.77971391892</v>
      </c>
      <c r="AC269" s="90">
        <f t="shared" si="79"/>
        <v>670573.02028608113</v>
      </c>
      <c r="AD269" s="92">
        <f t="shared" si="82"/>
        <v>714419</v>
      </c>
      <c r="AE269" s="92" t="str">
        <f t="shared" si="83"/>
        <v/>
      </c>
      <c r="AF269" s="92">
        <f t="shared" si="84"/>
        <v>765155</v>
      </c>
      <c r="AG269" s="92">
        <f t="shared" si="85"/>
        <v>879928</v>
      </c>
      <c r="AH269" s="92" t="str">
        <f t="shared" si="86"/>
        <v/>
      </c>
      <c r="AI269" s="100">
        <f t="shared" si="87"/>
        <v>786500.66666666663</v>
      </c>
      <c r="AJ269" s="93">
        <f t="shared" si="80"/>
        <v>84794.076351672891</v>
      </c>
      <c r="AK269" s="23">
        <f t="shared" si="81"/>
        <v>0.10781183023155679</v>
      </c>
      <c r="AM269" s="41"/>
    </row>
    <row r="270" spans="1:39" s="15" customFormat="1" ht="74.25" customHeight="1" x14ac:dyDescent="0.2">
      <c r="A270" s="81">
        <v>267</v>
      </c>
      <c r="B270" s="82" t="s">
        <v>344</v>
      </c>
      <c r="C270" s="82" t="s">
        <v>1013</v>
      </c>
      <c r="D270" s="83" t="s">
        <v>1391</v>
      </c>
      <c r="E270" s="64">
        <v>796399</v>
      </c>
      <c r="F270" s="65">
        <v>796399</v>
      </c>
      <c r="G270" s="25" t="s">
        <v>1392</v>
      </c>
      <c r="H270" s="52" t="s">
        <v>1393</v>
      </c>
      <c r="I270" s="62">
        <v>700000</v>
      </c>
      <c r="J270" s="66">
        <v>700000</v>
      </c>
      <c r="K270" s="28" t="s">
        <v>1394</v>
      </c>
      <c r="L270" s="55" t="s">
        <v>1395</v>
      </c>
      <c r="M270" s="67">
        <v>852958</v>
      </c>
      <c r="N270" s="68">
        <v>852958</v>
      </c>
      <c r="O270" s="25" t="s">
        <v>1398</v>
      </c>
      <c r="P270" s="75" t="s">
        <v>1399</v>
      </c>
      <c r="Q270" s="69">
        <v>980902</v>
      </c>
      <c r="R270" s="63">
        <v>980902</v>
      </c>
      <c r="S270" s="24" t="s">
        <v>80</v>
      </c>
      <c r="T270" s="54" t="s">
        <v>81</v>
      </c>
      <c r="U270" s="18">
        <v>1052247</v>
      </c>
      <c r="V270" s="18">
        <v>1052247</v>
      </c>
      <c r="W270" s="18" t="s">
        <v>1396</v>
      </c>
      <c r="X270" s="77" t="s">
        <v>1397</v>
      </c>
      <c r="Y270" s="89">
        <f t="shared" si="75"/>
        <v>876501.2</v>
      </c>
      <c r="Z270" s="90">
        <f t="shared" si="76"/>
        <v>141341.28162960726</v>
      </c>
      <c r="AA270" s="91">
        <f t="shared" si="77"/>
        <v>0.16125623288320343</v>
      </c>
      <c r="AB270" s="90">
        <f t="shared" si="78"/>
        <v>1017842.4816296073</v>
      </c>
      <c r="AC270" s="90">
        <f t="shared" si="79"/>
        <v>735159.91837039264</v>
      </c>
      <c r="AD270" s="92">
        <f t="shared" si="82"/>
        <v>796399</v>
      </c>
      <c r="AE270" s="92" t="str">
        <f t="shared" si="83"/>
        <v/>
      </c>
      <c r="AF270" s="92">
        <f t="shared" si="84"/>
        <v>852958</v>
      </c>
      <c r="AG270" s="92">
        <f t="shared" si="85"/>
        <v>980902</v>
      </c>
      <c r="AH270" s="92" t="str">
        <f t="shared" si="86"/>
        <v/>
      </c>
      <c r="AI270" s="100">
        <f t="shared" si="87"/>
        <v>876753</v>
      </c>
      <c r="AJ270" s="93">
        <f t="shared" si="80"/>
        <v>94525.080116337384</v>
      </c>
      <c r="AK270" s="23">
        <f t="shared" si="81"/>
        <v>0.1078126680106454</v>
      </c>
      <c r="AM270" s="41"/>
    </row>
    <row r="271" spans="1:39" s="15" customFormat="1" ht="74.25" customHeight="1" x14ac:dyDescent="0.2">
      <c r="A271" s="81">
        <v>268</v>
      </c>
      <c r="B271" s="82" t="s">
        <v>345</v>
      </c>
      <c r="C271" s="82" t="s">
        <v>1014</v>
      </c>
      <c r="D271" s="83" t="s">
        <v>1391</v>
      </c>
      <c r="E271" s="64">
        <v>696306</v>
      </c>
      <c r="F271" s="65">
        <v>696306</v>
      </c>
      <c r="G271" s="25" t="s">
        <v>1392</v>
      </c>
      <c r="H271" s="52" t="s">
        <v>1393</v>
      </c>
      <c r="I271" s="62">
        <v>650000</v>
      </c>
      <c r="J271" s="66">
        <v>650000</v>
      </c>
      <c r="K271" s="28" t="s">
        <v>1394</v>
      </c>
      <c r="L271" s="55" t="s">
        <v>1395</v>
      </c>
      <c r="M271" s="67">
        <v>745757</v>
      </c>
      <c r="N271" s="68">
        <v>745757</v>
      </c>
      <c r="O271" s="25" t="s">
        <v>1398</v>
      </c>
      <c r="P271" s="75" t="s">
        <v>1399</v>
      </c>
      <c r="Q271" s="69">
        <v>857620</v>
      </c>
      <c r="R271" s="63">
        <v>857620</v>
      </c>
      <c r="S271" s="24" t="s">
        <v>80</v>
      </c>
      <c r="T271" s="54" t="s">
        <v>81</v>
      </c>
      <c r="U271" s="18">
        <v>919999</v>
      </c>
      <c r="V271" s="18">
        <v>919999</v>
      </c>
      <c r="W271" s="18" t="s">
        <v>1396</v>
      </c>
      <c r="X271" s="77" t="s">
        <v>1397</v>
      </c>
      <c r="Y271" s="89">
        <f t="shared" si="75"/>
        <v>773936.4</v>
      </c>
      <c r="Z271" s="90">
        <f t="shared" si="76"/>
        <v>112381.066978829</v>
      </c>
      <c r="AA271" s="91">
        <f t="shared" si="77"/>
        <v>0.14520710872214951</v>
      </c>
      <c r="AB271" s="90">
        <f t="shared" si="78"/>
        <v>886317.466978829</v>
      </c>
      <c r="AC271" s="90">
        <f t="shared" si="79"/>
        <v>661555.33302117104</v>
      </c>
      <c r="AD271" s="92">
        <f t="shared" si="82"/>
        <v>696306</v>
      </c>
      <c r="AE271" s="92" t="str">
        <f t="shared" si="83"/>
        <v/>
      </c>
      <c r="AF271" s="92">
        <f t="shared" si="84"/>
        <v>745757</v>
      </c>
      <c r="AG271" s="92">
        <f t="shared" si="85"/>
        <v>857620</v>
      </c>
      <c r="AH271" s="92" t="str">
        <f t="shared" si="86"/>
        <v/>
      </c>
      <c r="AI271" s="100">
        <f t="shared" si="87"/>
        <v>766561</v>
      </c>
      <c r="AJ271" s="93">
        <f t="shared" si="80"/>
        <v>82644.760638530497</v>
      </c>
      <c r="AK271" s="23">
        <f t="shared" si="81"/>
        <v>0.10781237323387245</v>
      </c>
      <c r="AM271" s="41"/>
    </row>
    <row r="272" spans="1:39" s="15" customFormat="1" ht="74.25" customHeight="1" x14ac:dyDescent="0.2">
      <c r="A272" s="81">
        <v>269</v>
      </c>
      <c r="B272" s="82" t="s">
        <v>346</v>
      </c>
      <c r="C272" s="82" t="s">
        <v>1015</v>
      </c>
      <c r="D272" s="83" t="s">
        <v>1391</v>
      </c>
      <c r="E272" s="64">
        <v>882043</v>
      </c>
      <c r="F272" s="65">
        <v>882043</v>
      </c>
      <c r="G272" s="25" t="s">
        <v>1392</v>
      </c>
      <c r="H272" s="52" t="s">
        <v>1393</v>
      </c>
      <c r="I272" s="62">
        <v>800000</v>
      </c>
      <c r="J272" s="66">
        <v>800000</v>
      </c>
      <c r="K272" s="28" t="s">
        <v>1394</v>
      </c>
      <c r="L272" s="55" t="s">
        <v>1395</v>
      </c>
      <c r="M272" s="67">
        <v>944684</v>
      </c>
      <c r="N272" s="68">
        <v>944684</v>
      </c>
      <c r="O272" s="25" t="s">
        <v>1398</v>
      </c>
      <c r="P272" s="75" t="s">
        <v>1399</v>
      </c>
      <c r="Q272" s="69">
        <v>1086387</v>
      </c>
      <c r="R272" s="63">
        <v>1086387</v>
      </c>
      <c r="S272" s="24" t="s">
        <v>80</v>
      </c>
      <c r="T272" s="54" t="s">
        <v>81</v>
      </c>
      <c r="U272" s="18">
        <v>1165405</v>
      </c>
      <c r="V272" s="18">
        <v>1165405</v>
      </c>
      <c r="W272" s="18" t="s">
        <v>1396</v>
      </c>
      <c r="X272" s="77" t="s">
        <v>1397</v>
      </c>
      <c r="Y272" s="89">
        <f t="shared" si="75"/>
        <v>975703.8</v>
      </c>
      <c r="Z272" s="90">
        <f t="shared" si="76"/>
        <v>149033.31408346241</v>
      </c>
      <c r="AA272" s="91">
        <f t="shared" si="77"/>
        <v>0.15274442313688069</v>
      </c>
      <c r="AB272" s="90">
        <f t="shared" si="78"/>
        <v>1124737.1140834624</v>
      </c>
      <c r="AC272" s="90">
        <f t="shared" si="79"/>
        <v>826670.4859165377</v>
      </c>
      <c r="AD272" s="92">
        <f t="shared" si="82"/>
        <v>882043</v>
      </c>
      <c r="AE272" s="92" t="str">
        <f t="shared" si="83"/>
        <v/>
      </c>
      <c r="AF272" s="92">
        <f t="shared" si="84"/>
        <v>944684</v>
      </c>
      <c r="AG272" s="92">
        <f t="shared" si="85"/>
        <v>1086387</v>
      </c>
      <c r="AH272" s="92" t="str">
        <f t="shared" si="86"/>
        <v/>
      </c>
      <c r="AI272" s="100">
        <f t="shared" si="87"/>
        <v>971038</v>
      </c>
      <c r="AJ272" s="93">
        <f t="shared" si="80"/>
        <v>104690.10254556063</v>
      </c>
      <c r="AK272" s="23">
        <f t="shared" si="81"/>
        <v>0.10781257020380318</v>
      </c>
      <c r="AM272" s="41"/>
    </row>
    <row r="273" spans="1:39" s="15" customFormat="1" ht="74.25" customHeight="1" x14ac:dyDescent="0.2">
      <c r="A273" s="81">
        <v>270</v>
      </c>
      <c r="B273" s="82" t="s">
        <v>347</v>
      </c>
      <c r="C273" s="82" t="s">
        <v>1016</v>
      </c>
      <c r="D273" s="83" t="s">
        <v>1391</v>
      </c>
      <c r="E273" s="64">
        <v>459261</v>
      </c>
      <c r="F273" s="65">
        <v>459261</v>
      </c>
      <c r="G273" s="25" t="s">
        <v>1392</v>
      </c>
      <c r="H273" s="52" t="s">
        <v>1393</v>
      </c>
      <c r="I273" s="62">
        <v>950000</v>
      </c>
      <c r="J273" s="66">
        <v>950000</v>
      </c>
      <c r="K273" s="28" t="s">
        <v>1394</v>
      </c>
      <c r="L273" s="55" t="s">
        <v>1395</v>
      </c>
      <c r="M273" s="67">
        <v>491410</v>
      </c>
      <c r="N273" s="68">
        <v>491410</v>
      </c>
      <c r="O273" s="25" t="s">
        <v>1398</v>
      </c>
      <c r="P273" s="75" t="s">
        <v>1399</v>
      </c>
      <c r="Q273" s="69">
        <v>565121</v>
      </c>
      <c r="R273" s="63">
        <v>565121</v>
      </c>
      <c r="S273" s="24" t="s">
        <v>80</v>
      </c>
      <c r="T273" s="54" t="s">
        <v>81</v>
      </c>
      <c r="U273" s="18">
        <v>606225</v>
      </c>
      <c r="V273" s="18">
        <v>606225</v>
      </c>
      <c r="W273" s="18" t="s">
        <v>1396</v>
      </c>
      <c r="X273" s="77" t="s">
        <v>1397</v>
      </c>
      <c r="Y273" s="89">
        <f t="shared" si="75"/>
        <v>614403.4</v>
      </c>
      <c r="Z273" s="90">
        <f t="shared" si="76"/>
        <v>196416.17794188947</v>
      </c>
      <c r="AA273" s="91">
        <f t="shared" si="77"/>
        <v>0.31968602052314404</v>
      </c>
      <c r="AB273" s="90">
        <f t="shared" si="78"/>
        <v>810819.57794188953</v>
      </c>
      <c r="AC273" s="90">
        <f t="shared" si="79"/>
        <v>417987.22205811052</v>
      </c>
      <c r="AD273" s="92">
        <f t="shared" si="82"/>
        <v>459261</v>
      </c>
      <c r="AE273" s="92" t="str">
        <f t="shared" si="83"/>
        <v/>
      </c>
      <c r="AF273" s="92">
        <f t="shared" si="84"/>
        <v>491410</v>
      </c>
      <c r="AG273" s="92">
        <f t="shared" si="85"/>
        <v>565121</v>
      </c>
      <c r="AH273" s="92">
        <f t="shared" si="86"/>
        <v>606225</v>
      </c>
      <c r="AI273" s="100">
        <f t="shared" si="87"/>
        <v>530504.25</v>
      </c>
      <c r="AJ273" s="93">
        <f t="shared" si="80"/>
        <v>67171.205176896052</v>
      </c>
      <c r="AK273" s="23">
        <f t="shared" si="81"/>
        <v>0.12661765702517191</v>
      </c>
      <c r="AM273" s="41"/>
    </row>
    <row r="274" spans="1:39" s="15" customFormat="1" ht="74.25" customHeight="1" x14ac:dyDescent="0.2">
      <c r="A274" s="81">
        <v>271</v>
      </c>
      <c r="B274" s="82" t="s">
        <v>348</v>
      </c>
      <c r="C274" s="82" t="s">
        <v>1017</v>
      </c>
      <c r="D274" s="83" t="s">
        <v>1391</v>
      </c>
      <c r="E274" s="64">
        <v>58625</v>
      </c>
      <c r="F274" s="65">
        <v>58625</v>
      </c>
      <c r="G274" s="25" t="s">
        <v>1392</v>
      </c>
      <c r="H274" s="52" t="s">
        <v>1393</v>
      </c>
      <c r="I274" s="62">
        <v>250000</v>
      </c>
      <c r="J274" s="66">
        <v>250000</v>
      </c>
      <c r="K274" s="28" t="s">
        <v>1394</v>
      </c>
      <c r="L274" s="55" t="s">
        <v>1395</v>
      </c>
      <c r="M274" s="67">
        <v>62789</v>
      </c>
      <c r="N274" s="68">
        <v>62789</v>
      </c>
      <c r="O274" s="25" t="s">
        <v>1398</v>
      </c>
      <c r="P274" s="75" t="s">
        <v>1399</v>
      </c>
      <c r="Q274" s="69">
        <v>72208</v>
      </c>
      <c r="R274" s="63">
        <v>72208</v>
      </c>
      <c r="S274" s="24" t="s">
        <v>80</v>
      </c>
      <c r="T274" s="54" t="s">
        <v>81</v>
      </c>
      <c r="U274" s="18">
        <v>77460</v>
      </c>
      <c r="V274" s="18">
        <v>77460</v>
      </c>
      <c r="W274" s="18" t="s">
        <v>1396</v>
      </c>
      <c r="X274" s="77" t="s">
        <v>1397</v>
      </c>
      <c r="Y274" s="89">
        <f t="shared" si="75"/>
        <v>104216.4</v>
      </c>
      <c r="Z274" s="90">
        <f t="shared" si="76"/>
        <v>81835.361954964188</v>
      </c>
      <c r="AA274" s="91">
        <f t="shared" si="77"/>
        <v>0.78524456760130068</v>
      </c>
      <c r="AB274" s="90">
        <f t="shared" si="78"/>
        <v>186051.7619549642</v>
      </c>
      <c r="AC274" s="90">
        <f t="shared" si="79"/>
        <v>22381.038045035806</v>
      </c>
      <c r="AD274" s="92">
        <f t="shared" si="82"/>
        <v>58625</v>
      </c>
      <c r="AE274" s="92" t="str">
        <f t="shared" si="83"/>
        <v/>
      </c>
      <c r="AF274" s="92">
        <f t="shared" si="84"/>
        <v>62789</v>
      </c>
      <c r="AG274" s="92">
        <f t="shared" si="85"/>
        <v>72208</v>
      </c>
      <c r="AH274" s="92">
        <f t="shared" si="86"/>
        <v>77460</v>
      </c>
      <c r="AI274" s="100">
        <f t="shared" si="87"/>
        <v>67770.5</v>
      </c>
      <c r="AJ274" s="93">
        <f t="shared" si="80"/>
        <v>8602.9709790668639</v>
      </c>
      <c r="AK274" s="23">
        <f t="shared" si="81"/>
        <v>0.12694271075271488</v>
      </c>
      <c r="AM274" s="41"/>
    </row>
    <row r="275" spans="1:39" s="15" customFormat="1" ht="74.25" customHeight="1" x14ac:dyDescent="0.2">
      <c r="A275" s="81">
        <v>272</v>
      </c>
      <c r="B275" s="82" t="s">
        <v>349</v>
      </c>
      <c r="C275" s="82" t="s">
        <v>1018</v>
      </c>
      <c r="D275" s="83" t="s">
        <v>1391</v>
      </c>
      <c r="E275" s="64">
        <v>101031</v>
      </c>
      <c r="F275" s="65">
        <v>101031</v>
      </c>
      <c r="G275" s="25" t="s">
        <v>1392</v>
      </c>
      <c r="H275" s="52" t="s">
        <v>1393</v>
      </c>
      <c r="I275" s="62">
        <v>180000</v>
      </c>
      <c r="J275" s="66">
        <v>180000</v>
      </c>
      <c r="K275" s="28" t="s">
        <v>1394</v>
      </c>
      <c r="L275" s="55" t="s">
        <v>1395</v>
      </c>
      <c r="M275" s="67">
        <v>108206</v>
      </c>
      <c r="N275" s="68">
        <v>108206</v>
      </c>
      <c r="O275" s="25" t="s">
        <v>1398</v>
      </c>
      <c r="P275" s="75" t="s">
        <v>1399</v>
      </c>
      <c r="Q275" s="69">
        <v>124437</v>
      </c>
      <c r="R275" s="63">
        <v>124437</v>
      </c>
      <c r="S275" s="24" t="s">
        <v>80</v>
      </c>
      <c r="T275" s="54" t="s">
        <v>81</v>
      </c>
      <c r="U275" s="18">
        <v>133487</v>
      </c>
      <c r="V275" s="18">
        <v>133487</v>
      </c>
      <c r="W275" s="18" t="s">
        <v>1396</v>
      </c>
      <c r="X275" s="77" t="s">
        <v>1397</v>
      </c>
      <c r="Y275" s="89">
        <f t="shared" si="75"/>
        <v>129432.2</v>
      </c>
      <c r="Z275" s="90">
        <f t="shared" si="76"/>
        <v>31047.043139403802</v>
      </c>
      <c r="AA275" s="91">
        <f t="shared" si="77"/>
        <v>0.23987109188751951</v>
      </c>
      <c r="AB275" s="90">
        <f t="shared" si="78"/>
        <v>160479.24313940381</v>
      </c>
      <c r="AC275" s="90">
        <f t="shared" si="79"/>
        <v>98385.156860596195</v>
      </c>
      <c r="AD275" s="92">
        <f t="shared" si="82"/>
        <v>101031</v>
      </c>
      <c r="AE275" s="92" t="str">
        <f t="shared" si="83"/>
        <v/>
      </c>
      <c r="AF275" s="92">
        <f t="shared" si="84"/>
        <v>108206</v>
      </c>
      <c r="AG275" s="92">
        <f t="shared" si="85"/>
        <v>124437</v>
      </c>
      <c r="AH275" s="92">
        <f t="shared" si="86"/>
        <v>133487</v>
      </c>
      <c r="AI275" s="100">
        <f t="shared" si="87"/>
        <v>116790.25</v>
      </c>
      <c r="AJ275" s="93">
        <f t="shared" si="80"/>
        <v>14824.501731368018</v>
      </c>
      <c r="AK275" s="23">
        <f t="shared" si="81"/>
        <v>0.12693269970197013</v>
      </c>
      <c r="AM275" s="41"/>
    </row>
    <row r="276" spans="1:39" s="15" customFormat="1" ht="74.25" customHeight="1" x14ac:dyDescent="0.2">
      <c r="A276" s="81">
        <v>273</v>
      </c>
      <c r="B276" s="82" t="s">
        <v>350</v>
      </c>
      <c r="C276" s="82" t="s">
        <v>1019</v>
      </c>
      <c r="D276" s="83" t="s">
        <v>1391</v>
      </c>
      <c r="E276" s="64">
        <v>149963</v>
      </c>
      <c r="F276" s="65">
        <v>149963</v>
      </c>
      <c r="G276" s="25" t="s">
        <v>1392</v>
      </c>
      <c r="H276" s="52" t="s">
        <v>1393</v>
      </c>
      <c r="I276" s="62">
        <v>350000</v>
      </c>
      <c r="J276" s="66">
        <v>350000</v>
      </c>
      <c r="K276" s="28" t="s">
        <v>1394</v>
      </c>
      <c r="L276" s="55" t="s">
        <v>1395</v>
      </c>
      <c r="M276" s="67">
        <v>160612</v>
      </c>
      <c r="N276" s="68">
        <v>160612</v>
      </c>
      <c r="O276" s="25" t="s">
        <v>1398</v>
      </c>
      <c r="P276" s="75" t="s">
        <v>1399</v>
      </c>
      <c r="Q276" s="69">
        <v>184704</v>
      </c>
      <c r="R276" s="63">
        <v>184704</v>
      </c>
      <c r="S276" s="24" t="s">
        <v>80</v>
      </c>
      <c r="T276" s="54" t="s">
        <v>81</v>
      </c>
      <c r="U276" s="18">
        <v>198139</v>
      </c>
      <c r="V276" s="18">
        <v>198139</v>
      </c>
      <c r="W276" s="18" t="s">
        <v>1396</v>
      </c>
      <c r="X276" s="77" t="s">
        <v>1397</v>
      </c>
      <c r="Y276" s="89">
        <f t="shared" si="75"/>
        <v>208683.6</v>
      </c>
      <c r="Z276" s="90">
        <f t="shared" si="76"/>
        <v>81264.263832880461</v>
      </c>
      <c r="AA276" s="91">
        <f t="shared" si="77"/>
        <v>0.38941375284344559</v>
      </c>
      <c r="AB276" s="90">
        <f t="shared" si="78"/>
        <v>289947.86383288045</v>
      </c>
      <c r="AC276" s="90">
        <f t="shared" si="79"/>
        <v>127419.33616711955</v>
      </c>
      <c r="AD276" s="92">
        <f t="shared" si="82"/>
        <v>149963</v>
      </c>
      <c r="AE276" s="92" t="str">
        <f t="shared" si="83"/>
        <v/>
      </c>
      <c r="AF276" s="92">
        <f t="shared" si="84"/>
        <v>160612</v>
      </c>
      <c r="AG276" s="92">
        <f t="shared" si="85"/>
        <v>184704</v>
      </c>
      <c r="AH276" s="92">
        <f t="shared" si="86"/>
        <v>198139</v>
      </c>
      <c r="AI276" s="100">
        <f t="shared" si="87"/>
        <v>173354.5</v>
      </c>
      <c r="AJ276" s="93">
        <f t="shared" si="80"/>
        <v>22004.667451853635</v>
      </c>
      <c r="AK276" s="23">
        <f t="shared" si="81"/>
        <v>0.12693450387416325</v>
      </c>
      <c r="AM276" s="41"/>
    </row>
    <row r="277" spans="1:39" s="15" customFormat="1" ht="74.25" customHeight="1" x14ac:dyDescent="0.2">
      <c r="A277" s="81">
        <v>274</v>
      </c>
      <c r="B277" s="82" t="s">
        <v>351</v>
      </c>
      <c r="C277" s="82" t="s">
        <v>1020</v>
      </c>
      <c r="D277" s="83" t="s">
        <v>1391</v>
      </c>
      <c r="E277" s="64">
        <v>626435</v>
      </c>
      <c r="F277" s="65">
        <v>626435</v>
      </c>
      <c r="G277" s="25" t="s">
        <v>1392</v>
      </c>
      <c r="H277" s="52" t="s">
        <v>1393</v>
      </c>
      <c r="I277" s="62">
        <v>550000</v>
      </c>
      <c r="J277" s="66">
        <v>550000</v>
      </c>
      <c r="K277" s="28" t="s">
        <v>1394</v>
      </c>
      <c r="L277" s="55" t="s">
        <v>1395</v>
      </c>
      <c r="M277" s="67">
        <v>670923</v>
      </c>
      <c r="N277" s="68">
        <v>670923</v>
      </c>
      <c r="O277" s="25" t="s">
        <v>1398</v>
      </c>
      <c r="P277" s="75" t="s">
        <v>1399</v>
      </c>
      <c r="Q277" s="69">
        <v>771562</v>
      </c>
      <c r="R277" s="63">
        <v>771562</v>
      </c>
      <c r="S277" s="24" t="s">
        <v>80</v>
      </c>
      <c r="T277" s="54" t="s">
        <v>81</v>
      </c>
      <c r="U277" s="18">
        <v>827681</v>
      </c>
      <c r="V277" s="18">
        <v>827681</v>
      </c>
      <c r="W277" s="18" t="s">
        <v>1396</v>
      </c>
      <c r="X277" s="77" t="s">
        <v>1397</v>
      </c>
      <c r="Y277" s="89">
        <f t="shared" si="75"/>
        <v>689320.2</v>
      </c>
      <c r="Z277" s="90">
        <f t="shared" si="76"/>
        <v>111367.1272400431</v>
      </c>
      <c r="AA277" s="91">
        <f t="shared" si="77"/>
        <v>0.16156080619724059</v>
      </c>
      <c r="AB277" s="90">
        <f t="shared" si="78"/>
        <v>800687.32724004309</v>
      </c>
      <c r="AC277" s="90">
        <f t="shared" si="79"/>
        <v>577953.07275995682</v>
      </c>
      <c r="AD277" s="92">
        <f t="shared" si="82"/>
        <v>626435</v>
      </c>
      <c r="AE277" s="92" t="str">
        <f t="shared" si="83"/>
        <v/>
      </c>
      <c r="AF277" s="92">
        <f t="shared" si="84"/>
        <v>670923</v>
      </c>
      <c r="AG277" s="92">
        <f t="shared" si="85"/>
        <v>771562</v>
      </c>
      <c r="AH277" s="92" t="str">
        <f t="shared" si="86"/>
        <v/>
      </c>
      <c r="AI277" s="100">
        <f t="shared" si="87"/>
        <v>689640</v>
      </c>
      <c r="AJ277" s="93">
        <f t="shared" si="80"/>
        <v>74351.907164510587</v>
      </c>
      <c r="AK277" s="23">
        <f t="shared" si="81"/>
        <v>0.10781263726656022</v>
      </c>
      <c r="AM277" s="41"/>
    </row>
    <row r="278" spans="1:39" s="15" customFormat="1" ht="74.25" customHeight="1" x14ac:dyDescent="0.2">
      <c r="A278" s="81">
        <v>275</v>
      </c>
      <c r="B278" s="82" t="s">
        <v>352</v>
      </c>
      <c r="C278" s="82" t="s">
        <v>1021</v>
      </c>
      <c r="D278" s="83" t="s">
        <v>1391</v>
      </c>
      <c r="E278" s="64">
        <v>711950</v>
      </c>
      <c r="F278" s="65">
        <v>711950</v>
      </c>
      <c r="G278" s="25" t="s">
        <v>1392</v>
      </c>
      <c r="H278" s="52" t="s">
        <v>1393</v>
      </c>
      <c r="I278" s="62">
        <v>700000</v>
      </c>
      <c r="J278" s="66">
        <v>700000</v>
      </c>
      <c r="K278" s="28" t="s">
        <v>1394</v>
      </c>
      <c r="L278" s="55" t="s">
        <v>1395</v>
      </c>
      <c r="M278" s="67">
        <v>762512</v>
      </c>
      <c r="N278" s="68">
        <v>762512</v>
      </c>
      <c r="O278" s="25" t="s">
        <v>1398</v>
      </c>
      <c r="P278" s="75" t="s">
        <v>1399</v>
      </c>
      <c r="Q278" s="69">
        <v>876888</v>
      </c>
      <c r="R278" s="63">
        <v>876888</v>
      </c>
      <c r="S278" s="24" t="s">
        <v>80</v>
      </c>
      <c r="T278" s="54" t="s">
        <v>81</v>
      </c>
      <c r="U278" s="18">
        <v>940669</v>
      </c>
      <c r="V278" s="18">
        <v>940669</v>
      </c>
      <c r="W278" s="18" t="s">
        <v>1396</v>
      </c>
      <c r="X278" s="77" t="s">
        <v>1397</v>
      </c>
      <c r="Y278" s="89">
        <f t="shared" si="75"/>
        <v>798403.8</v>
      </c>
      <c r="Z278" s="90">
        <f t="shared" si="76"/>
        <v>105883.12598898822</v>
      </c>
      <c r="AA278" s="91">
        <f t="shared" si="77"/>
        <v>0.13261851457744592</v>
      </c>
      <c r="AB278" s="90">
        <f t="shared" si="78"/>
        <v>904286.92598898825</v>
      </c>
      <c r="AC278" s="90">
        <f t="shared" si="79"/>
        <v>692520.67401101184</v>
      </c>
      <c r="AD278" s="92">
        <f t="shared" si="82"/>
        <v>711950</v>
      </c>
      <c r="AE278" s="92">
        <f t="shared" si="83"/>
        <v>700000</v>
      </c>
      <c r="AF278" s="92">
        <f t="shared" si="84"/>
        <v>762512</v>
      </c>
      <c r="AG278" s="92">
        <f t="shared" si="85"/>
        <v>876888</v>
      </c>
      <c r="AH278" s="92" t="str">
        <f t="shared" si="86"/>
        <v/>
      </c>
      <c r="AI278" s="100">
        <f t="shared" si="87"/>
        <v>762837.5</v>
      </c>
      <c r="AJ278" s="93">
        <f t="shared" si="80"/>
        <v>80717.019194632478</v>
      </c>
      <c r="AK278" s="23">
        <f t="shared" si="81"/>
        <v>0.1058115512079997</v>
      </c>
      <c r="AM278" s="41"/>
    </row>
    <row r="279" spans="1:39" s="15" customFormat="1" ht="74.25" customHeight="1" x14ac:dyDescent="0.2">
      <c r="A279" s="81">
        <v>276</v>
      </c>
      <c r="B279" s="82" t="s">
        <v>353</v>
      </c>
      <c r="C279" s="82" t="s">
        <v>1022</v>
      </c>
      <c r="D279" s="83" t="s">
        <v>1391</v>
      </c>
      <c r="E279" s="64">
        <v>780227</v>
      </c>
      <c r="F279" s="65">
        <v>780227</v>
      </c>
      <c r="G279" s="25" t="s">
        <v>1392</v>
      </c>
      <c r="H279" s="52" t="s">
        <v>1393</v>
      </c>
      <c r="I279" s="62">
        <v>750000</v>
      </c>
      <c r="J279" s="66">
        <v>750000</v>
      </c>
      <c r="K279" s="28" t="s">
        <v>1394</v>
      </c>
      <c r="L279" s="55" t="s">
        <v>1395</v>
      </c>
      <c r="M279" s="67">
        <v>835638</v>
      </c>
      <c r="N279" s="68">
        <v>835638</v>
      </c>
      <c r="O279" s="25" t="s">
        <v>1398</v>
      </c>
      <c r="P279" s="75" t="s">
        <v>1399</v>
      </c>
      <c r="Q279" s="69">
        <v>960983</v>
      </c>
      <c r="R279" s="63">
        <v>960983</v>
      </c>
      <c r="S279" s="24" t="s">
        <v>80</v>
      </c>
      <c r="T279" s="54" t="s">
        <v>81</v>
      </c>
      <c r="U279" s="18">
        <v>1030880</v>
      </c>
      <c r="V279" s="18">
        <v>1030880</v>
      </c>
      <c r="W279" s="18" t="s">
        <v>1396</v>
      </c>
      <c r="X279" s="77" t="s">
        <v>1397</v>
      </c>
      <c r="Y279" s="89">
        <f t="shared" si="75"/>
        <v>871545.6</v>
      </c>
      <c r="Z279" s="90">
        <f t="shared" si="76"/>
        <v>120195.95965048097</v>
      </c>
      <c r="AA279" s="91">
        <f t="shared" si="77"/>
        <v>0.13791126895767816</v>
      </c>
      <c r="AB279" s="90">
        <f t="shared" si="78"/>
        <v>991741.55965048098</v>
      </c>
      <c r="AC279" s="90">
        <f t="shared" si="79"/>
        <v>751349.64034951897</v>
      </c>
      <c r="AD279" s="92">
        <f t="shared" si="82"/>
        <v>780227</v>
      </c>
      <c r="AE279" s="92" t="str">
        <f t="shared" si="83"/>
        <v/>
      </c>
      <c r="AF279" s="92">
        <f t="shared" si="84"/>
        <v>835638</v>
      </c>
      <c r="AG279" s="92">
        <f t="shared" si="85"/>
        <v>960983</v>
      </c>
      <c r="AH279" s="92" t="str">
        <f t="shared" si="86"/>
        <v/>
      </c>
      <c r="AI279" s="100">
        <f t="shared" si="87"/>
        <v>858949.33333333337</v>
      </c>
      <c r="AJ279" s="93">
        <f t="shared" si="80"/>
        <v>92605.326954410863</v>
      </c>
      <c r="AK279" s="23">
        <f t="shared" si="81"/>
        <v>0.10781232764339711</v>
      </c>
      <c r="AM279" s="41"/>
    </row>
    <row r="280" spans="1:39" s="15" customFormat="1" ht="74.25" customHeight="1" x14ac:dyDescent="0.2">
      <c r="A280" s="81">
        <v>277</v>
      </c>
      <c r="B280" s="82" t="s">
        <v>354</v>
      </c>
      <c r="C280" s="82" t="s">
        <v>1023</v>
      </c>
      <c r="D280" s="83" t="s">
        <v>1391</v>
      </c>
      <c r="E280" s="64">
        <v>244426</v>
      </c>
      <c r="F280" s="65">
        <v>244426</v>
      </c>
      <c r="G280" s="25" t="s">
        <v>1392</v>
      </c>
      <c r="H280" s="52" t="s">
        <v>1393</v>
      </c>
      <c r="I280" s="62">
        <v>400000</v>
      </c>
      <c r="J280" s="66">
        <v>400000</v>
      </c>
      <c r="K280" s="28" t="s">
        <v>1394</v>
      </c>
      <c r="L280" s="55" t="s">
        <v>1395</v>
      </c>
      <c r="M280" s="67">
        <v>261784</v>
      </c>
      <c r="N280" s="68">
        <v>261784</v>
      </c>
      <c r="O280" s="25" t="s">
        <v>1398</v>
      </c>
      <c r="P280" s="75" t="s">
        <v>1399</v>
      </c>
      <c r="Q280" s="69">
        <v>301052</v>
      </c>
      <c r="R280" s="63">
        <v>301052</v>
      </c>
      <c r="S280" s="24" t="s">
        <v>80</v>
      </c>
      <c r="T280" s="54" t="s">
        <v>81</v>
      </c>
      <c r="U280" s="18">
        <v>322949</v>
      </c>
      <c r="V280" s="18">
        <v>322949</v>
      </c>
      <c r="W280" s="18" t="s">
        <v>1396</v>
      </c>
      <c r="X280" s="77" t="s">
        <v>1397</v>
      </c>
      <c r="Y280" s="89">
        <f t="shared" si="75"/>
        <v>306042.2</v>
      </c>
      <c r="Z280" s="90">
        <f t="shared" si="76"/>
        <v>61020.804920944764</v>
      </c>
      <c r="AA280" s="91">
        <f t="shared" si="77"/>
        <v>0.19938689801911227</v>
      </c>
      <c r="AB280" s="90">
        <f t="shared" si="78"/>
        <v>367063.0049209448</v>
      </c>
      <c r="AC280" s="90">
        <f t="shared" si="79"/>
        <v>245021.39507905525</v>
      </c>
      <c r="AD280" s="92" t="str">
        <f t="shared" si="82"/>
        <v/>
      </c>
      <c r="AE280" s="92" t="str">
        <f t="shared" si="83"/>
        <v/>
      </c>
      <c r="AF280" s="92">
        <f t="shared" si="84"/>
        <v>261784</v>
      </c>
      <c r="AG280" s="92">
        <f t="shared" si="85"/>
        <v>301052</v>
      </c>
      <c r="AH280" s="92">
        <f t="shared" si="86"/>
        <v>322949</v>
      </c>
      <c r="AI280" s="100">
        <f t="shared" si="87"/>
        <v>295261.66666666669</v>
      </c>
      <c r="AJ280" s="93">
        <f t="shared" si="80"/>
        <v>30990.890215244439</v>
      </c>
      <c r="AK280" s="23">
        <f t="shared" si="81"/>
        <v>0.10496076434544874</v>
      </c>
      <c r="AM280" s="41"/>
    </row>
    <row r="281" spans="1:39" s="15" customFormat="1" ht="74.25" customHeight="1" x14ac:dyDescent="0.2">
      <c r="A281" s="81">
        <v>278</v>
      </c>
      <c r="B281" s="82" t="s">
        <v>355</v>
      </c>
      <c r="C281" s="82" t="s">
        <v>1024</v>
      </c>
      <c r="D281" s="83" t="s">
        <v>1391</v>
      </c>
      <c r="E281" s="64">
        <v>863120</v>
      </c>
      <c r="F281" s="65">
        <v>863120</v>
      </c>
      <c r="G281" s="25" t="s">
        <v>1392</v>
      </c>
      <c r="H281" s="52" t="s">
        <v>1393</v>
      </c>
      <c r="I281" s="62">
        <v>900000</v>
      </c>
      <c r="J281" s="66">
        <v>900000</v>
      </c>
      <c r="K281" s="28" t="s">
        <v>1394</v>
      </c>
      <c r="L281" s="55" t="s">
        <v>1395</v>
      </c>
      <c r="M281" s="67">
        <v>924417</v>
      </c>
      <c r="N281" s="68">
        <v>924417</v>
      </c>
      <c r="O281" s="25" t="s">
        <v>1398</v>
      </c>
      <c r="P281" s="75" t="s">
        <v>1399</v>
      </c>
      <c r="Q281" s="69">
        <v>1063080</v>
      </c>
      <c r="R281" s="63">
        <v>1063080</v>
      </c>
      <c r="S281" s="24" t="s">
        <v>80</v>
      </c>
      <c r="T281" s="54" t="s">
        <v>81</v>
      </c>
      <c r="U281" s="18">
        <v>1140402</v>
      </c>
      <c r="V281" s="18">
        <v>1140402</v>
      </c>
      <c r="W281" s="18" t="s">
        <v>1396</v>
      </c>
      <c r="X281" s="77" t="s">
        <v>1397</v>
      </c>
      <c r="Y281" s="89">
        <f t="shared" si="75"/>
        <v>978203.8</v>
      </c>
      <c r="Z281" s="90">
        <f t="shared" si="76"/>
        <v>118073.45237266483</v>
      </c>
      <c r="AA281" s="91">
        <f t="shared" si="77"/>
        <v>0.12070434849329437</v>
      </c>
      <c r="AB281" s="90">
        <f t="shared" si="78"/>
        <v>1096277.2523726649</v>
      </c>
      <c r="AC281" s="90">
        <f t="shared" si="79"/>
        <v>860130.34762733523</v>
      </c>
      <c r="AD281" s="92">
        <f t="shared" si="82"/>
        <v>863120</v>
      </c>
      <c r="AE281" s="92">
        <f t="shared" si="83"/>
        <v>900000</v>
      </c>
      <c r="AF281" s="92">
        <f t="shared" si="84"/>
        <v>924417</v>
      </c>
      <c r="AG281" s="92">
        <f t="shared" si="85"/>
        <v>1063080</v>
      </c>
      <c r="AH281" s="92" t="str">
        <f t="shared" si="86"/>
        <v/>
      </c>
      <c r="AI281" s="100">
        <f t="shared" si="87"/>
        <v>937654.25</v>
      </c>
      <c r="AJ281" s="93">
        <f t="shared" si="80"/>
        <v>87330.866091262375</v>
      </c>
      <c r="AK281" s="23">
        <f t="shared" si="81"/>
        <v>9.3137599590960504E-2</v>
      </c>
      <c r="AM281" s="41"/>
    </row>
    <row r="282" spans="1:39" s="15" customFormat="1" ht="74.25" customHeight="1" x14ac:dyDescent="0.2">
      <c r="A282" s="81">
        <v>279</v>
      </c>
      <c r="B282" s="82" t="s">
        <v>356</v>
      </c>
      <c r="C282" s="82" t="s">
        <v>1025</v>
      </c>
      <c r="D282" s="83" t="s">
        <v>1391</v>
      </c>
      <c r="E282" s="64">
        <v>386049</v>
      </c>
      <c r="F282" s="65">
        <v>386049</v>
      </c>
      <c r="G282" s="25" t="s">
        <v>1392</v>
      </c>
      <c r="H282" s="52" t="s">
        <v>1393</v>
      </c>
      <c r="I282" s="62">
        <v>1100000</v>
      </c>
      <c r="J282" s="66">
        <v>1100000</v>
      </c>
      <c r="K282" s="28" t="s">
        <v>1394</v>
      </c>
      <c r="L282" s="55" t="s">
        <v>1395</v>
      </c>
      <c r="M282" s="67">
        <v>413466</v>
      </c>
      <c r="N282" s="68">
        <v>413466</v>
      </c>
      <c r="O282" s="25" t="s">
        <v>1398</v>
      </c>
      <c r="P282" s="75" t="s">
        <v>1399</v>
      </c>
      <c r="Q282" s="69">
        <v>475486</v>
      </c>
      <c r="R282" s="63">
        <v>475486</v>
      </c>
      <c r="S282" s="24" t="s">
        <v>80</v>
      </c>
      <c r="T282" s="54" t="s">
        <v>81</v>
      </c>
      <c r="U282" s="18">
        <v>510070</v>
      </c>
      <c r="V282" s="18">
        <v>510070</v>
      </c>
      <c r="W282" s="18" t="s">
        <v>1396</v>
      </c>
      <c r="X282" s="77" t="s">
        <v>1397</v>
      </c>
      <c r="Y282" s="89">
        <f t="shared" si="75"/>
        <v>577014.19999999995</v>
      </c>
      <c r="Z282" s="90">
        <f t="shared" si="76"/>
        <v>296445.34472850134</v>
      </c>
      <c r="AA282" s="91">
        <f t="shared" si="77"/>
        <v>0.51375745125250183</v>
      </c>
      <c r="AB282" s="90">
        <f t="shared" si="78"/>
        <v>873459.54472850123</v>
      </c>
      <c r="AC282" s="90">
        <f t="shared" si="79"/>
        <v>280568.85527149861</v>
      </c>
      <c r="AD282" s="92">
        <f t="shared" si="82"/>
        <v>386049</v>
      </c>
      <c r="AE282" s="92" t="str">
        <f t="shared" si="83"/>
        <v/>
      </c>
      <c r="AF282" s="92">
        <f t="shared" si="84"/>
        <v>413466</v>
      </c>
      <c r="AG282" s="92">
        <f t="shared" si="85"/>
        <v>475486</v>
      </c>
      <c r="AH282" s="92">
        <f t="shared" si="86"/>
        <v>510070</v>
      </c>
      <c r="AI282" s="100">
        <f t="shared" si="87"/>
        <v>446267.75</v>
      </c>
      <c r="AJ282" s="93">
        <f t="shared" si="80"/>
        <v>56647.111996847052</v>
      </c>
      <c r="AK282" s="23">
        <f t="shared" si="81"/>
        <v>0.12693525803029024</v>
      </c>
      <c r="AM282" s="41"/>
    </row>
    <row r="283" spans="1:39" s="15" customFormat="1" ht="74.25" customHeight="1" x14ac:dyDescent="0.2">
      <c r="A283" s="81">
        <v>280</v>
      </c>
      <c r="B283" s="82" t="s">
        <v>357</v>
      </c>
      <c r="C283" s="82" t="s">
        <v>1026</v>
      </c>
      <c r="D283" s="83" t="s">
        <v>1391</v>
      </c>
      <c r="E283" s="64">
        <v>307209</v>
      </c>
      <c r="F283" s="65">
        <v>307209</v>
      </c>
      <c r="G283" s="25" t="s">
        <v>1392</v>
      </c>
      <c r="H283" s="52" t="s">
        <v>1393</v>
      </c>
      <c r="I283" s="62">
        <v>390000</v>
      </c>
      <c r="J283" s="66">
        <v>390000</v>
      </c>
      <c r="K283" s="28" t="s">
        <v>1394</v>
      </c>
      <c r="L283" s="55" t="s">
        <v>1395</v>
      </c>
      <c r="M283" s="67">
        <v>329027</v>
      </c>
      <c r="N283" s="68">
        <v>329027</v>
      </c>
      <c r="O283" s="25" t="s">
        <v>1398</v>
      </c>
      <c r="P283" s="75" t="s">
        <v>1399</v>
      </c>
      <c r="Q283" s="69">
        <v>378381</v>
      </c>
      <c r="R283" s="63">
        <v>378381</v>
      </c>
      <c r="S283" s="24" t="s">
        <v>80</v>
      </c>
      <c r="T283" s="54" t="s">
        <v>81</v>
      </c>
      <c r="U283" s="18">
        <v>405902</v>
      </c>
      <c r="V283" s="18">
        <v>405902</v>
      </c>
      <c r="W283" s="18" t="s">
        <v>1396</v>
      </c>
      <c r="X283" s="77" t="s">
        <v>1397</v>
      </c>
      <c r="Y283" s="89">
        <f t="shared" si="75"/>
        <v>362103.8</v>
      </c>
      <c r="Z283" s="90">
        <f t="shared" si="76"/>
        <v>42038.498138016446</v>
      </c>
      <c r="AA283" s="91">
        <f t="shared" si="77"/>
        <v>0.11609515873077401</v>
      </c>
      <c r="AB283" s="90">
        <f t="shared" si="78"/>
        <v>404142.29813801643</v>
      </c>
      <c r="AC283" s="90">
        <f t="shared" si="79"/>
        <v>320065.30186198355</v>
      </c>
      <c r="AD283" s="92" t="str">
        <f t="shared" si="82"/>
        <v/>
      </c>
      <c r="AE283" s="92">
        <f t="shared" si="83"/>
        <v>390000</v>
      </c>
      <c r="AF283" s="92">
        <f t="shared" si="84"/>
        <v>329027</v>
      </c>
      <c r="AG283" s="92">
        <f t="shared" si="85"/>
        <v>378381</v>
      </c>
      <c r="AH283" s="92" t="str">
        <f t="shared" si="86"/>
        <v/>
      </c>
      <c r="AI283" s="100">
        <f t="shared" si="87"/>
        <v>365802.66666666669</v>
      </c>
      <c r="AJ283" s="93">
        <f t="shared" si="80"/>
        <v>32374.180056540943</v>
      </c>
      <c r="AK283" s="23">
        <f t="shared" si="81"/>
        <v>8.8501760666609711E-2</v>
      </c>
      <c r="AM283" s="41"/>
    </row>
    <row r="284" spans="1:39" s="15" customFormat="1" ht="74.25" customHeight="1" x14ac:dyDescent="0.2">
      <c r="A284" s="81">
        <v>281</v>
      </c>
      <c r="B284" s="82" t="s">
        <v>358</v>
      </c>
      <c r="C284" s="82" t="s">
        <v>1027</v>
      </c>
      <c r="D284" s="83" t="s">
        <v>1391</v>
      </c>
      <c r="E284" s="64">
        <v>403406</v>
      </c>
      <c r="F284" s="65">
        <v>403406</v>
      </c>
      <c r="G284" s="25" t="s">
        <v>1392</v>
      </c>
      <c r="H284" s="52" t="s">
        <v>1393</v>
      </c>
      <c r="I284" s="62">
        <v>1200000</v>
      </c>
      <c r="J284" s="66">
        <v>1200000</v>
      </c>
      <c r="K284" s="28" t="s">
        <v>1394</v>
      </c>
      <c r="L284" s="55" t="s">
        <v>1395</v>
      </c>
      <c r="M284" s="67">
        <v>432054</v>
      </c>
      <c r="N284" s="68">
        <v>432054</v>
      </c>
      <c r="O284" s="25" t="s">
        <v>1398</v>
      </c>
      <c r="P284" s="75" t="s">
        <v>1399</v>
      </c>
      <c r="Q284" s="69">
        <v>496862</v>
      </c>
      <c r="R284" s="63">
        <v>496862</v>
      </c>
      <c r="S284" s="24" t="s">
        <v>80</v>
      </c>
      <c r="T284" s="54" t="s">
        <v>81</v>
      </c>
      <c r="U284" s="18">
        <v>533002</v>
      </c>
      <c r="V284" s="18">
        <v>533002</v>
      </c>
      <c r="W284" s="18" t="s">
        <v>1396</v>
      </c>
      <c r="X284" s="77" t="s">
        <v>1397</v>
      </c>
      <c r="Y284" s="89">
        <f t="shared" si="75"/>
        <v>613064.80000000005</v>
      </c>
      <c r="Z284" s="90">
        <f t="shared" si="76"/>
        <v>332087.2602964468</v>
      </c>
      <c r="AA284" s="91">
        <f t="shared" si="77"/>
        <v>0.54168378333978195</v>
      </c>
      <c r="AB284" s="90">
        <f t="shared" si="78"/>
        <v>945152.06029644678</v>
      </c>
      <c r="AC284" s="90">
        <f t="shared" si="79"/>
        <v>280977.53970355325</v>
      </c>
      <c r="AD284" s="92">
        <f t="shared" si="82"/>
        <v>403406</v>
      </c>
      <c r="AE284" s="92" t="str">
        <f t="shared" si="83"/>
        <v/>
      </c>
      <c r="AF284" s="92">
        <f t="shared" si="84"/>
        <v>432054</v>
      </c>
      <c r="AG284" s="92">
        <f t="shared" si="85"/>
        <v>496862</v>
      </c>
      <c r="AH284" s="92">
        <f t="shared" si="86"/>
        <v>533002</v>
      </c>
      <c r="AI284" s="100">
        <f t="shared" si="87"/>
        <v>466331</v>
      </c>
      <c r="AJ284" s="93">
        <f t="shared" si="80"/>
        <v>59193.559773565459</v>
      </c>
      <c r="AK284" s="23">
        <f t="shared" si="81"/>
        <v>0.12693464464846957</v>
      </c>
      <c r="AM284" s="41"/>
    </row>
    <row r="285" spans="1:39" s="15" customFormat="1" ht="74.25" customHeight="1" x14ac:dyDescent="0.2">
      <c r="A285" s="81">
        <v>282</v>
      </c>
      <c r="B285" s="82" t="s">
        <v>359</v>
      </c>
      <c r="C285" s="82" t="s">
        <v>1028</v>
      </c>
      <c r="D285" s="83" t="s">
        <v>1391</v>
      </c>
      <c r="E285" s="64">
        <v>341299</v>
      </c>
      <c r="F285" s="65">
        <v>341299</v>
      </c>
      <c r="G285" s="25" t="s">
        <v>1392</v>
      </c>
      <c r="H285" s="52" t="s">
        <v>1393</v>
      </c>
      <c r="I285" s="62">
        <v>400000</v>
      </c>
      <c r="J285" s="66">
        <v>400000</v>
      </c>
      <c r="K285" s="28" t="s">
        <v>1394</v>
      </c>
      <c r="L285" s="55" t="s">
        <v>1395</v>
      </c>
      <c r="M285" s="67">
        <v>365537</v>
      </c>
      <c r="N285" s="68">
        <v>365537</v>
      </c>
      <c r="O285" s="25" t="s">
        <v>1398</v>
      </c>
      <c r="P285" s="75" t="s">
        <v>1399</v>
      </c>
      <c r="Q285" s="69">
        <v>420368</v>
      </c>
      <c r="R285" s="63">
        <v>420368</v>
      </c>
      <c r="S285" s="24" t="s">
        <v>80</v>
      </c>
      <c r="T285" s="54" t="s">
        <v>81</v>
      </c>
      <c r="U285" s="18">
        <v>450943</v>
      </c>
      <c r="V285" s="18">
        <v>450943</v>
      </c>
      <c r="W285" s="18" t="s">
        <v>1396</v>
      </c>
      <c r="X285" s="77" t="s">
        <v>1397</v>
      </c>
      <c r="Y285" s="89">
        <f t="shared" si="75"/>
        <v>395629.4</v>
      </c>
      <c r="Z285" s="90">
        <f t="shared" si="76"/>
        <v>43439.72755784732</v>
      </c>
      <c r="AA285" s="91">
        <f t="shared" si="77"/>
        <v>0.10979903808424581</v>
      </c>
      <c r="AB285" s="90">
        <f t="shared" si="78"/>
        <v>439069.12755784736</v>
      </c>
      <c r="AC285" s="90">
        <f t="shared" si="79"/>
        <v>352189.67244215269</v>
      </c>
      <c r="AD285" s="92" t="str">
        <f t="shared" si="82"/>
        <v/>
      </c>
      <c r="AE285" s="92">
        <f t="shared" si="83"/>
        <v>400000</v>
      </c>
      <c r="AF285" s="92">
        <f t="shared" si="84"/>
        <v>365537</v>
      </c>
      <c r="AG285" s="92">
        <f t="shared" si="85"/>
        <v>420368</v>
      </c>
      <c r="AH285" s="92" t="str">
        <f t="shared" si="86"/>
        <v/>
      </c>
      <c r="AI285" s="100">
        <f t="shared" si="87"/>
        <v>395301.66666666669</v>
      </c>
      <c r="AJ285" s="93">
        <f t="shared" si="80"/>
        <v>27715.796801342975</v>
      </c>
      <c r="AK285" s="23">
        <f t="shared" si="81"/>
        <v>7.0113027944083986E-2</v>
      </c>
      <c r="AM285" s="41"/>
    </row>
    <row r="286" spans="1:39" s="15" customFormat="1" ht="74.25" customHeight="1" x14ac:dyDescent="0.2">
      <c r="A286" s="81">
        <v>283</v>
      </c>
      <c r="B286" s="82" t="s">
        <v>360</v>
      </c>
      <c r="C286" s="82" t="s">
        <v>1029</v>
      </c>
      <c r="D286" s="83" t="s">
        <v>1391</v>
      </c>
      <c r="E286" s="64">
        <v>526925</v>
      </c>
      <c r="F286" s="65">
        <v>526925</v>
      </c>
      <c r="G286" s="25" t="s">
        <v>1392</v>
      </c>
      <c r="H286" s="52" t="s">
        <v>1393</v>
      </c>
      <c r="I286" s="62">
        <v>650000</v>
      </c>
      <c r="J286" s="66">
        <v>650000</v>
      </c>
      <c r="K286" s="28" t="s">
        <v>1394</v>
      </c>
      <c r="L286" s="55" t="s">
        <v>1395</v>
      </c>
      <c r="M286" s="67">
        <v>564347</v>
      </c>
      <c r="N286" s="68">
        <v>564347</v>
      </c>
      <c r="O286" s="25" t="s">
        <v>1398</v>
      </c>
      <c r="P286" s="75" t="s">
        <v>1399</v>
      </c>
      <c r="Q286" s="69">
        <v>648999</v>
      </c>
      <c r="R286" s="63">
        <v>648999</v>
      </c>
      <c r="S286" s="24" t="s">
        <v>80</v>
      </c>
      <c r="T286" s="54" t="s">
        <v>81</v>
      </c>
      <c r="U286" s="18">
        <v>696203</v>
      </c>
      <c r="V286" s="18">
        <v>696203</v>
      </c>
      <c r="W286" s="18" t="s">
        <v>1396</v>
      </c>
      <c r="X286" s="77" t="s">
        <v>1397</v>
      </c>
      <c r="Y286" s="89">
        <f t="shared" si="75"/>
        <v>617294.80000000005</v>
      </c>
      <c r="Z286" s="90">
        <f t="shared" si="76"/>
        <v>69410.843369029972</v>
      </c>
      <c r="AA286" s="91">
        <f t="shared" si="77"/>
        <v>0.1124435899492916</v>
      </c>
      <c r="AB286" s="90">
        <f t="shared" si="78"/>
        <v>686705.64336902997</v>
      </c>
      <c r="AC286" s="90">
        <f t="shared" si="79"/>
        <v>547883.95663097012</v>
      </c>
      <c r="AD286" s="92" t="str">
        <f t="shared" si="82"/>
        <v/>
      </c>
      <c r="AE286" s="92">
        <f t="shared" si="83"/>
        <v>650000</v>
      </c>
      <c r="AF286" s="92">
        <f t="shared" si="84"/>
        <v>564347</v>
      </c>
      <c r="AG286" s="92">
        <f t="shared" si="85"/>
        <v>648999</v>
      </c>
      <c r="AH286" s="92" t="str">
        <f t="shared" si="86"/>
        <v/>
      </c>
      <c r="AI286" s="100">
        <f t="shared" si="87"/>
        <v>621115.33333333337</v>
      </c>
      <c r="AJ286" s="93">
        <f t="shared" si="80"/>
        <v>49165.36639071587</v>
      </c>
      <c r="AK286" s="23">
        <f t="shared" si="81"/>
        <v>7.9156581317773297E-2</v>
      </c>
      <c r="AM286" s="41"/>
    </row>
    <row r="287" spans="1:39" s="15" customFormat="1" ht="74.25" customHeight="1" x14ac:dyDescent="0.2">
      <c r="A287" s="81">
        <v>284</v>
      </c>
      <c r="B287" s="82" t="s">
        <v>361</v>
      </c>
      <c r="C287" s="82" t="s">
        <v>1030</v>
      </c>
      <c r="D287" s="83" t="s">
        <v>1391</v>
      </c>
      <c r="E287" s="64">
        <v>613160</v>
      </c>
      <c r="F287" s="65">
        <v>613160</v>
      </c>
      <c r="G287" s="25" t="s">
        <v>1392</v>
      </c>
      <c r="H287" s="52" t="s">
        <v>1393</v>
      </c>
      <c r="I287" s="62">
        <v>650000</v>
      </c>
      <c r="J287" s="66">
        <v>650000</v>
      </c>
      <c r="K287" s="28" t="s">
        <v>1394</v>
      </c>
      <c r="L287" s="55" t="s">
        <v>1395</v>
      </c>
      <c r="M287" s="67">
        <v>656706</v>
      </c>
      <c r="N287" s="68">
        <v>656706</v>
      </c>
      <c r="O287" s="25" t="s">
        <v>1398</v>
      </c>
      <c r="P287" s="75" t="s">
        <v>1399</v>
      </c>
      <c r="Q287" s="69">
        <v>755212</v>
      </c>
      <c r="R287" s="63">
        <v>755212</v>
      </c>
      <c r="S287" s="24" t="s">
        <v>80</v>
      </c>
      <c r="T287" s="54" t="s">
        <v>81</v>
      </c>
      <c r="U287" s="18">
        <v>810142</v>
      </c>
      <c r="V287" s="18">
        <v>810142</v>
      </c>
      <c r="W287" s="18" t="s">
        <v>1396</v>
      </c>
      <c r="X287" s="77" t="s">
        <v>1397</v>
      </c>
      <c r="Y287" s="89">
        <f t="shared" si="75"/>
        <v>697044</v>
      </c>
      <c r="Z287" s="90">
        <f t="shared" si="76"/>
        <v>82236.688077767336</v>
      </c>
      <c r="AA287" s="91">
        <f t="shared" si="77"/>
        <v>0.11797919224291054</v>
      </c>
      <c r="AB287" s="90">
        <f t="shared" si="78"/>
        <v>779280.68807776738</v>
      </c>
      <c r="AC287" s="90">
        <f t="shared" si="79"/>
        <v>614807.31192223262</v>
      </c>
      <c r="AD287" s="92" t="str">
        <f t="shared" si="82"/>
        <v/>
      </c>
      <c r="AE287" s="92">
        <f t="shared" si="83"/>
        <v>650000</v>
      </c>
      <c r="AF287" s="92">
        <f t="shared" si="84"/>
        <v>656706</v>
      </c>
      <c r="AG287" s="92">
        <f t="shared" si="85"/>
        <v>755212</v>
      </c>
      <c r="AH287" s="92" t="str">
        <f t="shared" si="86"/>
        <v/>
      </c>
      <c r="AI287" s="100">
        <f t="shared" si="87"/>
        <v>687306</v>
      </c>
      <c r="AJ287" s="93">
        <f t="shared" si="80"/>
        <v>58903.830401765896</v>
      </c>
      <c r="AK287" s="23">
        <f t="shared" si="81"/>
        <v>8.5702482448524964E-2</v>
      </c>
      <c r="AM287" s="41"/>
    </row>
    <row r="288" spans="1:39" s="15" customFormat="1" ht="74.25" customHeight="1" x14ac:dyDescent="0.2">
      <c r="A288" s="81">
        <v>285</v>
      </c>
      <c r="B288" s="82" t="s">
        <v>362</v>
      </c>
      <c r="C288" s="82" t="s">
        <v>1031</v>
      </c>
      <c r="D288" s="83" t="s">
        <v>1391</v>
      </c>
      <c r="E288" s="64">
        <v>122230</v>
      </c>
      <c r="F288" s="65">
        <v>122230</v>
      </c>
      <c r="G288" s="25" t="s">
        <v>1392</v>
      </c>
      <c r="H288" s="52" t="s">
        <v>1393</v>
      </c>
      <c r="I288" s="62">
        <v>250000</v>
      </c>
      <c r="J288" s="66">
        <v>250000</v>
      </c>
      <c r="K288" s="28" t="s">
        <v>1394</v>
      </c>
      <c r="L288" s="55" t="s">
        <v>1395</v>
      </c>
      <c r="M288" s="67">
        <v>130911</v>
      </c>
      <c r="N288" s="68">
        <v>130911</v>
      </c>
      <c r="O288" s="25" t="s">
        <v>1398</v>
      </c>
      <c r="P288" s="75" t="s">
        <v>1399</v>
      </c>
      <c r="Q288" s="69">
        <v>150548</v>
      </c>
      <c r="R288" s="63">
        <v>150548</v>
      </c>
      <c r="S288" s="24" t="s">
        <v>80</v>
      </c>
      <c r="T288" s="54" t="s">
        <v>81</v>
      </c>
      <c r="U288" s="18">
        <v>161498</v>
      </c>
      <c r="V288" s="18">
        <v>161498</v>
      </c>
      <c r="W288" s="18" t="s">
        <v>1396</v>
      </c>
      <c r="X288" s="77" t="s">
        <v>1397</v>
      </c>
      <c r="Y288" s="89">
        <f t="shared" si="75"/>
        <v>163037.4</v>
      </c>
      <c r="Z288" s="90">
        <f t="shared" si="76"/>
        <v>51034.787486576242</v>
      </c>
      <c r="AA288" s="91">
        <f t="shared" si="77"/>
        <v>0.31302503282422467</v>
      </c>
      <c r="AB288" s="90">
        <f t="shared" si="78"/>
        <v>214072.18748657624</v>
      </c>
      <c r="AC288" s="90">
        <f t="shared" si="79"/>
        <v>112002.61251342375</v>
      </c>
      <c r="AD288" s="92">
        <f t="shared" si="82"/>
        <v>122230</v>
      </c>
      <c r="AE288" s="92" t="str">
        <f t="shared" si="83"/>
        <v/>
      </c>
      <c r="AF288" s="92">
        <f t="shared" si="84"/>
        <v>130911</v>
      </c>
      <c r="AG288" s="92">
        <f t="shared" si="85"/>
        <v>150548</v>
      </c>
      <c r="AH288" s="92">
        <f t="shared" si="86"/>
        <v>161498</v>
      </c>
      <c r="AI288" s="100">
        <f t="shared" si="87"/>
        <v>141296.75</v>
      </c>
      <c r="AJ288" s="93">
        <f t="shared" si="80"/>
        <v>17935.819716886839</v>
      </c>
      <c r="AK288" s="23">
        <f t="shared" si="81"/>
        <v>0.12693724177581464</v>
      </c>
      <c r="AM288" s="41"/>
    </row>
    <row r="289" spans="1:39" s="15" customFormat="1" ht="74.25" customHeight="1" x14ac:dyDescent="0.2">
      <c r="A289" s="81">
        <v>286</v>
      </c>
      <c r="B289" s="82" t="s">
        <v>363</v>
      </c>
      <c r="C289" s="82" t="s">
        <v>1032</v>
      </c>
      <c r="D289" s="83" t="s">
        <v>1391</v>
      </c>
      <c r="E289" s="64">
        <v>125062</v>
      </c>
      <c r="F289" s="65">
        <v>125062</v>
      </c>
      <c r="G289" s="25" t="s">
        <v>1392</v>
      </c>
      <c r="H289" s="52" t="s">
        <v>1393</v>
      </c>
      <c r="I289" s="62">
        <v>300000</v>
      </c>
      <c r="J289" s="66">
        <v>300000</v>
      </c>
      <c r="K289" s="28" t="s">
        <v>1394</v>
      </c>
      <c r="L289" s="55" t="s">
        <v>1395</v>
      </c>
      <c r="M289" s="67">
        <v>133943</v>
      </c>
      <c r="N289" s="68">
        <v>133943</v>
      </c>
      <c r="O289" s="25" t="s">
        <v>1398</v>
      </c>
      <c r="P289" s="75" t="s">
        <v>1399</v>
      </c>
      <c r="Q289" s="69">
        <v>154035</v>
      </c>
      <c r="R289" s="63">
        <v>154035</v>
      </c>
      <c r="S289" s="24" t="s">
        <v>80</v>
      </c>
      <c r="T289" s="54" t="s">
        <v>81</v>
      </c>
      <c r="U289" s="18">
        <v>165238</v>
      </c>
      <c r="V289" s="18">
        <v>165238</v>
      </c>
      <c r="W289" s="18" t="s">
        <v>1396</v>
      </c>
      <c r="X289" s="77" t="s">
        <v>1397</v>
      </c>
      <c r="Y289" s="89">
        <f t="shared" si="75"/>
        <v>175655.6</v>
      </c>
      <c r="Z289" s="90">
        <f t="shared" si="76"/>
        <v>71304.207283301337</v>
      </c>
      <c r="AA289" s="91">
        <f t="shared" si="77"/>
        <v>0.40593187625843602</v>
      </c>
      <c r="AB289" s="90">
        <f t="shared" si="78"/>
        <v>246959.80728330134</v>
      </c>
      <c r="AC289" s="90">
        <f t="shared" si="79"/>
        <v>104351.39271669867</v>
      </c>
      <c r="AD289" s="92">
        <f t="shared" si="82"/>
        <v>125062</v>
      </c>
      <c r="AE289" s="92" t="str">
        <f t="shared" si="83"/>
        <v/>
      </c>
      <c r="AF289" s="92">
        <f t="shared" si="84"/>
        <v>133943</v>
      </c>
      <c r="AG289" s="92">
        <f t="shared" si="85"/>
        <v>154035</v>
      </c>
      <c r="AH289" s="92">
        <f t="shared" si="86"/>
        <v>165238</v>
      </c>
      <c r="AI289" s="100">
        <f t="shared" si="87"/>
        <v>144569.5</v>
      </c>
      <c r="AJ289" s="93">
        <f t="shared" si="80"/>
        <v>18350.727878388549</v>
      </c>
      <c r="AK289" s="23">
        <f t="shared" si="81"/>
        <v>0.12693360548655525</v>
      </c>
      <c r="AM289" s="41"/>
    </row>
    <row r="290" spans="1:39" s="15" customFormat="1" ht="74.25" customHeight="1" x14ac:dyDescent="0.2">
      <c r="A290" s="81">
        <v>287</v>
      </c>
      <c r="B290" s="82" t="s">
        <v>364</v>
      </c>
      <c r="C290" s="82" t="s">
        <v>1033</v>
      </c>
      <c r="D290" s="83" t="s">
        <v>1391</v>
      </c>
      <c r="E290" s="64">
        <v>51730</v>
      </c>
      <c r="F290" s="65">
        <v>51730</v>
      </c>
      <c r="G290" s="25" t="s">
        <v>1392</v>
      </c>
      <c r="H290" s="52" t="s">
        <v>1393</v>
      </c>
      <c r="I290" s="62">
        <v>80000</v>
      </c>
      <c r="J290" s="66">
        <v>80000</v>
      </c>
      <c r="K290" s="28" t="s">
        <v>1394</v>
      </c>
      <c r="L290" s="55" t="s">
        <v>1395</v>
      </c>
      <c r="M290" s="67">
        <v>55404</v>
      </c>
      <c r="N290" s="68">
        <v>55404</v>
      </c>
      <c r="O290" s="25" t="s">
        <v>1398</v>
      </c>
      <c r="P290" s="75" t="s">
        <v>1399</v>
      </c>
      <c r="Q290" s="69">
        <v>63714</v>
      </c>
      <c r="R290" s="63">
        <v>63714</v>
      </c>
      <c r="S290" s="24" t="s">
        <v>80</v>
      </c>
      <c r="T290" s="54" t="s">
        <v>81</v>
      </c>
      <c r="U290" s="18">
        <v>68348</v>
      </c>
      <c r="V290" s="18">
        <v>68348</v>
      </c>
      <c r="W290" s="18" t="s">
        <v>1396</v>
      </c>
      <c r="X290" s="77" t="s">
        <v>1397</v>
      </c>
      <c r="Y290" s="89">
        <f t="shared" si="75"/>
        <v>63839.199999999997</v>
      </c>
      <c r="Z290" s="90">
        <f t="shared" si="76"/>
        <v>11172.530295327007</v>
      </c>
      <c r="AA290" s="91">
        <f t="shared" si="77"/>
        <v>0.17501049974509406</v>
      </c>
      <c r="AB290" s="90">
        <f t="shared" si="78"/>
        <v>75011.730295326997</v>
      </c>
      <c r="AC290" s="90">
        <f t="shared" si="79"/>
        <v>52666.66970467299</v>
      </c>
      <c r="AD290" s="92" t="str">
        <f t="shared" si="82"/>
        <v/>
      </c>
      <c r="AE290" s="92" t="str">
        <f t="shared" si="83"/>
        <v/>
      </c>
      <c r="AF290" s="92">
        <f t="shared" si="84"/>
        <v>55404</v>
      </c>
      <c r="AG290" s="92">
        <f t="shared" si="85"/>
        <v>63714</v>
      </c>
      <c r="AH290" s="92">
        <f t="shared" si="86"/>
        <v>68348</v>
      </c>
      <c r="AI290" s="100">
        <f t="shared" si="87"/>
        <v>62488.666666666664</v>
      </c>
      <c r="AJ290" s="93">
        <f t="shared" si="80"/>
        <v>6558.4194234078486</v>
      </c>
      <c r="AK290" s="23">
        <f t="shared" si="81"/>
        <v>0.10495374238647832</v>
      </c>
      <c r="AM290" s="41"/>
    </row>
    <row r="291" spans="1:39" s="15" customFormat="1" ht="74.25" customHeight="1" x14ac:dyDescent="0.2">
      <c r="A291" s="81">
        <v>288</v>
      </c>
      <c r="B291" s="82" t="s">
        <v>365</v>
      </c>
      <c r="C291" s="82" t="s">
        <v>1034</v>
      </c>
      <c r="D291" s="83" t="s">
        <v>1391</v>
      </c>
      <c r="E291" s="64">
        <v>472085</v>
      </c>
      <c r="F291" s="65">
        <v>472085</v>
      </c>
      <c r="G291" s="25" t="s">
        <v>1392</v>
      </c>
      <c r="H291" s="52" t="s">
        <v>1393</v>
      </c>
      <c r="I291" s="62">
        <v>450000</v>
      </c>
      <c r="J291" s="66">
        <v>450000</v>
      </c>
      <c r="K291" s="28" t="s">
        <v>1394</v>
      </c>
      <c r="L291" s="55" t="s">
        <v>1395</v>
      </c>
      <c r="M291" s="67">
        <v>505612</v>
      </c>
      <c r="N291" s="68">
        <v>505612</v>
      </c>
      <c r="O291" s="25" t="s">
        <v>1398</v>
      </c>
      <c r="P291" s="75" t="s">
        <v>1399</v>
      </c>
      <c r="Q291" s="69">
        <v>581454</v>
      </c>
      <c r="R291" s="63">
        <v>581454</v>
      </c>
      <c r="S291" s="24" t="s">
        <v>80</v>
      </c>
      <c r="T291" s="54" t="s">
        <v>81</v>
      </c>
      <c r="U291" s="18">
        <v>623745</v>
      </c>
      <c r="V291" s="18">
        <v>623745</v>
      </c>
      <c r="W291" s="18" t="s">
        <v>1396</v>
      </c>
      <c r="X291" s="77" t="s">
        <v>1397</v>
      </c>
      <c r="Y291" s="89">
        <f t="shared" si="75"/>
        <v>526579.19999999995</v>
      </c>
      <c r="Z291" s="90">
        <f t="shared" si="76"/>
        <v>73698.798407436829</v>
      </c>
      <c r="AA291" s="91">
        <f t="shared" si="77"/>
        <v>0.13995767095896844</v>
      </c>
      <c r="AB291" s="90">
        <f t="shared" si="78"/>
        <v>600277.99840743677</v>
      </c>
      <c r="AC291" s="90">
        <f t="shared" si="79"/>
        <v>452880.40159256314</v>
      </c>
      <c r="AD291" s="92">
        <f t="shared" si="82"/>
        <v>472085</v>
      </c>
      <c r="AE291" s="92" t="str">
        <f t="shared" si="83"/>
        <v/>
      </c>
      <c r="AF291" s="92">
        <f t="shared" si="84"/>
        <v>505612</v>
      </c>
      <c r="AG291" s="92">
        <f t="shared" si="85"/>
        <v>581454</v>
      </c>
      <c r="AH291" s="92" t="str">
        <f t="shared" si="86"/>
        <v/>
      </c>
      <c r="AI291" s="100">
        <f t="shared" si="87"/>
        <v>519717</v>
      </c>
      <c r="AJ291" s="93">
        <f t="shared" si="80"/>
        <v>56032.203320947498</v>
      </c>
      <c r="AK291" s="23">
        <f t="shared" si="81"/>
        <v>0.10781291225984045</v>
      </c>
      <c r="AM291" s="41"/>
    </row>
    <row r="292" spans="1:39" s="15" customFormat="1" ht="74.25" customHeight="1" x14ac:dyDescent="0.2">
      <c r="A292" s="81">
        <v>289</v>
      </c>
      <c r="B292" s="82" t="s">
        <v>366</v>
      </c>
      <c r="C292" s="82" t="s">
        <v>1035</v>
      </c>
      <c r="D292" s="83" t="s">
        <v>1391</v>
      </c>
      <c r="E292" s="64">
        <v>200071</v>
      </c>
      <c r="F292" s="65">
        <v>200071</v>
      </c>
      <c r="G292" s="25" t="s">
        <v>1392</v>
      </c>
      <c r="H292" s="52" t="s">
        <v>1393</v>
      </c>
      <c r="I292" s="62">
        <v>150000</v>
      </c>
      <c r="J292" s="66">
        <v>150000</v>
      </c>
      <c r="K292" s="28" t="s">
        <v>1394</v>
      </c>
      <c r="L292" s="55" t="s">
        <v>1395</v>
      </c>
      <c r="M292" s="67">
        <v>214280</v>
      </c>
      <c r="N292" s="68">
        <v>214280</v>
      </c>
      <c r="O292" s="25" t="s">
        <v>1398</v>
      </c>
      <c r="P292" s="75" t="s">
        <v>1399</v>
      </c>
      <c r="Q292" s="69">
        <v>246422</v>
      </c>
      <c r="R292" s="63">
        <v>246422</v>
      </c>
      <c r="S292" s="24" t="s">
        <v>80</v>
      </c>
      <c r="T292" s="54" t="s">
        <v>81</v>
      </c>
      <c r="U292" s="18">
        <v>264345</v>
      </c>
      <c r="V292" s="18">
        <v>264345</v>
      </c>
      <c r="W292" s="18" t="s">
        <v>1396</v>
      </c>
      <c r="X292" s="77" t="s">
        <v>1397</v>
      </c>
      <c r="Y292" s="89">
        <f t="shared" si="75"/>
        <v>215023.6</v>
      </c>
      <c r="Z292" s="90">
        <f t="shared" si="76"/>
        <v>44358.375097607022</v>
      </c>
      <c r="AA292" s="91">
        <f t="shared" si="77"/>
        <v>0.20629537919375837</v>
      </c>
      <c r="AB292" s="90">
        <f t="shared" si="78"/>
        <v>259381.97509760704</v>
      </c>
      <c r="AC292" s="90">
        <f t="shared" si="79"/>
        <v>170665.22490239298</v>
      </c>
      <c r="AD292" s="92">
        <f t="shared" si="82"/>
        <v>200071</v>
      </c>
      <c r="AE292" s="92" t="str">
        <f t="shared" si="83"/>
        <v/>
      </c>
      <c r="AF292" s="92">
        <f t="shared" si="84"/>
        <v>214280</v>
      </c>
      <c r="AG292" s="92">
        <f t="shared" si="85"/>
        <v>246422</v>
      </c>
      <c r="AH292" s="92" t="str">
        <f t="shared" si="86"/>
        <v/>
      </c>
      <c r="AI292" s="100">
        <f t="shared" si="87"/>
        <v>220257.66666666666</v>
      </c>
      <c r="AJ292" s="93">
        <f t="shared" si="80"/>
        <v>23746.645538545719</v>
      </c>
      <c r="AK292" s="23">
        <f t="shared" si="81"/>
        <v>0.10781302597962865</v>
      </c>
      <c r="AM292" s="41"/>
    </row>
    <row r="293" spans="1:39" s="15" customFormat="1" ht="74.25" customHeight="1" x14ac:dyDescent="0.2">
      <c r="A293" s="81">
        <v>290</v>
      </c>
      <c r="B293" s="82" t="s">
        <v>367</v>
      </c>
      <c r="C293" s="82" t="s">
        <v>1036</v>
      </c>
      <c r="D293" s="83" t="s">
        <v>1391</v>
      </c>
      <c r="E293" s="64">
        <v>106813</v>
      </c>
      <c r="F293" s="65">
        <v>106813</v>
      </c>
      <c r="G293" s="25" t="s">
        <v>1392</v>
      </c>
      <c r="H293" s="52" t="s">
        <v>1393</v>
      </c>
      <c r="I293" s="62">
        <v>140000</v>
      </c>
      <c r="J293" s="66">
        <v>140000</v>
      </c>
      <c r="K293" s="28" t="s">
        <v>1394</v>
      </c>
      <c r="L293" s="55" t="s">
        <v>1395</v>
      </c>
      <c r="M293" s="67">
        <v>114399</v>
      </c>
      <c r="N293" s="68">
        <v>114399</v>
      </c>
      <c r="O293" s="25" t="s">
        <v>1398</v>
      </c>
      <c r="P293" s="75" t="s">
        <v>1399</v>
      </c>
      <c r="Q293" s="69">
        <v>131559</v>
      </c>
      <c r="R293" s="63">
        <v>131559</v>
      </c>
      <c r="S293" s="24" t="s">
        <v>80</v>
      </c>
      <c r="T293" s="54" t="s">
        <v>81</v>
      </c>
      <c r="U293" s="18">
        <v>141128</v>
      </c>
      <c r="V293" s="18">
        <v>141128</v>
      </c>
      <c r="W293" s="18" t="s">
        <v>1396</v>
      </c>
      <c r="X293" s="77" t="s">
        <v>1397</v>
      </c>
      <c r="Y293" s="89">
        <f t="shared" ref="Y293:Y356" si="88">+AVERAGE(F293,J293,N293,R293,V293)</f>
        <v>126779.8</v>
      </c>
      <c r="Z293" s="90">
        <f t="shared" ref="Z293:Z356" si="89">+STDEV(F293,J293,N293,R293,V293)</f>
        <v>15455.117233460274</v>
      </c>
      <c r="AA293" s="91">
        <f t="shared" ref="AA293:AA356" si="90">Z293/Y293</f>
        <v>0.1219052028277397</v>
      </c>
      <c r="AB293" s="90">
        <f t="shared" ref="AB293:AB356" si="91">+Y293+Z293</f>
        <v>142234.91723346029</v>
      </c>
      <c r="AC293" s="90">
        <f t="shared" ref="AC293:AC356" si="92">Y293-Z293</f>
        <v>111324.68276653973</v>
      </c>
      <c r="AD293" s="92" t="str">
        <f t="shared" si="82"/>
        <v/>
      </c>
      <c r="AE293" s="92">
        <f t="shared" si="83"/>
        <v>140000</v>
      </c>
      <c r="AF293" s="92">
        <f t="shared" si="84"/>
        <v>114399</v>
      </c>
      <c r="AG293" s="92">
        <f t="shared" si="85"/>
        <v>131559</v>
      </c>
      <c r="AH293" s="92">
        <f t="shared" si="86"/>
        <v>141128</v>
      </c>
      <c r="AI293" s="100">
        <f t="shared" si="87"/>
        <v>131771.5</v>
      </c>
      <c r="AJ293" s="93">
        <f t="shared" ref="AJ293:AJ356" si="93">+STDEV(AD293:AH293)</f>
        <v>12343.705777979858</v>
      </c>
      <c r="AK293" s="23">
        <f t="shared" ref="AK293:AK356" si="94">+AJ293/AI293</f>
        <v>9.3675079800866326E-2</v>
      </c>
      <c r="AM293" s="41"/>
    </row>
    <row r="294" spans="1:39" s="15" customFormat="1" ht="74.25" customHeight="1" x14ac:dyDescent="0.2">
      <c r="A294" s="81">
        <v>291</v>
      </c>
      <c r="B294" s="82" t="s">
        <v>368</v>
      </c>
      <c r="C294" s="82" t="s">
        <v>1037</v>
      </c>
      <c r="D294" s="83" t="s">
        <v>1391</v>
      </c>
      <c r="E294" s="64">
        <v>263940</v>
      </c>
      <c r="F294" s="65">
        <v>263940</v>
      </c>
      <c r="G294" s="25" t="s">
        <v>1392</v>
      </c>
      <c r="H294" s="52" t="s">
        <v>1393</v>
      </c>
      <c r="I294" s="62">
        <v>200000</v>
      </c>
      <c r="J294" s="66">
        <v>200000</v>
      </c>
      <c r="K294" s="28" t="s">
        <v>1394</v>
      </c>
      <c r="L294" s="55" t="s">
        <v>1395</v>
      </c>
      <c r="M294" s="67">
        <v>282684</v>
      </c>
      <c r="N294" s="68">
        <v>282684</v>
      </c>
      <c r="O294" s="25" t="s">
        <v>1398</v>
      </c>
      <c r="P294" s="75" t="s">
        <v>1399</v>
      </c>
      <c r="Q294" s="69">
        <v>325087</v>
      </c>
      <c r="R294" s="63">
        <v>325087</v>
      </c>
      <c r="S294" s="24" t="s">
        <v>80</v>
      </c>
      <c r="T294" s="54" t="s">
        <v>81</v>
      </c>
      <c r="U294" s="18">
        <v>348732</v>
      </c>
      <c r="V294" s="18">
        <v>348732</v>
      </c>
      <c r="W294" s="18" t="s">
        <v>1396</v>
      </c>
      <c r="X294" s="77" t="s">
        <v>1397</v>
      </c>
      <c r="Y294" s="89">
        <f t="shared" si="88"/>
        <v>284088.59999999998</v>
      </c>
      <c r="Z294" s="90">
        <f t="shared" si="89"/>
        <v>57746.146190027284</v>
      </c>
      <c r="AA294" s="91">
        <f t="shared" si="90"/>
        <v>0.20326808675190516</v>
      </c>
      <c r="AB294" s="90">
        <f t="shared" si="91"/>
        <v>341834.74619002728</v>
      </c>
      <c r="AC294" s="90">
        <f t="shared" si="92"/>
        <v>226342.45380997268</v>
      </c>
      <c r="AD294" s="92">
        <f t="shared" si="82"/>
        <v>263940</v>
      </c>
      <c r="AE294" s="92" t="str">
        <f t="shared" si="83"/>
        <v/>
      </c>
      <c r="AF294" s="92">
        <f t="shared" si="84"/>
        <v>282684</v>
      </c>
      <c r="AG294" s="92">
        <f t="shared" si="85"/>
        <v>325087</v>
      </c>
      <c r="AH294" s="92" t="str">
        <f t="shared" si="86"/>
        <v/>
      </c>
      <c r="AI294" s="100">
        <f t="shared" si="87"/>
        <v>290570.33333333331</v>
      </c>
      <c r="AJ294" s="93">
        <f t="shared" si="93"/>
        <v>31327.0584692105</v>
      </c>
      <c r="AK294" s="23">
        <f t="shared" si="94"/>
        <v>0.10781230867527369</v>
      </c>
      <c r="AM294" s="41"/>
    </row>
    <row r="295" spans="1:39" s="15" customFormat="1" ht="74.25" customHeight="1" x14ac:dyDescent="0.2">
      <c r="A295" s="81">
        <v>292</v>
      </c>
      <c r="B295" s="82" t="s">
        <v>369</v>
      </c>
      <c r="C295" s="82" t="s">
        <v>1038</v>
      </c>
      <c r="D295" s="83" t="s">
        <v>1391</v>
      </c>
      <c r="E295" s="64">
        <v>1215587</v>
      </c>
      <c r="F295" s="65">
        <v>1215587</v>
      </c>
      <c r="G295" s="25" t="s">
        <v>1392</v>
      </c>
      <c r="H295" s="52" t="s">
        <v>1393</v>
      </c>
      <c r="I295" s="62">
        <v>280000</v>
      </c>
      <c r="J295" s="66">
        <v>280000</v>
      </c>
      <c r="K295" s="28" t="s">
        <v>1394</v>
      </c>
      <c r="L295" s="55" t="s">
        <v>1395</v>
      </c>
      <c r="M295" s="67">
        <v>1301915</v>
      </c>
      <c r="N295" s="68">
        <v>1301915</v>
      </c>
      <c r="O295" s="25" t="s">
        <v>1398</v>
      </c>
      <c r="P295" s="75" t="s">
        <v>1399</v>
      </c>
      <c r="Q295" s="69">
        <v>1497202</v>
      </c>
      <c r="R295" s="63">
        <v>1497202</v>
      </c>
      <c r="S295" s="24" t="s">
        <v>80</v>
      </c>
      <c r="T295" s="54" t="s">
        <v>81</v>
      </c>
      <c r="U295" s="18">
        <v>1606101</v>
      </c>
      <c r="V295" s="18">
        <v>1606101</v>
      </c>
      <c r="W295" s="18" t="s">
        <v>1396</v>
      </c>
      <c r="X295" s="77" t="s">
        <v>1397</v>
      </c>
      <c r="Y295" s="89">
        <f t="shared" si="88"/>
        <v>1180161</v>
      </c>
      <c r="Z295" s="90">
        <f t="shared" si="89"/>
        <v>526381.21717867174</v>
      </c>
      <c r="AA295" s="91">
        <f t="shared" si="90"/>
        <v>0.44602492132740512</v>
      </c>
      <c r="AB295" s="90">
        <f t="shared" si="91"/>
        <v>1706542.2171786716</v>
      </c>
      <c r="AC295" s="90">
        <f t="shared" si="92"/>
        <v>653779.78282132826</v>
      </c>
      <c r="AD295" s="92">
        <f t="shared" si="82"/>
        <v>1215587</v>
      </c>
      <c r="AE295" s="92" t="str">
        <f t="shared" si="83"/>
        <v/>
      </c>
      <c r="AF295" s="92">
        <f t="shared" si="84"/>
        <v>1301915</v>
      </c>
      <c r="AG295" s="92">
        <f t="shared" si="85"/>
        <v>1497202</v>
      </c>
      <c r="AH295" s="92">
        <f t="shared" si="86"/>
        <v>1606101</v>
      </c>
      <c r="AI295" s="100">
        <f t="shared" si="87"/>
        <v>1405201.25</v>
      </c>
      <c r="AJ295" s="93">
        <f t="shared" si="93"/>
        <v>178368.9629137218</v>
      </c>
      <c r="AK295" s="23">
        <f t="shared" si="94"/>
        <v>0.12693481657073805</v>
      </c>
      <c r="AM295" s="41"/>
    </row>
    <row r="296" spans="1:39" s="15" customFormat="1" ht="74.25" customHeight="1" x14ac:dyDescent="0.2">
      <c r="A296" s="81">
        <v>293</v>
      </c>
      <c r="B296" s="82" t="s">
        <v>370</v>
      </c>
      <c r="C296" s="82" t="s">
        <v>1039</v>
      </c>
      <c r="D296" s="83" t="s">
        <v>1391</v>
      </c>
      <c r="E296" s="64">
        <v>159234</v>
      </c>
      <c r="F296" s="65">
        <v>159234</v>
      </c>
      <c r="G296" s="25" t="s">
        <v>1392</v>
      </c>
      <c r="H296" s="52" t="s">
        <v>1393</v>
      </c>
      <c r="I296" s="62">
        <v>550000</v>
      </c>
      <c r="J296" s="66">
        <v>550000</v>
      </c>
      <c r="K296" s="28" t="s">
        <v>1394</v>
      </c>
      <c r="L296" s="55" t="s">
        <v>1395</v>
      </c>
      <c r="M296" s="67">
        <v>170542</v>
      </c>
      <c r="N296" s="68">
        <v>170542</v>
      </c>
      <c r="O296" s="25" t="s">
        <v>1398</v>
      </c>
      <c r="P296" s="75" t="s">
        <v>1399</v>
      </c>
      <c r="Q296" s="69">
        <v>196123</v>
      </c>
      <c r="R296" s="63">
        <v>196123</v>
      </c>
      <c r="S296" s="24" t="s">
        <v>80</v>
      </c>
      <c r="T296" s="54" t="s">
        <v>81</v>
      </c>
      <c r="U296" s="18">
        <v>210388</v>
      </c>
      <c r="V296" s="18">
        <v>210388</v>
      </c>
      <c r="W296" s="18" t="s">
        <v>1396</v>
      </c>
      <c r="X296" s="77" t="s">
        <v>1397</v>
      </c>
      <c r="Y296" s="89">
        <f t="shared" si="88"/>
        <v>257257.4</v>
      </c>
      <c r="Z296" s="90">
        <f t="shared" si="89"/>
        <v>164894.30927051426</v>
      </c>
      <c r="AA296" s="91">
        <f t="shared" si="90"/>
        <v>0.64097013057938956</v>
      </c>
      <c r="AB296" s="90">
        <f t="shared" si="91"/>
        <v>422151.70927051426</v>
      </c>
      <c r="AC296" s="90">
        <f t="shared" si="92"/>
        <v>92363.090729485732</v>
      </c>
      <c r="AD296" s="92">
        <f t="shared" si="82"/>
        <v>159234</v>
      </c>
      <c r="AE296" s="92" t="str">
        <f t="shared" si="83"/>
        <v/>
      </c>
      <c r="AF296" s="92">
        <f t="shared" si="84"/>
        <v>170542</v>
      </c>
      <c r="AG296" s="92">
        <f t="shared" si="85"/>
        <v>196123</v>
      </c>
      <c r="AH296" s="92">
        <f t="shared" si="86"/>
        <v>210388</v>
      </c>
      <c r="AI296" s="100">
        <f t="shared" si="87"/>
        <v>184071.75</v>
      </c>
      <c r="AJ296" s="93">
        <f t="shared" si="93"/>
        <v>23364.828273496896</v>
      </c>
      <c r="AK296" s="23">
        <f t="shared" si="94"/>
        <v>0.12693326528104881</v>
      </c>
      <c r="AM296" s="41"/>
    </row>
    <row r="297" spans="1:39" s="15" customFormat="1" ht="74.25" customHeight="1" x14ac:dyDescent="0.2">
      <c r="A297" s="81">
        <v>294</v>
      </c>
      <c r="B297" s="82" t="s">
        <v>371</v>
      </c>
      <c r="C297" s="82" t="s">
        <v>1040</v>
      </c>
      <c r="D297" s="83" t="s">
        <v>1391</v>
      </c>
      <c r="E297" s="64">
        <v>206275</v>
      </c>
      <c r="F297" s="65">
        <v>206275</v>
      </c>
      <c r="G297" s="25" t="s">
        <v>1392</v>
      </c>
      <c r="H297" s="52" t="s">
        <v>1393</v>
      </c>
      <c r="I297" s="62">
        <v>600000</v>
      </c>
      <c r="J297" s="66">
        <v>600000</v>
      </c>
      <c r="K297" s="28" t="s">
        <v>1394</v>
      </c>
      <c r="L297" s="55" t="s">
        <v>1395</v>
      </c>
      <c r="M297" s="67">
        <v>220924</v>
      </c>
      <c r="N297" s="68">
        <v>220924</v>
      </c>
      <c r="O297" s="25" t="s">
        <v>1398</v>
      </c>
      <c r="P297" s="75" t="s">
        <v>1399</v>
      </c>
      <c r="Q297" s="69">
        <v>254063</v>
      </c>
      <c r="R297" s="63">
        <v>254063</v>
      </c>
      <c r="S297" s="24" t="s">
        <v>80</v>
      </c>
      <c r="T297" s="54" t="s">
        <v>81</v>
      </c>
      <c r="U297" s="18">
        <v>272542</v>
      </c>
      <c r="V297" s="18">
        <v>272542</v>
      </c>
      <c r="W297" s="18" t="s">
        <v>1396</v>
      </c>
      <c r="X297" s="77" t="s">
        <v>1397</v>
      </c>
      <c r="Y297" s="89">
        <f t="shared" si="88"/>
        <v>310760.8</v>
      </c>
      <c r="Z297" s="90">
        <f t="shared" si="89"/>
        <v>163800.61435385398</v>
      </c>
      <c r="AA297" s="91">
        <f t="shared" si="90"/>
        <v>0.52709548422405261</v>
      </c>
      <c r="AB297" s="90">
        <f t="shared" si="91"/>
        <v>474561.41435385396</v>
      </c>
      <c r="AC297" s="90">
        <f t="shared" si="92"/>
        <v>146960.18564614601</v>
      </c>
      <c r="AD297" s="92">
        <f t="shared" si="82"/>
        <v>206275</v>
      </c>
      <c r="AE297" s="92" t="str">
        <f t="shared" si="83"/>
        <v/>
      </c>
      <c r="AF297" s="92">
        <f t="shared" si="84"/>
        <v>220924</v>
      </c>
      <c r="AG297" s="92">
        <f t="shared" si="85"/>
        <v>254063</v>
      </c>
      <c r="AH297" s="92">
        <f t="shared" si="86"/>
        <v>272542</v>
      </c>
      <c r="AI297" s="100">
        <f t="shared" si="87"/>
        <v>238451</v>
      </c>
      <c r="AJ297" s="93">
        <f t="shared" si="93"/>
        <v>30267.813102369983</v>
      </c>
      <c r="AK297" s="23">
        <f t="shared" si="94"/>
        <v>0.12693514853101887</v>
      </c>
      <c r="AM297" s="41"/>
    </row>
    <row r="298" spans="1:39" s="15" customFormat="1" ht="74.25" customHeight="1" x14ac:dyDescent="0.2">
      <c r="A298" s="81">
        <v>295</v>
      </c>
      <c r="B298" s="82" t="s">
        <v>372</v>
      </c>
      <c r="C298" s="82" t="s">
        <v>1041</v>
      </c>
      <c r="D298" s="83" t="s">
        <v>1391</v>
      </c>
      <c r="E298" s="64">
        <v>216994</v>
      </c>
      <c r="F298" s="65">
        <v>216994</v>
      </c>
      <c r="G298" s="25" t="s">
        <v>1392</v>
      </c>
      <c r="H298" s="52" t="s">
        <v>1393</v>
      </c>
      <c r="I298" s="62">
        <v>650000</v>
      </c>
      <c r="J298" s="66">
        <v>650000</v>
      </c>
      <c r="K298" s="28" t="s">
        <v>1394</v>
      </c>
      <c r="L298" s="55" t="s">
        <v>1395</v>
      </c>
      <c r="M298" s="67">
        <v>232405</v>
      </c>
      <c r="N298" s="68">
        <v>232405</v>
      </c>
      <c r="O298" s="25" t="s">
        <v>1398</v>
      </c>
      <c r="P298" s="75" t="s">
        <v>1399</v>
      </c>
      <c r="Q298" s="69">
        <v>267266</v>
      </c>
      <c r="R298" s="63">
        <v>267266</v>
      </c>
      <c r="S298" s="24" t="s">
        <v>80</v>
      </c>
      <c r="T298" s="54" t="s">
        <v>81</v>
      </c>
      <c r="U298" s="18">
        <v>286705</v>
      </c>
      <c r="V298" s="18">
        <v>286705</v>
      </c>
      <c r="W298" s="18" t="s">
        <v>1396</v>
      </c>
      <c r="X298" s="77" t="s">
        <v>1397</v>
      </c>
      <c r="Y298" s="89">
        <f t="shared" si="88"/>
        <v>330674</v>
      </c>
      <c r="Z298" s="90">
        <f t="shared" si="89"/>
        <v>180625.91208212625</v>
      </c>
      <c r="AA298" s="91">
        <f t="shared" si="90"/>
        <v>0.54623560389424708</v>
      </c>
      <c r="AB298" s="90">
        <f t="shared" si="91"/>
        <v>511299.91208212625</v>
      </c>
      <c r="AC298" s="90">
        <f t="shared" si="92"/>
        <v>150048.08791787375</v>
      </c>
      <c r="AD298" s="92">
        <f t="shared" si="82"/>
        <v>216994</v>
      </c>
      <c r="AE298" s="92" t="str">
        <f t="shared" si="83"/>
        <v/>
      </c>
      <c r="AF298" s="92">
        <f t="shared" si="84"/>
        <v>232405</v>
      </c>
      <c r="AG298" s="92">
        <f t="shared" si="85"/>
        <v>267266</v>
      </c>
      <c r="AH298" s="92">
        <f t="shared" si="86"/>
        <v>286705</v>
      </c>
      <c r="AI298" s="100">
        <f t="shared" si="87"/>
        <v>250842.5</v>
      </c>
      <c r="AJ298" s="93">
        <f t="shared" si="93"/>
        <v>31840.815614553594</v>
      </c>
      <c r="AK298" s="23">
        <f t="shared" si="94"/>
        <v>0.12693548985739495</v>
      </c>
      <c r="AM298" s="41"/>
    </row>
    <row r="299" spans="1:39" s="15" customFormat="1" ht="74.25" customHeight="1" x14ac:dyDescent="0.2">
      <c r="A299" s="81">
        <v>296</v>
      </c>
      <c r="B299" s="82" t="s">
        <v>373</v>
      </c>
      <c r="C299" s="82" t="s">
        <v>1042</v>
      </c>
      <c r="D299" s="83" t="s">
        <v>1391</v>
      </c>
      <c r="E299" s="64">
        <v>291344</v>
      </c>
      <c r="F299" s="65">
        <v>291344</v>
      </c>
      <c r="G299" s="25" t="s">
        <v>1392</v>
      </c>
      <c r="H299" s="52" t="s">
        <v>1393</v>
      </c>
      <c r="I299" s="62">
        <v>750000</v>
      </c>
      <c r="J299" s="66">
        <v>750000</v>
      </c>
      <c r="K299" s="28" t="s">
        <v>1394</v>
      </c>
      <c r="L299" s="55" t="s">
        <v>1395</v>
      </c>
      <c r="M299" s="67">
        <v>312035</v>
      </c>
      <c r="N299" s="68">
        <v>312035</v>
      </c>
      <c r="O299" s="25" t="s">
        <v>1398</v>
      </c>
      <c r="P299" s="75" t="s">
        <v>1399</v>
      </c>
      <c r="Q299" s="69">
        <v>358841</v>
      </c>
      <c r="R299" s="63">
        <v>358841</v>
      </c>
      <c r="S299" s="24" t="s">
        <v>80</v>
      </c>
      <c r="T299" s="54" t="s">
        <v>81</v>
      </c>
      <c r="U299" s="18">
        <v>384941</v>
      </c>
      <c r="V299" s="18">
        <v>384941</v>
      </c>
      <c r="W299" s="18" t="s">
        <v>1396</v>
      </c>
      <c r="X299" s="77" t="s">
        <v>1397</v>
      </c>
      <c r="Y299" s="89">
        <f t="shared" si="88"/>
        <v>419432.2</v>
      </c>
      <c r="Z299" s="90">
        <f t="shared" si="89"/>
        <v>188465.34982510714</v>
      </c>
      <c r="AA299" s="91">
        <f t="shared" si="90"/>
        <v>0.44933448081741728</v>
      </c>
      <c r="AB299" s="90">
        <f t="shared" si="91"/>
        <v>607897.54982510721</v>
      </c>
      <c r="AC299" s="90">
        <f t="shared" si="92"/>
        <v>230966.85017489287</v>
      </c>
      <c r="AD299" s="92">
        <f t="shared" si="82"/>
        <v>291344</v>
      </c>
      <c r="AE299" s="92" t="str">
        <f t="shared" si="83"/>
        <v/>
      </c>
      <c r="AF299" s="92">
        <f t="shared" si="84"/>
        <v>312035</v>
      </c>
      <c r="AG299" s="92">
        <f t="shared" si="85"/>
        <v>358841</v>
      </c>
      <c r="AH299" s="92">
        <f t="shared" si="86"/>
        <v>384941</v>
      </c>
      <c r="AI299" s="100">
        <f t="shared" si="87"/>
        <v>336790.25</v>
      </c>
      <c r="AJ299" s="93">
        <f t="shared" si="93"/>
        <v>42750.884368045532</v>
      </c>
      <c r="AK299" s="23">
        <f t="shared" si="94"/>
        <v>0.12693622920510772</v>
      </c>
      <c r="AM299" s="41"/>
    </row>
    <row r="300" spans="1:39" s="15" customFormat="1" ht="74.25" customHeight="1" x14ac:dyDescent="0.2">
      <c r="A300" s="81">
        <v>297</v>
      </c>
      <c r="B300" s="82" t="s">
        <v>374</v>
      </c>
      <c r="C300" s="82" t="s">
        <v>1043</v>
      </c>
      <c r="D300" s="83" t="s">
        <v>1391</v>
      </c>
      <c r="E300" s="64">
        <v>324483</v>
      </c>
      <c r="F300" s="65">
        <v>324483</v>
      </c>
      <c r="G300" s="25" t="s">
        <v>1392</v>
      </c>
      <c r="H300" s="52" t="s">
        <v>1393</v>
      </c>
      <c r="I300" s="62">
        <v>750000</v>
      </c>
      <c r="J300" s="66">
        <v>750000</v>
      </c>
      <c r="K300" s="28" t="s">
        <v>1394</v>
      </c>
      <c r="L300" s="55" t="s">
        <v>1395</v>
      </c>
      <c r="M300" s="67">
        <v>347527</v>
      </c>
      <c r="N300" s="68">
        <v>347527</v>
      </c>
      <c r="O300" s="25" t="s">
        <v>1398</v>
      </c>
      <c r="P300" s="75" t="s">
        <v>1399</v>
      </c>
      <c r="Q300" s="69">
        <v>399656</v>
      </c>
      <c r="R300" s="63">
        <v>399656</v>
      </c>
      <c r="S300" s="24" t="s">
        <v>80</v>
      </c>
      <c r="T300" s="54" t="s">
        <v>81</v>
      </c>
      <c r="U300" s="18">
        <v>428725</v>
      </c>
      <c r="V300" s="18">
        <v>428725</v>
      </c>
      <c r="W300" s="18" t="s">
        <v>1396</v>
      </c>
      <c r="X300" s="77" t="s">
        <v>1397</v>
      </c>
      <c r="Y300" s="89">
        <f t="shared" si="88"/>
        <v>450078.2</v>
      </c>
      <c r="Z300" s="90">
        <f t="shared" si="89"/>
        <v>172657.42555911117</v>
      </c>
      <c r="AA300" s="91">
        <f t="shared" si="90"/>
        <v>0.38361650388557184</v>
      </c>
      <c r="AB300" s="90">
        <f t="shared" si="91"/>
        <v>622735.62555911113</v>
      </c>
      <c r="AC300" s="90">
        <f t="shared" si="92"/>
        <v>277420.77444088884</v>
      </c>
      <c r="AD300" s="92">
        <f t="shared" si="82"/>
        <v>324483</v>
      </c>
      <c r="AE300" s="92" t="str">
        <f t="shared" si="83"/>
        <v/>
      </c>
      <c r="AF300" s="92">
        <f t="shared" si="84"/>
        <v>347527</v>
      </c>
      <c r="AG300" s="92">
        <f t="shared" si="85"/>
        <v>399656</v>
      </c>
      <c r="AH300" s="92">
        <f t="shared" si="86"/>
        <v>428725</v>
      </c>
      <c r="AI300" s="100">
        <f t="shared" si="87"/>
        <v>375097.75</v>
      </c>
      <c r="AJ300" s="93">
        <f t="shared" si="93"/>
        <v>47612.984079100381</v>
      </c>
      <c r="AK300" s="23">
        <f t="shared" si="94"/>
        <v>0.12693486985485886</v>
      </c>
      <c r="AM300" s="41"/>
    </row>
    <row r="301" spans="1:39" s="15" customFormat="1" ht="74.25" customHeight="1" x14ac:dyDescent="0.2">
      <c r="A301" s="81">
        <v>298</v>
      </c>
      <c r="B301" s="82" t="s">
        <v>375</v>
      </c>
      <c r="C301" s="82" t="s">
        <v>1044</v>
      </c>
      <c r="D301" s="83" t="s">
        <v>1391</v>
      </c>
      <c r="E301" s="64">
        <v>1059832</v>
      </c>
      <c r="F301" s="65">
        <v>1059832</v>
      </c>
      <c r="G301" s="25" t="s">
        <v>1392</v>
      </c>
      <c r="H301" s="52" t="s">
        <v>1393</v>
      </c>
      <c r="I301" s="62">
        <v>4500000</v>
      </c>
      <c r="J301" s="66">
        <v>4500000</v>
      </c>
      <c r="K301" s="28" t="s">
        <v>1394</v>
      </c>
      <c r="L301" s="55" t="s">
        <v>1395</v>
      </c>
      <c r="M301" s="67">
        <v>1134020</v>
      </c>
      <c r="N301" s="68">
        <v>1134020</v>
      </c>
      <c r="O301" s="25" t="s">
        <v>1398</v>
      </c>
      <c r="P301" s="75" t="s">
        <v>1399</v>
      </c>
      <c r="Q301" s="69">
        <v>1304123</v>
      </c>
      <c r="R301" s="63">
        <v>1304123</v>
      </c>
      <c r="S301" s="24" t="s">
        <v>80</v>
      </c>
      <c r="T301" s="54" t="s">
        <v>81</v>
      </c>
      <c r="U301" s="18">
        <v>1398978</v>
      </c>
      <c r="V301" s="18">
        <v>1398978</v>
      </c>
      <c r="W301" s="18" t="s">
        <v>1396</v>
      </c>
      <c r="X301" s="77" t="s">
        <v>1397</v>
      </c>
      <c r="Y301" s="89">
        <f t="shared" si="88"/>
        <v>1879390.6</v>
      </c>
      <c r="Z301" s="90">
        <f t="shared" si="89"/>
        <v>1471103.0160559115</v>
      </c>
      <c r="AA301" s="91">
        <f t="shared" si="90"/>
        <v>0.78275533359372529</v>
      </c>
      <c r="AB301" s="90">
        <f t="shared" si="91"/>
        <v>3350493.6160559114</v>
      </c>
      <c r="AC301" s="90">
        <f t="shared" si="92"/>
        <v>408287.58394408855</v>
      </c>
      <c r="AD301" s="92">
        <f t="shared" si="82"/>
        <v>1059832</v>
      </c>
      <c r="AE301" s="92" t="str">
        <f t="shared" si="83"/>
        <v/>
      </c>
      <c r="AF301" s="92">
        <f t="shared" si="84"/>
        <v>1134020</v>
      </c>
      <c r="AG301" s="92">
        <f t="shared" si="85"/>
        <v>1304123</v>
      </c>
      <c r="AH301" s="92">
        <f t="shared" si="86"/>
        <v>1398978</v>
      </c>
      <c r="AI301" s="100">
        <f t="shared" si="87"/>
        <v>1224238.25</v>
      </c>
      <c r="AJ301" s="93">
        <f t="shared" si="93"/>
        <v>155010.00095128271</v>
      </c>
      <c r="AK301" s="23">
        <f t="shared" si="94"/>
        <v>0.12661751170679622</v>
      </c>
      <c r="AM301" s="41"/>
    </row>
    <row r="302" spans="1:39" s="15" customFormat="1" ht="74.25" customHeight="1" x14ac:dyDescent="0.2">
      <c r="A302" s="81">
        <v>299</v>
      </c>
      <c r="B302" s="82" t="s">
        <v>376</v>
      </c>
      <c r="C302" s="82" t="s">
        <v>1045</v>
      </c>
      <c r="D302" s="83" t="s">
        <v>1391</v>
      </c>
      <c r="E302" s="64">
        <v>27297</v>
      </c>
      <c r="F302" s="65">
        <v>27297</v>
      </c>
      <c r="G302" s="25" t="s">
        <v>1392</v>
      </c>
      <c r="H302" s="52" t="s">
        <v>1393</v>
      </c>
      <c r="I302" s="62">
        <v>100000</v>
      </c>
      <c r="J302" s="66">
        <v>100000</v>
      </c>
      <c r="K302" s="28" t="s">
        <v>1394</v>
      </c>
      <c r="L302" s="55" t="s">
        <v>1395</v>
      </c>
      <c r="M302" s="67">
        <v>29235</v>
      </c>
      <c r="N302" s="68">
        <v>29235</v>
      </c>
      <c r="O302" s="25" t="s">
        <v>1398</v>
      </c>
      <c r="P302" s="75" t="s">
        <v>1399</v>
      </c>
      <c r="Q302" s="69">
        <v>33621</v>
      </c>
      <c r="R302" s="63">
        <v>33621</v>
      </c>
      <c r="S302" s="24" t="s">
        <v>80</v>
      </c>
      <c r="T302" s="54" t="s">
        <v>81</v>
      </c>
      <c r="U302" s="18">
        <v>36066</v>
      </c>
      <c r="V302" s="18">
        <v>36066</v>
      </c>
      <c r="W302" s="18" t="s">
        <v>1396</v>
      </c>
      <c r="X302" s="77" t="s">
        <v>1397</v>
      </c>
      <c r="Y302" s="89">
        <f t="shared" si="88"/>
        <v>45243.8</v>
      </c>
      <c r="Z302" s="90">
        <f t="shared" si="89"/>
        <v>30805.568647567598</v>
      </c>
      <c r="AA302" s="91">
        <f t="shared" si="90"/>
        <v>0.68087933921482269</v>
      </c>
      <c r="AB302" s="90">
        <f t="shared" si="91"/>
        <v>76049.368647567608</v>
      </c>
      <c r="AC302" s="90">
        <f t="shared" si="92"/>
        <v>14438.231352432405</v>
      </c>
      <c r="AD302" s="92">
        <f t="shared" si="82"/>
        <v>27297</v>
      </c>
      <c r="AE302" s="92" t="str">
        <f t="shared" si="83"/>
        <v/>
      </c>
      <c r="AF302" s="92">
        <f t="shared" si="84"/>
        <v>29235</v>
      </c>
      <c r="AG302" s="92">
        <f t="shared" si="85"/>
        <v>33621</v>
      </c>
      <c r="AH302" s="92">
        <f t="shared" si="86"/>
        <v>36066</v>
      </c>
      <c r="AI302" s="100">
        <f t="shared" si="87"/>
        <v>31554.75</v>
      </c>
      <c r="AJ302" s="93">
        <f t="shared" si="93"/>
        <v>4005.431343813048</v>
      </c>
      <c r="AK302" s="23">
        <f t="shared" si="94"/>
        <v>0.12693592387241376</v>
      </c>
      <c r="AM302" s="41"/>
    </row>
    <row r="303" spans="1:39" s="15" customFormat="1" ht="74.25" customHeight="1" x14ac:dyDescent="0.2">
      <c r="A303" s="81">
        <v>300</v>
      </c>
      <c r="B303" s="82" t="s">
        <v>377</v>
      </c>
      <c r="C303" s="82" t="s">
        <v>1046</v>
      </c>
      <c r="D303" s="83" t="s">
        <v>1391</v>
      </c>
      <c r="E303" s="64">
        <v>41793</v>
      </c>
      <c r="F303" s="65">
        <v>41793</v>
      </c>
      <c r="G303" s="25" t="s">
        <v>1392</v>
      </c>
      <c r="H303" s="52" t="s">
        <v>1393</v>
      </c>
      <c r="I303" s="62">
        <v>150000</v>
      </c>
      <c r="J303" s="66">
        <v>150000</v>
      </c>
      <c r="K303" s="28" t="s">
        <v>1394</v>
      </c>
      <c r="L303" s="55" t="s">
        <v>1395</v>
      </c>
      <c r="M303" s="67">
        <v>44761</v>
      </c>
      <c r="N303" s="68">
        <v>44761</v>
      </c>
      <c r="O303" s="25" t="s">
        <v>1398</v>
      </c>
      <c r="P303" s="75" t="s">
        <v>1399</v>
      </c>
      <c r="Q303" s="69">
        <v>51475</v>
      </c>
      <c r="R303" s="63">
        <v>51475</v>
      </c>
      <c r="S303" s="24" t="s">
        <v>80</v>
      </c>
      <c r="T303" s="54" t="s">
        <v>81</v>
      </c>
      <c r="U303" s="18">
        <v>55219</v>
      </c>
      <c r="V303" s="18">
        <v>55219</v>
      </c>
      <c r="W303" s="18" t="s">
        <v>1396</v>
      </c>
      <c r="X303" s="77" t="s">
        <v>1397</v>
      </c>
      <c r="Y303" s="89">
        <f t="shared" si="88"/>
        <v>68649.600000000006</v>
      </c>
      <c r="Z303" s="90">
        <f t="shared" si="89"/>
        <v>45785.307837776956</v>
      </c>
      <c r="AA303" s="91">
        <f t="shared" si="90"/>
        <v>0.66694209198272025</v>
      </c>
      <c r="AB303" s="90">
        <f t="shared" si="91"/>
        <v>114434.90783777696</v>
      </c>
      <c r="AC303" s="90">
        <f t="shared" si="92"/>
        <v>22864.29216222305</v>
      </c>
      <c r="AD303" s="92">
        <f t="shared" si="82"/>
        <v>41793</v>
      </c>
      <c r="AE303" s="92" t="str">
        <f t="shared" si="83"/>
        <v/>
      </c>
      <c r="AF303" s="92">
        <f t="shared" si="84"/>
        <v>44761</v>
      </c>
      <c r="AG303" s="92">
        <f t="shared" si="85"/>
        <v>51475</v>
      </c>
      <c r="AH303" s="92">
        <f t="shared" si="86"/>
        <v>55219</v>
      </c>
      <c r="AI303" s="100">
        <f t="shared" si="87"/>
        <v>48312</v>
      </c>
      <c r="AJ303" s="93">
        <f t="shared" si="93"/>
        <v>6132.3780053091969</v>
      </c>
      <c r="AK303" s="23">
        <f t="shared" si="94"/>
        <v>0.12693281183368929</v>
      </c>
      <c r="AM303" s="41"/>
    </row>
    <row r="304" spans="1:39" s="15" customFormat="1" ht="74.25" customHeight="1" x14ac:dyDescent="0.2">
      <c r="A304" s="81">
        <v>301</v>
      </c>
      <c r="B304" s="82" t="s">
        <v>378</v>
      </c>
      <c r="C304" s="82" t="s">
        <v>1047</v>
      </c>
      <c r="D304" s="83" t="s">
        <v>1391</v>
      </c>
      <c r="E304" s="64">
        <v>31748</v>
      </c>
      <c r="F304" s="65">
        <v>31748</v>
      </c>
      <c r="G304" s="25" t="s">
        <v>1392</v>
      </c>
      <c r="H304" s="52" t="s">
        <v>1393</v>
      </c>
      <c r="I304" s="62">
        <v>100000</v>
      </c>
      <c r="J304" s="66">
        <v>100000</v>
      </c>
      <c r="K304" s="28" t="s">
        <v>1394</v>
      </c>
      <c r="L304" s="55" t="s">
        <v>1395</v>
      </c>
      <c r="M304" s="67">
        <v>34003</v>
      </c>
      <c r="N304" s="68">
        <v>34003</v>
      </c>
      <c r="O304" s="25" t="s">
        <v>1398</v>
      </c>
      <c r="P304" s="75" t="s">
        <v>1399</v>
      </c>
      <c r="Q304" s="69">
        <v>39103</v>
      </c>
      <c r="R304" s="63">
        <v>39103</v>
      </c>
      <c r="S304" s="24" t="s">
        <v>80</v>
      </c>
      <c r="T304" s="54" t="s">
        <v>81</v>
      </c>
      <c r="U304" s="18">
        <v>41947</v>
      </c>
      <c r="V304" s="18">
        <v>41947</v>
      </c>
      <c r="W304" s="18" t="s">
        <v>1396</v>
      </c>
      <c r="X304" s="77" t="s">
        <v>1397</v>
      </c>
      <c r="Y304" s="89">
        <f t="shared" si="88"/>
        <v>49360.2</v>
      </c>
      <c r="Z304" s="90">
        <f t="shared" si="89"/>
        <v>28594.528369952175</v>
      </c>
      <c r="AA304" s="91">
        <f t="shared" si="90"/>
        <v>0.57930333284614277</v>
      </c>
      <c r="AB304" s="90">
        <f t="shared" si="91"/>
        <v>77954.728369952179</v>
      </c>
      <c r="AC304" s="90">
        <f t="shared" si="92"/>
        <v>20765.671630047822</v>
      </c>
      <c r="AD304" s="92">
        <f t="shared" si="82"/>
        <v>31748</v>
      </c>
      <c r="AE304" s="92" t="str">
        <f t="shared" si="83"/>
        <v/>
      </c>
      <c r="AF304" s="92">
        <f t="shared" si="84"/>
        <v>34003</v>
      </c>
      <c r="AG304" s="92">
        <f t="shared" si="85"/>
        <v>39103</v>
      </c>
      <c r="AH304" s="92">
        <f t="shared" si="86"/>
        <v>41947</v>
      </c>
      <c r="AI304" s="100">
        <f t="shared" si="87"/>
        <v>36700.25</v>
      </c>
      <c r="AJ304" s="93">
        <f t="shared" si="93"/>
        <v>4658.3806467483955</v>
      </c>
      <c r="AK304" s="23">
        <f t="shared" si="94"/>
        <v>0.12693048812333418</v>
      </c>
      <c r="AM304" s="41"/>
    </row>
    <row r="305" spans="1:39" s="15" customFormat="1" ht="74.25" customHeight="1" x14ac:dyDescent="0.2">
      <c r="A305" s="81">
        <v>302</v>
      </c>
      <c r="B305" s="82" t="s">
        <v>379</v>
      </c>
      <c r="C305" s="82" t="s">
        <v>1048</v>
      </c>
      <c r="D305" s="83" t="s">
        <v>1391</v>
      </c>
      <c r="E305" s="64">
        <v>32159</v>
      </c>
      <c r="F305" s="65">
        <v>32159</v>
      </c>
      <c r="G305" s="25" t="s">
        <v>1392</v>
      </c>
      <c r="H305" s="52" t="s">
        <v>1393</v>
      </c>
      <c r="I305" s="62">
        <v>90000</v>
      </c>
      <c r="J305" s="66">
        <v>90000</v>
      </c>
      <c r="K305" s="28" t="s">
        <v>1394</v>
      </c>
      <c r="L305" s="55" t="s">
        <v>1395</v>
      </c>
      <c r="M305" s="67">
        <v>34442</v>
      </c>
      <c r="N305" s="68">
        <v>34442</v>
      </c>
      <c r="O305" s="25" t="s">
        <v>1398</v>
      </c>
      <c r="P305" s="75" t="s">
        <v>1399</v>
      </c>
      <c r="Q305" s="69">
        <v>39609</v>
      </c>
      <c r="R305" s="63">
        <v>39609</v>
      </c>
      <c r="S305" s="24" t="s">
        <v>80</v>
      </c>
      <c r="T305" s="54" t="s">
        <v>81</v>
      </c>
      <c r="U305" s="18">
        <v>42490</v>
      </c>
      <c r="V305" s="18">
        <v>42490</v>
      </c>
      <c r="W305" s="18" t="s">
        <v>1396</v>
      </c>
      <c r="X305" s="77" t="s">
        <v>1397</v>
      </c>
      <c r="Y305" s="89">
        <f t="shared" si="88"/>
        <v>47740</v>
      </c>
      <c r="Z305" s="90">
        <f t="shared" si="89"/>
        <v>23974.922450343816</v>
      </c>
      <c r="AA305" s="91">
        <f t="shared" si="90"/>
        <v>0.50219778907297474</v>
      </c>
      <c r="AB305" s="90">
        <f t="shared" si="91"/>
        <v>71714.922450343816</v>
      </c>
      <c r="AC305" s="90">
        <f t="shared" si="92"/>
        <v>23765.077549656184</v>
      </c>
      <c r="AD305" s="92">
        <f t="shared" si="82"/>
        <v>32159</v>
      </c>
      <c r="AE305" s="92" t="str">
        <f t="shared" si="83"/>
        <v/>
      </c>
      <c r="AF305" s="92">
        <f t="shared" si="84"/>
        <v>34442</v>
      </c>
      <c r="AG305" s="92">
        <f t="shared" si="85"/>
        <v>39609</v>
      </c>
      <c r="AH305" s="92">
        <f t="shared" si="86"/>
        <v>42490</v>
      </c>
      <c r="AI305" s="100">
        <f t="shared" si="87"/>
        <v>37175</v>
      </c>
      <c r="AJ305" s="93">
        <f t="shared" si="93"/>
        <v>4718.8673075926463</v>
      </c>
      <c r="AK305" s="23">
        <f t="shared" si="94"/>
        <v>0.12693657854990306</v>
      </c>
      <c r="AM305" s="41"/>
    </row>
    <row r="306" spans="1:39" s="15" customFormat="1" ht="74.25" customHeight="1" x14ac:dyDescent="0.2">
      <c r="A306" s="81">
        <v>303</v>
      </c>
      <c r="B306" s="82" t="s">
        <v>380</v>
      </c>
      <c r="C306" s="82" t="s">
        <v>1049</v>
      </c>
      <c r="D306" s="83" t="s">
        <v>1391</v>
      </c>
      <c r="E306" s="64">
        <v>27607</v>
      </c>
      <c r="F306" s="65">
        <v>27607</v>
      </c>
      <c r="G306" s="25" t="s">
        <v>1392</v>
      </c>
      <c r="H306" s="52" t="s">
        <v>1393</v>
      </c>
      <c r="I306" s="62">
        <v>95000</v>
      </c>
      <c r="J306" s="66">
        <v>95000</v>
      </c>
      <c r="K306" s="28" t="s">
        <v>1394</v>
      </c>
      <c r="L306" s="55" t="s">
        <v>1395</v>
      </c>
      <c r="M306" s="67">
        <v>29567</v>
      </c>
      <c r="N306" s="68">
        <v>29567</v>
      </c>
      <c r="O306" s="25" t="s">
        <v>1398</v>
      </c>
      <c r="P306" s="75" t="s">
        <v>1399</v>
      </c>
      <c r="Q306" s="69">
        <v>34002</v>
      </c>
      <c r="R306" s="63">
        <v>34002</v>
      </c>
      <c r="S306" s="24" t="s">
        <v>80</v>
      </c>
      <c r="T306" s="54" t="s">
        <v>81</v>
      </c>
      <c r="U306" s="18">
        <v>36475</v>
      </c>
      <c r="V306" s="18">
        <v>36475</v>
      </c>
      <c r="W306" s="18" t="s">
        <v>1396</v>
      </c>
      <c r="X306" s="77" t="s">
        <v>1397</v>
      </c>
      <c r="Y306" s="89">
        <f t="shared" si="88"/>
        <v>44530.2</v>
      </c>
      <c r="Z306" s="90">
        <f t="shared" si="89"/>
        <v>28430.714055401419</v>
      </c>
      <c r="AA306" s="91">
        <f t="shared" si="90"/>
        <v>0.63845915929866515</v>
      </c>
      <c r="AB306" s="90">
        <f t="shared" si="91"/>
        <v>72960.914055401416</v>
      </c>
      <c r="AC306" s="90">
        <f t="shared" si="92"/>
        <v>16099.485944598578</v>
      </c>
      <c r="AD306" s="92">
        <f t="shared" si="82"/>
        <v>27607</v>
      </c>
      <c r="AE306" s="92" t="str">
        <f t="shared" si="83"/>
        <v/>
      </c>
      <c r="AF306" s="92">
        <f t="shared" si="84"/>
        <v>29567</v>
      </c>
      <c r="AG306" s="92">
        <f t="shared" si="85"/>
        <v>34002</v>
      </c>
      <c r="AH306" s="92">
        <f t="shared" si="86"/>
        <v>36475</v>
      </c>
      <c r="AI306" s="100">
        <f t="shared" si="87"/>
        <v>31912.75</v>
      </c>
      <c r="AJ306" s="93">
        <f t="shared" si="93"/>
        <v>4050.5603213218128</v>
      </c>
      <c r="AK306" s="23">
        <f t="shared" si="94"/>
        <v>0.12692608193658689</v>
      </c>
      <c r="AM306" s="41"/>
    </row>
    <row r="307" spans="1:39" s="15" customFormat="1" ht="74.25" customHeight="1" x14ac:dyDescent="0.2">
      <c r="A307" s="81">
        <v>304</v>
      </c>
      <c r="B307" s="82" t="s">
        <v>381</v>
      </c>
      <c r="C307" s="82" t="s">
        <v>1050</v>
      </c>
      <c r="D307" s="83" t="s">
        <v>1391</v>
      </c>
      <c r="E307" s="64">
        <v>33425</v>
      </c>
      <c r="F307" s="65">
        <v>33425</v>
      </c>
      <c r="G307" s="25" t="s">
        <v>1392</v>
      </c>
      <c r="H307" s="52" t="s">
        <v>1393</v>
      </c>
      <c r="I307" s="62">
        <v>140000</v>
      </c>
      <c r="J307" s="66">
        <v>140000</v>
      </c>
      <c r="K307" s="28" t="s">
        <v>1394</v>
      </c>
      <c r="L307" s="55" t="s">
        <v>1395</v>
      </c>
      <c r="M307" s="67">
        <v>35799</v>
      </c>
      <c r="N307" s="68">
        <v>35799</v>
      </c>
      <c r="O307" s="25" t="s">
        <v>1398</v>
      </c>
      <c r="P307" s="75" t="s">
        <v>1399</v>
      </c>
      <c r="Q307" s="69">
        <v>41169</v>
      </c>
      <c r="R307" s="63">
        <v>41169</v>
      </c>
      <c r="S307" s="24" t="s">
        <v>80</v>
      </c>
      <c r="T307" s="54" t="s">
        <v>81</v>
      </c>
      <c r="U307" s="18">
        <v>44163</v>
      </c>
      <c r="V307" s="18">
        <v>44163</v>
      </c>
      <c r="W307" s="18" t="s">
        <v>1396</v>
      </c>
      <c r="X307" s="77" t="s">
        <v>1397</v>
      </c>
      <c r="Y307" s="89">
        <f t="shared" si="88"/>
        <v>58911.199999999997</v>
      </c>
      <c r="Z307" s="90">
        <f t="shared" si="89"/>
        <v>45528.586428748255</v>
      </c>
      <c r="AA307" s="91">
        <f t="shared" si="90"/>
        <v>0.77283413729050265</v>
      </c>
      <c r="AB307" s="90">
        <f t="shared" si="91"/>
        <v>104439.78642874825</v>
      </c>
      <c r="AC307" s="90">
        <f t="shared" si="92"/>
        <v>13382.613571251743</v>
      </c>
      <c r="AD307" s="92">
        <f t="shared" si="82"/>
        <v>33425</v>
      </c>
      <c r="AE307" s="92" t="str">
        <f t="shared" si="83"/>
        <v/>
      </c>
      <c r="AF307" s="92">
        <f t="shared" si="84"/>
        <v>35799</v>
      </c>
      <c r="AG307" s="92">
        <f t="shared" si="85"/>
        <v>41169</v>
      </c>
      <c r="AH307" s="92">
        <f t="shared" si="86"/>
        <v>44163</v>
      </c>
      <c r="AI307" s="100">
        <f t="shared" si="87"/>
        <v>38639</v>
      </c>
      <c r="AJ307" s="93">
        <f t="shared" si="93"/>
        <v>4904.6533006931286</v>
      </c>
      <c r="AK307" s="23">
        <f t="shared" si="94"/>
        <v>0.12693530631468539</v>
      </c>
      <c r="AM307" s="41"/>
    </row>
    <row r="308" spans="1:39" s="15" customFormat="1" ht="74.25" customHeight="1" x14ac:dyDescent="0.2">
      <c r="A308" s="81">
        <v>305</v>
      </c>
      <c r="B308" s="82" t="s">
        <v>382</v>
      </c>
      <c r="C308" s="82" t="s">
        <v>1051</v>
      </c>
      <c r="D308" s="83" t="s">
        <v>1391</v>
      </c>
      <c r="E308" s="64">
        <v>27644</v>
      </c>
      <c r="F308" s="65">
        <v>27644</v>
      </c>
      <c r="G308" s="25" t="s">
        <v>1392</v>
      </c>
      <c r="H308" s="52" t="s">
        <v>1393</v>
      </c>
      <c r="I308" s="62">
        <v>120000</v>
      </c>
      <c r="J308" s="66">
        <v>120000</v>
      </c>
      <c r="K308" s="28" t="s">
        <v>1394</v>
      </c>
      <c r="L308" s="55" t="s">
        <v>1395</v>
      </c>
      <c r="M308" s="67">
        <v>29608</v>
      </c>
      <c r="N308" s="68">
        <v>29608</v>
      </c>
      <c r="O308" s="25" t="s">
        <v>1398</v>
      </c>
      <c r="P308" s="75" t="s">
        <v>1399</v>
      </c>
      <c r="Q308" s="69">
        <v>34049</v>
      </c>
      <c r="R308" s="63">
        <v>34049</v>
      </c>
      <c r="S308" s="24" t="s">
        <v>80</v>
      </c>
      <c r="T308" s="54" t="s">
        <v>81</v>
      </c>
      <c r="U308" s="18">
        <v>36525</v>
      </c>
      <c r="V308" s="18">
        <v>36525</v>
      </c>
      <c r="W308" s="18" t="s">
        <v>1396</v>
      </c>
      <c r="X308" s="77" t="s">
        <v>1397</v>
      </c>
      <c r="Y308" s="89">
        <f t="shared" si="88"/>
        <v>49565.2</v>
      </c>
      <c r="Z308" s="90">
        <f t="shared" si="89"/>
        <v>39530.65004145517</v>
      </c>
      <c r="AA308" s="91">
        <f t="shared" si="90"/>
        <v>0.797548482432335</v>
      </c>
      <c r="AB308" s="90">
        <f t="shared" si="91"/>
        <v>89095.850041455167</v>
      </c>
      <c r="AC308" s="90">
        <f t="shared" si="92"/>
        <v>10034.549958544827</v>
      </c>
      <c r="AD308" s="92">
        <f t="shared" si="82"/>
        <v>27644</v>
      </c>
      <c r="AE308" s="92" t="str">
        <f t="shared" si="83"/>
        <v/>
      </c>
      <c r="AF308" s="92">
        <f t="shared" si="84"/>
        <v>29608</v>
      </c>
      <c r="AG308" s="92">
        <f t="shared" si="85"/>
        <v>34049</v>
      </c>
      <c r="AH308" s="92">
        <f t="shared" si="86"/>
        <v>36525</v>
      </c>
      <c r="AI308" s="100">
        <f t="shared" si="87"/>
        <v>31956.5</v>
      </c>
      <c r="AJ308" s="93">
        <f t="shared" si="93"/>
        <v>4056.388253935595</v>
      </c>
      <c r="AK308" s="23">
        <f t="shared" si="94"/>
        <v>0.12693468477260009</v>
      </c>
      <c r="AM308" s="41"/>
    </row>
    <row r="309" spans="1:39" s="15" customFormat="1" ht="74.25" customHeight="1" x14ac:dyDescent="0.2">
      <c r="A309" s="81">
        <v>306</v>
      </c>
      <c r="B309" s="82" t="s">
        <v>383</v>
      </c>
      <c r="C309" s="82" t="s">
        <v>1052</v>
      </c>
      <c r="D309" s="83" t="s">
        <v>1391</v>
      </c>
      <c r="E309" s="64">
        <v>36664</v>
      </c>
      <c r="F309" s="65">
        <v>36664</v>
      </c>
      <c r="G309" s="25" t="s">
        <v>1392</v>
      </c>
      <c r="H309" s="52" t="s">
        <v>1393</v>
      </c>
      <c r="I309" s="62">
        <v>120000</v>
      </c>
      <c r="J309" s="66">
        <v>120000</v>
      </c>
      <c r="K309" s="28" t="s">
        <v>1394</v>
      </c>
      <c r="L309" s="55" t="s">
        <v>1395</v>
      </c>
      <c r="M309" s="67">
        <v>39268</v>
      </c>
      <c r="N309" s="68">
        <v>39268</v>
      </c>
      <c r="O309" s="25" t="s">
        <v>1398</v>
      </c>
      <c r="P309" s="75" t="s">
        <v>1399</v>
      </c>
      <c r="Q309" s="69">
        <v>45158</v>
      </c>
      <c r="R309" s="63">
        <v>45158</v>
      </c>
      <c r="S309" s="24" t="s">
        <v>80</v>
      </c>
      <c r="T309" s="54" t="s">
        <v>81</v>
      </c>
      <c r="U309" s="18">
        <v>48443</v>
      </c>
      <c r="V309" s="18">
        <v>48443</v>
      </c>
      <c r="W309" s="18" t="s">
        <v>1396</v>
      </c>
      <c r="X309" s="77" t="s">
        <v>1397</v>
      </c>
      <c r="Y309" s="89">
        <f t="shared" si="88"/>
        <v>57906.6</v>
      </c>
      <c r="Z309" s="90">
        <f t="shared" si="89"/>
        <v>35022.572418370415</v>
      </c>
      <c r="AA309" s="91">
        <f t="shared" si="90"/>
        <v>0.60481141041557296</v>
      </c>
      <c r="AB309" s="90">
        <f t="shared" si="91"/>
        <v>92929.172418370406</v>
      </c>
      <c r="AC309" s="90">
        <f t="shared" si="92"/>
        <v>22884.027581629583</v>
      </c>
      <c r="AD309" s="92">
        <f t="shared" si="82"/>
        <v>36664</v>
      </c>
      <c r="AE309" s="92" t="str">
        <f t="shared" si="83"/>
        <v/>
      </c>
      <c r="AF309" s="92">
        <f t="shared" si="84"/>
        <v>39268</v>
      </c>
      <c r="AG309" s="92">
        <f t="shared" si="85"/>
        <v>45158</v>
      </c>
      <c r="AH309" s="92">
        <f t="shared" si="86"/>
        <v>48443</v>
      </c>
      <c r="AI309" s="100">
        <f t="shared" si="87"/>
        <v>42383.25</v>
      </c>
      <c r="AJ309" s="93">
        <f t="shared" si="93"/>
        <v>5380.0375076139881</v>
      </c>
      <c r="AK309" s="23">
        <f t="shared" si="94"/>
        <v>0.12693782349428107</v>
      </c>
      <c r="AM309" s="41"/>
    </row>
    <row r="310" spans="1:39" s="15" customFormat="1" ht="74.25" customHeight="1" x14ac:dyDescent="0.2">
      <c r="A310" s="81">
        <v>307</v>
      </c>
      <c r="B310" s="82" t="s">
        <v>384</v>
      </c>
      <c r="C310" s="82" t="s">
        <v>1053</v>
      </c>
      <c r="D310" s="83" t="s">
        <v>1391</v>
      </c>
      <c r="E310" s="64">
        <v>26737</v>
      </c>
      <c r="F310" s="65">
        <v>26737</v>
      </c>
      <c r="G310" s="25" t="s">
        <v>1392</v>
      </c>
      <c r="H310" s="52" t="s">
        <v>1393</v>
      </c>
      <c r="I310" s="62">
        <v>150000</v>
      </c>
      <c r="J310" s="66">
        <v>150000</v>
      </c>
      <c r="K310" s="28" t="s">
        <v>1394</v>
      </c>
      <c r="L310" s="55" t="s">
        <v>1395</v>
      </c>
      <c r="M310" s="67">
        <v>28636</v>
      </c>
      <c r="N310" s="68">
        <v>28636</v>
      </c>
      <c r="O310" s="25" t="s">
        <v>1398</v>
      </c>
      <c r="P310" s="75" t="s">
        <v>1399</v>
      </c>
      <c r="Q310" s="69">
        <v>32931</v>
      </c>
      <c r="R310" s="63">
        <v>32931</v>
      </c>
      <c r="S310" s="24" t="s">
        <v>80</v>
      </c>
      <c r="T310" s="54" t="s">
        <v>81</v>
      </c>
      <c r="U310" s="18">
        <v>35326</v>
      </c>
      <c r="V310" s="18">
        <v>35326</v>
      </c>
      <c r="W310" s="18" t="s">
        <v>1396</v>
      </c>
      <c r="X310" s="77" t="s">
        <v>1397</v>
      </c>
      <c r="Y310" s="89">
        <f t="shared" si="88"/>
        <v>54726</v>
      </c>
      <c r="Z310" s="90">
        <f t="shared" si="89"/>
        <v>53368.036599635176</v>
      </c>
      <c r="AA310" s="91">
        <f t="shared" si="90"/>
        <v>0.97518613820917255</v>
      </c>
      <c r="AB310" s="90">
        <f t="shared" si="91"/>
        <v>108094.03659963518</v>
      </c>
      <c r="AC310" s="90">
        <f t="shared" si="92"/>
        <v>1357.9634003648243</v>
      </c>
      <c r="AD310" s="92">
        <f t="shared" si="82"/>
        <v>26737</v>
      </c>
      <c r="AE310" s="92" t="str">
        <f t="shared" si="83"/>
        <v/>
      </c>
      <c r="AF310" s="92">
        <f t="shared" si="84"/>
        <v>28636</v>
      </c>
      <c r="AG310" s="92">
        <f t="shared" si="85"/>
        <v>32931</v>
      </c>
      <c r="AH310" s="92">
        <f t="shared" si="86"/>
        <v>35326</v>
      </c>
      <c r="AI310" s="100">
        <f t="shared" si="87"/>
        <v>30907.5</v>
      </c>
      <c r="AJ310" s="93">
        <f t="shared" si="93"/>
        <v>3923.0293141907568</v>
      </c>
      <c r="AK310" s="23">
        <f t="shared" si="94"/>
        <v>0.12692806969799422</v>
      </c>
      <c r="AM310" s="41"/>
    </row>
    <row r="311" spans="1:39" s="15" customFormat="1" ht="74.25" customHeight="1" x14ac:dyDescent="0.2">
      <c r="A311" s="81">
        <v>308</v>
      </c>
      <c r="B311" s="82" t="s">
        <v>385</v>
      </c>
      <c r="C311" s="82" t="s">
        <v>1054</v>
      </c>
      <c r="D311" s="83" t="s">
        <v>1391</v>
      </c>
      <c r="E311" s="64">
        <v>39261</v>
      </c>
      <c r="F311" s="65">
        <v>39261</v>
      </c>
      <c r="G311" s="25" t="s">
        <v>1392</v>
      </c>
      <c r="H311" s="52" t="s">
        <v>1393</v>
      </c>
      <c r="I311" s="62">
        <v>150000</v>
      </c>
      <c r="J311" s="66">
        <v>150000</v>
      </c>
      <c r="K311" s="28" t="s">
        <v>1394</v>
      </c>
      <c r="L311" s="55" t="s">
        <v>1395</v>
      </c>
      <c r="M311" s="67">
        <v>42049</v>
      </c>
      <c r="N311" s="68">
        <v>42049</v>
      </c>
      <c r="O311" s="25" t="s">
        <v>1398</v>
      </c>
      <c r="P311" s="75" t="s">
        <v>1399</v>
      </c>
      <c r="Q311" s="69">
        <v>48357</v>
      </c>
      <c r="R311" s="63">
        <v>48357</v>
      </c>
      <c r="S311" s="24" t="s">
        <v>80</v>
      </c>
      <c r="T311" s="54" t="s">
        <v>81</v>
      </c>
      <c r="U311" s="18">
        <v>51874</v>
      </c>
      <c r="V311" s="18">
        <v>51874</v>
      </c>
      <c r="W311" s="18" t="s">
        <v>1396</v>
      </c>
      <c r="X311" s="77" t="s">
        <v>1397</v>
      </c>
      <c r="Y311" s="89">
        <f t="shared" si="88"/>
        <v>66308.2</v>
      </c>
      <c r="Z311" s="90">
        <f t="shared" si="89"/>
        <v>47050.422184078219</v>
      </c>
      <c r="AA311" s="91">
        <f t="shared" si="90"/>
        <v>0.70957169979094925</v>
      </c>
      <c r="AB311" s="90">
        <f t="shared" si="91"/>
        <v>113358.62218407821</v>
      </c>
      <c r="AC311" s="90">
        <f t="shared" si="92"/>
        <v>19257.777815921778</v>
      </c>
      <c r="AD311" s="92">
        <f t="shared" si="82"/>
        <v>39261</v>
      </c>
      <c r="AE311" s="92" t="str">
        <f t="shared" si="83"/>
        <v/>
      </c>
      <c r="AF311" s="92">
        <f t="shared" si="84"/>
        <v>42049</v>
      </c>
      <c r="AG311" s="92">
        <f t="shared" si="85"/>
        <v>48357</v>
      </c>
      <c r="AH311" s="92">
        <f t="shared" si="86"/>
        <v>51874</v>
      </c>
      <c r="AI311" s="100">
        <f t="shared" si="87"/>
        <v>45385.25</v>
      </c>
      <c r="AJ311" s="93">
        <f t="shared" si="93"/>
        <v>5761.1392608869764</v>
      </c>
      <c r="AK311" s="23">
        <f t="shared" si="94"/>
        <v>0.12693858160717361</v>
      </c>
      <c r="AM311" s="41"/>
    </row>
    <row r="312" spans="1:39" s="15" customFormat="1" ht="74.25" customHeight="1" x14ac:dyDescent="0.2">
      <c r="A312" s="81">
        <v>309</v>
      </c>
      <c r="B312" s="82" t="s">
        <v>386</v>
      </c>
      <c r="C312" s="82" t="s">
        <v>1055</v>
      </c>
      <c r="D312" s="83" t="s">
        <v>1391</v>
      </c>
      <c r="E312" s="64">
        <v>37394</v>
      </c>
      <c r="F312" s="65">
        <v>37394</v>
      </c>
      <c r="G312" s="25" t="s">
        <v>1392</v>
      </c>
      <c r="H312" s="52" t="s">
        <v>1393</v>
      </c>
      <c r="I312" s="62">
        <v>180000</v>
      </c>
      <c r="J312" s="66">
        <v>180000</v>
      </c>
      <c r="K312" s="28" t="s">
        <v>1394</v>
      </c>
      <c r="L312" s="55" t="s">
        <v>1395</v>
      </c>
      <c r="M312" s="67">
        <v>40049</v>
      </c>
      <c r="N312" s="68">
        <v>40049</v>
      </c>
      <c r="O312" s="25" t="s">
        <v>1398</v>
      </c>
      <c r="P312" s="75" t="s">
        <v>1399</v>
      </c>
      <c r="Q312" s="69">
        <v>46057</v>
      </c>
      <c r="R312" s="63">
        <v>46057</v>
      </c>
      <c r="S312" s="24" t="s">
        <v>80</v>
      </c>
      <c r="T312" s="54" t="s">
        <v>81</v>
      </c>
      <c r="U312" s="18">
        <v>49407</v>
      </c>
      <c r="V312" s="18">
        <v>49407</v>
      </c>
      <c r="W312" s="18" t="s">
        <v>1396</v>
      </c>
      <c r="X312" s="77" t="s">
        <v>1397</v>
      </c>
      <c r="Y312" s="89">
        <f t="shared" si="88"/>
        <v>70581.399999999994</v>
      </c>
      <c r="Z312" s="90">
        <f t="shared" si="89"/>
        <v>61351.166258678408</v>
      </c>
      <c r="AA312" s="91">
        <f t="shared" si="90"/>
        <v>0.86922569201912137</v>
      </c>
      <c r="AB312" s="90">
        <f t="shared" si="91"/>
        <v>131932.56625867839</v>
      </c>
      <c r="AC312" s="90">
        <f t="shared" si="92"/>
        <v>9230.2337413215864</v>
      </c>
      <c r="AD312" s="92">
        <f t="shared" si="82"/>
        <v>37394</v>
      </c>
      <c r="AE312" s="92" t="str">
        <f t="shared" si="83"/>
        <v/>
      </c>
      <c r="AF312" s="92">
        <f t="shared" si="84"/>
        <v>40049</v>
      </c>
      <c r="AG312" s="92">
        <f t="shared" si="85"/>
        <v>46057</v>
      </c>
      <c r="AH312" s="92">
        <f t="shared" si="86"/>
        <v>49407</v>
      </c>
      <c r="AI312" s="100">
        <f t="shared" si="87"/>
        <v>43226.75</v>
      </c>
      <c r="AJ312" s="93">
        <f t="shared" si="93"/>
        <v>5487.1022331160066</v>
      </c>
      <c r="AK312" s="23">
        <f t="shared" si="94"/>
        <v>0.12693765395538659</v>
      </c>
      <c r="AM312" s="41"/>
    </row>
    <row r="313" spans="1:39" s="15" customFormat="1" ht="74.25" customHeight="1" x14ac:dyDescent="0.2">
      <c r="A313" s="81">
        <v>310</v>
      </c>
      <c r="B313" s="82" t="s">
        <v>387</v>
      </c>
      <c r="C313" s="82" t="s">
        <v>1056</v>
      </c>
      <c r="D313" s="83" t="s">
        <v>1391</v>
      </c>
      <c r="E313" s="64">
        <v>47892</v>
      </c>
      <c r="F313" s="65">
        <v>47892</v>
      </c>
      <c r="G313" s="25" t="s">
        <v>1392</v>
      </c>
      <c r="H313" s="52" t="s">
        <v>1393</v>
      </c>
      <c r="I313" s="62">
        <v>200000</v>
      </c>
      <c r="J313" s="66">
        <v>200000</v>
      </c>
      <c r="K313" s="28" t="s">
        <v>1394</v>
      </c>
      <c r="L313" s="55" t="s">
        <v>1395</v>
      </c>
      <c r="M313" s="67">
        <v>51293</v>
      </c>
      <c r="N313" s="68">
        <v>51293</v>
      </c>
      <c r="O313" s="25" t="s">
        <v>1398</v>
      </c>
      <c r="P313" s="75" t="s">
        <v>1399</v>
      </c>
      <c r="Q313" s="69">
        <v>58987</v>
      </c>
      <c r="R313" s="63">
        <v>58987</v>
      </c>
      <c r="S313" s="24" t="s">
        <v>80</v>
      </c>
      <c r="T313" s="54" t="s">
        <v>81</v>
      </c>
      <c r="U313" s="18">
        <v>63278</v>
      </c>
      <c r="V313" s="18">
        <v>63278</v>
      </c>
      <c r="W313" s="18" t="s">
        <v>1396</v>
      </c>
      <c r="X313" s="77" t="s">
        <v>1397</v>
      </c>
      <c r="Y313" s="89">
        <f t="shared" si="88"/>
        <v>84290</v>
      </c>
      <c r="Z313" s="90">
        <f t="shared" si="89"/>
        <v>64969.543760903849</v>
      </c>
      <c r="AA313" s="91">
        <f t="shared" si="90"/>
        <v>0.7707859029648102</v>
      </c>
      <c r="AB313" s="90">
        <f t="shared" si="91"/>
        <v>149259.54376090385</v>
      </c>
      <c r="AC313" s="90">
        <f t="shared" si="92"/>
        <v>19320.456239096151</v>
      </c>
      <c r="AD313" s="92">
        <f t="shared" si="82"/>
        <v>47892</v>
      </c>
      <c r="AE313" s="92" t="str">
        <f t="shared" si="83"/>
        <v/>
      </c>
      <c r="AF313" s="92">
        <f t="shared" si="84"/>
        <v>51293</v>
      </c>
      <c r="AG313" s="92">
        <f t="shared" si="85"/>
        <v>58987</v>
      </c>
      <c r="AH313" s="92">
        <f t="shared" si="86"/>
        <v>63278</v>
      </c>
      <c r="AI313" s="100">
        <f t="shared" si="87"/>
        <v>55362.5</v>
      </c>
      <c r="AJ313" s="93">
        <f t="shared" si="93"/>
        <v>7027.59657825253</v>
      </c>
      <c r="AK313" s="23">
        <f t="shared" si="94"/>
        <v>0.12693784742835909</v>
      </c>
      <c r="AM313" s="41"/>
    </row>
    <row r="314" spans="1:39" s="15" customFormat="1" ht="74.25" customHeight="1" x14ac:dyDescent="0.2">
      <c r="A314" s="81">
        <v>311</v>
      </c>
      <c r="B314" s="82" t="s">
        <v>388</v>
      </c>
      <c r="C314" s="82" t="s">
        <v>1057</v>
      </c>
      <c r="D314" s="83" t="s">
        <v>1391</v>
      </c>
      <c r="E314" s="64">
        <v>39314</v>
      </c>
      <c r="F314" s="65">
        <v>39314</v>
      </c>
      <c r="G314" s="25" t="s">
        <v>1392</v>
      </c>
      <c r="H314" s="52" t="s">
        <v>1393</v>
      </c>
      <c r="I314" s="62">
        <v>220000</v>
      </c>
      <c r="J314" s="66">
        <v>220000</v>
      </c>
      <c r="K314" s="28" t="s">
        <v>1394</v>
      </c>
      <c r="L314" s="55" t="s">
        <v>1395</v>
      </c>
      <c r="M314" s="67">
        <v>42106</v>
      </c>
      <c r="N314" s="68">
        <v>42106</v>
      </c>
      <c r="O314" s="25" t="s">
        <v>1398</v>
      </c>
      <c r="P314" s="75" t="s">
        <v>1399</v>
      </c>
      <c r="Q314" s="69">
        <v>48422</v>
      </c>
      <c r="R314" s="63">
        <v>48422</v>
      </c>
      <c r="S314" s="24" t="s">
        <v>80</v>
      </c>
      <c r="T314" s="54" t="s">
        <v>81</v>
      </c>
      <c r="U314" s="18">
        <v>51944</v>
      </c>
      <c r="V314" s="18">
        <v>51944</v>
      </c>
      <c r="W314" s="18" t="s">
        <v>1396</v>
      </c>
      <c r="X314" s="77" t="s">
        <v>1397</v>
      </c>
      <c r="Y314" s="89">
        <f t="shared" si="88"/>
        <v>80357.2</v>
      </c>
      <c r="Z314" s="90">
        <f t="shared" si="89"/>
        <v>78222.402629937162</v>
      </c>
      <c r="AA314" s="91">
        <f t="shared" si="90"/>
        <v>0.9734336516197325</v>
      </c>
      <c r="AB314" s="90">
        <f t="shared" si="91"/>
        <v>158579.60262993717</v>
      </c>
      <c r="AC314" s="90">
        <f t="shared" si="92"/>
        <v>2134.7973700628354</v>
      </c>
      <c r="AD314" s="92">
        <f t="shared" si="82"/>
        <v>39314</v>
      </c>
      <c r="AE314" s="92" t="str">
        <f t="shared" si="83"/>
        <v/>
      </c>
      <c r="AF314" s="92">
        <f t="shared" si="84"/>
        <v>42106</v>
      </c>
      <c r="AG314" s="92">
        <f t="shared" si="85"/>
        <v>48422</v>
      </c>
      <c r="AH314" s="92">
        <f t="shared" si="86"/>
        <v>51944</v>
      </c>
      <c r="AI314" s="100">
        <f t="shared" si="87"/>
        <v>45446.5</v>
      </c>
      <c r="AJ314" s="93">
        <f t="shared" si="93"/>
        <v>5768.8127894741046</v>
      </c>
      <c r="AK314" s="23">
        <f t="shared" si="94"/>
        <v>0.1269363491022214</v>
      </c>
      <c r="AM314" s="41"/>
    </row>
    <row r="315" spans="1:39" s="15" customFormat="1" ht="74.25" customHeight="1" x14ac:dyDescent="0.2">
      <c r="A315" s="81">
        <v>312</v>
      </c>
      <c r="B315" s="82" t="s">
        <v>389</v>
      </c>
      <c r="C315" s="82" t="s">
        <v>1058</v>
      </c>
      <c r="D315" s="83" t="s">
        <v>1391</v>
      </c>
      <c r="E315" s="64">
        <v>141311</v>
      </c>
      <c r="F315" s="65">
        <v>141311</v>
      </c>
      <c r="G315" s="25" t="s">
        <v>1392</v>
      </c>
      <c r="H315" s="52" t="s">
        <v>1393</v>
      </c>
      <c r="I315" s="62">
        <v>300000</v>
      </c>
      <c r="J315" s="66">
        <v>300000</v>
      </c>
      <c r="K315" s="28" t="s">
        <v>1394</v>
      </c>
      <c r="L315" s="55" t="s">
        <v>1395</v>
      </c>
      <c r="M315" s="67">
        <v>151203</v>
      </c>
      <c r="N315" s="68">
        <v>151203</v>
      </c>
      <c r="O315" s="25" t="s">
        <v>1398</v>
      </c>
      <c r="P315" s="75" t="s">
        <v>1399</v>
      </c>
      <c r="Q315" s="69">
        <v>173883</v>
      </c>
      <c r="R315" s="63">
        <v>173883</v>
      </c>
      <c r="S315" s="24" t="s">
        <v>80</v>
      </c>
      <c r="T315" s="54" t="s">
        <v>81</v>
      </c>
      <c r="U315" s="18">
        <v>186530</v>
      </c>
      <c r="V315" s="18">
        <v>186530</v>
      </c>
      <c r="W315" s="18" t="s">
        <v>1396</v>
      </c>
      <c r="X315" s="77" t="s">
        <v>1397</v>
      </c>
      <c r="Y315" s="89">
        <f t="shared" si="88"/>
        <v>190585.4</v>
      </c>
      <c r="Z315" s="90">
        <f t="shared" si="89"/>
        <v>63729.724330958808</v>
      </c>
      <c r="AA315" s="91">
        <f t="shared" si="90"/>
        <v>0.33438933061482573</v>
      </c>
      <c r="AB315" s="90">
        <f t="shared" si="91"/>
        <v>254315.12433095882</v>
      </c>
      <c r="AC315" s="90">
        <f t="shared" si="92"/>
        <v>126855.67566904119</v>
      </c>
      <c r="AD315" s="92">
        <f t="shared" si="82"/>
        <v>141311</v>
      </c>
      <c r="AE315" s="92" t="str">
        <f t="shared" si="83"/>
        <v/>
      </c>
      <c r="AF315" s="92">
        <f t="shared" si="84"/>
        <v>151203</v>
      </c>
      <c r="AG315" s="92">
        <f t="shared" si="85"/>
        <v>173883</v>
      </c>
      <c r="AH315" s="92">
        <f t="shared" si="86"/>
        <v>186530</v>
      </c>
      <c r="AI315" s="100">
        <f t="shared" si="87"/>
        <v>163231.75</v>
      </c>
      <c r="AJ315" s="93">
        <f t="shared" si="93"/>
        <v>20667.750133561545</v>
      </c>
      <c r="AK315" s="23">
        <f t="shared" si="94"/>
        <v>0.12661599311139865</v>
      </c>
      <c r="AM315" s="41"/>
    </row>
    <row r="316" spans="1:39" s="15" customFormat="1" ht="74.25" customHeight="1" x14ac:dyDescent="0.2">
      <c r="A316" s="81">
        <v>313</v>
      </c>
      <c r="B316" s="82" t="s">
        <v>390</v>
      </c>
      <c r="C316" s="82" t="s">
        <v>1059</v>
      </c>
      <c r="D316" s="83" t="s">
        <v>1391</v>
      </c>
      <c r="E316" s="64">
        <v>50852</v>
      </c>
      <c r="F316" s="65">
        <v>50852</v>
      </c>
      <c r="G316" s="25" t="s">
        <v>1392</v>
      </c>
      <c r="H316" s="52" t="s">
        <v>1393</v>
      </c>
      <c r="I316" s="62">
        <v>450000</v>
      </c>
      <c r="J316" s="66">
        <v>450000</v>
      </c>
      <c r="K316" s="28" t="s">
        <v>1394</v>
      </c>
      <c r="L316" s="55" t="s">
        <v>1395</v>
      </c>
      <c r="M316" s="67">
        <v>54463</v>
      </c>
      <c r="N316" s="68">
        <v>54463</v>
      </c>
      <c r="O316" s="25" t="s">
        <v>1398</v>
      </c>
      <c r="P316" s="75" t="s">
        <v>1399</v>
      </c>
      <c r="Q316" s="69">
        <v>62632</v>
      </c>
      <c r="R316" s="63">
        <v>62632</v>
      </c>
      <c r="S316" s="24" t="s">
        <v>80</v>
      </c>
      <c r="T316" s="54" t="s">
        <v>81</v>
      </c>
      <c r="U316" s="18">
        <v>67188</v>
      </c>
      <c r="V316" s="18">
        <v>67188</v>
      </c>
      <c r="W316" s="18" t="s">
        <v>1396</v>
      </c>
      <c r="X316" s="77" t="s">
        <v>1397</v>
      </c>
      <c r="Y316" s="89">
        <f t="shared" si="88"/>
        <v>137027</v>
      </c>
      <c r="Z316" s="90">
        <f t="shared" si="89"/>
        <v>175076.51569813697</v>
      </c>
      <c r="AA316" s="91">
        <f t="shared" si="90"/>
        <v>1.277678966175549</v>
      </c>
      <c r="AB316" s="90">
        <f t="shared" si="91"/>
        <v>312103.51569813699</v>
      </c>
      <c r="AC316" s="90">
        <f t="shared" si="92"/>
        <v>-38049.515698136966</v>
      </c>
      <c r="AD316" s="92">
        <f t="shared" si="82"/>
        <v>50852</v>
      </c>
      <c r="AE316" s="92" t="str">
        <f t="shared" si="83"/>
        <v/>
      </c>
      <c r="AF316" s="92">
        <f t="shared" si="84"/>
        <v>54463</v>
      </c>
      <c r="AG316" s="92">
        <f t="shared" si="85"/>
        <v>62632</v>
      </c>
      <c r="AH316" s="92">
        <f t="shared" si="86"/>
        <v>67188</v>
      </c>
      <c r="AI316" s="100">
        <f t="shared" si="87"/>
        <v>58783.75</v>
      </c>
      <c r="AJ316" s="93">
        <f t="shared" si="93"/>
        <v>7461.5008488015774</v>
      </c>
      <c r="AK316" s="23">
        <f t="shared" si="94"/>
        <v>0.12693135175625198</v>
      </c>
      <c r="AM316" s="41"/>
    </row>
    <row r="317" spans="1:39" s="15" customFormat="1" ht="74.25" customHeight="1" x14ac:dyDescent="0.2">
      <c r="A317" s="81">
        <v>314</v>
      </c>
      <c r="B317" s="82" t="s">
        <v>391</v>
      </c>
      <c r="C317" s="82" t="s">
        <v>1060</v>
      </c>
      <c r="D317" s="83" t="s">
        <v>1391</v>
      </c>
      <c r="E317" s="64">
        <v>317950</v>
      </c>
      <c r="F317" s="65">
        <v>317950</v>
      </c>
      <c r="G317" s="25" t="s">
        <v>1392</v>
      </c>
      <c r="H317" s="52" t="s">
        <v>1393</v>
      </c>
      <c r="I317" s="62">
        <v>500000</v>
      </c>
      <c r="J317" s="66">
        <v>500000</v>
      </c>
      <c r="K317" s="28" t="s">
        <v>1394</v>
      </c>
      <c r="L317" s="55" t="s">
        <v>1395</v>
      </c>
      <c r="M317" s="67">
        <v>340207</v>
      </c>
      <c r="N317" s="68">
        <v>340207</v>
      </c>
      <c r="O317" s="25" t="s">
        <v>1398</v>
      </c>
      <c r="P317" s="75" t="s">
        <v>1399</v>
      </c>
      <c r="Q317" s="69">
        <v>391238</v>
      </c>
      <c r="R317" s="63">
        <v>391238</v>
      </c>
      <c r="S317" s="24" t="s">
        <v>80</v>
      </c>
      <c r="T317" s="54" t="s">
        <v>81</v>
      </c>
      <c r="U317" s="18">
        <v>419695</v>
      </c>
      <c r="V317" s="18">
        <v>419695</v>
      </c>
      <c r="W317" s="18" t="s">
        <v>1396</v>
      </c>
      <c r="X317" s="77" t="s">
        <v>1397</v>
      </c>
      <c r="Y317" s="89">
        <f t="shared" si="88"/>
        <v>393818</v>
      </c>
      <c r="Z317" s="90">
        <f t="shared" si="89"/>
        <v>71730.372573269124</v>
      </c>
      <c r="AA317" s="91">
        <f t="shared" si="90"/>
        <v>0.18214091934159721</v>
      </c>
      <c r="AB317" s="90">
        <f t="shared" si="91"/>
        <v>465548.37257326912</v>
      </c>
      <c r="AC317" s="90">
        <f t="shared" si="92"/>
        <v>322087.62742673088</v>
      </c>
      <c r="AD317" s="92" t="str">
        <f t="shared" si="82"/>
        <v/>
      </c>
      <c r="AE317" s="92" t="str">
        <f t="shared" si="83"/>
        <v/>
      </c>
      <c r="AF317" s="92">
        <f t="shared" si="84"/>
        <v>340207</v>
      </c>
      <c r="AG317" s="92">
        <f t="shared" si="85"/>
        <v>391238</v>
      </c>
      <c r="AH317" s="92">
        <f t="shared" si="86"/>
        <v>419695</v>
      </c>
      <c r="AI317" s="100">
        <f t="shared" si="87"/>
        <v>383713.33333333331</v>
      </c>
      <c r="AJ317" s="93">
        <f t="shared" si="93"/>
        <v>40274.694192921357</v>
      </c>
      <c r="AK317" s="23">
        <f t="shared" si="94"/>
        <v>0.10496037196063387</v>
      </c>
      <c r="AM317" s="41"/>
    </row>
    <row r="318" spans="1:39" s="15" customFormat="1" ht="74.25" customHeight="1" x14ac:dyDescent="0.2">
      <c r="A318" s="81">
        <v>315</v>
      </c>
      <c r="B318" s="82" t="s">
        <v>392</v>
      </c>
      <c r="C318" s="82" t="s">
        <v>1061</v>
      </c>
      <c r="D318" s="83" t="s">
        <v>1391</v>
      </c>
      <c r="E318" s="64">
        <v>221817</v>
      </c>
      <c r="F318" s="65">
        <v>221817</v>
      </c>
      <c r="G318" s="25" t="s">
        <v>1392</v>
      </c>
      <c r="H318" s="52" t="s">
        <v>1393</v>
      </c>
      <c r="I318" s="62">
        <v>1200000</v>
      </c>
      <c r="J318" s="66">
        <v>1200000</v>
      </c>
      <c r="K318" s="28" t="s">
        <v>1394</v>
      </c>
      <c r="L318" s="55" t="s">
        <v>1395</v>
      </c>
      <c r="M318" s="67">
        <v>237570</v>
      </c>
      <c r="N318" s="68">
        <v>237570</v>
      </c>
      <c r="O318" s="25" t="s">
        <v>1398</v>
      </c>
      <c r="P318" s="75" t="s">
        <v>1399</v>
      </c>
      <c r="Q318" s="69">
        <v>273205</v>
      </c>
      <c r="R318" s="63">
        <v>273205</v>
      </c>
      <c r="S318" s="24" t="s">
        <v>80</v>
      </c>
      <c r="T318" s="54" t="s">
        <v>81</v>
      </c>
      <c r="U318" s="18">
        <v>293077</v>
      </c>
      <c r="V318" s="18">
        <v>293077</v>
      </c>
      <c r="W318" s="18" t="s">
        <v>1396</v>
      </c>
      <c r="X318" s="77" t="s">
        <v>1397</v>
      </c>
      <c r="Y318" s="89">
        <f t="shared" si="88"/>
        <v>445133.8</v>
      </c>
      <c r="Z318" s="90">
        <f t="shared" si="89"/>
        <v>422923.42298305023</v>
      </c>
      <c r="AA318" s="91">
        <f t="shared" si="90"/>
        <v>0.95010404283622196</v>
      </c>
      <c r="AB318" s="90">
        <f t="shared" si="91"/>
        <v>868057.22298305016</v>
      </c>
      <c r="AC318" s="90">
        <f t="shared" si="92"/>
        <v>22210.377016949758</v>
      </c>
      <c r="AD318" s="92">
        <f t="shared" si="82"/>
        <v>221817</v>
      </c>
      <c r="AE318" s="92" t="str">
        <f t="shared" si="83"/>
        <v/>
      </c>
      <c r="AF318" s="92">
        <f t="shared" si="84"/>
        <v>237570</v>
      </c>
      <c r="AG318" s="92">
        <f t="shared" si="85"/>
        <v>273205</v>
      </c>
      <c r="AH318" s="92">
        <f t="shared" si="86"/>
        <v>293077</v>
      </c>
      <c r="AI318" s="100">
        <f t="shared" si="87"/>
        <v>256417.25</v>
      </c>
      <c r="AJ318" s="93">
        <f t="shared" si="93"/>
        <v>32548.230636754026</v>
      </c>
      <c r="AK318" s="23">
        <f t="shared" si="94"/>
        <v>0.12693463734110721</v>
      </c>
      <c r="AM318" s="41"/>
    </row>
    <row r="319" spans="1:39" s="15" customFormat="1" ht="74.25" customHeight="1" x14ac:dyDescent="0.2">
      <c r="A319" s="81">
        <v>316</v>
      </c>
      <c r="B319" s="82" t="s">
        <v>393</v>
      </c>
      <c r="C319" s="82" t="s">
        <v>1061</v>
      </c>
      <c r="D319" s="83" t="s">
        <v>1391</v>
      </c>
      <c r="E319" s="64">
        <v>915601</v>
      </c>
      <c r="F319" s="65">
        <v>915601</v>
      </c>
      <c r="G319" s="25" t="s">
        <v>1392</v>
      </c>
      <c r="H319" s="52" t="s">
        <v>1393</v>
      </c>
      <c r="I319" s="62">
        <v>2000000</v>
      </c>
      <c r="J319" s="66">
        <v>2000000</v>
      </c>
      <c r="K319" s="28" t="s">
        <v>1394</v>
      </c>
      <c r="L319" s="55" t="s">
        <v>1395</v>
      </c>
      <c r="M319" s="67">
        <v>980625</v>
      </c>
      <c r="N319" s="68">
        <v>980625</v>
      </c>
      <c r="O319" s="25" t="s">
        <v>1398</v>
      </c>
      <c r="P319" s="75" t="s">
        <v>1399</v>
      </c>
      <c r="Q319" s="69">
        <v>1127719</v>
      </c>
      <c r="R319" s="63">
        <v>1127719</v>
      </c>
      <c r="S319" s="24" t="s">
        <v>80</v>
      </c>
      <c r="T319" s="54" t="s">
        <v>81</v>
      </c>
      <c r="U319" s="18">
        <v>1209743</v>
      </c>
      <c r="V319" s="18">
        <v>1209743</v>
      </c>
      <c r="W319" s="18" t="s">
        <v>1396</v>
      </c>
      <c r="X319" s="77" t="s">
        <v>1397</v>
      </c>
      <c r="Y319" s="89">
        <f t="shared" si="88"/>
        <v>1246737.6000000001</v>
      </c>
      <c r="Z319" s="90">
        <f t="shared" si="89"/>
        <v>436865.43539378355</v>
      </c>
      <c r="AA319" s="91">
        <f t="shared" si="90"/>
        <v>0.35040688224513605</v>
      </c>
      <c r="AB319" s="90">
        <f t="shared" si="91"/>
        <v>1683603.0353937836</v>
      </c>
      <c r="AC319" s="90">
        <f t="shared" si="92"/>
        <v>809872.1646062166</v>
      </c>
      <c r="AD319" s="92">
        <f t="shared" si="82"/>
        <v>915601</v>
      </c>
      <c r="AE319" s="92" t="str">
        <f t="shared" si="83"/>
        <v/>
      </c>
      <c r="AF319" s="92">
        <f t="shared" si="84"/>
        <v>980625</v>
      </c>
      <c r="AG319" s="92">
        <f t="shared" si="85"/>
        <v>1127719</v>
      </c>
      <c r="AH319" s="92">
        <f t="shared" si="86"/>
        <v>1209743</v>
      </c>
      <c r="AI319" s="100">
        <f t="shared" si="87"/>
        <v>1058422</v>
      </c>
      <c r="AJ319" s="93">
        <f t="shared" si="93"/>
        <v>134350.69842269769</v>
      </c>
      <c r="AK319" s="23">
        <f t="shared" si="94"/>
        <v>0.12693490727016038</v>
      </c>
      <c r="AM319" s="41"/>
    </row>
    <row r="320" spans="1:39" s="15" customFormat="1" ht="74.25" customHeight="1" x14ac:dyDescent="0.2">
      <c r="A320" s="81">
        <v>317</v>
      </c>
      <c r="B320" s="82" t="s">
        <v>394</v>
      </c>
      <c r="C320" s="82" t="s">
        <v>1061</v>
      </c>
      <c r="D320" s="83" t="s">
        <v>1391</v>
      </c>
      <c r="E320" s="64">
        <v>1774212</v>
      </c>
      <c r="F320" s="65">
        <v>1774212</v>
      </c>
      <c r="G320" s="25" t="s">
        <v>1392</v>
      </c>
      <c r="H320" s="52" t="s">
        <v>1393</v>
      </c>
      <c r="I320" s="62">
        <v>2200000</v>
      </c>
      <c r="J320" s="66">
        <v>2200000</v>
      </c>
      <c r="K320" s="28" t="s">
        <v>1394</v>
      </c>
      <c r="L320" s="55" t="s">
        <v>1395</v>
      </c>
      <c r="M320" s="67">
        <v>1900213</v>
      </c>
      <c r="N320" s="68">
        <v>1900213</v>
      </c>
      <c r="O320" s="25" t="s">
        <v>1398</v>
      </c>
      <c r="P320" s="75" t="s">
        <v>1399</v>
      </c>
      <c r="Q320" s="69">
        <v>2185245</v>
      </c>
      <c r="R320" s="63">
        <v>2185245</v>
      </c>
      <c r="S320" s="24" t="s">
        <v>80</v>
      </c>
      <c r="T320" s="54" t="s">
        <v>81</v>
      </c>
      <c r="U320" s="18">
        <v>2344188</v>
      </c>
      <c r="V320" s="18">
        <v>2344188</v>
      </c>
      <c r="W320" s="18" t="s">
        <v>1396</v>
      </c>
      <c r="X320" s="77" t="s">
        <v>1397</v>
      </c>
      <c r="Y320" s="89">
        <f t="shared" si="88"/>
        <v>2080771.6</v>
      </c>
      <c r="Z320" s="90">
        <f t="shared" si="89"/>
        <v>235105.56078557522</v>
      </c>
      <c r="AA320" s="91">
        <f t="shared" si="90"/>
        <v>0.11298960481081884</v>
      </c>
      <c r="AB320" s="90">
        <f t="shared" si="91"/>
        <v>2315877.1607855754</v>
      </c>
      <c r="AC320" s="90">
        <f t="shared" si="92"/>
        <v>1845666.0392144248</v>
      </c>
      <c r="AD320" s="92" t="str">
        <f t="shared" si="82"/>
        <v/>
      </c>
      <c r="AE320" s="92">
        <f t="shared" si="83"/>
        <v>2200000</v>
      </c>
      <c r="AF320" s="92">
        <f t="shared" si="84"/>
        <v>1900213</v>
      </c>
      <c r="AG320" s="92">
        <f t="shared" si="85"/>
        <v>2185245</v>
      </c>
      <c r="AH320" s="92" t="str">
        <f t="shared" si="86"/>
        <v/>
      </c>
      <c r="AI320" s="100">
        <f t="shared" si="87"/>
        <v>2095152.6666666667</v>
      </c>
      <c r="AJ320" s="93">
        <f t="shared" si="93"/>
        <v>168983.82388954671</v>
      </c>
      <c r="AK320" s="23">
        <f t="shared" si="94"/>
        <v>8.0654659003153009E-2</v>
      </c>
      <c r="AM320" s="41"/>
    </row>
    <row r="321" spans="1:39" s="15" customFormat="1" ht="74.25" customHeight="1" x14ac:dyDescent="0.2">
      <c r="A321" s="81">
        <v>318</v>
      </c>
      <c r="B321" s="82" t="s">
        <v>395</v>
      </c>
      <c r="C321" s="82" t="s">
        <v>1061</v>
      </c>
      <c r="D321" s="83" t="s">
        <v>1391</v>
      </c>
      <c r="E321" s="64">
        <v>2149979</v>
      </c>
      <c r="F321" s="65">
        <v>2149979</v>
      </c>
      <c r="G321" s="25" t="s">
        <v>1392</v>
      </c>
      <c r="H321" s="52" t="s">
        <v>1393</v>
      </c>
      <c r="I321" s="62">
        <v>2500000</v>
      </c>
      <c r="J321" s="66">
        <v>2500000</v>
      </c>
      <c r="K321" s="28" t="s">
        <v>1394</v>
      </c>
      <c r="L321" s="55" t="s">
        <v>1395</v>
      </c>
      <c r="M321" s="67">
        <v>2302667</v>
      </c>
      <c r="N321" s="68">
        <v>2302667</v>
      </c>
      <c r="O321" s="25" t="s">
        <v>1398</v>
      </c>
      <c r="P321" s="75" t="s">
        <v>1399</v>
      </c>
      <c r="Q321" s="69">
        <v>2648067</v>
      </c>
      <c r="R321" s="63">
        <v>2648067</v>
      </c>
      <c r="S321" s="24" t="s">
        <v>80</v>
      </c>
      <c r="T321" s="54" t="s">
        <v>81</v>
      </c>
      <c r="U321" s="18">
        <v>2840673</v>
      </c>
      <c r="V321" s="18">
        <v>2840673</v>
      </c>
      <c r="W321" s="18" t="s">
        <v>1396</v>
      </c>
      <c r="X321" s="77" t="s">
        <v>1397</v>
      </c>
      <c r="Y321" s="89">
        <f t="shared" si="88"/>
        <v>2488277.2000000002</v>
      </c>
      <c r="Z321" s="90">
        <f t="shared" si="89"/>
        <v>273290.05769914133</v>
      </c>
      <c r="AA321" s="91">
        <f t="shared" si="90"/>
        <v>0.10983103397770204</v>
      </c>
      <c r="AB321" s="90">
        <f t="shared" si="91"/>
        <v>2761567.2576991413</v>
      </c>
      <c r="AC321" s="90">
        <f t="shared" si="92"/>
        <v>2214987.1423008591</v>
      </c>
      <c r="AD321" s="92" t="str">
        <f t="shared" si="82"/>
        <v/>
      </c>
      <c r="AE321" s="92">
        <f t="shared" si="83"/>
        <v>2500000</v>
      </c>
      <c r="AF321" s="92">
        <f t="shared" si="84"/>
        <v>2302667</v>
      </c>
      <c r="AG321" s="92">
        <f t="shared" si="85"/>
        <v>2648067</v>
      </c>
      <c r="AH321" s="92" t="str">
        <f t="shared" si="86"/>
        <v/>
      </c>
      <c r="AI321" s="100">
        <f t="shared" si="87"/>
        <v>2483578</v>
      </c>
      <c r="AJ321" s="93">
        <f t="shared" si="93"/>
        <v>173284.59701600717</v>
      </c>
      <c r="AK321" s="23">
        <f t="shared" si="94"/>
        <v>6.9772158158917158E-2</v>
      </c>
      <c r="AM321" s="41"/>
    </row>
    <row r="322" spans="1:39" s="15" customFormat="1" ht="74.25" customHeight="1" x14ac:dyDescent="0.2">
      <c r="A322" s="81">
        <v>319</v>
      </c>
      <c r="B322" s="82" t="s">
        <v>396</v>
      </c>
      <c r="C322" s="82" t="s">
        <v>1061</v>
      </c>
      <c r="D322" s="83" t="s">
        <v>1391</v>
      </c>
      <c r="E322" s="64">
        <v>486413</v>
      </c>
      <c r="F322" s="65">
        <v>486413</v>
      </c>
      <c r="G322" s="25" t="s">
        <v>1392</v>
      </c>
      <c r="H322" s="52" t="s">
        <v>1393</v>
      </c>
      <c r="I322" s="62">
        <v>1500000</v>
      </c>
      <c r="J322" s="66">
        <v>1500000</v>
      </c>
      <c r="K322" s="28" t="s">
        <v>1394</v>
      </c>
      <c r="L322" s="55" t="s">
        <v>1395</v>
      </c>
      <c r="M322" s="67">
        <v>520957</v>
      </c>
      <c r="N322" s="68">
        <v>520957</v>
      </c>
      <c r="O322" s="25" t="s">
        <v>1398</v>
      </c>
      <c r="P322" s="75" t="s">
        <v>1399</v>
      </c>
      <c r="Q322" s="69">
        <v>599100</v>
      </c>
      <c r="R322" s="63">
        <v>599100</v>
      </c>
      <c r="S322" s="24" t="s">
        <v>80</v>
      </c>
      <c r="T322" s="54" t="s">
        <v>81</v>
      </c>
      <c r="U322" s="18">
        <v>642676</v>
      </c>
      <c r="V322" s="18">
        <v>642676</v>
      </c>
      <c r="W322" s="18" t="s">
        <v>1396</v>
      </c>
      <c r="X322" s="77" t="s">
        <v>1397</v>
      </c>
      <c r="Y322" s="89">
        <f t="shared" si="88"/>
        <v>749829.2</v>
      </c>
      <c r="Z322" s="90">
        <f t="shared" si="89"/>
        <v>423889.10918151692</v>
      </c>
      <c r="AA322" s="91">
        <f t="shared" si="90"/>
        <v>0.56531421980034513</v>
      </c>
      <c r="AB322" s="90">
        <f t="shared" si="91"/>
        <v>1173718.309181517</v>
      </c>
      <c r="AC322" s="90">
        <f t="shared" si="92"/>
        <v>325940.09081848303</v>
      </c>
      <c r="AD322" s="92">
        <f t="shared" si="82"/>
        <v>486413</v>
      </c>
      <c r="AE322" s="92" t="str">
        <f t="shared" si="83"/>
        <v/>
      </c>
      <c r="AF322" s="92">
        <f t="shared" si="84"/>
        <v>520957</v>
      </c>
      <c r="AG322" s="92">
        <f t="shared" si="85"/>
        <v>599100</v>
      </c>
      <c r="AH322" s="92">
        <f t="shared" si="86"/>
        <v>642676</v>
      </c>
      <c r="AI322" s="100">
        <f t="shared" si="87"/>
        <v>562286.5</v>
      </c>
      <c r="AJ322" s="93">
        <f t="shared" si="93"/>
        <v>71373.713800436832</v>
      </c>
      <c r="AK322" s="23">
        <f t="shared" si="94"/>
        <v>0.12693478111325246</v>
      </c>
      <c r="AM322" s="41"/>
    </row>
    <row r="323" spans="1:39" s="15" customFormat="1" ht="74.25" customHeight="1" x14ac:dyDescent="0.2">
      <c r="A323" s="81">
        <v>320</v>
      </c>
      <c r="B323" s="82" t="s">
        <v>397</v>
      </c>
      <c r="C323" s="82" t="s">
        <v>1061</v>
      </c>
      <c r="D323" s="83" t="s">
        <v>1391</v>
      </c>
      <c r="E323" s="64">
        <v>2550187</v>
      </c>
      <c r="F323" s="65">
        <v>2550187</v>
      </c>
      <c r="G323" s="25" t="s">
        <v>1392</v>
      </c>
      <c r="H323" s="52" t="s">
        <v>1393</v>
      </c>
      <c r="I323" s="62">
        <v>2800000</v>
      </c>
      <c r="J323" s="66">
        <v>2800000</v>
      </c>
      <c r="K323" s="28" t="s">
        <v>1394</v>
      </c>
      <c r="L323" s="55" t="s">
        <v>1395</v>
      </c>
      <c r="M323" s="67">
        <v>2731296</v>
      </c>
      <c r="N323" s="68">
        <v>2731296</v>
      </c>
      <c r="O323" s="25" t="s">
        <v>1398</v>
      </c>
      <c r="P323" s="75" t="s">
        <v>1399</v>
      </c>
      <c r="Q323" s="69">
        <v>3140991</v>
      </c>
      <c r="R323" s="63">
        <v>3140991</v>
      </c>
      <c r="S323" s="24" t="s">
        <v>80</v>
      </c>
      <c r="T323" s="54" t="s">
        <v>81</v>
      </c>
      <c r="U323" s="18">
        <v>3369450</v>
      </c>
      <c r="V323" s="18">
        <v>3369450</v>
      </c>
      <c r="W323" s="18" t="s">
        <v>1396</v>
      </c>
      <c r="X323" s="77" t="s">
        <v>1397</v>
      </c>
      <c r="Y323" s="89">
        <f t="shared" si="88"/>
        <v>2918384.8</v>
      </c>
      <c r="Z323" s="90">
        <f t="shared" si="89"/>
        <v>330756.75911869016</v>
      </c>
      <c r="AA323" s="91">
        <f t="shared" si="90"/>
        <v>0.11333555435139676</v>
      </c>
      <c r="AB323" s="90">
        <f t="shared" si="91"/>
        <v>3249141.55911869</v>
      </c>
      <c r="AC323" s="90">
        <f t="shared" si="92"/>
        <v>2587628.0408813097</v>
      </c>
      <c r="AD323" s="92" t="str">
        <f t="shared" si="82"/>
        <v/>
      </c>
      <c r="AE323" s="92">
        <f t="shared" si="83"/>
        <v>2800000</v>
      </c>
      <c r="AF323" s="92">
        <f t="shared" si="84"/>
        <v>2731296</v>
      </c>
      <c r="AG323" s="92">
        <f t="shared" si="85"/>
        <v>3140991</v>
      </c>
      <c r="AH323" s="92" t="str">
        <f t="shared" si="86"/>
        <v/>
      </c>
      <c r="AI323" s="100">
        <f t="shared" si="87"/>
        <v>2890762.3333333335</v>
      </c>
      <c r="AJ323" s="93">
        <f t="shared" si="93"/>
        <v>219410.23020892471</v>
      </c>
      <c r="AK323" s="23">
        <f t="shared" si="94"/>
        <v>7.5900473615180639E-2</v>
      </c>
      <c r="AM323" s="41"/>
    </row>
    <row r="324" spans="1:39" s="15" customFormat="1" ht="74.25" customHeight="1" x14ac:dyDescent="0.2">
      <c r="A324" s="81">
        <v>321</v>
      </c>
      <c r="B324" s="82" t="s">
        <v>398</v>
      </c>
      <c r="C324" s="82" t="s">
        <v>1061</v>
      </c>
      <c r="D324" s="83" t="s">
        <v>1391</v>
      </c>
      <c r="E324" s="64">
        <v>1715788</v>
      </c>
      <c r="F324" s="65">
        <v>1715788</v>
      </c>
      <c r="G324" s="25" t="s">
        <v>1392</v>
      </c>
      <c r="H324" s="52" t="s">
        <v>1393</v>
      </c>
      <c r="I324" s="62">
        <v>3000000</v>
      </c>
      <c r="J324" s="66">
        <v>3000000</v>
      </c>
      <c r="K324" s="28" t="s">
        <v>1394</v>
      </c>
      <c r="L324" s="55" t="s">
        <v>1395</v>
      </c>
      <c r="M324" s="67">
        <v>1837640</v>
      </c>
      <c r="N324" s="68">
        <v>1837640</v>
      </c>
      <c r="O324" s="25" t="s">
        <v>1398</v>
      </c>
      <c r="P324" s="75" t="s">
        <v>1399</v>
      </c>
      <c r="Q324" s="69">
        <v>2113287</v>
      </c>
      <c r="R324" s="63">
        <v>2113287</v>
      </c>
      <c r="S324" s="24" t="s">
        <v>80</v>
      </c>
      <c r="T324" s="54" t="s">
        <v>81</v>
      </c>
      <c r="U324" s="18">
        <v>2266996</v>
      </c>
      <c r="V324" s="18">
        <v>2266996</v>
      </c>
      <c r="W324" s="18" t="s">
        <v>1396</v>
      </c>
      <c r="X324" s="77" t="s">
        <v>1397</v>
      </c>
      <c r="Y324" s="89">
        <f t="shared" si="88"/>
        <v>2186742.2000000002</v>
      </c>
      <c r="Z324" s="90">
        <f t="shared" si="89"/>
        <v>504206.00765579956</v>
      </c>
      <c r="AA324" s="91">
        <f t="shared" si="90"/>
        <v>0.23057405104991321</v>
      </c>
      <c r="AB324" s="90">
        <f t="shared" si="91"/>
        <v>2690948.2076557996</v>
      </c>
      <c r="AC324" s="90">
        <f t="shared" si="92"/>
        <v>1682536.1923442006</v>
      </c>
      <c r="AD324" s="92">
        <f t="shared" si="82"/>
        <v>1715788</v>
      </c>
      <c r="AE324" s="92" t="str">
        <f t="shared" si="83"/>
        <v/>
      </c>
      <c r="AF324" s="92">
        <f t="shared" si="84"/>
        <v>1837640</v>
      </c>
      <c r="AG324" s="92">
        <f t="shared" si="85"/>
        <v>2113287</v>
      </c>
      <c r="AH324" s="92">
        <f t="shared" si="86"/>
        <v>2266996</v>
      </c>
      <c r="AI324" s="100">
        <f t="shared" si="87"/>
        <v>1983427.75</v>
      </c>
      <c r="AJ324" s="93">
        <f t="shared" si="93"/>
        <v>251766.74459292009</v>
      </c>
      <c r="AK324" s="23">
        <f t="shared" si="94"/>
        <v>0.12693517300689178</v>
      </c>
      <c r="AM324" s="41"/>
    </row>
    <row r="325" spans="1:39" s="15" customFormat="1" ht="74.25" customHeight="1" x14ac:dyDescent="0.2">
      <c r="A325" s="81">
        <v>322</v>
      </c>
      <c r="B325" s="82" t="s">
        <v>399</v>
      </c>
      <c r="C325" s="82" t="s">
        <v>1061</v>
      </c>
      <c r="D325" s="83" t="s">
        <v>1391</v>
      </c>
      <c r="E325" s="64">
        <v>582498</v>
      </c>
      <c r="F325" s="65">
        <v>582498</v>
      </c>
      <c r="G325" s="25" t="s">
        <v>1392</v>
      </c>
      <c r="H325" s="52" t="s">
        <v>1393</v>
      </c>
      <c r="I325" s="62">
        <v>1300000</v>
      </c>
      <c r="J325" s="66">
        <v>1300000</v>
      </c>
      <c r="K325" s="28" t="s">
        <v>1394</v>
      </c>
      <c r="L325" s="55" t="s">
        <v>1395</v>
      </c>
      <c r="M325" s="67">
        <v>623866</v>
      </c>
      <c r="N325" s="68">
        <v>623866</v>
      </c>
      <c r="O325" s="25" t="s">
        <v>1398</v>
      </c>
      <c r="P325" s="75" t="s">
        <v>1399</v>
      </c>
      <c r="Q325" s="69">
        <v>717446</v>
      </c>
      <c r="R325" s="63">
        <v>717446</v>
      </c>
      <c r="S325" s="24" t="s">
        <v>80</v>
      </c>
      <c r="T325" s="54" t="s">
        <v>81</v>
      </c>
      <c r="U325" s="18">
        <v>769629</v>
      </c>
      <c r="V325" s="18">
        <v>769629</v>
      </c>
      <c r="W325" s="18" t="s">
        <v>1396</v>
      </c>
      <c r="X325" s="77" t="s">
        <v>1397</v>
      </c>
      <c r="Y325" s="89">
        <f t="shared" si="88"/>
        <v>798687.8</v>
      </c>
      <c r="Z325" s="90">
        <f t="shared" si="89"/>
        <v>289853.09088088048</v>
      </c>
      <c r="AA325" s="91">
        <f t="shared" si="90"/>
        <v>0.36291162940122595</v>
      </c>
      <c r="AB325" s="90">
        <f t="shared" si="91"/>
        <v>1088540.8908808804</v>
      </c>
      <c r="AC325" s="90">
        <f t="shared" si="92"/>
        <v>508834.70911911957</v>
      </c>
      <c r="AD325" s="92">
        <f t="shared" si="82"/>
        <v>582498</v>
      </c>
      <c r="AE325" s="92" t="str">
        <f t="shared" si="83"/>
        <v/>
      </c>
      <c r="AF325" s="92">
        <f t="shared" si="84"/>
        <v>623866</v>
      </c>
      <c r="AG325" s="92">
        <f t="shared" si="85"/>
        <v>717446</v>
      </c>
      <c r="AH325" s="92">
        <f t="shared" si="86"/>
        <v>769629</v>
      </c>
      <c r="AI325" s="100">
        <f t="shared" si="87"/>
        <v>673359.75</v>
      </c>
      <c r="AJ325" s="93">
        <f t="shared" si="93"/>
        <v>85472.909620046674</v>
      </c>
      <c r="AK325" s="23">
        <f t="shared" si="94"/>
        <v>0.12693498478346332</v>
      </c>
      <c r="AM325" s="41"/>
    </row>
    <row r="326" spans="1:39" s="15" customFormat="1" ht="74.25" customHeight="1" x14ac:dyDescent="0.2">
      <c r="A326" s="81">
        <v>323</v>
      </c>
      <c r="B326" s="82" t="s">
        <v>400</v>
      </c>
      <c r="C326" s="82" t="s">
        <v>1061</v>
      </c>
      <c r="D326" s="83" t="s">
        <v>1391</v>
      </c>
      <c r="E326" s="64">
        <v>3867207</v>
      </c>
      <c r="F326" s="65">
        <v>3867207</v>
      </c>
      <c r="G326" s="25" t="s">
        <v>1392</v>
      </c>
      <c r="H326" s="52" t="s">
        <v>1393</v>
      </c>
      <c r="I326" s="62">
        <v>3800000</v>
      </c>
      <c r="J326" s="66">
        <v>3800000</v>
      </c>
      <c r="K326" s="28" t="s">
        <v>1394</v>
      </c>
      <c r="L326" s="55" t="s">
        <v>1395</v>
      </c>
      <c r="M326" s="67">
        <v>4141850</v>
      </c>
      <c r="N326" s="68">
        <v>4141850</v>
      </c>
      <c r="O326" s="25" t="s">
        <v>1398</v>
      </c>
      <c r="P326" s="75" t="s">
        <v>1399</v>
      </c>
      <c r="Q326" s="69">
        <v>4763127</v>
      </c>
      <c r="R326" s="63">
        <v>4763127</v>
      </c>
      <c r="S326" s="24" t="s">
        <v>80</v>
      </c>
      <c r="T326" s="54" t="s">
        <v>81</v>
      </c>
      <c r="U326" s="18">
        <v>5109571</v>
      </c>
      <c r="V326" s="18">
        <v>5109571</v>
      </c>
      <c r="W326" s="18" t="s">
        <v>1396</v>
      </c>
      <c r="X326" s="77" t="s">
        <v>1397</v>
      </c>
      <c r="Y326" s="89">
        <f t="shared" si="88"/>
        <v>4336351</v>
      </c>
      <c r="Z326" s="90">
        <f t="shared" si="89"/>
        <v>575674.83215657435</v>
      </c>
      <c r="AA326" s="91">
        <f t="shared" si="90"/>
        <v>0.13275558924002562</v>
      </c>
      <c r="AB326" s="90">
        <f t="shared" si="91"/>
        <v>4912025.8321565744</v>
      </c>
      <c r="AC326" s="90">
        <f t="shared" si="92"/>
        <v>3760676.1678434256</v>
      </c>
      <c r="AD326" s="92">
        <f t="shared" si="82"/>
        <v>3867207</v>
      </c>
      <c r="AE326" s="92">
        <f t="shared" si="83"/>
        <v>3800000</v>
      </c>
      <c r="AF326" s="92">
        <f t="shared" si="84"/>
        <v>4141850</v>
      </c>
      <c r="AG326" s="92">
        <f t="shared" si="85"/>
        <v>4763127</v>
      </c>
      <c r="AH326" s="92" t="str">
        <f t="shared" si="86"/>
        <v/>
      </c>
      <c r="AI326" s="100">
        <f t="shared" si="87"/>
        <v>4143046</v>
      </c>
      <c r="AJ326" s="93">
        <f t="shared" si="93"/>
        <v>439040.46473113768</v>
      </c>
      <c r="AK326" s="23">
        <f t="shared" si="94"/>
        <v>0.1059704537992428</v>
      </c>
      <c r="AM326" s="41"/>
    </row>
    <row r="327" spans="1:39" s="15" customFormat="1" ht="74.25" customHeight="1" x14ac:dyDescent="0.2">
      <c r="A327" s="81">
        <v>324</v>
      </c>
      <c r="B327" s="82" t="s">
        <v>401</v>
      </c>
      <c r="C327" s="82" t="s">
        <v>1061</v>
      </c>
      <c r="D327" s="83" t="s">
        <v>1391</v>
      </c>
      <c r="E327" s="64">
        <v>713826</v>
      </c>
      <c r="F327" s="65">
        <v>713826</v>
      </c>
      <c r="G327" s="25" t="s">
        <v>1392</v>
      </c>
      <c r="H327" s="52" t="s">
        <v>1393</v>
      </c>
      <c r="I327" s="62">
        <v>1500000</v>
      </c>
      <c r="J327" s="66">
        <v>1500000</v>
      </c>
      <c r="K327" s="28" t="s">
        <v>1394</v>
      </c>
      <c r="L327" s="55" t="s">
        <v>1395</v>
      </c>
      <c r="M327" s="67">
        <v>764520</v>
      </c>
      <c r="N327" s="68">
        <v>764520</v>
      </c>
      <c r="O327" s="25" t="s">
        <v>1398</v>
      </c>
      <c r="P327" s="75" t="s">
        <v>1399</v>
      </c>
      <c r="Q327" s="69">
        <v>879198</v>
      </c>
      <c r="R327" s="63">
        <v>879198</v>
      </c>
      <c r="S327" s="24" t="s">
        <v>80</v>
      </c>
      <c r="T327" s="54" t="s">
        <v>81</v>
      </c>
      <c r="U327" s="18">
        <v>943147</v>
      </c>
      <c r="V327" s="18">
        <v>943147</v>
      </c>
      <c r="W327" s="18" t="s">
        <v>1396</v>
      </c>
      <c r="X327" s="77" t="s">
        <v>1397</v>
      </c>
      <c r="Y327" s="89">
        <f t="shared" si="88"/>
        <v>960138.2</v>
      </c>
      <c r="Z327" s="90">
        <f t="shared" si="89"/>
        <v>315129.71931920346</v>
      </c>
      <c r="AA327" s="91">
        <f t="shared" si="90"/>
        <v>0.32821287531232846</v>
      </c>
      <c r="AB327" s="90">
        <f t="shared" si="91"/>
        <v>1275267.9193192034</v>
      </c>
      <c r="AC327" s="90">
        <f t="shared" si="92"/>
        <v>645008.48068079655</v>
      </c>
      <c r="AD327" s="92">
        <f t="shared" si="82"/>
        <v>713826</v>
      </c>
      <c r="AE327" s="92" t="str">
        <f t="shared" si="83"/>
        <v/>
      </c>
      <c r="AF327" s="92">
        <f t="shared" si="84"/>
        <v>764520</v>
      </c>
      <c r="AG327" s="92">
        <f t="shared" si="85"/>
        <v>879198</v>
      </c>
      <c r="AH327" s="92">
        <f t="shared" si="86"/>
        <v>943147</v>
      </c>
      <c r="AI327" s="100">
        <f t="shared" si="87"/>
        <v>825172.75</v>
      </c>
      <c r="AJ327" s="93">
        <f t="shared" si="93"/>
        <v>104743.34683525249</v>
      </c>
      <c r="AK327" s="23">
        <f t="shared" si="94"/>
        <v>0.12693505309676367</v>
      </c>
      <c r="AM327" s="41"/>
    </row>
    <row r="328" spans="1:39" s="15" customFormat="1" ht="74.25" customHeight="1" x14ac:dyDescent="0.2">
      <c r="A328" s="81">
        <v>325</v>
      </c>
      <c r="B328" s="82" t="s">
        <v>402</v>
      </c>
      <c r="C328" s="82" t="s">
        <v>1061</v>
      </c>
      <c r="D328" s="83" t="s">
        <v>1391</v>
      </c>
      <c r="E328" s="64">
        <v>955572</v>
      </c>
      <c r="F328" s="65">
        <v>955572</v>
      </c>
      <c r="G328" s="25" t="s">
        <v>1392</v>
      </c>
      <c r="H328" s="52" t="s">
        <v>1393</v>
      </c>
      <c r="I328" s="62">
        <v>1500000</v>
      </c>
      <c r="J328" s="66">
        <v>1500000</v>
      </c>
      <c r="K328" s="28" t="s">
        <v>1394</v>
      </c>
      <c r="L328" s="55" t="s">
        <v>1395</v>
      </c>
      <c r="M328" s="67">
        <v>1023434</v>
      </c>
      <c r="N328" s="68">
        <v>1023434</v>
      </c>
      <c r="O328" s="25" t="s">
        <v>1398</v>
      </c>
      <c r="P328" s="75" t="s">
        <v>1399</v>
      </c>
      <c r="Q328" s="69">
        <v>1176949</v>
      </c>
      <c r="R328" s="63">
        <v>1176949</v>
      </c>
      <c r="S328" s="24" t="s">
        <v>80</v>
      </c>
      <c r="T328" s="54" t="s">
        <v>81</v>
      </c>
      <c r="U328" s="18">
        <v>1262554</v>
      </c>
      <c r="V328" s="18">
        <v>1262554</v>
      </c>
      <c r="W328" s="18" t="s">
        <v>1396</v>
      </c>
      <c r="X328" s="77" t="s">
        <v>1397</v>
      </c>
      <c r="Y328" s="89">
        <f t="shared" si="88"/>
        <v>1183701.8</v>
      </c>
      <c r="Z328" s="90">
        <f t="shared" si="89"/>
        <v>214497.54919392423</v>
      </c>
      <c r="AA328" s="91">
        <f t="shared" si="90"/>
        <v>0.18120910958648895</v>
      </c>
      <c r="AB328" s="90">
        <f t="shared" si="91"/>
        <v>1398199.3491939243</v>
      </c>
      <c r="AC328" s="90">
        <f t="shared" si="92"/>
        <v>969204.25080607575</v>
      </c>
      <c r="AD328" s="92" t="str">
        <f t="shared" si="82"/>
        <v/>
      </c>
      <c r="AE328" s="92" t="str">
        <f t="shared" si="83"/>
        <v/>
      </c>
      <c r="AF328" s="92">
        <f t="shared" si="84"/>
        <v>1023434</v>
      </c>
      <c r="AG328" s="92">
        <f t="shared" si="85"/>
        <v>1176949</v>
      </c>
      <c r="AH328" s="92">
        <f t="shared" si="86"/>
        <v>1262554</v>
      </c>
      <c r="AI328" s="100">
        <f t="shared" si="87"/>
        <v>1154312.3333333333</v>
      </c>
      <c r="AJ328" s="93">
        <f t="shared" si="93"/>
        <v>121156.54174799367</v>
      </c>
      <c r="AK328" s="23">
        <f t="shared" si="94"/>
        <v>0.10495993003741652</v>
      </c>
      <c r="AM328" s="41"/>
    </row>
    <row r="329" spans="1:39" s="15" customFormat="1" ht="74.25" customHeight="1" x14ac:dyDescent="0.2">
      <c r="A329" s="81">
        <v>326</v>
      </c>
      <c r="B329" s="82" t="s">
        <v>403</v>
      </c>
      <c r="C329" s="82" t="s">
        <v>1061</v>
      </c>
      <c r="D329" s="83" t="s">
        <v>1391</v>
      </c>
      <c r="E329" s="64">
        <v>1900850</v>
      </c>
      <c r="F329" s="65">
        <v>1900850</v>
      </c>
      <c r="G329" s="25" t="s">
        <v>1392</v>
      </c>
      <c r="H329" s="52" t="s">
        <v>1393</v>
      </c>
      <c r="I329" s="62">
        <v>1700000</v>
      </c>
      <c r="J329" s="66">
        <v>1700000</v>
      </c>
      <c r="K329" s="28" t="s">
        <v>1394</v>
      </c>
      <c r="L329" s="55" t="s">
        <v>1395</v>
      </c>
      <c r="M329" s="67">
        <v>2035845</v>
      </c>
      <c r="N329" s="68">
        <v>2035845</v>
      </c>
      <c r="O329" s="25" t="s">
        <v>1398</v>
      </c>
      <c r="P329" s="75" t="s">
        <v>1399</v>
      </c>
      <c r="Q329" s="69">
        <v>2341222</v>
      </c>
      <c r="R329" s="63">
        <v>2341222</v>
      </c>
      <c r="S329" s="24" t="s">
        <v>80</v>
      </c>
      <c r="T329" s="54" t="s">
        <v>81</v>
      </c>
      <c r="U329" s="18">
        <v>2511510</v>
      </c>
      <c r="V329" s="18">
        <v>2511510</v>
      </c>
      <c r="W329" s="18" t="s">
        <v>1396</v>
      </c>
      <c r="X329" s="77" t="s">
        <v>1397</v>
      </c>
      <c r="Y329" s="89">
        <f t="shared" si="88"/>
        <v>2097885.4</v>
      </c>
      <c r="Z329" s="90">
        <f t="shared" si="89"/>
        <v>328360.61055004725</v>
      </c>
      <c r="AA329" s="91">
        <f t="shared" si="90"/>
        <v>0.15651980348881175</v>
      </c>
      <c r="AB329" s="90">
        <f t="shared" si="91"/>
        <v>2426246.0105500473</v>
      </c>
      <c r="AC329" s="90">
        <f t="shared" si="92"/>
        <v>1769524.7894499525</v>
      </c>
      <c r="AD329" s="92">
        <f t="shared" ref="AD329:AD392" si="95">IF(((IF(AND(F329&lt;=$AB329,F329&gt;=$AC329),F329,""))&lt;=0),"",(IF(AND(F329&lt;=$AB329,F329&gt;=$AC329),F329,"")))</f>
        <v>1900850</v>
      </c>
      <c r="AE329" s="92" t="str">
        <f t="shared" ref="AE329:AE392" si="96">IF(((IF(AND(J329&lt;=$AB329,J329&gt;=$AC329),J329,""))&lt;=0),"",(IF(AND(J329&lt;=$AB329,J329&gt;=$AC329),J329,"")))</f>
        <v/>
      </c>
      <c r="AF329" s="92">
        <f t="shared" ref="AF329:AF392" si="97">IF(((IF(AND(N329&lt;=$AB329,N329&gt;=$AC329),N329,""))&lt;=0),"",(IF(AND(N329&lt;=$AB329,N329&gt;=$AC329),N329,"")))</f>
        <v>2035845</v>
      </c>
      <c r="AG329" s="92">
        <f t="shared" ref="AG329:AG392" si="98">IF(((IF(AND(R329&lt;=$AB329,R329&gt;=$AC329),R329,""))&lt;=0),"",(IF(AND(R329&lt;=$AB329,R329&gt;=$AC329),R329,"")))</f>
        <v>2341222</v>
      </c>
      <c r="AH329" s="92" t="str">
        <f t="shared" ref="AH329:AH392" si="99">IF(((IF(AND(V329&lt;=$AB329,V329&gt;=$AC329),V329,""))&lt;=0),"",(IF(AND(V329&lt;=$AB329,V329&gt;=$AC329),V329,"")))</f>
        <v/>
      </c>
      <c r="AI329" s="100">
        <f t="shared" ref="AI329:AI392" si="100">AVERAGE(AD329:AH329)</f>
        <v>2092639</v>
      </c>
      <c r="AJ329" s="93">
        <f t="shared" si="93"/>
        <v>225612.59588728641</v>
      </c>
      <c r="AK329" s="23">
        <f t="shared" si="94"/>
        <v>0.10781247787472489</v>
      </c>
      <c r="AM329" s="41"/>
    </row>
    <row r="330" spans="1:39" s="15" customFormat="1" ht="74.25" customHeight="1" x14ac:dyDescent="0.2">
      <c r="A330" s="81">
        <v>327</v>
      </c>
      <c r="B330" s="82" t="s">
        <v>404</v>
      </c>
      <c r="C330" s="82" t="s">
        <v>1062</v>
      </c>
      <c r="D330" s="83" t="s">
        <v>1391</v>
      </c>
      <c r="E330" s="64">
        <v>10258</v>
      </c>
      <c r="F330" s="65">
        <v>10258</v>
      </c>
      <c r="G330" s="25" t="s">
        <v>1392</v>
      </c>
      <c r="H330" s="52" t="s">
        <v>1393</v>
      </c>
      <c r="I330" s="62">
        <v>10000</v>
      </c>
      <c r="J330" s="66">
        <v>10000</v>
      </c>
      <c r="K330" s="28" t="s">
        <v>1394</v>
      </c>
      <c r="L330" s="55" t="s">
        <v>1395</v>
      </c>
      <c r="M330" s="67">
        <v>10987</v>
      </c>
      <c r="N330" s="68">
        <v>10987</v>
      </c>
      <c r="O330" s="25" t="s">
        <v>1398</v>
      </c>
      <c r="P330" s="75" t="s">
        <v>1399</v>
      </c>
      <c r="Q330" s="69">
        <v>12635</v>
      </c>
      <c r="R330" s="63">
        <v>12635</v>
      </c>
      <c r="S330" s="24" t="s">
        <v>80</v>
      </c>
      <c r="T330" s="54" t="s">
        <v>81</v>
      </c>
      <c r="U330" s="18">
        <v>13554</v>
      </c>
      <c r="V330" s="18">
        <v>13554</v>
      </c>
      <c r="W330" s="18" t="s">
        <v>1396</v>
      </c>
      <c r="X330" s="77" t="s">
        <v>1397</v>
      </c>
      <c r="Y330" s="89">
        <f t="shared" si="88"/>
        <v>11486.8</v>
      </c>
      <c r="Z330" s="90">
        <f t="shared" si="89"/>
        <v>1546.1244128465173</v>
      </c>
      <c r="AA330" s="91">
        <f t="shared" si="90"/>
        <v>0.13460009862159325</v>
      </c>
      <c r="AB330" s="90">
        <f t="shared" si="91"/>
        <v>13032.924412846516</v>
      </c>
      <c r="AC330" s="90">
        <f t="shared" si="92"/>
        <v>9940.6755871534824</v>
      </c>
      <c r="AD330" s="92">
        <f t="shared" si="95"/>
        <v>10258</v>
      </c>
      <c r="AE330" s="92">
        <f t="shared" si="96"/>
        <v>10000</v>
      </c>
      <c r="AF330" s="92">
        <f t="shared" si="97"/>
        <v>10987</v>
      </c>
      <c r="AG330" s="92">
        <f t="shared" si="98"/>
        <v>12635</v>
      </c>
      <c r="AH330" s="92" t="str">
        <f t="shared" si="99"/>
        <v/>
      </c>
      <c r="AI330" s="100">
        <f t="shared" si="100"/>
        <v>10970</v>
      </c>
      <c r="AJ330" s="93">
        <f t="shared" si="93"/>
        <v>1186.0800984756468</v>
      </c>
      <c r="AK330" s="23">
        <f t="shared" si="94"/>
        <v>0.10812033714454392</v>
      </c>
      <c r="AM330" s="41"/>
    </row>
    <row r="331" spans="1:39" s="15" customFormat="1" ht="74.25" customHeight="1" x14ac:dyDescent="0.2">
      <c r="A331" s="81">
        <v>328</v>
      </c>
      <c r="B331" s="82" t="s">
        <v>405</v>
      </c>
      <c r="C331" s="82" t="s">
        <v>1063</v>
      </c>
      <c r="D331" s="83" t="s">
        <v>1391</v>
      </c>
      <c r="E331" s="64">
        <v>10015</v>
      </c>
      <c r="F331" s="65">
        <v>10015</v>
      </c>
      <c r="G331" s="25" t="s">
        <v>1392</v>
      </c>
      <c r="H331" s="52" t="s">
        <v>1393</v>
      </c>
      <c r="I331" s="62">
        <v>9000</v>
      </c>
      <c r="J331" s="66">
        <v>9000</v>
      </c>
      <c r="K331" s="28" t="s">
        <v>1394</v>
      </c>
      <c r="L331" s="55" t="s">
        <v>1395</v>
      </c>
      <c r="M331" s="67">
        <v>10726</v>
      </c>
      <c r="N331" s="68">
        <v>10726</v>
      </c>
      <c r="O331" s="25" t="s">
        <v>1398</v>
      </c>
      <c r="P331" s="75" t="s">
        <v>1399</v>
      </c>
      <c r="Q331" s="69">
        <v>12335</v>
      </c>
      <c r="R331" s="63">
        <v>12335</v>
      </c>
      <c r="S331" s="24" t="s">
        <v>80</v>
      </c>
      <c r="T331" s="54" t="s">
        <v>81</v>
      </c>
      <c r="U331" s="18">
        <v>13232</v>
      </c>
      <c r="V331" s="18">
        <v>13232</v>
      </c>
      <c r="W331" s="18" t="s">
        <v>1396</v>
      </c>
      <c r="X331" s="77" t="s">
        <v>1397</v>
      </c>
      <c r="Y331" s="89">
        <f t="shared" si="88"/>
        <v>11061.6</v>
      </c>
      <c r="Z331" s="90">
        <f t="shared" si="89"/>
        <v>1716.8559345501335</v>
      </c>
      <c r="AA331" s="91">
        <f t="shared" si="90"/>
        <v>0.15520864382640245</v>
      </c>
      <c r="AB331" s="90">
        <f t="shared" si="91"/>
        <v>12778.455934550133</v>
      </c>
      <c r="AC331" s="90">
        <f t="shared" si="92"/>
        <v>9344.7440654498678</v>
      </c>
      <c r="AD331" s="92">
        <f t="shared" si="95"/>
        <v>10015</v>
      </c>
      <c r="AE331" s="92" t="str">
        <f t="shared" si="96"/>
        <v/>
      </c>
      <c r="AF331" s="92">
        <f t="shared" si="97"/>
        <v>10726</v>
      </c>
      <c r="AG331" s="92">
        <f t="shared" si="98"/>
        <v>12335</v>
      </c>
      <c r="AH331" s="92" t="str">
        <f t="shared" si="99"/>
        <v/>
      </c>
      <c r="AI331" s="100">
        <f t="shared" si="100"/>
        <v>11025.333333333334</v>
      </c>
      <c r="AJ331" s="93">
        <f t="shared" si="93"/>
        <v>1188.6127768677793</v>
      </c>
      <c r="AK331" s="23">
        <f t="shared" si="94"/>
        <v>0.10780742322540023</v>
      </c>
      <c r="AM331" s="41"/>
    </row>
    <row r="332" spans="1:39" s="15" customFormat="1" ht="74.25" customHeight="1" x14ac:dyDescent="0.2">
      <c r="A332" s="81">
        <v>329</v>
      </c>
      <c r="B332" s="82" t="s">
        <v>406</v>
      </c>
      <c r="C332" s="82" t="s">
        <v>1064</v>
      </c>
      <c r="D332" s="83" t="s">
        <v>1391</v>
      </c>
      <c r="E332" s="64">
        <v>13678</v>
      </c>
      <c r="F332" s="65">
        <v>13678</v>
      </c>
      <c r="G332" s="25" t="s">
        <v>1392</v>
      </c>
      <c r="H332" s="52" t="s">
        <v>1393</v>
      </c>
      <c r="I332" s="62">
        <v>20000</v>
      </c>
      <c r="J332" s="66">
        <v>20000</v>
      </c>
      <c r="K332" s="28" t="s">
        <v>1394</v>
      </c>
      <c r="L332" s="55" t="s">
        <v>1395</v>
      </c>
      <c r="M332" s="67">
        <v>14649</v>
      </c>
      <c r="N332" s="68">
        <v>14649</v>
      </c>
      <c r="O332" s="25" t="s">
        <v>1398</v>
      </c>
      <c r="P332" s="75" t="s">
        <v>1399</v>
      </c>
      <c r="Q332" s="69">
        <v>16846</v>
      </c>
      <c r="R332" s="63">
        <v>16846</v>
      </c>
      <c r="S332" s="24" t="s">
        <v>80</v>
      </c>
      <c r="T332" s="54" t="s">
        <v>81</v>
      </c>
      <c r="U332" s="18">
        <v>18072</v>
      </c>
      <c r="V332" s="18">
        <v>18072</v>
      </c>
      <c r="W332" s="18" t="s">
        <v>1396</v>
      </c>
      <c r="X332" s="77" t="s">
        <v>1397</v>
      </c>
      <c r="Y332" s="89">
        <f t="shared" si="88"/>
        <v>16649</v>
      </c>
      <c r="Z332" s="90">
        <f t="shared" si="89"/>
        <v>2555.3757062318646</v>
      </c>
      <c r="AA332" s="91">
        <f t="shared" si="90"/>
        <v>0.15348523672484021</v>
      </c>
      <c r="AB332" s="90">
        <f t="shared" si="91"/>
        <v>19204.375706231865</v>
      </c>
      <c r="AC332" s="90">
        <f t="shared" si="92"/>
        <v>14093.624293768135</v>
      </c>
      <c r="AD332" s="92" t="str">
        <f t="shared" si="95"/>
        <v/>
      </c>
      <c r="AE332" s="92" t="str">
        <f t="shared" si="96"/>
        <v/>
      </c>
      <c r="AF332" s="92">
        <f t="shared" si="97"/>
        <v>14649</v>
      </c>
      <c r="AG332" s="92">
        <f t="shared" si="98"/>
        <v>16846</v>
      </c>
      <c r="AH332" s="92">
        <f t="shared" si="99"/>
        <v>18072</v>
      </c>
      <c r="AI332" s="100">
        <f t="shared" si="100"/>
        <v>16522.333333333332</v>
      </c>
      <c r="AJ332" s="93">
        <f t="shared" si="93"/>
        <v>1734.3016846365956</v>
      </c>
      <c r="AK332" s="23">
        <f t="shared" si="94"/>
        <v>0.10496711630540051</v>
      </c>
      <c r="AM332" s="41"/>
    </row>
    <row r="333" spans="1:39" s="15" customFormat="1" ht="74.25" customHeight="1" x14ac:dyDescent="0.2">
      <c r="A333" s="81">
        <v>330</v>
      </c>
      <c r="B333" s="82" t="s">
        <v>407</v>
      </c>
      <c r="C333" s="82" t="s">
        <v>1065</v>
      </c>
      <c r="D333" s="83" t="s">
        <v>1391</v>
      </c>
      <c r="E333" s="64">
        <v>9759</v>
      </c>
      <c r="F333" s="65">
        <v>9759</v>
      </c>
      <c r="G333" s="25" t="s">
        <v>1392</v>
      </c>
      <c r="H333" s="52" t="s">
        <v>1393</v>
      </c>
      <c r="I333" s="62">
        <v>15000</v>
      </c>
      <c r="J333" s="66">
        <v>15000</v>
      </c>
      <c r="K333" s="28" t="s">
        <v>1394</v>
      </c>
      <c r="L333" s="55" t="s">
        <v>1395</v>
      </c>
      <c r="M333" s="67">
        <v>10453</v>
      </c>
      <c r="N333" s="68">
        <v>10453</v>
      </c>
      <c r="O333" s="25" t="s">
        <v>1398</v>
      </c>
      <c r="P333" s="75" t="s">
        <v>1399</v>
      </c>
      <c r="Q333" s="69">
        <v>12021</v>
      </c>
      <c r="R333" s="63">
        <v>12021</v>
      </c>
      <c r="S333" s="24" t="s">
        <v>80</v>
      </c>
      <c r="T333" s="54" t="s">
        <v>81</v>
      </c>
      <c r="U333" s="18">
        <v>12895</v>
      </c>
      <c r="V333" s="18">
        <v>12895</v>
      </c>
      <c r="W333" s="18" t="s">
        <v>1396</v>
      </c>
      <c r="X333" s="77" t="s">
        <v>1397</v>
      </c>
      <c r="Y333" s="89">
        <f t="shared" si="88"/>
        <v>12025.6</v>
      </c>
      <c r="Z333" s="90">
        <f t="shared" si="89"/>
        <v>2074.4565071362695</v>
      </c>
      <c r="AA333" s="91">
        <f t="shared" si="90"/>
        <v>0.17250336840875044</v>
      </c>
      <c r="AB333" s="90">
        <f t="shared" si="91"/>
        <v>14100.056507136269</v>
      </c>
      <c r="AC333" s="90">
        <f t="shared" si="92"/>
        <v>9951.1434928637318</v>
      </c>
      <c r="AD333" s="92" t="str">
        <f t="shared" si="95"/>
        <v/>
      </c>
      <c r="AE333" s="92" t="str">
        <f t="shared" si="96"/>
        <v/>
      </c>
      <c r="AF333" s="92">
        <f t="shared" si="97"/>
        <v>10453</v>
      </c>
      <c r="AG333" s="92">
        <f t="shared" si="98"/>
        <v>12021</v>
      </c>
      <c r="AH333" s="92">
        <f t="shared" si="99"/>
        <v>12895</v>
      </c>
      <c r="AI333" s="100">
        <f t="shared" si="100"/>
        <v>11789.666666666666</v>
      </c>
      <c r="AJ333" s="93">
        <f t="shared" si="93"/>
        <v>1237.3266882005469</v>
      </c>
      <c r="AK333" s="23">
        <f t="shared" si="94"/>
        <v>0.10495009936955076</v>
      </c>
      <c r="AM333" s="41"/>
    </row>
    <row r="334" spans="1:39" s="15" customFormat="1" ht="74.25" customHeight="1" x14ac:dyDescent="0.2">
      <c r="A334" s="81">
        <v>331</v>
      </c>
      <c r="B334" s="82" t="s">
        <v>408</v>
      </c>
      <c r="C334" s="82" t="s">
        <v>1066</v>
      </c>
      <c r="D334" s="83" t="s">
        <v>1391</v>
      </c>
      <c r="E334" s="64">
        <v>15092</v>
      </c>
      <c r="F334" s="65">
        <v>15092</v>
      </c>
      <c r="G334" s="25" t="s">
        <v>1392</v>
      </c>
      <c r="H334" s="52" t="s">
        <v>1393</v>
      </c>
      <c r="I334" s="62">
        <v>25000</v>
      </c>
      <c r="J334" s="66">
        <v>25000</v>
      </c>
      <c r="K334" s="28" t="s">
        <v>1394</v>
      </c>
      <c r="L334" s="55" t="s">
        <v>1395</v>
      </c>
      <c r="M334" s="67">
        <v>16164</v>
      </c>
      <c r="N334" s="68">
        <v>16164</v>
      </c>
      <c r="O334" s="25" t="s">
        <v>1398</v>
      </c>
      <c r="P334" s="75" t="s">
        <v>1399</v>
      </c>
      <c r="Q334" s="69">
        <v>18589</v>
      </c>
      <c r="R334" s="63">
        <v>18589</v>
      </c>
      <c r="S334" s="24" t="s">
        <v>80</v>
      </c>
      <c r="T334" s="54" t="s">
        <v>81</v>
      </c>
      <c r="U334" s="18">
        <v>19941</v>
      </c>
      <c r="V334" s="18">
        <v>19941</v>
      </c>
      <c r="W334" s="18" t="s">
        <v>1396</v>
      </c>
      <c r="X334" s="77" t="s">
        <v>1397</v>
      </c>
      <c r="Y334" s="89">
        <f t="shared" si="88"/>
        <v>18957.2</v>
      </c>
      <c r="Z334" s="90">
        <f t="shared" si="89"/>
        <v>3884.6043170444</v>
      </c>
      <c r="AA334" s="91">
        <f t="shared" si="90"/>
        <v>0.20491445556539994</v>
      </c>
      <c r="AB334" s="90">
        <f t="shared" si="91"/>
        <v>22841.8043170444</v>
      </c>
      <c r="AC334" s="90">
        <f t="shared" si="92"/>
        <v>15072.595682955602</v>
      </c>
      <c r="AD334" s="92">
        <f t="shared" si="95"/>
        <v>15092</v>
      </c>
      <c r="AE334" s="92" t="str">
        <f t="shared" si="96"/>
        <v/>
      </c>
      <c r="AF334" s="92">
        <f t="shared" si="97"/>
        <v>16164</v>
      </c>
      <c r="AG334" s="92">
        <f t="shared" si="98"/>
        <v>18589</v>
      </c>
      <c r="AH334" s="92">
        <f t="shared" si="99"/>
        <v>19941</v>
      </c>
      <c r="AI334" s="100">
        <f t="shared" si="100"/>
        <v>17446.5</v>
      </c>
      <c r="AJ334" s="93">
        <f t="shared" si="93"/>
        <v>2214.8222652544077</v>
      </c>
      <c r="AK334" s="23">
        <f t="shared" si="94"/>
        <v>0.12694937467425602</v>
      </c>
      <c r="AM334" s="41"/>
    </row>
    <row r="335" spans="1:39" s="15" customFormat="1" ht="74.25" customHeight="1" x14ac:dyDescent="0.2">
      <c r="A335" s="81">
        <v>332</v>
      </c>
      <c r="B335" s="82" t="s">
        <v>409</v>
      </c>
      <c r="C335" s="82" t="s">
        <v>1067</v>
      </c>
      <c r="D335" s="83" t="s">
        <v>1391</v>
      </c>
      <c r="E335" s="64">
        <v>13686</v>
      </c>
      <c r="F335" s="65">
        <v>13686</v>
      </c>
      <c r="G335" s="25" t="s">
        <v>1392</v>
      </c>
      <c r="H335" s="52" t="s">
        <v>1393</v>
      </c>
      <c r="I335" s="62">
        <v>25000</v>
      </c>
      <c r="J335" s="66">
        <v>25000</v>
      </c>
      <c r="K335" s="28" t="s">
        <v>1394</v>
      </c>
      <c r="L335" s="55" t="s">
        <v>1395</v>
      </c>
      <c r="M335" s="67">
        <v>14658</v>
      </c>
      <c r="N335" s="68">
        <v>14658</v>
      </c>
      <c r="O335" s="25" t="s">
        <v>1398</v>
      </c>
      <c r="P335" s="75" t="s">
        <v>1399</v>
      </c>
      <c r="Q335" s="69">
        <v>16857</v>
      </c>
      <c r="R335" s="63">
        <v>16857</v>
      </c>
      <c r="S335" s="24" t="s">
        <v>80</v>
      </c>
      <c r="T335" s="54" t="s">
        <v>81</v>
      </c>
      <c r="U335" s="18">
        <v>18083</v>
      </c>
      <c r="V335" s="18">
        <v>18083</v>
      </c>
      <c r="W335" s="18" t="s">
        <v>1396</v>
      </c>
      <c r="X335" s="77" t="s">
        <v>1397</v>
      </c>
      <c r="Y335" s="89">
        <f t="shared" si="88"/>
        <v>17656.8</v>
      </c>
      <c r="Z335" s="90">
        <f t="shared" si="89"/>
        <v>4458.2498471934014</v>
      </c>
      <c r="AA335" s="91">
        <f t="shared" si="90"/>
        <v>0.25249478088857558</v>
      </c>
      <c r="AB335" s="90">
        <f t="shared" si="91"/>
        <v>22115.049847193401</v>
      </c>
      <c r="AC335" s="90">
        <f t="shared" si="92"/>
        <v>13198.550152806598</v>
      </c>
      <c r="AD335" s="92">
        <f t="shared" si="95"/>
        <v>13686</v>
      </c>
      <c r="AE335" s="92" t="str">
        <f t="shared" si="96"/>
        <v/>
      </c>
      <c r="AF335" s="92">
        <f t="shared" si="97"/>
        <v>14658</v>
      </c>
      <c r="AG335" s="92">
        <f t="shared" si="98"/>
        <v>16857</v>
      </c>
      <c r="AH335" s="92">
        <f t="shared" si="99"/>
        <v>18083</v>
      </c>
      <c r="AI335" s="100">
        <f t="shared" si="100"/>
        <v>15821</v>
      </c>
      <c r="AJ335" s="93">
        <f t="shared" si="93"/>
        <v>2008.3769566493238</v>
      </c>
      <c r="AK335" s="23">
        <f t="shared" si="94"/>
        <v>0.12694374291443802</v>
      </c>
      <c r="AM335" s="41"/>
    </row>
    <row r="336" spans="1:39" s="15" customFormat="1" ht="74.25" customHeight="1" x14ac:dyDescent="0.2">
      <c r="A336" s="81">
        <v>333</v>
      </c>
      <c r="B336" s="82" t="s">
        <v>410</v>
      </c>
      <c r="C336" s="82" t="s">
        <v>1068</v>
      </c>
      <c r="D336" s="83" t="s">
        <v>1391</v>
      </c>
      <c r="E336" s="64">
        <v>13860</v>
      </c>
      <c r="F336" s="65">
        <v>13860</v>
      </c>
      <c r="G336" s="25" t="s">
        <v>1392</v>
      </c>
      <c r="H336" s="52" t="s">
        <v>1393</v>
      </c>
      <c r="I336" s="62">
        <v>25000</v>
      </c>
      <c r="J336" s="66">
        <v>25000</v>
      </c>
      <c r="K336" s="28" t="s">
        <v>1394</v>
      </c>
      <c r="L336" s="55" t="s">
        <v>1395</v>
      </c>
      <c r="M336" s="67">
        <v>14844</v>
      </c>
      <c r="N336" s="68">
        <v>14844</v>
      </c>
      <c r="O336" s="25" t="s">
        <v>1398</v>
      </c>
      <c r="P336" s="75" t="s">
        <v>1399</v>
      </c>
      <c r="Q336" s="69">
        <v>17071</v>
      </c>
      <c r="R336" s="63">
        <v>17071</v>
      </c>
      <c r="S336" s="24" t="s">
        <v>80</v>
      </c>
      <c r="T336" s="54" t="s">
        <v>81</v>
      </c>
      <c r="U336" s="18">
        <v>18313</v>
      </c>
      <c r="V336" s="18">
        <v>18313</v>
      </c>
      <c r="W336" s="18" t="s">
        <v>1396</v>
      </c>
      <c r="X336" s="77" t="s">
        <v>1397</v>
      </c>
      <c r="Y336" s="89">
        <f t="shared" si="88"/>
        <v>17817.599999999999</v>
      </c>
      <c r="Z336" s="90">
        <f t="shared" si="89"/>
        <v>4384.478224372886</v>
      </c>
      <c r="AA336" s="91">
        <f t="shared" si="90"/>
        <v>0.2460756905740889</v>
      </c>
      <c r="AB336" s="90">
        <f t="shared" si="91"/>
        <v>22202.078224372883</v>
      </c>
      <c r="AC336" s="90">
        <f t="shared" si="92"/>
        <v>13433.121775627113</v>
      </c>
      <c r="AD336" s="92">
        <f t="shared" si="95"/>
        <v>13860</v>
      </c>
      <c r="AE336" s="92" t="str">
        <f t="shared" si="96"/>
        <v/>
      </c>
      <c r="AF336" s="92">
        <f t="shared" si="97"/>
        <v>14844</v>
      </c>
      <c r="AG336" s="92">
        <f t="shared" si="98"/>
        <v>17071</v>
      </c>
      <c r="AH336" s="92">
        <f t="shared" si="99"/>
        <v>18313</v>
      </c>
      <c r="AI336" s="100">
        <f t="shared" si="100"/>
        <v>16022</v>
      </c>
      <c r="AJ336" s="93">
        <f t="shared" si="93"/>
        <v>2033.9624709746572</v>
      </c>
      <c r="AK336" s="23">
        <f t="shared" si="94"/>
        <v>0.12694810079731977</v>
      </c>
      <c r="AM336" s="41"/>
    </row>
    <row r="337" spans="1:39" s="15" customFormat="1" ht="74.25" customHeight="1" x14ac:dyDescent="0.2">
      <c r="A337" s="81">
        <v>334</v>
      </c>
      <c r="B337" s="82" t="s">
        <v>411</v>
      </c>
      <c r="C337" s="82" t="s">
        <v>1069</v>
      </c>
      <c r="D337" s="83" t="s">
        <v>1391</v>
      </c>
      <c r="E337" s="64">
        <v>30605</v>
      </c>
      <c r="F337" s="65">
        <v>30605</v>
      </c>
      <c r="G337" s="25" t="s">
        <v>1392</v>
      </c>
      <c r="H337" s="52" t="s">
        <v>1393</v>
      </c>
      <c r="I337" s="62">
        <v>60000</v>
      </c>
      <c r="J337" s="66">
        <v>60000</v>
      </c>
      <c r="K337" s="28" t="s">
        <v>1394</v>
      </c>
      <c r="L337" s="55" t="s">
        <v>1395</v>
      </c>
      <c r="M337" s="67">
        <v>32779</v>
      </c>
      <c r="N337" s="68">
        <v>32779</v>
      </c>
      <c r="O337" s="25" t="s">
        <v>1398</v>
      </c>
      <c r="P337" s="75" t="s">
        <v>1399</v>
      </c>
      <c r="Q337" s="69">
        <v>37696</v>
      </c>
      <c r="R337" s="63">
        <v>37696</v>
      </c>
      <c r="S337" s="24" t="s">
        <v>80</v>
      </c>
      <c r="T337" s="54" t="s">
        <v>81</v>
      </c>
      <c r="U337" s="18">
        <v>40437</v>
      </c>
      <c r="V337" s="18">
        <v>40437</v>
      </c>
      <c r="W337" s="18" t="s">
        <v>1396</v>
      </c>
      <c r="X337" s="77" t="s">
        <v>1397</v>
      </c>
      <c r="Y337" s="89">
        <f t="shared" si="88"/>
        <v>40303.4</v>
      </c>
      <c r="Z337" s="90">
        <f t="shared" si="89"/>
        <v>11677.414024517584</v>
      </c>
      <c r="AA337" s="91">
        <f t="shared" si="90"/>
        <v>0.28973769023252588</v>
      </c>
      <c r="AB337" s="90">
        <f t="shared" si="91"/>
        <v>51980.814024517589</v>
      </c>
      <c r="AC337" s="90">
        <f t="shared" si="92"/>
        <v>28625.985975482417</v>
      </c>
      <c r="AD337" s="92">
        <f t="shared" si="95"/>
        <v>30605</v>
      </c>
      <c r="AE337" s="92" t="str">
        <f t="shared" si="96"/>
        <v/>
      </c>
      <c r="AF337" s="92">
        <f t="shared" si="97"/>
        <v>32779</v>
      </c>
      <c r="AG337" s="92">
        <f t="shared" si="98"/>
        <v>37696</v>
      </c>
      <c r="AH337" s="92">
        <f t="shared" si="99"/>
        <v>40437</v>
      </c>
      <c r="AI337" s="100">
        <f t="shared" si="100"/>
        <v>35379.25</v>
      </c>
      <c r="AJ337" s="93">
        <f t="shared" si="93"/>
        <v>4490.8398898943915</v>
      </c>
      <c r="AK337" s="23">
        <f t="shared" si="94"/>
        <v>0.12693428746777818</v>
      </c>
      <c r="AM337" s="41"/>
    </row>
    <row r="338" spans="1:39" s="15" customFormat="1" ht="74.25" customHeight="1" x14ac:dyDescent="0.2">
      <c r="A338" s="81">
        <v>335</v>
      </c>
      <c r="B338" s="82" t="s">
        <v>412</v>
      </c>
      <c r="C338" s="82" t="s">
        <v>1070</v>
      </c>
      <c r="D338" s="83" t="s">
        <v>1391</v>
      </c>
      <c r="E338" s="64">
        <v>37754</v>
      </c>
      <c r="F338" s="65">
        <v>37754</v>
      </c>
      <c r="G338" s="25" t="s">
        <v>1392</v>
      </c>
      <c r="H338" s="52" t="s">
        <v>1393</v>
      </c>
      <c r="I338" s="62">
        <v>100000</v>
      </c>
      <c r="J338" s="66">
        <v>100000</v>
      </c>
      <c r="K338" s="28" t="s">
        <v>1394</v>
      </c>
      <c r="L338" s="55" t="s">
        <v>1395</v>
      </c>
      <c r="M338" s="67">
        <v>40435</v>
      </c>
      <c r="N338" s="68">
        <v>40435</v>
      </c>
      <c r="O338" s="25" t="s">
        <v>1398</v>
      </c>
      <c r="P338" s="75" t="s">
        <v>1399</v>
      </c>
      <c r="Q338" s="69">
        <v>46500</v>
      </c>
      <c r="R338" s="63">
        <v>46500</v>
      </c>
      <c r="S338" s="24" t="s">
        <v>80</v>
      </c>
      <c r="T338" s="54" t="s">
        <v>81</v>
      </c>
      <c r="U338" s="18">
        <v>49883</v>
      </c>
      <c r="V338" s="18">
        <v>49883</v>
      </c>
      <c r="W338" s="18" t="s">
        <v>1396</v>
      </c>
      <c r="X338" s="77" t="s">
        <v>1397</v>
      </c>
      <c r="Y338" s="89">
        <f t="shared" si="88"/>
        <v>54914.400000000001</v>
      </c>
      <c r="Z338" s="90">
        <f t="shared" si="89"/>
        <v>25656.192201883743</v>
      </c>
      <c r="AA338" s="91">
        <f t="shared" si="90"/>
        <v>0.46720336017299186</v>
      </c>
      <c r="AB338" s="90">
        <f t="shared" si="91"/>
        <v>80570.592201883745</v>
      </c>
      <c r="AC338" s="90">
        <f t="shared" si="92"/>
        <v>29258.207798116258</v>
      </c>
      <c r="AD338" s="92">
        <f t="shared" si="95"/>
        <v>37754</v>
      </c>
      <c r="AE338" s="92" t="str">
        <f t="shared" si="96"/>
        <v/>
      </c>
      <c r="AF338" s="92">
        <f t="shared" si="97"/>
        <v>40435</v>
      </c>
      <c r="AG338" s="92">
        <f t="shared" si="98"/>
        <v>46500</v>
      </c>
      <c r="AH338" s="92">
        <f t="shared" si="99"/>
        <v>49883</v>
      </c>
      <c r="AI338" s="100">
        <f t="shared" si="100"/>
        <v>43643</v>
      </c>
      <c r="AJ338" s="93">
        <f t="shared" si="93"/>
        <v>5539.9047524904854</v>
      </c>
      <c r="AK338" s="23">
        <f t="shared" si="94"/>
        <v>0.1269368455993054</v>
      </c>
      <c r="AM338" s="41"/>
    </row>
    <row r="339" spans="1:39" s="15" customFormat="1" ht="74.25" customHeight="1" x14ac:dyDescent="0.2">
      <c r="A339" s="81">
        <v>336</v>
      </c>
      <c r="B339" s="82" t="s">
        <v>413</v>
      </c>
      <c r="C339" s="82" t="s">
        <v>1071</v>
      </c>
      <c r="D339" s="83" t="s">
        <v>1391</v>
      </c>
      <c r="E339" s="64">
        <v>27292</v>
      </c>
      <c r="F339" s="65">
        <v>27292</v>
      </c>
      <c r="G339" s="25" t="s">
        <v>1392</v>
      </c>
      <c r="H339" s="52" t="s">
        <v>1393</v>
      </c>
      <c r="I339" s="62">
        <v>100000</v>
      </c>
      <c r="J339" s="66">
        <v>100000</v>
      </c>
      <c r="K339" s="28" t="s">
        <v>1394</v>
      </c>
      <c r="L339" s="55" t="s">
        <v>1395</v>
      </c>
      <c r="M339" s="67">
        <v>29230</v>
      </c>
      <c r="N339" s="68">
        <v>29230</v>
      </c>
      <c r="O339" s="25" t="s">
        <v>1398</v>
      </c>
      <c r="P339" s="75" t="s">
        <v>1399</v>
      </c>
      <c r="Q339" s="69">
        <v>33614</v>
      </c>
      <c r="R339" s="63">
        <v>33614</v>
      </c>
      <c r="S339" s="24" t="s">
        <v>80</v>
      </c>
      <c r="T339" s="54" t="s">
        <v>81</v>
      </c>
      <c r="U339" s="18">
        <v>36059</v>
      </c>
      <c r="V339" s="18">
        <v>36059</v>
      </c>
      <c r="W339" s="18" t="s">
        <v>1396</v>
      </c>
      <c r="X339" s="77" t="s">
        <v>1397</v>
      </c>
      <c r="Y339" s="89">
        <f t="shared" si="88"/>
        <v>45239</v>
      </c>
      <c r="Z339" s="90">
        <f t="shared" si="89"/>
        <v>30808.128132036843</v>
      </c>
      <c r="AA339" s="91">
        <f t="shared" si="90"/>
        <v>0.68100815959762251</v>
      </c>
      <c r="AB339" s="90">
        <f t="shared" si="91"/>
        <v>76047.128132036843</v>
      </c>
      <c r="AC339" s="90">
        <f t="shared" si="92"/>
        <v>14430.871867963157</v>
      </c>
      <c r="AD339" s="92">
        <f t="shared" si="95"/>
        <v>27292</v>
      </c>
      <c r="AE339" s="92" t="str">
        <f t="shared" si="96"/>
        <v/>
      </c>
      <c r="AF339" s="92">
        <f t="shared" si="97"/>
        <v>29230</v>
      </c>
      <c r="AG339" s="92">
        <f t="shared" si="98"/>
        <v>33614</v>
      </c>
      <c r="AH339" s="92">
        <f t="shared" si="99"/>
        <v>36059</v>
      </c>
      <c r="AI339" s="100">
        <f t="shared" si="100"/>
        <v>31548.75</v>
      </c>
      <c r="AJ339" s="93">
        <f t="shared" si="93"/>
        <v>4004.3365971573035</v>
      </c>
      <c r="AK339" s="23">
        <f t="shared" si="94"/>
        <v>0.12692536462323559</v>
      </c>
      <c r="AM339" s="41"/>
    </row>
    <row r="340" spans="1:39" s="15" customFormat="1" ht="74.25" customHeight="1" x14ac:dyDescent="0.2">
      <c r="A340" s="81">
        <v>337</v>
      </c>
      <c r="B340" s="82" t="s">
        <v>414</v>
      </c>
      <c r="C340" s="82" t="s">
        <v>1072</v>
      </c>
      <c r="D340" s="83" t="s">
        <v>1391</v>
      </c>
      <c r="E340" s="64">
        <v>50294</v>
      </c>
      <c r="F340" s="65">
        <v>50294</v>
      </c>
      <c r="G340" s="25" t="s">
        <v>1392</v>
      </c>
      <c r="H340" s="52" t="s">
        <v>1393</v>
      </c>
      <c r="I340" s="62">
        <v>120000</v>
      </c>
      <c r="J340" s="66">
        <v>120000</v>
      </c>
      <c r="K340" s="28" t="s">
        <v>1394</v>
      </c>
      <c r="L340" s="55" t="s">
        <v>1395</v>
      </c>
      <c r="M340" s="67">
        <v>53866</v>
      </c>
      <c r="N340" s="68">
        <v>53866</v>
      </c>
      <c r="O340" s="25" t="s">
        <v>1398</v>
      </c>
      <c r="P340" s="75" t="s">
        <v>1399</v>
      </c>
      <c r="Q340" s="69">
        <v>61946</v>
      </c>
      <c r="R340" s="63">
        <v>61946</v>
      </c>
      <c r="S340" s="24" t="s">
        <v>80</v>
      </c>
      <c r="T340" s="54" t="s">
        <v>81</v>
      </c>
      <c r="U340" s="18">
        <v>66451</v>
      </c>
      <c r="V340" s="18">
        <v>66451</v>
      </c>
      <c r="W340" s="18" t="s">
        <v>1396</v>
      </c>
      <c r="X340" s="77" t="s">
        <v>1397</v>
      </c>
      <c r="Y340" s="89">
        <f t="shared" si="88"/>
        <v>70511.399999999994</v>
      </c>
      <c r="Z340" s="90">
        <f t="shared" si="89"/>
        <v>28393.604293925069</v>
      </c>
      <c r="AA340" s="91">
        <f t="shared" si="90"/>
        <v>0.40268104581564218</v>
      </c>
      <c r="AB340" s="90">
        <f t="shared" si="91"/>
        <v>98905.004293925071</v>
      </c>
      <c r="AC340" s="90">
        <f t="shared" si="92"/>
        <v>42117.795706074925</v>
      </c>
      <c r="AD340" s="92">
        <f t="shared" si="95"/>
        <v>50294</v>
      </c>
      <c r="AE340" s="92" t="str">
        <f t="shared" si="96"/>
        <v/>
      </c>
      <c r="AF340" s="92">
        <f t="shared" si="97"/>
        <v>53866</v>
      </c>
      <c r="AG340" s="92">
        <f t="shared" si="98"/>
        <v>61946</v>
      </c>
      <c r="AH340" s="92">
        <f t="shared" si="99"/>
        <v>66451</v>
      </c>
      <c r="AI340" s="100">
        <f t="shared" si="100"/>
        <v>58139.25</v>
      </c>
      <c r="AJ340" s="93">
        <f t="shared" si="93"/>
        <v>7379.8181267110731</v>
      </c>
      <c r="AK340" s="23">
        <f t="shared" si="94"/>
        <v>0.12693349375354984</v>
      </c>
      <c r="AM340" s="41"/>
    </row>
    <row r="341" spans="1:39" s="15" customFormat="1" ht="74.25" customHeight="1" x14ac:dyDescent="0.2">
      <c r="A341" s="81">
        <v>338</v>
      </c>
      <c r="B341" s="82" t="s">
        <v>415</v>
      </c>
      <c r="C341" s="82" t="s">
        <v>1073</v>
      </c>
      <c r="D341" s="83" t="s">
        <v>1391</v>
      </c>
      <c r="E341" s="64">
        <v>317950</v>
      </c>
      <c r="F341" s="65">
        <v>317950</v>
      </c>
      <c r="G341" s="25" t="s">
        <v>1392</v>
      </c>
      <c r="H341" s="52" t="s">
        <v>1393</v>
      </c>
      <c r="I341" s="62">
        <v>300000</v>
      </c>
      <c r="J341" s="66">
        <v>300000</v>
      </c>
      <c r="K341" s="28" t="s">
        <v>1394</v>
      </c>
      <c r="L341" s="55" t="s">
        <v>1395</v>
      </c>
      <c r="M341" s="67">
        <v>340207</v>
      </c>
      <c r="N341" s="68">
        <v>340207</v>
      </c>
      <c r="O341" s="25" t="s">
        <v>1398</v>
      </c>
      <c r="P341" s="75" t="s">
        <v>1399</v>
      </c>
      <c r="Q341" s="69">
        <v>391238</v>
      </c>
      <c r="R341" s="63">
        <v>391238</v>
      </c>
      <c r="S341" s="24" t="s">
        <v>80</v>
      </c>
      <c r="T341" s="54" t="s">
        <v>81</v>
      </c>
      <c r="U341" s="18">
        <v>419695</v>
      </c>
      <c r="V341" s="18">
        <v>419695</v>
      </c>
      <c r="W341" s="18" t="s">
        <v>1396</v>
      </c>
      <c r="X341" s="77" t="s">
        <v>1397</v>
      </c>
      <c r="Y341" s="89">
        <f t="shared" si="88"/>
        <v>353818</v>
      </c>
      <c r="Z341" s="90">
        <f t="shared" si="89"/>
        <v>50269.735920332823</v>
      </c>
      <c r="AA341" s="91">
        <f t="shared" si="90"/>
        <v>0.14207794945517985</v>
      </c>
      <c r="AB341" s="90">
        <f t="shared" si="91"/>
        <v>404087.73592033284</v>
      </c>
      <c r="AC341" s="90">
        <f t="shared" si="92"/>
        <v>303548.26407966716</v>
      </c>
      <c r="AD341" s="92">
        <f t="shared" si="95"/>
        <v>317950</v>
      </c>
      <c r="AE341" s="92" t="str">
        <f t="shared" si="96"/>
        <v/>
      </c>
      <c r="AF341" s="92">
        <f t="shared" si="97"/>
        <v>340207</v>
      </c>
      <c r="AG341" s="92">
        <f t="shared" si="98"/>
        <v>391238</v>
      </c>
      <c r="AH341" s="92" t="str">
        <f t="shared" si="99"/>
        <v/>
      </c>
      <c r="AI341" s="100">
        <f t="shared" si="100"/>
        <v>349798.33333333331</v>
      </c>
      <c r="AJ341" s="93">
        <f t="shared" si="93"/>
        <v>37573.634271032839</v>
      </c>
      <c r="AK341" s="23">
        <f t="shared" si="94"/>
        <v>0.10741513235063872</v>
      </c>
      <c r="AM341" s="41"/>
    </row>
    <row r="342" spans="1:39" s="15" customFormat="1" ht="74.25" customHeight="1" x14ac:dyDescent="0.2">
      <c r="A342" s="81">
        <v>339</v>
      </c>
      <c r="B342" s="82" t="s">
        <v>416</v>
      </c>
      <c r="C342" s="82" t="s">
        <v>1074</v>
      </c>
      <c r="D342" s="83" t="s">
        <v>1391</v>
      </c>
      <c r="E342" s="64">
        <v>353277</v>
      </c>
      <c r="F342" s="65">
        <v>353277</v>
      </c>
      <c r="G342" s="25" t="s">
        <v>1392</v>
      </c>
      <c r="H342" s="52" t="s">
        <v>1393</v>
      </c>
      <c r="I342" s="62">
        <v>290000</v>
      </c>
      <c r="J342" s="66">
        <v>290000</v>
      </c>
      <c r="K342" s="28" t="s">
        <v>1394</v>
      </c>
      <c r="L342" s="55" t="s">
        <v>1395</v>
      </c>
      <c r="M342" s="67">
        <v>378007</v>
      </c>
      <c r="N342" s="68">
        <v>378007</v>
      </c>
      <c r="O342" s="25" t="s">
        <v>1398</v>
      </c>
      <c r="P342" s="75" t="s">
        <v>1399</v>
      </c>
      <c r="Q342" s="69">
        <v>434708</v>
      </c>
      <c r="R342" s="63">
        <v>434708</v>
      </c>
      <c r="S342" s="24" t="s">
        <v>80</v>
      </c>
      <c r="T342" s="54" t="s">
        <v>81</v>
      </c>
      <c r="U342" s="18">
        <v>466326</v>
      </c>
      <c r="V342" s="18">
        <v>466326</v>
      </c>
      <c r="W342" s="18" t="s">
        <v>1396</v>
      </c>
      <c r="X342" s="77" t="s">
        <v>1397</v>
      </c>
      <c r="Y342" s="89">
        <f t="shared" si="88"/>
        <v>384463.6</v>
      </c>
      <c r="Z342" s="90">
        <f t="shared" si="89"/>
        <v>69216.355894398162</v>
      </c>
      <c r="AA342" s="91">
        <f t="shared" si="90"/>
        <v>0.1800335737749898</v>
      </c>
      <c r="AB342" s="90">
        <f t="shared" si="91"/>
        <v>453679.95589439815</v>
      </c>
      <c r="AC342" s="90">
        <f t="shared" si="92"/>
        <v>315247.2441056018</v>
      </c>
      <c r="AD342" s="92">
        <f t="shared" si="95"/>
        <v>353277</v>
      </c>
      <c r="AE342" s="92" t="str">
        <f t="shared" si="96"/>
        <v/>
      </c>
      <c r="AF342" s="92">
        <f t="shared" si="97"/>
        <v>378007</v>
      </c>
      <c r="AG342" s="92">
        <f t="shared" si="98"/>
        <v>434708</v>
      </c>
      <c r="AH342" s="92" t="str">
        <f t="shared" si="99"/>
        <v/>
      </c>
      <c r="AI342" s="100">
        <f t="shared" si="100"/>
        <v>388664</v>
      </c>
      <c r="AJ342" s="93">
        <f t="shared" si="93"/>
        <v>41748.421251587468</v>
      </c>
      <c r="AK342" s="23">
        <f t="shared" si="94"/>
        <v>0.1074151998939636</v>
      </c>
      <c r="AM342" s="41"/>
    </row>
    <row r="343" spans="1:39" s="15" customFormat="1" ht="74.25" customHeight="1" x14ac:dyDescent="0.2">
      <c r="A343" s="81">
        <v>340</v>
      </c>
      <c r="B343" s="82" t="s">
        <v>417</v>
      </c>
      <c r="C343" s="82" t="s">
        <v>1075</v>
      </c>
      <c r="D343" s="83" t="s">
        <v>1391</v>
      </c>
      <c r="E343" s="64">
        <v>9893</v>
      </c>
      <c r="F343" s="65">
        <v>9893</v>
      </c>
      <c r="G343" s="25" t="s">
        <v>1392</v>
      </c>
      <c r="H343" s="52" t="s">
        <v>1393</v>
      </c>
      <c r="I343" s="62">
        <v>30000</v>
      </c>
      <c r="J343" s="66">
        <v>30000</v>
      </c>
      <c r="K343" s="28" t="s">
        <v>1394</v>
      </c>
      <c r="L343" s="55" t="s">
        <v>1395</v>
      </c>
      <c r="M343" s="67">
        <v>10595</v>
      </c>
      <c r="N343" s="68">
        <v>10595</v>
      </c>
      <c r="O343" s="25" t="s">
        <v>1398</v>
      </c>
      <c r="P343" s="75" t="s">
        <v>1399</v>
      </c>
      <c r="Q343" s="69">
        <v>12184</v>
      </c>
      <c r="R343" s="63">
        <v>12184</v>
      </c>
      <c r="S343" s="24" t="s">
        <v>80</v>
      </c>
      <c r="T343" s="54" t="s">
        <v>81</v>
      </c>
      <c r="U343" s="18">
        <v>13070</v>
      </c>
      <c r="V343" s="18">
        <v>13070</v>
      </c>
      <c r="W343" s="18" t="s">
        <v>1396</v>
      </c>
      <c r="X343" s="77" t="s">
        <v>1397</v>
      </c>
      <c r="Y343" s="89">
        <f t="shared" si="88"/>
        <v>15148.4</v>
      </c>
      <c r="Z343" s="90">
        <f t="shared" si="89"/>
        <v>8396.876163193072</v>
      </c>
      <c r="AA343" s="91">
        <f t="shared" si="90"/>
        <v>0.5543077924528711</v>
      </c>
      <c r="AB343" s="90">
        <f t="shared" si="91"/>
        <v>23545.27616319307</v>
      </c>
      <c r="AC343" s="90">
        <f t="shared" si="92"/>
        <v>6751.5238368069276</v>
      </c>
      <c r="AD343" s="92">
        <f t="shared" si="95"/>
        <v>9893</v>
      </c>
      <c r="AE343" s="92" t="str">
        <f t="shared" si="96"/>
        <v/>
      </c>
      <c r="AF343" s="92">
        <f t="shared" si="97"/>
        <v>10595</v>
      </c>
      <c r="AG343" s="92">
        <f t="shared" si="98"/>
        <v>12184</v>
      </c>
      <c r="AH343" s="92">
        <f t="shared" si="99"/>
        <v>13070</v>
      </c>
      <c r="AI343" s="100">
        <f t="shared" si="100"/>
        <v>11435.5</v>
      </c>
      <c r="AJ343" s="93">
        <f t="shared" si="93"/>
        <v>1451.1591918187337</v>
      </c>
      <c r="AK343" s="23">
        <f t="shared" si="94"/>
        <v>0.12689949646440765</v>
      </c>
      <c r="AM343" s="41"/>
    </row>
    <row r="344" spans="1:39" s="15" customFormat="1" ht="74.25" customHeight="1" x14ac:dyDescent="0.2">
      <c r="A344" s="81">
        <v>341</v>
      </c>
      <c r="B344" s="82" t="s">
        <v>418</v>
      </c>
      <c r="C344" s="82" t="s">
        <v>1076</v>
      </c>
      <c r="D344" s="83" t="s">
        <v>1391</v>
      </c>
      <c r="E344" s="64">
        <v>13319</v>
      </c>
      <c r="F344" s="65">
        <v>13319</v>
      </c>
      <c r="G344" s="25" t="s">
        <v>1392</v>
      </c>
      <c r="H344" s="52" t="s">
        <v>1393</v>
      </c>
      <c r="I344" s="62">
        <v>30000</v>
      </c>
      <c r="J344" s="66">
        <v>30000</v>
      </c>
      <c r="K344" s="28" t="s">
        <v>1394</v>
      </c>
      <c r="L344" s="55" t="s">
        <v>1395</v>
      </c>
      <c r="M344" s="67">
        <v>14265</v>
      </c>
      <c r="N344" s="68">
        <v>14265</v>
      </c>
      <c r="O344" s="25" t="s">
        <v>1398</v>
      </c>
      <c r="P344" s="75" t="s">
        <v>1399</v>
      </c>
      <c r="Q344" s="69">
        <v>16405</v>
      </c>
      <c r="R344" s="63">
        <v>16405</v>
      </c>
      <c r="S344" s="24" t="s">
        <v>80</v>
      </c>
      <c r="T344" s="54" t="s">
        <v>81</v>
      </c>
      <c r="U344" s="18">
        <v>17598</v>
      </c>
      <c r="V344" s="18">
        <v>17598</v>
      </c>
      <c r="W344" s="18" t="s">
        <v>1396</v>
      </c>
      <c r="X344" s="77" t="s">
        <v>1397</v>
      </c>
      <c r="Y344" s="89">
        <f t="shared" si="88"/>
        <v>18317.400000000001</v>
      </c>
      <c r="Z344" s="90">
        <f t="shared" si="89"/>
        <v>6746.5528457131359</v>
      </c>
      <c r="AA344" s="91">
        <f t="shared" si="90"/>
        <v>0.36831388983770269</v>
      </c>
      <c r="AB344" s="90">
        <f t="shared" si="91"/>
        <v>25063.952845713138</v>
      </c>
      <c r="AC344" s="90">
        <f t="shared" si="92"/>
        <v>11570.847154286865</v>
      </c>
      <c r="AD344" s="92">
        <f t="shared" si="95"/>
        <v>13319</v>
      </c>
      <c r="AE344" s="92" t="str">
        <f t="shared" si="96"/>
        <v/>
      </c>
      <c r="AF344" s="92">
        <f t="shared" si="97"/>
        <v>14265</v>
      </c>
      <c r="AG344" s="92">
        <f t="shared" si="98"/>
        <v>16405</v>
      </c>
      <c r="AH344" s="92">
        <f t="shared" si="99"/>
        <v>17598</v>
      </c>
      <c r="AI344" s="100">
        <f t="shared" si="100"/>
        <v>15396.75</v>
      </c>
      <c r="AJ344" s="93">
        <f t="shared" si="93"/>
        <v>1954.4797048490084</v>
      </c>
      <c r="AK344" s="23">
        <f t="shared" si="94"/>
        <v>0.12694105605722042</v>
      </c>
      <c r="AM344" s="41"/>
    </row>
    <row r="345" spans="1:39" s="15" customFormat="1" ht="74.25" customHeight="1" x14ac:dyDescent="0.2">
      <c r="A345" s="81">
        <v>342</v>
      </c>
      <c r="B345" s="82" t="s">
        <v>419</v>
      </c>
      <c r="C345" s="82" t="s">
        <v>1077</v>
      </c>
      <c r="D345" s="83" t="s">
        <v>1391</v>
      </c>
      <c r="E345" s="64">
        <v>13387</v>
      </c>
      <c r="F345" s="65">
        <v>13387</v>
      </c>
      <c r="G345" s="25" t="s">
        <v>1392</v>
      </c>
      <c r="H345" s="52" t="s">
        <v>1393</v>
      </c>
      <c r="I345" s="62">
        <v>80000</v>
      </c>
      <c r="J345" s="66">
        <v>80000</v>
      </c>
      <c r="K345" s="28" t="s">
        <v>1394</v>
      </c>
      <c r="L345" s="55" t="s">
        <v>1395</v>
      </c>
      <c r="M345" s="67">
        <v>14338</v>
      </c>
      <c r="N345" s="68">
        <v>14338</v>
      </c>
      <c r="O345" s="25" t="s">
        <v>1398</v>
      </c>
      <c r="P345" s="75" t="s">
        <v>1399</v>
      </c>
      <c r="Q345" s="69">
        <v>16489</v>
      </c>
      <c r="R345" s="63">
        <v>16489</v>
      </c>
      <c r="S345" s="24" t="s">
        <v>80</v>
      </c>
      <c r="T345" s="54" t="s">
        <v>81</v>
      </c>
      <c r="U345" s="18">
        <v>17688</v>
      </c>
      <c r="V345" s="18">
        <v>17688</v>
      </c>
      <c r="W345" s="18" t="s">
        <v>1396</v>
      </c>
      <c r="X345" s="77" t="s">
        <v>1397</v>
      </c>
      <c r="Y345" s="89">
        <f t="shared" si="88"/>
        <v>28380.400000000001</v>
      </c>
      <c r="Z345" s="90">
        <f t="shared" si="89"/>
        <v>28906.344274224644</v>
      </c>
      <c r="AA345" s="91">
        <f t="shared" si="90"/>
        <v>1.0185319542439375</v>
      </c>
      <c r="AB345" s="90">
        <f t="shared" si="91"/>
        <v>57286.744274224649</v>
      </c>
      <c r="AC345" s="90">
        <f t="shared" si="92"/>
        <v>-525.94427422464287</v>
      </c>
      <c r="AD345" s="92">
        <f t="shared" si="95"/>
        <v>13387</v>
      </c>
      <c r="AE345" s="92" t="str">
        <f t="shared" si="96"/>
        <v/>
      </c>
      <c r="AF345" s="92">
        <f t="shared" si="97"/>
        <v>14338</v>
      </c>
      <c r="AG345" s="92">
        <f t="shared" si="98"/>
        <v>16489</v>
      </c>
      <c r="AH345" s="92">
        <f t="shared" si="99"/>
        <v>17688</v>
      </c>
      <c r="AI345" s="100">
        <f t="shared" si="100"/>
        <v>15475.5</v>
      </c>
      <c r="AJ345" s="93">
        <f t="shared" si="93"/>
        <v>1964.5251334610102</v>
      </c>
      <c r="AK345" s="23">
        <f t="shared" si="94"/>
        <v>0.12694421074996026</v>
      </c>
      <c r="AM345" s="41"/>
    </row>
    <row r="346" spans="1:39" s="15" customFormat="1" ht="74.25" customHeight="1" x14ac:dyDescent="0.2">
      <c r="A346" s="81">
        <v>343</v>
      </c>
      <c r="B346" s="82" t="s">
        <v>420</v>
      </c>
      <c r="C346" s="82" t="s">
        <v>1078</v>
      </c>
      <c r="D346" s="83" t="s">
        <v>1391</v>
      </c>
      <c r="E346" s="64">
        <v>26393</v>
      </c>
      <c r="F346" s="65">
        <v>26393</v>
      </c>
      <c r="G346" s="25" t="s">
        <v>1392</v>
      </c>
      <c r="H346" s="52" t="s">
        <v>1393</v>
      </c>
      <c r="I346" s="62">
        <v>120000</v>
      </c>
      <c r="J346" s="66">
        <v>120000</v>
      </c>
      <c r="K346" s="28" t="s">
        <v>1394</v>
      </c>
      <c r="L346" s="55" t="s">
        <v>1395</v>
      </c>
      <c r="M346" s="67">
        <v>28268</v>
      </c>
      <c r="N346" s="68">
        <v>28268</v>
      </c>
      <c r="O346" s="25" t="s">
        <v>1398</v>
      </c>
      <c r="P346" s="75" t="s">
        <v>1399</v>
      </c>
      <c r="Q346" s="69">
        <v>32508</v>
      </c>
      <c r="R346" s="63">
        <v>32508</v>
      </c>
      <c r="S346" s="24" t="s">
        <v>80</v>
      </c>
      <c r="T346" s="54" t="s">
        <v>81</v>
      </c>
      <c r="U346" s="18">
        <v>34872</v>
      </c>
      <c r="V346" s="18">
        <v>34872</v>
      </c>
      <c r="W346" s="18" t="s">
        <v>1396</v>
      </c>
      <c r="X346" s="77" t="s">
        <v>1397</v>
      </c>
      <c r="Y346" s="89">
        <f t="shared" si="88"/>
        <v>48408.2</v>
      </c>
      <c r="Z346" s="90">
        <f t="shared" si="89"/>
        <v>40161.323387059841</v>
      </c>
      <c r="AA346" s="91">
        <f t="shared" si="90"/>
        <v>0.8296388501753803</v>
      </c>
      <c r="AB346" s="90">
        <f t="shared" si="91"/>
        <v>88569.523387059831</v>
      </c>
      <c r="AC346" s="90">
        <f t="shared" si="92"/>
        <v>8246.8766129401556</v>
      </c>
      <c r="AD346" s="92">
        <f t="shared" si="95"/>
        <v>26393</v>
      </c>
      <c r="AE346" s="92" t="str">
        <f t="shared" si="96"/>
        <v/>
      </c>
      <c r="AF346" s="92">
        <f t="shared" si="97"/>
        <v>28268</v>
      </c>
      <c r="AG346" s="92">
        <f t="shared" si="98"/>
        <v>32508</v>
      </c>
      <c r="AH346" s="92">
        <f t="shared" si="99"/>
        <v>34872</v>
      </c>
      <c r="AI346" s="100">
        <f t="shared" si="100"/>
        <v>30510.25</v>
      </c>
      <c r="AJ346" s="93">
        <f t="shared" si="93"/>
        <v>3872.7811174055955</v>
      </c>
      <c r="AK346" s="23">
        <f t="shared" si="94"/>
        <v>0.12693377200795128</v>
      </c>
      <c r="AM346" s="41"/>
    </row>
    <row r="347" spans="1:39" s="15" customFormat="1" ht="74.25" customHeight="1" x14ac:dyDescent="0.2">
      <c r="A347" s="81">
        <v>344</v>
      </c>
      <c r="B347" s="82" t="s">
        <v>421</v>
      </c>
      <c r="C347" s="82" t="s">
        <v>1079</v>
      </c>
      <c r="D347" s="83" t="s">
        <v>1391</v>
      </c>
      <c r="E347" s="64">
        <v>18276</v>
      </c>
      <c r="F347" s="65">
        <v>18276</v>
      </c>
      <c r="G347" s="25" t="s">
        <v>1392</v>
      </c>
      <c r="H347" s="52" t="s">
        <v>1393</v>
      </c>
      <c r="I347" s="62">
        <v>100000</v>
      </c>
      <c r="J347" s="66">
        <v>100000</v>
      </c>
      <c r="K347" s="28" t="s">
        <v>1394</v>
      </c>
      <c r="L347" s="55" t="s">
        <v>1395</v>
      </c>
      <c r="M347" s="67">
        <v>19574</v>
      </c>
      <c r="N347" s="68">
        <v>19574</v>
      </c>
      <c r="O347" s="25" t="s">
        <v>1398</v>
      </c>
      <c r="P347" s="75" t="s">
        <v>1399</v>
      </c>
      <c r="Q347" s="69">
        <v>22510</v>
      </c>
      <c r="R347" s="63">
        <v>22510</v>
      </c>
      <c r="S347" s="24" t="s">
        <v>80</v>
      </c>
      <c r="T347" s="54" t="s">
        <v>81</v>
      </c>
      <c r="U347" s="18">
        <v>24147</v>
      </c>
      <c r="V347" s="18">
        <v>24147</v>
      </c>
      <c r="W347" s="18" t="s">
        <v>1396</v>
      </c>
      <c r="X347" s="77" t="s">
        <v>1397</v>
      </c>
      <c r="Y347" s="89">
        <f t="shared" si="88"/>
        <v>36901.4</v>
      </c>
      <c r="Z347" s="90">
        <f t="shared" si="89"/>
        <v>35349.557108965309</v>
      </c>
      <c r="AA347" s="91">
        <f t="shared" si="90"/>
        <v>0.95794623263522005</v>
      </c>
      <c r="AB347" s="90">
        <f t="shared" si="91"/>
        <v>72250.957108965318</v>
      </c>
      <c r="AC347" s="90">
        <f t="shared" si="92"/>
        <v>1551.842891034692</v>
      </c>
      <c r="AD347" s="92">
        <f t="shared" si="95"/>
        <v>18276</v>
      </c>
      <c r="AE347" s="92" t="str">
        <f t="shared" si="96"/>
        <v/>
      </c>
      <c r="AF347" s="92">
        <f t="shared" si="97"/>
        <v>19574</v>
      </c>
      <c r="AG347" s="92">
        <f t="shared" si="98"/>
        <v>22510</v>
      </c>
      <c r="AH347" s="92">
        <f t="shared" si="99"/>
        <v>24147</v>
      </c>
      <c r="AI347" s="100">
        <f t="shared" si="100"/>
        <v>21126.75</v>
      </c>
      <c r="AJ347" s="93">
        <f t="shared" si="93"/>
        <v>2681.6101350991844</v>
      </c>
      <c r="AK347" s="23">
        <f t="shared" si="94"/>
        <v>0.12692960985949966</v>
      </c>
      <c r="AM347" s="41"/>
    </row>
    <row r="348" spans="1:39" s="15" customFormat="1" ht="74.25" customHeight="1" x14ac:dyDescent="0.2">
      <c r="A348" s="81">
        <v>345</v>
      </c>
      <c r="B348" s="82" t="s">
        <v>422</v>
      </c>
      <c r="C348" s="82" t="s">
        <v>1080</v>
      </c>
      <c r="D348" s="83" t="s">
        <v>1391</v>
      </c>
      <c r="E348" s="64">
        <v>24435</v>
      </c>
      <c r="F348" s="65">
        <v>24435</v>
      </c>
      <c r="G348" s="25" t="s">
        <v>1392</v>
      </c>
      <c r="H348" s="52" t="s">
        <v>1393</v>
      </c>
      <c r="I348" s="62">
        <v>150000</v>
      </c>
      <c r="J348" s="66">
        <v>150000</v>
      </c>
      <c r="K348" s="28" t="s">
        <v>1394</v>
      </c>
      <c r="L348" s="55" t="s">
        <v>1395</v>
      </c>
      <c r="M348" s="67">
        <v>26171</v>
      </c>
      <c r="N348" s="68">
        <v>26171</v>
      </c>
      <c r="O348" s="25" t="s">
        <v>1398</v>
      </c>
      <c r="P348" s="75" t="s">
        <v>1399</v>
      </c>
      <c r="Q348" s="69">
        <v>30097</v>
      </c>
      <c r="R348" s="63">
        <v>30097</v>
      </c>
      <c r="S348" s="24" t="s">
        <v>80</v>
      </c>
      <c r="T348" s="54" t="s">
        <v>81</v>
      </c>
      <c r="U348" s="18">
        <v>32286</v>
      </c>
      <c r="V348" s="18">
        <v>32286</v>
      </c>
      <c r="W348" s="18" t="s">
        <v>1396</v>
      </c>
      <c r="X348" s="77" t="s">
        <v>1397</v>
      </c>
      <c r="Y348" s="89">
        <f t="shared" si="88"/>
        <v>52597.8</v>
      </c>
      <c r="Z348" s="90">
        <f t="shared" si="89"/>
        <v>54537.974950487478</v>
      </c>
      <c r="AA348" s="91">
        <f t="shared" si="90"/>
        <v>1.0368869981346649</v>
      </c>
      <c r="AB348" s="90">
        <f t="shared" si="91"/>
        <v>107135.77495048748</v>
      </c>
      <c r="AC348" s="90">
        <f t="shared" si="92"/>
        <v>-1940.1749504874751</v>
      </c>
      <c r="AD348" s="92">
        <f t="shared" si="95"/>
        <v>24435</v>
      </c>
      <c r="AE348" s="92" t="str">
        <f t="shared" si="96"/>
        <v/>
      </c>
      <c r="AF348" s="92">
        <f t="shared" si="97"/>
        <v>26171</v>
      </c>
      <c r="AG348" s="92">
        <f t="shared" si="98"/>
        <v>30097</v>
      </c>
      <c r="AH348" s="92">
        <f t="shared" si="99"/>
        <v>32286</v>
      </c>
      <c r="AI348" s="100">
        <f t="shared" si="100"/>
        <v>28247.25</v>
      </c>
      <c r="AJ348" s="93">
        <f t="shared" si="93"/>
        <v>3585.9513265891751</v>
      </c>
      <c r="AK348" s="23">
        <f t="shared" si="94"/>
        <v>0.12694868798163272</v>
      </c>
      <c r="AM348" s="41"/>
    </row>
    <row r="349" spans="1:39" s="15" customFormat="1" ht="74.25" customHeight="1" x14ac:dyDescent="0.2">
      <c r="A349" s="81">
        <v>346</v>
      </c>
      <c r="B349" s="82" t="s">
        <v>423</v>
      </c>
      <c r="C349" s="82" t="s">
        <v>1081</v>
      </c>
      <c r="D349" s="83" t="s">
        <v>1391</v>
      </c>
      <c r="E349" s="64">
        <v>24904</v>
      </c>
      <c r="F349" s="65">
        <v>24904</v>
      </c>
      <c r="G349" s="25" t="s">
        <v>1392</v>
      </c>
      <c r="H349" s="52" t="s">
        <v>1393</v>
      </c>
      <c r="I349" s="62">
        <v>150000</v>
      </c>
      <c r="J349" s="66">
        <v>150000</v>
      </c>
      <c r="K349" s="28" t="s">
        <v>1394</v>
      </c>
      <c r="L349" s="55" t="s">
        <v>1395</v>
      </c>
      <c r="M349" s="67">
        <v>26673</v>
      </c>
      <c r="N349" s="68">
        <v>26673</v>
      </c>
      <c r="O349" s="25" t="s">
        <v>1398</v>
      </c>
      <c r="P349" s="75" t="s">
        <v>1399</v>
      </c>
      <c r="Q349" s="69">
        <v>30674</v>
      </c>
      <c r="R349" s="63">
        <v>30674</v>
      </c>
      <c r="S349" s="24" t="s">
        <v>80</v>
      </c>
      <c r="T349" s="54" t="s">
        <v>81</v>
      </c>
      <c r="U349" s="18">
        <v>32905</v>
      </c>
      <c r="V349" s="18">
        <v>32905</v>
      </c>
      <c r="W349" s="18" t="s">
        <v>1396</v>
      </c>
      <c r="X349" s="77" t="s">
        <v>1397</v>
      </c>
      <c r="Y349" s="89">
        <f t="shared" si="88"/>
        <v>53031.199999999997</v>
      </c>
      <c r="Z349" s="90">
        <f t="shared" si="89"/>
        <v>54299.517904858047</v>
      </c>
      <c r="AA349" s="91">
        <f t="shared" si="90"/>
        <v>1.023916447390556</v>
      </c>
      <c r="AB349" s="90">
        <f t="shared" si="91"/>
        <v>107330.71790485804</v>
      </c>
      <c r="AC349" s="90">
        <f t="shared" si="92"/>
        <v>-1268.3179048580496</v>
      </c>
      <c r="AD349" s="92">
        <f t="shared" si="95"/>
        <v>24904</v>
      </c>
      <c r="AE349" s="92" t="str">
        <f t="shared" si="96"/>
        <v/>
      </c>
      <c r="AF349" s="92">
        <f t="shared" si="97"/>
        <v>26673</v>
      </c>
      <c r="AG349" s="92">
        <f t="shared" si="98"/>
        <v>30674</v>
      </c>
      <c r="AH349" s="92">
        <f t="shared" si="99"/>
        <v>32905</v>
      </c>
      <c r="AI349" s="100">
        <f t="shared" si="100"/>
        <v>28789</v>
      </c>
      <c r="AJ349" s="93">
        <f t="shared" si="93"/>
        <v>3654.465852442278</v>
      </c>
      <c r="AK349" s="23">
        <f t="shared" si="94"/>
        <v>0.12693965932968418</v>
      </c>
      <c r="AM349" s="41"/>
    </row>
    <row r="350" spans="1:39" s="15" customFormat="1" ht="74.25" customHeight="1" x14ac:dyDescent="0.2">
      <c r="A350" s="81">
        <v>347</v>
      </c>
      <c r="B350" s="82" t="s">
        <v>424</v>
      </c>
      <c r="C350" s="82" t="s">
        <v>1082</v>
      </c>
      <c r="D350" s="83" t="s">
        <v>1391</v>
      </c>
      <c r="E350" s="64">
        <v>13860</v>
      </c>
      <c r="F350" s="65">
        <v>13860</v>
      </c>
      <c r="G350" s="25" t="s">
        <v>1392</v>
      </c>
      <c r="H350" s="52" t="s">
        <v>1393</v>
      </c>
      <c r="I350" s="62">
        <v>150000</v>
      </c>
      <c r="J350" s="66">
        <v>150000</v>
      </c>
      <c r="K350" s="28" t="s">
        <v>1394</v>
      </c>
      <c r="L350" s="55" t="s">
        <v>1395</v>
      </c>
      <c r="M350" s="67">
        <v>14844</v>
      </c>
      <c r="N350" s="68">
        <v>14844</v>
      </c>
      <c r="O350" s="25" t="s">
        <v>1398</v>
      </c>
      <c r="P350" s="75" t="s">
        <v>1399</v>
      </c>
      <c r="Q350" s="69">
        <v>17071</v>
      </c>
      <c r="R350" s="63">
        <v>17071</v>
      </c>
      <c r="S350" s="24" t="s">
        <v>80</v>
      </c>
      <c r="T350" s="54" t="s">
        <v>81</v>
      </c>
      <c r="U350" s="18">
        <v>18313</v>
      </c>
      <c r="V350" s="18">
        <v>18313</v>
      </c>
      <c r="W350" s="18" t="s">
        <v>1396</v>
      </c>
      <c r="X350" s="77" t="s">
        <v>1397</v>
      </c>
      <c r="Y350" s="89">
        <f t="shared" si="88"/>
        <v>42817.599999999999</v>
      </c>
      <c r="Z350" s="90">
        <f t="shared" si="89"/>
        <v>59942.669687794187</v>
      </c>
      <c r="AA350" s="91">
        <f t="shared" si="90"/>
        <v>1.3999539835907242</v>
      </c>
      <c r="AB350" s="90">
        <f t="shared" si="91"/>
        <v>102760.26968779418</v>
      </c>
      <c r="AC350" s="90">
        <f t="shared" si="92"/>
        <v>-17125.069687794188</v>
      </c>
      <c r="AD350" s="92">
        <f t="shared" si="95"/>
        <v>13860</v>
      </c>
      <c r="AE350" s="92" t="str">
        <f t="shared" si="96"/>
        <v/>
      </c>
      <c r="AF350" s="92">
        <f t="shared" si="97"/>
        <v>14844</v>
      </c>
      <c r="AG350" s="92">
        <f t="shared" si="98"/>
        <v>17071</v>
      </c>
      <c r="AH350" s="92">
        <f t="shared" si="99"/>
        <v>18313</v>
      </c>
      <c r="AI350" s="100">
        <f t="shared" si="100"/>
        <v>16022</v>
      </c>
      <c r="AJ350" s="93">
        <f t="shared" si="93"/>
        <v>2033.9624709746572</v>
      </c>
      <c r="AK350" s="23">
        <f t="shared" si="94"/>
        <v>0.12694810079731977</v>
      </c>
      <c r="AM350" s="41"/>
    </row>
    <row r="351" spans="1:39" s="15" customFormat="1" ht="74.25" customHeight="1" x14ac:dyDescent="0.2">
      <c r="A351" s="81">
        <v>348</v>
      </c>
      <c r="B351" s="82" t="s">
        <v>425</v>
      </c>
      <c r="C351" s="82" t="s">
        <v>1083</v>
      </c>
      <c r="D351" s="83" t="s">
        <v>1391</v>
      </c>
      <c r="E351" s="64">
        <v>25303</v>
      </c>
      <c r="F351" s="65">
        <v>25303</v>
      </c>
      <c r="G351" s="25" t="s">
        <v>1392</v>
      </c>
      <c r="H351" s="52" t="s">
        <v>1393</v>
      </c>
      <c r="I351" s="62">
        <v>150000</v>
      </c>
      <c r="J351" s="66">
        <v>150000</v>
      </c>
      <c r="K351" s="28" t="s">
        <v>1394</v>
      </c>
      <c r="L351" s="55" t="s">
        <v>1395</v>
      </c>
      <c r="M351" s="67">
        <v>27101</v>
      </c>
      <c r="N351" s="68">
        <v>27101</v>
      </c>
      <c r="O351" s="25" t="s">
        <v>1398</v>
      </c>
      <c r="P351" s="75" t="s">
        <v>1399</v>
      </c>
      <c r="Q351" s="69">
        <v>31166</v>
      </c>
      <c r="R351" s="63">
        <v>31166</v>
      </c>
      <c r="S351" s="24" t="s">
        <v>80</v>
      </c>
      <c r="T351" s="54" t="s">
        <v>81</v>
      </c>
      <c r="U351" s="18">
        <v>33433</v>
      </c>
      <c r="V351" s="18">
        <v>33433</v>
      </c>
      <c r="W351" s="18" t="s">
        <v>1396</v>
      </c>
      <c r="X351" s="77" t="s">
        <v>1397</v>
      </c>
      <c r="Y351" s="89">
        <f t="shared" si="88"/>
        <v>53400.6</v>
      </c>
      <c r="Z351" s="90">
        <f t="shared" si="89"/>
        <v>54096.373846127615</v>
      </c>
      <c r="AA351" s="91">
        <f t="shared" si="90"/>
        <v>1.0130293263769998</v>
      </c>
      <c r="AB351" s="90">
        <f t="shared" si="91"/>
        <v>107496.97384612761</v>
      </c>
      <c r="AC351" s="90">
        <f t="shared" si="92"/>
        <v>-695.77384612761671</v>
      </c>
      <c r="AD351" s="92">
        <f t="shared" si="95"/>
        <v>25303</v>
      </c>
      <c r="AE351" s="92" t="str">
        <f t="shared" si="96"/>
        <v/>
      </c>
      <c r="AF351" s="92">
        <f t="shared" si="97"/>
        <v>27101</v>
      </c>
      <c r="AG351" s="92">
        <f t="shared" si="98"/>
        <v>31166</v>
      </c>
      <c r="AH351" s="92">
        <f t="shared" si="99"/>
        <v>33433</v>
      </c>
      <c r="AI351" s="100">
        <f t="shared" si="100"/>
        <v>29250.75</v>
      </c>
      <c r="AJ351" s="93">
        <f t="shared" si="93"/>
        <v>3713.2893212532381</v>
      </c>
      <c r="AK351" s="23">
        <f t="shared" si="94"/>
        <v>0.12694680721872903</v>
      </c>
      <c r="AM351" s="41"/>
    </row>
    <row r="352" spans="1:39" s="15" customFormat="1" ht="74.25" customHeight="1" x14ac:dyDescent="0.2">
      <c r="A352" s="81">
        <v>349</v>
      </c>
      <c r="B352" s="82" t="s">
        <v>426</v>
      </c>
      <c r="C352" s="82" t="s">
        <v>1084</v>
      </c>
      <c r="D352" s="83" t="s">
        <v>1391</v>
      </c>
      <c r="E352" s="64">
        <v>60780</v>
      </c>
      <c r="F352" s="65">
        <v>60780</v>
      </c>
      <c r="G352" s="25" t="s">
        <v>1392</v>
      </c>
      <c r="H352" s="52" t="s">
        <v>1393</v>
      </c>
      <c r="I352" s="62">
        <v>170000</v>
      </c>
      <c r="J352" s="66">
        <v>170000</v>
      </c>
      <c r="K352" s="28" t="s">
        <v>1394</v>
      </c>
      <c r="L352" s="55" t="s">
        <v>1395</v>
      </c>
      <c r="M352" s="67">
        <v>65096</v>
      </c>
      <c r="N352" s="68">
        <v>65096</v>
      </c>
      <c r="O352" s="25" t="s">
        <v>1398</v>
      </c>
      <c r="P352" s="75" t="s">
        <v>1399</v>
      </c>
      <c r="Q352" s="69">
        <v>74861</v>
      </c>
      <c r="R352" s="63">
        <v>74861</v>
      </c>
      <c r="S352" s="24" t="s">
        <v>80</v>
      </c>
      <c r="T352" s="54" t="s">
        <v>81</v>
      </c>
      <c r="U352" s="18">
        <v>80306</v>
      </c>
      <c r="V352" s="18">
        <v>80306</v>
      </c>
      <c r="W352" s="18" t="s">
        <v>1396</v>
      </c>
      <c r="X352" s="77" t="s">
        <v>1397</v>
      </c>
      <c r="Y352" s="89">
        <f t="shared" si="88"/>
        <v>90208.6</v>
      </c>
      <c r="Z352" s="90">
        <f t="shared" si="89"/>
        <v>45268.54040942782</v>
      </c>
      <c r="AA352" s="91">
        <f t="shared" si="90"/>
        <v>0.5018206735214582</v>
      </c>
      <c r="AB352" s="90">
        <f t="shared" si="91"/>
        <v>135477.14040942781</v>
      </c>
      <c r="AC352" s="90">
        <f t="shared" si="92"/>
        <v>44940.059590572186</v>
      </c>
      <c r="AD352" s="92">
        <f t="shared" si="95"/>
        <v>60780</v>
      </c>
      <c r="AE352" s="92" t="str">
        <f t="shared" si="96"/>
        <v/>
      </c>
      <c r="AF352" s="92">
        <f t="shared" si="97"/>
        <v>65096</v>
      </c>
      <c r="AG352" s="92">
        <f t="shared" si="98"/>
        <v>74861</v>
      </c>
      <c r="AH352" s="92">
        <f t="shared" si="99"/>
        <v>80306</v>
      </c>
      <c r="AI352" s="100">
        <f t="shared" si="100"/>
        <v>70260.75</v>
      </c>
      <c r="AJ352" s="93">
        <f t="shared" si="93"/>
        <v>8918.6809703004856</v>
      </c>
      <c r="AK352" s="23">
        <f t="shared" si="94"/>
        <v>0.12693688823846153</v>
      </c>
      <c r="AM352" s="41"/>
    </row>
    <row r="353" spans="1:39" s="15" customFormat="1" ht="74.25" customHeight="1" x14ac:dyDescent="0.2">
      <c r="A353" s="81">
        <v>350</v>
      </c>
      <c r="B353" s="82" t="s">
        <v>427</v>
      </c>
      <c r="C353" s="82" t="s">
        <v>1085</v>
      </c>
      <c r="D353" s="83" t="s">
        <v>1391</v>
      </c>
      <c r="E353" s="64">
        <v>52323</v>
      </c>
      <c r="F353" s="65">
        <v>52323</v>
      </c>
      <c r="G353" s="25" t="s">
        <v>1392</v>
      </c>
      <c r="H353" s="52" t="s">
        <v>1393</v>
      </c>
      <c r="I353" s="62">
        <v>170000</v>
      </c>
      <c r="J353" s="66">
        <v>170000</v>
      </c>
      <c r="K353" s="28" t="s">
        <v>1394</v>
      </c>
      <c r="L353" s="55" t="s">
        <v>1395</v>
      </c>
      <c r="M353" s="67">
        <v>56039</v>
      </c>
      <c r="N353" s="68">
        <v>56039</v>
      </c>
      <c r="O353" s="25" t="s">
        <v>1398</v>
      </c>
      <c r="P353" s="75" t="s">
        <v>1399</v>
      </c>
      <c r="Q353" s="69">
        <v>64445</v>
      </c>
      <c r="R353" s="63">
        <v>64445</v>
      </c>
      <c r="S353" s="24" t="s">
        <v>80</v>
      </c>
      <c r="T353" s="54" t="s">
        <v>81</v>
      </c>
      <c r="U353" s="18">
        <v>69133</v>
      </c>
      <c r="V353" s="18">
        <v>69133</v>
      </c>
      <c r="W353" s="18" t="s">
        <v>1396</v>
      </c>
      <c r="X353" s="77" t="s">
        <v>1397</v>
      </c>
      <c r="Y353" s="89">
        <f t="shared" si="88"/>
        <v>82388</v>
      </c>
      <c r="Z353" s="90">
        <f t="shared" si="89"/>
        <v>49425.911332012889</v>
      </c>
      <c r="AA353" s="91">
        <f t="shared" si="90"/>
        <v>0.59991638748377052</v>
      </c>
      <c r="AB353" s="90">
        <f t="shared" si="91"/>
        <v>131813.91133201288</v>
      </c>
      <c r="AC353" s="90">
        <f t="shared" si="92"/>
        <v>32962.088667987111</v>
      </c>
      <c r="AD353" s="92">
        <f t="shared" si="95"/>
        <v>52323</v>
      </c>
      <c r="AE353" s="92" t="str">
        <f t="shared" si="96"/>
        <v/>
      </c>
      <c r="AF353" s="92">
        <f t="shared" si="97"/>
        <v>56039</v>
      </c>
      <c r="AG353" s="92">
        <f t="shared" si="98"/>
        <v>64445</v>
      </c>
      <c r="AH353" s="92">
        <f t="shared" si="99"/>
        <v>69133</v>
      </c>
      <c r="AI353" s="100">
        <f t="shared" si="100"/>
        <v>60485</v>
      </c>
      <c r="AJ353" s="93">
        <f t="shared" si="93"/>
        <v>7677.991577663176</v>
      </c>
      <c r="AK353" s="23">
        <f t="shared" si="94"/>
        <v>0.12694042452943996</v>
      </c>
      <c r="AM353" s="41"/>
    </row>
    <row r="354" spans="1:39" s="15" customFormat="1" ht="74.25" customHeight="1" x14ac:dyDescent="0.2">
      <c r="A354" s="81">
        <v>351</v>
      </c>
      <c r="B354" s="82" t="s">
        <v>428</v>
      </c>
      <c r="C354" s="82" t="s">
        <v>1086</v>
      </c>
      <c r="D354" s="83" t="s">
        <v>1391</v>
      </c>
      <c r="E354" s="64">
        <v>28267</v>
      </c>
      <c r="F354" s="65">
        <v>28267</v>
      </c>
      <c r="G354" s="25" t="s">
        <v>1392</v>
      </c>
      <c r="H354" s="52" t="s">
        <v>1393</v>
      </c>
      <c r="I354" s="62">
        <v>170000</v>
      </c>
      <c r="J354" s="66">
        <v>170000</v>
      </c>
      <c r="K354" s="28" t="s">
        <v>1394</v>
      </c>
      <c r="L354" s="55" t="s">
        <v>1395</v>
      </c>
      <c r="M354" s="67">
        <v>30274</v>
      </c>
      <c r="N354" s="68">
        <v>30274</v>
      </c>
      <c r="O354" s="25" t="s">
        <v>1398</v>
      </c>
      <c r="P354" s="75" t="s">
        <v>1399</v>
      </c>
      <c r="Q354" s="69">
        <v>34815</v>
      </c>
      <c r="R354" s="63">
        <v>34815</v>
      </c>
      <c r="S354" s="24" t="s">
        <v>80</v>
      </c>
      <c r="T354" s="54" t="s">
        <v>81</v>
      </c>
      <c r="U354" s="18">
        <v>37347</v>
      </c>
      <c r="V354" s="18">
        <v>37347</v>
      </c>
      <c r="W354" s="18" t="s">
        <v>1396</v>
      </c>
      <c r="X354" s="77" t="s">
        <v>1397</v>
      </c>
      <c r="Y354" s="89">
        <f t="shared" si="88"/>
        <v>60140.6</v>
      </c>
      <c r="Z354" s="90">
        <f t="shared" si="89"/>
        <v>61518.213069789344</v>
      </c>
      <c r="AA354" s="91">
        <f t="shared" si="90"/>
        <v>1.0229065401706892</v>
      </c>
      <c r="AB354" s="90">
        <f t="shared" si="91"/>
        <v>121658.81306978935</v>
      </c>
      <c r="AC354" s="90">
        <f t="shared" si="92"/>
        <v>-1377.6130697893459</v>
      </c>
      <c r="AD354" s="92">
        <f t="shared" si="95"/>
        <v>28267</v>
      </c>
      <c r="AE354" s="92" t="str">
        <f t="shared" si="96"/>
        <v/>
      </c>
      <c r="AF354" s="92">
        <f t="shared" si="97"/>
        <v>30274</v>
      </c>
      <c r="AG354" s="92">
        <f t="shared" si="98"/>
        <v>34815</v>
      </c>
      <c r="AH354" s="92">
        <f t="shared" si="99"/>
        <v>37347</v>
      </c>
      <c r="AI354" s="100">
        <f t="shared" si="100"/>
        <v>32675.75</v>
      </c>
      <c r="AJ354" s="93">
        <f t="shared" si="93"/>
        <v>4147.3865968020555</v>
      </c>
      <c r="AK354" s="23">
        <f t="shared" si="94"/>
        <v>0.12692552112199584</v>
      </c>
      <c r="AM354" s="41"/>
    </row>
    <row r="355" spans="1:39" s="15" customFormat="1" ht="74.25" customHeight="1" x14ac:dyDescent="0.2">
      <c r="A355" s="81">
        <v>352</v>
      </c>
      <c r="B355" s="82" t="s">
        <v>429</v>
      </c>
      <c r="C355" s="82" t="s">
        <v>1087</v>
      </c>
      <c r="D355" s="83" t="s">
        <v>1391</v>
      </c>
      <c r="E355" s="64">
        <v>47185</v>
      </c>
      <c r="F355" s="65">
        <v>47185</v>
      </c>
      <c r="G355" s="25" t="s">
        <v>1392</v>
      </c>
      <c r="H355" s="52" t="s">
        <v>1393</v>
      </c>
      <c r="I355" s="62">
        <v>200000</v>
      </c>
      <c r="J355" s="66">
        <v>200000</v>
      </c>
      <c r="K355" s="28" t="s">
        <v>1394</v>
      </c>
      <c r="L355" s="55" t="s">
        <v>1395</v>
      </c>
      <c r="M355" s="67">
        <v>50536</v>
      </c>
      <c r="N355" s="68">
        <v>50536</v>
      </c>
      <c r="O355" s="25" t="s">
        <v>1398</v>
      </c>
      <c r="P355" s="75" t="s">
        <v>1399</v>
      </c>
      <c r="Q355" s="69">
        <v>58117</v>
      </c>
      <c r="R355" s="63">
        <v>58117</v>
      </c>
      <c r="S355" s="24" t="s">
        <v>80</v>
      </c>
      <c r="T355" s="54" t="s">
        <v>81</v>
      </c>
      <c r="U355" s="18">
        <v>62344</v>
      </c>
      <c r="V355" s="18">
        <v>62344</v>
      </c>
      <c r="W355" s="18" t="s">
        <v>1396</v>
      </c>
      <c r="X355" s="77" t="s">
        <v>1397</v>
      </c>
      <c r="Y355" s="89">
        <f t="shared" si="88"/>
        <v>83636.399999999994</v>
      </c>
      <c r="Z355" s="90">
        <f t="shared" si="89"/>
        <v>65325.023002674854</v>
      </c>
      <c r="AA355" s="91">
        <f t="shared" si="90"/>
        <v>0.78105971804949592</v>
      </c>
      <c r="AB355" s="90">
        <f t="shared" si="91"/>
        <v>148961.42300267486</v>
      </c>
      <c r="AC355" s="90">
        <f t="shared" si="92"/>
        <v>18311.37699732514</v>
      </c>
      <c r="AD355" s="92">
        <f t="shared" si="95"/>
        <v>47185</v>
      </c>
      <c r="AE355" s="92" t="str">
        <f t="shared" si="96"/>
        <v/>
      </c>
      <c r="AF355" s="92">
        <f t="shared" si="97"/>
        <v>50536</v>
      </c>
      <c r="AG355" s="92">
        <f t="shared" si="98"/>
        <v>58117</v>
      </c>
      <c r="AH355" s="92">
        <f t="shared" si="99"/>
        <v>62344</v>
      </c>
      <c r="AI355" s="100">
        <f t="shared" si="100"/>
        <v>54545.5</v>
      </c>
      <c r="AJ355" s="93">
        <f t="shared" si="93"/>
        <v>6923.9984835353625</v>
      </c>
      <c r="AK355" s="23">
        <f t="shared" si="94"/>
        <v>0.1269398664149263</v>
      </c>
      <c r="AM355" s="41"/>
    </row>
    <row r="356" spans="1:39" s="15" customFormat="1" ht="74.25" customHeight="1" x14ac:dyDescent="0.2">
      <c r="A356" s="81">
        <v>353</v>
      </c>
      <c r="B356" s="82" t="s">
        <v>430</v>
      </c>
      <c r="C356" s="82" t="s">
        <v>1088</v>
      </c>
      <c r="D356" s="83" t="s">
        <v>1391</v>
      </c>
      <c r="E356" s="64">
        <v>59450</v>
      </c>
      <c r="F356" s="65">
        <v>59450</v>
      </c>
      <c r="G356" s="25" t="s">
        <v>1392</v>
      </c>
      <c r="H356" s="52" t="s">
        <v>1393</v>
      </c>
      <c r="I356" s="62">
        <v>180000</v>
      </c>
      <c r="J356" s="66">
        <v>180000</v>
      </c>
      <c r="K356" s="28" t="s">
        <v>1394</v>
      </c>
      <c r="L356" s="55" t="s">
        <v>1395</v>
      </c>
      <c r="M356" s="67">
        <v>63671</v>
      </c>
      <c r="N356" s="68">
        <v>63671</v>
      </c>
      <c r="O356" s="25" t="s">
        <v>1398</v>
      </c>
      <c r="P356" s="75" t="s">
        <v>1399</v>
      </c>
      <c r="Q356" s="69">
        <v>73222</v>
      </c>
      <c r="R356" s="63">
        <v>73222</v>
      </c>
      <c r="S356" s="24" t="s">
        <v>80</v>
      </c>
      <c r="T356" s="54" t="s">
        <v>81</v>
      </c>
      <c r="U356" s="18">
        <v>78548</v>
      </c>
      <c r="V356" s="18">
        <v>78548</v>
      </c>
      <c r="W356" s="18" t="s">
        <v>1396</v>
      </c>
      <c r="X356" s="77" t="s">
        <v>1397</v>
      </c>
      <c r="Y356" s="89">
        <f t="shared" si="88"/>
        <v>90978.2</v>
      </c>
      <c r="Z356" s="90">
        <f t="shared" si="89"/>
        <v>50334.838712367011</v>
      </c>
      <c r="AA356" s="91">
        <f t="shared" si="90"/>
        <v>0.55326263558046884</v>
      </c>
      <c r="AB356" s="90">
        <f t="shared" si="91"/>
        <v>141313.03871236701</v>
      </c>
      <c r="AC356" s="90">
        <f t="shared" si="92"/>
        <v>40643.361287632986</v>
      </c>
      <c r="AD356" s="92">
        <f t="shared" si="95"/>
        <v>59450</v>
      </c>
      <c r="AE356" s="92" t="str">
        <f t="shared" si="96"/>
        <v/>
      </c>
      <c r="AF356" s="92">
        <f t="shared" si="97"/>
        <v>63671</v>
      </c>
      <c r="AG356" s="92">
        <f t="shared" si="98"/>
        <v>73222</v>
      </c>
      <c r="AH356" s="92">
        <f t="shared" si="99"/>
        <v>78548</v>
      </c>
      <c r="AI356" s="100">
        <f t="shared" si="100"/>
        <v>68722.75</v>
      </c>
      <c r="AJ356" s="93">
        <f t="shared" si="93"/>
        <v>8723.2038982245504</v>
      </c>
      <c r="AK356" s="23">
        <f t="shared" si="94"/>
        <v>0.12693327752781358</v>
      </c>
      <c r="AM356" s="41"/>
    </row>
    <row r="357" spans="1:39" s="15" customFormat="1" ht="74.25" customHeight="1" x14ac:dyDescent="0.2">
      <c r="A357" s="81">
        <v>354</v>
      </c>
      <c r="B357" s="82" t="s">
        <v>431</v>
      </c>
      <c r="C357" s="82" t="s">
        <v>1089</v>
      </c>
      <c r="D357" s="83" t="s">
        <v>1391</v>
      </c>
      <c r="E357" s="64">
        <v>115787</v>
      </c>
      <c r="F357" s="65">
        <v>115787</v>
      </c>
      <c r="G357" s="25" t="s">
        <v>1392</v>
      </c>
      <c r="H357" s="52" t="s">
        <v>1393</v>
      </c>
      <c r="I357" s="62">
        <v>200000</v>
      </c>
      <c r="J357" s="66">
        <v>200000</v>
      </c>
      <c r="K357" s="28" t="s">
        <v>1394</v>
      </c>
      <c r="L357" s="55" t="s">
        <v>1395</v>
      </c>
      <c r="M357" s="67">
        <v>124009</v>
      </c>
      <c r="N357" s="68">
        <v>124009</v>
      </c>
      <c r="O357" s="25" t="s">
        <v>1398</v>
      </c>
      <c r="P357" s="75" t="s">
        <v>1399</v>
      </c>
      <c r="Q357" s="69">
        <v>142611</v>
      </c>
      <c r="R357" s="63">
        <v>142611</v>
      </c>
      <c r="S357" s="24" t="s">
        <v>80</v>
      </c>
      <c r="T357" s="54" t="s">
        <v>81</v>
      </c>
      <c r="U357" s="18">
        <v>152984</v>
      </c>
      <c r="V357" s="18">
        <v>152984</v>
      </c>
      <c r="W357" s="18" t="s">
        <v>1396</v>
      </c>
      <c r="X357" s="77" t="s">
        <v>1397</v>
      </c>
      <c r="Y357" s="89">
        <f t="shared" ref="Y357:Y420" si="101">+AVERAGE(F357,J357,N357,R357,V357)</f>
        <v>147078.20000000001</v>
      </c>
      <c r="Z357" s="90">
        <f t="shared" ref="Z357:Z420" si="102">+STDEV(F357,J357,N357,R357,V357)</f>
        <v>33041.180558509113</v>
      </c>
      <c r="AA357" s="91">
        <f t="shared" ref="AA357:AA420" si="103">Z357/Y357</f>
        <v>0.22465042785748746</v>
      </c>
      <c r="AB357" s="90">
        <f t="shared" ref="AB357:AB420" si="104">+Y357+Z357</f>
        <v>180119.38055850912</v>
      </c>
      <c r="AC357" s="90">
        <f t="shared" ref="AC357:AC420" si="105">Y357-Z357</f>
        <v>114037.01944149091</v>
      </c>
      <c r="AD357" s="92">
        <f t="shared" si="95"/>
        <v>115787</v>
      </c>
      <c r="AE357" s="92" t="str">
        <f t="shared" si="96"/>
        <v/>
      </c>
      <c r="AF357" s="92">
        <f t="shared" si="97"/>
        <v>124009</v>
      </c>
      <c r="AG357" s="92">
        <f t="shared" si="98"/>
        <v>142611</v>
      </c>
      <c r="AH357" s="92">
        <f t="shared" si="99"/>
        <v>152984</v>
      </c>
      <c r="AI357" s="100">
        <f t="shared" si="100"/>
        <v>133847.75</v>
      </c>
      <c r="AJ357" s="93">
        <f t="shared" ref="AJ357:AJ420" si="106">+STDEV(AD357:AH357)</f>
        <v>16990.019685587969</v>
      </c>
      <c r="AK357" s="23">
        <f t="shared" ref="AK357:AK420" si="107">+AJ357/AI357</f>
        <v>0.12693541494412847</v>
      </c>
      <c r="AM357" s="41"/>
    </row>
    <row r="358" spans="1:39" s="15" customFormat="1" ht="74.25" customHeight="1" x14ac:dyDescent="0.2">
      <c r="A358" s="81">
        <v>355</v>
      </c>
      <c r="B358" s="82" t="s">
        <v>432</v>
      </c>
      <c r="C358" s="82" t="s">
        <v>1090</v>
      </c>
      <c r="D358" s="83" t="s">
        <v>1391</v>
      </c>
      <c r="E358" s="64">
        <v>27953</v>
      </c>
      <c r="F358" s="65">
        <v>27953</v>
      </c>
      <c r="G358" s="25" t="s">
        <v>1392</v>
      </c>
      <c r="H358" s="52" t="s">
        <v>1393</v>
      </c>
      <c r="I358" s="62">
        <v>180000</v>
      </c>
      <c r="J358" s="66">
        <v>180000</v>
      </c>
      <c r="K358" s="28" t="s">
        <v>1394</v>
      </c>
      <c r="L358" s="55" t="s">
        <v>1395</v>
      </c>
      <c r="M358" s="67">
        <v>29938</v>
      </c>
      <c r="N358" s="68">
        <v>29938</v>
      </c>
      <c r="O358" s="25" t="s">
        <v>1398</v>
      </c>
      <c r="P358" s="75" t="s">
        <v>1399</v>
      </c>
      <c r="Q358" s="69">
        <v>34429</v>
      </c>
      <c r="R358" s="63">
        <v>34429</v>
      </c>
      <c r="S358" s="24" t="s">
        <v>80</v>
      </c>
      <c r="T358" s="54" t="s">
        <v>81</v>
      </c>
      <c r="U358" s="18">
        <v>36933</v>
      </c>
      <c r="V358" s="18">
        <v>36933</v>
      </c>
      <c r="W358" s="18" t="s">
        <v>1396</v>
      </c>
      <c r="X358" s="77" t="s">
        <v>1397</v>
      </c>
      <c r="Y358" s="89">
        <f t="shared" si="101"/>
        <v>61850.6</v>
      </c>
      <c r="Z358" s="90">
        <f t="shared" si="102"/>
        <v>66142.975782013324</v>
      </c>
      <c r="AA358" s="91">
        <f t="shared" si="103"/>
        <v>1.0693990968885236</v>
      </c>
      <c r="AB358" s="90">
        <f t="shared" si="104"/>
        <v>127993.57578201333</v>
      </c>
      <c r="AC358" s="90">
        <f t="shared" si="105"/>
        <v>-4292.3757820133251</v>
      </c>
      <c r="AD358" s="92">
        <f t="shared" si="95"/>
        <v>27953</v>
      </c>
      <c r="AE358" s="92" t="str">
        <f t="shared" si="96"/>
        <v/>
      </c>
      <c r="AF358" s="92">
        <f t="shared" si="97"/>
        <v>29938</v>
      </c>
      <c r="AG358" s="92">
        <f t="shared" si="98"/>
        <v>34429</v>
      </c>
      <c r="AH358" s="92">
        <f t="shared" si="99"/>
        <v>36933</v>
      </c>
      <c r="AI358" s="100">
        <f t="shared" si="100"/>
        <v>32313.25</v>
      </c>
      <c r="AJ358" s="93">
        <f t="shared" si="106"/>
        <v>4101.7102428946228</v>
      </c>
      <c r="AK358" s="23">
        <f t="shared" si="107"/>
        <v>0.1269358620038103</v>
      </c>
      <c r="AM358" s="41"/>
    </row>
    <row r="359" spans="1:39" s="15" customFormat="1" ht="74.25" customHeight="1" x14ac:dyDescent="0.2">
      <c r="A359" s="81">
        <v>356</v>
      </c>
      <c r="B359" s="82" t="s">
        <v>433</v>
      </c>
      <c r="C359" s="82" t="s">
        <v>1091</v>
      </c>
      <c r="D359" s="83" t="s">
        <v>1391</v>
      </c>
      <c r="E359" s="64">
        <v>50655</v>
      </c>
      <c r="F359" s="65">
        <v>50655</v>
      </c>
      <c r="G359" s="25" t="s">
        <v>1392</v>
      </c>
      <c r="H359" s="52" t="s">
        <v>1393</v>
      </c>
      <c r="I359" s="62">
        <v>300000</v>
      </c>
      <c r="J359" s="66">
        <v>300000</v>
      </c>
      <c r="K359" s="28" t="s">
        <v>1394</v>
      </c>
      <c r="L359" s="55" t="s">
        <v>1395</v>
      </c>
      <c r="M359" s="67">
        <v>54252</v>
      </c>
      <c r="N359" s="68">
        <v>54252</v>
      </c>
      <c r="O359" s="25" t="s">
        <v>1398</v>
      </c>
      <c r="P359" s="75" t="s">
        <v>1399</v>
      </c>
      <c r="Q359" s="69">
        <v>62389</v>
      </c>
      <c r="R359" s="63">
        <v>62389</v>
      </c>
      <c r="S359" s="24" t="s">
        <v>80</v>
      </c>
      <c r="T359" s="54" t="s">
        <v>81</v>
      </c>
      <c r="U359" s="18">
        <v>66927</v>
      </c>
      <c r="V359" s="18">
        <v>66927</v>
      </c>
      <c r="W359" s="18" t="s">
        <v>1396</v>
      </c>
      <c r="X359" s="77" t="s">
        <v>1397</v>
      </c>
      <c r="Y359" s="89">
        <f t="shared" si="101"/>
        <v>106844.6</v>
      </c>
      <c r="Z359" s="90">
        <f t="shared" si="102"/>
        <v>108168.82225623056</v>
      </c>
      <c r="AA359" s="91">
        <f t="shared" si="103"/>
        <v>1.0123939090626064</v>
      </c>
      <c r="AB359" s="90">
        <f t="shared" si="104"/>
        <v>215013.42225623055</v>
      </c>
      <c r="AC359" s="90">
        <f t="shared" si="105"/>
        <v>-1324.2222562305542</v>
      </c>
      <c r="AD359" s="92">
        <f t="shared" si="95"/>
        <v>50655</v>
      </c>
      <c r="AE359" s="92" t="str">
        <f t="shared" si="96"/>
        <v/>
      </c>
      <c r="AF359" s="92">
        <f t="shared" si="97"/>
        <v>54252</v>
      </c>
      <c r="AG359" s="92">
        <f t="shared" si="98"/>
        <v>62389</v>
      </c>
      <c r="AH359" s="92">
        <f t="shared" si="99"/>
        <v>66927</v>
      </c>
      <c r="AI359" s="100">
        <f t="shared" si="100"/>
        <v>58555.75</v>
      </c>
      <c r="AJ359" s="93">
        <f t="shared" si="106"/>
        <v>7432.2662929956969</v>
      </c>
      <c r="AK359" s="23">
        <f t="shared" si="107"/>
        <v>0.12692632735462694</v>
      </c>
      <c r="AM359" s="41"/>
    </row>
    <row r="360" spans="1:39" s="15" customFormat="1" ht="74.25" customHeight="1" x14ac:dyDescent="0.2">
      <c r="A360" s="81">
        <v>357</v>
      </c>
      <c r="B360" s="82" t="s">
        <v>434</v>
      </c>
      <c r="C360" s="82" t="s">
        <v>1092</v>
      </c>
      <c r="D360" s="83" t="s">
        <v>1391</v>
      </c>
      <c r="E360" s="64">
        <v>63873</v>
      </c>
      <c r="F360" s="65">
        <v>63873</v>
      </c>
      <c r="G360" s="25" t="s">
        <v>1392</v>
      </c>
      <c r="H360" s="52" t="s">
        <v>1393</v>
      </c>
      <c r="I360" s="62">
        <v>280000</v>
      </c>
      <c r="J360" s="66">
        <v>280000</v>
      </c>
      <c r="K360" s="28" t="s">
        <v>1394</v>
      </c>
      <c r="L360" s="55" t="s">
        <v>1395</v>
      </c>
      <c r="M360" s="67">
        <v>68410</v>
      </c>
      <c r="N360" s="68">
        <v>68410</v>
      </c>
      <c r="O360" s="25" t="s">
        <v>1398</v>
      </c>
      <c r="P360" s="75" t="s">
        <v>1399</v>
      </c>
      <c r="Q360" s="69">
        <v>78671</v>
      </c>
      <c r="R360" s="63">
        <v>78671</v>
      </c>
      <c r="S360" s="24" t="s">
        <v>80</v>
      </c>
      <c r="T360" s="54" t="s">
        <v>81</v>
      </c>
      <c r="U360" s="18">
        <v>84393</v>
      </c>
      <c r="V360" s="18">
        <v>84393</v>
      </c>
      <c r="W360" s="18" t="s">
        <v>1396</v>
      </c>
      <c r="X360" s="77" t="s">
        <v>1397</v>
      </c>
      <c r="Y360" s="89">
        <f t="shared" si="101"/>
        <v>115069.4</v>
      </c>
      <c r="Z360" s="90">
        <f t="shared" si="102"/>
        <v>92555.603338209621</v>
      </c>
      <c r="AA360" s="91">
        <f t="shared" si="103"/>
        <v>0.80434592809391225</v>
      </c>
      <c r="AB360" s="90">
        <f t="shared" si="104"/>
        <v>207625.00333820962</v>
      </c>
      <c r="AC360" s="90">
        <f t="shared" si="105"/>
        <v>22513.796661790373</v>
      </c>
      <c r="AD360" s="92">
        <f t="shared" si="95"/>
        <v>63873</v>
      </c>
      <c r="AE360" s="92" t="str">
        <f t="shared" si="96"/>
        <v/>
      </c>
      <c r="AF360" s="92">
        <f t="shared" si="97"/>
        <v>68410</v>
      </c>
      <c r="AG360" s="92">
        <f t="shared" si="98"/>
        <v>78671</v>
      </c>
      <c r="AH360" s="92">
        <f t="shared" si="99"/>
        <v>84393</v>
      </c>
      <c r="AI360" s="100">
        <f t="shared" si="100"/>
        <v>73836.75</v>
      </c>
      <c r="AJ360" s="93">
        <f t="shared" si="106"/>
        <v>9372.4830710258775</v>
      </c>
      <c r="AK360" s="23">
        <f t="shared" si="107"/>
        <v>0.1269352059919468</v>
      </c>
      <c r="AM360" s="41"/>
    </row>
    <row r="361" spans="1:39" s="15" customFormat="1" ht="74.25" customHeight="1" x14ac:dyDescent="0.2">
      <c r="A361" s="81">
        <v>358</v>
      </c>
      <c r="B361" s="82" t="s">
        <v>435</v>
      </c>
      <c r="C361" s="82" t="s">
        <v>1093</v>
      </c>
      <c r="D361" s="83" t="s">
        <v>1391</v>
      </c>
      <c r="E361" s="64">
        <v>51557</v>
      </c>
      <c r="F361" s="65">
        <v>51557</v>
      </c>
      <c r="G361" s="25" t="s">
        <v>1392</v>
      </c>
      <c r="H361" s="52" t="s">
        <v>1393</v>
      </c>
      <c r="I361" s="62">
        <v>250000</v>
      </c>
      <c r="J361" s="66">
        <v>250000</v>
      </c>
      <c r="K361" s="28" t="s">
        <v>1394</v>
      </c>
      <c r="L361" s="55" t="s">
        <v>1395</v>
      </c>
      <c r="M361" s="67">
        <v>55219</v>
      </c>
      <c r="N361" s="68">
        <v>55219</v>
      </c>
      <c r="O361" s="25" t="s">
        <v>1398</v>
      </c>
      <c r="P361" s="75" t="s">
        <v>1399</v>
      </c>
      <c r="Q361" s="69">
        <v>63502</v>
      </c>
      <c r="R361" s="63">
        <v>63502</v>
      </c>
      <c r="S361" s="24" t="s">
        <v>80</v>
      </c>
      <c r="T361" s="54" t="s">
        <v>81</v>
      </c>
      <c r="U361" s="18">
        <v>68121</v>
      </c>
      <c r="V361" s="18">
        <v>68121</v>
      </c>
      <c r="W361" s="18" t="s">
        <v>1396</v>
      </c>
      <c r="X361" s="77" t="s">
        <v>1397</v>
      </c>
      <c r="Y361" s="89">
        <f t="shared" si="101"/>
        <v>97679.8</v>
      </c>
      <c r="Z361" s="90">
        <f t="shared" si="102"/>
        <v>85401.28836089067</v>
      </c>
      <c r="AA361" s="91">
        <f t="shared" si="103"/>
        <v>0.87429835401885203</v>
      </c>
      <c r="AB361" s="90">
        <f t="shared" si="104"/>
        <v>183081.08836089069</v>
      </c>
      <c r="AC361" s="90">
        <f t="shared" si="105"/>
        <v>12278.511639109332</v>
      </c>
      <c r="AD361" s="92">
        <f t="shared" si="95"/>
        <v>51557</v>
      </c>
      <c r="AE361" s="92" t="str">
        <f t="shared" si="96"/>
        <v/>
      </c>
      <c r="AF361" s="92">
        <f t="shared" si="97"/>
        <v>55219</v>
      </c>
      <c r="AG361" s="92">
        <f t="shared" si="98"/>
        <v>63502</v>
      </c>
      <c r="AH361" s="92">
        <f t="shared" si="99"/>
        <v>68121</v>
      </c>
      <c r="AI361" s="100">
        <f t="shared" si="100"/>
        <v>59599.75</v>
      </c>
      <c r="AJ361" s="93">
        <f t="shared" si="106"/>
        <v>7565.625216508327</v>
      </c>
      <c r="AK361" s="23">
        <f t="shared" si="107"/>
        <v>0.12694055287997563</v>
      </c>
      <c r="AM361" s="41"/>
    </row>
    <row r="362" spans="1:39" s="15" customFormat="1" ht="74.25" customHeight="1" x14ac:dyDescent="0.2">
      <c r="A362" s="81">
        <v>359</v>
      </c>
      <c r="B362" s="82" t="s">
        <v>436</v>
      </c>
      <c r="C362" s="82" t="s">
        <v>1094</v>
      </c>
      <c r="D362" s="83" t="s">
        <v>1391</v>
      </c>
      <c r="E362" s="64">
        <v>91520</v>
      </c>
      <c r="F362" s="65">
        <v>91520</v>
      </c>
      <c r="G362" s="25" t="s">
        <v>1392</v>
      </c>
      <c r="H362" s="52" t="s">
        <v>1393</v>
      </c>
      <c r="I362" s="62">
        <v>300000</v>
      </c>
      <c r="J362" s="66">
        <v>300000</v>
      </c>
      <c r="K362" s="28" t="s">
        <v>1394</v>
      </c>
      <c r="L362" s="55" t="s">
        <v>1395</v>
      </c>
      <c r="M362" s="67">
        <v>98019</v>
      </c>
      <c r="N362" s="68">
        <v>98019</v>
      </c>
      <c r="O362" s="25" t="s">
        <v>1398</v>
      </c>
      <c r="P362" s="75" t="s">
        <v>1399</v>
      </c>
      <c r="Q362" s="69">
        <v>112722</v>
      </c>
      <c r="R362" s="63">
        <v>112722</v>
      </c>
      <c r="S362" s="24" t="s">
        <v>80</v>
      </c>
      <c r="T362" s="54" t="s">
        <v>81</v>
      </c>
      <c r="U362" s="18">
        <v>120921</v>
      </c>
      <c r="V362" s="18">
        <v>120921</v>
      </c>
      <c r="W362" s="18" t="s">
        <v>1396</v>
      </c>
      <c r="X362" s="77" t="s">
        <v>1397</v>
      </c>
      <c r="Y362" s="89">
        <f t="shared" si="101"/>
        <v>144636.4</v>
      </c>
      <c r="Z362" s="90">
        <f t="shared" si="102"/>
        <v>87626.09665676087</v>
      </c>
      <c r="AA362" s="91">
        <f t="shared" si="103"/>
        <v>0.60583709672503516</v>
      </c>
      <c r="AB362" s="90">
        <f t="shared" si="104"/>
        <v>232262.49665676086</v>
      </c>
      <c r="AC362" s="90">
        <f t="shared" si="105"/>
        <v>57010.303343239124</v>
      </c>
      <c r="AD362" s="92">
        <f t="shared" si="95"/>
        <v>91520</v>
      </c>
      <c r="AE362" s="92" t="str">
        <f t="shared" si="96"/>
        <v/>
      </c>
      <c r="AF362" s="92">
        <f t="shared" si="97"/>
        <v>98019</v>
      </c>
      <c r="AG362" s="92">
        <f t="shared" si="98"/>
        <v>112722</v>
      </c>
      <c r="AH362" s="92">
        <f t="shared" si="99"/>
        <v>120921</v>
      </c>
      <c r="AI362" s="100">
        <f t="shared" si="100"/>
        <v>105795.5</v>
      </c>
      <c r="AJ362" s="93">
        <f t="shared" si="106"/>
        <v>13429.085411896076</v>
      </c>
      <c r="AK362" s="23">
        <f t="shared" si="107"/>
        <v>0.12693437255739684</v>
      </c>
      <c r="AM362" s="41"/>
    </row>
    <row r="363" spans="1:39" s="15" customFormat="1" ht="74.25" customHeight="1" x14ac:dyDescent="0.2">
      <c r="A363" s="81">
        <v>360</v>
      </c>
      <c r="B363" s="82" t="s">
        <v>437</v>
      </c>
      <c r="C363" s="82" t="s">
        <v>1095</v>
      </c>
      <c r="D363" s="83" t="s">
        <v>1391</v>
      </c>
      <c r="E363" s="64">
        <v>105398</v>
      </c>
      <c r="F363" s="65">
        <v>105398</v>
      </c>
      <c r="G363" s="25" t="s">
        <v>1392</v>
      </c>
      <c r="H363" s="52" t="s">
        <v>1393</v>
      </c>
      <c r="I363" s="62">
        <v>350000</v>
      </c>
      <c r="J363" s="66">
        <v>350000</v>
      </c>
      <c r="K363" s="28" t="s">
        <v>1394</v>
      </c>
      <c r="L363" s="55" t="s">
        <v>1395</v>
      </c>
      <c r="M363" s="67">
        <v>112883</v>
      </c>
      <c r="N363" s="68">
        <v>112883</v>
      </c>
      <c r="O363" s="25" t="s">
        <v>1398</v>
      </c>
      <c r="P363" s="75" t="s">
        <v>1399</v>
      </c>
      <c r="Q363" s="69">
        <v>129816</v>
      </c>
      <c r="R363" s="63">
        <v>129816</v>
      </c>
      <c r="S363" s="24" t="s">
        <v>80</v>
      </c>
      <c r="T363" s="54" t="s">
        <v>81</v>
      </c>
      <c r="U363" s="18">
        <v>139258</v>
      </c>
      <c r="V363" s="18">
        <v>139258</v>
      </c>
      <c r="W363" s="18" t="s">
        <v>1396</v>
      </c>
      <c r="X363" s="77" t="s">
        <v>1397</v>
      </c>
      <c r="Y363" s="89">
        <f t="shared" si="101"/>
        <v>167471</v>
      </c>
      <c r="Z363" s="90">
        <f t="shared" si="102"/>
        <v>102912.11700766825</v>
      </c>
      <c r="AA363" s="91">
        <f t="shared" si="103"/>
        <v>0.61450709082568478</v>
      </c>
      <c r="AB363" s="90">
        <f t="shared" si="104"/>
        <v>270383.11700766825</v>
      </c>
      <c r="AC363" s="90">
        <f t="shared" si="105"/>
        <v>64558.882992331753</v>
      </c>
      <c r="AD363" s="92">
        <f t="shared" si="95"/>
        <v>105398</v>
      </c>
      <c r="AE363" s="92" t="str">
        <f t="shared" si="96"/>
        <v/>
      </c>
      <c r="AF363" s="92">
        <f t="shared" si="97"/>
        <v>112883</v>
      </c>
      <c r="AG363" s="92">
        <f t="shared" si="98"/>
        <v>129816</v>
      </c>
      <c r="AH363" s="92">
        <f t="shared" si="99"/>
        <v>139258</v>
      </c>
      <c r="AI363" s="100">
        <f t="shared" si="100"/>
        <v>121838.75</v>
      </c>
      <c r="AJ363" s="93">
        <f t="shared" si="106"/>
        <v>15465.774113075189</v>
      </c>
      <c r="AK363" s="23">
        <f t="shared" si="107"/>
        <v>0.12693641483579887</v>
      </c>
      <c r="AM363" s="41"/>
    </row>
    <row r="364" spans="1:39" s="15" customFormat="1" ht="74.25" customHeight="1" x14ac:dyDescent="0.2">
      <c r="A364" s="81">
        <v>361</v>
      </c>
      <c r="B364" s="82" t="s">
        <v>438</v>
      </c>
      <c r="C364" s="82" t="s">
        <v>1096</v>
      </c>
      <c r="D364" s="83" t="s">
        <v>1391</v>
      </c>
      <c r="E364" s="64">
        <v>76846</v>
      </c>
      <c r="F364" s="65">
        <v>76846</v>
      </c>
      <c r="G364" s="25" t="s">
        <v>1392</v>
      </c>
      <c r="H364" s="52" t="s">
        <v>1393</v>
      </c>
      <c r="I364" s="62">
        <v>300000</v>
      </c>
      <c r="J364" s="66">
        <v>300000</v>
      </c>
      <c r="K364" s="28" t="s">
        <v>1394</v>
      </c>
      <c r="L364" s="55" t="s">
        <v>1395</v>
      </c>
      <c r="M364" s="67">
        <v>82303</v>
      </c>
      <c r="N364" s="68">
        <v>82303</v>
      </c>
      <c r="O364" s="25" t="s">
        <v>1398</v>
      </c>
      <c r="P364" s="75" t="s">
        <v>1399</v>
      </c>
      <c r="Q364" s="69">
        <v>94648</v>
      </c>
      <c r="R364" s="63">
        <v>94648</v>
      </c>
      <c r="S364" s="24" t="s">
        <v>80</v>
      </c>
      <c r="T364" s="54" t="s">
        <v>81</v>
      </c>
      <c r="U364" s="18">
        <v>101532</v>
      </c>
      <c r="V364" s="18">
        <v>101532</v>
      </c>
      <c r="W364" s="18" t="s">
        <v>1396</v>
      </c>
      <c r="X364" s="77" t="s">
        <v>1397</v>
      </c>
      <c r="Y364" s="89">
        <f t="shared" si="101"/>
        <v>131065.8</v>
      </c>
      <c r="Z364" s="90">
        <f t="shared" si="102"/>
        <v>94940.590377351255</v>
      </c>
      <c r="AA364" s="91">
        <f t="shared" si="103"/>
        <v>0.7243734855114855</v>
      </c>
      <c r="AB364" s="90">
        <f t="shared" si="104"/>
        <v>226006.39037735126</v>
      </c>
      <c r="AC364" s="90">
        <f t="shared" si="105"/>
        <v>36125.209622648748</v>
      </c>
      <c r="AD364" s="92">
        <f t="shared" si="95"/>
        <v>76846</v>
      </c>
      <c r="AE364" s="92" t="str">
        <f t="shared" si="96"/>
        <v/>
      </c>
      <c r="AF364" s="92">
        <f t="shared" si="97"/>
        <v>82303</v>
      </c>
      <c r="AG364" s="92">
        <f t="shared" si="98"/>
        <v>94648</v>
      </c>
      <c r="AH364" s="92">
        <f t="shared" si="99"/>
        <v>101532</v>
      </c>
      <c r="AI364" s="100">
        <f t="shared" si="100"/>
        <v>88832.25</v>
      </c>
      <c r="AJ364" s="93">
        <f t="shared" si="106"/>
        <v>11275.458494003691</v>
      </c>
      <c r="AK364" s="23">
        <f t="shared" si="107"/>
        <v>0.12692978613064165</v>
      </c>
      <c r="AM364" s="41"/>
    </row>
    <row r="365" spans="1:39" s="15" customFormat="1" ht="74.25" customHeight="1" x14ac:dyDescent="0.2">
      <c r="A365" s="81">
        <v>362</v>
      </c>
      <c r="B365" s="82" t="s">
        <v>439</v>
      </c>
      <c r="C365" s="82" t="s">
        <v>1097</v>
      </c>
      <c r="D365" s="83" t="s">
        <v>1391</v>
      </c>
      <c r="E365" s="64">
        <v>19326</v>
      </c>
      <c r="F365" s="65">
        <v>19326</v>
      </c>
      <c r="G365" s="25" t="s">
        <v>1392</v>
      </c>
      <c r="H365" s="52" t="s">
        <v>1393</v>
      </c>
      <c r="I365" s="62">
        <v>100000</v>
      </c>
      <c r="J365" s="66">
        <v>100000</v>
      </c>
      <c r="K365" s="28" t="s">
        <v>1394</v>
      </c>
      <c r="L365" s="55" t="s">
        <v>1395</v>
      </c>
      <c r="M365" s="67">
        <v>20699</v>
      </c>
      <c r="N365" s="68">
        <v>20699</v>
      </c>
      <c r="O365" s="25" t="s">
        <v>1398</v>
      </c>
      <c r="P365" s="75" t="s">
        <v>1399</v>
      </c>
      <c r="Q365" s="69">
        <v>23803</v>
      </c>
      <c r="R365" s="63">
        <v>23803</v>
      </c>
      <c r="S365" s="24" t="s">
        <v>80</v>
      </c>
      <c r="T365" s="54" t="s">
        <v>81</v>
      </c>
      <c r="U365" s="18">
        <v>25535</v>
      </c>
      <c r="V365" s="18">
        <v>25535</v>
      </c>
      <c r="W365" s="18" t="s">
        <v>1396</v>
      </c>
      <c r="X365" s="77" t="s">
        <v>1397</v>
      </c>
      <c r="Y365" s="89">
        <f t="shared" si="101"/>
        <v>37872.6</v>
      </c>
      <c r="Z365" s="90">
        <f t="shared" si="102"/>
        <v>34816.995696067745</v>
      </c>
      <c r="AA365" s="91">
        <f t="shared" si="103"/>
        <v>0.91931886630618831</v>
      </c>
      <c r="AB365" s="90">
        <f t="shared" si="104"/>
        <v>72689.595696067743</v>
      </c>
      <c r="AC365" s="90">
        <f t="shared" si="105"/>
        <v>3055.604303932254</v>
      </c>
      <c r="AD365" s="92">
        <f t="shared" si="95"/>
        <v>19326</v>
      </c>
      <c r="AE365" s="92" t="str">
        <f t="shared" si="96"/>
        <v/>
      </c>
      <c r="AF365" s="92">
        <f t="shared" si="97"/>
        <v>20699</v>
      </c>
      <c r="AG365" s="92">
        <f t="shared" si="98"/>
        <v>23803</v>
      </c>
      <c r="AH365" s="92">
        <f t="shared" si="99"/>
        <v>25535</v>
      </c>
      <c r="AI365" s="100">
        <f t="shared" si="100"/>
        <v>22340.75</v>
      </c>
      <c r="AJ365" s="93">
        <f t="shared" si="106"/>
        <v>2835.8108041028877</v>
      </c>
      <c r="AK365" s="23">
        <f t="shared" si="107"/>
        <v>0.12693444956426653</v>
      </c>
      <c r="AM365" s="41"/>
    </row>
    <row r="366" spans="1:39" s="15" customFormat="1" ht="74.25" customHeight="1" x14ac:dyDescent="0.2">
      <c r="A366" s="81">
        <v>363</v>
      </c>
      <c r="B366" s="82" t="s">
        <v>440</v>
      </c>
      <c r="C366" s="82" t="s">
        <v>1098</v>
      </c>
      <c r="D366" s="83" t="s">
        <v>1391</v>
      </c>
      <c r="E366" s="64">
        <v>127296</v>
      </c>
      <c r="F366" s="65">
        <v>127296</v>
      </c>
      <c r="G366" s="25" t="s">
        <v>1392</v>
      </c>
      <c r="H366" s="52" t="s">
        <v>1393</v>
      </c>
      <c r="I366" s="62">
        <v>400000</v>
      </c>
      <c r="J366" s="66">
        <v>400000</v>
      </c>
      <c r="K366" s="28" t="s">
        <v>1394</v>
      </c>
      <c r="L366" s="55" t="s">
        <v>1395</v>
      </c>
      <c r="M366" s="67">
        <v>136336</v>
      </c>
      <c r="N366" s="68">
        <v>136336</v>
      </c>
      <c r="O366" s="25" t="s">
        <v>1398</v>
      </c>
      <c r="P366" s="75" t="s">
        <v>1399</v>
      </c>
      <c r="Q366" s="69">
        <v>156786</v>
      </c>
      <c r="R366" s="63">
        <v>156786</v>
      </c>
      <c r="S366" s="24" t="s">
        <v>80</v>
      </c>
      <c r="T366" s="54" t="s">
        <v>81</v>
      </c>
      <c r="U366" s="18">
        <v>168190</v>
      </c>
      <c r="V366" s="18">
        <v>168190</v>
      </c>
      <c r="W366" s="18" t="s">
        <v>1396</v>
      </c>
      <c r="X366" s="77" t="s">
        <v>1397</v>
      </c>
      <c r="Y366" s="89">
        <f t="shared" si="101"/>
        <v>197721.60000000001</v>
      </c>
      <c r="Z366" s="90">
        <f t="shared" si="102"/>
        <v>114228.22207668297</v>
      </c>
      <c r="AA366" s="91">
        <f t="shared" si="103"/>
        <v>0.57772252539268831</v>
      </c>
      <c r="AB366" s="90">
        <f t="shared" si="104"/>
        <v>311949.82207668299</v>
      </c>
      <c r="AC366" s="90">
        <f t="shared" si="105"/>
        <v>83493.377923317035</v>
      </c>
      <c r="AD366" s="92">
        <f t="shared" si="95"/>
        <v>127296</v>
      </c>
      <c r="AE366" s="92" t="str">
        <f t="shared" si="96"/>
        <v/>
      </c>
      <c r="AF366" s="92">
        <f t="shared" si="97"/>
        <v>136336</v>
      </c>
      <c r="AG366" s="92">
        <f t="shared" si="98"/>
        <v>156786</v>
      </c>
      <c r="AH366" s="92">
        <f t="shared" si="99"/>
        <v>168190</v>
      </c>
      <c r="AI366" s="100">
        <f t="shared" si="100"/>
        <v>147152</v>
      </c>
      <c r="AJ366" s="93">
        <f t="shared" si="106"/>
        <v>18678.490231636319</v>
      </c>
      <c r="AK366" s="23">
        <f t="shared" si="107"/>
        <v>0.12693330863077851</v>
      </c>
      <c r="AM366" s="41"/>
    </row>
    <row r="367" spans="1:39" s="15" customFormat="1" ht="74.25" customHeight="1" x14ac:dyDescent="0.2">
      <c r="A367" s="81">
        <v>364</v>
      </c>
      <c r="B367" s="82" t="s">
        <v>441</v>
      </c>
      <c r="C367" s="82" t="s">
        <v>1099</v>
      </c>
      <c r="D367" s="83" t="s">
        <v>1391</v>
      </c>
      <c r="E367" s="64">
        <v>6947</v>
      </c>
      <c r="F367" s="65">
        <v>6947</v>
      </c>
      <c r="G367" s="25" t="s">
        <v>1392</v>
      </c>
      <c r="H367" s="52" t="s">
        <v>1393</v>
      </c>
      <c r="I367" s="62">
        <v>50000</v>
      </c>
      <c r="J367" s="66">
        <v>50000</v>
      </c>
      <c r="K367" s="28" t="s">
        <v>1394</v>
      </c>
      <c r="L367" s="55" t="s">
        <v>1395</v>
      </c>
      <c r="M367" s="67">
        <v>7441</v>
      </c>
      <c r="N367" s="68">
        <v>7441</v>
      </c>
      <c r="O367" s="25" t="s">
        <v>1398</v>
      </c>
      <c r="P367" s="75" t="s">
        <v>1399</v>
      </c>
      <c r="Q367" s="69">
        <v>8557</v>
      </c>
      <c r="R367" s="63">
        <v>8557</v>
      </c>
      <c r="S367" s="24" t="s">
        <v>80</v>
      </c>
      <c r="T367" s="54" t="s">
        <v>81</v>
      </c>
      <c r="U367" s="18">
        <v>9179</v>
      </c>
      <c r="V367" s="18">
        <v>9179</v>
      </c>
      <c r="W367" s="18" t="s">
        <v>1396</v>
      </c>
      <c r="X367" s="77" t="s">
        <v>1397</v>
      </c>
      <c r="Y367" s="89">
        <f t="shared" si="101"/>
        <v>16424.8</v>
      </c>
      <c r="Z367" s="90">
        <f t="shared" si="102"/>
        <v>18789.859664191215</v>
      </c>
      <c r="AA367" s="91">
        <f t="shared" si="103"/>
        <v>1.1439932093049057</v>
      </c>
      <c r="AB367" s="90">
        <f t="shared" si="104"/>
        <v>35214.659664191218</v>
      </c>
      <c r="AC367" s="90">
        <f t="shared" si="105"/>
        <v>-2365.0596641912161</v>
      </c>
      <c r="AD367" s="92">
        <f t="shared" si="95"/>
        <v>6947</v>
      </c>
      <c r="AE367" s="92" t="str">
        <f t="shared" si="96"/>
        <v/>
      </c>
      <c r="AF367" s="92">
        <f t="shared" si="97"/>
        <v>7441</v>
      </c>
      <c r="AG367" s="92">
        <f t="shared" si="98"/>
        <v>8557</v>
      </c>
      <c r="AH367" s="92">
        <f t="shared" si="99"/>
        <v>9179</v>
      </c>
      <c r="AI367" s="100">
        <f t="shared" si="100"/>
        <v>8031</v>
      </c>
      <c r="AJ367" s="93">
        <f t="shared" si="106"/>
        <v>1019.4338297963892</v>
      </c>
      <c r="AK367" s="23">
        <f t="shared" si="107"/>
        <v>0.12693734650683466</v>
      </c>
      <c r="AM367" s="41"/>
    </row>
    <row r="368" spans="1:39" s="15" customFormat="1" ht="74.25" customHeight="1" x14ac:dyDescent="0.2">
      <c r="A368" s="81">
        <v>365</v>
      </c>
      <c r="B368" s="82" t="s">
        <v>442</v>
      </c>
      <c r="C368" s="82" t="s">
        <v>1100</v>
      </c>
      <c r="D368" s="83" t="s">
        <v>1391</v>
      </c>
      <c r="E368" s="64">
        <v>39994</v>
      </c>
      <c r="F368" s="65">
        <v>39994</v>
      </c>
      <c r="G368" s="25" t="s">
        <v>1392</v>
      </c>
      <c r="H368" s="52" t="s">
        <v>1393</v>
      </c>
      <c r="I368" s="62">
        <v>200000</v>
      </c>
      <c r="J368" s="66">
        <v>200000</v>
      </c>
      <c r="K368" s="28" t="s">
        <v>1394</v>
      </c>
      <c r="L368" s="55" t="s">
        <v>1395</v>
      </c>
      <c r="M368" s="67">
        <v>42834</v>
      </c>
      <c r="N368" s="68">
        <v>42834</v>
      </c>
      <c r="O368" s="25" t="s">
        <v>1398</v>
      </c>
      <c r="P368" s="75" t="s">
        <v>1399</v>
      </c>
      <c r="Q368" s="69">
        <v>49259</v>
      </c>
      <c r="R368" s="63">
        <v>49259</v>
      </c>
      <c r="S368" s="24" t="s">
        <v>80</v>
      </c>
      <c r="T368" s="54" t="s">
        <v>81</v>
      </c>
      <c r="U368" s="18">
        <v>52842</v>
      </c>
      <c r="V368" s="18">
        <v>52842</v>
      </c>
      <c r="W368" s="18" t="s">
        <v>1396</v>
      </c>
      <c r="X368" s="77" t="s">
        <v>1397</v>
      </c>
      <c r="Y368" s="89">
        <f t="shared" si="101"/>
        <v>76985.8</v>
      </c>
      <c r="Z368" s="90">
        <f t="shared" si="102"/>
        <v>68954.569516457719</v>
      </c>
      <c r="AA368" s="91">
        <f t="shared" si="103"/>
        <v>0.89567906700271627</v>
      </c>
      <c r="AB368" s="90">
        <f t="shared" si="104"/>
        <v>145940.36951645772</v>
      </c>
      <c r="AC368" s="90">
        <f t="shared" si="105"/>
        <v>8031.2304835422838</v>
      </c>
      <c r="AD368" s="92">
        <f t="shared" si="95"/>
        <v>39994</v>
      </c>
      <c r="AE368" s="92" t="str">
        <f t="shared" si="96"/>
        <v/>
      </c>
      <c r="AF368" s="92">
        <f t="shared" si="97"/>
        <v>42834</v>
      </c>
      <c r="AG368" s="92">
        <f t="shared" si="98"/>
        <v>49259</v>
      </c>
      <c r="AH368" s="92">
        <f t="shared" si="99"/>
        <v>52842</v>
      </c>
      <c r="AI368" s="100">
        <f t="shared" si="100"/>
        <v>46232.25</v>
      </c>
      <c r="AJ368" s="93">
        <f t="shared" si="106"/>
        <v>5868.3863980370843</v>
      </c>
      <c r="AK368" s="23">
        <f t="shared" si="107"/>
        <v>0.12693274495697449</v>
      </c>
      <c r="AM368" s="41"/>
    </row>
    <row r="369" spans="1:39" s="15" customFormat="1" ht="74.25" customHeight="1" x14ac:dyDescent="0.2">
      <c r="A369" s="81">
        <v>366</v>
      </c>
      <c r="B369" s="82" t="s">
        <v>443</v>
      </c>
      <c r="C369" s="82" t="s">
        <v>1101</v>
      </c>
      <c r="D369" s="83" t="s">
        <v>1391</v>
      </c>
      <c r="E369" s="64">
        <v>65351</v>
      </c>
      <c r="F369" s="65">
        <v>65351</v>
      </c>
      <c r="G369" s="25" t="s">
        <v>1392</v>
      </c>
      <c r="H369" s="52" t="s">
        <v>1393</v>
      </c>
      <c r="I369" s="62">
        <v>250000</v>
      </c>
      <c r="J369" s="66">
        <v>250000</v>
      </c>
      <c r="K369" s="28" t="s">
        <v>1394</v>
      </c>
      <c r="L369" s="55" t="s">
        <v>1395</v>
      </c>
      <c r="M369" s="67">
        <v>69992</v>
      </c>
      <c r="N369" s="68">
        <v>69992</v>
      </c>
      <c r="O369" s="25" t="s">
        <v>1398</v>
      </c>
      <c r="P369" s="75" t="s">
        <v>1399</v>
      </c>
      <c r="Q369" s="69">
        <v>80491</v>
      </c>
      <c r="R369" s="63">
        <v>80491</v>
      </c>
      <c r="S369" s="24" t="s">
        <v>80</v>
      </c>
      <c r="T369" s="54" t="s">
        <v>81</v>
      </c>
      <c r="U369" s="18">
        <v>86346</v>
      </c>
      <c r="V369" s="18">
        <v>86346</v>
      </c>
      <c r="W369" s="18" t="s">
        <v>1396</v>
      </c>
      <c r="X369" s="77" t="s">
        <v>1397</v>
      </c>
      <c r="Y369" s="89">
        <f t="shared" si="101"/>
        <v>110436</v>
      </c>
      <c r="Z369" s="90">
        <f t="shared" si="102"/>
        <v>78459.409222221395</v>
      </c>
      <c r="AA369" s="91">
        <f t="shared" si="103"/>
        <v>0.71045138561901366</v>
      </c>
      <c r="AB369" s="90">
        <f t="shared" si="104"/>
        <v>188895.40922222141</v>
      </c>
      <c r="AC369" s="90">
        <f t="shared" si="105"/>
        <v>31976.590777778605</v>
      </c>
      <c r="AD369" s="92">
        <f t="shared" si="95"/>
        <v>65351</v>
      </c>
      <c r="AE369" s="92" t="str">
        <f t="shared" si="96"/>
        <v/>
      </c>
      <c r="AF369" s="92">
        <f t="shared" si="97"/>
        <v>69992</v>
      </c>
      <c r="AG369" s="92">
        <f t="shared" si="98"/>
        <v>80491</v>
      </c>
      <c r="AH369" s="92">
        <f t="shared" si="99"/>
        <v>86346</v>
      </c>
      <c r="AI369" s="100">
        <f t="shared" si="100"/>
        <v>75545</v>
      </c>
      <c r="AJ369" s="93">
        <f t="shared" si="106"/>
        <v>9589.5422553251556</v>
      </c>
      <c r="AK369" s="23">
        <f t="shared" si="107"/>
        <v>0.12693814620855326</v>
      </c>
      <c r="AM369" s="41"/>
    </row>
    <row r="370" spans="1:39" s="15" customFormat="1" ht="74.25" customHeight="1" x14ac:dyDescent="0.2">
      <c r="A370" s="81">
        <v>367</v>
      </c>
      <c r="B370" s="82" t="s">
        <v>444</v>
      </c>
      <c r="C370" s="82" t="s">
        <v>1102</v>
      </c>
      <c r="D370" s="83" t="s">
        <v>1391</v>
      </c>
      <c r="E370" s="64">
        <v>50851</v>
      </c>
      <c r="F370" s="65">
        <v>50851</v>
      </c>
      <c r="G370" s="25" t="s">
        <v>1392</v>
      </c>
      <c r="H370" s="52" t="s">
        <v>1393</v>
      </c>
      <c r="I370" s="62">
        <v>150000</v>
      </c>
      <c r="J370" s="66">
        <v>150000</v>
      </c>
      <c r="K370" s="28" t="s">
        <v>1394</v>
      </c>
      <c r="L370" s="55" t="s">
        <v>1395</v>
      </c>
      <c r="M370" s="67">
        <v>54462</v>
      </c>
      <c r="N370" s="68">
        <v>54462</v>
      </c>
      <c r="O370" s="25" t="s">
        <v>1398</v>
      </c>
      <c r="P370" s="75" t="s">
        <v>1399</v>
      </c>
      <c r="Q370" s="69">
        <v>62631</v>
      </c>
      <c r="R370" s="63">
        <v>62631</v>
      </c>
      <c r="S370" s="24" t="s">
        <v>80</v>
      </c>
      <c r="T370" s="54" t="s">
        <v>81</v>
      </c>
      <c r="U370" s="18">
        <v>67187</v>
      </c>
      <c r="V370" s="18">
        <v>67187</v>
      </c>
      <c r="W370" s="18" t="s">
        <v>1396</v>
      </c>
      <c r="X370" s="77" t="s">
        <v>1397</v>
      </c>
      <c r="Y370" s="89">
        <f t="shared" si="101"/>
        <v>77026.2</v>
      </c>
      <c r="Z370" s="90">
        <f t="shared" si="102"/>
        <v>41302.213447949733</v>
      </c>
      <c r="AA370" s="91">
        <f t="shared" si="103"/>
        <v>0.53620993178879051</v>
      </c>
      <c r="AB370" s="90">
        <f t="shared" si="104"/>
        <v>118328.41344794973</v>
      </c>
      <c r="AC370" s="90">
        <f t="shared" si="105"/>
        <v>35723.986552050264</v>
      </c>
      <c r="AD370" s="92">
        <f t="shared" si="95"/>
        <v>50851</v>
      </c>
      <c r="AE370" s="92" t="str">
        <f t="shared" si="96"/>
        <v/>
      </c>
      <c r="AF370" s="92">
        <f t="shared" si="97"/>
        <v>54462</v>
      </c>
      <c r="AG370" s="92">
        <f t="shared" si="98"/>
        <v>62631</v>
      </c>
      <c r="AH370" s="92">
        <f t="shared" si="99"/>
        <v>67187</v>
      </c>
      <c r="AI370" s="100">
        <f t="shared" si="100"/>
        <v>58782.75</v>
      </c>
      <c r="AJ370" s="93">
        <f t="shared" si="106"/>
        <v>7461.5008488015774</v>
      </c>
      <c r="AK370" s="23">
        <f t="shared" si="107"/>
        <v>0.12693351108618731</v>
      </c>
      <c r="AM370" s="41"/>
    </row>
    <row r="371" spans="1:39" s="15" customFormat="1" ht="74.25" customHeight="1" x14ac:dyDescent="0.2">
      <c r="A371" s="81">
        <v>368</v>
      </c>
      <c r="B371" s="82" t="s">
        <v>445</v>
      </c>
      <c r="C371" s="82" t="s">
        <v>1103</v>
      </c>
      <c r="D371" s="83" t="s">
        <v>1391</v>
      </c>
      <c r="E371" s="64">
        <v>52571</v>
      </c>
      <c r="F371" s="65">
        <v>52571</v>
      </c>
      <c r="G371" s="25" t="s">
        <v>1392</v>
      </c>
      <c r="H371" s="52" t="s">
        <v>1393</v>
      </c>
      <c r="I371" s="62">
        <v>200000</v>
      </c>
      <c r="J371" s="66">
        <v>200000</v>
      </c>
      <c r="K371" s="28" t="s">
        <v>1394</v>
      </c>
      <c r="L371" s="55" t="s">
        <v>1395</v>
      </c>
      <c r="M371" s="67">
        <v>56304</v>
      </c>
      <c r="N371" s="68">
        <v>56304</v>
      </c>
      <c r="O371" s="25" t="s">
        <v>1398</v>
      </c>
      <c r="P371" s="75" t="s">
        <v>1399</v>
      </c>
      <c r="Q371" s="69">
        <v>64750</v>
      </c>
      <c r="R371" s="63">
        <v>64750</v>
      </c>
      <c r="S371" s="24" t="s">
        <v>80</v>
      </c>
      <c r="T371" s="54" t="s">
        <v>81</v>
      </c>
      <c r="U371" s="18">
        <v>69460</v>
      </c>
      <c r="V371" s="18">
        <v>69460</v>
      </c>
      <c r="W371" s="18" t="s">
        <v>1396</v>
      </c>
      <c r="X371" s="77" t="s">
        <v>1397</v>
      </c>
      <c r="Y371" s="89">
        <f t="shared" si="101"/>
        <v>88617</v>
      </c>
      <c r="Z371" s="90">
        <f t="shared" si="102"/>
        <v>62622.362443459446</v>
      </c>
      <c r="AA371" s="91">
        <f t="shared" si="103"/>
        <v>0.70666308319464033</v>
      </c>
      <c r="AB371" s="90">
        <f t="shared" si="104"/>
        <v>151239.36244345945</v>
      </c>
      <c r="AC371" s="90">
        <f t="shared" si="105"/>
        <v>25994.637556540554</v>
      </c>
      <c r="AD371" s="92">
        <f t="shared" si="95"/>
        <v>52571</v>
      </c>
      <c r="AE371" s="92" t="str">
        <f t="shared" si="96"/>
        <v/>
      </c>
      <c r="AF371" s="92">
        <f t="shared" si="97"/>
        <v>56304</v>
      </c>
      <c r="AG371" s="92">
        <f t="shared" si="98"/>
        <v>64750</v>
      </c>
      <c r="AH371" s="92">
        <f t="shared" si="99"/>
        <v>69460</v>
      </c>
      <c r="AI371" s="100">
        <f t="shared" si="100"/>
        <v>60771.25</v>
      </c>
      <c r="AJ371" s="93">
        <f t="shared" si="106"/>
        <v>7714.1698786497218</v>
      </c>
      <c r="AK371" s="23">
        <f t="shared" si="107"/>
        <v>0.12693781810724186</v>
      </c>
      <c r="AM371" s="41"/>
    </row>
    <row r="372" spans="1:39" s="15" customFormat="1" ht="74.25" customHeight="1" x14ac:dyDescent="0.2">
      <c r="A372" s="81">
        <v>369</v>
      </c>
      <c r="B372" s="82" t="s">
        <v>446</v>
      </c>
      <c r="C372" s="82" t="s">
        <v>1104</v>
      </c>
      <c r="D372" s="83" t="s">
        <v>1391</v>
      </c>
      <c r="E372" s="64">
        <v>92242</v>
      </c>
      <c r="F372" s="65">
        <v>92242</v>
      </c>
      <c r="G372" s="25" t="s">
        <v>1392</v>
      </c>
      <c r="H372" s="52" t="s">
        <v>1393</v>
      </c>
      <c r="I372" s="62">
        <v>250000</v>
      </c>
      <c r="J372" s="66">
        <v>250000</v>
      </c>
      <c r="K372" s="28" t="s">
        <v>1394</v>
      </c>
      <c r="L372" s="55" t="s">
        <v>1395</v>
      </c>
      <c r="M372" s="67">
        <v>98793</v>
      </c>
      <c r="N372" s="68">
        <v>98793</v>
      </c>
      <c r="O372" s="25" t="s">
        <v>1398</v>
      </c>
      <c r="P372" s="75" t="s">
        <v>1399</v>
      </c>
      <c r="Q372" s="69">
        <v>113612</v>
      </c>
      <c r="R372" s="63">
        <v>113612</v>
      </c>
      <c r="S372" s="24" t="s">
        <v>80</v>
      </c>
      <c r="T372" s="54" t="s">
        <v>81</v>
      </c>
      <c r="U372" s="18">
        <v>121876</v>
      </c>
      <c r="V372" s="18">
        <v>121876</v>
      </c>
      <c r="W372" s="18" t="s">
        <v>1396</v>
      </c>
      <c r="X372" s="77" t="s">
        <v>1397</v>
      </c>
      <c r="Y372" s="89">
        <f t="shared" si="101"/>
        <v>135304.6</v>
      </c>
      <c r="Z372" s="90">
        <f t="shared" si="102"/>
        <v>65179.397487242844</v>
      </c>
      <c r="AA372" s="91">
        <f t="shared" si="103"/>
        <v>0.48172344094171848</v>
      </c>
      <c r="AB372" s="90">
        <f t="shared" si="104"/>
        <v>200483.99748724286</v>
      </c>
      <c r="AC372" s="90">
        <f t="shared" si="105"/>
        <v>70125.202512757154</v>
      </c>
      <c r="AD372" s="92">
        <f t="shared" si="95"/>
        <v>92242</v>
      </c>
      <c r="AE372" s="92" t="str">
        <f t="shared" si="96"/>
        <v/>
      </c>
      <c r="AF372" s="92">
        <f t="shared" si="97"/>
        <v>98793</v>
      </c>
      <c r="AG372" s="92">
        <f t="shared" si="98"/>
        <v>113612</v>
      </c>
      <c r="AH372" s="92">
        <f t="shared" si="99"/>
        <v>121876</v>
      </c>
      <c r="AI372" s="100">
        <f t="shared" si="100"/>
        <v>106630.75</v>
      </c>
      <c r="AJ372" s="93">
        <f t="shared" si="106"/>
        <v>13535.409743213046</v>
      </c>
      <c r="AK372" s="23">
        <f t="shared" si="107"/>
        <v>0.12693720848079043</v>
      </c>
      <c r="AM372" s="41"/>
    </row>
    <row r="373" spans="1:39" s="15" customFormat="1" ht="74.25" customHeight="1" x14ac:dyDescent="0.2">
      <c r="A373" s="81">
        <v>370</v>
      </c>
      <c r="B373" s="82" t="s">
        <v>447</v>
      </c>
      <c r="C373" s="82" t="s">
        <v>1105</v>
      </c>
      <c r="D373" s="83" t="s">
        <v>1391</v>
      </c>
      <c r="E373" s="64">
        <v>280580</v>
      </c>
      <c r="F373" s="65">
        <v>280580</v>
      </c>
      <c r="G373" s="25" t="s">
        <v>1392</v>
      </c>
      <c r="H373" s="52" t="s">
        <v>1393</v>
      </c>
      <c r="I373" s="62">
        <v>400000</v>
      </c>
      <c r="J373" s="66">
        <v>400000</v>
      </c>
      <c r="K373" s="28" t="s">
        <v>1394</v>
      </c>
      <c r="L373" s="55" t="s">
        <v>1395</v>
      </c>
      <c r="M373" s="67">
        <v>300506</v>
      </c>
      <c r="N373" s="68">
        <v>300506</v>
      </c>
      <c r="O373" s="25" t="s">
        <v>1398</v>
      </c>
      <c r="P373" s="75" t="s">
        <v>1399</v>
      </c>
      <c r="Q373" s="69">
        <v>345582</v>
      </c>
      <c r="R373" s="63">
        <v>345582</v>
      </c>
      <c r="S373" s="24" t="s">
        <v>80</v>
      </c>
      <c r="T373" s="54" t="s">
        <v>81</v>
      </c>
      <c r="U373" s="18">
        <v>370718</v>
      </c>
      <c r="V373" s="18">
        <v>370718</v>
      </c>
      <c r="W373" s="18" t="s">
        <v>1396</v>
      </c>
      <c r="X373" s="77" t="s">
        <v>1397</v>
      </c>
      <c r="Y373" s="89">
        <f t="shared" si="101"/>
        <v>339477.2</v>
      </c>
      <c r="Z373" s="90">
        <f t="shared" si="102"/>
        <v>49152.568815881968</v>
      </c>
      <c r="AA373" s="91">
        <f t="shared" si="103"/>
        <v>0.14478901327064664</v>
      </c>
      <c r="AB373" s="90">
        <f t="shared" si="104"/>
        <v>388629.76881588198</v>
      </c>
      <c r="AC373" s="90">
        <f t="shared" si="105"/>
        <v>290324.63118411804</v>
      </c>
      <c r="AD373" s="92" t="str">
        <f t="shared" si="95"/>
        <v/>
      </c>
      <c r="AE373" s="92" t="str">
        <f t="shared" si="96"/>
        <v/>
      </c>
      <c r="AF373" s="92">
        <f t="shared" si="97"/>
        <v>300506</v>
      </c>
      <c r="AG373" s="92">
        <f t="shared" si="98"/>
        <v>345582</v>
      </c>
      <c r="AH373" s="92">
        <f t="shared" si="99"/>
        <v>370718</v>
      </c>
      <c r="AI373" s="100">
        <f t="shared" si="100"/>
        <v>338935.33333333331</v>
      </c>
      <c r="AJ373" s="93">
        <f t="shared" si="106"/>
        <v>35574.778556349913</v>
      </c>
      <c r="AK373" s="23">
        <f t="shared" si="107"/>
        <v>0.10496037166288333</v>
      </c>
      <c r="AM373" s="41"/>
    </row>
    <row r="374" spans="1:39" s="15" customFormat="1" ht="74.25" customHeight="1" x14ac:dyDescent="0.2">
      <c r="A374" s="81">
        <v>371</v>
      </c>
      <c r="B374" s="82" t="s">
        <v>448</v>
      </c>
      <c r="C374" s="82" t="s">
        <v>1106</v>
      </c>
      <c r="D374" s="83" t="s">
        <v>1391</v>
      </c>
      <c r="E374" s="64">
        <v>35702</v>
      </c>
      <c r="F374" s="65">
        <v>35702</v>
      </c>
      <c r="G374" s="25" t="s">
        <v>1392</v>
      </c>
      <c r="H374" s="52" t="s">
        <v>1393</v>
      </c>
      <c r="I374" s="62">
        <v>150000</v>
      </c>
      <c r="J374" s="66">
        <v>150000</v>
      </c>
      <c r="K374" s="28" t="s">
        <v>1394</v>
      </c>
      <c r="L374" s="55" t="s">
        <v>1395</v>
      </c>
      <c r="M374" s="67">
        <v>38238</v>
      </c>
      <c r="N374" s="68">
        <v>38238</v>
      </c>
      <c r="O374" s="25" t="s">
        <v>1398</v>
      </c>
      <c r="P374" s="75" t="s">
        <v>1399</v>
      </c>
      <c r="Q374" s="69">
        <v>43973</v>
      </c>
      <c r="R374" s="63">
        <v>43973</v>
      </c>
      <c r="S374" s="24" t="s">
        <v>80</v>
      </c>
      <c r="T374" s="54" t="s">
        <v>81</v>
      </c>
      <c r="U374" s="18">
        <v>47172</v>
      </c>
      <c r="V374" s="18">
        <v>47172</v>
      </c>
      <c r="W374" s="18" t="s">
        <v>1396</v>
      </c>
      <c r="X374" s="77" t="s">
        <v>1397</v>
      </c>
      <c r="Y374" s="89">
        <f t="shared" si="101"/>
        <v>63017</v>
      </c>
      <c r="Z374" s="90">
        <f t="shared" si="102"/>
        <v>48836.175925229851</v>
      </c>
      <c r="AA374" s="91">
        <f t="shared" si="103"/>
        <v>0.77496827721455874</v>
      </c>
      <c r="AB374" s="90">
        <f t="shared" si="104"/>
        <v>111853.17592522985</v>
      </c>
      <c r="AC374" s="90">
        <f t="shared" si="105"/>
        <v>14180.824074770149</v>
      </c>
      <c r="AD374" s="92">
        <f t="shared" si="95"/>
        <v>35702</v>
      </c>
      <c r="AE374" s="92" t="str">
        <f t="shared" si="96"/>
        <v/>
      </c>
      <c r="AF374" s="92">
        <f t="shared" si="97"/>
        <v>38238</v>
      </c>
      <c r="AG374" s="92">
        <f t="shared" si="98"/>
        <v>43973</v>
      </c>
      <c r="AH374" s="92">
        <f t="shared" si="99"/>
        <v>47172</v>
      </c>
      <c r="AI374" s="100">
        <f t="shared" si="100"/>
        <v>41271.25</v>
      </c>
      <c r="AJ374" s="93">
        <f t="shared" si="106"/>
        <v>5238.8120393208737</v>
      </c>
      <c r="AK374" s="23">
        <f t="shared" si="107"/>
        <v>0.12693611265277582</v>
      </c>
      <c r="AM374" s="41"/>
    </row>
    <row r="375" spans="1:39" s="15" customFormat="1" ht="74.25" customHeight="1" x14ac:dyDescent="0.2">
      <c r="A375" s="81">
        <v>372</v>
      </c>
      <c r="B375" s="82" t="s">
        <v>449</v>
      </c>
      <c r="C375" s="82" t="s">
        <v>1107</v>
      </c>
      <c r="D375" s="83" t="s">
        <v>1391</v>
      </c>
      <c r="E375" s="64">
        <v>80484</v>
      </c>
      <c r="F375" s="65">
        <v>80484</v>
      </c>
      <c r="G375" s="25" t="s">
        <v>1392</v>
      </c>
      <c r="H375" s="52" t="s">
        <v>1393</v>
      </c>
      <c r="I375" s="62">
        <v>350000</v>
      </c>
      <c r="J375" s="66">
        <v>350000</v>
      </c>
      <c r="K375" s="28" t="s">
        <v>1394</v>
      </c>
      <c r="L375" s="55" t="s">
        <v>1395</v>
      </c>
      <c r="M375" s="67">
        <v>86200</v>
      </c>
      <c r="N375" s="68">
        <v>86200</v>
      </c>
      <c r="O375" s="25" t="s">
        <v>1398</v>
      </c>
      <c r="P375" s="75" t="s">
        <v>1399</v>
      </c>
      <c r="Q375" s="69">
        <v>99130</v>
      </c>
      <c r="R375" s="63">
        <v>99130</v>
      </c>
      <c r="S375" s="24" t="s">
        <v>80</v>
      </c>
      <c r="T375" s="54" t="s">
        <v>81</v>
      </c>
      <c r="U375" s="18">
        <v>106340</v>
      </c>
      <c r="V375" s="18">
        <v>106340</v>
      </c>
      <c r="W375" s="18" t="s">
        <v>1396</v>
      </c>
      <c r="X375" s="77" t="s">
        <v>1397</v>
      </c>
      <c r="Y375" s="89">
        <f t="shared" si="101"/>
        <v>144430.79999999999</v>
      </c>
      <c r="Z375" s="90">
        <f t="shared" si="102"/>
        <v>115370.9092587902</v>
      </c>
      <c r="AA375" s="91">
        <f t="shared" si="103"/>
        <v>0.79879713509023154</v>
      </c>
      <c r="AB375" s="90">
        <f t="shared" si="104"/>
        <v>259801.70925879019</v>
      </c>
      <c r="AC375" s="90">
        <f t="shared" si="105"/>
        <v>29059.890741209791</v>
      </c>
      <c r="AD375" s="92">
        <f t="shared" si="95"/>
        <v>80484</v>
      </c>
      <c r="AE375" s="92" t="str">
        <f t="shared" si="96"/>
        <v/>
      </c>
      <c r="AF375" s="92">
        <f t="shared" si="97"/>
        <v>86200</v>
      </c>
      <c r="AG375" s="92">
        <f t="shared" si="98"/>
        <v>99130</v>
      </c>
      <c r="AH375" s="92">
        <f t="shared" si="99"/>
        <v>106340</v>
      </c>
      <c r="AI375" s="100">
        <f t="shared" si="100"/>
        <v>93038.5</v>
      </c>
      <c r="AJ375" s="93">
        <f t="shared" si="106"/>
        <v>11809.838088080067</v>
      </c>
      <c r="AK375" s="23">
        <f t="shared" si="107"/>
        <v>0.12693495798062165</v>
      </c>
      <c r="AM375" s="41"/>
    </row>
    <row r="376" spans="1:39" s="15" customFormat="1" ht="74.25" customHeight="1" x14ac:dyDescent="0.2">
      <c r="A376" s="81">
        <v>373</v>
      </c>
      <c r="B376" s="82" t="s">
        <v>450</v>
      </c>
      <c r="C376" s="82" t="s">
        <v>1108</v>
      </c>
      <c r="D376" s="83" t="s">
        <v>1391</v>
      </c>
      <c r="E376" s="64">
        <v>49161</v>
      </c>
      <c r="F376" s="65">
        <v>49161</v>
      </c>
      <c r="G376" s="25" t="s">
        <v>1392</v>
      </c>
      <c r="H376" s="52" t="s">
        <v>1393</v>
      </c>
      <c r="I376" s="62">
        <v>250000</v>
      </c>
      <c r="J376" s="66">
        <v>250000</v>
      </c>
      <c r="K376" s="28" t="s">
        <v>1394</v>
      </c>
      <c r="L376" s="55" t="s">
        <v>1395</v>
      </c>
      <c r="M376" s="67">
        <v>52652</v>
      </c>
      <c r="N376" s="68">
        <v>52652</v>
      </c>
      <c r="O376" s="25" t="s">
        <v>1398</v>
      </c>
      <c r="P376" s="75" t="s">
        <v>1399</v>
      </c>
      <c r="Q376" s="69">
        <v>60550</v>
      </c>
      <c r="R376" s="63">
        <v>60550</v>
      </c>
      <c r="S376" s="24" t="s">
        <v>80</v>
      </c>
      <c r="T376" s="54" t="s">
        <v>81</v>
      </c>
      <c r="U376" s="18">
        <v>64954</v>
      </c>
      <c r="V376" s="18">
        <v>64954</v>
      </c>
      <c r="W376" s="18" t="s">
        <v>1396</v>
      </c>
      <c r="X376" s="77" t="s">
        <v>1397</v>
      </c>
      <c r="Y376" s="89">
        <f t="shared" si="101"/>
        <v>95463.4</v>
      </c>
      <c r="Z376" s="90">
        <f t="shared" si="102"/>
        <v>86614.170236745893</v>
      </c>
      <c r="AA376" s="91">
        <f t="shared" si="103"/>
        <v>0.90730238224016635</v>
      </c>
      <c r="AB376" s="90">
        <f t="shared" si="104"/>
        <v>182077.57023674587</v>
      </c>
      <c r="AC376" s="90">
        <f t="shared" si="105"/>
        <v>8849.2297632541013</v>
      </c>
      <c r="AD376" s="92">
        <f t="shared" si="95"/>
        <v>49161</v>
      </c>
      <c r="AE376" s="92" t="str">
        <f t="shared" si="96"/>
        <v/>
      </c>
      <c r="AF376" s="92">
        <f t="shared" si="97"/>
        <v>52652</v>
      </c>
      <c r="AG376" s="92">
        <f t="shared" si="98"/>
        <v>60550</v>
      </c>
      <c r="AH376" s="92">
        <f t="shared" si="99"/>
        <v>64954</v>
      </c>
      <c r="AI376" s="100">
        <f t="shared" si="100"/>
        <v>56829.25</v>
      </c>
      <c r="AJ376" s="93">
        <f t="shared" si="106"/>
        <v>7213.575598596487</v>
      </c>
      <c r="AK376" s="23">
        <f t="shared" si="107"/>
        <v>0.12693420375240722</v>
      </c>
      <c r="AM376" s="41"/>
    </row>
    <row r="377" spans="1:39" s="15" customFormat="1" ht="74.25" customHeight="1" x14ac:dyDescent="0.2">
      <c r="A377" s="81">
        <v>374</v>
      </c>
      <c r="B377" s="82" t="s">
        <v>451</v>
      </c>
      <c r="C377" s="82" t="s">
        <v>1109</v>
      </c>
      <c r="D377" s="83" t="s">
        <v>1391</v>
      </c>
      <c r="E377" s="64">
        <v>56281</v>
      </c>
      <c r="F377" s="65">
        <v>56281</v>
      </c>
      <c r="G377" s="25" t="s">
        <v>1392</v>
      </c>
      <c r="H377" s="52" t="s">
        <v>1393</v>
      </c>
      <c r="I377" s="62">
        <v>150000</v>
      </c>
      <c r="J377" s="66">
        <v>150000</v>
      </c>
      <c r="K377" s="28" t="s">
        <v>1394</v>
      </c>
      <c r="L377" s="55" t="s">
        <v>1395</v>
      </c>
      <c r="M377" s="67">
        <v>60278</v>
      </c>
      <c r="N377" s="68">
        <v>60278</v>
      </c>
      <c r="O377" s="25" t="s">
        <v>1398</v>
      </c>
      <c r="P377" s="75" t="s">
        <v>1399</v>
      </c>
      <c r="Q377" s="69">
        <v>69320</v>
      </c>
      <c r="R377" s="63">
        <v>69320</v>
      </c>
      <c r="S377" s="24" t="s">
        <v>80</v>
      </c>
      <c r="T377" s="54" t="s">
        <v>81</v>
      </c>
      <c r="U377" s="18">
        <v>74361</v>
      </c>
      <c r="V377" s="18">
        <v>74361</v>
      </c>
      <c r="W377" s="18" t="s">
        <v>1396</v>
      </c>
      <c r="X377" s="77" t="s">
        <v>1397</v>
      </c>
      <c r="Y377" s="89">
        <f t="shared" si="101"/>
        <v>82048</v>
      </c>
      <c r="Z377" s="90">
        <f t="shared" si="102"/>
        <v>38653.710837382743</v>
      </c>
      <c r="AA377" s="91">
        <f t="shared" si="103"/>
        <v>0.47111094526841291</v>
      </c>
      <c r="AB377" s="90">
        <f t="shared" si="104"/>
        <v>120701.71083738274</v>
      </c>
      <c r="AC377" s="90">
        <f t="shared" si="105"/>
        <v>43394.289162617257</v>
      </c>
      <c r="AD377" s="92">
        <f t="shared" si="95"/>
        <v>56281</v>
      </c>
      <c r="AE377" s="92" t="str">
        <f t="shared" si="96"/>
        <v/>
      </c>
      <c r="AF377" s="92">
        <f t="shared" si="97"/>
        <v>60278</v>
      </c>
      <c r="AG377" s="92">
        <f t="shared" si="98"/>
        <v>69320</v>
      </c>
      <c r="AH377" s="92">
        <f t="shared" si="99"/>
        <v>74361</v>
      </c>
      <c r="AI377" s="100">
        <f t="shared" si="100"/>
        <v>65060</v>
      </c>
      <c r="AJ377" s="93">
        <f t="shared" si="106"/>
        <v>8258.2194610379956</v>
      </c>
      <c r="AK377" s="23">
        <f t="shared" si="107"/>
        <v>0.12693236183581302</v>
      </c>
      <c r="AM377" s="41"/>
    </row>
    <row r="378" spans="1:39" s="15" customFormat="1" ht="74.25" customHeight="1" x14ac:dyDescent="0.2">
      <c r="A378" s="81">
        <v>375</v>
      </c>
      <c r="B378" s="82" t="s">
        <v>452</v>
      </c>
      <c r="C378" s="82" t="s">
        <v>1110</v>
      </c>
      <c r="D378" s="83" t="s">
        <v>1391</v>
      </c>
      <c r="E378" s="64">
        <v>78930</v>
      </c>
      <c r="F378" s="65">
        <v>78930</v>
      </c>
      <c r="G378" s="25" t="s">
        <v>1392</v>
      </c>
      <c r="H378" s="52" t="s">
        <v>1393</v>
      </c>
      <c r="I378" s="62">
        <v>200000</v>
      </c>
      <c r="J378" s="66">
        <v>200000</v>
      </c>
      <c r="K378" s="28" t="s">
        <v>1394</v>
      </c>
      <c r="L378" s="55" t="s">
        <v>1395</v>
      </c>
      <c r="M378" s="67">
        <v>84535</v>
      </c>
      <c r="N378" s="68">
        <v>84535</v>
      </c>
      <c r="O378" s="25" t="s">
        <v>1398</v>
      </c>
      <c r="P378" s="75" t="s">
        <v>1399</v>
      </c>
      <c r="Q378" s="69">
        <v>97216</v>
      </c>
      <c r="R378" s="63">
        <v>97216</v>
      </c>
      <c r="S378" s="24" t="s">
        <v>80</v>
      </c>
      <c r="T378" s="54" t="s">
        <v>81</v>
      </c>
      <c r="U378" s="18">
        <v>104287</v>
      </c>
      <c r="V378" s="18">
        <v>104287</v>
      </c>
      <c r="W378" s="18" t="s">
        <v>1396</v>
      </c>
      <c r="X378" s="77" t="s">
        <v>1397</v>
      </c>
      <c r="Y378" s="89">
        <f t="shared" si="101"/>
        <v>112993.60000000001</v>
      </c>
      <c r="Z378" s="90">
        <f t="shared" si="102"/>
        <v>49661.534272513163</v>
      </c>
      <c r="AA378" s="91">
        <f t="shared" si="103"/>
        <v>0.43950749664151917</v>
      </c>
      <c r="AB378" s="90">
        <f t="shared" si="104"/>
        <v>162655.13427251315</v>
      </c>
      <c r="AC378" s="90">
        <f t="shared" si="105"/>
        <v>63332.065727486843</v>
      </c>
      <c r="AD378" s="92">
        <f t="shared" si="95"/>
        <v>78930</v>
      </c>
      <c r="AE378" s="92" t="str">
        <f t="shared" si="96"/>
        <v/>
      </c>
      <c r="AF378" s="92">
        <f t="shared" si="97"/>
        <v>84535</v>
      </c>
      <c r="AG378" s="92">
        <f t="shared" si="98"/>
        <v>97216</v>
      </c>
      <c r="AH378" s="92">
        <f t="shared" si="99"/>
        <v>104287</v>
      </c>
      <c r="AI378" s="100">
        <f t="shared" si="100"/>
        <v>91242</v>
      </c>
      <c r="AJ378" s="93">
        <f t="shared" si="106"/>
        <v>11582.024779804264</v>
      </c>
      <c r="AK378" s="23">
        <f t="shared" si="107"/>
        <v>0.12693742771754524</v>
      </c>
      <c r="AM378" s="41"/>
    </row>
    <row r="379" spans="1:39" s="15" customFormat="1" ht="74.25" customHeight="1" x14ac:dyDescent="0.2">
      <c r="A379" s="81">
        <v>376</v>
      </c>
      <c r="B379" s="82" t="s">
        <v>453</v>
      </c>
      <c r="C379" s="82" t="s">
        <v>1111</v>
      </c>
      <c r="D379" s="83" t="s">
        <v>1391</v>
      </c>
      <c r="E379" s="64">
        <v>123992</v>
      </c>
      <c r="F379" s="65">
        <v>123992</v>
      </c>
      <c r="G379" s="25" t="s">
        <v>1392</v>
      </c>
      <c r="H379" s="52" t="s">
        <v>1393</v>
      </c>
      <c r="I379" s="62">
        <v>950000</v>
      </c>
      <c r="J379" s="66">
        <v>950000</v>
      </c>
      <c r="K379" s="28" t="s">
        <v>1394</v>
      </c>
      <c r="L379" s="55" t="s">
        <v>1395</v>
      </c>
      <c r="M379" s="67">
        <v>132798</v>
      </c>
      <c r="N379" s="68">
        <v>132798</v>
      </c>
      <c r="O379" s="25" t="s">
        <v>1398</v>
      </c>
      <c r="P379" s="75" t="s">
        <v>1399</v>
      </c>
      <c r="Q379" s="69">
        <v>152717</v>
      </c>
      <c r="R379" s="63">
        <v>152717</v>
      </c>
      <c r="S379" s="24" t="s">
        <v>80</v>
      </c>
      <c r="T379" s="54" t="s">
        <v>81</v>
      </c>
      <c r="U379" s="18">
        <v>163825</v>
      </c>
      <c r="V379" s="18">
        <v>163825</v>
      </c>
      <c r="W379" s="18" t="s">
        <v>1396</v>
      </c>
      <c r="X379" s="77" t="s">
        <v>1397</v>
      </c>
      <c r="Y379" s="89">
        <f t="shared" si="101"/>
        <v>304666.40000000002</v>
      </c>
      <c r="Z379" s="90">
        <f t="shared" si="102"/>
        <v>361096.37257150619</v>
      </c>
      <c r="AA379" s="91">
        <f t="shared" si="103"/>
        <v>1.1852188904700556</v>
      </c>
      <c r="AB379" s="90">
        <f t="shared" si="104"/>
        <v>665762.77257150621</v>
      </c>
      <c r="AC379" s="90">
        <f t="shared" si="105"/>
        <v>-56429.972571506165</v>
      </c>
      <c r="AD379" s="92">
        <f t="shared" si="95"/>
        <v>123992</v>
      </c>
      <c r="AE379" s="92" t="str">
        <f t="shared" si="96"/>
        <v/>
      </c>
      <c r="AF379" s="92">
        <f t="shared" si="97"/>
        <v>132798</v>
      </c>
      <c r="AG379" s="92">
        <f t="shared" si="98"/>
        <v>152717</v>
      </c>
      <c r="AH379" s="92">
        <f t="shared" si="99"/>
        <v>163825</v>
      </c>
      <c r="AI379" s="100">
        <f t="shared" si="100"/>
        <v>143333</v>
      </c>
      <c r="AJ379" s="93">
        <f t="shared" si="106"/>
        <v>18193.790387565386</v>
      </c>
      <c r="AK379" s="23">
        <f t="shared" si="107"/>
        <v>0.12693371650328525</v>
      </c>
      <c r="AM379" s="41"/>
    </row>
    <row r="380" spans="1:39" s="15" customFormat="1" ht="74.25" customHeight="1" x14ac:dyDescent="0.2">
      <c r="A380" s="81">
        <v>377</v>
      </c>
      <c r="B380" s="82" t="s">
        <v>454</v>
      </c>
      <c r="C380" s="82" t="s">
        <v>1112</v>
      </c>
      <c r="D380" s="83" t="s">
        <v>1391</v>
      </c>
      <c r="E380" s="64">
        <v>74465</v>
      </c>
      <c r="F380" s="65">
        <v>74465</v>
      </c>
      <c r="G380" s="25" t="s">
        <v>1392</v>
      </c>
      <c r="H380" s="52" t="s">
        <v>1393</v>
      </c>
      <c r="I380" s="62">
        <v>850000</v>
      </c>
      <c r="J380" s="66">
        <v>850000</v>
      </c>
      <c r="K380" s="28" t="s">
        <v>1394</v>
      </c>
      <c r="L380" s="55" t="s">
        <v>1395</v>
      </c>
      <c r="M380" s="67">
        <v>79753</v>
      </c>
      <c r="N380" s="68">
        <v>79753</v>
      </c>
      <c r="O380" s="25" t="s">
        <v>1398</v>
      </c>
      <c r="P380" s="75" t="s">
        <v>1399</v>
      </c>
      <c r="Q380" s="69">
        <v>91716</v>
      </c>
      <c r="R380" s="63">
        <v>91716</v>
      </c>
      <c r="S380" s="24" t="s">
        <v>80</v>
      </c>
      <c r="T380" s="54" t="s">
        <v>81</v>
      </c>
      <c r="U380" s="18">
        <v>98387</v>
      </c>
      <c r="V380" s="18">
        <v>98387</v>
      </c>
      <c r="W380" s="18" t="s">
        <v>1396</v>
      </c>
      <c r="X380" s="77" t="s">
        <v>1397</v>
      </c>
      <c r="Y380" s="89">
        <f t="shared" si="101"/>
        <v>238864.2</v>
      </c>
      <c r="Z380" s="90">
        <f t="shared" si="102"/>
        <v>341766.32128210057</v>
      </c>
      <c r="AA380" s="91">
        <f t="shared" si="103"/>
        <v>1.4307975882618682</v>
      </c>
      <c r="AB380" s="90">
        <f t="shared" si="104"/>
        <v>580630.52128210058</v>
      </c>
      <c r="AC380" s="90">
        <f t="shared" si="105"/>
        <v>-102902.12128210056</v>
      </c>
      <c r="AD380" s="92">
        <f t="shared" si="95"/>
        <v>74465</v>
      </c>
      <c r="AE380" s="92" t="str">
        <f t="shared" si="96"/>
        <v/>
      </c>
      <c r="AF380" s="92">
        <f t="shared" si="97"/>
        <v>79753</v>
      </c>
      <c r="AG380" s="92">
        <f t="shared" si="98"/>
        <v>91716</v>
      </c>
      <c r="AH380" s="92">
        <f t="shared" si="99"/>
        <v>98387</v>
      </c>
      <c r="AI380" s="100">
        <f t="shared" si="100"/>
        <v>86080.25</v>
      </c>
      <c r="AJ380" s="93">
        <f t="shared" si="106"/>
        <v>10926.510555372501</v>
      </c>
      <c r="AK380" s="23">
        <f t="shared" si="107"/>
        <v>0.12693400118345963</v>
      </c>
      <c r="AM380" s="41"/>
    </row>
    <row r="381" spans="1:39" s="15" customFormat="1" ht="74.25" customHeight="1" x14ac:dyDescent="0.2">
      <c r="A381" s="81">
        <v>378</v>
      </c>
      <c r="B381" s="82" t="s">
        <v>455</v>
      </c>
      <c r="C381" s="82" t="s">
        <v>1113</v>
      </c>
      <c r="D381" s="83" t="s">
        <v>1391</v>
      </c>
      <c r="E381" s="64">
        <v>55319</v>
      </c>
      <c r="F381" s="65">
        <v>55319</v>
      </c>
      <c r="G381" s="25" t="s">
        <v>1392</v>
      </c>
      <c r="H381" s="52" t="s">
        <v>1393</v>
      </c>
      <c r="I381" s="62">
        <v>400000</v>
      </c>
      <c r="J381" s="66">
        <v>400000</v>
      </c>
      <c r="K381" s="28" t="s">
        <v>1394</v>
      </c>
      <c r="L381" s="55" t="s">
        <v>1395</v>
      </c>
      <c r="M381" s="67">
        <v>59247</v>
      </c>
      <c r="N381" s="68">
        <v>59247</v>
      </c>
      <c r="O381" s="25" t="s">
        <v>1398</v>
      </c>
      <c r="P381" s="75" t="s">
        <v>1399</v>
      </c>
      <c r="Q381" s="69">
        <v>68135</v>
      </c>
      <c r="R381" s="63">
        <v>68135</v>
      </c>
      <c r="S381" s="24" t="s">
        <v>80</v>
      </c>
      <c r="T381" s="54" t="s">
        <v>81</v>
      </c>
      <c r="U381" s="18">
        <v>73090</v>
      </c>
      <c r="V381" s="18">
        <v>73090</v>
      </c>
      <c r="W381" s="18" t="s">
        <v>1396</v>
      </c>
      <c r="X381" s="77" t="s">
        <v>1397</v>
      </c>
      <c r="Y381" s="89">
        <f t="shared" si="101"/>
        <v>131158.20000000001</v>
      </c>
      <c r="Z381" s="90">
        <f t="shared" si="102"/>
        <v>150451.45226849755</v>
      </c>
      <c r="AA381" s="91">
        <f t="shared" si="103"/>
        <v>1.1470990930685045</v>
      </c>
      <c r="AB381" s="90">
        <f t="shared" si="104"/>
        <v>281609.65226849756</v>
      </c>
      <c r="AC381" s="90">
        <f t="shared" si="105"/>
        <v>-19293.252268497541</v>
      </c>
      <c r="AD381" s="92">
        <f t="shared" si="95"/>
        <v>55319</v>
      </c>
      <c r="AE381" s="92" t="str">
        <f t="shared" si="96"/>
        <v/>
      </c>
      <c r="AF381" s="92">
        <f t="shared" si="97"/>
        <v>59247</v>
      </c>
      <c r="AG381" s="92">
        <f t="shared" si="98"/>
        <v>68135</v>
      </c>
      <c r="AH381" s="92">
        <f t="shared" si="99"/>
        <v>73090</v>
      </c>
      <c r="AI381" s="100">
        <f t="shared" si="100"/>
        <v>63947.75</v>
      </c>
      <c r="AJ381" s="93">
        <f t="shared" si="106"/>
        <v>8117.1870076194909</v>
      </c>
      <c r="AK381" s="23">
        <f t="shared" si="107"/>
        <v>0.12693467725790963</v>
      </c>
      <c r="AM381" s="41"/>
    </row>
    <row r="382" spans="1:39" s="15" customFormat="1" ht="74.25" customHeight="1" x14ac:dyDescent="0.2">
      <c r="A382" s="81">
        <v>379</v>
      </c>
      <c r="B382" s="82" t="s">
        <v>456</v>
      </c>
      <c r="C382" s="82" t="s">
        <v>1114</v>
      </c>
      <c r="D382" s="83" t="s">
        <v>1391</v>
      </c>
      <c r="E382" s="64">
        <v>94248</v>
      </c>
      <c r="F382" s="65">
        <v>94248</v>
      </c>
      <c r="G382" s="25" t="s">
        <v>1392</v>
      </c>
      <c r="H382" s="52" t="s">
        <v>1393</v>
      </c>
      <c r="I382" s="62">
        <v>300000</v>
      </c>
      <c r="J382" s="66">
        <v>300000</v>
      </c>
      <c r="K382" s="28" t="s">
        <v>1394</v>
      </c>
      <c r="L382" s="55" t="s">
        <v>1395</v>
      </c>
      <c r="M382" s="67">
        <v>100941</v>
      </c>
      <c r="N382" s="68">
        <v>100941</v>
      </c>
      <c r="O382" s="25" t="s">
        <v>1398</v>
      </c>
      <c r="P382" s="75" t="s">
        <v>1399</v>
      </c>
      <c r="Q382" s="69">
        <v>116083</v>
      </c>
      <c r="R382" s="63">
        <v>116083</v>
      </c>
      <c r="S382" s="24" t="s">
        <v>80</v>
      </c>
      <c r="T382" s="54" t="s">
        <v>81</v>
      </c>
      <c r="U382" s="18">
        <v>124526</v>
      </c>
      <c r="V382" s="18">
        <v>124526</v>
      </c>
      <c r="W382" s="18" t="s">
        <v>1396</v>
      </c>
      <c r="X382" s="77" t="s">
        <v>1397</v>
      </c>
      <c r="Y382" s="89">
        <f t="shared" si="101"/>
        <v>147159.6</v>
      </c>
      <c r="Z382" s="90">
        <f t="shared" si="102"/>
        <v>86275.748604691922</v>
      </c>
      <c r="AA382" s="91">
        <f t="shared" si="103"/>
        <v>0.58627332912492236</v>
      </c>
      <c r="AB382" s="90">
        <f t="shared" si="104"/>
        <v>233435.34860469191</v>
      </c>
      <c r="AC382" s="90">
        <f t="shared" si="105"/>
        <v>60883.851395308084</v>
      </c>
      <c r="AD382" s="92">
        <f t="shared" si="95"/>
        <v>94248</v>
      </c>
      <c r="AE382" s="92" t="str">
        <f t="shared" si="96"/>
        <v/>
      </c>
      <c r="AF382" s="92">
        <f t="shared" si="97"/>
        <v>100941</v>
      </c>
      <c r="AG382" s="92">
        <f t="shared" si="98"/>
        <v>116083</v>
      </c>
      <c r="AH382" s="92">
        <f t="shared" si="99"/>
        <v>124526</v>
      </c>
      <c r="AI382" s="100">
        <f t="shared" si="100"/>
        <v>108949.5</v>
      </c>
      <c r="AJ382" s="93">
        <f t="shared" si="106"/>
        <v>13829.73064331575</v>
      </c>
      <c r="AK382" s="23">
        <f t="shared" si="107"/>
        <v>0.12693707307803845</v>
      </c>
      <c r="AM382" s="41"/>
    </row>
    <row r="383" spans="1:39" s="15" customFormat="1" ht="74.25" customHeight="1" x14ac:dyDescent="0.2">
      <c r="A383" s="81">
        <v>380</v>
      </c>
      <c r="B383" s="82" t="s">
        <v>457</v>
      </c>
      <c r="C383" s="82" t="s">
        <v>1115</v>
      </c>
      <c r="D383" s="83" t="s">
        <v>1391</v>
      </c>
      <c r="E383" s="64">
        <v>264275</v>
      </c>
      <c r="F383" s="65">
        <v>264275</v>
      </c>
      <c r="G383" s="25" t="s">
        <v>1392</v>
      </c>
      <c r="H383" s="52" t="s">
        <v>1393</v>
      </c>
      <c r="I383" s="62">
        <v>750000</v>
      </c>
      <c r="J383" s="66">
        <v>750000</v>
      </c>
      <c r="K383" s="28" t="s">
        <v>1394</v>
      </c>
      <c r="L383" s="55" t="s">
        <v>1395</v>
      </c>
      <c r="M383" s="67">
        <v>283044</v>
      </c>
      <c r="N383" s="68">
        <v>283044</v>
      </c>
      <c r="O383" s="25" t="s">
        <v>1398</v>
      </c>
      <c r="P383" s="75" t="s">
        <v>1399</v>
      </c>
      <c r="Q383" s="69">
        <v>325500</v>
      </c>
      <c r="R383" s="63">
        <v>325500</v>
      </c>
      <c r="S383" s="24" t="s">
        <v>80</v>
      </c>
      <c r="T383" s="54" t="s">
        <v>81</v>
      </c>
      <c r="U383" s="18">
        <v>349175</v>
      </c>
      <c r="V383" s="18">
        <v>349175</v>
      </c>
      <c r="W383" s="18" t="s">
        <v>1396</v>
      </c>
      <c r="X383" s="77" t="s">
        <v>1397</v>
      </c>
      <c r="Y383" s="89">
        <f t="shared" si="101"/>
        <v>394398.8</v>
      </c>
      <c r="Z383" s="90">
        <f t="shared" si="102"/>
        <v>201603.90929915028</v>
      </c>
      <c r="AA383" s="91">
        <f t="shared" si="103"/>
        <v>0.51116765390551466</v>
      </c>
      <c r="AB383" s="90">
        <f t="shared" si="104"/>
        <v>596002.70929915027</v>
      </c>
      <c r="AC383" s="90">
        <f t="shared" si="105"/>
        <v>192794.8907008497</v>
      </c>
      <c r="AD383" s="92">
        <f t="shared" si="95"/>
        <v>264275</v>
      </c>
      <c r="AE383" s="92" t="str">
        <f t="shared" si="96"/>
        <v/>
      </c>
      <c r="AF383" s="92">
        <f t="shared" si="97"/>
        <v>283044</v>
      </c>
      <c r="AG383" s="92">
        <f t="shared" si="98"/>
        <v>325500</v>
      </c>
      <c r="AH383" s="92">
        <f t="shared" si="99"/>
        <v>349175</v>
      </c>
      <c r="AI383" s="100">
        <f t="shared" si="100"/>
        <v>305498.5</v>
      </c>
      <c r="AJ383" s="93">
        <f t="shared" si="106"/>
        <v>38778.336637010791</v>
      </c>
      <c r="AK383" s="23">
        <f t="shared" si="107"/>
        <v>0.1269346220587361</v>
      </c>
      <c r="AM383" s="41"/>
    </row>
    <row r="384" spans="1:39" s="15" customFormat="1" ht="74.25" customHeight="1" x14ac:dyDescent="0.2">
      <c r="A384" s="81">
        <v>381</v>
      </c>
      <c r="B384" s="82" t="s">
        <v>458</v>
      </c>
      <c r="C384" s="82" t="s">
        <v>1116</v>
      </c>
      <c r="D384" s="83" t="s">
        <v>1391</v>
      </c>
      <c r="E384" s="64">
        <v>356033</v>
      </c>
      <c r="F384" s="65">
        <v>356033</v>
      </c>
      <c r="G384" s="25" t="s">
        <v>1392</v>
      </c>
      <c r="H384" s="52" t="s">
        <v>1393</v>
      </c>
      <c r="I384" s="62">
        <v>900000</v>
      </c>
      <c r="J384" s="66">
        <v>900000</v>
      </c>
      <c r="K384" s="28" t="s">
        <v>1394</v>
      </c>
      <c r="L384" s="55" t="s">
        <v>1395</v>
      </c>
      <c r="M384" s="67">
        <v>381317</v>
      </c>
      <c r="N384" s="68">
        <v>381317</v>
      </c>
      <c r="O384" s="25" t="s">
        <v>1398</v>
      </c>
      <c r="P384" s="75" t="s">
        <v>1399</v>
      </c>
      <c r="Q384" s="69">
        <v>438515</v>
      </c>
      <c r="R384" s="63">
        <v>438515</v>
      </c>
      <c r="S384" s="24" t="s">
        <v>80</v>
      </c>
      <c r="T384" s="54" t="s">
        <v>81</v>
      </c>
      <c r="U384" s="18">
        <v>470410</v>
      </c>
      <c r="V384" s="18">
        <v>470410</v>
      </c>
      <c r="W384" s="18" t="s">
        <v>1396</v>
      </c>
      <c r="X384" s="77" t="s">
        <v>1397</v>
      </c>
      <c r="Y384" s="89">
        <f t="shared" si="101"/>
        <v>509255</v>
      </c>
      <c r="Z384" s="90">
        <f t="shared" si="102"/>
        <v>223069.41171863972</v>
      </c>
      <c r="AA384" s="91">
        <f t="shared" si="103"/>
        <v>0.43803087199662194</v>
      </c>
      <c r="AB384" s="90">
        <f t="shared" si="104"/>
        <v>732324.41171863978</v>
      </c>
      <c r="AC384" s="90">
        <f t="shared" si="105"/>
        <v>286185.58828136028</v>
      </c>
      <c r="AD384" s="92">
        <f t="shared" si="95"/>
        <v>356033</v>
      </c>
      <c r="AE384" s="92" t="str">
        <f t="shared" si="96"/>
        <v/>
      </c>
      <c r="AF384" s="92">
        <f t="shared" si="97"/>
        <v>381317</v>
      </c>
      <c r="AG384" s="92">
        <f t="shared" si="98"/>
        <v>438515</v>
      </c>
      <c r="AH384" s="92">
        <f t="shared" si="99"/>
        <v>470410</v>
      </c>
      <c r="AI384" s="100">
        <f t="shared" si="100"/>
        <v>411568.75</v>
      </c>
      <c r="AJ384" s="93">
        <f t="shared" si="106"/>
        <v>52242.32318963237</v>
      </c>
      <c r="AK384" s="23">
        <f t="shared" si="107"/>
        <v>0.12693462073987</v>
      </c>
      <c r="AM384" s="41"/>
    </row>
    <row r="385" spans="1:39" s="15" customFormat="1" ht="74.25" customHeight="1" x14ac:dyDescent="0.2">
      <c r="A385" s="81">
        <v>382</v>
      </c>
      <c r="B385" s="82" t="s">
        <v>459</v>
      </c>
      <c r="C385" s="82" t="s">
        <v>1117</v>
      </c>
      <c r="D385" s="83" t="s">
        <v>1391</v>
      </c>
      <c r="E385" s="64">
        <v>205020</v>
      </c>
      <c r="F385" s="65">
        <v>205020</v>
      </c>
      <c r="G385" s="25" t="s">
        <v>1392</v>
      </c>
      <c r="H385" s="52" t="s">
        <v>1393</v>
      </c>
      <c r="I385" s="62">
        <v>450000</v>
      </c>
      <c r="J385" s="66">
        <v>450000</v>
      </c>
      <c r="K385" s="28" t="s">
        <v>1394</v>
      </c>
      <c r="L385" s="55" t="s">
        <v>1395</v>
      </c>
      <c r="M385" s="67">
        <v>219580</v>
      </c>
      <c r="N385" s="68">
        <v>219580</v>
      </c>
      <c r="O385" s="25" t="s">
        <v>1398</v>
      </c>
      <c r="P385" s="75" t="s">
        <v>1399</v>
      </c>
      <c r="Q385" s="69">
        <v>252517</v>
      </c>
      <c r="R385" s="63">
        <v>252517</v>
      </c>
      <c r="S385" s="24" t="s">
        <v>80</v>
      </c>
      <c r="T385" s="54" t="s">
        <v>81</v>
      </c>
      <c r="U385" s="18">
        <v>270884</v>
      </c>
      <c r="V385" s="18">
        <v>270884</v>
      </c>
      <c r="W385" s="18" t="s">
        <v>1396</v>
      </c>
      <c r="X385" s="77" t="s">
        <v>1397</v>
      </c>
      <c r="Y385" s="89">
        <f t="shared" si="101"/>
        <v>279600.2</v>
      </c>
      <c r="Z385" s="90">
        <f t="shared" si="102"/>
        <v>98754.99271530527</v>
      </c>
      <c r="AA385" s="91">
        <f t="shared" si="103"/>
        <v>0.35320072272947323</v>
      </c>
      <c r="AB385" s="90">
        <f t="shared" si="104"/>
        <v>378355.19271530525</v>
      </c>
      <c r="AC385" s="90">
        <f t="shared" si="105"/>
        <v>180845.20728469474</v>
      </c>
      <c r="AD385" s="92">
        <f t="shared" si="95"/>
        <v>205020</v>
      </c>
      <c r="AE385" s="92" t="str">
        <f t="shared" si="96"/>
        <v/>
      </c>
      <c r="AF385" s="92">
        <f t="shared" si="97"/>
        <v>219580</v>
      </c>
      <c r="AG385" s="92">
        <f t="shared" si="98"/>
        <v>252517</v>
      </c>
      <c r="AH385" s="92">
        <f t="shared" si="99"/>
        <v>270884</v>
      </c>
      <c r="AI385" s="100">
        <f t="shared" si="100"/>
        <v>237000.25</v>
      </c>
      <c r="AJ385" s="93">
        <f t="shared" si="106"/>
        <v>30083.658602581345</v>
      </c>
      <c r="AK385" s="23">
        <f t="shared" si="107"/>
        <v>0.12693513446750096</v>
      </c>
      <c r="AM385" s="41"/>
    </row>
    <row r="386" spans="1:39" s="15" customFormat="1" ht="74.25" customHeight="1" x14ac:dyDescent="0.2">
      <c r="A386" s="81">
        <v>383</v>
      </c>
      <c r="B386" s="82" t="s">
        <v>460</v>
      </c>
      <c r="C386" s="82" t="s">
        <v>1118</v>
      </c>
      <c r="D386" s="83" t="s">
        <v>1391</v>
      </c>
      <c r="E386" s="64">
        <v>791213</v>
      </c>
      <c r="F386" s="65">
        <v>791213</v>
      </c>
      <c r="G386" s="25" t="s">
        <v>1392</v>
      </c>
      <c r="H386" s="52" t="s">
        <v>1393</v>
      </c>
      <c r="I386" s="62">
        <v>1500000</v>
      </c>
      <c r="J386" s="66">
        <v>1500000</v>
      </c>
      <c r="K386" s="28" t="s">
        <v>1394</v>
      </c>
      <c r="L386" s="55" t="s">
        <v>1395</v>
      </c>
      <c r="M386" s="67">
        <v>847403</v>
      </c>
      <c r="N386" s="68">
        <v>847403</v>
      </c>
      <c r="O386" s="25" t="s">
        <v>1398</v>
      </c>
      <c r="P386" s="75" t="s">
        <v>1399</v>
      </c>
      <c r="Q386" s="69">
        <v>974514</v>
      </c>
      <c r="R386" s="63">
        <v>974514</v>
      </c>
      <c r="S386" s="24" t="s">
        <v>80</v>
      </c>
      <c r="T386" s="54" t="s">
        <v>81</v>
      </c>
      <c r="U386" s="18">
        <v>1045395</v>
      </c>
      <c r="V386" s="18">
        <v>1045395</v>
      </c>
      <c r="W386" s="18" t="s">
        <v>1396</v>
      </c>
      <c r="X386" s="77" t="s">
        <v>1397</v>
      </c>
      <c r="Y386" s="89">
        <f t="shared" si="101"/>
        <v>1031705</v>
      </c>
      <c r="Z386" s="90">
        <f t="shared" si="102"/>
        <v>280429.16345933068</v>
      </c>
      <c r="AA386" s="91">
        <f t="shared" si="103"/>
        <v>0.27181138354406609</v>
      </c>
      <c r="AB386" s="90">
        <f t="shared" si="104"/>
        <v>1312134.1634593308</v>
      </c>
      <c r="AC386" s="90">
        <f t="shared" si="105"/>
        <v>751275.83654066932</v>
      </c>
      <c r="AD386" s="92">
        <f t="shared" si="95"/>
        <v>791213</v>
      </c>
      <c r="AE386" s="92" t="str">
        <f t="shared" si="96"/>
        <v/>
      </c>
      <c r="AF386" s="92">
        <f t="shared" si="97"/>
        <v>847403</v>
      </c>
      <c r="AG386" s="92">
        <f t="shared" si="98"/>
        <v>974514</v>
      </c>
      <c r="AH386" s="92">
        <f t="shared" si="99"/>
        <v>1045395</v>
      </c>
      <c r="AI386" s="100">
        <f t="shared" si="100"/>
        <v>914631.25</v>
      </c>
      <c r="AJ386" s="93">
        <f t="shared" si="106"/>
        <v>116098.81436768996</v>
      </c>
      <c r="AK386" s="23">
        <f t="shared" si="107"/>
        <v>0.12693510566984231</v>
      </c>
      <c r="AM386" s="41"/>
    </row>
    <row r="387" spans="1:39" s="15" customFormat="1" ht="74.25" customHeight="1" x14ac:dyDescent="0.2">
      <c r="A387" s="81">
        <v>384</v>
      </c>
      <c r="B387" s="82" t="s">
        <v>461</v>
      </c>
      <c r="C387" s="82" t="s">
        <v>1119</v>
      </c>
      <c r="D387" s="83" t="s">
        <v>1391</v>
      </c>
      <c r="E387" s="64">
        <v>1413109</v>
      </c>
      <c r="F387" s="65">
        <v>1413109</v>
      </c>
      <c r="G387" s="25" t="s">
        <v>1392</v>
      </c>
      <c r="H387" s="52" t="s">
        <v>1393</v>
      </c>
      <c r="I387" s="62">
        <v>4500000</v>
      </c>
      <c r="J387" s="66">
        <v>4500000</v>
      </c>
      <c r="K387" s="28" t="s">
        <v>1394</v>
      </c>
      <c r="L387" s="55" t="s">
        <v>1395</v>
      </c>
      <c r="M387" s="67">
        <v>1512027</v>
      </c>
      <c r="N387" s="68">
        <v>1512027</v>
      </c>
      <c r="O387" s="25" t="s">
        <v>1398</v>
      </c>
      <c r="P387" s="75" t="s">
        <v>1399</v>
      </c>
      <c r="Q387" s="69">
        <v>1738831</v>
      </c>
      <c r="R387" s="63">
        <v>1738831</v>
      </c>
      <c r="S387" s="24" t="s">
        <v>80</v>
      </c>
      <c r="T387" s="54" t="s">
        <v>81</v>
      </c>
      <c r="U387" s="18">
        <v>1565304</v>
      </c>
      <c r="V387" s="18">
        <v>1565304</v>
      </c>
      <c r="W387" s="18" t="s">
        <v>1396</v>
      </c>
      <c r="X387" s="77" t="s">
        <v>1397</v>
      </c>
      <c r="Y387" s="89">
        <f t="shared" si="101"/>
        <v>2145854.2000000002</v>
      </c>
      <c r="Z387" s="90">
        <f t="shared" si="102"/>
        <v>1321302.5122297695</v>
      </c>
      <c r="AA387" s="91">
        <f t="shared" si="103"/>
        <v>0.61574663937082463</v>
      </c>
      <c r="AB387" s="90">
        <f t="shared" si="104"/>
        <v>3467156.7122297697</v>
      </c>
      <c r="AC387" s="90">
        <f t="shared" si="105"/>
        <v>824551.6877702307</v>
      </c>
      <c r="AD387" s="92">
        <f t="shared" si="95"/>
        <v>1413109</v>
      </c>
      <c r="AE387" s="92" t="str">
        <f t="shared" si="96"/>
        <v/>
      </c>
      <c r="AF387" s="92">
        <f t="shared" si="97"/>
        <v>1512027</v>
      </c>
      <c r="AG387" s="92">
        <f t="shared" si="98"/>
        <v>1738831</v>
      </c>
      <c r="AH387" s="92">
        <f t="shared" si="99"/>
        <v>1565304</v>
      </c>
      <c r="AI387" s="100">
        <f t="shared" si="100"/>
        <v>1557317.75</v>
      </c>
      <c r="AJ387" s="93">
        <f t="shared" si="106"/>
        <v>136452.99035046221</v>
      </c>
      <c r="AK387" s="23">
        <f t="shared" si="107"/>
        <v>8.7620519544237011E-2</v>
      </c>
      <c r="AM387" s="41"/>
    </row>
    <row r="388" spans="1:39" s="15" customFormat="1" ht="74.25" customHeight="1" x14ac:dyDescent="0.2">
      <c r="A388" s="81">
        <v>385</v>
      </c>
      <c r="B388" s="82" t="s">
        <v>462</v>
      </c>
      <c r="C388" s="82" t="s">
        <v>1120</v>
      </c>
      <c r="D388" s="83" t="s">
        <v>1391</v>
      </c>
      <c r="E388" s="64">
        <v>450967</v>
      </c>
      <c r="F388" s="65">
        <v>450967</v>
      </c>
      <c r="G388" s="25" t="s">
        <v>1392</v>
      </c>
      <c r="H388" s="52" t="s">
        <v>1393</v>
      </c>
      <c r="I388" s="62">
        <v>700000</v>
      </c>
      <c r="J388" s="66">
        <v>700000</v>
      </c>
      <c r="K388" s="28" t="s">
        <v>1394</v>
      </c>
      <c r="L388" s="55" t="s">
        <v>1395</v>
      </c>
      <c r="M388" s="67">
        <v>482994</v>
      </c>
      <c r="N388" s="68">
        <v>482994</v>
      </c>
      <c r="O388" s="25" t="s">
        <v>1398</v>
      </c>
      <c r="P388" s="75" t="s">
        <v>1399</v>
      </c>
      <c r="Q388" s="69">
        <v>555444</v>
      </c>
      <c r="R388" s="63">
        <v>555444</v>
      </c>
      <c r="S388" s="24" t="s">
        <v>80</v>
      </c>
      <c r="T388" s="54" t="s">
        <v>81</v>
      </c>
      <c r="U388" s="18">
        <v>595844</v>
      </c>
      <c r="V388" s="18">
        <v>595844</v>
      </c>
      <c r="W388" s="18" t="s">
        <v>1396</v>
      </c>
      <c r="X388" s="77" t="s">
        <v>1397</v>
      </c>
      <c r="Y388" s="89">
        <f t="shared" si="101"/>
        <v>557049.80000000005</v>
      </c>
      <c r="Z388" s="90">
        <f t="shared" si="102"/>
        <v>98336.349073981852</v>
      </c>
      <c r="AA388" s="91">
        <f t="shared" si="103"/>
        <v>0.17653062450427565</v>
      </c>
      <c r="AB388" s="90">
        <f t="shared" si="104"/>
        <v>655386.14907398191</v>
      </c>
      <c r="AC388" s="90">
        <f t="shared" si="105"/>
        <v>458713.45092601818</v>
      </c>
      <c r="AD388" s="92" t="str">
        <f t="shared" si="95"/>
        <v/>
      </c>
      <c r="AE388" s="92" t="str">
        <f t="shared" si="96"/>
        <v/>
      </c>
      <c r="AF388" s="92">
        <f t="shared" si="97"/>
        <v>482994</v>
      </c>
      <c r="AG388" s="92">
        <f t="shared" si="98"/>
        <v>555444</v>
      </c>
      <c r="AH388" s="92">
        <f t="shared" si="99"/>
        <v>595844</v>
      </c>
      <c r="AI388" s="100">
        <f t="shared" si="100"/>
        <v>544760.66666666663</v>
      </c>
      <c r="AJ388" s="93">
        <f t="shared" si="106"/>
        <v>57178.499747136892</v>
      </c>
      <c r="AK388" s="23">
        <f t="shared" si="107"/>
        <v>0.10496077129981893</v>
      </c>
      <c r="AM388" s="41"/>
    </row>
    <row r="389" spans="1:39" s="15" customFormat="1" ht="74.25" customHeight="1" x14ac:dyDescent="0.2">
      <c r="A389" s="81">
        <v>386</v>
      </c>
      <c r="B389" s="82" t="s">
        <v>463</v>
      </c>
      <c r="C389" s="82" t="s">
        <v>1121</v>
      </c>
      <c r="D389" s="83" t="s">
        <v>1391</v>
      </c>
      <c r="E389" s="64">
        <v>73752</v>
      </c>
      <c r="F389" s="65">
        <v>73752</v>
      </c>
      <c r="G389" s="25" t="s">
        <v>1392</v>
      </c>
      <c r="H389" s="52" t="s">
        <v>1393</v>
      </c>
      <c r="I389" s="62">
        <v>290000</v>
      </c>
      <c r="J389" s="66">
        <v>290000</v>
      </c>
      <c r="K389" s="28" t="s">
        <v>1394</v>
      </c>
      <c r="L389" s="55" t="s">
        <v>1395</v>
      </c>
      <c r="M389" s="67">
        <v>78989</v>
      </c>
      <c r="N389" s="68">
        <v>78989</v>
      </c>
      <c r="O389" s="25" t="s">
        <v>1398</v>
      </c>
      <c r="P389" s="75" t="s">
        <v>1399</v>
      </c>
      <c r="Q389" s="69">
        <v>90838</v>
      </c>
      <c r="R389" s="63">
        <v>90838</v>
      </c>
      <c r="S389" s="24" t="s">
        <v>80</v>
      </c>
      <c r="T389" s="54" t="s">
        <v>81</v>
      </c>
      <c r="U389" s="18">
        <v>97445</v>
      </c>
      <c r="V389" s="18">
        <v>97445</v>
      </c>
      <c r="W389" s="18" t="s">
        <v>1396</v>
      </c>
      <c r="X389" s="77" t="s">
        <v>1397</v>
      </c>
      <c r="Y389" s="89">
        <f t="shared" si="101"/>
        <v>126204.8</v>
      </c>
      <c r="Z389" s="90">
        <f t="shared" si="102"/>
        <v>92042.696856947863</v>
      </c>
      <c r="AA389" s="91">
        <f t="shared" si="103"/>
        <v>0.72931217241299751</v>
      </c>
      <c r="AB389" s="90">
        <f t="shared" si="104"/>
        <v>218247.49685694787</v>
      </c>
      <c r="AC389" s="90">
        <f t="shared" si="105"/>
        <v>34162.10314305214</v>
      </c>
      <c r="AD389" s="92">
        <f t="shared" si="95"/>
        <v>73752</v>
      </c>
      <c r="AE389" s="92" t="str">
        <f t="shared" si="96"/>
        <v/>
      </c>
      <c r="AF389" s="92">
        <f t="shared" si="97"/>
        <v>78989</v>
      </c>
      <c r="AG389" s="92">
        <f t="shared" si="98"/>
        <v>90838</v>
      </c>
      <c r="AH389" s="92">
        <f t="shared" si="99"/>
        <v>97445</v>
      </c>
      <c r="AI389" s="100">
        <f t="shared" si="100"/>
        <v>85256</v>
      </c>
      <c r="AJ389" s="93">
        <f t="shared" si="106"/>
        <v>10822.010749702047</v>
      </c>
      <c r="AK389" s="23">
        <f t="shared" si="107"/>
        <v>0.12693547374615333</v>
      </c>
      <c r="AM389" s="41"/>
    </row>
    <row r="390" spans="1:39" s="15" customFormat="1" ht="74.25" customHeight="1" x14ac:dyDescent="0.2">
      <c r="A390" s="81">
        <v>387</v>
      </c>
      <c r="B390" s="82" t="s">
        <v>464</v>
      </c>
      <c r="C390" s="82" t="s">
        <v>1122</v>
      </c>
      <c r="D390" s="83" t="s">
        <v>1391</v>
      </c>
      <c r="E390" s="64">
        <v>1197611</v>
      </c>
      <c r="F390" s="65">
        <v>1197611</v>
      </c>
      <c r="G390" s="25" t="s">
        <v>1392</v>
      </c>
      <c r="H390" s="52" t="s">
        <v>1393</v>
      </c>
      <c r="I390" s="62">
        <v>3500000</v>
      </c>
      <c r="J390" s="66">
        <v>3500000</v>
      </c>
      <c r="K390" s="28" t="s">
        <v>1394</v>
      </c>
      <c r="L390" s="55" t="s">
        <v>1395</v>
      </c>
      <c r="M390" s="67">
        <v>1282663</v>
      </c>
      <c r="N390" s="68">
        <v>1282663</v>
      </c>
      <c r="O390" s="25" t="s">
        <v>1398</v>
      </c>
      <c r="P390" s="75" t="s">
        <v>1399</v>
      </c>
      <c r="Q390" s="69">
        <v>1475062</v>
      </c>
      <c r="R390" s="63">
        <v>1475062</v>
      </c>
      <c r="S390" s="24" t="s">
        <v>80</v>
      </c>
      <c r="T390" s="54" t="s">
        <v>81</v>
      </c>
      <c r="U390" s="18">
        <v>1582351</v>
      </c>
      <c r="V390" s="18">
        <v>1582351</v>
      </c>
      <c r="W390" s="18" t="s">
        <v>1396</v>
      </c>
      <c r="X390" s="77" t="s">
        <v>1397</v>
      </c>
      <c r="Y390" s="89">
        <f t="shared" si="101"/>
        <v>1807537.4</v>
      </c>
      <c r="Z390" s="90">
        <f t="shared" si="102"/>
        <v>958277.33563165308</v>
      </c>
      <c r="AA390" s="91">
        <f t="shared" si="103"/>
        <v>0.53015629753035987</v>
      </c>
      <c r="AB390" s="90">
        <f t="shared" si="104"/>
        <v>2765814.7356316531</v>
      </c>
      <c r="AC390" s="90">
        <f t="shared" si="105"/>
        <v>849260.06436834682</v>
      </c>
      <c r="AD390" s="92">
        <f t="shared" si="95"/>
        <v>1197611</v>
      </c>
      <c r="AE390" s="92" t="str">
        <f t="shared" si="96"/>
        <v/>
      </c>
      <c r="AF390" s="92">
        <f t="shared" si="97"/>
        <v>1282663</v>
      </c>
      <c r="AG390" s="92">
        <f t="shared" si="98"/>
        <v>1475062</v>
      </c>
      <c r="AH390" s="92">
        <f t="shared" si="99"/>
        <v>1582351</v>
      </c>
      <c r="AI390" s="100">
        <f t="shared" si="100"/>
        <v>1384421.75</v>
      </c>
      <c r="AJ390" s="93">
        <f t="shared" si="106"/>
        <v>175731.55895925467</v>
      </c>
      <c r="AK390" s="23">
        <f t="shared" si="107"/>
        <v>0.12693498853167734</v>
      </c>
      <c r="AM390" s="41"/>
    </row>
    <row r="391" spans="1:39" s="15" customFormat="1" ht="74.25" customHeight="1" x14ac:dyDescent="0.2">
      <c r="A391" s="81">
        <v>388</v>
      </c>
      <c r="B391" s="82" t="s">
        <v>465</v>
      </c>
      <c r="C391" s="82" t="s">
        <v>1123</v>
      </c>
      <c r="D391" s="83" t="s">
        <v>1391</v>
      </c>
      <c r="E391" s="64">
        <v>113891</v>
      </c>
      <c r="F391" s="65">
        <v>113891</v>
      </c>
      <c r="G391" s="25" t="s">
        <v>1392</v>
      </c>
      <c r="H391" s="52" t="s">
        <v>1393</v>
      </c>
      <c r="I391" s="62">
        <v>500000</v>
      </c>
      <c r="J391" s="66">
        <v>500000</v>
      </c>
      <c r="K391" s="28" t="s">
        <v>1394</v>
      </c>
      <c r="L391" s="55" t="s">
        <v>1395</v>
      </c>
      <c r="M391" s="67">
        <v>121980</v>
      </c>
      <c r="N391" s="68">
        <v>121980</v>
      </c>
      <c r="O391" s="25" t="s">
        <v>1398</v>
      </c>
      <c r="P391" s="75" t="s">
        <v>1399</v>
      </c>
      <c r="Q391" s="69">
        <v>140277</v>
      </c>
      <c r="R391" s="63">
        <v>140277</v>
      </c>
      <c r="S391" s="24" t="s">
        <v>80</v>
      </c>
      <c r="T391" s="54" t="s">
        <v>81</v>
      </c>
      <c r="U391" s="18">
        <v>150480</v>
      </c>
      <c r="V391" s="18">
        <v>150480</v>
      </c>
      <c r="W391" s="18" t="s">
        <v>1396</v>
      </c>
      <c r="X391" s="77" t="s">
        <v>1397</v>
      </c>
      <c r="Y391" s="89">
        <f t="shared" si="101"/>
        <v>205325.6</v>
      </c>
      <c r="Z391" s="90">
        <f t="shared" si="102"/>
        <v>165362.58444188637</v>
      </c>
      <c r="AA391" s="91">
        <f t="shared" si="103"/>
        <v>0.80536759391856816</v>
      </c>
      <c r="AB391" s="90">
        <f t="shared" si="104"/>
        <v>370688.18444188638</v>
      </c>
      <c r="AC391" s="90">
        <f t="shared" si="105"/>
        <v>39963.015558113635</v>
      </c>
      <c r="AD391" s="92">
        <f t="shared" si="95"/>
        <v>113891</v>
      </c>
      <c r="AE391" s="92" t="str">
        <f t="shared" si="96"/>
        <v/>
      </c>
      <c r="AF391" s="92">
        <f t="shared" si="97"/>
        <v>121980</v>
      </c>
      <c r="AG391" s="92">
        <f t="shared" si="98"/>
        <v>140277</v>
      </c>
      <c r="AH391" s="92">
        <f t="shared" si="99"/>
        <v>150480</v>
      </c>
      <c r="AI391" s="100">
        <f t="shared" si="100"/>
        <v>131657</v>
      </c>
      <c r="AJ391" s="93">
        <f t="shared" si="106"/>
        <v>16712.119494546467</v>
      </c>
      <c r="AK391" s="23">
        <f t="shared" si="107"/>
        <v>0.12693680924331002</v>
      </c>
      <c r="AM391" s="41"/>
    </row>
    <row r="392" spans="1:39" s="15" customFormat="1" ht="74.25" customHeight="1" x14ac:dyDescent="0.2">
      <c r="A392" s="81">
        <v>389</v>
      </c>
      <c r="B392" s="82" t="s">
        <v>466</v>
      </c>
      <c r="C392" s="82" t="s">
        <v>1124</v>
      </c>
      <c r="D392" s="83" t="s">
        <v>1391</v>
      </c>
      <c r="E392" s="64">
        <v>152580</v>
      </c>
      <c r="F392" s="65">
        <v>152580</v>
      </c>
      <c r="G392" s="25" t="s">
        <v>1392</v>
      </c>
      <c r="H392" s="52" t="s">
        <v>1393</v>
      </c>
      <c r="I392" s="62">
        <v>300000</v>
      </c>
      <c r="J392" s="66">
        <v>300000</v>
      </c>
      <c r="K392" s="28" t="s">
        <v>1394</v>
      </c>
      <c r="L392" s="55" t="s">
        <v>1395</v>
      </c>
      <c r="M392" s="67">
        <v>163417</v>
      </c>
      <c r="N392" s="68">
        <v>163417</v>
      </c>
      <c r="O392" s="25" t="s">
        <v>1398</v>
      </c>
      <c r="P392" s="75" t="s">
        <v>1399</v>
      </c>
      <c r="Q392" s="69">
        <v>187929</v>
      </c>
      <c r="R392" s="63">
        <v>187929</v>
      </c>
      <c r="S392" s="24" t="s">
        <v>80</v>
      </c>
      <c r="T392" s="54" t="s">
        <v>81</v>
      </c>
      <c r="U392" s="18">
        <v>201598</v>
      </c>
      <c r="V392" s="18">
        <v>201598</v>
      </c>
      <c r="W392" s="18" t="s">
        <v>1396</v>
      </c>
      <c r="X392" s="77" t="s">
        <v>1397</v>
      </c>
      <c r="Y392" s="89">
        <f t="shared" si="101"/>
        <v>201104.8</v>
      </c>
      <c r="Z392" s="90">
        <f t="shared" si="102"/>
        <v>58585.689419003997</v>
      </c>
      <c r="AA392" s="91">
        <f t="shared" si="103"/>
        <v>0.29131919983513072</v>
      </c>
      <c r="AB392" s="90">
        <f t="shared" si="104"/>
        <v>259690.48941900398</v>
      </c>
      <c r="AC392" s="90">
        <f t="shared" si="105"/>
        <v>142519.110580996</v>
      </c>
      <c r="AD392" s="92">
        <f t="shared" si="95"/>
        <v>152580</v>
      </c>
      <c r="AE392" s="92" t="str">
        <f t="shared" si="96"/>
        <v/>
      </c>
      <c r="AF392" s="92">
        <f t="shared" si="97"/>
        <v>163417</v>
      </c>
      <c r="AG392" s="92">
        <f t="shared" si="98"/>
        <v>187929</v>
      </c>
      <c r="AH392" s="92">
        <f t="shared" si="99"/>
        <v>201598</v>
      </c>
      <c r="AI392" s="100">
        <f t="shared" si="100"/>
        <v>176381</v>
      </c>
      <c r="AJ392" s="93">
        <f t="shared" si="106"/>
        <v>22389.032210735088</v>
      </c>
      <c r="AK392" s="23">
        <f t="shared" si="107"/>
        <v>0.12693562351236862</v>
      </c>
      <c r="AM392" s="41"/>
    </row>
    <row r="393" spans="1:39" s="15" customFormat="1" ht="74.25" customHeight="1" x14ac:dyDescent="0.2">
      <c r="A393" s="81">
        <v>390</v>
      </c>
      <c r="B393" s="82" t="s">
        <v>467</v>
      </c>
      <c r="C393" s="82" t="s">
        <v>1125</v>
      </c>
      <c r="D393" s="83" t="s">
        <v>1391</v>
      </c>
      <c r="E393" s="64">
        <v>86339</v>
      </c>
      <c r="F393" s="65">
        <v>86339</v>
      </c>
      <c r="G393" s="25" t="s">
        <v>1392</v>
      </c>
      <c r="H393" s="52" t="s">
        <v>1393</v>
      </c>
      <c r="I393" s="62">
        <v>200000</v>
      </c>
      <c r="J393" s="66">
        <v>200000</v>
      </c>
      <c r="K393" s="28" t="s">
        <v>1394</v>
      </c>
      <c r="L393" s="55" t="s">
        <v>1395</v>
      </c>
      <c r="M393" s="67">
        <v>92470</v>
      </c>
      <c r="N393" s="68">
        <v>92470</v>
      </c>
      <c r="O393" s="25" t="s">
        <v>1398</v>
      </c>
      <c r="P393" s="75" t="s">
        <v>1399</v>
      </c>
      <c r="Q393" s="69">
        <v>106341</v>
      </c>
      <c r="R393" s="63">
        <v>106341</v>
      </c>
      <c r="S393" s="24" t="s">
        <v>80</v>
      </c>
      <c r="T393" s="54" t="s">
        <v>81</v>
      </c>
      <c r="U393" s="18">
        <v>114076</v>
      </c>
      <c r="V393" s="18">
        <v>114076</v>
      </c>
      <c r="W393" s="18" t="s">
        <v>1396</v>
      </c>
      <c r="X393" s="77" t="s">
        <v>1397</v>
      </c>
      <c r="Y393" s="89">
        <f t="shared" si="101"/>
        <v>119845.2</v>
      </c>
      <c r="Z393" s="90">
        <f t="shared" si="102"/>
        <v>46131.621646111693</v>
      </c>
      <c r="AA393" s="91">
        <f t="shared" si="103"/>
        <v>0.38492673587354098</v>
      </c>
      <c r="AB393" s="90">
        <f t="shared" si="104"/>
        <v>165976.8216461117</v>
      </c>
      <c r="AC393" s="90">
        <f t="shared" si="105"/>
        <v>73713.578353888297</v>
      </c>
      <c r="AD393" s="92">
        <f t="shared" ref="AD393:AD456" si="108">IF(((IF(AND(F393&lt;=$AB393,F393&gt;=$AC393),F393,""))&lt;=0),"",(IF(AND(F393&lt;=$AB393,F393&gt;=$AC393),F393,"")))</f>
        <v>86339</v>
      </c>
      <c r="AE393" s="92" t="str">
        <f t="shared" ref="AE393:AE456" si="109">IF(((IF(AND(J393&lt;=$AB393,J393&gt;=$AC393),J393,""))&lt;=0),"",(IF(AND(J393&lt;=$AB393,J393&gt;=$AC393),J393,"")))</f>
        <v/>
      </c>
      <c r="AF393" s="92">
        <f t="shared" ref="AF393:AF456" si="110">IF(((IF(AND(N393&lt;=$AB393,N393&gt;=$AC393),N393,""))&lt;=0),"",(IF(AND(N393&lt;=$AB393,N393&gt;=$AC393),N393,"")))</f>
        <v>92470</v>
      </c>
      <c r="AG393" s="92">
        <f t="shared" ref="AG393:AG456" si="111">IF(((IF(AND(R393&lt;=$AB393,R393&gt;=$AC393),R393,""))&lt;=0),"",(IF(AND(R393&lt;=$AB393,R393&gt;=$AC393),R393,"")))</f>
        <v>106341</v>
      </c>
      <c r="AH393" s="92">
        <f t="shared" ref="AH393:AH456" si="112">IF(((IF(AND(V393&lt;=$AB393,V393&gt;=$AC393),V393,""))&lt;=0),"",(IF(AND(V393&lt;=$AB393,V393&gt;=$AC393),V393,"")))</f>
        <v>114076</v>
      </c>
      <c r="AI393" s="100">
        <f t="shared" ref="AI393:AI456" si="113">AVERAGE(AD393:AH393)</f>
        <v>99806.5</v>
      </c>
      <c r="AJ393" s="93">
        <f t="shared" si="106"/>
        <v>12669.071381386508</v>
      </c>
      <c r="AK393" s="23">
        <f t="shared" si="107"/>
        <v>0.12693633562329615</v>
      </c>
      <c r="AM393" s="41"/>
    </row>
    <row r="394" spans="1:39" s="15" customFormat="1" ht="74.25" customHeight="1" x14ac:dyDescent="0.2">
      <c r="A394" s="81">
        <v>391</v>
      </c>
      <c r="B394" s="82" t="s">
        <v>468</v>
      </c>
      <c r="C394" s="82" t="s">
        <v>1126</v>
      </c>
      <c r="D394" s="83" t="s">
        <v>1391</v>
      </c>
      <c r="E394" s="64">
        <v>392502</v>
      </c>
      <c r="F394" s="65">
        <v>392502</v>
      </c>
      <c r="G394" s="25" t="s">
        <v>1392</v>
      </c>
      <c r="H394" s="52" t="s">
        <v>1393</v>
      </c>
      <c r="I394" s="62">
        <v>500000</v>
      </c>
      <c r="J394" s="66">
        <v>500000</v>
      </c>
      <c r="K394" s="28" t="s">
        <v>1394</v>
      </c>
      <c r="L394" s="55" t="s">
        <v>1395</v>
      </c>
      <c r="M394" s="67">
        <v>420376</v>
      </c>
      <c r="N394" s="68">
        <v>420376</v>
      </c>
      <c r="O394" s="25" t="s">
        <v>1398</v>
      </c>
      <c r="P394" s="75" t="s">
        <v>1399</v>
      </c>
      <c r="Q394" s="69">
        <v>483432</v>
      </c>
      <c r="R394" s="63">
        <v>483432</v>
      </c>
      <c r="S394" s="24" t="s">
        <v>80</v>
      </c>
      <c r="T394" s="54" t="s">
        <v>81</v>
      </c>
      <c r="U394" s="18">
        <v>518595</v>
      </c>
      <c r="V394" s="18">
        <v>518595</v>
      </c>
      <c r="W394" s="18" t="s">
        <v>1396</v>
      </c>
      <c r="X394" s="77" t="s">
        <v>1397</v>
      </c>
      <c r="Y394" s="89">
        <f t="shared" si="101"/>
        <v>462981</v>
      </c>
      <c r="Z394" s="90">
        <f t="shared" si="102"/>
        <v>54000.097740652287</v>
      </c>
      <c r="AA394" s="91">
        <f t="shared" si="103"/>
        <v>0.11663566699422284</v>
      </c>
      <c r="AB394" s="90">
        <f t="shared" si="104"/>
        <v>516981.09774065227</v>
      </c>
      <c r="AC394" s="90">
        <f t="shared" si="105"/>
        <v>408980.90225934773</v>
      </c>
      <c r="AD394" s="92" t="str">
        <f t="shared" si="108"/>
        <v/>
      </c>
      <c r="AE394" s="92">
        <f t="shared" si="109"/>
        <v>500000</v>
      </c>
      <c r="AF394" s="92">
        <f t="shared" si="110"/>
        <v>420376</v>
      </c>
      <c r="AG394" s="92">
        <f t="shared" si="111"/>
        <v>483432</v>
      </c>
      <c r="AH394" s="92" t="str">
        <f t="shared" si="112"/>
        <v/>
      </c>
      <c r="AI394" s="100">
        <f t="shared" si="113"/>
        <v>467936</v>
      </c>
      <c r="AJ394" s="93">
        <f t="shared" si="106"/>
        <v>42012.972472797017</v>
      </c>
      <c r="AK394" s="23">
        <f t="shared" si="107"/>
        <v>8.9783586799897883E-2</v>
      </c>
      <c r="AM394" s="41"/>
    </row>
    <row r="395" spans="1:39" s="15" customFormat="1" ht="74.25" customHeight="1" x14ac:dyDescent="0.2">
      <c r="A395" s="81">
        <v>392</v>
      </c>
      <c r="B395" s="82" t="s">
        <v>469</v>
      </c>
      <c r="C395" s="82" t="s">
        <v>1127</v>
      </c>
      <c r="D395" s="83" t="s">
        <v>1391</v>
      </c>
      <c r="E395" s="64">
        <v>255709</v>
      </c>
      <c r="F395" s="65">
        <v>255709</v>
      </c>
      <c r="G395" s="25" t="s">
        <v>1392</v>
      </c>
      <c r="H395" s="52" t="s">
        <v>1393</v>
      </c>
      <c r="I395" s="62">
        <v>400000</v>
      </c>
      <c r="J395" s="66">
        <v>400000</v>
      </c>
      <c r="K395" s="28" t="s">
        <v>1394</v>
      </c>
      <c r="L395" s="55" t="s">
        <v>1395</v>
      </c>
      <c r="M395" s="67">
        <v>273869</v>
      </c>
      <c r="N395" s="68">
        <v>273869</v>
      </c>
      <c r="O395" s="25" t="s">
        <v>1398</v>
      </c>
      <c r="P395" s="75" t="s">
        <v>1399</v>
      </c>
      <c r="Q395" s="69">
        <v>314949</v>
      </c>
      <c r="R395" s="63">
        <v>314949</v>
      </c>
      <c r="S395" s="24" t="s">
        <v>80</v>
      </c>
      <c r="T395" s="54" t="s">
        <v>81</v>
      </c>
      <c r="U395" s="18">
        <v>337857</v>
      </c>
      <c r="V395" s="18">
        <v>337857</v>
      </c>
      <c r="W395" s="18" t="s">
        <v>1396</v>
      </c>
      <c r="X395" s="77" t="s">
        <v>1397</v>
      </c>
      <c r="Y395" s="89">
        <f t="shared" si="101"/>
        <v>316476.79999999999</v>
      </c>
      <c r="Z395" s="90">
        <f t="shared" si="102"/>
        <v>56885.240178802065</v>
      </c>
      <c r="AA395" s="91">
        <f t="shared" si="103"/>
        <v>0.17974537210563954</v>
      </c>
      <c r="AB395" s="90">
        <f t="shared" si="104"/>
        <v>373362.04017880204</v>
      </c>
      <c r="AC395" s="90">
        <f t="shared" si="105"/>
        <v>259591.55982119794</v>
      </c>
      <c r="AD395" s="92" t="str">
        <f t="shared" si="108"/>
        <v/>
      </c>
      <c r="AE395" s="92" t="str">
        <f t="shared" si="109"/>
        <v/>
      </c>
      <c r="AF395" s="92">
        <f t="shared" si="110"/>
        <v>273869</v>
      </c>
      <c r="AG395" s="92">
        <f t="shared" si="111"/>
        <v>314949</v>
      </c>
      <c r="AH395" s="92">
        <f t="shared" si="112"/>
        <v>337857</v>
      </c>
      <c r="AI395" s="100">
        <f t="shared" si="113"/>
        <v>308891.66666666669</v>
      </c>
      <c r="AJ395" s="93">
        <f t="shared" si="106"/>
        <v>32421.204501580956</v>
      </c>
      <c r="AK395" s="23">
        <f t="shared" si="107"/>
        <v>0.10495979011491932</v>
      </c>
      <c r="AM395" s="41"/>
    </row>
    <row r="396" spans="1:39" s="15" customFormat="1" ht="74.25" customHeight="1" x14ac:dyDescent="0.2">
      <c r="A396" s="81">
        <v>393</v>
      </c>
      <c r="B396" s="82" t="s">
        <v>470</v>
      </c>
      <c r="C396" s="82" t="s">
        <v>1128</v>
      </c>
      <c r="D396" s="83" t="s">
        <v>1391</v>
      </c>
      <c r="E396" s="64">
        <v>562658</v>
      </c>
      <c r="F396" s="65">
        <v>562658</v>
      </c>
      <c r="G396" s="25" t="s">
        <v>1392</v>
      </c>
      <c r="H396" s="52" t="s">
        <v>1393</v>
      </c>
      <c r="I396" s="62">
        <v>750000</v>
      </c>
      <c r="J396" s="66">
        <v>750000</v>
      </c>
      <c r="K396" s="28" t="s">
        <v>1394</v>
      </c>
      <c r="L396" s="55" t="s">
        <v>1395</v>
      </c>
      <c r="M396" s="67">
        <v>602617</v>
      </c>
      <c r="N396" s="68">
        <v>602617</v>
      </c>
      <c r="O396" s="25" t="s">
        <v>1398</v>
      </c>
      <c r="P396" s="75" t="s">
        <v>1399</v>
      </c>
      <c r="Q396" s="69">
        <v>693009</v>
      </c>
      <c r="R396" s="63">
        <v>693009</v>
      </c>
      <c r="S396" s="24" t="s">
        <v>80</v>
      </c>
      <c r="T396" s="54" t="s">
        <v>81</v>
      </c>
      <c r="U396" s="18">
        <v>743415</v>
      </c>
      <c r="V396" s="18">
        <v>743415</v>
      </c>
      <c r="W396" s="18" t="s">
        <v>1396</v>
      </c>
      <c r="X396" s="77" t="s">
        <v>1397</v>
      </c>
      <c r="Y396" s="89">
        <f t="shared" si="101"/>
        <v>670339.80000000005</v>
      </c>
      <c r="Z396" s="90">
        <f t="shared" si="102"/>
        <v>84233.859935894841</v>
      </c>
      <c r="AA396" s="91">
        <f t="shared" si="103"/>
        <v>0.12565844954438754</v>
      </c>
      <c r="AB396" s="90">
        <f t="shared" si="104"/>
        <v>754573.65993589489</v>
      </c>
      <c r="AC396" s="90">
        <f t="shared" si="105"/>
        <v>586105.94006410521</v>
      </c>
      <c r="AD396" s="92" t="str">
        <f t="shared" si="108"/>
        <v/>
      </c>
      <c r="AE396" s="92">
        <f t="shared" si="109"/>
        <v>750000</v>
      </c>
      <c r="AF396" s="92">
        <f t="shared" si="110"/>
        <v>602617</v>
      </c>
      <c r="AG396" s="92">
        <f t="shared" si="111"/>
        <v>693009</v>
      </c>
      <c r="AH396" s="92">
        <f t="shared" si="112"/>
        <v>743415</v>
      </c>
      <c r="AI396" s="100">
        <f t="shared" si="113"/>
        <v>697260.25</v>
      </c>
      <c r="AJ396" s="93">
        <f t="shared" si="106"/>
        <v>68037.146899690022</v>
      </c>
      <c r="AK396" s="23">
        <f t="shared" si="107"/>
        <v>9.7577836825905429E-2</v>
      </c>
      <c r="AM396" s="41"/>
    </row>
    <row r="397" spans="1:39" s="15" customFormat="1" ht="74.25" customHeight="1" x14ac:dyDescent="0.2">
      <c r="A397" s="81">
        <v>394</v>
      </c>
      <c r="B397" s="82" t="s">
        <v>471</v>
      </c>
      <c r="C397" s="82" t="s">
        <v>1129</v>
      </c>
      <c r="D397" s="83" t="s">
        <v>1391</v>
      </c>
      <c r="E397" s="64">
        <v>498518</v>
      </c>
      <c r="F397" s="65">
        <v>498518</v>
      </c>
      <c r="G397" s="25" t="s">
        <v>1392</v>
      </c>
      <c r="H397" s="52" t="s">
        <v>1393</v>
      </c>
      <c r="I397" s="62">
        <v>850000</v>
      </c>
      <c r="J397" s="66">
        <v>850000</v>
      </c>
      <c r="K397" s="28" t="s">
        <v>1394</v>
      </c>
      <c r="L397" s="55" t="s">
        <v>1395</v>
      </c>
      <c r="M397" s="67">
        <v>533922</v>
      </c>
      <c r="N397" s="68">
        <v>533922</v>
      </c>
      <c r="O397" s="25" t="s">
        <v>1398</v>
      </c>
      <c r="P397" s="75" t="s">
        <v>1399</v>
      </c>
      <c r="Q397" s="69">
        <v>614010</v>
      </c>
      <c r="R397" s="63">
        <v>614010</v>
      </c>
      <c r="S397" s="24" t="s">
        <v>80</v>
      </c>
      <c r="T397" s="54" t="s">
        <v>81</v>
      </c>
      <c r="U397" s="18">
        <v>658670</v>
      </c>
      <c r="V397" s="18">
        <v>658670</v>
      </c>
      <c r="W397" s="18" t="s">
        <v>1396</v>
      </c>
      <c r="X397" s="77" t="s">
        <v>1397</v>
      </c>
      <c r="Y397" s="89">
        <f t="shared" si="101"/>
        <v>631024</v>
      </c>
      <c r="Z397" s="90">
        <f t="shared" si="102"/>
        <v>137832.23908795795</v>
      </c>
      <c r="AA397" s="91">
        <f t="shared" si="103"/>
        <v>0.21842630246703446</v>
      </c>
      <c r="AB397" s="90">
        <f t="shared" si="104"/>
        <v>768856.23908795789</v>
      </c>
      <c r="AC397" s="90">
        <f t="shared" si="105"/>
        <v>493191.76091204205</v>
      </c>
      <c r="AD397" s="92">
        <f t="shared" si="108"/>
        <v>498518</v>
      </c>
      <c r="AE397" s="92" t="str">
        <f t="shared" si="109"/>
        <v/>
      </c>
      <c r="AF397" s="92">
        <f t="shared" si="110"/>
        <v>533922</v>
      </c>
      <c r="AG397" s="92">
        <f t="shared" si="111"/>
        <v>614010</v>
      </c>
      <c r="AH397" s="92">
        <f t="shared" si="112"/>
        <v>658670</v>
      </c>
      <c r="AI397" s="100">
        <f t="shared" si="113"/>
        <v>576280</v>
      </c>
      <c r="AJ397" s="93">
        <f t="shared" si="106"/>
        <v>73150.059940736435</v>
      </c>
      <c r="AK397" s="23">
        <f t="shared" si="107"/>
        <v>0.1269349273629771</v>
      </c>
      <c r="AM397" s="41"/>
    </row>
    <row r="398" spans="1:39" s="15" customFormat="1" ht="74.25" customHeight="1" x14ac:dyDescent="0.2">
      <c r="A398" s="81">
        <v>395</v>
      </c>
      <c r="B398" s="82" t="s">
        <v>472</v>
      </c>
      <c r="C398" s="82" t="s">
        <v>1130</v>
      </c>
      <c r="D398" s="83" t="s">
        <v>1391</v>
      </c>
      <c r="E398" s="64">
        <v>591463</v>
      </c>
      <c r="F398" s="65">
        <v>591463</v>
      </c>
      <c r="G398" s="25" t="s">
        <v>1392</v>
      </c>
      <c r="H398" s="52" t="s">
        <v>1393</v>
      </c>
      <c r="I398" s="62">
        <v>1500000</v>
      </c>
      <c r="J398" s="66">
        <v>1500000</v>
      </c>
      <c r="K398" s="28" t="s">
        <v>1394</v>
      </c>
      <c r="L398" s="55" t="s">
        <v>1395</v>
      </c>
      <c r="M398" s="67">
        <v>633468</v>
      </c>
      <c r="N398" s="68">
        <v>633468</v>
      </c>
      <c r="O398" s="25" t="s">
        <v>1398</v>
      </c>
      <c r="P398" s="75" t="s">
        <v>1399</v>
      </c>
      <c r="Q398" s="69">
        <v>728488</v>
      </c>
      <c r="R398" s="63">
        <v>728488</v>
      </c>
      <c r="S398" s="24" t="s">
        <v>80</v>
      </c>
      <c r="T398" s="54" t="s">
        <v>81</v>
      </c>
      <c r="U398" s="18">
        <v>781474</v>
      </c>
      <c r="V398" s="18">
        <v>781474</v>
      </c>
      <c r="W398" s="18" t="s">
        <v>1396</v>
      </c>
      <c r="X398" s="77" t="s">
        <v>1397</v>
      </c>
      <c r="Y398" s="89">
        <f t="shared" si="101"/>
        <v>846978.6</v>
      </c>
      <c r="Z398" s="90">
        <f t="shared" si="102"/>
        <v>372707.26513015555</v>
      </c>
      <c r="AA398" s="91">
        <f t="shared" si="103"/>
        <v>0.44004330821363791</v>
      </c>
      <c r="AB398" s="90">
        <f t="shared" si="104"/>
        <v>1219685.8651301556</v>
      </c>
      <c r="AC398" s="90">
        <f t="shared" si="105"/>
        <v>474271.33486984443</v>
      </c>
      <c r="AD398" s="92">
        <f t="shared" si="108"/>
        <v>591463</v>
      </c>
      <c r="AE398" s="92" t="str">
        <f t="shared" si="109"/>
        <v/>
      </c>
      <c r="AF398" s="92">
        <f t="shared" si="110"/>
        <v>633468</v>
      </c>
      <c r="AG398" s="92">
        <f t="shared" si="111"/>
        <v>728488</v>
      </c>
      <c r="AH398" s="92">
        <f t="shared" si="112"/>
        <v>781474</v>
      </c>
      <c r="AI398" s="100">
        <f t="shared" si="113"/>
        <v>683723.25</v>
      </c>
      <c r="AJ398" s="93">
        <f t="shared" si="106"/>
        <v>86788.316899511308</v>
      </c>
      <c r="AK398" s="23">
        <f t="shared" si="107"/>
        <v>0.12693486275259955</v>
      </c>
      <c r="AM398" s="41"/>
    </row>
    <row r="399" spans="1:39" s="15" customFormat="1" ht="74.25" customHeight="1" x14ac:dyDescent="0.2">
      <c r="A399" s="81">
        <v>396</v>
      </c>
      <c r="B399" s="82" t="s">
        <v>473</v>
      </c>
      <c r="C399" s="82" t="s">
        <v>1131</v>
      </c>
      <c r="D399" s="83" t="s">
        <v>1391</v>
      </c>
      <c r="E399" s="64">
        <v>93214</v>
      </c>
      <c r="F399" s="65">
        <v>93214</v>
      </c>
      <c r="G399" s="25" t="s">
        <v>1392</v>
      </c>
      <c r="H399" s="52" t="s">
        <v>1393</v>
      </c>
      <c r="I399" s="62">
        <v>220000</v>
      </c>
      <c r="J399" s="66">
        <v>220000</v>
      </c>
      <c r="K399" s="28" t="s">
        <v>1394</v>
      </c>
      <c r="L399" s="55" t="s">
        <v>1395</v>
      </c>
      <c r="M399" s="67">
        <v>99834</v>
      </c>
      <c r="N399" s="68">
        <v>99834</v>
      </c>
      <c r="O399" s="25" t="s">
        <v>1398</v>
      </c>
      <c r="P399" s="75" t="s">
        <v>1399</v>
      </c>
      <c r="Q399" s="69">
        <v>114809</v>
      </c>
      <c r="R399" s="63">
        <v>114809</v>
      </c>
      <c r="S399" s="24" t="s">
        <v>80</v>
      </c>
      <c r="T399" s="54" t="s">
        <v>81</v>
      </c>
      <c r="U399" s="18">
        <v>123159</v>
      </c>
      <c r="V399" s="18">
        <v>123159</v>
      </c>
      <c r="W399" s="18" t="s">
        <v>1396</v>
      </c>
      <c r="X399" s="77" t="s">
        <v>1397</v>
      </c>
      <c r="Y399" s="89">
        <f t="shared" si="101"/>
        <v>130203.2</v>
      </c>
      <c r="Z399" s="90">
        <f t="shared" si="102"/>
        <v>51576.536968858243</v>
      </c>
      <c r="AA399" s="91">
        <f t="shared" si="103"/>
        <v>0.39612342069056861</v>
      </c>
      <c r="AB399" s="90">
        <f t="shared" si="104"/>
        <v>181779.73696885823</v>
      </c>
      <c r="AC399" s="90">
        <f t="shared" si="105"/>
        <v>78626.663031141754</v>
      </c>
      <c r="AD399" s="92">
        <f t="shared" si="108"/>
        <v>93214</v>
      </c>
      <c r="AE399" s="92" t="str">
        <f t="shared" si="109"/>
        <v/>
      </c>
      <c r="AF399" s="92">
        <f t="shared" si="110"/>
        <v>99834</v>
      </c>
      <c r="AG399" s="92">
        <f t="shared" si="111"/>
        <v>114809</v>
      </c>
      <c r="AH399" s="92">
        <f t="shared" si="112"/>
        <v>123159</v>
      </c>
      <c r="AI399" s="100">
        <f t="shared" si="113"/>
        <v>107754</v>
      </c>
      <c r="AJ399" s="93">
        <f t="shared" si="106"/>
        <v>13677.536937134064</v>
      </c>
      <c r="AK399" s="23">
        <f t="shared" si="107"/>
        <v>0.12693298566302935</v>
      </c>
      <c r="AM399" s="41"/>
    </row>
    <row r="400" spans="1:39" s="15" customFormat="1" ht="74.25" customHeight="1" x14ac:dyDescent="0.2">
      <c r="A400" s="81">
        <v>397</v>
      </c>
      <c r="B400" s="82" t="s">
        <v>474</v>
      </c>
      <c r="C400" s="82" t="s">
        <v>1132</v>
      </c>
      <c r="D400" s="83" t="s">
        <v>1391</v>
      </c>
      <c r="E400" s="64">
        <v>898084</v>
      </c>
      <c r="F400" s="65">
        <v>898084</v>
      </c>
      <c r="G400" s="25" t="s">
        <v>1392</v>
      </c>
      <c r="H400" s="52" t="s">
        <v>1393</v>
      </c>
      <c r="I400" s="62">
        <v>3500000</v>
      </c>
      <c r="J400" s="66">
        <v>3500000</v>
      </c>
      <c r="K400" s="28" t="s">
        <v>1394</v>
      </c>
      <c r="L400" s="55" t="s">
        <v>1395</v>
      </c>
      <c r="M400" s="67">
        <v>961864</v>
      </c>
      <c r="N400" s="68">
        <v>961864</v>
      </c>
      <c r="O400" s="25" t="s">
        <v>1398</v>
      </c>
      <c r="P400" s="75" t="s">
        <v>1399</v>
      </c>
      <c r="Q400" s="69">
        <v>1106144</v>
      </c>
      <c r="R400" s="63">
        <v>1106144</v>
      </c>
      <c r="S400" s="24" t="s">
        <v>80</v>
      </c>
      <c r="T400" s="54" t="s">
        <v>81</v>
      </c>
      <c r="U400" s="18">
        <v>1186599</v>
      </c>
      <c r="V400" s="18">
        <v>1186599</v>
      </c>
      <c r="W400" s="18" t="s">
        <v>1396</v>
      </c>
      <c r="X400" s="77" t="s">
        <v>1397</v>
      </c>
      <c r="Y400" s="89">
        <f t="shared" si="101"/>
        <v>1530538.2</v>
      </c>
      <c r="Z400" s="90">
        <f t="shared" si="102"/>
        <v>1106861.8988826927</v>
      </c>
      <c r="AA400" s="91">
        <f t="shared" si="103"/>
        <v>0.72318475872258059</v>
      </c>
      <c r="AB400" s="90">
        <f t="shared" si="104"/>
        <v>2637400.0988826929</v>
      </c>
      <c r="AC400" s="90">
        <f t="shared" si="105"/>
        <v>423676.30111730727</v>
      </c>
      <c r="AD400" s="92">
        <f t="shared" si="108"/>
        <v>898084</v>
      </c>
      <c r="AE400" s="92" t="str">
        <f t="shared" si="109"/>
        <v/>
      </c>
      <c r="AF400" s="92">
        <f t="shared" si="110"/>
        <v>961864</v>
      </c>
      <c r="AG400" s="92">
        <f t="shared" si="111"/>
        <v>1106144</v>
      </c>
      <c r="AH400" s="92">
        <f t="shared" si="112"/>
        <v>1186599</v>
      </c>
      <c r="AI400" s="100">
        <f t="shared" si="113"/>
        <v>1038172.75</v>
      </c>
      <c r="AJ400" s="93">
        <f t="shared" si="106"/>
        <v>131780.53184335184</v>
      </c>
      <c r="AK400" s="23">
        <f t="shared" si="107"/>
        <v>0.12693507110772445</v>
      </c>
      <c r="AM400" s="41"/>
    </row>
    <row r="401" spans="1:39" s="15" customFormat="1" ht="74.25" customHeight="1" x14ac:dyDescent="0.2">
      <c r="A401" s="81">
        <v>398</v>
      </c>
      <c r="B401" s="82" t="s">
        <v>475</v>
      </c>
      <c r="C401" s="82" t="s">
        <v>1133</v>
      </c>
      <c r="D401" s="83" t="s">
        <v>1391</v>
      </c>
      <c r="E401" s="64">
        <v>4769244</v>
      </c>
      <c r="F401" s="65">
        <v>4769244</v>
      </c>
      <c r="G401" s="25" t="s">
        <v>1392</v>
      </c>
      <c r="H401" s="52" t="s">
        <v>1393</v>
      </c>
      <c r="I401" s="62">
        <v>4500000</v>
      </c>
      <c r="J401" s="66">
        <v>4500000</v>
      </c>
      <c r="K401" s="28" t="s">
        <v>1394</v>
      </c>
      <c r="L401" s="55" t="s">
        <v>1395</v>
      </c>
      <c r="M401" s="67">
        <v>5103091</v>
      </c>
      <c r="N401" s="68">
        <v>5103091</v>
      </c>
      <c r="O401" s="25" t="s">
        <v>1398</v>
      </c>
      <c r="P401" s="75" t="s">
        <v>1399</v>
      </c>
      <c r="Q401" s="69">
        <v>5868554</v>
      </c>
      <c r="R401" s="63">
        <v>5868554</v>
      </c>
      <c r="S401" s="24" t="s">
        <v>80</v>
      </c>
      <c r="T401" s="54" t="s">
        <v>81</v>
      </c>
      <c r="U401" s="18">
        <v>4295402</v>
      </c>
      <c r="V401" s="18">
        <v>4295402</v>
      </c>
      <c r="W401" s="18" t="s">
        <v>1396</v>
      </c>
      <c r="X401" s="77" t="s">
        <v>1397</v>
      </c>
      <c r="Y401" s="89">
        <f t="shared" si="101"/>
        <v>4907258.2</v>
      </c>
      <c r="Z401" s="90">
        <f t="shared" si="102"/>
        <v>616789.11935133813</v>
      </c>
      <c r="AA401" s="91">
        <f t="shared" si="103"/>
        <v>0.12568915150039142</v>
      </c>
      <c r="AB401" s="90">
        <f t="shared" si="104"/>
        <v>5524047.3193513379</v>
      </c>
      <c r="AC401" s="90">
        <f t="shared" si="105"/>
        <v>4290469.0806486625</v>
      </c>
      <c r="AD401" s="92">
        <f t="shared" si="108"/>
        <v>4769244</v>
      </c>
      <c r="AE401" s="92">
        <f t="shared" si="109"/>
        <v>4500000</v>
      </c>
      <c r="AF401" s="92">
        <f t="shared" si="110"/>
        <v>5103091</v>
      </c>
      <c r="AG401" s="92" t="str">
        <f t="shared" si="111"/>
        <v/>
      </c>
      <c r="AH401" s="92">
        <f t="shared" si="112"/>
        <v>4295402</v>
      </c>
      <c r="AI401" s="100">
        <f t="shared" si="113"/>
        <v>4666934.25</v>
      </c>
      <c r="AJ401" s="93">
        <f t="shared" si="106"/>
        <v>349572.71638804517</v>
      </c>
      <c r="AK401" s="23">
        <f t="shared" si="107"/>
        <v>7.4904144275879866E-2</v>
      </c>
      <c r="AM401" s="41"/>
    </row>
    <row r="402" spans="1:39" s="15" customFormat="1" ht="74.25" customHeight="1" x14ac:dyDescent="0.2">
      <c r="A402" s="81">
        <v>399</v>
      </c>
      <c r="B402" s="82" t="s">
        <v>476</v>
      </c>
      <c r="C402" s="82" t="s">
        <v>1134</v>
      </c>
      <c r="D402" s="83" t="s">
        <v>1391</v>
      </c>
      <c r="E402" s="64">
        <v>59236</v>
      </c>
      <c r="F402" s="65">
        <v>59236</v>
      </c>
      <c r="G402" s="25" t="s">
        <v>1392</v>
      </c>
      <c r="H402" s="52" t="s">
        <v>1393</v>
      </c>
      <c r="I402" s="62">
        <v>60000</v>
      </c>
      <c r="J402" s="66">
        <v>60000</v>
      </c>
      <c r="K402" s="28" t="s">
        <v>1394</v>
      </c>
      <c r="L402" s="55" t="s">
        <v>1395</v>
      </c>
      <c r="M402" s="67">
        <v>63443</v>
      </c>
      <c r="N402" s="68">
        <v>63443</v>
      </c>
      <c r="O402" s="25" t="s">
        <v>1398</v>
      </c>
      <c r="P402" s="75" t="s">
        <v>1399</v>
      </c>
      <c r="Q402" s="69">
        <v>72959</v>
      </c>
      <c r="R402" s="63">
        <v>72959</v>
      </c>
      <c r="S402" s="24" t="s">
        <v>80</v>
      </c>
      <c r="T402" s="54" t="s">
        <v>81</v>
      </c>
      <c r="U402" s="18">
        <v>78266</v>
      </c>
      <c r="V402" s="18">
        <v>78266</v>
      </c>
      <c r="W402" s="18" t="s">
        <v>1396</v>
      </c>
      <c r="X402" s="77" t="s">
        <v>1397</v>
      </c>
      <c r="Y402" s="89">
        <f t="shared" si="101"/>
        <v>66780.800000000003</v>
      </c>
      <c r="Z402" s="90">
        <f t="shared" si="102"/>
        <v>8427.9911426151739</v>
      </c>
      <c r="AA402" s="91">
        <f t="shared" si="103"/>
        <v>0.12620380622297386</v>
      </c>
      <c r="AB402" s="90">
        <f t="shared" si="104"/>
        <v>75208.79114261517</v>
      </c>
      <c r="AC402" s="90">
        <f t="shared" si="105"/>
        <v>58352.808857384829</v>
      </c>
      <c r="AD402" s="92">
        <f t="shared" si="108"/>
        <v>59236</v>
      </c>
      <c r="AE402" s="92">
        <f t="shared" si="109"/>
        <v>60000</v>
      </c>
      <c r="AF402" s="92">
        <f t="shared" si="110"/>
        <v>63443</v>
      </c>
      <c r="AG402" s="92">
        <f t="shared" si="111"/>
        <v>72959</v>
      </c>
      <c r="AH402" s="92" t="str">
        <f t="shared" si="112"/>
        <v/>
      </c>
      <c r="AI402" s="100">
        <f t="shared" si="113"/>
        <v>63909.5</v>
      </c>
      <c r="AJ402" s="93">
        <f t="shared" si="106"/>
        <v>6304.4128724780285</v>
      </c>
      <c r="AK402" s="23">
        <f t="shared" si="107"/>
        <v>9.8645942660762931E-2</v>
      </c>
      <c r="AM402" s="41"/>
    </row>
    <row r="403" spans="1:39" s="15" customFormat="1" ht="74.25" customHeight="1" x14ac:dyDescent="0.2">
      <c r="A403" s="81">
        <v>400</v>
      </c>
      <c r="B403" s="82" t="s">
        <v>477</v>
      </c>
      <c r="C403" s="82" t="s">
        <v>1135</v>
      </c>
      <c r="D403" s="83" t="s">
        <v>1391</v>
      </c>
      <c r="E403" s="64">
        <v>61069</v>
      </c>
      <c r="F403" s="65">
        <v>61069</v>
      </c>
      <c r="G403" s="25" t="s">
        <v>1392</v>
      </c>
      <c r="H403" s="52" t="s">
        <v>1393</v>
      </c>
      <c r="I403" s="62">
        <v>90000</v>
      </c>
      <c r="J403" s="66">
        <v>90000</v>
      </c>
      <c r="K403" s="28" t="s">
        <v>1394</v>
      </c>
      <c r="L403" s="55" t="s">
        <v>1395</v>
      </c>
      <c r="M403" s="67">
        <v>65407</v>
      </c>
      <c r="N403" s="68">
        <v>65407</v>
      </c>
      <c r="O403" s="25" t="s">
        <v>1398</v>
      </c>
      <c r="P403" s="75" t="s">
        <v>1399</v>
      </c>
      <c r="Q403" s="69">
        <v>75218</v>
      </c>
      <c r="R403" s="63">
        <v>75218</v>
      </c>
      <c r="S403" s="24" t="s">
        <v>80</v>
      </c>
      <c r="T403" s="54" t="s">
        <v>81</v>
      </c>
      <c r="U403" s="18">
        <v>80689</v>
      </c>
      <c r="V403" s="18">
        <v>80689</v>
      </c>
      <c r="W403" s="18" t="s">
        <v>1396</v>
      </c>
      <c r="X403" s="77" t="s">
        <v>1397</v>
      </c>
      <c r="Y403" s="89">
        <f t="shared" si="101"/>
        <v>74476.600000000006</v>
      </c>
      <c r="Z403" s="90">
        <f t="shared" si="102"/>
        <v>11641.959856484655</v>
      </c>
      <c r="AA403" s="91">
        <f t="shared" si="103"/>
        <v>0.15631701576716248</v>
      </c>
      <c r="AB403" s="90">
        <f t="shared" si="104"/>
        <v>86118.559856484659</v>
      </c>
      <c r="AC403" s="90">
        <f t="shared" si="105"/>
        <v>62834.640143515353</v>
      </c>
      <c r="AD403" s="92" t="str">
        <f t="shared" si="108"/>
        <v/>
      </c>
      <c r="AE403" s="92" t="str">
        <f t="shared" si="109"/>
        <v/>
      </c>
      <c r="AF403" s="92">
        <f t="shared" si="110"/>
        <v>65407</v>
      </c>
      <c r="AG403" s="92">
        <f t="shared" si="111"/>
        <v>75218</v>
      </c>
      <c r="AH403" s="92">
        <f t="shared" si="112"/>
        <v>80689</v>
      </c>
      <c r="AI403" s="100">
        <f t="shared" si="113"/>
        <v>73771.333333333328</v>
      </c>
      <c r="AJ403" s="93">
        <f t="shared" si="106"/>
        <v>7743.0300485877833</v>
      </c>
      <c r="AK403" s="23">
        <f t="shared" si="107"/>
        <v>0.1049598766718931</v>
      </c>
      <c r="AM403" s="41"/>
    </row>
    <row r="404" spans="1:39" s="15" customFormat="1" ht="74.25" customHeight="1" x14ac:dyDescent="0.2">
      <c r="A404" s="81">
        <v>401</v>
      </c>
      <c r="B404" s="82" t="s">
        <v>478</v>
      </c>
      <c r="C404" s="82" t="s">
        <v>1136</v>
      </c>
      <c r="D404" s="83" t="s">
        <v>1391</v>
      </c>
      <c r="E404" s="64">
        <v>723236</v>
      </c>
      <c r="F404" s="65">
        <v>723236</v>
      </c>
      <c r="G404" s="25" t="s">
        <v>1392</v>
      </c>
      <c r="H404" s="52" t="s">
        <v>1393</v>
      </c>
      <c r="I404" s="62">
        <v>450000</v>
      </c>
      <c r="J404" s="66">
        <v>450000</v>
      </c>
      <c r="K404" s="28" t="s">
        <v>1394</v>
      </c>
      <c r="L404" s="55" t="s">
        <v>1395</v>
      </c>
      <c r="M404" s="67">
        <v>774599</v>
      </c>
      <c r="N404" s="68">
        <v>774599</v>
      </c>
      <c r="O404" s="25" t="s">
        <v>1398</v>
      </c>
      <c r="P404" s="75" t="s">
        <v>1399</v>
      </c>
      <c r="Q404" s="69">
        <v>890789</v>
      </c>
      <c r="R404" s="63">
        <v>890789</v>
      </c>
      <c r="S404" s="24" t="s">
        <v>80</v>
      </c>
      <c r="T404" s="54" t="s">
        <v>81</v>
      </c>
      <c r="U404" s="18">
        <v>955580</v>
      </c>
      <c r="V404" s="18">
        <v>955580</v>
      </c>
      <c r="W404" s="18" t="s">
        <v>1396</v>
      </c>
      <c r="X404" s="77" t="s">
        <v>1397</v>
      </c>
      <c r="Y404" s="89">
        <f t="shared" si="101"/>
        <v>758840.8</v>
      </c>
      <c r="Z404" s="90">
        <f t="shared" si="102"/>
        <v>195585.85243749086</v>
      </c>
      <c r="AA404" s="91">
        <f t="shared" si="103"/>
        <v>0.25774293163663686</v>
      </c>
      <c r="AB404" s="90">
        <f t="shared" si="104"/>
        <v>954426.65243749088</v>
      </c>
      <c r="AC404" s="90">
        <f t="shared" si="105"/>
        <v>563254.94756250922</v>
      </c>
      <c r="AD404" s="92">
        <f t="shared" si="108"/>
        <v>723236</v>
      </c>
      <c r="AE404" s="92" t="str">
        <f t="shared" si="109"/>
        <v/>
      </c>
      <c r="AF404" s="92">
        <f t="shared" si="110"/>
        <v>774599</v>
      </c>
      <c r="AG404" s="92">
        <f t="shared" si="111"/>
        <v>890789</v>
      </c>
      <c r="AH404" s="92" t="str">
        <f t="shared" si="112"/>
        <v/>
      </c>
      <c r="AI404" s="100">
        <f t="shared" si="113"/>
        <v>796208</v>
      </c>
      <c r="AJ404" s="93">
        <f t="shared" si="106"/>
        <v>85841.211623555268</v>
      </c>
      <c r="AK404" s="23">
        <f t="shared" si="107"/>
        <v>0.1078125459974721</v>
      </c>
      <c r="AM404" s="41"/>
    </row>
    <row r="405" spans="1:39" s="15" customFormat="1" ht="74.25" customHeight="1" x14ac:dyDescent="0.2">
      <c r="A405" s="81">
        <v>402</v>
      </c>
      <c r="B405" s="82" t="s">
        <v>479</v>
      </c>
      <c r="C405" s="82" t="s">
        <v>1137</v>
      </c>
      <c r="D405" s="83" t="s">
        <v>1391</v>
      </c>
      <c r="E405" s="64">
        <v>831133</v>
      </c>
      <c r="F405" s="65">
        <v>831133</v>
      </c>
      <c r="G405" s="25" t="s">
        <v>1392</v>
      </c>
      <c r="H405" s="52" t="s">
        <v>1393</v>
      </c>
      <c r="I405" s="62">
        <v>480000</v>
      </c>
      <c r="J405" s="66">
        <v>480000</v>
      </c>
      <c r="K405" s="28" t="s">
        <v>1394</v>
      </c>
      <c r="L405" s="55" t="s">
        <v>1395</v>
      </c>
      <c r="M405" s="67">
        <v>890158</v>
      </c>
      <c r="N405" s="68">
        <v>890158</v>
      </c>
      <c r="O405" s="25" t="s">
        <v>1398</v>
      </c>
      <c r="P405" s="75" t="s">
        <v>1399</v>
      </c>
      <c r="Q405" s="69">
        <v>1023682</v>
      </c>
      <c r="R405" s="63">
        <v>1023682</v>
      </c>
      <c r="S405" s="24" t="s">
        <v>80</v>
      </c>
      <c r="T405" s="54" t="s">
        <v>81</v>
      </c>
      <c r="U405" s="18">
        <v>1098139</v>
      </c>
      <c r="V405" s="18">
        <v>1098139</v>
      </c>
      <c r="W405" s="18" t="s">
        <v>1396</v>
      </c>
      <c r="X405" s="77" t="s">
        <v>1397</v>
      </c>
      <c r="Y405" s="89">
        <f t="shared" si="101"/>
        <v>864622.4</v>
      </c>
      <c r="Z405" s="90">
        <f t="shared" si="102"/>
        <v>239550.59809422318</v>
      </c>
      <c r="AA405" s="91">
        <f t="shared" si="103"/>
        <v>0.27705805227139985</v>
      </c>
      <c r="AB405" s="90">
        <f t="shared" si="104"/>
        <v>1104172.9980942232</v>
      </c>
      <c r="AC405" s="90">
        <f t="shared" si="105"/>
        <v>625071.80190577684</v>
      </c>
      <c r="AD405" s="92">
        <f t="shared" si="108"/>
        <v>831133</v>
      </c>
      <c r="AE405" s="92" t="str">
        <f t="shared" si="109"/>
        <v/>
      </c>
      <c r="AF405" s="92">
        <f t="shared" si="110"/>
        <v>890158</v>
      </c>
      <c r="AG405" s="92">
        <f t="shared" si="111"/>
        <v>1023682</v>
      </c>
      <c r="AH405" s="92">
        <f t="shared" si="112"/>
        <v>1098139</v>
      </c>
      <c r="AI405" s="100">
        <f t="shared" si="113"/>
        <v>960778</v>
      </c>
      <c r="AJ405" s="93">
        <f t="shared" si="106"/>
        <v>121956.23253446295</v>
      </c>
      <c r="AK405" s="23">
        <f t="shared" si="107"/>
        <v>0.126934872087478</v>
      </c>
      <c r="AM405" s="41"/>
    </row>
    <row r="406" spans="1:39" s="15" customFormat="1" ht="74.25" customHeight="1" x14ac:dyDescent="0.2">
      <c r="A406" s="81">
        <v>403</v>
      </c>
      <c r="B406" s="82" t="s">
        <v>480</v>
      </c>
      <c r="C406" s="82" t="s">
        <v>1138</v>
      </c>
      <c r="D406" s="83" t="s">
        <v>1391</v>
      </c>
      <c r="E406" s="64">
        <v>321727</v>
      </c>
      <c r="F406" s="65">
        <v>321727</v>
      </c>
      <c r="G406" s="25" t="s">
        <v>1392</v>
      </c>
      <c r="H406" s="52" t="s">
        <v>1393</v>
      </c>
      <c r="I406" s="62">
        <v>490000</v>
      </c>
      <c r="J406" s="66">
        <v>490000</v>
      </c>
      <c r="K406" s="28" t="s">
        <v>1394</v>
      </c>
      <c r="L406" s="55" t="s">
        <v>1395</v>
      </c>
      <c r="M406" s="67">
        <v>344575</v>
      </c>
      <c r="N406" s="68">
        <v>344575</v>
      </c>
      <c r="O406" s="25" t="s">
        <v>1398</v>
      </c>
      <c r="P406" s="75" t="s">
        <v>1399</v>
      </c>
      <c r="Q406" s="69">
        <v>396261</v>
      </c>
      <c r="R406" s="63">
        <v>396261</v>
      </c>
      <c r="S406" s="24" t="s">
        <v>80</v>
      </c>
      <c r="T406" s="54" t="s">
        <v>81</v>
      </c>
      <c r="U406" s="18">
        <v>389866</v>
      </c>
      <c r="V406" s="18">
        <v>389866</v>
      </c>
      <c r="W406" s="18" t="s">
        <v>1396</v>
      </c>
      <c r="X406" s="77" t="s">
        <v>1397</v>
      </c>
      <c r="Y406" s="89">
        <f t="shared" si="101"/>
        <v>388485.8</v>
      </c>
      <c r="Z406" s="90">
        <f t="shared" si="102"/>
        <v>64715.506686574059</v>
      </c>
      <c r="AA406" s="91">
        <f t="shared" si="103"/>
        <v>0.16658396957256627</v>
      </c>
      <c r="AB406" s="90">
        <f t="shared" si="104"/>
        <v>453201.30668657407</v>
      </c>
      <c r="AC406" s="90">
        <f t="shared" si="105"/>
        <v>323770.29331342591</v>
      </c>
      <c r="AD406" s="92" t="str">
        <f t="shared" si="108"/>
        <v/>
      </c>
      <c r="AE406" s="92" t="str">
        <f t="shared" si="109"/>
        <v/>
      </c>
      <c r="AF406" s="92">
        <f t="shared" si="110"/>
        <v>344575</v>
      </c>
      <c r="AG406" s="92">
        <f t="shared" si="111"/>
        <v>396261</v>
      </c>
      <c r="AH406" s="92">
        <f t="shared" si="112"/>
        <v>389866</v>
      </c>
      <c r="AI406" s="100">
        <f t="shared" si="113"/>
        <v>376900.66666666669</v>
      </c>
      <c r="AJ406" s="93">
        <f t="shared" si="106"/>
        <v>28176.861967460703</v>
      </c>
      <c r="AK406" s="23">
        <f t="shared" si="107"/>
        <v>7.4759384791379252E-2</v>
      </c>
      <c r="AM406" s="41"/>
    </row>
    <row r="407" spans="1:39" s="15" customFormat="1" ht="74.25" customHeight="1" x14ac:dyDescent="0.2">
      <c r="A407" s="81">
        <v>404</v>
      </c>
      <c r="B407" s="82" t="s">
        <v>481</v>
      </c>
      <c r="C407" s="82" t="s">
        <v>1139</v>
      </c>
      <c r="D407" s="83" t="s">
        <v>1391</v>
      </c>
      <c r="E407" s="64">
        <v>378158</v>
      </c>
      <c r="F407" s="65">
        <v>378158</v>
      </c>
      <c r="G407" s="25" t="s">
        <v>1392</v>
      </c>
      <c r="H407" s="52" t="s">
        <v>1393</v>
      </c>
      <c r="I407" s="62">
        <v>500000</v>
      </c>
      <c r="J407" s="66">
        <v>500000</v>
      </c>
      <c r="K407" s="28" t="s">
        <v>1394</v>
      </c>
      <c r="L407" s="55" t="s">
        <v>1395</v>
      </c>
      <c r="M407" s="67">
        <v>405014</v>
      </c>
      <c r="N407" s="68">
        <v>405014</v>
      </c>
      <c r="O407" s="25" t="s">
        <v>1398</v>
      </c>
      <c r="P407" s="75" t="s">
        <v>1399</v>
      </c>
      <c r="Q407" s="69">
        <v>465766</v>
      </c>
      <c r="R407" s="63">
        <v>465766</v>
      </c>
      <c r="S407" s="24" t="s">
        <v>80</v>
      </c>
      <c r="T407" s="54" t="s">
        <v>81</v>
      </c>
      <c r="U407" s="18">
        <v>410000</v>
      </c>
      <c r="V407" s="18">
        <v>410000</v>
      </c>
      <c r="W407" s="18" t="s">
        <v>1396</v>
      </c>
      <c r="X407" s="77" t="s">
        <v>1397</v>
      </c>
      <c r="Y407" s="89">
        <f t="shared" si="101"/>
        <v>431787.6</v>
      </c>
      <c r="Z407" s="90">
        <f t="shared" si="102"/>
        <v>49686.825082711694</v>
      </c>
      <c r="AA407" s="91">
        <f t="shared" si="103"/>
        <v>0.11507237605413331</v>
      </c>
      <c r="AB407" s="90">
        <f t="shared" si="104"/>
        <v>481474.42508271168</v>
      </c>
      <c r="AC407" s="90">
        <f t="shared" si="105"/>
        <v>382100.77491728828</v>
      </c>
      <c r="AD407" s="92" t="str">
        <f t="shared" si="108"/>
        <v/>
      </c>
      <c r="AE407" s="92" t="str">
        <f t="shared" si="109"/>
        <v/>
      </c>
      <c r="AF407" s="92">
        <f t="shared" si="110"/>
        <v>405014</v>
      </c>
      <c r="AG407" s="92">
        <f t="shared" si="111"/>
        <v>465766</v>
      </c>
      <c r="AH407" s="92">
        <f t="shared" si="112"/>
        <v>410000</v>
      </c>
      <c r="AI407" s="100">
        <f t="shared" si="113"/>
        <v>426926.66666666669</v>
      </c>
      <c r="AJ407" s="93">
        <f t="shared" si="106"/>
        <v>33728.110076512341</v>
      </c>
      <c r="AK407" s="23">
        <f t="shared" si="107"/>
        <v>7.9002116077341172E-2</v>
      </c>
      <c r="AM407" s="41"/>
    </row>
    <row r="408" spans="1:39" s="15" customFormat="1" ht="74.25" customHeight="1" x14ac:dyDescent="0.2">
      <c r="A408" s="81">
        <v>405</v>
      </c>
      <c r="B408" s="82" t="s">
        <v>482</v>
      </c>
      <c r="C408" s="82" t="s">
        <v>1140</v>
      </c>
      <c r="D408" s="83" t="s">
        <v>1391</v>
      </c>
      <c r="E408" s="64">
        <v>310901</v>
      </c>
      <c r="F408" s="65">
        <v>310901</v>
      </c>
      <c r="G408" s="25" t="s">
        <v>1392</v>
      </c>
      <c r="H408" s="52" t="s">
        <v>1393</v>
      </c>
      <c r="I408" s="62">
        <v>450000</v>
      </c>
      <c r="J408" s="66">
        <v>450000</v>
      </c>
      <c r="K408" s="28" t="s">
        <v>1394</v>
      </c>
      <c r="L408" s="55" t="s">
        <v>1395</v>
      </c>
      <c r="M408" s="67">
        <v>332980</v>
      </c>
      <c r="N408" s="68">
        <v>332980</v>
      </c>
      <c r="O408" s="25" t="s">
        <v>1398</v>
      </c>
      <c r="P408" s="75" t="s">
        <v>1399</v>
      </c>
      <c r="Q408" s="69">
        <v>382927</v>
      </c>
      <c r="R408" s="63">
        <v>382927</v>
      </c>
      <c r="S408" s="24" t="s">
        <v>80</v>
      </c>
      <c r="T408" s="54" t="s">
        <v>81</v>
      </c>
      <c r="U408" s="18">
        <v>339866</v>
      </c>
      <c r="V408" s="18">
        <v>339866</v>
      </c>
      <c r="W408" s="18" t="s">
        <v>1396</v>
      </c>
      <c r="X408" s="77" t="s">
        <v>1397</v>
      </c>
      <c r="Y408" s="89">
        <f t="shared" si="101"/>
        <v>363334.8</v>
      </c>
      <c r="Z408" s="90">
        <f t="shared" si="102"/>
        <v>55036.835462261202</v>
      </c>
      <c r="AA408" s="91">
        <f t="shared" si="103"/>
        <v>0.15147691732875906</v>
      </c>
      <c r="AB408" s="90">
        <f t="shared" si="104"/>
        <v>418371.63546226121</v>
      </c>
      <c r="AC408" s="90">
        <f t="shared" si="105"/>
        <v>308297.96453773876</v>
      </c>
      <c r="AD408" s="92">
        <f t="shared" si="108"/>
        <v>310901</v>
      </c>
      <c r="AE408" s="92" t="str">
        <f t="shared" si="109"/>
        <v/>
      </c>
      <c r="AF408" s="92">
        <f t="shared" si="110"/>
        <v>332980</v>
      </c>
      <c r="AG408" s="92">
        <f t="shared" si="111"/>
        <v>382927</v>
      </c>
      <c r="AH408" s="92">
        <f t="shared" si="112"/>
        <v>339866</v>
      </c>
      <c r="AI408" s="100">
        <f t="shared" si="113"/>
        <v>341668.5</v>
      </c>
      <c r="AJ408" s="93">
        <f t="shared" si="106"/>
        <v>30153.175161719428</v>
      </c>
      <c r="AK408" s="23">
        <f t="shared" si="107"/>
        <v>8.8252722044084922E-2</v>
      </c>
      <c r="AM408" s="41"/>
    </row>
    <row r="409" spans="1:39" s="15" customFormat="1" ht="74.25" customHeight="1" x14ac:dyDescent="0.2">
      <c r="A409" s="81">
        <v>406</v>
      </c>
      <c r="B409" s="82" t="s">
        <v>483</v>
      </c>
      <c r="C409" s="82" t="s">
        <v>1141</v>
      </c>
      <c r="D409" s="83" t="s">
        <v>1391</v>
      </c>
      <c r="E409" s="64">
        <v>617168</v>
      </c>
      <c r="F409" s="65">
        <v>617168</v>
      </c>
      <c r="G409" s="25" t="s">
        <v>1392</v>
      </c>
      <c r="H409" s="52" t="s">
        <v>1393</v>
      </c>
      <c r="I409" s="62">
        <v>650000</v>
      </c>
      <c r="J409" s="66">
        <v>650000</v>
      </c>
      <c r="K409" s="28" t="s">
        <v>1394</v>
      </c>
      <c r="L409" s="55" t="s">
        <v>1395</v>
      </c>
      <c r="M409" s="67">
        <v>660998</v>
      </c>
      <c r="N409" s="68">
        <v>660998</v>
      </c>
      <c r="O409" s="25" t="s">
        <v>1398</v>
      </c>
      <c r="P409" s="75" t="s">
        <v>1399</v>
      </c>
      <c r="Q409" s="69">
        <v>760148</v>
      </c>
      <c r="R409" s="63">
        <v>760148</v>
      </c>
      <c r="S409" s="24" t="s">
        <v>80</v>
      </c>
      <c r="T409" s="54" t="s">
        <v>81</v>
      </c>
      <c r="U409" s="18">
        <v>815437</v>
      </c>
      <c r="V409" s="18">
        <v>815437</v>
      </c>
      <c r="W409" s="18" t="s">
        <v>1396</v>
      </c>
      <c r="X409" s="77" t="s">
        <v>1397</v>
      </c>
      <c r="Y409" s="89">
        <f t="shared" si="101"/>
        <v>700750.2</v>
      </c>
      <c r="Z409" s="90">
        <f t="shared" si="102"/>
        <v>83401.086774693482</v>
      </c>
      <c r="AA409" s="91">
        <f t="shared" si="103"/>
        <v>0.11901685761159039</v>
      </c>
      <c r="AB409" s="90">
        <f t="shared" si="104"/>
        <v>784151.28677469341</v>
      </c>
      <c r="AC409" s="90">
        <f t="shared" si="105"/>
        <v>617349.1132253065</v>
      </c>
      <c r="AD409" s="92" t="str">
        <f t="shared" si="108"/>
        <v/>
      </c>
      <c r="AE409" s="92">
        <f t="shared" si="109"/>
        <v>650000</v>
      </c>
      <c r="AF409" s="92">
        <f t="shared" si="110"/>
        <v>660998</v>
      </c>
      <c r="AG409" s="92">
        <f t="shared" si="111"/>
        <v>760148</v>
      </c>
      <c r="AH409" s="92" t="str">
        <f t="shared" si="112"/>
        <v/>
      </c>
      <c r="AI409" s="100">
        <f t="shared" si="113"/>
        <v>690382</v>
      </c>
      <c r="AJ409" s="93">
        <f t="shared" si="106"/>
        <v>60668.855832296693</v>
      </c>
      <c r="AK409" s="23">
        <f t="shared" si="107"/>
        <v>8.787722714713983E-2</v>
      </c>
      <c r="AM409" s="41"/>
    </row>
    <row r="410" spans="1:39" s="15" customFormat="1" ht="74.25" customHeight="1" x14ac:dyDescent="0.2">
      <c r="A410" s="81">
        <v>407</v>
      </c>
      <c r="B410" s="82" t="s">
        <v>484</v>
      </c>
      <c r="C410" s="82" t="s">
        <v>1142</v>
      </c>
      <c r="D410" s="83" t="s">
        <v>1391</v>
      </c>
      <c r="E410" s="64">
        <v>790567</v>
      </c>
      <c r="F410" s="65">
        <v>790567</v>
      </c>
      <c r="G410" s="25" t="s">
        <v>1392</v>
      </c>
      <c r="H410" s="52" t="s">
        <v>1393</v>
      </c>
      <c r="I410" s="62">
        <v>640000</v>
      </c>
      <c r="J410" s="66">
        <v>640000</v>
      </c>
      <c r="K410" s="28" t="s">
        <v>1394</v>
      </c>
      <c r="L410" s="55" t="s">
        <v>1395</v>
      </c>
      <c r="M410" s="67">
        <v>846712</v>
      </c>
      <c r="N410" s="68">
        <v>846712</v>
      </c>
      <c r="O410" s="25" t="s">
        <v>1398</v>
      </c>
      <c r="P410" s="75" t="s">
        <v>1399</v>
      </c>
      <c r="Q410" s="69">
        <v>973718</v>
      </c>
      <c r="R410" s="63">
        <v>973718</v>
      </c>
      <c r="S410" s="24" t="s">
        <v>80</v>
      </c>
      <c r="T410" s="54" t="s">
        <v>81</v>
      </c>
      <c r="U410" s="18">
        <v>875437</v>
      </c>
      <c r="V410" s="18">
        <v>875437</v>
      </c>
      <c r="W410" s="18" t="s">
        <v>1396</v>
      </c>
      <c r="X410" s="77" t="s">
        <v>1397</v>
      </c>
      <c r="Y410" s="89">
        <f t="shared" si="101"/>
        <v>825286.8</v>
      </c>
      <c r="Z410" s="90">
        <f t="shared" si="102"/>
        <v>123026.99465442514</v>
      </c>
      <c r="AA410" s="91">
        <f t="shared" si="103"/>
        <v>0.14907180710320961</v>
      </c>
      <c r="AB410" s="90">
        <f t="shared" si="104"/>
        <v>948313.79465442523</v>
      </c>
      <c r="AC410" s="90">
        <f t="shared" si="105"/>
        <v>702259.80534557486</v>
      </c>
      <c r="AD410" s="92">
        <f t="shared" si="108"/>
        <v>790567</v>
      </c>
      <c r="AE410" s="92" t="str">
        <f t="shared" si="109"/>
        <v/>
      </c>
      <c r="AF410" s="92">
        <f t="shared" si="110"/>
        <v>846712</v>
      </c>
      <c r="AG410" s="92" t="str">
        <f t="shared" si="111"/>
        <v/>
      </c>
      <c r="AH410" s="92">
        <f t="shared" si="112"/>
        <v>875437</v>
      </c>
      <c r="AI410" s="100">
        <f t="shared" si="113"/>
        <v>837572</v>
      </c>
      <c r="AJ410" s="93">
        <f t="shared" si="106"/>
        <v>43166.930919397084</v>
      </c>
      <c r="AK410" s="23">
        <f t="shared" si="107"/>
        <v>5.1538173338408023E-2</v>
      </c>
      <c r="AM410" s="41"/>
    </row>
    <row r="411" spans="1:39" s="15" customFormat="1" ht="74.25" customHeight="1" x14ac:dyDescent="0.2">
      <c r="A411" s="81">
        <v>408</v>
      </c>
      <c r="B411" s="82" t="s">
        <v>485</v>
      </c>
      <c r="C411" s="82" t="s">
        <v>1143</v>
      </c>
      <c r="D411" s="83" t="s">
        <v>1391</v>
      </c>
      <c r="E411" s="64">
        <v>124684</v>
      </c>
      <c r="F411" s="65">
        <v>124684</v>
      </c>
      <c r="G411" s="25" t="s">
        <v>1392</v>
      </c>
      <c r="H411" s="52" t="s">
        <v>1393</v>
      </c>
      <c r="I411" s="62">
        <v>480000</v>
      </c>
      <c r="J411" s="66">
        <v>480000</v>
      </c>
      <c r="K411" s="28" t="s">
        <v>1394</v>
      </c>
      <c r="L411" s="55" t="s">
        <v>1395</v>
      </c>
      <c r="M411" s="67">
        <v>133539</v>
      </c>
      <c r="N411" s="68">
        <v>133539</v>
      </c>
      <c r="O411" s="25" t="s">
        <v>1398</v>
      </c>
      <c r="P411" s="75" t="s">
        <v>1399</v>
      </c>
      <c r="Q411" s="69">
        <v>153570</v>
      </c>
      <c r="R411" s="63">
        <v>153570</v>
      </c>
      <c r="S411" s="24" t="s">
        <v>80</v>
      </c>
      <c r="T411" s="54" t="s">
        <v>81</v>
      </c>
      <c r="U411" s="18">
        <v>164739</v>
      </c>
      <c r="V411" s="18">
        <v>164739</v>
      </c>
      <c r="W411" s="18" t="s">
        <v>1396</v>
      </c>
      <c r="X411" s="77" t="s">
        <v>1397</v>
      </c>
      <c r="Y411" s="89">
        <f t="shared" si="101"/>
        <v>211306.4</v>
      </c>
      <c r="Z411" s="90">
        <f t="shared" si="102"/>
        <v>151037.63934297967</v>
      </c>
      <c r="AA411" s="91">
        <f t="shared" si="103"/>
        <v>0.71478024017720088</v>
      </c>
      <c r="AB411" s="90">
        <f t="shared" si="104"/>
        <v>362344.03934297967</v>
      </c>
      <c r="AC411" s="90">
        <f t="shared" si="105"/>
        <v>60268.760657020321</v>
      </c>
      <c r="AD411" s="92">
        <f t="shared" si="108"/>
        <v>124684</v>
      </c>
      <c r="AE411" s="92" t="str">
        <f t="shared" si="109"/>
        <v/>
      </c>
      <c r="AF411" s="92">
        <f t="shared" si="110"/>
        <v>133539</v>
      </c>
      <c r="AG411" s="92">
        <f t="shared" si="111"/>
        <v>153570</v>
      </c>
      <c r="AH411" s="92">
        <f t="shared" si="112"/>
        <v>164739</v>
      </c>
      <c r="AI411" s="100">
        <f t="shared" si="113"/>
        <v>144133</v>
      </c>
      <c r="AJ411" s="93">
        <f t="shared" si="106"/>
        <v>18295.360450125052</v>
      </c>
      <c r="AK411" s="23">
        <f t="shared" si="107"/>
        <v>0.12693387669808476</v>
      </c>
      <c r="AM411" s="41"/>
    </row>
    <row r="412" spans="1:39" s="15" customFormat="1" ht="74.25" customHeight="1" x14ac:dyDescent="0.2">
      <c r="A412" s="81">
        <v>409</v>
      </c>
      <c r="B412" s="82" t="s">
        <v>486</v>
      </c>
      <c r="C412" s="82" t="s">
        <v>1144</v>
      </c>
      <c r="D412" s="83" t="s">
        <v>1391</v>
      </c>
      <c r="E412" s="64">
        <v>120539</v>
      </c>
      <c r="F412" s="65">
        <v>120539</v>
      </c>
      <c r="G412" s="25" t="s">
        <v>1392</v>
      </c>
      <c r="H412" s="52" t="s">
        <v>1393</v>
      </c>
      <c r="I412" s="62">
        <v>450000</v>
      </c>
      <c r="J412" s="66">
        <v>450000</v>
      </c>
      <c r="K412" s="28" t="s">
        <v>1394</v>
      </c>
      <c r="L412" s="55" t="s">
        <v>1395</v>
      </c>
      <c r="M412" s="67">
        <v>129100</v>
      </c>
      <c r="N412" s="68">
        <v>129100</v>
      </c>
      <c r="O412" s="25" t="s">
        <v>1398</v>
      </c>
      <c r="P412" s="75" t="s">
        <v>1399</v>
      </c>
      <c r="Q412" s="69">
        <v>148464</v>
      </c>
      <c r="R412" s="63">
        <v>148464</v>
      </c>
      <c r="S412" s="24" t="s">
        <v>80</v>
      </c>
      <c r="T412" s="54" t="s">
        <v>81</v>
      </c>
      <c r="U412" s="18">
        <v>159263</v>
      </c>
      <c r="V412" s="18">
        <v>159263</v>
      </c>
      <c r="W412" s="18" t="s">
        <v>1396</v>
      </c>
      <c r="X412" s="77" t="s">
        <v>1397</v>
      </c>
      <c r="Y412" s="89">
        <f t="shared" si="101"/>
        <v>201473.2</v>
      </c>
      <c r="Z412" s="90">
        <f t="shared" si="102"/>
        <v>139772.55756656954</v>
      </c>
      <c r="AA412" s="91">
        <f t="shared" si="103"/>
        <v>0.6937526061360495</v>
      </c>
      <c r="AB412" s="90">
        <f t="shared" si="104"/>
        <v>341245.75756656955</v>
      </c>
      <c r="AC412" s="90">
        <f t="shared" si="105"/>
        <v>61700.642433430476</v>
      </c>
      <c r="AD412" s="92">
        <f t="shared" si="108"/>
        <v>120539</v>
      </c>
      <c r="AE412" s="92" t="str">
        <f t="shared" si="109"/>
        <v/>
      </c>
      <c r="AF412" s="92">
        <f t="shared" si="110"/>
        <v>129100</v>
      </c>
      <c r="AG412" s="92">
        <f t="shared" si="111"/>
        <v>148464</v>
      </c>
      <c r="AH412" s="92">
        <f t="shared" si="112"/>
        <v>159263</v>
      </c>
      <c r="AI412" s="100">
        <f t="shared" si="113"/>
        <v>139341.5</v>
      </c>
      <c r="AJ412" s="93">
        <f t="shared" si="106"/>
        <v>17687.17517487365</v>
      </c>
      <c r="AK412" s="23">
        <f t="shared" si="107"/>
        <v>0.12693400871150123</v>
      </c>
      <c r="AM412" s="41"/>
    </row>
    <row r="413" spans="1:39" s="15" customFormat="1" ht="74.25" customHeight="1" x14ac:dyDescent="0.2">
      <c r="A413" s="81">
        <v>410</v>
      </c>
      <c r="B413" s="82" t="s">
        <v>487</v>
      </c>
      <c r="C413" s="82" t="s">
        <v>1145</v>
      </c>
      <c r="D413" s="83" t="s">
        <v>1391</v>
      </c>
      <c r="E413" s="64">
        <v>257229</v>
      </c>
      <c r="F413" s="65">
        <v>257229</v>
      </c>
      <c r="G413" s="25" t="s">
        <v>1392</v>
      </c>
      <c r="H413" s="52" t="s">
        <v>1393</v>
      </c>
      <c r="I413" s="62">
        <v>650000</v>
      </c>
      <c r="J413" s="66">
        <v>650000</v>
      </c>
      <c r="K413" s="28" t="s">
        <v>1394</v>
      </c>
      <c r="L413" s="55" t="s">
        <v>1395</v>
      </c>
      <c r="M413" s="67">
        <v>275497</v>
      </c>
      <c r="N413" s="68">
        <v>275497</v>
      </c>
      <c r="O413" s="25" t="s">
        <v>1398</v>
      </c>
      <c r="P413" s="75" t="s">
        <v>1399</v>
      </c>
      <c r="Q413" s="69">
        <v>316822</v>
      </c>
      <c r="R413" s="63">
        <v>316822</v>
      </c>
      <c r="S413" s="24" t="s">
        <v>80</v>
      </c>
      <c r="T413" s="54" t="s">
        <v>81</v>
      </c>
      <c r="U413" s="18">
        <v>339866</v>
      </c>
      <c r="V413" s="18">
        <v>339866</v>
      </c>
      <c r="W413" s="18" t="s">
        <v>1396</v>
      </c>
      <c r="X413" s="77" t="s">
        <v>1397</v>
      </c>
      <c r="Y413" s="89">
        <f t="shared" si="101"/>
        <v>367882.8</v>
      </c>
      <c r="Z413" s="90">
        <f t="shared" si="102"/>
        <v>161060.28406376296</v>
      </c>
      <c r="AA413" s="91">
        <f t="shared" si="103"/>
        <v>0.4378032462071153</v>
      </c>
      <c r="AB413" s="90">
        <f t="shared" si="104"/>
        <v>528943.08406376292</v>
      </c>
      <c r="AC413" s="90">
        <f t="shared" si="105"/>
        <v>206822.51593623703</v>
      </c>
      <c r="AD413" s="92">
        <f t="shared" si="108"/>
        <v>257229</v>
      </c>
      <c r="AE413" s="92" t="str">
        <f t="shared" si="109"/>
        <v/>
      </c>
      <c r="AF413" s="92">
        <f t="shared" si="110"/>
        <v>275497</v>
      </c>
      <c r="AG413" s="92">
        <f t="shared" si="111"/>
        <v>316822</v>
      </c>
      <c r="AH413" s="92">
        <f t="shared" si="112"/>
        <v>339866</v>
      </c>
      <c r="AI413" s="100">
        <f t="shared" si="113"/>
        <v>297353.5</v>
      </c>
      <c r="AJ413" s="93">
        <f t="shared" si="106"/>
        <v>37744.832939975597</v>
      </c>
      <c r="AK413" s="23">
        <f t="shared" si="107"/>
        <v>0.12693589596213126</v>
      </c>
      <c r="AM413" s="41"/>
    </row>
    <row r="414" spans="1:39" s="15" customFormat="1" ht="74.25" customHeight="1" x14ac:dyDescent="0.2">
      <c r="A414" s="81">
        <v>411</v>
      </c>
      <c r="B414" s="82" t="s">
        <v>488</v>
      </c>
      <c r="C414" s="82" t="s">
        <v>1146</v>
      </c>
      <c r="D414" s="83" t="s">
        <v>1391</v>
      </c>
      <c r="E414" s="64">
        <v>164267</v>
      </c>
      <c r="F414" s="65">
        <v>164267</v>
      </c>
      <c r="G414" s="25" t="s">
        <v>1392</v>
      </c>
      <c r="H414" s="52" t="s">
        <v>1393</v>
      </c>
      <c r="I414" s="62">
        <v>150000</v>
      </c>
      <c r="J414" s="66">
        <v>150000</v>
      </c>
      <c r="K414" s="28" t="s">
        <v>1394</v>
      </c>
      <c r="L414" s="55" t="s">
        <v>1395</v>
      </c>
      <c r="M414" s="67">
        <v>175933</v>
      </c>
      <c r="N414" s="68">
        <v>175933</v>
      </c>
      <c r="O414" s="25" t="s">
        <v>1398</v>
      </c>
      <c r="P414" s="75" t="s">
        <v>1399</v>
      </c>
      <c r="Q414" s="69">
        <v>202323</v>
      </c>
      <c r="R414" s="63">
        <v>202323</v>
      </c>
      <c r="S414" s="24" t="s">
        <v>80</v>
      </c>
      <c r="T414" s="54" t="s">
        <v>81</v>
      </c>
      <c r="U414" s="18">
        <v>217039</v>
      </c>
      <c r="V414" s="18">
        <v>217039</v>
      </c>
      <c r="W414" s="18" t="s">
        <v>1396</v>
      </c>
      <c r="X414" s="77" t="s">
        <v>1397</v>
      </c>
      <c r="Y414" s="89">
        <f t="shared" si="101"/>
        <v>181912.4</v>
      </c>
      <c r="Z414" s="90">
        <f t="shared" si="102"/>
        <v>27458.993331875863</v>
      </c>
      <c r="AA414" s="91">
        <f t="shared" si="103"/>
        <v>0.15094624298220388</v>
      </c>
      <c r="AB414" s="90">
        <f t="shared" si="104"/>
        <v>209371.39333187585</v>
      </c>
      <c r="AC414" s="90">
        <f t="shared" si="105"/>
        <v>154453.40666812414</v>
      </c>
      <c r="AD414" s="92">
        <f t="shared" si="108"/>
        <v>164267</v>
      </c>
      <c r="AE414" s="92" t="str">
        <f t="shared" si="109"/>
        <v/>
      </c>
      <c r="AF414" s="92">
        <f t="shared" si="110"/>
        <v>175933</v>
      </c>
      <c r="AG414" s="92">
        <f t="shared" si="111"/>
        <v>202323</v>
      </c>
      <c r="AH414" s="92" t="str">
        <f t="shared" si="112"/>
        <v/>
      </c>
      <c r="AI414" s="100">
        <f t="shared" si="113"/>
        <v>180841</v>
      </c>
      <c r="AJ414" s="93">
        <f t="shared" si="106"/>
        <v>19496.951864329974</v>
      </c>
      <c r="AK414" s="23">
        <f t="shared" si="107"/>
        <v>0.10781267447276875</v>
      </c>
      <c r="AM414" s="41"/>
    </row>
    <row r="415" spans="1:39" s="15" customFormat="1" ht="74.25" customHeight="1" x14ac:dyDescent="0.2">
      <c r="A415" s="81">
        <v>412</v>
      </c>
      <c r="B415" s="82" t="s">
        <v>489</v>
      </c>
      <c r="C415" s="82" t="s">
        <v>1147</v>
      </c>
      <c r="D415" s="83" t="s">
        <v>1391</v>
      </c>
      <c r="E415" s="64">
        <v>16389</v>
      </c>
      <c r="F415" s="65">
        <v>16389</v>
      </c>
      <c r="G415" s="25" t="s">
        <v>1392</v>
      </c>
      <c r="H415" s="52" t="s">
        <v>1393</v>
      </c>
      <c r="I415" s="62">
        <v>100000</v>
      </c>
      <c r="J415" s="66">
        <v>100000</v>
      </c>
      <c r="K415" s="28" t="s">
        <v>1394</v>
      </c>
      <c r="L415" s="55" t="s">
        <v>1395</v>
      </c>
      <c r="M415" s="67">
        <v>17552</v>
      </c>
      <c r="N415" s="68">
        <v>17552</v>
      </c>
      <c r="O415" s="25" t="s">
        <v>1398</v>
      </c>
      <c r="P415" s="75" t="s">
        <v>1399</v>
      </c>
      <c r="Q415" s="69">
        <v>20185</v>
      </c>
      <c r="R415" s="63">
        <v>20185</v>
      </c>
      <c r="S415" s="24" t="s">
        <v>80</v>
      </c>
      <c r="T415" s="54" t="s">
        <v>81</v>
      </c>
      <c r="U415" s="18">
        <v>21654</v>
      </c>
      <c r="V415" s="18">
        <v>21654</v>
      </c>
      <c r="W415" s="18" t="s">
        <v>1396</v>
      </c>
      <c r="X415" s="77" t="s">
        <v>1397</v>
      </c>
      <c r="Y415" s="89">
        <f t="shared" si="101"/>
        <v>35156</v>
      </c>
      <c r="Z415" s="90">
        <f t="shared" si="102"/>
        <v>36308.677633590567</v>
      </c>
      <c r="AA415" s="91">
        <f t="shared" si="103"/>
        <v>1.0327875080666336</v>
      </c>
      <c r="AB415" s="90">
        <f t="shared" si="104"/>
        <v>71464.67763359056</v>
      </c>
      <c r="AC415" s="90">
        <f t="shared" si="105"/>
        <v>-1152.677633590567</v>
      </c>
      <c r="AD415" s="92">
        <f t="shared" si="108"/>
        <v>16389</v>
      </c>
      <c r="AE415" s="92" t="str">
        <f t="shared" si="109"/>
        <v/>
      </c>
      <c r="AF415" s="92">
        <f t="shared" si="110"/>
        <v>17552</v>
      </c>
      <c r="AG415" s="92">
        <f t="shared" si="111"/>
        <v>20185</v>
      </c>
      <c r="AH415" s="92">
        <f t="shared" si="112"/>
        <v>21654</v>
      </c>
      <c r="AI415" s="100">
        <f t="shared" si="113"/>
        <v>18945</v>
      </c>
      <c r="AJ415" s="93">
        <f t="shared" si="106"/>
        <v>2404.8469112745342</v>
      </c>
      <c r="AK415" s="23">
        <f t="shared" si="107"/>
        <v>0.12693834316571836</v>
      </c>
      <c r="AM415" s="41"/>
    </row>
    <row r="416" spans="1:39" s="15" customFormat="1" ht="74.25" customHeight="1" x14ac:dyDescent="0.2">
      <c r="A416" s="81">
        <v>413</v>
      </c>
      <c r="B416" s="82" t="s">
        <v>490</v>
      </c>
      <c r="C416" s="82" t="s">
        <v>1148</v>
      </c>
      <c r="D416" s="83" t="s">
        <v>1391</v>
      </c>
      <c r="E416" s="64">
        <v>11435</v>
      </c>
      <c r="F416" s="65">
        <v>11435</v>
      </c>
      <c r="G416" s="25" t="s">
        <v>1392</v>
      </c>
      <c r="H416" s="52" t="s">
        <v>1393</v>
      </c>
      <c r="I416" s="62">
        <v>100000</v>
      </c>
      <c r="J416" s="66">
        <v>100000</v>
      </c>
      <c r="K416" s="28" t="s">
        <v>1394</v>
      </c>
      <c r="L416" s="55" t="s">
        <v>1395</v>
      </c>
      <c r="M416" s="67">
        <v>12247</v>
      </c>
      <c r="N416" s="68">
        <v>12247</v>
      </c>
      <c r="O416" s="25" t="s">
        <v>1398</v>
      </c>
      <c r="P416" s="75" t="s">
        <v>1399</v>
      </c>
      <c r="Q416" s="69">
        <v>14084</v>
      </c>
      <c r="R416" s="63">
        <v>14084</v>
      </c>
      <c r="S416" s="24" t="s">
        <v>80</v>
      </c>
      <c r="T416" s="54" t="s">
        <v>81</v>
      </c>
      <c r="U416" s="18">
        <v>15108</v>
      </c>
      <c r="V416" s="18">
        <v>15108</v>
      </c>
      <c r="W416" s="18" t="s">
        <v>1396</v>
      </c>
      <c r="X416" s="77" t="s">
        <v>1397</v>
      </c>
      <c r="Y416" s="89">
        <f t="shared" si="101"/>
        <v>30574.799999999999</v>
      </c>
      <c r="Z416" s="90">
        <f t="shared" si="102"/>
        <v>38837.053759264491</v>
      </c>
      <c r="AA416" s="91">
        <f t="shared" si="103"/>
        <v>1.2702308358276913</v>
      </c>
      <c r="AB416" s="90">
        <f t="shared" si="104"/>
        <v>69411.853759264486</v>
      </c>
      <c r="AC416" s="90">
        <f t="shared" si="105"/>
        <v>-8262.2537592644912</v>
      </c>
      <c r="AD416" s="92">
        <f t="shared" si="108"/>
        <v>11435</v>
      </c>
      <c r="AE416" s="92" t="str">
        <f t="shared" si="109"/>
        <v/>
      </c>
      <c r="AF416" s="92">
        <f t="shared" si="110"/>
        <v>12247</v>
      </c>
      <c r="AG416" s="92">
        <f t="shared" si="111"/>
        <v>14084</v>
      </c>
      <c r="AH416" s="92">
        <f t="shared" si="112"/>
        <v>15108</v>
      </c>
      <c r="AI416" s="100">
        <f t="shared" si="113"/>
        <v>13218.5</v>
      </c>
      <c r="AJ416" s="93">
        <f t="shared" si="106"/>
        <v>1677.6953438174246</v>
      </c>
      <c r="AK416" s="23">
        <f t="shared" si="107"/>
        <v>0.12692025145193664</v>
      </c>
      <c r="AM416" s="41"/>
    </row>
    <row r="417" spans="1:39" s="15" customFormat="1" ht="74.25" customHeight="1" x14ac:dyDescent="0.2">
      <c r="A417" s="81">
        <v>414</v>
      </c>
      <c r="B417" s="82" t="s">
        <v>491</v>
      </c>
      <c r="C417" s="82" t="s">
        <v>1149</v>
      </c>
      <c r="D417" s="83" t="s">
        <v>1391</v>
      </c>
      <c r="E417" s="64">
        <v>14349</v>
      </c>
      <c r="F417" s="65">
        <v>14349</v>
      </c>
      <c r="G417" s="25" t="s">
        <v>1392</v>
      </c>
      <c r="H417" s="52" t="s">
        <v>1393</v>
      </c>
      <c r="I417" s="62">
        <v>90000</v>
      </c>
      <c r="J417" s="66">
        <v>90000</v>
      </c>
      <c r="K417" s="28" t="s">
        <v>1394</v>
      </c>
      <c r="L417" s="55" t="s">
        <v>1395</v>
      </c>
      <c r="M417" s="67">
        <v>15368</v>
      </c>
      <c r="N417" s="68">
        <v>15368</v>
      </c>
      <c r="O417" s="25" t="s">
        <v>1398</v>
      </c>
      <c r="P417" s="75" t="s">
        <v>1399</v>
      </c>
      <c r="Q417" s="69">
        <v>17674</v>
      </c>
      <c r="R417" s="63">
        <v>17674</v>
      </c>
      <c r="S417" s="24" t="s">
        <v>80</v>
      </c>
      <c r="T417" s="54" t="s">
        <v>81</v>
      </c>
      <c r="U417" s="18">
        <v>18959</v>
      </c>
      <c r="V417" s="18">
        <v>18959</v>
      </c>
      <c r="W417" s="18" t="s">
        <v>1396</v>
      </c>
      <c r="X417" s="77" t="s">
        <v>1397</v>
      </c>
      <c r="Y417" s="89">
        <f t="shared" si="101"/>
        <v>31270</v>
      </c>
      <c r="Z417" s="90">
        <f t="shared" si="102"/>
        <v>32881.676820077169</v>
      </c>
      <c r="AA417" s="91">
        <f t="shared" si="103"/>
        <v>1.0515406722122536</v>
      </c>
      <c r="AB417" s="90">
        <f t="shared" si="104"/>
        <v>64151.676820077169</v>
      </c>
      <c r="AC417" s="90">
        <f t="shared" si="105"/>
        <v>-1611.6768200771694</v>
      </c>
      <c r="AD417" s="92">
        <f t="shared" si="108"/>
        <v>14349</v>
      </c>
      <c r="AE417" s="92" t="str">
        <f t="shared" si="109"/>
        <v/>
      </c>
      <c r="AF417" s="92">
        <f t="shared" si="110"/>
        <v>15368</v>
      </c>
      <c r="AG417" s="92">
        <f t="shared" si="111"/>
        <v>17674</v>
      </c>
      <c r="AH417" s="92">
        <f t="shared" si="112"/>
        <v>18959</v>
      </c>
      <c r="AI417" s="100">
        <f t="shared" si="113"/>
        <v>16587.5</v>
      </c>
      <c r="AJ417" s="93">
        <f t="shared" si="106"/>
        <v>2105.7506183464998</v>
      </c>
      <c r="AK417" s="23">
        <f t="shared" si="107"/>
        <v>0.12694804029217782</v>
      </c>
      <c r="AM417" s="41"/>
    </row>
    <row r="418" spans="1:39" s="15" customFormat="1" ht="74.25" customHeight="1" x14ac:dyDescent="0.2">
      <c r="A418" s="81">
        <v>415</v>
      </c>
      <c r="B418" s="82" t="s">
        <v>492</v>
      </c>
      <c r="C418" s="82" t="s">
        <v>1150</v>
      </c>
      <c r="D418" s="83" t="s">
        <v>1391</v>
      </c>
      <c r="E418" s="64">
        <v>8559</v>
      </c>
      <c r="F418" s="65">
        <v>8559</v>
      </c>
      <c r="G418" s="25" t="s">
        <v>1392</v>
      </c>
      <c r="H418" s="52" t="s">
        <v>1393</v>
      </c>
      <c r="I418" s="62">
        <v>90000</v>
      </c>
      <c r="J418" s="66">
        <v>90000</v>
      </c>
      <c r="K418" s="28" t="s">
        <v>1394</v>
      </c>
      <c r="L418" s="55" t="s">
        <v>1395</v>
      </c>
      <c r="M418" s="67">
        <v>9167</v>
      </c>
      <c r="N418" s="68">
        <v>9167</v>
      </c>
      <c r="O418" s="25" t="s">
        <v>1398</v>
      </c>
      <c r="P418" s="75" t="s">
        <v>1399</v>
      </c>
      <c r="Q418" s="69">
        <v>10542</v>
      </c>
      <c r="R418" s="63">
        <v>10542</v>
      </c>
      <c r="S418" s="24" t="s">
        <v>80</v>
      </c>
      <c r="T418" s="54" t="s">
        <v>81</v>
      </c>
      <c r="U418" s="18">
        <v>11309</v>
      </c>
      <c r="V418" s="18">
        <v>11309</v>
      </c>
      <c r="W418" s="18" t="s">
        <v>1396</v>
      </c>
      <c r="X418" s="77" t="s">
        <v>1397</v>
      </c>
      <c r="Y418" s="89">
        <f t="shared" si="101"/>
        <v>25915.4</v>
      </c>
      <c r="Z418" s="90">
        <f t="shared" si="102"/>
        <v>35840.890855278696</v>
      </c>
      <c r="AA418" s="91">
        <f t="shared" si="103"/>
        <v>1.3829958578790484</v>
      </c>
      <c r="AB418" s="90">
        <f t="shared" si="104"/>
        <v>61756.290855278698</v>
      </c>
      <c r="AC418" s="90">
        <f t="shared" si="105"/>
        <v>-9925.4908552786947</v>
      </c>
      <c r="AD418" s="92">
        <f t="shared" si="108"/>
        <v>8559</v>
      </c>
      <c r="AE418" s="92" t="str">
        <f t="shared" si="109"/>
        <v/>
      </c>
      <c r="AF418" s="92">
        <f t="shared" si="110"/>
        <v>9167</v>
      </c>
      <c r="AG418" s="92">
        <f t="shared" si="111"/>
        <v>10542</v>
      </c>
      <c r="AH418" s="92">
        <f t="shared" si="112"/>
        <v>11309</v>
      </c>
      <c r="AI418" s="100">
        <f t="shared" si="113"/>
        <v>9894.25</v>
      </c>
      <c r="AJ418" s="93">
        <f t="shared" si="106"/>
        <v>1256.0364578042045</v>
      </c>
      <c r="AK418" s="23">
        <f t="shared" si="107"/>
        <v>0.12694610079634175</v>
      </c>
      <c r="AM418" s="41"/>
    </row>
    <row r="419" spans="1:39" s="15" customFormat="1" ht="74.25" customHeight="1" x14ac:dyDescent="0.2">
      <c r="A419" s="81">
        <v>416</v>
      </c>
      <c r="B419" s="82" t="s">
        <v>493</v>
      </c>
      <c r="C419" s="82" t="s">
        <v>1151</v>
      </c>
      <c r="D419" s="83" t="s">
        <v>1391</v>
      </c>
      <c r="E419" s="64">
        <v>4759</v>
      </c>
      <c r="F419" s="65">
        <v>4759</v>
      </c>
      <c r="G419" s="25" t="s">
        <v>1392</v>
      </c>
      <c r="H419" s="52" t="s">
        <v>1393</v>
      </c>
      <c r="I419" s="62">
        <v>80000</v>
      </c>
      <c r="J419" s="66">
        <v>80000</v>
      </c>
      <c r="K419" s="28" t="s">
        <v>1394</v>
      </c>
      <c r="L419" s="55" t="s">
        <v>1395</v>
      </c>
      <c r="M419" s="67">
        <v>5096</v>
      </c>
      <c r="N419" s="68">
        <v>5096</v>
      </c>
      <c r="O419" s="25" t="s">
        <v>1398</v>
      </c>
      <c r="P419" s="75" t="s">
        <v>1399</v>
      </c>
      <c r="Q419" s="69">
        <v>5861</v>
      </c>
      <c r="R419" s="63">
        <v>5861</v>
      </c>
      <c r="S419" s="24" t="s">
        <v>80</v>
      </c>
      <c r="T419" s="54" t="s">
        <v>81</v>
      </c>
      <c r="U419" s="18">
        <v>6287</v>
      </c>
      <c r="V419" s="18">
        <v>6287</v>
      </c>
      <c r="W419" s="18" t="s">
        <v>1396</v>
      </c>
      <c r="X419" s="77" t="s">
        <v>1397</v>
      </c>
      <c r="Y419" s="89">
        <f t="shared" si="101"/>
        <v>20400.599999999999</v>
      </c>
      <c r="Z419" s="90">
        <f t="shared" si="102"/>
        <v>33322.562120881397</v>
      </c>
      <c r="AA419" s="91">
        <f t="shared" si="103"/>
        <v>1.6334108859975394</v>
      </c>
      <c r="AB419" s="90">
        <f t="shared" si="104"/>
        <v>53723.162120881396</v>
      </c>
      <c r="AC419" s="90">
        <f t="shared" si="105"/>
        <v>-12921.962120881399</v>
      </c>
      <c r="AD419" s="92">
        <f t="shared" si="108"/>
        <v>4759</v>
      </c>
      <c r="AE419" s="92" t="str">
        <f t="shared" si="109"/>
        <v/>
      </c>
      <c r="AF419" s="92">
        <f t="shared" si="110"/>
        <v>5096</v>
      </c>
      <c r="AG419" s="92">
        <f t="shared" si="111"/>
        <v>5861</v>
      </c>
      <c r="AH419" s="92">
        <f t="shared" si="112"/>
        <v>6287</v>
      </c>
      <c r="AI419" s="100">
        <f t="shared" si="113"/>
        <v>5500.75</v>
      </c>
      <c r="AJ419" s="93">
        <f t="shared" si="106"/>
        <v>698.0889986241009</v>
      </c>
      <c r="AK419" s="23">
        <f t="shared" si="107"/>
        <v>0.12690796684526673</v>
      </c>
      <c r="AM419" s="41"/>
    </row>
    <row r="420" spans="1:39" s="15" customFormat="1" ht="74.25" customHeight="1" x14ac:dyDescent="0.2">
      <c r="A420" s="81">
        <v>417</v>
      </c>
      <c r="B420" s="82" t="s">
        <v>494</v>
      </c>
      <c r="C420" s="82" t="s">
        <v>1152</v>
      </c>
      <c r="D420" s="83" t="s">
        <v>1391</v>
      </c>
      <c r="E420" s="64">
        <v>9547</v>
      </c>
      <c r="F420" s="65">
        <v>9547</v>
      </c>
      <c r="G420" s="25" t="s">
        <v>1392</v>
      </c>
      <c r="H420" s="52" t="s">
        <v>1393</v>
      </c>
      <c r="I420" s="62">
        <v>80000</v>
      </c>
      <c r="J420" s="66">
        <v>80000</v>
      </c>
      <c r="K420" s="28" t="s">
        <v>1394</v>
      </c>
      <c r="L420" s="55" t="s">
        <v>1395</v>
      </c>
      <c r="M420" s="67">
        <v>10225</v>
      </c>
      <c r="N420" s="68">
        <v>10225</v>
      </c>
      <c r="O420" s="25" t="s">
        <v>1398</v>
      </c>
      <c r="P420" s="75" t="s">
        <v>1399</v>
      </c>
      <c r="Q420" s="69">
        <v>11759</v>
      </c>
      <c r="R420" s="63">
        <v>11759</v>
      </c>
      <c r="S420" s="24" t="s">
        <v>80</v>
      </c>
      <c r="T420" s="54" t="s">
        <v>81</v>
      </c>
      <c r="U420" s="18">
        <v>12614</v>
      </c>
      <c r="V420" s="18">
        <v>12614</v>
      </c>
      <c r="W420" s="18" t="s">
        <v>1396</v>
      </c>
      <c r="X420" s="77" t="s">
        <v>1397</v>
      </c>
      <c r="Y420" s="89">
        <f t="shared" si="101"/>
        <v>24829</v>
      </c>
      <c r="Z420" s="90">
        <f t="shared" si="102"/>
        <v>30865.379902084471</v>
      </c>
      <c r="AA420" s="91">
        <f t="shared" si="103"/>
        <v>1.2431181240518938</v>
      </c>
      <c r="AB420" s="90">
        <f t="shared" si="104"/>
        <v>55694.379902084474</v>
      </c>
      <c r="AC420" s="90">
        <f t="shared" si="105"/>
        <v>-6036.3799020844708</v>
      </c>
      <c r="AD420" s="92">
        <f t="shared" si="108"/>
        <v>9547</v>
      </c>
      <c r="AE420" s="92" t="str">
        <f t="shared" si="109"/>
        <v/>
      </c>
      <c r="AF420" s="92">
        <f t="shared" si="110"/>
        <v>10225</v>
      </c>
      <c r="AG420" s="92">
        <f t="shared" si="111"/>
        <v>11759</v>
      </c>
      <c r="AH420" s="92">
        <f t="shared" si="112"/>
        <v>12614</v>
      </c>
      <c r="AI420" s="100">
        <f t="shared" si="113"/>
        <v>11036.25</v>
      </c>
      <c r="AJ420" s="93">
        <f t="shared" si="106"/>
        <v>1400.9109833723674</v>
      </c>
      <c r="AK420" s="23">
        <f t="shared" si="107"/>
        <v>0.12693722807768648</v>
      </c>
      <c r="AM420" s="41"/>
    </row>
    <row r="421" spans="1:39" s="15" customFormat="1" ht="74.25" customHeight="1" x14ac:dyDescent="0.2">
      <c r="A421" s="81">
        <v>418</v>
      </c>
      <c r="B421" s="82" t="s">
        <v>495</v>
      </c>
      <c r="C421" s="82" t="s">
        <v>1153</v>
      </c>
      <c r="D421" s="83" t="s">
        <v>1391</v>
      </c>
      <c r="E421" s="64">
        <v>4444</v>
      </c>
      <c r="F421" s="65">
        <v>4444</v>
      </c>
      <c r="G421" s="25" t="s">
        <v>1392</v>
      </c>
      <c r="H421" s="52" t="s">
        <v>1393</v>
      </c>
      <c r="I421" s="62">
        <v>70000</v>
      </c>
      <c r="J421" s="66">
        <v>70000</v>
      </c>
      <c r="K421" s="28" t="s">
        <v>1394</v>
      </c>
      <c r="L421" s="55" t="s">
        <v>1395</v>
      </c>
      <c r="M421" s="67">
        <v>4760</v>
      </c>
      <c r="N421" s="68">
        <v>4760</v>
      </c>
      <c r="O421" s="25" t="s">
        <v>1398</v>
      </c>
      <c r="P421" s="75" t="s">
        <v>1399</v>
      </c>
      <c r="Q421" s="69">
        <v>5474</v>
      </c>
      <c r="R421" s="63">
        <v>5474</v>
      </c>
      <c r="S421" s="24" t="s">
        <v>80</v>
      </c>
      <c r="T421" s="54" t="s">
        <v>81</v>
      </c>
      <c r="U421" s="18">
        <v>5872</v>
      </c>
      <c r="V421" s="18">
        <v>5872</v>
      </c>
      <c r="W421" s="18" t="s">
        <v>1396</v>
      </c>
      <c r="X421" s="77" t="s">
        <v>1397</v>
      </c>
      <c r="Y421" s="89">
        <f t="shared" ref="Y421:Y484" si="114">+AVERAGE(F421,J421,N421,R421,V421)</f>
        <v>18110</v>
      </c>
      <c r="Z421" s="90">
        <f t="shared" ref="Z421:Z484" si="115">+STDEV(F421,J421,N421,R421,V421)</f>
        <v>29012.890652260074</v>
      </c>
      <c r="AA421" s="91">
        <f t="shared" ref="AA421:AA484" si="116">Z421/Y421</f>
        <v>1.6020370321513018</v>
      </c>
      <c r="AB421" s="90">
        <f t="shared" ref="AB421:AB484" si="117">+Y421+Z421</f>
        <v>47122.890652260074</v>
      </c>
      <c r="AC421" s="90">
        <f t="shared" ref="AC421:AC484" si="118">Y421-Z421</f>
        <v>-10902.890652260074</v>
      </c>
      <c r="AD421" s="92">
        <f t="shared" si="108"/>
        <v>4444</v>
      </c>
      <c r="AE421" s="92" t="str">
        <f t="shared" si="109"/>
        <v/>
      </c>
      <c r="AF421" s="92">
        <f t="shared" si="110"/>
        <v>4760</v>
      </c>
      <c r="AG421" s="92">
        <f t="shared" si="111"/>
        <v>5474</v>
      </c>
      <c r="AH421" s="92">
        <f t="shared" si="112"/>
        <v>5872</v>
      </c>
      <c r="AI421" s="100">
        <f t="shared" si="113"/>
        <v>5137.5</v>
      </c>
      <c r="AJ421" s="93">
        <f t="shared" ref="AJ421:AJ484" si="119">+STDEV(AD421:AH421)</f>
        <v>652.21954381429975</v>
      </c>
      <c r="AK421" s="23">
        <f t="shared" ref="AK421:AK484" si="120">+AJ421/AI421</f>
        <v>0.12695270925825786</v>
      </c>
      <c r="AM421" s="41"/>
    </row>
    <row r="422" spans="1:39" s="15" customFormat="1" ht="74.25" customHeight="1" x14ac:dyDescent="0.2">
      <c r="A422" s="81">
        <v>419</v>
      </c>
      <c r="B422" s="82" t="s">
        <v>496</v>
      </c>
      <c r="C422" s="82" t="s">
        <v>1154</v>
      </c>
      <c r="D422" s="83" t="s">
        <v>1391</v>
      </c>
      <c r="E422" s="64">
        <v>10732</v>
      </c>
      <c r="F422" s="65">
        <v>10732</v>
      </c>
      <c r="G422" s="25" t="s">
        <v>1392</v>
      </c>
      <c r="H422" s="52" t="s">
        <v>1393</v>
      </c>
      <c r="I422" s="62">
        <v>70000</v>
      </c>
      <c r="J422" s="66">
        <v>70000</v>
      </c>
      <c r="K422" s="28" t="s">
        <v>1394</v>
      </c>
      <c r="L422" s="55" t="s">
        <v>1395</v>
      </c>
      <c r="M422" s="67">
        <v>11494</v>
      </c>
      <c r="N422" s="68">
        <v>11494</v>
      </c>
      <c r="O422" s="25" t="s">
        <v>1398</v>
      </c>
      <c r="P422" s="75" t="s">
        <v>1399</v>
      </c>
      <c r="Q422" s="69">
        <v>13218</v>
      </c>
      <c r="R422" s="63">
        <v>13218</v>
      </c>
      <c r="S422" s="24" t="s">
        <v>80</v>
      </c>
      <c r="T422" s="54" t="s">
        <v>81</v>
      </c>
      <c r="U422" s="18">
        <v>14179</v>
      </c>
      <c r="V422" s="18">
        <v>14179</v>
      </c>
      <c r="W422" s="18" t="s">
        <v>1396</v>
      </c>
      <c r="X422" s="77" t="s">
        <v>1397</v>
      </c>
      <c r="Y422" s="89">
        <f t="shared" si="114"/>
        <v>23924.6</v>
      </c>
      <c r="Z422" s="90">
        <f t="shared" si="115"/>
        <v>25792.998076997563</v>
      </c>
      <c r="AA422" s="91">
        <f t="shared" si="116"/>
        <v>1.0780952691789023</v>
      </c>
      <c r="AB422" s="90">
        <f t="shared" si="117"/>
        <v>49717.598076997558</v>
      </c>
      <c r="AC422" s="90">
        <f t="shared" si="118"/>
        <v>-1868.3980769975642</v>
      </c>
      <c r="AD422" s="92">
        <f t="shared" si="108"/>
        <v>10732</v>
      </c>
      <c r="AE422" s="92" t="str">
        <f t="shared" si="109"/>
        <v/>
      </c>
      <c r="AF422" s="92">
        <f t="shared" si="110"/>
        <v>11494</v>
      </c>
      <c r="AG422" s="92">
        <f t="shared" si="111"/>
        <v>13218</v>
      </c>
      <c r="AH422" s="92">
        <f t="shared" si="112"/>
        <v>14179</v>
      </c>
      <c r="AI422" s="100">
        <f t="shared" si="113"/>
        <v>12405.75</v>
      </c>
      <c r="AJ422" s="93">
        <f t="shared" si="119"/>
        <v>1574.4726895059184</v>
      </c>
      <c r="AK422" s="23">
        <f t="shared" si="120"/>
        <v>0.12691475239352062</v>
      </c>
      <c r="AM422" s="41"/>
    </row>
    <row r="423" spans="1:39" s="15" customFormat="1" ht="74.25" customHeight="1" x14ac:dyDescent="0.2">
      <c r="A423" s="81">
        <v>420</v>
      </c>
      <c r="B423" s="82" t="s">
        <v>497</v>
      </c>
      <c r="C423" s="82" t="s">
        <v>1155</v>
      </c>
      <c r="D423" s="83" t="s">
        <v>1391</v>
      </c>
      <c r="E423" s="64">
        <v>15050</v>
      </c>
      <c r="F423" s="65">
        <v>15050</v>
      </c>
      <c r="G423" s="25" t="s">
        <v>1392</v>
      </c>
      <c r="H423" s="52" t="s">
        <v>1393</v>
      </c>
      <c r="I423" s="62">
        <v>95000</v>
      </c>
      <c r="J423" s="66">
        <v>95000</v>
      </c>
      <c r="K423" s="28" t="s">
        <v>1394</v>
      </c>
      <c r="L423" s="55" t="s">
        <v>1395</v>
      </c>
      <c r="M423" s="67">
        <v>16119</v>
      </c>
      <c r="N423" s="68">
        <v>16119</v>
      </c>
      <c r="O423" s="25" t="s">
        <v>1398</v>
      </c>
      <c r="P423" s="75" t="s">
        <v>1399</v>
      </c>
      <c r="Q423" s="69">
        <v>18537</v>
      </c>
      <c r="R423" s="63">
        <v>18537</v>
      </c>
      <c r="S423" s="24" t="s">
        <v>80</v>
      </c>
      <c r="T423" s="54" t="s">
        <v>81</v>
      </c>
      <c r="U423" s="18">
        <v>19885</v>
      </c>
      <c r="V423" s="18">
        <v>19885</v>
      </c>
      <c r="W423" s="18" t="s">
        <v>1396</v>
      </c>
      <c r="X423" s="77" t="s">
        <v>1397</v>
      </c>
      <c r="Y423" s="89">
        <f t="shared" si="114"/>
        <v>32918.199999999997</v>
      </c>
      <c r="Z423" s="90">
        <f t="shared" si="115"/>
        <v>34757.440925649287</v>
      </c>
      <c r="AA423" s="91">
        <f t="shared" si="116"/>
        <v>1.0558730709956587</v>
      </c>
      <c r="AB423" s="90">
        <f t="shared" si="117"/>
        <v>67675.640925649292</v>
      </c>
      <c r="AC423" s="90">
        <f t="shared" si="118"/>
        <v>-1839.2409256492901</v>
      </c>
      <c r="AD423" s="92">
        <f t="shared" si="108"/>
        <v>15050</v>
      </c>
      <c r="AE423" s="92" t="str">
        <f t="shared" si="109"/>
        <v/>
      </c>
      <c r="AF423" s="92">
        <f t="shared" si="110"/>
        <v>16119</v>
      </c>
      <c r="AG423" s="92">
        <f t="shared" si="111"/>
        <v>18537</v>
      </c>
      <c r="AH423" s="92">
        <f t="shared" si="112"/>
        <v>19885</v>
      </c>
      <c r="AI423" s="100">
        <f t="shared" si="113"/>
        <v>17397.75</v>
      </c>
      <c r="AJ423" s="93">
        <f t="shared" si="119"/>
        <v>2208.4258911420748</v>
      </c>
      <c r="AK423" s="23">
        <f t="shared" si="120"/>
        <v>0.12693744255102382</v>
      </c>
      <c r="AM423" s="41"/>
    </row>
    <row r="424" spans="1:39" s="15" customFormat="1" ht="74.25" customHeight="1" x14ac:dyDescent="0.2">
      <c r="A424" s="81">
        <v>421</v>
      </c>
      <c r="B424" s="82" t="s">
        <v>498</v>
      </c>
      <c r="C424" s="82" t="s">
        <v>1156</v>
      </c>
      <c r="D424" s="83" t="s">
        <v>1391</v>
      </c>
      <c r="E424" s="64">
        <v>9003</v>
      </c>
      <c r="F424" s="65">
        <v>9003</v>
      </c>
      <c r="G424" s="25" t="s">
        <v>1392</v>
      </c>
      <c r="H424" s="52" t="s">
        <v>1393</v>
      </c>
      <c r="I424" s="62">
        <v>95000</v>
      </c>
      <c r="J424" s="66">
        <v>95000</v>
      </c>
      <c r="K424" s="28" t="s">
        <v>1394</v>
      </c>
      <c r="L424" s="55" t="s">
        <v>1395</v>
      </c>
      <c r="M424" s="67">
        <v>9643</v>
      </c>
      <c r="N424" s="68">
        <v>9643</v>
      </c>
      <c r="O424" s="25" t="s">
        <v>1398</v>
      </c>
      <c r="P424" s="75" t="s">
        <v>1399</v>
      </c>
      <c r="Q424" s="69">
        <v>11089</v>
      </c>
      <c r="R424" s="63">
        <v>11089</v>
      </c>
      <c r="S424" s="24" t="s">
        <v>80</v>
      </c>
      <c r="T424" s="54" t="s">
        <v>81</v>
      </c>
      <c r="U424" s="18">
        <v>11896</v>
      </c>
      <c r="V424" s="18">
        <v>11896</v>
      </c>
      <c r="W424" s="18" t="s">
        <v>1396</v>
      </c>
      <c r="X424" s="77" t="s">
        <v>1397</v>
      </c>
      <c r="Y424" s="89">
        <f t="shared" si="114"/>
        <v>27326.2</v>
      </c>
      <c r="Z424" s="90">
        <f t="shared" si="115"/>
        <v>37848.104849516574</v>
      </c>
      <c r="AA424" s="91">
        <f t="shared" si="116"/>
        <v>1.3850482265926682</v>
      </c>
      <c r="AB424" s="90">
        <f t="shared" si="117"/>
        <v>65174.304849516571</v>
      </c>
      <c r="AC424" s="90">
        <f t="shared" si="118"/>
        <v>-10521.904849516573</v>
      </c>
      <c r="AD424" s="92">
        <f t="shared" si="108"/>
        <v>9003</v>
      </c>
      <c r="AE424" s="92" t="str">
        <f t="shared" si="109"/>
        <v/>
      </c>
      <c r="AF424" s="92">
        <f t="shared" si="110"/>
        <v>9643</v>
      </c>
      <c r="AG424" s="92">
        <f t="shared" si="111"/>
        <v>11089</v>
      </c>
      <c r="AH424" s="92">
        <f t="shared" si="112"/>
        <v>11896</v>
      </c>
      <c r="AI424" s="100">
        <f t="shared" si="113"/>
        <v>10407.75</v>
      </c>
      <c r="AJ424" s="93">
        <f t="shared" si="119"/>
        <v>1321.2563150274816</v>
      </c>
      <c r="AK424" s="23">
        <f t="shared" si="120"/>
        <v>0.12694927482188575</v>
      </c>
      <c r="AM424" s="41"/>
    </row>
    <row r="425" spans="1:39" s="15" customFormat="1" ht="74.25" customHeight="1" x14ac:dyDescent="0.2">
      <c r="A425" s="81">
        <v>422</v>
      </c>
      <c r="B425" s="82" t="s">
        <v>499</v>
      </c>
      <c r="C425" s="82" t="s">
        <v>1157</v>
      </c>
      <c r="D425" s="83" t="s">
        <v>1391</v>
      </c>
      <c r="E425" s="64">
        <v>21945</v>
      </c>
      <c r="F425" s="65">
        <v>21945</v>
      </c>
      <c r="G425" s="25" t="s">
        <v>1392</v>
      </c>
      <c r="H425" s="52" t="s">
        <v>1393</v>
      </c>
      <c r="I425" s="62">
        <v>150000</v>
      </c>
      <c r="J425" s="66">
        <v>150000</v>
      </c>
      <c r="K425" s="28" t="s">
        <v>1394</v>
      </c>
      <c r="L425" s="55" t="s">
        <v>1395</v>
      </c>
      <c r="M425" s="67">
        <v>23503</v>
      </c>
      <c r="N425" s="68">
        <v>23503</v>
      </c>
      <c r="O425" s="25" t="s">
        <v>1398</v>
      </c>
      <c r="P425" s="75" t="s">
        <v>1399</v>
      </c>
      <c r="Q425" s="69">
        <v>27029</v>
      </c>
      <c r="R425" s="63">
        <v>27029</v>
      </c>
      <c r="S425" s="24" t="s">
        <v>80</v>
      </c>
      <c r="T425" s="54" t="s">
        <v>81</v>
      </c>
      <c r="U425" s="18">
        <v>28995</v>
      </c>
      <c r="V425" s="18">
        <v>28995</v>
      </c>
      <c r="W425" s="18" t="s">
        <v>1396</v>
      </c>
      <c r="X425" s="77" t="s">
        <v>1397</v>
      </c>
      <c r="Y425" s="89">
        <f t="shared" si="114"/>
        <v>50294.400000000001</v>
      </c>
      <c r="Z425" s="90">
        <f t="shared" si="115"/>
        <v>55806.848914806149</v>
      </c>
      <c r="AA425" s="91">
        <f t="shared" si="116"/>
        <v>1.1096036321102578</v>
      </c>
      <c r="AB425" s="90">
        <f t="shared" si="117"/>
        <v>106101.24891480614</v>
      </c>
      <c r="AC425" s="90">
        <f t="shared" si="118"/>
        <v>-5512.4489148061475</v>
      </c>
      <c r="AD425" s="92">
        <f t="shared" si="108"/>
        <v>21945</v>
      </c>
      <c r="AE425" s="92" t="str">
        <f t="shared" si="109"/>
        <v/>
      </c>
      <c r="AF425" s="92">
        <f t="shared" si="110"/>
        <v>23503</v>
      </c>
      <c r="AG425" s="92">
        <f t="shared" si="111"/>
        <v>27029</v>
      </c>
      <c r="AH425" s="92">
        <f t="shared" si="112"/>
        <v>28995</v>
      </c>
      <c r="AI425" s="100">
        <f t="shared" si="113"/>
        <v>25368</v>
      </c>
      <c r="AJ425" s="93">
        <f t="shared" si="119"/>
        <v>3220.2072397078214</v>
      </c>
      <c r="AK425" s="23">
        <f t="shared" si="120"/>
        <v>0.12693973666460981</v>
      </c>
      <c r="AM425" s="41"/>
    </row>
    <row r="426" spans="1:39" s="15" customFormat="1" ht="74.25" customHeight="1" x14ac:dyDescent="0.2">
      <c r="A426" s="81">
        <v>423</v>
      </c>
      <c r="B426" s="82" t="s">
        <v>500</v>
      </c>
      <c r="C426" s="82" t="s">
        <v>1158</v>
      </c>
      <c r="D426" s="83" t="s">
        <v>1391</v>
      </c>
      <c r="E426" s="64">
        <v>21266</v>
      </c>
      <c r="F426" s="65">
        <v>21266</v>
      </c>
      <c r="G426" s="25" t="s">
        <v>1392</v>
      </c>
      <c r="H426" s="52" t="s">
        <v>1393</v>
      </c>
      <c r="I426" s="62">
        <v>150000</v>
      </c>
      <c r="J426" s="66">
        <v>150000</v>
      </c>
      <c r="K426" s="28" t="s">
        <v>1394</v>
      </c>
      <c r="L426" s="55" t="s">
        <v>1395</v>
      </c>
      <c r="M426" s="67">
        <v>22776</v>
      </c>
      <c r="N426" s="68">
        <v>22776</v>
      </c>
      <c r="O426" s="25" t="s">
        <v>1398</v>
      </c>
      <c r="P426" s="75" t="s">
        <v>1399</v>
      </c>
      <c r="Q426" s="69">
        <v>26192</v>
      </c>
      <c r="R426" s="63">
        <v>26192</v>
      </c>
      <c r="S426" s="24" t="s">
        <v>80</v>
      </c>
      <c r="T426" s="54" t="s">
        <v>81</v>
      </c>
      <c r="U426" s="18">
        <v>28097</v>
      </c>
      <c r="V426" s="18">
        <v>28097</v>
      </c>
      <c r="W426" s="18" t="s">
        <v>1396</v>
      </c>
      <c r="X426" s="77" t="s">
        <v>1397</v>
      </c>
      <c r="Y426" s="89">
        <f t="shared" si="114"/>
        <v>49666.2</v>
      </c>
      <c r="Z426" s="90">
        <f t="shared" si="115"/>
        <v>56153.348281291292</v>
      </c>
      <c r="AA426" s="91">
        <f t="shared" si="116"/>
        <v>1.130614951038962</v>
      </c>
      <c r="AB426" s="90">
        <f t="shared" si="117"/>
        <v>105819.5482812913</v>
      </c>
      <c r="AC426" s="90">
        <f t="shared" si="118"/>
        <v>-6487.1482812912946</v>
      </c>
      <c r="AD426" s="92">
        <f t="shared" si="108"/>
        <v>21266</v>
      </c>
      <c r="AE426" s="92" t="str">
        <f t="shared" si="109"/>
        <v/>
      </c>
      <c r="AF426" s="92">
        <f t="shared" si="110"/>
        <v>22776</v>
      </c>
      <c r="AG426" s="92">
        <f t="shared" si="111"/>
        <v>26192</v>
      </c>
      <c r="AH426" s="92">
        <f t="shared" si="112"/>
        <v>28097</v>
      </c>
      <c r="AI426" s="100">
        <f t="shared" si="113"/>
        <v>24582.75</v>
      </c>
      <c r="AJ426" s="93">
        <f t="shared" si="119"/>
        <v>3120.0862568204743</v>
      </c>
      <c r="AK426" s="23">
        <f t="shared" si="120"/>
        <v>0.12692177469243573</v>
      </c>
      <c r="AM426" s="41"/>
    </row>
    <row r="427" spans="1:39" s="15" customFormat="1" ht="74.25" customHeight="1" x14ac:dyDescent="0.2">
      <c r="A427" s="81">
        <v>424</v>
      </c>
      <c r="B427" s="82" t="s">
        <v>501</v>
      </c>
      <c r="C427" s="82" t="s">
        <v>1159</v>
      </c>
      <c r="D427" s="83" t="s">
        <v>1391</v>
      </c>
      <c r="E427" s="64">
        <v>23186</v>
      </c>
      <c r="F427" s="65">
        <v>23186</v>
      </c>
      <c r="G427" s="25" t="s">
        <v>1392</v>
      </c>
      <c r="H427" s="52" t="s">
        <v>1393</v>
      </c>
      <c r="I427" s="62">
        <v>200000</v>
      </c>
      <c r="J427" s="66">
        <v>200000</v>
      </c>
      <c r="K427" s="28" t="s">
        <v>1394</v>
      </c>
      <c r="L427" s="55" t="s">
        <v>1395</v>
      </c>
      <c r="M427" s="67">
        <v>24833</v>
      </c>
      <c r="N427" s="68">
        <v>24833</v>
      </c>
      <c r="O427" s="25" t="s">
        <v>1398</v>
      </c>
      <c r="P427" s="75" t="s">
        <v>1399</v>
      </c>
      <c r="Q427" s="69">
        <v>28558</v>
      </c>
      <c r="R427" s="63">
        <v>28558</v>
      </c>
      <c r="S427" s="24" t="s">
        <v>80</v>
      </c>
      <c r="T427" s="54" t="s">
        <v>81</v>
      </c>
      <c r="U427" s="18">
        <v>30635</v>
      </c>
      <c r="V427" s="18">
        <v>30635</v>
      </c>
      <c r="W427" s="18" t="s">
        <v>1396</v>
      </c>
      <c r="X427" s="77" t="s">
        <v>1397</v>
      </c>
      <c r="Y427" s="89">
        <f t="shared" si="114"/>
        <v>61442.400000000001</v>
      </c>
      <c r="Z427" s="90">
        <f t="shared" si="115"/>
        <v>77512.077260901744</v>
      </c>
      <c r="AA427" s="91">
        <f t="shared" si="116"/>
        <v>1.2615405202417507</v>
      </c>
      <c r="AB427" s="90">
        <f t="shared" si="117"/>
        <v>138954.47726090174</v>
      </c>
      <c r="AC427" s="90">
        <f t="shared" si="118"/>
        <v>-16069.677260901743</v>
      </c>
      <c r="AD427" s="92">
        <f t="shared" si="108"/>
        <v>23186</v>
      </c>
      <c r="AE427" s="92" t="str">
        <f t="shared" si="109"/>
        <v/>
      </c>
      <c r="AF427" s="92">
        <f t="shared" si="110"/>
        <v>24833</v>
      </c>
      <c r="AG427" s="92">
        <f t="shared" si="111"/>
        <v>28558</v>
      </c>
      <c r="AH427" s="92">
        <f t="shared" si="112"/>
        <v>30635</v>
      </c>
      <c r="AI427" s="100">
        <f t="shared" si="113"/>
        <v>26803</v>
      </c>
      <c r="AJ427" s="93">
        <f t="shared" si="119"/>
        <v>3402.3441918771241</v>
      </c>
      <c r="AK427" s="23">
        <f t="shared" si="120"/>
        <v>0.12693893190602262</v>
      </c>
      <c r="AM427" s="41"/>
    </row>
    <row r="428" spans="1:39" s="15" customFormat="1" ht="74.25" customHeight="1" x14ac:dyDescent="0.2">
      <c r="A428" s="81">
        <v>425</v>
      </c>
      <c r="B428" s="82" t="s">
        <v>502</v>
      </c>
      <c r="C428" s="82" t="s">
        <v>1160</v>
      </c>
      <c r="D428" s="83" t="s">
        <v>1391</v>
      </c>
      <c r="E428" s="64">
        <v>29969</v>
      </c>
      <c r="F428" s="65">
        <v>29969</v>
      </c>
      <c r="G428" s="25" t="s">
        <v>1392</v>
      </c>
      <c r="H428" s="52" t="s">
        <v>1393</v>
      </c>
      <c r="I428" s="62">
        <v>200000</v>
      </c>
      <c r="J428" s="66">
        <v>200000</v>
      </c>
      <c r="K428" s="28" t="s">
        <v>1394</v>
      </c>
      <c r="L428" s="55" t="s">
        <v>1395</v>
      </c>
      <c r="M428" s="67">
        <v>32098</v>
      </c>
      <c r="N428" s="68">
        <v>32098</v>
      </c>
      <c r="O428" s="25" t="s">
        <v>1398</v>
      </c>
      <c r="P428" s="75" t="s">
        <v>1399</v>
      </c>
      <c r="Q428" s="69">
        <v>36913</v>
      </c>
      <c r="R428" s="63">
        <v>36913</v>
      </c>
      <c r="S428" s="24" t="s">
        <v>80</v>
      </c>
      <c r="T428" s="54" t="s">
        <v>81</v>
      </c>
      <c r="U428" s="18">
        <v>39598</v>
      </c>
      <c r="V428" s="18">
        <v>39598</v>
      </c>
      <c r="W428" s="18" t="s">
        <v>1396</v>
      </c>
      <c r="X428" s="77" t="s">
        <v>1397</v>
      </c>
      <c r="Y428" s="89">
        <f t="shared" si="114"/>
        <v>67715.600000000006</v>
      </c>
      <c r="Z428" s="90">
        <f t="shared" si="115"/>
        <v>74047.250659967118</v>
      </c>
      <c r="AA428" s="91">
        <f t="shared" si="116"/>
        <v>1.0935035746558712</v>
      </c>
      <c r="AB428" s="90">
        <f t="shared" si="117"/>
        <v>141762.85065996711</v>
      </c>
      <c r="AC428" s="90">
        <f t="shared" si="118"/>
        <v>-6331.650659967112</v>
      </c>
      <c r="AD428" s="92">
        <f t="shared" si="108"/>
        <v>29969</v>
      </c>
      <c r="AE428" s="92" t="str">
        <f t="shared" si="109"/>
        <v/>
      </c>
      <c r="AF428" s="92">
        <f t="shared" si="110"/>
        <v>32098</v>
      </c>
      <c r="AG428" s="92">
        <f t="shared" si="111"/>
        <v>36913</v>
      </c>
      <c r="AH428" s="92">
        <f t="shared" si="112"/>
        <v>39598</v>
      </c>
      <c r="AI428" s="100">
        <f t="shared" si="113"/>
        <v>34644.5</v>
      </c>
      <c r="AJ428" s="93">
        <f t="shared" si="119"/>
        <v>4398.0380853285023</v>
      </c>
      <c r="AK428" s="23">
        <f t="shared" si="120"/>
        <v>0.12694765649175199</v>
      </c>
      <c r="AM428" s="41"/>
    </row>
    <row r="429" spans="1:39" s="15" customFormat="1" ht="74.25" customHeight="1" x14ac:dyDescent="0.2">
      <c r="A429" s="81">
        <v>426</v>
      </c>
      <c r="B429" s="82" t="s">
        <v>503</v>
      </c>
      <c r="C429" s="82" t="s">
        <v>1161</v>
      </c>
      <c r="D429" s="83" t="s">
        <v>1391</v>
      </c>
      <c r="E429" s="64">
        <v>36078</v>
      </c>
      <c r="F429" s="65">
        <v>36078</v>
      </c>
      <c r="G429" s="25" t="s">
        <v>1392</v>
      </c>
      <c r="H429" s="52" t="s">
        <v>1393</v>
      </c>
      <c r="I429" s="62">
        <v>220000</v>
      </c>
      <c r="J429" s="66">
        <v>220000</v>
      </c>
      <c r="K429" s="28" t="s">
        <v>1394</v>
      </c>
      <c r="L429" s="55" t="s">
        <v>1395</v>
      </c>
      <c r="M429" s="67">
        <v>38640</v>
      </c>
      <c r="N429" s="68">
        <v>38640</v>
      </c>
      <c r="O429" s="25" t="s">
        <v>1398</v>
      </c>
      <c r="P429" s="75" t="s">
        <v>1399</v>
      </c>
      <c r="Q429" s="69">
        <v>44436</v>
      </c>
      <c r="R429" s="63">
        <v>44436</v>
      </c>
      <c r="S429" s="24" t="s">
        <v>80</v>
      </c>
      <c r="T429" s="54" t="s">
        <v>81</v>
      </c>
      <c r="U429" s="18">
        <v>47668</v>
      </c>
      <c r="V429" s="18">
        <v>47668</v>
      </c>
      <c r="W429" s="18" t="s">
        <v>1396</v>
      </c>
      <c r="X429" s="77" t="s">
        <v>1397</v>
      </c>
      <c r="Y429" s="89">
        <f t="shared" si="114"/>
        <v>77364.399999999994</v>
      </c>
      <c r="Z429" s="90">
        <f t="shared" si="115"/>
        <v>79867.415238005546</v>
      </c>
      <c r="AA429" s="91">
        <f t="shared" si="116"/>
        <v>1.0323535791398311</v>
      </c>
      <c r="AB429" s="90">
        <f t="shared" si="117"/>
        <v>157231.81523800554</v>
      </c>
      <c r="AC429" s="90">
        <f t="shared" si="118"/>
        <v>-2503.0152380055515</v>
      </c>
      <c r="AD429" s="92">
        <f t="shared" si="108"/>
        <v>36078</v>
      </c>
      <c r="AE429" s="92" t="str">
        <f t="shared" si="109"/>
        <v/>
      </c>
      <c r="AF429" s="92">
        <f t="shared" si="110"/>
        <v>38640</v>
      </c>
      <c r="AG429" s="92">
        <f t="shared" si="111"/>
        <v>44436</v>
      </c>
      <c r="AH429" s="92">
        <f t="shared" si="112"/>
        <v>47668</v>
      </c>
      <c r="AI429" s="100">
        <f t="shared" si="113"/>
        <v>41705.5</v>
      </c>
      <c r="AJ429" s="93">
        <f t="shared" si="119"/>
        <v>5293.8040197952168</v>
      </c>
      <c r="AK429" s="23">
        <f t="shared" si="120"/>
        <v>0.12693299492381621</v>
      </c>
      <c r="AM429" s="41"/>
    </row>
    <row r="430" spans="1:39" s="15" customFormat="1" ht="74.25" customHeight="1" x14ac:dyDescent="0.2">
      <c r="A430" s="81">
        <v>427</v>
      </c>
      <c r="B430" s="82" t="s">
        <v>504</v>
      </c>
      <c r="C430" s="82" t="s">
        <v>1162</v>
      </c>
      <c r="D430" s="83" t="s">
        <v>1391</v>
      </c>
      <c r="E430" s="64">
        <v>42836</v>
      </c>
      <c r="F430" s="65">
        <v>42836</v>
      </c>
      <c r="G430" s="25" t="s">
        <v>1392</v>
      </c>
      <c r="H430" s="52" t="s">
        <v>1393</v>
      </c>
      <c r="I430" s="62">
        <v>220000</v>
      </c>
      <c r="J430" s="66">
        <v>220000</v>
      </c>
      <c r="K430" s="28" t="s">
        <v>1394</v>
      </c>
      <c r="L430" s="55" t="s">
        <v>1395</v>
      </c>
      <c r="M430" s="67">
        <v>45878</v>
      </c>
      <c r="N430" s="68">
        <v>45878</v>
      </c>
      <c r="O430" s="25" t="s">
        <v>1398</v>
      </c>
      <c r="P430" s="75" t="s">
        <v>1399</v>
      </c>
      <c r="Q430" s="69">
        <v>52759</v>
      </c>
      <c r="R430" s="63">
        <v>52759</v>
      </c>
      <c r="S430" s="24" t="s">
        <v>80</v>
      </c>
      <c r="T430" s="54" t="s">
        <v>81</v>
      </c>
      <c r="U430" s="18">
        <v>56597</v>
      </c>
      <c r="V430" s="18">
        <v>56597</v>
      </c>
      <c r="W430" s="18" t="s">
        <v>1396</v>
      </c>
      <c r="X430" s="77" t="s">
        <v>1397</v>
      </c>
      <c r="Y430" s="89">
        <f t="shared" si="114"/>
        <v>83614</v>
      </c>
      <c r="Z430" s="90">
        <f t="shared" si="115"/>
        <v>76436.151934146968</v>
      </c>
      <c r="AA430" s="91">
        <f t="shared" si="116"/>
        <v>0.91415494934038521</v>
      </c>
      <c r="AB430" s="90">
        <f t="shared" si="117"/>
        <v>160050.15193414697</v>
      </c>
      <c r="AC430" s="90">
        <f t="shared" si="118"/>
        <v>7177.8480658530316</v>
      </c>
      <c r="AD430" s="92">
        <f t="shared" si="108"/>
        <v>42836</v>
      </c>
      <c r="AE430" s="92" t="str">
        <f t="shared" si="109"/>
        <v/>
      </c>
      <c r="AF430" s="92">
        <f t="shared" si="110"/>
        <v>45878</v>
      </c>
      <c r="AG430" s="92">
        <f t="shared" si="111"/>
        <v>52759</v>
      </c>
      <c r="AH430" s="92">
        <f t="shared" si="112"/>
        <v>56597</v>
      </c>
      <c r="AI430" s="100">
        <f t="shared" si="113"/>
        <v>49517.5</v>
      </c>
      <c r="AJ430" s="93">
        <f t="shared" si="119"/>
        <v>6285.301504303513</v>
      </c>
      <c r="AK430" s="23">
        <f t="shared" si="120"/>
        <v>0.12693091340038395</v>
      </c>
      <c r="AM430" s="41"/>
    </row>
    <row r="431" spans="1:39" s="15" customFormat="1" ht="74.25" customHeight="1" x14ac:dyDescent="0.2">
      <c r="A431" s="81">
        <v>428</v>
      </c>
      <c r="B431" s="82" t="s">
        <v>505</v>
      </c>
      <c r="C431" s="82" t="s">
        <v>1163</v>
      </c>
      <c r="D431" s="83" t="s">
        <v>1391</v>
      </c>
      <c r="E431" s="64">
        <v>9819</v>
      </c>
      <c r="F431" s="65">
        <v>9819</v>
      </c>
      <c r="G431" s="25" t="s">
        <v>1392</v>
      </c>
      <c r="H431" s="52" t="s">
        <v>1393</v>
      </c>
      <c r="I431" s="62">
        <v>90000</v>
      </c>
      <c r="J431" s="66">
        <v>90000</v>
      </c>
      <c r="K431" s="28" t="s">
        <v>1394</v>
      </c>
      <c r="L431" s="55" t="s">
        <v>1395</v>
      </c>
      <c r="M431" s="67">
        <v>10517</v>
      </c>
      <c r="N431" s="68">
        <v>10517</v>
      </c>
      <c r="O431" s="25" t="s">
        <v>1398</v>
      </c>
      <c r="P431" s="75" t="s">
        <v>1399</v>
      </c>
      <c r="Q431" s="69">
        <v>12094</v>
      </c>
      <c r="R431" s="63">
        <v>12094</v>
      </c>
      <c r="S431" s="24" t="s">
        <v>80</v>
      </c>
      <c r="T431" s="54" t="s">
        <v>81</v>
      </c>
      <c r="U431" s="18">
        <v>12974</v>
      </c>
      <c r="V431" s="18">
        <v>12974</v>
      </c>
      <c r="W431" s="18" t="s">
        <v>1396</v>
      </c>
      <c r="X431" s="77" t="s">
        <v>1397</v>
      </c>
      <c r="Y431" s="89">
        <f t="shared" si="114"/>
        <v>27080.799999999999</v>
      </c>
      <c r="Z431" s="90">
        <f t="shared" si="115"/>
        <v>35195.03132119646</v>
      </c>
      <c r="AA431" s="91">
        <f t="shared" si="116"/>
        <v>1.2996304142121526</v>
      </c>
      <c r="AB431" s="90">
        <f t="shared" si="117"/>
        <v>62275.831321196456</v>
      </c>
      <c r="AC431" s="90">
        <f t="shared" si="118"/>
        <v>-8114.2313211964611</v>
      </c>
      <c r="AD431" s="92">
        <f t="shared" si="108"/>
        <v>9819</v>
      </c>
      <c r="AE431" s="92" t="str">
        <f t="shared" si="109"/>
        <v/>
      </c>
      <c r="AF431" s="92">
        <f t="shared" si="110"/>
        <v>10517</v>
      </c>
      <c r="AG431" s="92">
        <f t="shared" si="111"/>
        <v>12094</v>
      </c>
      <c r="AH431" s="92">
        <f t="shared" si="112"/>
        <v>12974</v>
      </c>
      <c r="AI431" s="100">
        <f t="shared" si="113"/>
        <v>11351</v>
      </c>
      <c r="AJ431" s="93">
        <f t="shared" si="119"/>
        <v>1440.9207704334985</v>
      </c>
      <c r="AK431" s="23">
        <f t="shared" si="120"/>
        <v>0.12694218751065972</v>
      </c>
      <c r="AM431" s="41"/>
    </row>
    <row r="432" spans="1:39" s="15" customFormat="1" ht="74.25" customHeight="1" x14ac:dyDescent="0.2">
      <c r="A432" s="81">
        <v>429</v>
      </c>
      <c r="B432" s="82" t="s">
        <v>506</v>
      </c>
      <c r="C432" s="82" t="s">
        <v>1164</v>
      </c>
      <c r="D432" s="83" t="s">
        <v>1391</v>
      </c>
      <c r="E432" s="64">
        <v>4975</v>
      </c>
      <c r="F432" s="65">
        <v>4975</v>
      </c>
      <c r="G432" s="25" t="s">
        <v>1392</v>
      </c>
      <c r="H432" s="52" t="s">
        <v>1393</v>
      </c>
      <c r="I432" s="62">
        <v>90000</v>
      </c>
      <c r="J432" s="66">
        <v>90000</v>
      </c>
      <c r="K432" s="28" t="s">
        <v>1394</v>
      </c>
      <c r="L432" s="55" t="s">
        <v>1395</v>
      </c>
      <c r="M432" s="67">
        <v>5328</v>
      </c>
      <c r="N432" s="68">
        <v>5328</v>
      </c>
      <c r="O432" s="25" t="s">
        <v>1398</v>
      </c>
      <c r="P432" s="75" t="s">
        <v>1399</v>
      </c>
      <c r="Q432" s="69">
        <v>6128</v>
      </c>
      <c r="R432" s="63">
        <v>6128</v>
      </c>
      <c r="S432" s="24" t="s">
        <v>80</v>
      </c>
      <c r="T432" s="54" t="s">
        <v>81</v>
      </c>
      <c r="U432" s="18">
        <v>6573</v>
      </c>
      <c r="V432" s="18">
        <v>6573</v>
      </c>
      <c r="W432" s="18" t="s">
        <v>1396</v>
      </c>
      <c r="X432" s="77" t="s">
        <v>1397</v>
      </c>
      <c r="Y432" s="89">
        <f t="shared" si="114"/>
        <v>22600.799999999999</v>
      </c>
      <c r="Z432" s="90">
        <f t="shared" si="115"/>
        <v>37682.602480455091</v>
      </c>
      <c r="AA432" s="91">
        <f t="shared" si="116"/>
        <v>1.6673127712494731</v>
      </c>
      <c r="AB432" s="90">
        <f t="shared" si="117"/>
        <v>60283.402480455086</v>
      </c>
      <c r="AC432" s="90">
        <f t="shared" si="118"/>
        <v>-15081.802480455091</v>
      </c>
      <c r="AD432" s="92">
        <f t="shared" si="108"/>
        <v>4975</v>
      </c>
      <c r="AE432" s="92" t="str">
        <f t="shared" si="109"/>
        <v/>
      </c>
      <c r="AF432" s="92">
        <f t="shared" si="110"/>
        <v>5328</v>
      </c>
      <c r="AG432" s="92">
        <f t="shared" si="111"/>
        <v>6128</v>
      </c>
      <c r="AH432" s="92">
        <f t="shared" si="112"/>
        <v>6573</v>
      </c>
      <c r="AI432" s="100">
        <f t="shared" si="113"/>
        <v>5751</v>
      </c>
      <c r="AJ432" s="93">
        <f t="shared" si="119"/>
        <v>730.04976999288658</v>
      </c>
      <c r="AK432" s="23">
        <f t="shared" si="120"/>
        <v>0.12694310032914041</v>
      </c>
      <c r="AM432" s="41"/>
    </row>
    <row r="433" spans="1:39" s="15" customFormat="1" ht="74.25" customHeight="1" x14ac:dyDescent="0.2">
      <c r="A433" s="81">
        <v>430</v>
      </c>
      <c r="B433" s="82" t="s">
        <v>507</v>
      </c>
      <c r="C433" s="82" t="s">
        <v>1165</v>
      </c>
      <c r="D433" s="83" t="s">
        <v>1391</v>
      </c>
      <c r="E433" s="64">
        <v>39088</v>
      </c>
      <c r="F433" s="65">
        <v>39088</v>
      </c>
      <c r="G433" s="25" t="s">
        <v>1392</v>
      </c>
      <c r="H433" s="52" t="s">
        <v>1393</v>
      </c>
      <c r="I433" s="62">
        <v>300000</v>
      </c>
      <c r="J433" s="66">
        <v>300000</v>
      </c>
      <c r="K433" s="28" t="s">
        <v>1394</v>
      </c>
      <c r="L433" s="55" t="s">
        <v>1395</v>
      </c>
      <c r="M433" s="67">
        <v>41864</v>
      </c>
      <c r="N433" s="68">
        <v>41864</v>
      </c>
      <c r="O433" s="25" t="s">
        <v>1398</v>
      </c>
      <c r="P433" s="75" t="s">
        <v>1399</v>
      </c>
      <c r="Q433" s="69">
        <v>48144</v>
      </c>
      <c r="R433" s="63">
        <v>48144</v>
      </c>
      <c r="S433" s="24" t="s">
        <v>80</v>
      </c>
      <c r="T433" s="54" t="s">
        <v>81</v>
      </c>
      <c r="U433" s="18">
        <v>51645</v>
      </c>
      <c r="V433" s="18">
        <v>51645</v>
      </c>
      <c r="W433" s="18" t="s">
        <v>1396</v>
      </c>
      <c r="X433" s="77" t="s">
        <v>1397</v>
      </c>
      <c r="Y433" s="89">
        <f t="shared" si="114"/>
        <v>96148.2</v>
      </c>
      <c r="Z433" s="90">
        <f t="shared" si="115"/>
        <v>114064.82278160959</v>
      </c>
      <c r="AA433" s="91">
        <f t="shared" si="116"/>
        <v>1.1863438190377937</v>
      </c>
      <c r="AB433" s="90">
        <f t="shared" si="117"/>
        <v>210213.02278160959</v>
      </c>
      <c r="AC433" s="90">
        <f t="shared" si="118"/>
        <v>-17916.622781609592</v>
      </c>
      <c r="AD433" s="92">
        <f t="shared" si="108"/>
        <v>39088</v>
      </c>
      <c r="AE433" s="92" t="str">
        <f t="shared" si="109"/>
        <v/>
      </c>
      <c r="AF433" s="92">
        <f t="shared" si="110"/>
        <v>41864</v>
      </c>
      <c r="AG433" s="92">
        <f t="shared" si="111"/>
        <v>48144</v>
      </c>
      <c r="AH433" s="92">
        <f t="shared" si="112"/>
        <v>51645</v>
      </c>
      <c r="AI433" s="100">
        <f t="shared" si="113"/>
        <v>45185.25</v>
      </c>
      <c r="AJ433" s="93">
        <f t="shared" si="119"/>
        <v>5735.553758502022</v>
      </c>
      <c r="AK433" s="23">
        <f t="shared" si="120"/>
        <v>0.12693420438089911</v>
      </c>
      <c r="AM433" s="41"/>
    </row>
    <row r="434" spans="1:39" s="15" customFormat="1" ht="74.25" customHeight="1" x14ac:dyDescent="0.2">
      <c r="A434" s="81">
        <v>431</v>
      </c>
      <c r="B434" s="82" t="s">
        <v>508</v>
      </c>
      <c r="C434" s="82" t="s">
        <v>1166</v>
      </c>
      <c r="D434" s="83" t="s">
        <v>1391</v>
      </c>
      <c r="E434" s="64">
        <v>1059832</v>
      </c>
      <c r="F434" s="65">
        <v>1059832</v>
      </c>
      <c r="G434" s="25" t="s">
        <v>1392</v>
      </c>
      <c r="H434" s="52" t="s">
        <v>1393</v>
      </c>
      <c r="I434" s="62">
        <v>450000</v>
      </c>
      <c r="J434" s="66">
        <v>450000</v>
      </c>
      <c r="K434" s="28" t="s">
        <v>1394</v>
      </c>
      <c r="L434" s="55" t="s">
        <v>1395</v>
      </c>
      <c r="M434" s="67">
        <v>1134020</v>
      </c>
      <c r="N434" s="68">
        <v>1134020</v>
      </c>
      <c r="O434" s="25" t="s">
        <v>1398</v>
      </c>
      <c r="P434" s="75" t="s">
        <v>1399</v>
      </c>
      <c r="Q434" s="69">
        <v>1304123</v>
      </c>
      <c r="R434" s="63">
        <v>1304123</v>
      </c>
      <c r="S434" s="24" t="s">
        <v>80</v>
      </c>
      <c r="T434" s="54" t="s">
        <v>81</v>
      </c>
      <c r="U434" s="18">
        <v>186000</v>
      </c>
      <c r="V434" s="18">
        <v>186000</v>
      </c>
      <c r="W434" s="18" t="s">
        <v>1396</v>
      </c>
      <c r="X434" s="77" t="s">
        <v>1397</v>
      </c>
      <c r="Y434" s="89">
        <f t="shared" si="114"/>
        <v>826795</v>
      </c>
      <c r="Z434" s="90">
        <f t="shared" si="115"/>
        <v>481956.47304191277</v>
      </c>
      <c r="AA434" s="91">
        <f t="shared" si="116"/>
        <v>0.58292136870918765</v>
      </c>
      <c r="AB434" s="90">
        <f t="shared" si="117"/>
        <v>1308751.4730419128</v>
      </c>
      <c r="AC434" s="90">
        <f t="shared" si="118"/>
        <v>344838.52695808723</v>
      </c>
      <c r="AD434" s="92">
        <f t="shared" si="108"/>
        <v>1059832</v>
      </c>
      <c r="AE434" s="92">
        <f t="shared" si="109"/>
        <v>450000</v>
      </c>
      <c r="AF434" s="92">
        <f t="shared" si="110"/>
        <v>1134020</v>
      </c>
      <c r="AG434" s="92">
        <f t="shared" si="111"/>
        <v>1304123</v>
      </c>
      <c r="AH434" s="92" t="str">
        <f t="shared" si="112"/>
        <v/>
      </c>
      <c r="AI434" s="100">
        <f t="shared" si="113"/>
        <v>986993.75</v>
      </c>
      <c r="AJ434" s="93">
        <f t="shared" si="119"/>
        <v>372314.99996497139</v>
      </c>
      <c r="AK434" s="23">
        <f t="shared" si="120"/>
        <v>0.37722123363493576</v>
      </c>
      <c r="AM434" s="41"/>
    </row>
    <row r="435" spans="1:39" s="15" customFormat="1" ht="74.25" customHeight="1" x14ac:dyDescent="0.2">
      <c r="A435" s="81">
        <v>432</v>
      </c>
      <c r="B435" s="82" t="s">
        <v>509</v>
      </c>
      <c r="C435" s="82" t="s">
        <v>1167</v>
      </c>
      <c r="D435" s="83" t="s">
        <v>1391</v>
      </c>
      <c r="E435" s="64">
        <v>51765</v>
      </c>
      <c r="F435" s="65">
        <v>51765</v>
      </c>
      <c r="G435" s="25" t="s">
        <v>1392</v>
      </c>
      <c r="H435" s="52" t="s">
        <v>1393</v>
      </c>
      <c r="I435" s="62">
        <v>300000</v>
      </c>
      <c r="J435" s="66">
        <v>300000</v>
      </c>
      <c r="K435" s="28" t="s">
        <v>1394</v>
      </c>
      <c r="L435" s="55" t="s">
        <v>1395</v>
      </c>
      <c r="M435" s="67">
        <v>55441</v>
      </c>
      <c r="N435" s="68">
        <v>55441</v>
      </c>
      <c r="O435" s="25" t="s">
        <v>1398</v>
      </c>
      <c r="P435" s="75" t="s">
        <v>1399</v>
      </c>
      <c r="Q435" s="69">
        <v>63757</v>
      </c>
      <c r="R435" s="63">
        <v>63757</v>
      </c>
      <c r="S435" s="24" t="s">
        <v>80</v>
      </c>
      <c r="T435" s="54" t="s">
        <v>81</v>
      </c>
      <c r="U435" s="18"/>
      <c r="V435" s="18"/>
      <c r="W435" s="18" t="s">
        <v>1396</v>
      </c>
      <c r="X435" s="77" t="s">
        <v>1397</v>
      </c>
      <c r="Y435" s="89">
        <f t="shared" si="114"/>
        <v>117740.75</v>
      </c>
      <c r="Z435" s="90">
        <f t="shared" si="115"/>
        <v>121609.6732895181</v>
      </c>
      <c r="AA435" s="91">
        <f t="shared" si="116"/>
        <v>1.0328596793337745</v>
      </c>
      <c r="AB435" s="90">
        <f t="shared" si="117"/>
        <v>239350.4232895181</v>
      </c>
      <c r="AC435" s="90">
        <f t="shared" si="118"/>
        <v>-3868.9232895181049</v>
      </c>
      <c r="AD435" s="92">
        <f t="shared" si="108"/>
        <v>51765</v>
      </c>
      <c r="AE435" s="92" t="str">
        <f t="shared" si="109"/>
        <v/>
      </c>
      <c r="AF435" s="92">
        <f t="shared" si="110"/>
        <v>55441</v>
      </c>
      <c r="AG435" s="92">
        <f t="shared" si="111"/>
        <v>63757</v>
      </c>
      <c r="AH435" s="92" t="str">
        <f t="shared" si="112"/>
        <v/>
      </c>
      <c r="AI435" s="100">
        <f t="shared" si="113"/>
        <v>56987.666666666664</v>
      </c>
      <c r="AJ435" s="93">
        <f t="shared" si="119"/>
        <v>6143.7894929215581</v>
      </c>
      <c r="AK435" s="23">
        <f t="shared" si="120"/>
        <v>0.10780910769444076</v>
      </c>
      <c r="AM435" s="41"/>
    </row>
    <row r="436" spans="1:39" s="15" customFormat="1" ht="74.25" customHeight="1" x14ac:dyDescent="0.2">
      <c r="A436" s="81">
        <v>433</v>
      </c>
      <c r="B436" s="82" t="s">
        <v>510</v>
      </c>
      <c r="C436" s="82" t="s">
        <v>1168</v>
      </c>
      <c r="D436" s="83" t="s">
        <v>1391</v>
      </c>
      <c r="E436" s="64">
        <v>1678067</v>
      </c>
      <c r="F436" s="65">
        <v>1678067</v>
      </c>
      <c r="G436" s="25" t="s">
        <v>1392</v>
      </c>
      <c r="H436" s="52" t="s">
        <v>1393</v>
      </c>
      <c r="I436" s="62">
        <v>450000</v>
      </c>
      <c r="J436" s="66">
        <v>450000</v>
      </c>
      <c r="K436" s="28" t="s">
        <v>1394</v>
      </c>
      <c r="L436" s="55" t="s">
        <v>1395</v>
      </c>
      <c r="M436" s="67">
        <v>1795532</v>
      </c>
      <c r="N436" s="68">
        <v>1795532</v>
      </c>
      <c r="O436" s="25" t="s">
        <v>1398</v>
      </c>
      <c r="P436" s="75" t="s">
        <v>1399</v>
      </c>
      <c r="Q436" s="69">
        <v>2064862</v>
      </c>
      <c r="R436" s="63">
        <v>2064862</v>
      </c>
      <c r="S436" s="24" t="s">
        <v>80</v>
      </c>
      <c r="T436" s="54" t="s">
        <v>81</v>
      </c>
      <c r="U436" s="18">
        <v>230000</v>
      </c>
      <c r="V436" s="18">
        <v>230000</v>
      </c>
      <c r="W436" s="18" t="s">
        <v>1396</v>
      </c>
      <c r="X436" s="77" t="s">
        <v>1397</v>
      </c>
      <c r="Y436" s="89">
        <f t="shared" si="114"/>
        <v>1243692.2</v>
      </c>
      <c r="Z436" s="90">
        <f t="shared" si="115"/>
        <v>840393.90419802547</v>
      </c>
      <c r="AA436" s="91">
        <f t="shared" si="116"/>
        <v>0.67572499385139306</v>
      </c>
      <c r="AB436" s="90">
        <f t="shared" si="117"/>
        <v>2084086.1041980255</v>
      </c>
      <c r="AC436" s="90">
        <f t="shared" si="118"/>
        <v>403298.29580197448</v>
      </c>
      <c r="AD436" s="92">
        <f t="shared" si="108"/>
        <v>1678067</v>
      </c>
      <c r="AE436" s="92">
        <f t="shared" si="109"/>
        <v>450000</v>
      </c>
      <c r="AF436" s="92">
        <f t="shared" si="110"/>
        <v>1795532</v>
      </c>
      <c r="AG436" s="92">
        <f t="shared" si="111"/>
        <v>2064862</v>
      </c>
      <c r="AH436" s="92" t="str">
        <f t="shared" si="112"/>
        <v/>
      </c>
      <c r="AI436" s="100">
        <f t="shared" si="113"/>
        <v>1497115.25</v>
      </c>
      <c r="AJ436" s="93">
        <f t="shared" si="119"/>
        <v>716608.40338982677</v>
      </c>
      <c r="AK436" s="23">
        <f t="shared" si="120"/>
        <v>0.47865947754511667</v>
      </c>
      <c r="AM436" s="41"/>
    </row>
    <row r="437" spans="1:39" s="15" customFormat="1" ht="74.25" customHeight="1" x14ac:dyDescent="0.2">
      <c r="A437" s="81">
        <v>434</v>
      </c>
      <c r="B437" s="82" t="s">
        <v>511</v>
      </c>
      <c r="C437" s="82" t="s">
        <v>1169</v>
      </c>
      <c r="D437" s="83" t="s">
        <v>1391</v>
      </c>
      <c r="E437" s="64">
        <v>529879</v>
      </c>
      <c r="F437" s="65">
        <v>529879</v>
      </c>
      <c r="G437" s="25" t="s">
        <v>1392</v>
      </c>
      <c r="H437" s="52" t="s">
        <v>1393</v>
      </c>
      <c r="I437" s="62">
        <v>400000</v>
      </c>
      <c r="J437" s="66">
        <v>400000</v>
      </c>
      <c r="K437" s="28" t="s">
        <v>1394</v>
      </c>
      <c r="L437" s="55" t="s">
        <v>1395</v>
      </c>
      <c r="M437" s="67">
        <v>567510</v>
      </c>
      <c r="N437" s="68">
        <v>567510</v>
      </c>
      <c r="O437" s="25" t="s">
        <v>1398</v>
      </c>
      <c r="P437" s="75" t="s">
        <v>1399</v>
      </c>
      <c r="Q437" s="69">
        <v>652637</v>
      </c>
      <c r="R437" s="63">
        <v>652637</v>
      </c>
      <c r="S437" s="24" t="s">
        <v>80</v>
      </c>
      <c r="T437" s="54" t="s">
        <v>81</v>
      </c>
      <c r="U437" s="18">
        <v>500106</v>
      </c>
      <c r="V437" s="18">
        <v>500106</v>
      </c>
      <c r="W437" s="18" t="s">
        <v>1396</v>
      </c>
      <c r="X437" s="77" t="s">
        <v>1397</v>
      </c>
      <c r="Y437" s="89">
        <f t="shared" si="114"/>
        <v>530026.4</v>
      </c>
      <c r="Z437" s="90">
        <f t="shared" si="115"/>
        <v>92520.938523666031</v>
      </c>
      <c r="AA437" s="91">
        <f t="shared" si="116"/>
        <v>0.17455911351522496</v>
      </c>
      <c r="AB437" s="90">
        <f t="shared" si="117"/>
        <v>622547.33852366603</v>
      </c>
      <c r="AC437" s="90">
        <f t="shared" si="118"/>
        <v>437505.46147633402</v>
      </c>
      <c r="AD437" s="92">
        <f t="shared" si="108"/>
        <v>529879</v>
      </c>
      <c r="AE437" s="92" t="str">
        <f t="shared" si="109"/>
        <v/>
      </c>
      <c r="AF437" s="92">
        <f t="shared" si="110"/>
        <v>567510</v>
      </c>
      <c r="AG437" s="92" t="str">
        <f t="shared" si="111"/>
        <v/>
      </c>
      <c r="AH437" s="92">
        <f t="shared" si="112"/>
        <v>500106</v>
      </c>
      <c r="AI437" s="100">
        <f t="shared" si="113"/>
        <v>532498.33333333337</v>
      </c>
      <c r="AJ437" s="93">
        <f t="shared" si="119"/>
        <v>33778.25460756274</v>
      </c>
      <c r="AK437" s="23">
        <f t="shared" si="120"/>
        <v>6.3433540526066257E-2</v>
      </c>
      <c r="AM437" s="41"/>
    </row>
    <row r="438" spans="1:39" s="15" customFormat="1" ht="74.25" customHeight="1" x14ac:dyDescent="0.2">
      <c r="A438" s="81">
        <v>435</v>
      </c>
      <c r="B438" s="82" t="s">
        <v>512</v>
      </c>
      <c r="C438" s="82" t="s">
        <v>1170</v>
      </c>
      <c r="D438" s="83" t="s">
        <v>1391</v>
      </c>
      <c r="E438" s="64">
        <v>11886</v>
      </c>
      <c r="F438" s="65">
        <v>11886</v>
      </c>
      <c r="G438" s="25" t="s">
        <v>1392</v>
      </c>
      <c r="H438" s="52" t="s">
        <v>1393</v>
      </c>
      <c r="I438" s="62">
        <v>50000</v>
      </c>
      <c r="J438" s="66">
        <v>50000</v>
      </c>
      <c r="K438" s="28" t="s">
        <v>1394</v>
      </c>
      <c r="L438" s="55" t="s">
        <v>1395</v>
      </c>
      <c r="M438" s="67">
        <v>12730</v>
      </c>
      <c r="N438" s="68">
        <v>12730</v>
      </c>
      <c r="O438" s="25" t="s">
        <v>1398</v>
      </c>
      <c r="P438" s="75" t="s">
        <v>1399</v>
      </c>
      <c r="Q438" s="69">
        <v>14640</v>
      </c>
      <c r="R438" s="63">
        <v>14640</v>
      </c>
      <c r="S438" s="24" t="s">
        <v>80</v>
      </c>
      <c r="T438" s="54" t="s">
        <v>81</v>
      </c>
      <c r="U438" s="18">
        <v>15705</v>
      </c>
      <c r="V438" s="18">
        <v>15705</v>
      </c>
      <c r="W438" s="18" t="s">
        <v>1396</v>
      </c>
      <c r="X438" s="77" t="s">
        <v>1397</v>
      </c>
      <c r="Y438" s="89">
        <f t="shared" si="114"/>
        <v>20992.2</v>
      </c>
      <c r="Z438" s="90">
        <f t="shared" si="115"/>
        <v>16286.069329337883</v>
      </c>
      <c r="AA438" s="91">
        <f t="shared" si="116"/>
        <v>0.77581527087860647</v>
      </c>
      <c r="AB438" s="90">
        <f t="shared" si="117"/>
        <v>37278.269329337883</v>
      </c>
      <c r="AC438" s="90">
        <f t="shared" si="118"/>
        <v>4706.1306706621181</v>
      </c>
      <c r="AD438" s="92">
        <f t="shared" si="108"/>
        <v>11886</v>
      </c>
      <c r="AE438" s="92" t="str">
        <f t="shared" si="109"/>
        <v/>
      </c>
      <c r="AF438" s="92">
        <f t="shared" si="110"/>
        <v>12730</v>
      </c>
      <c r="AG438" s="92">
        <f t="shared" si="111"/>
        <v>14640</v>
      </c>
      <c r="AH438" s="92">
        <f t="shared" si="112"/>
        <v>15705</v>
      </c>
      <c r="AI438" s="100">
        <f t="shared" si="113"/>
        <v>13740.25</v>
      </c>
      <c r="AJ438" s="93">
        <f t="shared" si="119"/>
        <v>1744.385350202185</v>
      </c>
      <c r="AK438" s="23">
        <f t="shared" si="120"/>
        <v>0.12695441132455268</v>
      </c>
      <c r="AM438" s="41"/>
    </row>
    <row r="439" spans="1:39" s="15" customFormat="1" ht="74.25" customHeight="1" x14ac:dyDescent="0.2">
      <c r="A439" s="81">
        <v>436</v>
      </c>
      <c r="B439" s="82" t="s">
        <v>513</v>
      </c>
      <c r="C439" s="82" t="s">
        <v>1171</v>
      </c>
      <c r="D439" s="83" t="s">
        <v>1391</v>
      </c>
      <c r="E439" s="64">
        <v>2581607</v>
      </c>
      <c r="F439" s="65">
        <v>2581607</v>
      </c>
      <c r="G439" s="25" t="s">
        <v>1392</v>
      </c>
      <c r="H439" s="52" t="s">
        <v>1393</v>
      </c>
      <c r="I439" s="62">
        <v>1500000</v>
      </c>
      <c r="J439" s="66">
        <v>1500000</v>
      </c>
      <c r="K439" s="28" t="s">
        <v>1394</v>
      </c>
      <c r="L439" s="55" t="s">
        <v>1395</v>
      </c>
      <c r="M439" s="67">
        <v>2764947</v>
      </c>
      <c r="N439" s="68">
        <v>2764947</v>
      </c>
      <c r="O439" s="25" t="s">
        <v>1398</v>
      </c>
      <c r="P439" s="75" t="s">
        <v>1399</v>
      </c>
      <c r="Q439" s="69">
        <v>3179690</v>
      </c>
      <c r="R439" s="63">
        <v>3179690</v>
      </c>
      <c r="S439" s="24" t="s">
        <v>80</v>
      </c>
      <c r="T439" s="54" t="s">
        <v>81</v>
      </c>
      <c r="U439" s="18">
        <v>3159000</v>
      </c>
      <c r="V439" s="18">
        <v>3159000</v>
      </c>
      <c r="W439" s="18" t="s">
        <v>1396</v>
      </c>
      <c r="X439" s="77" t="s">
        <v>1397</v>
      </c>
      <c r="Y439" s="89">
        <f t="shared" si="114"/>
        <v>2637048.7999999998</v>
      </c>
      <c r="Z439" s="90">
        <f t="shared" si="115"/>
        <v>685420.35340563103</v>
      </c>
      <c r="AA439" s="91">
        <f t="shared" si="116"/>
        <v>0.25991948021804945</v>
      </c>
      <c r="AB439" s="90">
        <f t="shared" si="117"/>
        <v>3322469.153405631</v>
      </c>
      <c r="AC439" s="90">
        <f t="shared" si="118"/>
        <v>1951628.4465943687</v>
      </c>
      <c r="AD439" s="92">
        <f t="shared" si="108"/>
        <v>2581607</v>
      </c>
      <c r="AE439" s="92" t="str">
        <f t="shared" si="109"/>
        <v/>
      </c>
      <c r="AF439" s="92">
        <f t="shared" si="110"/>
        <v>2764947</v>
      </c>
      <c r="AG439" s="92">
        <f t="shared" si="111"/>
        <v>3179690</v>
      </c>
      <c r="AH439" s="92">
        <f t="shared" si="112"/>
        <v>3159000</v>
      </c>
      <c r="AI439" s="100">
        <f t="shared" si="113"/>
        <v>2921311</v>
      </c>
      <c r="AJ439" s="93">
        <f t="shared" si="119"/>
        <v>296144.26466054231</v>
      </c>
      <c r="AK439" s="23">
        <f t="shared" si="120"/>
        <v>0.10137375468087523</v>
      </c>
      <c r="AM439" s="41"/>
    </row>
    <row r="440" spans="1:39" s="15" customFormat="1" ht="74.25" customHeight="1" x14ac:dyDescent="0.2">
      <c r="A440" s="81">
        <v>437</v>
      </c>
      <c r="B440" s="82" t="s">
        <v>514</v>
      </c>
      <c r="C440" s="82" t="s">
        <v>1171</v>
      </c>
      <c r="D440" s="83" t="s">
        <v>1391</v>
      </c>
      <c r="E440" s="64">
        <v>4093996</v>
      </c>
      <c r="F440" s="65">
        <v>4093996</v>
      </c>
      <c r="G440" s="25" t="s">
        <v>1392</v>
      </c>
      <c r="H440" s="52" t="s">
        <v>1393</v>
      </c>
      <c r="I440" s="62">
        <v>1500000</v>
      </c>
      <c r="J440" s="66">
        <v>1500000</v>
      </c>
      <c r="K440" s="28" t="s">
        <v>1394</v>
      </c>
      <c r="L440" s="55" t="s">
        <v>1395</v>
      </c>
      <c r="M440" s="67">
        <v>4384743</v>
      </c>
      <c r="N440" s="68">
        <v>4384743</v>
      </c>
      <c r="O440" s="25" t="s">
        <v>1398</v>
      </c>
      <c r="P440" s="75" t="s">
        <v>1399</v>
      </c>
      <c r="Q440" s="69">
        <v>5042455</v>
      </c>
      <c r="R440" s="63">
        <v>5042455</v>
      </c>
      <c r="S440" s="24" t="s">
        <v>80</v>
      </c>
      <c r="T440" s="54" t="s">
        <v>81</v>
      </c>
      <c r="U440" s="18">
        <v>5409216</v>
      </c>
      <c r="V440" s="18">
        <v>5409216</v>
      </c>
      <c r="W440" s="18" t="s">
        <v>1396</v>
      </c>
      <c r="X440" s="77" t="s">
        <v>1397</v>
      </c>
      <c r="Y440" s="89">
        <f t="shared" si="114"/>
        <v>4086082</v>
      </c>
      <c r="Z440" s="90">
        <f t="shared" si="115"/>
        <v>1536425.5621511573</v>
      </c>
      <c r="AA440" s="91">
        <f t="shared" si="116"/>
        <v>0.37601437321893133</v>
      </c>
      <c r="AB440" s="90">
        <f t="shared" si="117"/>
        <v>5622507.5621511573</v>
      </c>
      <c r="AC440" s="90">
        <f t="shared" si="118"/>
        <v>2549656.4378488427</v>
      </c>
      <c r="AD440" s="92">
        <f t="shared" si="108"/>
        <v>4093996</v>
      </c>
      <c r="AE440" s="92" t="str">
        <f t="shared" si="109"/>
        <v/>
      </c>
      <c r="AF440" s="92">
        <f t="shared" si="110"/>
        <v>4384743</v>
      </c>
      <c r="AG440" s="92">
        <f t="shared" si="111"/>
        <v>5042455</v>
      </c>
      <c r="AH440" s="92">
        <f t="shared" si="112"/>
        <v>5409216</v>
      </c>
      <c r="AI440" s="100">
        <f t="shared" si="113"/>
        <v>4732602.5</v>
      </c>
      <c r="AJ440" s="93">
        <f t="shared" si="119"/>
        <v>600732.57880718715</v>
      </c>
      <c r="AK440" s="23">
        <f t="shared" si="120"/>
        <v>0.12693493248317117</v>
      </c>
      <c r="AM440" s="41"/>
    </row>
    <row r="441" spans="1:39" s="15" customFormat="1" ht="74.25" customHeight="1" x14ac:dyDescent="0.2">
      <c r="A441" s="81">
        <v>438</v>
      </c>
      <c r="B441" s="82" t="s">
        <v>515</v>
      </c>
      <c r="C441" s="82" t="s">
        <v>1171</v>
      </c>
      <c r="D441" s="83" t="s">
        <v>1391</v>
      </c>
      <c r="E441" s="64">
        <v>1566048</v>
      </c>
      <c r="F441" s="65">
        <v>1566048</v>
      </c>
      <c r="G441" s="25" t="s">
        <v>1392</v>
      </c>
      <c r="H441" s="52" t="s">
        <v>1393</v>
      </c>
      <c r="I441" s="62">
        <v>1500000</v>
      </c>
      <c r="J441" s="66">
        <v>1500000</v>
      </c>
      <c r="K441" s="28" t="s">
        <v>1394</v>
      </c>
      <c r="L441" s="55" t="s">
        <v>1395</v>
      </c>
      <c r="M441" s="67">
        <v>1677266</v>
      </c>
      <c r="N441" s="68">
        <v>1677266</v>
      </c>
      <c r="O441" s="25" t="s">
        <v>1398</v>
      </c>
      <c r="P441" s="75" t="s">
        <v>1399</v>
      </c>
      <c r="Q441" s="69">
        <v>1928856</v>
      </c>
      <c r="R441" s="63">
        <v>1928856</v>
      </c>
      <c r="S441" s="24" t="s">
        <v>80</v>
      </c>
      <c r="T441" s="54" t="s">
        <v>81</v>
      </c>
      <c r="U441" s="18">
        <v>1890000</v>
      </c>
      <c r="V441" s="18">
        <v>1890000</v>
      </c>
      <c r="W441" s="18" t="s">
        <v>1396</v>
      </c>
      <c r="X441" s="77" t="s">
        <v>1397</v>
      </c>
      <c r="Y441" s="89">
        <f t="shared" si="114"/>
        <v>1712434</v>
      </c>
      <c r="Z441" s="90">
        <f t="shared" si="115"/>
        <v>191155.70879259662</v>
      </c>
      <c r="AA441" s="91">
        <f t="shared" si="116"/>
        <v>0.11162807371997789</v>
      </c>
      <c r="AB441" s="90">
        <f t="shared" si="117"/>
        <v>1903589.7087925966</v>
      </c>
      <c r="AC441" s="90">
        <f t="shared" si="118"/>
        <v>1521278.2912074034</v>
      </c>
      <c r="AD441" s="92">
        <f t="shared" si="108"/>
        <v>1566048</v>
      </c>
      <c r="AE441" s="92" t="str">
        <f t="shared" si="109"/>
        <v/>
      </c>
      <c r="AF441" s="92">
        <f t="shared" si="110"/>
        <v>1677266</v>
      </c>
      <c r="AG441" s="92" t="str">
        <f t="shared" si="111"/>
        <v/>
      </c>
      <c r="AH441" s="92">
        <f t="shared" si="112"/>
        <v>1890000</v>
      </c>
      <c r="AI441" s="100">
        <f t="shared" si="113"/>
        <v>1711104.6666666667</v>
      </c>
      <c r="AJ441" s="93">
        <f t="shared" si="119"/>
        <v>164605.63810918911</v>
      </c>
      <c r="AK441" s="23">
        <f t="shared" si="120"/>
        <v>9.6198462499579668E-2</v>
      </c>
      <c r="AM441" s="41"/>
    </row>
    <row r="442" spans="1:39" s="15" customFormat="1" ht="74.25" customHeight="1" x14ac:dyDescent="0.2">
      <c r="A442" s="81">
        <v>439</v>
      </c>
      <c r="B442" s="82" t="s">
        <v>516</v>
      </c>
      <c r="C442" s="82" t="s">
        <v>1172</v>
      </c>
      <c r="D442" s="83" t="s">
        <v>1391</v>
      </c>
      <c r="E442" s="64">
        <v>13149</v>
      </c>
      <c r="F442" s="65">
        <v>13149</v>
      </c>
      <c r="G442" s="25" t="s">
        <v>1392</v>
      </c>
      <c r="H442" s="52" t="s">
        <v>1393</v>
      </c>
      <c r="I442" s="62">
        <v>150000</v>
      </c>
      <c r="J442" s="66">
        <v>150000</v>
      </c>
      <c r="K442" s="28" t="s">
        <v>1394</v>
      </c>
      <c r="L442" s="55" t="s">
        <v>1395</v>
      </c>
      <c r="M442" s="67">
        <v>14083</v>
      </c>
      <c r="N442" s="68">
        <v>14083</v>
      </c>
      <c r="O442" s="25" t="s">
        <v>1398</v>
      </c>
      <c r="P442" s="75" t="s">
        <v>1399</v>
      </c>
      <c r="Q442" s="69">
        <v>16195</v>
      </c>
      <c r="R442" s="63">
        <v>16195</v>
      </c>
      <c r="S442" s="24" t="s">
        <v>80</v>
      </c>
      <c r="T442" s="54" t="s">
        <v>81</v>
      </c>
      <c r="U442" s="18">
        <v>17373</v>
      </c>
      <c r="V442" s="18">
        <v>17373</v>
      </c>
      <c r="W442" s="18" t="s">
        <v>1396</v>
      </c>
      <c r="X442" s="77" t="s">
        <v>1397</v>
      </c>
      <c r="Y442" s="89">
        <f t="shared" si="114"/>
        <v>42160</v>
      </c>
      <c r="Z442" s="90">
        <f t="shared" si="115"/>
        <v>60307.541493581048</v>
      </c>
      <c r="AA442" s="91">
        <f t="shared" si="116"/>
        <v>1.4304445325801955</v>
      </c>
      <c r="AB442" s="90">
        <f t="shared" si="117"/>
        <v>102467.54149358105</v>
      </c>
      <c r="AC442" s="90">
        <f t="shared" si="118"/>
        <v>-18147.541493581048</v>
      </c>
      <c r="AD442" s="92">
        <f t="shared" si="108"/>
        <v>13149</v>
      </c>
      <c r="AE442" s="92" t="str">
        <f t="shared" si="109"/>
        <v/>
      </c>
      <c r="AF442" s="92">
        <f t="shared" si="110"/>
        <v>14083</v>
      </c>
      <c r="AG442" s="92">
        <f t="shared" si="111"/>
        <v>16195</v>
      </c>
      <c r="AH442" s="92">
        <f t="shared" si="112"/>
        <v>17373</v>
      </c>
      <c r="AI442" s="100">
        <f t="shared" si="113"/>
        <v>15200</v>
      </c>
      <c r="AJ442" s="93">
        <f t="shared" si="119"/>
        <v>1929.2696372807336</v>
      </c>
      <c r="AK442" s="23">
        <f t="shared" si="120"/>
        <v>0.12692563403162721</v>
      </c>
      <c r="AM442" s="41"/>
    </row>
    <row r="443" spans="1:39" s="15" customFormat="1" ht="74.25" customHeight="1" x14ac:dyDescent="0.2">
      <c r="A443" s="81">
        <v>440</v>
      </c>
      <c r="B443" s="82" t="s">
        <v>517</v>
      </c>
      <c r="C443" s="82" t="s">
        <v>1173</v>
      </c>
      <c r="D443" s="83" t="s">
        <v>1391</v>
      </c>
      <c r="E443" s="64">
        <v>41213</v>
      </c>
      <c r="F443" s="65">
        <v>41213</v>
      </c>
      <c r="G443" s="25" t="s">
        <v>1392</v>
      </c>
      <c r="H443" s="52" t="s">
        <v>1393</v>
      </c>
      <c r="I443" s="62">
        <v>200000</v>
      </c>
      <c r="J443" s="66">
        <v>200000</v>
      </c>
      <c r="K443" s="28" t="s">
        <v>1394</v>
      </c>
      <c r="L443" s="55" t="s">
        <v>1395</v>
      </c>
      <c r="M443" s="67">
        <v>44141</v>
      </c>
      <c r="N443" s="68">
        <v>44141</v>
      </c>
      <c r="O443" s="25" t="s">
        <v>1398</v>
      </c>
      <c r="P443" s="75" t="s">
        <v>1399</v>
      </c>
      <c r="Q443" s="69">
        <v>50762</v>
      </c>
      <c r="R443" s="63">
        <v>50762</v>
      </c>
      <c r="S443" s="24" t="s">
        <v>80</v>
      </c>
      <c r="T443" s="54" t="s">
        <v>81</v>
      </c>
      <c r="U443" s="18">
        <v>54454</v>
      </c>
      <c r="V443" s="18">
        <v>54454</v>
      </c>
      <c r="W443" s="18" t="s">
        <v>1396</v>
      </c>
      <c r="X443" s="77" t="s">
        <v>1397</v>
      </c>
      <c r="Y443" s="89">
        <f t="shared" si="114"/>
        <v>78114</v>
      </c>
      <c r="Z443" s="90">
        <f t="shared" si="115"/>
        <v>68337.348920630509</v>
      </c>
      <c r="AA443" s="91">
        <f t="shared" si="116"/>
        <v>0.87484124383120199</v>
      </c>
      <c r="AB443" s="90">
        <f t="shared" si="117"/>
        <v>146451.34892063052</v>
      </c>
      <c r="AC443" s="90">
        <f t="shared" si="118"/>
        <v>9776.6510793694906</v>
      </c>
      <c r="AD443" s="92">
        <f t="shared" si="108"/>
        <v>41213</v>
      </c>
      <c r="AE443" s="92" t="str">
        <f t="shared" si="109"/>
        <v/>
      </c>
      <c r="AF443" s="92">
        <f t="shared" si="110"/>
        <v>44141</v>
      </c>
      <c r="AG443" s="92">
        <f t="shared" si="111"/>
        <v>50762</v>
      </c>
      <c r="AH443" s="92">
        <f t="shared" si="112"/>
        <v>54454</v>
      </c>
      <c r="AI443" s="100">
        <f t="shared" si="113"/>
        <v>47642.5</v>
      </c>
      <c r="AJ443" s="93">
        <f t="shared" si="119"/>
        <v>6047.7760375199077</v>
      </c>
      <c r="AK443" s="23">
        <f t="shared" si="120"/>
        <v>0.1269407784545292</v>
      </c>
      <c r="AM443" s="41"/>
    </row>
    <row r="444" spans="1:39" s="15" customFormat="1" ht="74.25" customHeight="1" x14ac:dyDescent="0.2">
      <c r="A444" s="81">
        <v>441</v>
      </c>
      <c r="B444" s="82" t="s">
        <v>518</v>
      </c>
      <c r="C444" s="82" t="s">
        <v>1174</v>
      </c>
      <c r="D444" s="83" t="s">
        <v>1391</v>
      </c>
      <c r="E444" s="64">
        <v>2472941</v>
      </c>
      <c r="F444" s="65">
        <v>2472941</v>
      </c>
      <c r="G444" s="25" t="s">
        <v>1392</v>
      </c>
      <c r="H444" s="52" t="s">
        <v>1393</v>
      </c>
      <c r="I444" s="62">
        <v>2500000</v>
      </c>
      <c r="J444" s="66">
        <v>2500000</v>
      </c>
      <c r="K444" s="28" t="s">
        <v>1394</v>
      </c>
      <c r="L444" s="55" t="s">
        <v>1395</v>
      </c>
      <c r="M444" s="67">
        <v>2486124</v>
      </c>
      <c r="N444" s="68">
        <v>2486124</v>
      </c>
      <c r="O444" s="25" t="s">
        <v>1398</v>
      </c>
      <c r="P444" s="75" t="s">
        <v>1399</v>
      </c>
      <c r="Q444" s="69">
        <v>2859043</v>
      </c>
      <c r="R444" s="63">
        <v>2859043</v>
      </c>
      <c r="S444" s="24" t="s">
        <v>80</v>
      </c>
      <c r="T444" s="54" t="s">
        <v>81</v>
      </c>
      <c r="U444" s="18">
        <v>3066994</v>
      </c>
      <c r="V444" s="18">
        <v>3066994</v>
      </c>
      <c r="W444" s="18" t="s">
        <v>1396</v>
      </c>
      <c r="X444" s="77" t="s">
        <v>1397</v>
      </c>
      <c r="Y444" s="89">
        <f t="shared" si="114"/>
        <v>2677020.4</v>
      </c>
      <c r="Z444" s="90">
        <f t="shared" si="115"/>
        <v>271402.69649600022</v>
      </c>
      <c r="AA444" s="91">
        <f t="shared" si="116"/>
        <v>0.10138237889259276</v>
      </c>
      <c r="AB444" s="90">
        <f t="shared" si="117"/>
        <v>2948423.096496</v>
      </c>
      <c r="AC444" s="90">
        <f t="shared" si="118"/>
        <v>2405617.7035039999</v>
      </c>
      <c r="AD444" s="92">
        <f t="shared" si="108"/>
        <v>2472941</v>
      </c>
      <c r="AE444" s="92">
        <f t="shared" si="109"/>
        <v>2500000</v>
      </c>
      <c r="AF444" s="92">
        <f t="shared" si="110"/>
        <v>2486124</v>
      </c>
      <c r="AG444" s="92">
        <f t="shared" si="111"/>
        <v>2859043</v>
      </c>
      <c r="AH444" s="92" t="str">
        <f t="shared" si="112"/>
        <v/>
      </c>
      <c r="AI444" s="100">
        <f t="shared" si="113"/>
        <v>2579527</v>
      </c>
      <c r="AJ444" s="93">
        <f t="shared" si="119"/>
        <v>186671.22059028453</v>
      </c>
      <c r="AK444" s="23">
        <f t="shared" si="120"/>
        <v>7.2366453458438132E-2</v>
      </c>
      <c r="AM444" s="41"/>
    </row>
    <row r="445" spans="1:39" s="15" customFormat="1" ht="74.25" customHeight="1" x14ac:dyDescent="0.2">
      <c r="A445" s="81">
        <v>442</v>
      </c>
      <c r="B445" s="82" t="s">
        <v>519</v>
      </c>
      <c r="C445" s="82" t="s">
        <v>1175</v>
      </c>
      <c r="D445" s="83" t="s">
        <v>1391</v>
      </c>
      <c r="E445" s="64">
        <v>4404009</v>
      </c>
      <c r="F445" s="65">
        <v>4404009</v>
      </c>
      <c r="G445" s="25" t="s">
        <v>1392</v>
      </c>
      <c r="H445" s="52" t="s">
        <v>1393</v>
      </c>
      <c r="I445" s="62">
        <v>2800000</v>
      </c>
      <c r="J445" s="66">
        <v>2800000</v>
      </c>
      <c r="K445" s="28" t="s">
        <v>1394</v>
      </c>
      <c r="L445" s="55" t="s">
        <v>1395</v>
      </c>
      <c r="M445" s="67">
        <v>4716773</v>
      </c>
      <c r="N445" s="68">
        <v>4716773</v>
      </c>
      <c r="O445" s="25" t="s">
        <v>1398</v>
      </c>
      <c r="P445" s="75" t="s">
        <v>1399</v>
      </c>
      <c r="Q445" s="69">
        <v>5424289</v>
      </c>
      <c r="R445" s="63">
        <v>5424289</v>
      </c>
      <c r="S445" s="24" t="s">
        <v>80</v>
      </c>
      <c r="T445" s="54" t="s">
        <v>81</v>
      </c>
      <c r="U445" s="18">
        <v>2818823</v>
      </c>
      <c r="V445" s="18">
        <v>2818823</v>
      </c>
      <c r="W445" s="18" t="s">
        <v>1396</v>
      </c>
      <c r="X445" s="77" t="s">
        <v>1397</v>
      </c>
      <c r="Y445" s="89">
        <f t="shared" si="114"/>
        <v>4032778.8</v>
      </c>
      <c r="Z445" s="90">
        <f t="shared" si="115"/>
        <v>1176370.7767762677</v>
      </c>
      <c r="AA445" s="91">
        <f t="shared" si="116"/>
        <v>0.29170228150779498</v>
      </c>
      <c r="AB445" s="90">
        <f t="shared" si="117"/>
        <v>5209149.576776268</v>
      </c>
      <c r="AC445" s="90">
        <f t="shared" si="118"/>
        <v>2856408.0232237321</v>
      </c>
      <c r="AD445" s="92">
        <f t="shared" si="108"/>
        <v>4404009</v>
      </c>
      <c r="AE445" s="92" t="str">
        <f t="shared" si="109"/>
        <v/>
      </c>
      <c r="AF445" s="92">
        <f t="shared" si="110"/>
        <v>4716773</v>
      </c>
      <c r="AG445" s="92" t="str">
        <f t="shared" si="111"/>
        <v/>
      </c>
      <c r="AH445" s="92" t="str">
        <f t="shared" si="112"/>
        <v/>
      </c>
      <c r="AI445" s="100">
        <f t="shared" si="113"/>
        <v>4560391</v>
      </c>
      <c r="AJ445" s="93">
        <f t="shared" si="119"/>
        <v>221157.54531102936</v>
      </c>
      <c r="AK445" s="23">
        <f t="shared" si="120"/>
        <v>4.8495303431444661E-2</v>
      </c>
      <c r="AM445" s="41"/>
    </row>
    <row r="446" spans="1:39" s="15" customFormat="1" ht="74.25" customHeight="1" x14ac:dyDescent="0.2">
      <c r="A446" s="81">
        <v>443</v>
      </c>
      <c r="B446" s="82" t="s">
        <v>520</v>
      </c>
      <c r="C446" s="82" t="s">
        <v>1176</v>
      </c>
      <c r="D446" s="83" t="s">
        <v>1391</v>
      </c>
      <c r="E446" s="64">
        <v>2865388</v>
      </c>
      <c r="F446" s="65">
        <v>2865388</v>
      </c>
      <c r="G446" s="25" t="s">
        <v>1392</v>
      </c>
      <c r="H446" s="52" t="s">
        <v>1393</v>
      </c>
      <c r="I446" s="62">
        <v>2800000</v>
      </c>
      <c r="J446" s="66">
        <v>2800000</v>
      </c>
      <c r="K446" s="28" t="s">
        <v>1394</v>
      </c>
      <c r="L446" s="55" t="s">
        <v>1395</v>
      </c>
      <c r="M446" s="67">
        <v>3068882</v>
      </c>
      <c r="N446" s="68">
        <v>3068882</v>
      </c>
      <c r="O446" s="25" t="s">
        <v>1398</v>
      </c>
      <c r="P446" s="75" t="s">
        <v>1399</v>
      </c>
      <c r="Q446" s="69">
        <v>3529215</v>
      </c>
      <c r="R446" s="63">
        <v>3529215</v>
      </c>
      <c r="S446" s="24" t="s">
        <v>80</v>
      </c>
      <c r="T446" s="54" t="s">
        <v>81</v>
      </c>
      <c r="U446" s="18">
        <v>3785911</v>
      </c>
      <c r="V446" s="18">
        <v>3785911</v>
      </c>
      <c r="W446" s="18" t="s">
        <v>1396</v>
      </c>
      <c r="X446" s="77" t="s">
        <v>1397</v>
      </c>
      <c r="Y446" s="89">
        <f t="shared" si="114"/>
        <v>3209879.2</v>
      </c>
      <c r="Z446" s="90">
        <f t="shared" si="115"/>
        <v>430216.03400233609</v>
      </c>
      <c r="AA446" s="91">
        <f t="shared" si="116"/>
        <v>0.13402873042771704</v>
      </c>
      <c r="AB446" s="90">
        <f t="shared" si="117"/>
        <v>3640095.2340023364</v>
      </c>
      <c r="AC446" s="90">
        <f t="shared" si="118"/>
        <v>2779663.165997664</v>
      </c>
      <c r="AD446" s="92">
        <f t="shared" si="108"/>
        <v>2865388</v>
      </c>
      <c r="AE446" s="92">
        <f t="shared" si="109"/>
        <v>2800000</v>
      </c>
      <c r="AF446" s="92">
        <f t="shared" si="110"/>
        <v>3068882</v>
      </c>
      <c r="AG446" s="92">
        <f t="shared" si="111"/>
        <v>3529215</v>
      </c>
      <c r="AH446" s="92" t="str">
        <f t="shared" si="112"/>
        <v/>
      </c>
      <c r="AI446" s="100">
        <f t="shared" si="113"/>
        <v>3065871.25</v>
      </c>
      <c r="AJ446" s="93">
        <f t="shared" si="119"/>
        <v>329432.61849567457</v>
      </c>
      <c r="AK446" s="23">
        <f t="shared" si="120"/>
        <v>0.10745155019007226</v>
      </c>
      <c r="AM446" s="41"/>
    </row>
    <row r="447" spans="1:39" s="15" customFormat="1" ht="74.25" customHeight="1" x14ac:dyDescent="0.2">
      <c r="A447" s="81">
        <v>444</v>
      </c>
      <c r="B447" s="82" t="s">
        <v>521</v>
      </c>
      <c r="C447" s="82" t="s">
        <v>1177</v>
      </c>
      <c r="D447" s="83" t="s">
        <v>1391</v>
      </c>
      <c r="E447" s="64">
        <v>3468460</v>
      </c>
      <c r="F447" s="65">
        <v>3468460</v>
      </c>
      <c r="G447" s="25" t="s">
        <v>1392</v>
      </c>
      <c r="H447" s="52" t="s">
        <v>1393</v>
      </c>
      <c r="I447" s="62">
        <v>3500000</v>
      </c>
      <c r="J447" s="66">
        <v>3500000</v>
      </c>
      <c r="K447" s="28" t="s">
        <v>1394</v>
      </c>
      <c r="L447" s="55" t="s">
        <v>1395</v>
      </c>
      <c r="M447" s="67">
        <v>3714783</v>
      </c>
      <c r="N447" s="68">
        <v>3714783</v>
      </c>
      <c r="O447" s="25" t="s">
        <v>1398</v>
      </c>
      <c r="P447" s="75" t="s">
        <v>1399</v>
      </c>
      <c r="Q447" s="69">
        <v>4272000</v>
      </c>
      <c r="R447" s="63">
        <v>4272000</v>
      </c>
      <c r="S447" s="24" t="s">
        <v>80</v>
      </c>
      <c r="T447" s="54" t="s">
        <v>81</v>
      </c>
      <c r="U447" s="18">
        <v>4582723</v>
      </c>
      <c r="V447" s="18">
        <v>4582723</v>
      </c>
      <c r="W447" s="18" t="s">
        <v>1396</v>
      </c>
      <c r="X447" s="77" t="s">
        <v>1397</v>
      </c>
      <c r="Y447" s="89">
        <f t="shared" si="114"/>
        <v>3907593.2</v>
      </c>
      <c r="Z447" s="90">
        <f t="shared" si="115"/>
        <v>496169.96079639811</v>
      </c>
      <c r="AA447" s="91">
        <f t="shared" si="116"/>
        <v>0.12697584815031362</v>
      </c>
      <c r="AB447" s="90">
        <f t="shared" si="117"/>
        <v>4403763.1607963983</v>
      </c>
      <c r="AC447" s="90">
        <f t="shared" si="118"/>
        <v>3411423.2392036021</v>
      </c>
      <c r="AD447" s="92">
        <f t="shared" si="108"/>
        <v>3468460</v>
      </c>
      <c r="AE447" s="92">
        <f t="shared" si="109"/>
        <v>3500000</v>
      </c>
      <c r="AF447" s="92">
        <f t="shared" si="110"/>
        <v>3714783</v>
      </c>
      <c r="AG447" s="92">
        <f t="shared" si="111"/>
        <v>4272000</v>
      </c>
      <c r="AH447" s="92" t="str">
        <f t="shared" si="112"/>
        <v/>
      </c>
      <c r="AI447" s="100">
        <f t="shared" si="113"/>
        <v>3738810.75</v>
      </c>
      <c r="AJ447" s="93">
        <f t="shared" si="119"/>
        <v>371926.61078352091</v>
      </c>
      <c r="AK447" s="23">
        <f t="shared" si="120"/>
        <v>9.9477249760106454E-2</v>
      </c>
      <c r="AM447" s="41"/>
    </row>
    <row r="448" spans="1:39" s="15" customFormat="1" ht="74.25" customHeight="1" x14ac:dyDescent="0.2">
      <c r="A448" s="81">
        <v>445</v>
      </c>
      <c r="B448" s="82" t="s">
        <v>522</v>
      </c>
      <c r="C448" s="82" t="s">
        <v>1178</v>
      </c>
      <c r="D448" s="83" t="s">
        <v>1391</v>
      </c>
      <c r="E448" s="64">
        <v>7511147</v>
      </c>
      <c r="F448" s="65">
        <v>7511147</v>
      </c>
      <c r="G448" s="25" t="s">
        <v>1392</v>
      </c>
      <c r="H448" s="52" t="s">
        <v>1393</v>
      </c>
      <c r="I448" s="62">
        <v>3900000</v>
      </c>
      <c r="J448" s="66">
        <v>3900000</v>
      </c>
      <c r="K448" s="28" t="s">
        <v>1394</v>
      </c>
      <c r="L448" s="55" t="s">
        <v>1395</v>
      </c>
      <c r="M448" s="67">
        <v>8044575</v>
      </c>
      <c r="N448" s="68">
        <v>8044575</v>
      </c>
      <c r="O448" s="25" t="s">
        <v>1398</v>
      </c>
      <c r="P448" s="75" t="s">
        <v>1399</v>
      </c>
      <c r="Q448" s="69">
        <v>9251261</v>
      </c>
      <c r="R448" s="63">
        <v>9251261</v>
      </c>
      <c r="S448" s="24" t="s">
        <v>80</v>
      </c>
      <c r="T448" s="54" t="s">
        <v>81</v>
      </c>
      <c r="U448" s="18">
        <v>6924148</v>
      </c>
      <c r="V448" s="18">
        <v>6924148</v>
      </c>
      <c r="W448" s="18" t="s">
        <v>1396</v>
      </c>
      <c r="X448" s="77" t="s">
        <v>1397</v>
      </c>
      <c r="Y448" s="89">
        <f t="shared" si="114"/>
        <v>7126226.2000000002</v>
      </c>
      <c r="Z448" s="90">
        <f t="shared" si="115"/>
        <v>1997290.1976444742</v>
      </c>
      <c r="AA448" s="91">
        <f t="shared" si="116"/>
        <v>0.28027319672289858</v>
      </c>
      <c r="AB448" s="90">
        <f t="shared" si="117"/>
        <v>9123516.3976444751</v>
      </c>
      <c r="AC448" s="90">
        <f t="shared" si="118"/>
        <v>5128936.0023555262</v>
      </c>
      <c r="AD448" s="92">
        <f t="shared" si="108"/>
        <v>7511147</v>
      </c>
      <c r="AE448" s="92" t="str">
        <f t="shared" si="109"/>
        <v/>
      </c>
      <c r="AF448" s="92">
        <f t="shared" si="110"/>
        <v>8044575</v>
      </c>
      <c r="AG448" s="92" t="str">
        <f t="shared" si="111"/>
        <v/>
      </c>
      <c r="AH448" s="92">
        <f t="shared" si="112"/>
        <v>6924148</v>
      </c>
      <c r="AI448" s="100">
        <f t="shared" si="113"/>
        <v>7493290</v>
      </c>
      <c r="AJ448" s="93">
        <f t="shared" si="119"/>
        <v>560426.90863216051</v>
      </c>
      <c r="AK448" s="23">
        <f t="shared" si="120"/>
        <v>7.4790500385299455E-2</v>
      </c>
      <c r="AM448" s="41"/>
    </row>
    <row r="449" spans="1:39" s="15" customFormat="1" ht="74.25" customHeight="1" x14ac:dyDescent="0.2">
      <c r="A449" s="81">
        <v>446</v>
      </c>
      <c r="B449" s="82" t="s">
        <v>523</v>
      </c>
      <c r="C449" s="82" t="s">
        <v>1179</v>
      </c>
      <c r="D449" s="83" t="s">
        <v>1391</v>
      </c>
      <c r="E449" s="64">
        <v>5160586</v>
      </c>
      <c r="F449" s="65">
        <v>5160586</v>
      </c>
      <c r="G449" s="25" t="s">
        <v>1392</v>
      </c>
      <c r="H449" s="52" t="s">
        <v>1393</v>
      </c>
      <c r="I449" s="62">
        <v>3900000</v>
      </c>
      <c r="J449" s="66">
        <v>3900000</v>
      </c>
      <c r="K449" s="28" t="s">
        <v>1394</v>
      </c>
      <c r="L449" s="55" t="s">
        <v>1395</v>
      </c>
      <c r="M449" s="67">
        <v>5527081</v>
      </c>
      <c r="N449" s="68">
        <v>5527081</v>
      </c>
      <c r="O449" s="25" t="s">
        <v>1398</v>
      </c>
      <c r="P449" s="75" t="s">
        <v>1399</v>
      </c>
      <c r="Q449" s="69">
        <v>6356143</v>
      </c>
      <c r="R449" s="63">
        <v>6356143</v>
      </c>
      <c r="S449" s="24" t="s">
        <v>80</v>
      </c>
      <c r="T449" s="54" t="s">
        <v>81</v>
      </c>
      <c r="U449" s="18">
        <v>7218454</v>
      </c>
      <c r="V449" s="18">
        <v>7218454</v>
      </c>
      <c r="W449" s="18" t="s">
        <v>1396</v>
      </c>
      <c r="X449" s="77" t="s">
        <v>1397</v>
      </c>
      <c r="Y449" s="89">
        <f t="shared" si="114"/>
        <v>5632452.7999999998</v>
      </c>
      <c r="Z449" s="90">
        <f t="shared" si="115"/>
        <v>1252425.7971415725</v>
      </c>
      <c r="AA449" s="91">
        <f t="shared" si="116"/>
        <v>0.22235886240210881</v>
      </c>
      <c r="AB449" s="90">
        <f t="shared" si="117"/>
        <v>6884878.5971415723</v>
      </c>
      <c r="AC449" s="90">
        <f t="shared" si="118"/>
        <v>4380027.0028584274</v>
      </c>
      <c r="AD449" s="92">
        <f t="shared" si="108"/>
        <v>5160586</v>
      </c>
      <c r="AE449" s="92" t="str">
        <f t="shared" si="109"/>
        <v/>
      </c>
      <c r="AF449" s="92">
        <f t="shared" si="110"/>
        <v>5527081</v>
      </c>
      <c r="AG449" s="92">
        <f t="shared" si="111"/>
        <v>6356143</v>
      </c>
      <c r="AH449" s="92" t="str">
        <f t="shared" si="112"/>
        <v/>
      </c>
      <c r="AI449" s="100">
        <f t="shared" si="113"/>
        <v>5681270</v>
      </c>
      <c r="AJ449" s="93">
        <f t="shared" si="119"/>
        <v>612511.07814716303</v>
      </c>
      <c r="AK449" s="23">
        <f t="shared" si="120"/>
        <v>0.10781235148957241</v>
      </c>
      <c r="AM449" s="41"/>
    </row>
    <row r="450" spans="1:39" s="15" customFormat="1" ht="74.25" customHeight="1" x14ac:dyDescent="0.2">
      <c r="A450" s="81">
        <v>447</v>
      </c>
      <c r="B450" s="82" t="s">
        <v>524</v>
      </c>
      <c r="C450" s="82" t="s">
        <v>1180</v>
      </c>
      <c r="D450" s="83" t="s">
        <v>1391</v>
      </c>
      <c r="E450" s="64">
        <v>4907532</v>
      </c>
      <c r="F450" s="65">
        <v>4907532</v>
      </c>
      <c r="G450" s="25" t="s">
        <v>1392</v>
      </c>
      <c r="H450" s="52" t="s">
        <v>1393</v>
      </c>
      <c r="I450" s="62">
        <v>4500000</v>
      </c>
      <c r="J450" s="66">
        <v>4500000</v>
      </c>
      <c r="K450" s="28" t="s">
        <v>1394</v>
      </c>
      <c r="L450" s="55" t="s">
        <v>1395</v>
      </c>
      <c r="M450" s="67">
        <v>5256056</v>
      </c>
      <c r="N450" s="68">
        <v>5256056</v>
      </c>
      <c r="O450" s="25" t="s">
        <v>1398</v>
      </c>
      <c r="P450" s="75" t="s">
        <v>1399</v>
      </c>
      <c r="Q450" s="69">
        <v>6044464</v>
      </c>
      <c r="R450" s="63">
        <v>6044464</v>
      </c>
      <c r="S450" s="24" t="s">
        <v>80</v>
      </c>
      <c r="T450" s="54" t="s">
        <v>81</v>
      </c>
      <c r="U450" s="18">
        <v>6984106</v>
      </c>
      <c r="V450" s="18">
        <v>6984106</v>
      </c>
      <c r="W450" s="18" t="s">
        <v>1396</v>
      </c>
      <c r="X450" s="77" t="s">
        <v>1397</v>
      </c>
      <c r="Y450" s="89">
        <f t="shared" si="114"/>
        <v>5538431.5999999996</v>
      </c>
      <c r="Z450" s="90">
        <f t="shared" si="115"/>
        <v>987693.49158774805</v>
      </c>
      <c r="AA450" s="91">
        <f t="shared" si="116"/>
        <v>0.17833451108933945</v>
      </c>
      <c r="AB450" s="90">
        <f t="shared" si="117"/>
        <v>6526125.0915877474</v>
      </c>
      <c r="AC450" s="90">
        <f t="shared" si="118"/>
        <v>4550738.1084122518</v>
      </c>
      <c r="AD450" s="92">
        <f t="shared" si="108"/>
        <v>4907532</v>
      </c>
      <c r="AE450" s="92" t="str">
        <f t="shared" si="109"/>
        <v/>
      </c>
      <c r="AF450" s="92">
        <f t="shared" si="110"/>
        <v>5256056</v>
      </c>
      <c r="AG450" s="92">
        <f t="shared" si="111"/>
        <v>6044464</v>
      </c>
      <c r="AH450" s="92" t="str">
        <f t="shared" si="112"/>
        <v/>
      </c>
      <c r="AI450" s="100">
        <f t="shared" si="113"/>
        <v>5402684</v>
      </c>
      <c r="AJ450" s="93">
        <f t="shared" si="119"/>
        <v>582476.11190846271</v>
      </c>
      <c r="AK450" s="23">
        <f t="shared" si="120"/>
        <v>0.10781235991378779</v>
      </c>
      <c r="AM450" s="41"/>
    </row>
    <row r="451" spans="1:39" s="15" customFormat="1" ht="74.25" customHeight="1" x14ac:dyDescent="0.2">
      <c r="A451" s="81">
        <v>448</v>
      </c>
      <c r="B451" s="82" t="s">
        <v>525</v>
      </c>
      <c r="C451" s="82" t="s">
        <v>1181</v>
      </c>
      <c r="D451" s="83" t="s">
        <v>1391</v>
      </c>
      <c r="E451" s="64">
        <v>8887330</v>
      </c>
      <c r="F451" s="65">
        <v>8887330</v>
      </c>
      <c r="G451" s="25" t="s">
        <v>1392</v>
      </c>
      <c r="H451" s="52" t="s">
        <v>1393</v>
      </c>
      <c r="I451" s="62">
        <v>6000000</v>
      </c>
      <c r="J451" s="66">
        <v>6000000</v>
      </c>
      <c r="K451" s="28" t="s">
        <v>1394</v>
      </c>
      <c r="L451" s="55" t="s">
        <v>1395</v>
      </c>
      <c r="M451" s="67">
        <v>9518492</v>
      </c>
      <c r="N451" s="68">
        <v>9518492</v>
      </c>
      <c r="O451" s="25" t="s">
        <v>1398</v>
      </c>
      <c r="P451" s="75" t="s">
        <v>1399</v>
      </c>
      <c r="Q451" s="69">
        <v>10946265</v>
      </c>
      <c r="R451" s="63">
        <v>10946265</v>
      </c>
      <c r="S451" s="24" t="s">
        <v>80</v>
      </c>
      <c r="T451" s="54" t="s">
        <v>81</v>
      </c>
      <c r="U451" s="18">
        <v>7742438</v>
      </c>
      <c r="V451" s="18">
        <v>7742438</v>
      </c>
      <c r="W451" s="18" t="s">
        <v>1396</v>
      </c>
      <c r="X451" s="77" t="s">
        <v>1397</v>
      </c>
      <c r="Y451" s="89">
        <f t="shared" si="114"/>
        <v>8618905</v>
      </c>
      <c r="Z451" s="90">
        <f t="shared" si="115"/>
        <v>1865795.4819532069</v>
      </c>
      <c r="AA451" s="91">
        <f t="shared" si="116"/>
        <v>0.21647709099394957</v>
      </c>
      <c r="AB451" s="90">
        <f t="shared" si="117"/>
        <v>10484700.481953207</v>
      </c>
      <c r="AC451" s="90">
        <f t="shared" si="118"/>
        <v>6753109.5180467926</v>
      </c>
      <c r="AD451" s="92">
        <f t="shared" si="108"/>
        <v>8887330</v>
      </c>
      <c r="AE451" s="92" t="str">
        <f t="shared" si="109"/>
        <v/>
      </c>
      <c r="AF451" s="92">
        <f t="shared" si="110"/>
        <v>9518492</v>
      </c>
      <c r="AG451" s="92" t="str">
        <f t="shared" si="111"/>
        <v/>
      </c>
      <c r="AH451" s="92">
        <f t="shared" si="112"/>
        <v>7742438</v>
      </c>
      <c r="AI451" s="100">
        <f t="shared" si="113"/>
        <v>8716086.666666666</v>
      </c>
      <c r="AJ451" s="93">
        <f t="shared" si="119"/>
        <v>900325.03138440696</v>
      </c>
      <c r="AK451" s="23">
        <f t="shared" si="120"/>
        <v>0.10329463964918588</v>
      </c>
      <c r="AM451" s="41"/>
    </row>
    <row r="452" spans="1:39" s="15" customFormat="1" ht="74.25" customHeight="1" x14ac:dyDescent="0.2">
      <c r="A452" s="81">
        <v>449</v>
      </c>
      <c r="B452" s="82" t="s">
        <v>526</v>
      </c>
      <c r="C452" s="82" t="s">
        <v>1182</v>
      </c>
      <c r="D452" s="83" t="s">
        <v>1391</v>
      </c>
      <c r="E452" s="64">
        <v>9452050</v>
      </c>
      <c r="F452" s="65">
        <v>9452050</v>
      </c>
      <c r="G452" s="25" t="s">
        <v>1392</v>
      </c>
      <c r="H452" s="52" t="s">
        <v>1393</v>
      </c>
      <c r="I452" s="62">
        <v>5900000</v>
      </c>
      <c r="J452" s="66">
        <v>5900000</v>
      </c>
      <c r="K452" s="28" t="s">
        <v>1394</v>
      </c>
      <c r="L452" s="55" t="s">
        <v>1395</v>
      </c>
      <c r="M452" s="67">
        <v>10123317</v>
      </c>
      <c r="N452" s="68">
        <v>10123317</v>
      </c>
      <c r="O452" s="25" t="s">
        <v>1398</v>
      </c>
      <c r="P452" s="75" t="s">
        <v>1399</v>
      </c>
      <c r="Q452" s="69">
        <v>11641814</v>
      </c>
      <c r="R452" s="63">
        <v>11641814</v>
      </c>
      <c r="S452" s="24" t="s">
        <v>80</v>
      </c>
      <c r="T452" s="54" t="s">
        <v>81</v>
      </c>
      <c r="U452" s="18">
        <v>8188578</v>
      </c>
      <c r="V452" s="18">
        <v>8188578</v>
      </c>
      <c r="W452" s="18" t="s">
        <v>1396</v>
      </c>
      <c r="X452" s="77" t="s">
        <v>1397</v>
      </c>
      <c r="Y452" s="89">
        <f t="shared" si="114"/>
        <v>9061151.8000000007</v>
      </c>
      <c r="Z452" s="90">
        <f t="shared" si="115"/>
        <v>2161890.3443776243</v>
      </c>
      <c r="AA452" s="91">
        <f t="shared" si="116"/>
        <v>0.23858891144254135</v>
      </c>
      <c r="AB452" s="90">
        <f t="shared" si="117"/>
        <v>11223042.144377625</v>
      </c>
      <c r="AC452" s="90">
        <f t="shared" si="118"/>
        <v>6899261.4556223769</v>
      </c>
      <c r="AD452" s="92">
        <f t="shared" si="108"/>
        <v>9452050</v>
      </c>
      <c r="AE452" s="92" t="str">
        <f t="shared" si="109"/>
        <v/>
      </c>
      <c r="AF452" s="92">
        <f t="shared" si="110"/>
        <v>10123317</v>
      </c>
      <c r="AG452" s="92" t="str">
        <f t="shared" si="111"/>
        <v/>
      </c>
      <c r="AH452" s="92">
        <f t="shared" si="112"/>
        <v>8188578</v>
      </c>
      <c r="AI452" s="100">
        <f t="shared" si="113"/>
        <v>9254648.333333334</v>
      </c>
      <c r="AJ452" s="93">
        <f t="shared" si="119"/>
        <v>982359.05504674476</v>
      </c>
      <c r="AK452" s="23">
        <f t="shared" si="120"/>
        <v>0.10614763734549373</v>
      </c>
      <c r="AM452" s="41"/>
    </row>
    <row r="453" spans="1:39" s="15" customFormat="1" ht="74.25" customHeight="1" x14ac:dyDescent="0.2">
      <c r="A453" s="81">
        <v>450</v>
      </c>
      <c r="B453" s="82" t="s">
        <v>527</v>
      </c>
      <c r="C453" s="82" t="s">
        <v>1183</v>
      </c>
      <c r="D453" s="83" t="s">
        <v>1391</v>
      </c>
      <c r="E453" s="64">
        <v>6707950</v>
      </c>
      <c r="F453" s="65">
        <v>6707950</v>
      </c>
      <c r="G453" s="25" t="s">
        <v>1392</v>
      </c>
      <c r="H453" s="52" t="s">
        <v>1393</v>
      </c>
      <c r="I453" s="62">
        <v>6500000</v>
      </c>
      <c r="J453" s="66">
        <v>6500000</v>
      </c>
      <c r="K453" s="28" t="s">
        <v>1394</v>
      </c>
      <c r="L453" s="55" t="s">
        <v>1395</v>
      </c>
      <c r="M453" s="67">
        <v>7184336</v>
      </c>
      <c r="N453" s="68">
        <v>7184336</v>
      </c>
      <c r="O453" s="25" t="s">
        <v>1398</v>
      </c>
      <c r="P453" s="75" t="s">
        <v>1399</v>
      </c>
      <c r="Q453" s="69">
        <v>8261986</v>
      </c>
      <c r="R453" s="63">
        <v>8261986</v>
      </c>
      <c r="S453" s="24" t="s">
        <v>80</v>
      </c>
      <c r="T453" s="54" t="s">
        <v>81</v>
      </c>
      <c r="U453" s="18">
        <v>8862919</v>
      </c>
      <c r="V453" s="18">
        <v>8862919</v>
      </c>
      <c r="W453" s="18" t="s">
        <v>1396</v>
      </c>
      <c r="X453" s="77" t="s">
        <v>1397</v>
      </c>
      <c r="Y453" s="89">
        <f t="shared" si="114"/>
        <v>7503438.2000000002</v>
      </c>
      <c r="Z453" s="90">
        <f t="shared" si="115"/>
        <v>1020428.6748784567</v>
      </c>
      <c r="AA453" s="91">
        <f t="shared" si="116"/>
        <v>0.13599481300165259</v>
      </c>
      <c r="AB453" s="90">
        <f t="shared" si="117"/>
        <v>8523866.8748784568</v>
      </c>
      <c r="AC453" s="90">
        <f t="shared" si="118"/>
        <v>6483009.5251215436</v>
      </c>
      <c r="AD453" s="92">
        <f t="shared" si="108"/>
        <v>6707950</v>
      </c>
      <c r="AE453" s="92">
        <f t="shared" si="109"/>
        <v>6500000</v>
      </c>
      <c r="AF453" s="92">
        <f t="shared" si="110"/>
        <v>7184336</v>
      </c>
      <c r="AG453" s="92">
        <f t="shared" si="111"/>
        <v>8261986</v>
      </c>
      <c r="AH453" s="92" t="str">
        <f t="shared" si="112"/>
        <v/>
      </c>
      <c r="AI453" s="100">
        <f t="shared" si="113"/>
        <v>7163568</v>
      </c>
      <c r="AJ453" s="93">
        <f t="shared" si="119"/>
        <v>786312.84382574691</v>
      </c>
      <c r="AK453" s="23">
        <f t="shared" si="120"/>
        <v>0.10976553078378637</v>
      </c>
      <c r="AM453" s="41"/>
    </row>
    <row r="454" spans="1:39" s="15" customFormat="1" ht="74.25" customHeight="1" x14ac:dyDescent="0.2">
      <c r="A454" s="81">
        <v>451</v>
      </c>
      <c r="B454" s="82" t="s">
        <v>528</v>
      </c>
      <c r="C454" s="82" t="s">
        <v>1184</v>
      </c>
      <c r="D454" s="83" t="s">
        <v>1391</v>
      </c>
      <c r="E454" s="64">
        <v>8798785</v>
      </c>
      <c r="F454" s="65">
        <v>8798785</v>
      </c>
      <c r="G454" s="25" t="s">
        <v>1392</v>
      </c>
      <c r="H454" s="52" t="s">
        <v>1393</v>
      </c>
      <c r="I454" s="62">
        <v>7500000</v>
      </c>
      <c r="J454" s="66">
        <v>7500000</v>
      </c>
      <c r="K454" s="28" t="s">
        <v>1394</v>
      </c>
      <c r="L454" s="55" t="s">
        <v>1395</v>
      </c>
      <c r="M454" s="67">
        <v>9423657</v>
      </c>
      <c r="N454" s="68">
        <v>9423657</v>
      </c>
      <c r="O454" s="25" t="s">
        <v>1398</v>
      </c>
      <c r="P454" s="75" t="s">
        <v>1399</v>
      </c>
      <c r="Q454" s="69">
        <v>10837206</v>
      </c>
      <c r="R454" s="63">
        <v>10837206</v>
      </c>
      <c r="S454" s="24" t="s">
        <v>80</v>
      </c>
      <c r="T454" s="54" t="s">
        <v>81</v>
      </c>
      <c r="U454" s="18">
        <v>9625446</v>
      </c>
      <c r="V454" s="18">
        <v>9625446</v>
      </c>
      <c r="W454" s="18" t="s">
        <v>1396</v>
      </c>
      <c r="X454" s="77" t="s">
        <v>1397</v>
      </c>
      <c r="Y454" s="89">
        <f t="shared" si="114"/>
        <v>9237018.8000000007</v>
      </c>
      <c r="Z454" s="90">
        <f t="shared" si="115"/>
        <v>1220204.0564449469</v>
      </c>
      <c r="AA454" s="91">
        <f t="shared" si="116"/>
        <v>0.1320993366869565</v>
      </c>
      <c r="AB454" s="90">
        <f t="shared" si="117"/>
        <v>10457222.856444947</v>
      </c>
      <c r="AC454" s="90">
        <f t="shared" si="118"/>
        <v>8016814.7435550541</v>
      </c>
      <c r="AD454" s="92">
        <f t="shared" si="108"/>
        <v>8798785</v>
      </c>
      <c r="AE454" s="92" t="str">
        <f t="shared" si="109"/>
        <v/>
      </c>
      <c r="AF454" s="92">
        <f t="shared" si="110"/>
        <v>9423657</v>
      </c>
      <c r="AG454" s="92" t="str">
        <f t="shared" si="111"/>
        <v/>
      </c>
      <c r="AH454" s="92">
        <f t="shared" si="112"/>
        <v>9625446</v>
      </c>
      <c r="AI454" s="100">
        <f t="shared" si="113"/>
        <v>9282629.333333334</v>
      </c>
      <c r="AJ454" s="93">
        <f t="shared" si="119"/>
        <v>430997.33677174081</v>
      </c>
      <c r="AK454" s="23">
        <f t="shared" si="120"/>
        <v>4.6430523216526236E-2</v>
      </c>
      <c r="AM454" s="41"/>
    </row>
    <row r="455" spans="1:39" s="15" customFormat="1" ht="74.25" customHeight="1" x14ac:dyDescent="0.2">
      <c r="A455" s="81">
        <v>452</v>
      </c>
      <c r="B455" s="82" t="s">
        <v>529</v>
      </c>
      <c r="C455" s="82" t="s">
        <v>1185</v>
      </c>
      <c r="D455" s="83" t="s">
        <v>1391</v>
      </c>
      <c r="E455" s="64">
        <v>3881102</v>
      </c>
      <c r="F455" s="65">
        <v>3881102</v>
      </c>
      <c r="G455" s="25" t="s">
        <v>1392</v>
      </c>
      <c r="H455" s="52" t="s">
        <v>1393</v>
      </c>
      <c r="I455" s="62">
        <v>8000000</v>
      </c>
      <c r="J455" s="66">
        <v>8000000</v>
      </c>
      <c r="K455" s="28" t="s">
        <v>1394</v>
      </c>
      <c r="L455" s="55" t="s">
        <v>1395</v>
      </c>
      <c r="M455" s="67">
        <v>4156731</v>
      </c>
      <c r="N455" s="68">
        <v>4156731</v>
      </c>
      <c r="O455" s="25" t="s">
        <v>1398</v>
      </c>
      <c r="P455" s="75" t="s">
        <v>1399</v>
      </c>
      <c r="Q455" s="69">
        <v>4780240</v>
      </c>
      <c r="R455" s="63">
        <v>4780240</v>
      </c>
      <c r="S455" s="24" t="s">
        <v>80</v>
      </c>
      <c r="T455" s="54" t="s">
        <v>81</v>
      </c>
      <c r="U455" s="18">
        <v>5127929</v>
      </c>
      <c r="V455" s="18">
        <v>5127929</v>
      </c>
      <c r="W455" s="18" t="s">
        <v>1396</v>
      </c>
      <c r="X455" s="77" t="s">
        <v>1397</v>
      </c>
      <c r="Y455" s="89">
        <f t="shared" si="114"/>
        <v>5189200.4000000004</v>
      </c>
      <c r="Z455" s="90">
        <f t="shared" si="115"/>
        <v>1646869.1258419112</v>
      </c>
      <c r="AA455" s="91">
        <f t="shared" si="116"/>
        <v>0.31736471881909034</v>
      </c>
      <c r="AB455" s="90">
        <f t="shared" si="117"/>
        <v>6836069.5258419113</v>
      </c>
      <c r="AC455" s="90">
        <f t="shared" si="118"/>
        <v>3542331.2741580894</v>
      </c>
      <c r="AD455" s="92">
        <f t="shared" si="108"/>
        <v>3881102</v>
      </c>
      <c r="AE455" s="92" t="str">
        <f t="shared" si="109"/>
        <v/>
      </c>
      <c r="AF455" s="92">
        <f t="shared" si="110"/>
        <v>4156731</v>
      </c>
      <c r="AG455" s="92">
        <f t="shared" si="111"/>
        <v>4780240</v>
      </c>
      <c r="AH455" s="92">
        <f t="shared" si="112"/>
        <v>5127929</v>
      </c>
      <c r="AI455" s="100">
        <f t="shared" si="113"/>
        <v>4486500.5</v>
      </c>
      <c r="AJ455" s="93">
        <f t="shared" si="119"/>
        <v>569493.5414924972</v>
      </c>
      <c r="AK455" s="23">
        <f t="shared" si="120"/>
        <v>0.12693491096066906</v>
      </c>
      <c r="AM455" s="41"/>
    </row>
    <row r="456" spans="1:39" s="15" customFormat="1" ht="74.25" customHeight="1" x14ac:dyDescent="0.2">
      <c r="A456" s="81">
        <v>453</v>
      </c>
      <c r="B456" s="82" t="s">
        <v>530</v>
      </c>
      <c r="C456" s="82" t="s">
        <v>1186</v>
      </c>
      <c r="D456" s="83" t="s">
        <v>1391</v>
      </c>
      <c r="E456" s="64">
        <v>5184011</v>
      </c>
      <c r="F456" s="65">
        <v>5184011</v>
      </c>
      <c r="G456" s="25" t="s">
        <v>1392</v>
      </c>
      <c r="H456" s="52" t="s">
        <v>1393</v>
      </c>
      <c r="I456" s="62">
        <v>10000000</v>
      </c>
      <c r="J456" s="66">
        <v>10000000</v>
      </c>
      <c r="K456" s="28" t="s">
        <v>1394</v>
      </c>
      <c r="L456" s="55" t="s">
        <v>1395</v>
      </c>
      <c r="M456" s="67">
        <v>5552169</v>
      </c>
      <c r="N456" s="68">
        <v>5552169</v>
      </c>
      <c r="O456" s="25" t="s">
        <v>1398</v>
      </c>
      <c r="P456" s="75" t="s">
        <v>1399</v>
      </c>
      <c r="Q456" s="69">
        <v>6384994</v>
      </c>
      <c r="R456" s="63">
        <v>6384994</v>
      </c>
      <c r="S456" s="24" t="s">
        <v>80</v>
      </c>
      <c r="T456" s="54" t="s">
        <v>81</v>
      </c>
      <c r="U456" s="18">
        <v>6849405</v>
      </c>
      <c r="V456" s="18">
        <v>6849405</v>
      </c>
      <c r="W456" s="18" t="s">
        <v>1396</v>
      </c>
      <c r="X456" s="77" t="s">
        <v>1397</v>
      </c>
      <c r="Y456" s="89">
        <f t="shared" si="114"/>
        <v>6794115.7999999998</v>
      </c>
      <c r="Z456" s="90">
        <f t="shared" si="115"/>
        <v>1909384.7417227633</v>
      </c>
      <c r="AA456" s="91">
        <f t="shared" si="116"/>
        <v>0.28103506003279533</v>
      </c>
      <c r="AB456" s="90">
        <f t="shared" si="117"/>
        <v>8703500.5417227633</v>
      </c>
      <c r="AC456" s="90">
        <f t="shared" si="118"/>
        <v>4884731.0582772363</v>
      </c>
      <c r="AD456" s="92">
        <f t="shared" si="108"/>
        <v>5184011</v>
      </c>
      <c r="AE456" s="92" t="str">
        <f t="shared" si="109"/>
        <v/>
      </c>
      <c r="AF456" s="92">
        <f t="shared" si="110"/>
        <v>5552169</v>
      </c>
      <c r="AG456" s="92">
        <f t="shared" si="111"/>
        <v>6384994</v>
      </c>
      <c r="AH456" s="92">
        <f t="shared" si="112"/>
        <v>6849405</v>
      </c>
      <c r="AI456" s="100">
        <f t="shared" si="113"/>
        <v>5992644.75</v>
      </c>
      <c r="AJ456" s="93">
        <f t="shared" si="119"/>
        <v>760675.90293824649</v>
      </c>
      <c r="AK456" s="23">
        <f t="shared" si="120"/>
        <v>0.12693492350572699</v>
      </c>
      <c r="AM456" s="41"/>
    </row>
    <row r="457" spans="1:39" s="15" customFormat="1" ht="74.25" customHeight="1" x14ac:dyDescent="0.2">
      <c r="A457" s="81">
        <v>454</v>
      </c>
      <c r="B457" s="82" t="s">
        <v>531</v>
      </c>
      <c r="C457" s="82" t="s">
        <v>1187</v>
      </c>
      <c r="D457" s="83" t="s">
        <v>1391</v>
      </c>
      <c r="E457" s="64">
        <v>8935602</v>
      </c>
      <c r="F457" s="65">
        <v>8935602</v>
      </c>
      <c r="G457" s="25" t="s">
        <v>1392</v>
      </c>
      <c r="H457" s="52" t="s">
        <v>1393</v>
      </c>
      <c r="I457" s="62">
        <v>12000000</v>
      </c>
      <c r="J457" s="66">
        <v>12000000</v>
      </c>
      <c r="K457" s="28" t="s">
        <v>1394</v>
      </c>
      <c r="L457" s="55" t="s">
        <v>1395</v>
      </c>
      <c r="M457" s="67">
        <v>9570191</v>
      </c>
      <c r="N457" s="68">
        <v>9570191</v>
      </c>
      <c r="O457" s="25" t="s">
        <v>1398</v>
      </c>
      <c r="P457" s="75" t="s">
        <v>1399</v>
      </c>
      <c r="Q457" s="69">
        <v>11005720</v>
      </c>
      <c r="R457" s="63">
        <v>11005720</v>
      </c>
      <c r="S457" s="24" t="s">
        <v>80</v>
      </c>
      <c r="T457" s="54" t="s">
        <v>81</v>
      </c>
      <c r="U457" s="18">
        <v>8806218</v>
      </c>
      <c r="V457" s="18">
        <v>8806218</v>
      </c>
      <c r="W457" s="18" t="s">
        <v>1396</v>
      </c>
      <c r="X457" s="77" t="s">
        <v>1397</v>
      </c>
      <c r="Y457" s="89">
        <f t="shared" si="114"/>
        <v>10063546.199999999</v>
      </c>
      <c r="Z457" s="90">
        <f t="shared" si="115"/>
        <v>1390510.3796031885</v>
      </c>
      <c r="AA457" s="91">
        <f t="shared" si="116"/>
        <v>0.13817300104442196</v>
      </c>
      <c r="AB457" s="90">
        <f t="shared" si="117"/>
        <v>11454056.579603188</v>
      </c>
      <c r="AC457" s="90">
        <f t="shared" si="118"/>
        <v>8673035.8203968108</v>
      </c>
      <c r="AD457" s="92">
        <f t="shared" ref="AD457:AD520" si="121">IF(((IF(AND(F457&lt;=$AB457,F457&gt;=$AC457),F457,""))&lt;=0),"",(IF(AND(F457&lt;=$AB457,F457&gt;=$AC457),F457,"")))</f>
        <v>8935602</v>
      </c>
      <c r="AE457" s="92" t="str">
        <f t="shared" ref="AE457:AE520" si="122">IF(((IF(AND(J457&lt;=$AB457,J457&gt;=$AC457),J457,""))&lt;=0),"",(IF(AND(J457&lt;=$AB457,J457&gt;=$AC457),J457,"")))</f>
        <v/>
      </c>
      <c r="AF457" s="92">
        <f t="shared" ref="AF457:AF520" si="123">IF(((IF(AND(N457&lt;=$AB457,N457&gt;=$AC457),N457,""))&lt;=0),"",(IF(AND(N457&lt;=$AB457,N457&gt;=$AC457),N457,"")))</f>
        <v>9570191</v>
      </c>
      <c r="AG457" s="92">
        <f t="shared" ref="AG457:AG520" si="124">IF(((IF(AND(R457&lt;=$AB457,R457&gt;=$AC457),R457,""))&lt;=0),"",(IF(AND(R457&lt;=$AB457,R457&gt;=$AC457),R457,"")))</f>
        <v>11005720</v>
      </c>
      <c r="AH457" s="92">
        <f t="shared" ref="AH457:AH520" si="125">IF(((IF(AND(V457&lt;=$AB457,V457&gt;=$AC457),V457,""))&lt;=0),"",(IF(AND(V457&lt;=$AB457,V457&gt;=$AC457),V457,"")))</f>
        <v>8806218</v>
      </c>
      <c r="AI457" s="100">
        <f t="shared" ref="AI457:AI520" si="126">AVERAGE(AD457:AH457)</f>
        <v>9579432.75</v>
      </c>
      <c r="AJ457" s="93">
        <f t="shared" si="119"/>
        <v>1007763.1688908444</v>
      </c>
      <c r="AK457" s="23">
        <f t="shared" si="120"/>
        <v>0.10520071440460234</v>
      </c>
      <c r="AM457" s="41"/>
    </row>
    <row r="458" spans="1:39" s="15" customFormat="1" ht="74.25" customHeight="1" x14ac:dyDescent="0.2">
      <c r="A458" s="81">
        <v>455</v>
      </c>
      <c r="B458" s="82" t="s">
        <v>532</v>
      </c>
      <c r="C458" s="82" t="s">
        <v>1188</v>
      </c>
      <c r="D458" s="83" t="s">
        <v>1391</v>
      </c>
      <c r="E458" s="64">
        <v>4338</v>
      </c>
      <c r="F458" s="65">
        <v>4338</v>
      </c>
      <c r="G458" s="25" t="s">
        <v>1392</v>
      </c>
      <c r="H458" s="52" t="s">
        <v>1393</v>
      </c>
      <c r="I458" s="62">
        <v>5000</v>
      </c>
      <c r="J458" s="66">
        <v>5000</v>
      </c>
      <c r="K458" s="28" t="s">
        <v>1394</v>
      </c>
      <c r="L458" s="55" t="s">
        <v>1395</v>
      </c>
      <c r="M458" s="67">
        <v>4646</v>
      </c>
      <c r="N458" s="68">
        <v>4646</v>
      </c>
      <c r="O458" s="25" t="s">
        <v>1398</v>
      </c>
      <c r="P458" s="75" t="s">
        <v>1399</v>
      </c>
      <c r="Q458" s="69">
        <v>5343</v>
      </c>
      <c r="R458" s="63">
        <v>5343</v>
      </c>
      <c r="S458" s="24" t="s">
        <v>80</v>
      </c>
      <c r="T458" s="54" t="s">
        <v>81</v>
      </c>
      <c r="U458" s="18">
        <v>5731</v>
      </c>
      <c r="V458" s="18">
        <v>5731</v>
      </c>
      <c r="W458" s="18" t="s">
        <v>1396</v>
      </c>
      <c r="X458" s="77" t="s">
        <v>1397</v>
      </c>
      <c r="Y458" s="89">
        <f t="shared" si="114"/>
        <v>5011.6000000000004</v>
      </c>
      <c r="Z458" s="90">
        <f t="shared" si="115"/>
        <v>551.11187611954074</v>
      </c>
      <c r="AA458" s="91">
        <f t="shared" si="116"/>
        <v>0.10996725120112154</v>
      </c>
      <c r="AB458" s="90">
        <f t="shared" si="117"/>
        <v>5562.7118761195416</v>
      </c>
      <c r="AC458" s="90">
        <f t="shared" si="118"/>
        <v>4460.4881238804592</v>
      </c>
      <c r="AD458" s="92" t="str">
        <f t="shared" si="121"/>
        <v/>
      </c>
      <c r="AE458" s="92">
        <f t="shared" si="122"/>
        <v>5000</v>
      </c>
      <c r="AF458" s="92">
        <f t="shared" si="123"/>
        <v>4646</v>
      </c>
      <c r="AG458" s="92">
        <f t="shared" si="124"/>
        <v>5343</v>
      </c>
      <c r="AH458" s="92" t="str">
        <f t="shared" si="125"/>
        <v/>
      </c>
      <c r="AI458" s="100">
        <f t="shared" si="126"/>
        <v>4996.333333333333</v>
      </c>
      <c r="AJ458" s="93">
        <f t="shared" si="119"/>
        <v>348.51446646205858</v>
      </c>
      <c r="AK458" s="23">
        <f t="shared" si="120"/>
        <v>6.9754046259668814E-2</v>
      </c>
      <c r="AM458" s="41"/>
    </row>
    <row r="459" spans="1:39" s="15" customFormat="1" ht="74.25" customHeight="1" x14ac:dyDescent="0.2">
      <c r="A459" s="81">
        <v>456</v>
      </c>
      <c r="B459" s="82" t="s">
        <v>533</v>
      </c>
      <c r="C459" s="82" t="s">
        <v>1189</v>
      </c>
      <c r="D459" s="83" t="s">
        <v>1391</v>
      </c>
      <c r="E459" s="64">
        <v>12245</v>
      </c>
      <c r="F459" s="65">
        <v>12245</v>
      </c>
      <c r="G459" s="25" t="s">
        <v>1392</v>
      </c>
      <c r="H459" s="52" t="s">
        <v>1393</v>
      </c>
      <c r="I459" s="62">
        <v>20000</v>
      </c>
      <c r="J459" s="66">
        <v>20000</v>
      </c>
      <c r="K459" s="28" t="s">
        <v>1394</v>
      </c>
      <c r="L459" s="55" t="s">
        <v>1395</v>
      </c>
      <c r="M459" s="67">
        <v>13115</v>
      </c>
      <c r="N459" s="68">
        <v>13115</v>
      </c>
      <c r="O459" s="25" t="s">
        <v>1398</v>
      </c>
      <c r="P459" s="75" t="s">
        <v>1399</v>
      </c>
      <c r="Q459" s="69">
        <v>15082</v>
      </c>
      <c r="R459" s="63">
        <v>15082</v>
      </c>
      <c r="S459" s="24" t="s">
        <v>80</v>
      </c>
      <c r="T459" s="54" t="s">
        <v>81</v>
      </c>
      <c r="U459" s="18">
        <v>16179</v>
      </c>
      <c r="V459" s="18">
        <v>16179</v>
      </c>
      <c r="W459" s="18" t="s">
        <v>1396</v>
      </c>
      <c r="X459" s="77" t="s">
        <v>1397</v>
      </c>
      <c r="Y459" s="89">
        <f t="shared" si="114"/>
        <v>15324.2</v>
      </c>
      <c r="Z459" s="90">
        <f t="shared" si="115"/>
        <v>3041.9766106924603</v>
      </c>
      <c r="AA459" s="91">
        <f t="shared" si="116"/>
        <v>0.19850802069226844</v>
      </c>
      <c r="AB459" s="90">
        <f t="shared" si="117"/>
        <v>18366.176610692462</v>
      </c>
      <c r="AC459" s="90">
        <f t="shared" si="118"/>
        <v>12282.223389307541</v>
      </c>
      <c r="AD459" s="92" t="str">
        <f t="shared" si="121"/>
        <v/>
      </c>
      <c r="AE459" s="92" t="str">
        <f t="shared" si="122"/>
        <v/>
      </c>
      <c r="AF459" s="92">
        <f t="shared" si="123"/>
        <v>13115</v>
      </c>
      <c r="AG459" s="92">
        <f t="shared" si="124"/>
        <v>15082</v>
      </c>
      <c r="AH459" s="92">
        <f t="shared" si="125"/>
        <v>16179</v>
      </c>
      <c r="AI459" s="100">
        <f t="shared" si="126"/>
        <v>14792</v>
      </c>
      <c r="AJ459" s="93">
        <f t="shared" si="119"/>
        <v>1552.4493550515585</v>
      </c>
      <c r="AK459" s="23">
        <f t="shared" si="120"/>
        <v>0.10495195748050017</v>
      </c>
      <c r="AM459" s="41"/>
    </row>
    <row r="460" spans="1:39" s="15" customFormat="1" ht="74.25" customHeight="1" x14ac:dyDescent="0.2">
      <c r="A460" s="81">
        <v>457</v>
      </c>
      <c r="B460" s="82" t="s">
        <v>534</v>
      </c>
      <c r="C460" s="82" t="s">
        <v>1190</v>
      </c>
      <c r="D460" s="83" t="s">
        <v>1391</v>
      </c>
      <c r="E460" s="64">
        <v>624</v>
      </c>
      <c r="F460" s="65">
        <v>624</v>
      </c>
      <c r="G460" s="25" t="s">
        <v>1392</v>
      </c>
      <c r="H460" s="52" t="s">
        <v>1393</v>
      </c>
      <c r="I460" s="62">
        <v>3000</v>
      </c>
      <c r="J460" s="66">
        <v>3000</v>
      </c>
      <c r="K460" s="28" t="s">
        <v>1394</v>
      </c>
      <c r="L460" s="55" t="s">
        <v>1395</v>
      </c>
      <c r="M460" s="67">
        <v>669</v>
      </c>
      <c r="N460" s="68">
        <v>669</v>
      </c>
      <c r="O460" s="25" t="s">
        <v>1398</v>
      </c>
      <c r="P460" s="75" t="s">
        <v>1399</v>
      </c>
      <c r="Q460" s="69">
        <v>769</v>
      </c>
      <c r="R460" s="63">
        <v>769</v>
      </c>
      <c r="S460" s="24" t="s">
        <v>80</v>
      </c>
      <c r="T460" s="54" t="s">
        <v>81</v>
      </c>
      <c r="U460" s="18">
        <v>825</v>
      </c>
      <c r="V460" s="18">
        <v>825</v>
      </c>
      <c r="W460" s="18" t="s">
        <v>1396</v>
      </c>
      <c r="X460" s="77" t="s">
        <v>1397</v>
      </c>
      <c r="Y460" s="89">
        <f t="shared" si="114"/>
        <v>1177.4000000000001</v>
      </c>
      <c r="Z460" s="90">
        <f t="shared" si="115"/>
        <v>1021.9551360015762</v>
      </c>
      <c r="AA460" s="91">
        <f t="shared" si="116"/>
        <v>0.86797616443143888</v>
      </c>
      <c r="AB460" s="90">
        <f t="shared" si="117"/>
        <v>2199.3551360015763</v>
      </c>
      <c r="AC460" s="90">
        <f t="shared" si="118"/>
        <v>155.4448639984239</v>
      </c>
      <c r="AD460" s="92">
        <f t="shared" si="121"/>
        <v>624</v>
      </c>
      <c r="AE460" s="92" t="str">
        <f t="shared" si="122"/>
        <v/>
      </c>
      <c r="AF460" s="92">
        <f t="shared" si="123"/>
        <v>669</v>
      </c>
      <c r="AG460" s="92">
        <f t="shared" si="124"/>
        <v>769</v>
      </c>
      <c r="AH460" s="92">
        <f t="shared" si="125"/>
        <v>825</v>
      </c>
      <c r="AI460" s="100">
        <f t="shared" si="126"/>
        <v>721.75</v>
      </c>
      <c r="AJ460" s="93">
        <f t="shared" si="119"/>
        <v>91.70741518546906</v>
      </c>
      <c r="AK460" s="23">
        <f t="shared" si="120"/>
        <v>0.12706257732659379</v>
      </c>
      <c r="AM460" s="41"/>
    </row>
    <row r="461" spans="1:39" s="15" customFormat="1" ht="74.25" customHeight="1" x14ac:dyDescent="0.2">
      <c r="A461" s="81">
        <v>458</v>
      </c>
      <c r="B461" s="82" t="s">
        <v>535</v>
      </c>
      <c r="C461" s="82" t="s">
        <v>1191</v>
      </c>
      <c r="D461" s="83" t="s">
        <v>1391</v>
      </c>
      <c r="E461" s="64">
        <v>2022</v>
      </c>
      <c r="F461" s="65">
        <v>2022</v>
      </c>
      <c r="G461" s="25" t="s">
        <v>1392</v>
      </c>
      <c r="H461" s="52" t="s">
        <v>1393</v>
      </c>
      <c r="I461" s="62">
        <v>15000</v>
      </c>
      <c r="J461" s="66">
        <v>15000</v>
      </c>
      <c r="K461" s="28" t="s">
        <v>1394</v>
      </c>
      <c r="L461" s="55" t="s">
        <v>1395</v>
      </c>
      <c r="M461" s="67">
        <v>2165</v>
      </c>
      <c r="N461" s="68">
        <v>2165</v>
      </c>
      <c r="O461" s="25" t="s">
        <v>1398</v>
      </c>
      <c r="P461" s="75" t="s">
        <v>1399</v>
      </c>
      <c r="Q461" s="69">
        <v>2490</v>
      </c>
      <c r="R461" s="63">
        <v>2490</v>
      </c>
      <c r="S461" s="24" t="s">
        <v>80</v>
      </c>
      <c r="T461" s="54" t="s">
        <v>81</v>
      </c>
      <c r="U461" s="18">
        <v>2671</v>
      </c>
      <c r="V461" s="18">
        <v>2671</v>
      </c>
      <c r="W461" s="18" t="s">
        <v>1396</v>
      </c>
      <c r="X461" s="77" t="s">
        <v>1397</v>
      </c>
      <c r="Y461" s="89">
        <f t="shared" si="114"/>
        <v>4869.6000000000004</v>
      </c>
      <c r="Z461" s="90">
        <f t="shared" si="115"/>
        <v>5668.8850138276748</v>
      </c>
      <c r="AA461" s="91">
        <f t="shared" si="116"/>
        <v>1.1641377143559377</v>
      </c>
      <c r="AB461" s="90">
        <f t="shared" si="117"/>
        <v>10538.485013827674</v>
      </c>
      <c r="AC461" s="90">
        <f t="shared" si="118"/>
        <v>-799.28501382767445</v>
      </c>
      <c r="AD461" s="92">
        <f t="shared" si="121"/>
        <v>2022</v>
      </c>
      <c r="AE461" s="92" t="str">
        <f t="shared" si="122"/>
        <v/>
      </c>
      <c r="AF461" s="92">
        <f t="shared" si="123"/>
        <v>2165</v>
      </c>
      <c r="AG461" s="92">
        <f t="shared" si="124"/>
        <v>2490</v>
      </c>
      <c r="AH461" s="92">
        <f t="shared" si="125"/>
        <v>2671</v>
      </c>
      <c r="AI461" s="100">
        <f t="shared" si="126"/>
        <v>2337</v>
      </c>
      <c r="AJ461" s="93">
        <f t="shared" si="119"/>
        <v>296.52093799033258</v>
      </c>
      <c r="AK461" s="23">
        <f t="shared" si="120"/>
        <v>0.12688101753972297</v>
      </c>
      <c r="AM461" s="41"/>
    </row>
    <row r="462" spans="1:39" s="15" customFormat="1" ht="74.25" customHeight="1" x14ac:dyDescent="0.2">
      <c r="A462" s="81">
        <v>459</v>
      </c>
      <c r="B462" s="82" t="s">
        <v>536</v>
      </c>
      <c r="C462" s="82" t="s">
        <v>1192</v>
      </c>
      <c r="D462" s="83" t="s">
        <v>1391</v>
      </c>
      <c r="E462" s="64">
        <v>13159</v>
      </c>
      <c r="F462" s="65">
        <v>13159</v>
      </c>
      <c r="G462" s="25" t="s">
        <v>1392</v>
      </c>
      <c r="H462" s="52" t="s">
        <v>1393</v>
      </c>
      <c r="I462" s="62">
        <v>150000</v>
      </c>
      <c r="J462" s="66">
        <v>150000</v>
      </c>
      <c r="K462" s="28" t="s">
        <v>1394</v>
      </c>
      <c r="L462" s="55" t="s">
        <v>1395</v>
      </c>
      <c r="M462" s="67">
        <v>14093</v>
      </c>
      <c r="N462" s="68">
        <v>14093</v>
      </c>
      <c r="O462" s="25" t="s">
        <v>1398</v>
      </c>
      <c r="P462" s="75" t="s">
        <v>1399</v>
      </c>
      <c r="Q462" s="69">
        <v>16207</v>
      </c>
      <c r="R462" s="63">
        <v>16207</v>
      </c>
      <c r="S462" s="24" t="s">
        <v>80</v>
      </c>
      <c r="T462" s="54" t="s">
        <v>81</v>
      </c>
      <c r="U462" s="18">
        <v>17386</v>
      </c>
      <c r="V462" s="18">
        <v>17386</v>
      </c>
      <c r="W462" s="18" t="s">
        <v>1396</v>
      </c>
      <c r="X462" s="77" t="s">
        <v>1397</v>
      </c>
      <c r="Y462" s="89">
        <f t="shared" si="114"/>
        <v>42169</v>
      </c>
      <c r="Z462" s="90">
        <f t="shared" si="115"/>
        <v>60302.547562271364</v>
      </c>
      <c r="AA462" s="91">
        <f t="shared" si="116"/>
        <v>1.4300208106018963</v>
      </c>
      <c r="AB462" s="90">
        <f t="shared" si="117"/>
        <v>102471.54756227136</v>
      </c>
      <c r="AC462" s="90">
        <f t="shared" si="118"/>
        <v>-18133.547562271364</v>
      </c>
      <c r="AD462" s="92">
        <f t="shared" si="121"/>
        <v>13159</v>
      </c>
      <c r="AE462" s="92" t="str">
        <f t="shared" si="122"/>
        <v/>
      </c>
      <c r="AF462" s="92">
        <f t="shared" si="123"/>
        <v>14093</v>
      </c>
      <c r="AG462" s="92">
        <f t="shared" si="124"/>
        <v>16207</v>
      </c>
      <c r="AH462" s="92">
        <f t="shared" si="125"/>
        <v>17386</v>
      </c>
      <c r="AI462" s="100">
        <f t="shared" si="126"/>
        <v>15211.25</v>
      </c>
      <c r="AJ462" s="93">
        <f t="shared" si="119"/>
        <v>1930.7398193438701</v>
      </c>
      <c r="AK462" s="23">
        <f t="shared" si="120"/>
        <v>0.12692841280919517</v>
      </c>
      <c r="AM462" s="41"/>
    </row>
    <row r="463" spans="1:39" s="15" customFormat="1" ht="74.25" customHeight="1" x14ac:dyDescent="0.2">
      <c r="A463" s="81">
        <v>460</v>
      </c>
      <c r="B463" s="82" t="s">
        <v>537</v>
      </c>
      <c r="C463" s="82" t="s">
        <v>1193</v>
      </c>
      <c r="D463" s="83" t="s">
        <v>1391</v>
      </c>
      <c r="E463" s="64">
        <v>20110</v>
      </c>
      <c r="F463" s="65">
        <v>20110</v>
      </c>
      <c r="G463" s="25" t="s">
        <v>1392</v>
      </c>
      <c r="H463" s="52" t="s">
        <v>1393</v>
      </c>
      <c r="I463" s="62">
        <v>150000</v>
      </c>
      <c r="J463" s="66">
        <v>150000</v>
      </c>
      <c r="K463" s="28" t="s">
        <v>1394</v>
      </c>
      <c r="L463" s="55" t="s">
        <v>1395</v>
      </c>
      <c r="M463" s="67">
        <v>21538</v>
      </c>
      <c r="N463" s="68">
        <v>21538</v>
      </c>
      <c r="O463" s="25" t="s">
        <v>1398</v>
      </c>
      <c r="P463" s="75" t="s">
        <v>1399</v>
      </c>
      <c r="Q463" s="69">
        <v>24769</v>
      </c>
      <c r="R463" s="63">
        <v>24769</v>
      </c>
      <c r="S463" s="24" t="s">
        <v>80</v>
      </c>
      <c r="T463" s="54" t="s">
        <v>81</v>
      </c>
      <c r="U463" s="18">
        <v>26571</v>
      </c>
      <c r="V463" s="18">
        <v>26571</v>
      </c>
      <c r="W463" s="18" t="s">
        <v>1396</v>
      </c>
      <c r="X463" s="77" t="s">
        <v>1397</v>
      </c>
      <c r="Y463" s="89">
        <f t="shared" si="114"/>
        <v>48597.599999999999</v>
      </c>
      <c r="Z463" s="90">
        <f t="shared" si="115"/>
        <v>56743.249195829456</v>
      </c>
      <c r="AA463" s="91">
        <f t="shared" si="116"/>
        <v>1.1676142277772865</v>
      </c>
      <c r="AB463" s="90">
        <f t="shared" si="117"/>
        <v>105340.84919582945</v>
      </c>
      <c r="AC463" s="90">
        <f t="shared" si="118"/>
        <v>-8145.6491958294573</v>
      </c>
      <c r="AD463" s="92">
        <f t="shared" si="121"/>
        <v>20110</v>
      </c>
      <c r="AE463" s="92" t="str">
        <f t="shared" si="122"/>
        <v/>
      </c>
      <c r="AF463" s="92">
        <f t="shared" si="123"/>
        <v>21538</v>
      </c>
      <c r="AG463" s="92">
        <f t="shared" si="124"/>
        <v>24769</v>
      </c>
      <c r="AH463" s="92">
        <f t="shared" si="125"/>
        <v>26571</v>
      </c>
      <c r="AI463" s="100">
        <f t="shared" si="126"/>
        <v>23247</v>
      </c>
      <c r="AJ463" s="93">
        <f t="shared" si="119"/>
        <v>2951.096406422535</v>
      </c>
      <c r="AK463" s="23">
        <f t="shared" si="120"/>
        <v>0.12694525772884824</v>
      </c>
      <c r="AM463" s="41"/>
    </row>
    <row r="464" spans="1:39" s="15" customFormat="1" ht="74.25" customHeight="1" x14ac:dyDescent="0.2">
      <c r="A464" s="81">
        <v>461</v>
      </c>
      <c r="B464" s="82" t="s">
        <v>538</v>
      </c>
      <c r="C464" s="82" t="s">
        <v>1194</v>
      </c>
      <c r="D464" s="83" t="s">
        <v>1391</v>
      </c>
      <c r="E464" s="64">
        <v>23952</v>
      </c>
      <c r="F464" s="65">
        <v>23952</v>
      </c>
      <c r="G464" s="25" t="s">
        <v>1392</v>
      </c>
      <c r="H464" s="52" t="s">
        <v>1393</v>
      </c>
      <c r="I464" s="62">
        <v>200000</v>
      </c>
      <c r="J464" s="66">
        <v>200000</v>
      </c>
      <c r="K464" s="28" t="s">
        <v>1394</v>
      </c>
      <c r="L464" s="55" t="s">
        <v>1395</v>
      </c>
      <c r="M464" s="67">
        <v>25653</v>
      </c>
      <c r="N464" s="68">
        <v>25653</v>
      </c>
      <c r="O464" s="25" t="s">
        <v>1398</v>
      </c>
      <c r="P464" s="75" t="s">
        <v>1399</v>
      </c>
      <c r="Q464" s="69">
        <v>29501</v>
      </c>
      <c r="R464" s="63">
        <v>29501</v>
      </c>
      <c r="S464" s="24" t="s">
        <v>80</v>
      </c>
      <c r="T464" s="54" t="s">
        <v>81</v>
      </c>
      <c r="U464" s="18">
        <v>31647</v>
      </c>
      <c r="V464" s="18">
        <v>31647</v>
      </c>
      <c r="W464" s="18" t="s">
        <v>1396</v>
      </c>
      <c r="X464" s="77" t="s">
        <v>1397</v>
      </c>
      <c r="Y464" s="89">
        <f t="shared" si="114"/>
        <v>62150.6</v>
      </c>
      <c r="Z464" s="90">
        <f t="shared" si="115"/>
        <v>77120.248510362057</v>
      </c>
      <c r="AA464" s="91">
        <f t="shared" si="116"/>
        <v>1.2408608848564946</v>
      </c>
      <c r="AB464" s="90">
        <f t="shared" si="117"/>
        <v>139270.84851036206</v>
      </c>
      <c r="AC464" s="90">
        <f t="shared" si="118"/>
        <v>-14969.648510362058</v>
      </c>
      <c r="AD464" s="92">
        <f t="shared" si="121"/>
        <v>23952</v>
      </c>
      <c r="AE464" s="92" t="str">
        <f t="shared" si="122"/>
        <v/>
      </c>
      <c r="AF464" s="92">
        <f t="shared" si="123"/>
        <v>25653</v>
      </c>
      <c r="AG464" s="92">
        <f t="shared" si="124"/>
        <v>29501</v>
      </c>
      <c r="AH464" s="92">
        <f t="shared" si="125"/>
        <v>31647</v>
      </c>
      <c r="AI464" s="100">
        <f t="shared" si="126"/>
        <v>27688.25</v>
      </c>
      <c r="AJ464" s="93">
        <f t="shared" si="119"/>
        <v>3514.710549959982</v>
      </c>
      <c r="AK464" s="23">
        <f t="shared" si="120"/>
        <v>0.12693870323909898</v>
      </c>
      <c r="AM464" s="41"/>
    </row>
    <row r="465" spans="1:39" s="15" customFormat="1" ht="74.25" customHeight="1" x14ac:dyDescent="0.2">
      <c r="A465" s="81">
        <v>462</v>
      </c>
      <c r="B465" s="82" t="s">
        <v>539</v>
      </c>
      <c r="C465" s="82" t="s">
        <v>1195</v>
      </c>
      <c r="D465" s="83" t="s">
        <v>1391</v>
      </c>
      <c r="E465" s="64">
        <v>39871</v>
      </c>
      <c r="F465" s="65">
        <v>39871</v>
      </c>
      <c r="G465" s="25" t="s">
        <v>1392</v>
      </c>
      <c r="H465" s="52" t="s">
        <v>1393</v>
      </c>
      <c r="I465" s="62">
        <v>180000</v>
      </c>
      <c r="J465" s="66">
        <v>180000</v>
      </c>
      <c r="K465" s="28" t="s">
        <v>1394</v>
      </c>
      <c r="L465" s="55" t="s">
        <v>1395</v>
      </c>
      <c r="M465" s="67">
        <v>42702</v>
      </c>
      <c r="N465" s="68">
        <v>42702</v>
      </c>
      <c r="O465" s="25" t="s">
        <v>1398</v>
      </c>
      <c r="P465" s="75" t="s">
        <v>1399</v>
      </c>
      <c r="Q465" s="69">
        <v>49107</v>
      </c>
      <c r="R465" s="63">
        <v>49107</v>
      </c>
      <c r="S465" s="24" t="s">
        <v>80</v>
      </c>
      <c r="T465" s="54" t="s">
        <v>81</v>
      </c>
      <c r="U465" s="18">
        <v>52679</v>
      </c>
      <c r="V465" s="18">
        <v>52679</v>
      </c>
      <c r="W465" s="18" t="s">
        <v>1396</v>
      </c>
      <c r="X465" s="77" t="s">
        <v>1397</v>
      </c>
      <c r="Y465" s="89">
        <f t="shared" si="114"/>
        <v>72871.8</v>
      </c>
      <c r="Z465" s="90">
        <f t="shared" si="115"/>
        <v>60100.407150867119</v>
      </c>
      <c r="AA465" s="91">
        <f t="shared" si="116"/>
        <v>0.8247416305191736</v>
      </c>
      <c r="AB465" s="90">
        <f t="shared" si="117"/>
        <v>132972.20715086712</v>
      </c>
      <c r="AC465" s="90">
        <f t="shared" si="118"/>
        <v>12771.392849132884</v>
      </c>
      <c r="AD465" s="92">
        <f t="shared" si="121"/>
        <v>39871</v>
      </c>
      <c r="AE465" s="92" t="str">
        <f t="shared" si="122"/>
        <v/>
      </c>
      <c r="AF465" s="92">
        <f t="shared" si="123"/>
        <v>42702</v>
      </c>
      <c r="AG465" s="92">
        <f t="shared" si="124"/>
        <v>49107</v>
      </c>
      <c r="AH465" s="92">
        <f t="shared" si="125"/>
        <v>52679</v>
      </c>
      <c r="AI465" s="100">
        <f t="shared" si="126"/>
        <v>46089.75</v>
      </c>
      <c r="AJ465" s="93">
        <f t="shared" si="119"/>
        <v>5850.1200771152262</v>
      </c>
      <c r="AK465" s="23">
        <f t="shared" si="120"/>
        <v>0.1269288741447985</v>
      </c>
      <c r="AM465" s="41"/>
    </row>
    <row r="466" spans="1:39" s="15" customFormat="1" ht="74.25" customHeight="1" x14ac:dyDescent="0.2">
      <c r="A466" s="81">
        <v>463</v>
      </c>
      <c r="B466" s="82" t="s">
        <v>540</v>
      </c>
      <c r="C466" s="82" t="s">
        <v>1196</v>
      </c>
      <c r="D466" s="83" t="s">
        <v>1391</v>
      </c>
      <c r="E466" s="64">
        <v>20378</v>
      </c>
      <c r="F466" s="65">
        <v>20378</v>
      </c>
      <c r="G466" s="25" t="s">
        <v>1392</v>
      </c>
      <c r="H466" s="52" t="s">
        <v>1393</v>
      </c>
      <c r="I466" s="62">
        <v>150000</v>
      </c>
      <c r="J466" s="66">
        <v>150000</v>
      </c>
      <c r="K466" s="28" t="s">
        <v>1394</v>
      </c>
      <c r="L466" s="55" t="s">
        <v>1395</v>
      </c>
      <c r="M466" s="67">
        <v>21825</v>
      </c>
      <c r="N466" s="68">
        <v>21825</v>
      </c>
      <c r="O466" s="25" t="s">
        <v>1398</v>
      </c>
      <c r="P466" s="75" t="s">
        <v>1399</v>
      </c>
      <c r="Q466" s="69">
        <v>25099</v>
      </c>
      <c r="R466" s="63">
        <v>25099</v>
      </c>
      <c r="S466" s="24" t="s">
        <v>80</v>
      </c>
      <c r="T466" s="54" t="s">
        <v>81</v>
      </c>
      <c r="U466" s="18">
        <v>26925</v>
      </c>
      <c r="V466" s="18">
        <v>26925</v>
      </c>
      <c r="W466" s="18" t="s">
        <v>1396</v>
      </c>
      <c r="X466" s="77" t="s">
        <v>1397</v>
      </c>
      <c r="Y466" s="89">
        <f t="shared" si="114"/>
        <v>48845.4</v>
      </c>
      <c r="Z466" s="90">
        <f t="shared" si="115"/>
        <v>56606.411803787742</v>
      </c>
      <c r="AA466" s="91">
        <f t="shared" si="116"/>
        <v>1.1588893079755256</v>
      </c>
      <c r="AB466" s="90">
        <f t="shared" si="117"/>
        <v>105451.81180378774</v>
      </c>
      <c r="AC466" s="90">
        <f t="shared" si="118"/>
        <v>-7761.0118037877401</v>
      </c>
      <c r="AD466" s="92">
        <f t="shared" si="121"/>
        <v>20378</v>
      </c>
      <c r="AE466" s="92" t="str">
        <f t="shared" si="122"/>
        <v/>
      </c>
      <c r="AF466" s="92">
        <f t="shared" si="123"/>
        <v>21825</v>
      </c>
      <c r="AG466" s="92">
        <f t="shared" si="124"/>
        <v>25099</v>
      </c>
      <c r="AH466" s="92">
        <f t="shared" si="125"/>
        <v>26925</v>
      </c>
      <c r="AI466" s="100">
        <f t="shared" si="126"/>
        <v>23556.75</v>
      </c>
      <c r="AJ466" s="93">
        <f t="shared" si="119"/>
        <v>2990.3763837795846</v>
      </c>
      <c r="AK466" s="23">
        <f t="shared" si="120"/>
        <v>0.12694350382712322</v>
      </c>
      <c r="AM466" s="41"/>
    </row>
    <row r="467" spans="1:39" s="15" customFormat="1" ht="74.25" customHeight="1" x14ac:dyDescent="0.2">
      <c r="A467" s="81">
        <v>464</v>
      </c>
      <c r="B467" s="82" t="s">
        <v>541</v>
      </c>
      <c r="C467" s="82" t="s">
        <v>1197</v>
      </c>
      <c r="D467" s="83" t="s">
        <v>1391</v>
      </c>
      <c r="E467" s="64">
        <v>12042</v>
      </c>
      <c r="F467" s="65">
        <v>12042</v>
      </c>
      <c r="G467" s="25" t="s">
        <v>1392</v>
      </c>
      <c r="H467" s="52" t="s">
        <v>1393</v>
      </c>
      <c r="I467" s="62">
        <v>80000</v>
      </c>
      <c r="J467" s="66">
        <v>80000</v>
      </c>
      <c r="K467" s="28" t="s">
        <v>1394</v>
      </c>
      <c r="L467" s="55" t="s">
        <v>1395</v>
      </c>
      <c r="M467" s="67">
        <v>12898</v>
      </c>
      <c r="N467" s="68">
        <v>12898</v>
      </c>
      <c r="O467" s="25" t="s">
        <v>1398</v>
      </c>
      <c r="P467" s="75" t="s">
        <v>1399</v>
      </c>
      <c r="Q467" s="69">
        <v>14832</v>
      </c>
      <c r="R467" s="63">
        <v>14832</v>
      </c>
      <c r="S467" s="24" t="s">
        <v>80</v>
      </c>
      <c r="T467" s="54" t="s">
        <v>81</v>
      </c>
      <c r="U467" s="18">
        <v>15911</v>
      </c>
      <c r="V467" s="18">
        <v>15911</v>
      </c>
      <c r="W467" s="18" t="s">
        <v>1396</v>
      </c>
      <c r="X467" s="77" t="s">
        <v>1397</v>
      </c>
      <c r="Y467" s="89">
        <f t="shared" si="114"/>
        <v>27136.6</v>
      </c>
      <c r="Z467" s="90">
        <f t="shared" si="115"/>
        <v>29591.134716330158</v>
      </c>
      <c r="AA467" s="91">
        <f t="shared" si="116"/>
        <v>1.0904510777448229</v>
      </c>
      <c r="AB467" s="90">
        <f t="shared" si="117"/>
        <v>56727.73471633016</v>
      </c>
      <c r="AC467" s="90">
        <f t="shared" si="118"/>
        <v>-2454.5347163301594</v>
      </c>
      <c r="AD467" s="92">
        <f t="shared" si="121"/>
        <v>12042</v>
      </c>
      <c r="AE467" s="92" t="str">
        <f t="shared" si="122"/>
        <v/>
      </c>
      <c r="AF467" s="92">
        <f t="shared" si="123"/>
        <v>12898</v>
      </c>
      <c r="AG467" s="92">
        <f t="shared" si="124"/>
        <v>14832</v>
      </c>
      <c r="AH467" s="92">
        <f t="shared" si="125"/>
        <v>15911</v>
      </c>
      <c r="AI467" s="100">
        <f t="shared" si="126"/>
        <v>13920.75</v>
      </c>
      <c r="AJ467" s="93">
        <f t="shared" si="119"/>
        <v>1767.0305364273324</v>
      </c>
      <c r="AK467" s="23">
        <f t="shared" si="120"/>
        <v>0.12693500971049207</v>
      </c>
      <c r="AM467" s="41"/>
    </row>
    <row r="468" spans="1:39" s="15" customFormat="1" ht="74.25" customHeight="1" x14ac:dyDescent="0.2">
      <c r="A468" s="81">
        <v>465</v>
      </c>
      <c r="B468" s="82" t="s">
        <v>542</v>
      </c>
      <c r="C468" s="82" t="s">
        <v>1198</v>
      </c>
      <c r="D468" s="83" t="s">
        <v>1391</v>
      </c>
      <c r="E468" s="64">
        <v>58577</v>
      </c>
      <c r="F468" s="65">
        <v>58577</v>
      </c>
      <c r="G468" s="25" t="s">
        <v>1392</v>
      </c>
      <c r="H468" s="52" t="s">
        <v>1393</v>
      </c>
      <c r="I468" s="62">
        <v>100000</v>
      </c>
      <c r="J468" s="66">
        <v>100000</v>
      </c>
      <c r="K468" s="28" t="s">
        <v>1394</v>
      </c>
      <c r="L468" s="55" t="s">
        <v>1395</v>
      </c>
      <c r="M468" s="67">
        <v>62737</v>
      </c>
      <c r="N468" s="68">
        <v>62737</v>
      </c>
      <c r="O468" s="25" t="s">
        <v>1398</v>
      </c>
      <c r="P468" s="75" t="s">
        <v>1399</v>
      </c>
      <c r="Q468" s="69">
        <v>72148</v>
      </c>
      <c r="R468" s="63">
        <v>72148</v>
      </c>
      <c r="S468" s="24" t="s">
        <v>80</v>
      </c>
      <c r="T468" s="54" t="s">
        <v>81</v>
      </c>
      <c r="U468" s="18">
        <v>77395</v>
      </c>
      <c r="V468" s="18">
        <v>77395</v>
      </c>
      <c r="W468" s="18" t="s">
        <v>1396</v>
      </c>
      <c r="X468" s="77" t="s">
        <v>1397</v>
      </c>
      <c r="Y468" s="89">
        <f t="shared" si="114"/>
        <v>74171.399999999994</v>
      </c>
      <c r="Z468" s="90">
        <f t="shared" si="115"/>
        <v>16244.484734826161</v>
      </c>
      <c r="AA468" s="91">
        <f t="shared" si="116"/>
        <v>0.21901278302453725</v>
      </c>
      <c r="AB468" s="90">
        <f t="shared" si="117"/>
        <v>90415.884734826162</v>
      </c>
      <c r="AC468" s="90">
        <f t="shared" si="118"/>
        <v>57926.915265173833</v>
      </c>
      <c r="AD468" s="92">
        <f t="shared" si="121"/>
        <v>58577</v>
      </c>
      <c r="AE468" s="92" t="str">
        <f t="shared" si="122"/>
        <v/>
      </c>
      <c r="AF468" s="92">
        <f t="shared" si="123"/>
        <v>62737</v>
      </c>
      <c r="AG468" s="92">
        <f t="shared" si="124"/>
        <v>72148</v>
      </c>
      <c r="AH468" s="92">
        <f t="shared" si="125"/>
        <v>77395</v>
      </c>
      <c r="AI468" s="100">
        <f t="shared" si="126"/>
        <v>67714.25</v>
      </c>
      <c r="AJ468" s="93">
        <f t="shared" si="119"/>
        <v>8595.297449768681</v>
      </c>
      <c r="AK468" s="23">
        <f t="shared" si="120"/>
        <v>0.1269348394136933</v>
      </c>
      <c r="AM468" s="41"/>
    </row>
    <row r="469" spans="1:39" s="15" customFormat="1" ht="74.25" customHeight="1" x14ac:dyDescent="0.2">
      <c r="A469" s="81">
        <v>466</v>
      </c>
      <c r="B469" s="82" t="s">
        <v>543</v>
      </c>
      <c r="C469" s="82" t="s">
        <v>1199</v>
      </c>
      <c r="D469" s="83" t="s">
        <v>1391</v>
      </c>
      <c r="E469" s="64">
        <v>10053</v>
      </c>
      <c r="F469" s="65">
        <v>10053</v>
      </c>
      <c r="G469" s="25" t="s">
        <v>1392</v>
      </c>
      <c r="H469" s="52" t="s">
        <v>1393</v>
      </c>
      <c r="I469" s="62">
        <v>20000</v>
      </c>
      <c r="J469" s="66">
        <v>20000</v>
      </c>
      <c r="K469" s="28" t="s">
        <v>1394</v>
      </c>
      <c r="L469" s="55" t="s">
        <v>1395</v>
      </c>
      <c r="M469" s="67">
        <v>10767</v>
      </c>
      <c r="N469" s="68">
        <v>10767</v>
      </c>
      <c r="O469" s="25" t="s">
        <v>1398</v>
      </c>
      <c r="P469" s="75" t="s">
        <v>1399</v>
      </c>
      <c r="Q469" s="69">
        <v>12382</v>
      </c>
      <c r="R469" s="63">
        <v>12382</v>
      </c>
      <c r="S469" s="24" t="s">
        <v>80</v>
      </c>
      <c r="T469" s="54" t="s">
        <v>81</v>
      </c>
      <c r="U469" s="18">
        <v>13282</v>
      </c>
      <c r="V469" s="18">
        <v>13282</v>
      </c>
      <c r="W469" s="18" t="s">
        <v>1396</v>
      </c>
      <c r="X469" s="77" t="s">
        <v>1397</v>
      </c>
      <c r="Y469" s="89">
        <f t="shared" si="114"/>
        <v>13296.8</v>
      </c>
      <c r="Z469" s="90">
        <f t="shared" si="115"/>
        <v>3958.9169857424376</v>
      </c>
      <c r="AA469" s="91">
        <f t="shared" si="116"/>
        <v>0.29773456664328546</v>
      </c>
      <c r="AB469" s="90">
        <f t="shared" si="117"/>
        <v>17255.716985742438</v>
      </c>
      <c r="AC469" s="90">
        <f t="shared" si="118"/>
        <v>9337.8830142575607</v>
      </c>
      <c r="AD469" s="92">
        <f t="shared" si="121"/>
        <v>10053</v>
      </c>
      <c r="AE469" s="92" t="str">
        <f t="shared" si="122"/>
        <v/>
      </c>
      <c r="AF469" s="92">
        <f t="shared" si="123"/>
        <v>10767</v>
      </c>
      <c r="AG469" s="92">
        <f t="shared" si="124"/>
        <v>12382</v>
      </c>
      <c r="AH469" s="92">
        <f t="shared" si="125"/>
        <v>13282</v>
      </c>
      <c r="AI469" s="100">
        <f t="shared" si="126"/>
        <v>11621</v>
      </c>
      <c r="AJ469" s="93">
        <f t="shared" si="119"/>
        <v>1474.8990925935691</v>
      </c>
      <c r="AK469" s="23">
        <f t="shared" si="120"/>
        <v>0.12691671048907746</v>
      </c>
      <c r="AM469" s="41"/>
    </row>
    <row r="470" spans="1:39" s="15" customFormat="1" ht="74.25" customHeight="1" x14ac:dyDescent="0.2">
      <c r="A470" s="81">
        <v>467</v>
      </c>
      <c r="B470" s="82" t="s">
        <v>544</v>
      </c>
      <c r="C470" s="82" t="s">
        <v>1200</v>
      </c>
      <c r="D470" s="83" t="s">
        <v>1391</v>
      </c>
      <c r="E470" s="64">
        <v>15884</v>
      </c>
      <c r="F470" s="65">
        <v>15884</v>
      </c>
      <c r="G470" s="25" t="s">
        <v>1392</v>
      </c>
      <c r="H470" s="52" t="s">
        <v>1393</v>
      </c>
      <c r="I470" s="62">
        <v>50000</v>
      </c>
      <c r="J470" s="66">
        <v>50000</v>
      </c>
      <c r="K470" s="28" t="s">
        <v>1394</v>
      </c>
      <c r="L470" s="55" t="s">
        <v>1395</v>
      </c>
      <c r="M470" s="67">
        <v>17012</v>
      </c>
      <c r="N470" s="68">
        <v>17012</v>
      </c>
      <c r="O470" s="25" t="s">
        <v>1398</v>
      </c>
      <c r="P470" s="75" t="s">
        <v>1399</v>
      </c>
      <c r="Q470" s="69">
        <v>19564</v>
      </c>
      <c r="R470" s="63">
        <v>19564</v>
      </c>
      <c r="S470" s="24" t="s">
        <v>80</v>
      </c>
      <c r="T470" s="54" t="s">
        <v>81</v>
      </c>
      <c r="U470" s="18">
        <v>20987</v>
      </c>
      <c r="V470" s="18">
        <v>20987</v>
      </c>
      <c r="W470" s="18" t="s">
        <v>1396</v>
      </c>
      <c r="X470" s="77" t="s">
        <v>1397</v>
      </c>
      <c r="Y470" s="89">
        <f t="shared" si="114"/>
        <v>24689.4</v>
      </c>
      <c r="Z470" s="90">
        <f t="shared" si="115"/>
        <v>14292.318769185074</v>
      </c>
      <c r="AA470" s="91">
        <f t="shared" si="116"/>
        <v>0.57888481571788186</v>
      </c>
      <c r="AB470" s="90">
        <f t="shared" si="117"/>
        <v>38981.718769185078</v>
      </c>
      <c r="AC470" s="90">
        <f t="shared" si="118"/>
        <v>10397.081230814927</v>
      </c>
      <c r="AD470" s="92">
        <f t="shared" si="121"/>
        <v>15884</v>
      </c>
      <c r="AE470" s="92" t="str">
        <f t="shared" si="122"/>
        <v/>
      </c>
      <c r="AF470" s="92">
        <f t="shared" si="123"/>
        <v>17012</v>
      </c>
      <c r="AG470" s="92">
        <f t="shared" si="124"/>
        <v>19564</v>
      </c>
      <c r="AH470" s="92">
        <f t="shared" si="125"/>
        <v>20987</v>
      </c>
      <c r="AI470" s="100">
        <f t="shared" si="126"/>
        <v>18361.75</v>
      </c>
      <c r="AJ470" s="93">
        <f t="shared" si="119"/>
        <v>2330.8376713104667</v>
      </c>
      <c r="AK470" s="23">
        <f t="shared" si="120"/>
        <v>0.12693984349587958</v>
      </c>
      <c r="AM470" s="41"/>
    </row>
    <row r="471" spans="1:39" s="15" customFormat="1" ht="74.25" customHeight="1" x14ac:dyDescent="0.2">
      <c r="A471" s="81">
        <v>468</v>
      </c>
      <c r="B471" s="82" t="s">
        <v>545</v>
      </c>
      <c r="C471" s="82" t="s">
        <v>1201</v>
      </c>
      <c r="D471" s="83" t="s">
        <v>1391</v>
      </c>
      <c r="E471" s="64">
        <v>21830</v>
      </c>
      <c r="F471" s="65">
        <v>21830</v>
      </c>
      <c r="G471" s="25" t="s">
        <v>1392</v>
      </c>
      <c r="H471" s="52" t="s">
        <v>1393</v>
      </c>
      <c r="I471" s="62">
        <v>100000</v>
      </c>
      <c r="J471" s="66">
        <v>100000</v>
      </c>
      <c r="K471" s="28" t="s">
        <v>1394</v>
      </c>
      <c r="L471" s="55" t="s">
        <v>1395</v>
      </c>
      <c r="M471" s="67">
        <v>23380</v>
      </c>
      <c r="N471" s="68">
        <v>23380</v>
      </c>
      <c r="O471" s="25" t="s">
        <v>1398</v>
      </c>
      <c r="P471" s="75" t="s">
        <v>1399</v>
      </c>
      <c r="Q471" s="69">
        <v>26887</v>
      </c>
      <c r="R471" s="63">
        <v>26887</v>
      </c>
      <c r="S471" s="24" t="s">
        <v>80</v>
      </c>
      <c r="T471" s="54" t="s">
        <v>81</v>
      </c>
      <c r="U471" s="18">
        <v>28843</v>
      </c>
      <c r="V471" s="18">
        <v>28843</v>
      </c>
      <c r="W471" s="18" t="s">
        <v>1396</v>
      </c>
      <c r="X471" s="77" t="s">
        <v>1397</v>
      </c>
      <c r="Y471" s="89">
        <f t="shared" si="114"/>
        <v>40188</v>
      </c>
      <c r="Z471" s="90">
        <f t="shared" si="115"/>
        <v>33550.804751898278</v>
      </c>
      <c r="AA471" s="91">
        <f t="shared" si="116"/>
        <v>0.8348463409947815</v>
      </c>
      <c r="AB471" s="90">
        <f t="shared" si="117"/>
        <v>73738.804751898278</v>
      </c>
      <c r="AC471" s="90">
        <f t="shared" si="118"/>
        <v>6637.1952481017215</v>
      </c>
      <c r="AD471" s="92">
        <f t="shared" si="121"/>
        <v>21830</v>
      </c>
      <c r="AE471" s="92" t="str">
        <f t="shared" si="122"/>
        <v/>
      </c>
      <c r="AF471" s="92">
        <f t="shared" si="123"/>
        <v>23380</v>
      </c>
      <c r="AG471" s="92">
        <f t="shared" si="124"/>
        <v>26887</v>
      </c>
      <c r="AH471" s="92">
        <f t="shared" si="125"/>
        <v>28843</v>
      </c>
      <c r="AI471" s="100">
        <f t="shared" si="126"/>
        <v>25235</v>
      </c>
      <c r="AJ471" s="93">
        <f t="shared" si="119"/>
        <v>3203.2180693796045</v>
      </c>
      <c r="AK471" s="23">
        <f t="shared" si="120"/>
        <v>0.1269355288044226</v>
      </c>
      <c r="AM471" s="41"/>
    </row>
    <row r="472" spans="1:39" s="15" customFormat="1" ht="74.25" customHeight="1" x14ac:dyDescent="0.2">
      <c r="A472" s="81">
        <v>469</v>
      </c>
      <c r="B472" s="82" t="s">
        <v>546</v>
      </c>
      <c r="C472" s="82" t="s">
        <v>1202</v>
      </c>
      <c r="D472" s="83" t="s">
        <v>1391</v>
      </c>
      <c r="E472" s="64">
        <v>3982</v>
      </c>
      <c r="F472" s="65">
        <v>3982</v>
      </c>
      <c r="G472" s="25" t="s">
        <v>1392</v>
      </c>
      <c r="H472" s="52" t="s">
        <v>1393</v>
      </c>
      <c r="I472" s="62">
        <v>10000</v>
      </c>
      <c r="J472" s="66">
        <v>10000</v>
      </c>
      <c r="K472" s="28" t="s">
        <v>1394</v>
      </c>
      <c r="L472" s="55" t="s">
        <v>1395</v>
      </c>
      <c r="M472" s="67">
        <v>4265</v>
      </c>
      <c r="N472" s="68">
        <v>4265</v>
      </c>
      <c r="O472" s="25" t="s">
        <v>1398</v>
      </c>
      <c r="P472" s="75" t="s">
        <v>1399</v>
      </c>
      <c r="Q472" s="69">
        <v>4904</v>
      </c>
      <c r="R472" s="63">
        <v>4904</v>
      </c>
      <c r="S472" s="24" t="s">
        <v>80</v>
      </c>
      <c r="T472" s="54" t="s">
        <v>81</v>
      </c>
      <c r="U472" s="18">
        <v>5261</v>
      </c>
      <c r="V472" s="18">
        <v>5261</v>
      </c>
      <c r="W472" s="18" t="s">
        <v>1396</v>
      </c>
      <c r="X472" s="77" t="s">
        <v>1397</v>
      </c>
      <c r="Y472" s="89">
        <f t="shared" si="114"/>
        <v>5682.4</v>
      </c>
      <c r="Z472" s="90">
        <f t="shared" si="115"/>
        <v>2466.0462891032676</v>
      </c>
      <c r="AA472" s="91">
        <f t="shared" si="116"/>
        <v>0.43397970736014146</v>
      </c>
      <c r="AB472" s="90">
        <f t="shared" si="117"/>
        <v>8148.4462891032672</v>
      </c>
      <c r="AC472" s="90">
        <f t="shared" si="118"/>
        <v>3216.3537108967321</v>
      </c>
      <c r="AD472" s="92">
        <f t="shared" si="121"/>
        <v>3982</v>
      </c>
      <c r="AE472" s="92" t="str">
        <f t="shared" si="122"/>
        <v/>
      </c>
      <c r="AF472" s="92">
        <f t="shared" si="123"/>
        <v>4265</v>
      </c>
      <c r="AG472" s="92">
        <f t="shared" si="124"/>
        <v>4904</v>
      </c>
      <c r="AH472" s="92">
        <f t="shared" si="125"/>
        <v>5261</v>
      </c>
      <c r="AI472" s="100">
        <f t="shared" si="126"/>
        <v>4603</v>
      </c>
      <c r="AJ472" s="93">
        <f t="shared" si="119"/>
        <v>584.08047390749164</v>
      </c>
      <c r="AK472" s="23">
        <f t="shared" si="120"/>
        <v>0.126891260896696</v>
      </c>
      <c r="AM472" s="41"/>
    </row>
    <row r="473" spans="1:39" s="15" customFormat="1" ht="74.25" customHeight="1" x14ac:dyDescent="0.2">
      <c r="A473" s="81">
        <v>470</v>
      </c>
      <c r="B473" s="82" t="s">
        <v>547</v>
      </c>
      <c r="C473" s="82" t="s">
        <v>1203</v>
      </c>
      <c r="D473" s="83" t="s">
        <v>1391</v>
      </c>
      <c r="E473" s="64">
        <v>5968</v>
      </c>
      <c r="F473" s="65">
        <v>5968</v>
      </c>
      <c r="G473" s="25" t="s">
        <v>1392</v>
      </c>
      <c r="H473" s="52" t="s">
        <v>1393</v>
      </c>
      <c r="I473" s="62">
        <v>50000</v>
      </c>
      <c r="J473" s="66">
        <v>50000</v>
      </c>
      <c r="K473" s="28" t="s">
        <v>1394</v>
      </c>
      <c r="L473" s="55" t="s">
        <v>1395</v>
      </c>
      <c r="M473" s="67">
        <v>6391</v>
      </c>
      <c r="N473" s="68">
        <v>6391</v>
      </c>
      <c r="O473" s="25" t="s">
        <v>1398</v>
      </c>
      <c r="P473" s="75" t="s">
        <v>1399</v>
      </c>
      <c r="Q473" s="69">
        <v>7350</v>
      </c>
      <c r="R473" s="63">
        <v>7350</v>
      </c>
      <c r="S473" s="24" t="s">
        <v>80</v>
      </c>
      <c r="T473" s="54" t="s">
        <v>81</v>
      </c>
      <c r="U473" s="18">
        <v>7885</v>
      </c>
      <c r="V473" s="18">
        <v>7885</v>
      </c>
      <c r="W473" s="18" t="s">
        <v>1396</v>
      </c>
      <c r="X473" s="77" t="s">
        <v>1397</v>
      </c>
      <c r="Y473" s="89">
        <f t="shared" si="114"/>
        <v>15518.8</v>
      </c>
      <c r="Z473" s="90">
        <f t="shared" si="115"/>
        <v>19290.488995875661</v>
      </c>
      <c r="AA473" s="91">
        <f t="shared" si="116"/>
        <v>1.2430399899396642</v>
      </c>
      <c r="AB473" s="90">
        <f t="shared" si="117"/>
        <v>34809.288995875657</v>
      </c>
      <c r="AC473" s="90">
        <f t="shared" si="118"/>
        <v>-3771.6889958756619</v>
      </c>
      <c r="AD473" s="92">
        <f t="shared" si="121"/>
        <v>5968</v>
      </c>
      <c r="AE473" s="92" t="str">
        <f t="shared" si="122"/>
        <v/>
      </c>
      <c r="AF473" s="92">
        <f t="shared" si="123"/>
        <v>6391</v>
      </c>
      <c r="AG473" s="92">
        <f t="shared" si="124"/>
        <v>7350</v>
      </c>
      <c r="AH473" s="92">
        <f t="shared" si="125"/>
        <v>7885</v>
      </c>
      <c r="AI473" s="100">
        <f t="shared" si="126"/>
        <v>6898.5</v>
      </c>
      <c r="AJ473" s="93">
        <f t="shared" si="119"/>
        <v>875.67516808460425</v>
      </c>
      <c r="AK473" s="23">
        <f t="shared" si="120"/>
        <v>0.12693703965856407</v>
      </c>
      <c r="AM473" s="41"/>
    </row>
    <row r="474" spans="1:39" s="15" customFormat="1" ht="74.25" customHeight="1" x14ac:dyDescent="0.2">
      <c r="A474" s="81">
        <v>471</v>
      </c>
      <c r="B474" s="82" t="s">
        <v>548</v>
      </c>
      <c r="C474" s="82" t="s">
        <v>1204</v>
      </c>
      <c r="D474" s="83" t="s">
        <v>1391</v>
      </c>
      <c r="E474" s="64">
        <v>41308</v>
      </c>
      <c r="F474" s="65">
        <v>41308</v>
      </c>
      <c r="G474" s="25" t="s">
        <v>1392</v>
      </c>
      <c r="H474" s="52" t="s">
        <v>1393</v>
      </c>
      <c r="I474" s="62">
        <v>100000</v>
      </c>
      <c r="J474" s="66">
        <v>100000</v>
      </c>
      <c r="K474" s="28" t="s">
        <v>1394</v>
      </c>
      <c r="L474" s="55" t="s">
        <v>1395</v>
      </c>
      <c r="M474" s="67">
        <v>44241</v>
      </c>
      <c r="N474" s="68">
        <v>44241</v>
      </c>
      <c r="O474" s="25" t="s">
        <v>1398</v>
      </c>
      <c r="P474" s="75" t="s">
        <v>1399</v>
      </c>
      <c r="Q474" s="69">
        <v>50878</v>
      </c>
      <c r="R474" s="63">
        <v>50878</v>
      </c>
      <c r="S474" s="24" t="s">
        <v>80</v>
      </c>
      <c r="T474" s="54" t="s">
        <v>81</v>
      </c>
      <c r="U474" s="18">
        <v>54578</v>
      </c>
      <c r="V474" s="18">
        <v>54578</v>
      </c>
      <c r="W474" s="18" t="s">
        <v>1396</v>
      </c>
      <c r="X474" s="77" t="s">
        <v>1397</v>
      </c>
      <c r="Y474" s="89">
        <f t="shared" si="114"/>
        <v>58201</v>
      </c>
      <c r="Z474" s="90">
        <f t="shared" si="115"/>
        <v>23948.715560547291</v>
      </c>
      <c r="AA474" s="91">
        <f t="shared" si="116"/>
        <v>0.41148288793229137</v>
      </c>
      <c r="AB474" s="90">
        <f t="shared" si="117"/>
        <v>82149.715560547294</v>
      </c>
      <c r="AC474" s="90">
        <f t="shared" si="118"/>
        <v>34252.284439452706</v>
      </c>
      <c r="AD474" s="92">
        <f t="shared" si="121"/>
        <v>41308</v>
      </c>
      <c r="AE474" s="92" t="str">
        <f t="shared" si="122"/>
        <v/>
      </c>
      <c r="AF474" s="92">
        <f t="shared" si="123"/>
        <v>44241</v>
      </c>
      <c r="AG474" s="92">
        <f t="shared" si="124"/>
        <v>50878</v>
      </c>
      <c r="AH474" s="92">
        <f t="shared" si="125"/>
        <v>54578</v>
      </c>
      <c r="AI474" s="100">
        <f t="shared" si="126"/>
        <v>47751.25</v>
      </c>
      <c r="AJ474" s="93">
        <f t="shared" si="119"/>
        <v>6061.3091751425009</v>
      </c>
      <c r="AK474" s="23">
        <f t="shared" si="120"/>
        <v>0.12693508913677654</v>
      </c>
      <c r="AM474" s="41"/>
    </row>
    <row r="475" spans="1:39" s="15" customFormat="1" ht="74.25" customHeight="1" x14ac:dyDescent="0.2">
      <c r="A475" s="81">
        <v>472</v>
      </c>
      <c r="B475" s="82" t="s">
        <v>549</v>
      </c>
      <c r="C475" s="82" t="s">
        <v>1205</v>
      </c>
      <c r="D475" s="83" t="s">
        <v>1391</v>
      </c>
      <c r="E475" s="64">
        <v>20860</v>
      </c>
      <c r="F475" s="65">
        <v>20860</v>
      </c>
      <c r="G475" s="25" t="s">
        <v>1392</v>
      </c>
      <c r="H475" s="52" t="s">
        <v>1393</v>
      </c>
      <c r="I475" s="62">
        <v>150000</v>
      </c>
      <c r="J475" s="66">
        <v>150000</v>
      </c>
      <c r="K475" s="28" t="s">
        <v>1394</v>
      </c>
      <c r="L475" s="55" t="s">
        <v>1395</v>
      </c>
      <c r="M475" s="67">
        <v>22341</v>
      </c>
      <c r="N475" s="68">
        <v>22341</v>
      </c>
      <c r="O475" s="25" t="s">
        <v>1398</v>
      </c>
      <c r="P475" s="75" t="s">
        <v>1399</v>
      </c>
      <c r="Q475" s="69">
        <v>25693</v>
      </c>
      <c r="R475" s="63">
        <v>25693</v>
      </c>
      <c r="S475" s="24" t="s">
        <v>80</v>
      </c>
      <c r="T475" s="54" t="s">
        <v>81</v>
      </c>
      <c r="U475" s="18">
        <v>27561</v>
      </c>
      <c r="V475" s="18">
        <v>27561</v>
      </c>
      <c r="W475" s="18" t="s">
        <v>1396</v>
      </c>
      <c r="X475" s="77" t="s">
        <v>1397</v>
      </c>
      <c r="Y475" s="89">
        <f t="shared" si="114"/>
        <v>49291</v>
      </c>
      <c r="Z475" s="90">
        <f t="shared" si="115"/>
        <v>56360.414844995597</v>
      </c>
      <c r="AA475" s="91">
        <f t="shared" si="116"/>
        <v>1.1434220211599602</v>
      </c>
      <c r="AB475" s="90">
        <f t="shared" si="117"/>
        <v>105651.4148449956</v>
      </c>
      <c r="AC475" s="90">
        <f t="shared" si="118"/>
        <v>-7069.4148449955974</v>
      </c>
      <c r="AD475" s="92">
        <f t="shared" si="121"/>
        <v>20860</v>
      </c>
      <c r="AE475" s="92" t="str">
        <f t="shared" si="122"/>
        <v/>
      </c>
      <c r="AF475" s="92">
        <f t="shared" si="123"/>
        <v>22341</v>
      </c>
      <c r="AG475" s="92">
        <f t="shared" si="124"/>
        <v>25693</v>
      </c>
      <c r="AH475" s="92">
        <f t="shared" si="125"/>
        <v>27561</v>
      </c>
      <c r="AI475" s="100">
        <f t="shared" si="126"/>
        <v>24113.75</v>
      </c>
      <c r="AJ475" s="93">
        <f t="shared" si="119"/>
        <v>3060.8873849479228</v>
      </c>
      <c r="AK475" s="23">
        <f t="shared" si="120"/>
        <v>0.12693535368608877</v>
      </c>
      <c r="AM475" s="41"/>
    </row>
    <row r="476" spans="1:39" s="15" customFormat="1" ht="74.25" customHeight="1" x14ac:dyDescent="0.2">
      <c r="A476" s="81">
        <v>473</v>
      </c>
      <c r="B476" s="82" t="s">
        <v>550</v>
      </c>
      <c r="C476" s="82" t="s">
        <v>1206</v>
      </c>
      <c r="D476" s="83" t="s">
        <v>1391</v>
      </c>
      <c r="E476" s="64">
        <v>46726</v>
      </c>
      <c r="F476" s="65">
        <v>46726</v>
      </c>
      <c r="G476" s="25" t="s">
        <v>1392</v>
      </c>
      <c r="H476" s="52" t="s">
        <v>1393</v>
      </c>
      <c r="I476" s="62">
        <v>180000</v>
      </c>
      <c r="J476" s="66">
        <v>180000</v>
      </c>
      <c r="K476" s="28" t="s">
        <v>1394</v>
      </c>
      <c r="L476" s="55" t="s">
        <v>1395</v>
      </c>
      <c r="M476" s="67">
        <v>50045</v>
      </c>
      <c r="N476" s="68">
        <v>50045</v>
      </c>
      <c r="O476" s="25" t="s">
        <v>1398</v>
      </c>
      <c r="P476" s="75" t="s">
        <v>1399</v>
      </c>
      <c r="Q476" s="69">
        <v>57551</v>
      </c>
      <c r="R476" s="63">
        <v>57551</v>
      </c>
      <c r="S476" s="24" t="s">
        <v>80</v>
      </c>
      <c r="T476" s="54" t="s">
        <v>81</v>
      </c>
      <c r="U476" s="18">
        <v>61737</v>
      </c>
      <c r="V476" s="18">
        <v>61737</v>
      </c>
      <c r="W476" s="18" t="s">
        <v>1396</v>
      </c>
      <c r="X476" s="77" t="s">
        <v>1397</v>
      </c>
      <c r="Y476" s="89">
        <f t="shared" si="114"/>
        <v>79211.8</v>
      </c>
      <c r="Z476" s="90">
        <f t="shared" si="115"/>
        <v>56654.32369819624</v>
      </c>
      <c r="AA476" s="91">
        <f t="shared" si="116"/>
        <v>0.7152258085057559</v>
      </c>
      <c r="AB476" s="90">
        <f t="shared" si="117"/>
        <v>135866.12369819626</v>
      </c>
      <c r="AC476" s="90">
        <f t="shared" si="118"/>
        <v>22557.476301803763</v>
      </c>
      <c r="AD476" s="92">
        <f t="shared" si="121"/>
        <v>46726</v>
      </c>
      <c r="AE476" s="92" t="str">
        <f t="shared" si="122"/>
        <v/>
      </c>
      <c r="AF476" s="92">
        <f t="shared" si="123"/>
        <v>50045</v>
      </c>
      <c r="AG476" s="92">
        <f t="shared" si="124"/>
        <v>57551</v>
      </c>
      <c r="AH476" s="92">
        <f t="shared" si="125"/>
        <v>61737</v>
      </c>
      <c r="AI476" s="100">
        <f t="shared" si="126"/>
        <v>54014.75</v>
      </c>
      <c r="AJ476" s="93">
        <f t="shared" si="119"/>
        <v>6856.2137449664351</v>
      </c>
      <c r="AK476" s="23">
        <f t="shared" si="120"/>
        <v>0.12693224989408328</v>
      </c>
      <c r="AM476" s="41"/>
    </row>
    <row r="477" spans="1:39" s="15" customFormat="1" ht="74.25" customHeight="1" x14ac:dyDescent="0.2">
      <c r="A477" s="81">
        <v>474</v>
      </c>
      <c r="B477" s="82" t="s">
        <v>551</v>
      </c>
      <c r="C477" s="82" t="s">
        <v>1207</v>
      </c>
      <c r="D477" s="83" t="s">
        <v>1391</v>
      </c>
      <c r="E477" s="64">
        <v>10355</v>
      </c>
      <c r="F477" s="65">
        <v>10355</v>
      </c>
      <c r="G477" s="25" t="s">
        <v>1392</v>
      </c>
      <c r="H477" s="52" t="s">
        <v>1393</v>
      </c>
      <c r="I477" s="62">
        <v>80000</v>
      </c>
      <c r="J477" s="66">
        <v>80000</v>
      </c>
      <c r="K477" s="28" t="s">
        <v>1394</v>
      </c>
      <c r="L477" s="55" t="s">
        <v>1395</v>
      </c>
      <c r="M477" s="67">
        <v>11091</v>
      </c>
      <c r="N477" s="68">
        <v>11091</v>
      </c>
      <c r="O477" s="25" t="s">
        <v>1398</v>
      </c>
      <c r="P477" s="75" t="s">
        <v>1399</v>
      </c>
      <c r="Q477" s="69">
        <v>12755</v>
      </c>
      <c r="R477" s="63">
        <v>12755</v>
      </c>
      <c r="S477" s="24" t="s">
        <v>80</v>
      </c>
      <c r="T477" s="54" t="s">
        <v>81</v>
      </c>
      <c r="U477" s="18">
        <v>13683</v>
      </c>
      <c r="V477" s="18">
        <v>13683</v>
      </c>
      <c r="W477" s="18" t="s">
        <v>1396</v>
      </c>
      <c r="X477" s="77" t="s">
        <v>1397</v>
      </c>
      <c r="Y477" s="89">
        <f t="shared" si="114"/>
        <v>25576.799999999999</v>
      </c>
      <c r="Z477" s="90">
        <f t="shared" si="115"/>
        <v>30451.959414789715</v>
      </c>
      <c r="AA477" s="91">
        <f t="shared" si="116"/>
        <v>1.1906086537326686</v>
      </c>
      <c r="AB477" s="90">
        <f t="shared" si="117"/>
        <v>56028.759414789718</v>
      </c>
      <c r="AC477" s="90">
        <f t="shared" si="118"/>
        <v>-4875.1594147897158</v>
      </c>
      <c r="AD477" s="92">
        <f t="shared" si="121"/>
        <v>10355</v>
      </c>
      <c r="AE477" s="92" t="str">
        <f t="shared" si="122"/>
        <v/>
      </c>
      <c r="AF477" s="92">
        <f t="shared" si="123"/>
        <v>11091</v>
      </c>
      <c r="AG477" s="92">
        <f t="shared" si="124"/>
        <v>12755</v>
      </c>
      <c r="AH477" s="92">
        <f t="shared" si="125"/>
        <v>13683</v>
      </c>
      <c r="AI477" s="100">
        <f t="shared" si="126"/>
        <v>11971</v>
      </c>
      <c r="AJ477" s="93">
        <f t="shared" si="119"/>
        <v>1520.0280699162545</v>
      </c>
      <c r="AK477" s="23">
        <f t="shared" si="120"/>
        <v>0.12697586416475271</v>
      </c>
      <c r="AM477" s="41"/>
    </row>
    <row r="478" spans="1:39" s="15" customFormat="1" ht="74.25" customHeight="1" x14ac:dyDescent="0.2">
      <c r="A478" s="81">
        <v>475</v>
      </c>
      <c r="B478" s="82" t="s">
        <v>552</v>
      </c>
      <c r="C478" s="82" t="s">
        <v>1208</v>
      </c>
      <c r="D478" s="83" t="s">
        <v>1391</v>
      </c>
      <c r="E478" s="64">
        <v>38913</v>
      </c>
      <c r="F478" s="65">
        <v>38913</v>
      </c>
      <c r="G478" s="25" t="s">
        <v>1392</v>
      </c>
      <c r="H478" s="52" t="s">
        <v>1393</v>
      </c>
      <c r="I478" s="62">
        <v>170000</v>
      </c>
      <c r="J478" s="66">
        <v>170000</v>
      </c>
      <c r="K478" s="28" t="s">
        <v>1394</v>
      </c>
      <c r="L478" s="55" t="s">
        <v>1395</v>
      </c>
      <c r="M478" s="67">
        <v>41676</v>
      </c>
      <c r="N478" s="68">
        <v>41676</v>
      </c>
      <c r="O478" s="25" t="s">
        <v>1398</v>
      </c>
      <c r="P478" s="75" t="s">
        <v>1399</v>
      </c>
      <c r="Q478" s="69">
        <v>47927</v>
      </c>
      <c r="R478" s="63">
        <v>47927</v>
      </c>
      <c r="S478" s="24" t="s">
        <v>80</v>
      </c>
      <c r="T478" s="54" t="s">
        <v>81</v>
      </c>
      <c r="U478" s="18">
        <v>51413</v>
      </c>
      <c r="V478" s="18">
        <v>51413</v>
      </c>
      <c r="W478" s="18" t="s">
        <v>1396</v>
      </c>
      <c r="X478" s="77" t="s">
        <v>1397</v>
      </c>
      <c r="Y478" s="89">
        <f t="shared" si="114"/>
        <v>69985.8</v>
      </c>
      <c r="Z478" s="90">
        <f t="shared" si="115"/>
        <v>56127.852788967437</v>
      </c>
      <c r="AA478" s="91">
        <f t="shared" si="116"/>
        <v>0.80198915764294232</v>
      </c>
      <c r="AB478" s="90">
        <f t="shared" si="117"/>
        <v>126113.65278896745</v>
      </c>
      <c r="AC478" s="90">
        <f t="shared" si="118"/>
        <v>13857.947211032566</v>
      </c>
      <c r="AD478" s="92">
        <f t="shared" si="121"/>
        <v>38913</v>
      </c>
      <c r="AE478" s="92" t="str">
        <f t="shared" si="122"/>
        <v/>
      </c>
      <c r="AF478" s="92">
        <f t="shared" si="123"/>
        <v>41676</v>
      </c>
      <c r="AG478" s="92">
        <f t="shared" si="124"/>
        <v>47927</v>
      </c>
      <c r="AH478" s="92">
        <f t="shared" si="125"/>
        <v>51413</v>
      </c>
      <c r="AI478" s="100">
        <f t="shared" si="126"/>
        <v>44982.25</v>
      </c>
      <c r="AJ478" s="93">
        <f t="shared" si="119"/>
        <v>5709.4419677699971</v>
      </c>
      <c r="AK478" s="23">
        <f t="shared" si="120"/>
        <v>0.12692655364660499</v>
      </c>
      <c r="AM478" s="41"/>
    </row>
    <row r="479" spans="1:39" s="15" customFormat="1" ht="74.25" customHeight="1" x14ac:dyDescent="0.2">
      <c r="A479" s="81">
        <v>476</v>
      </c>
      <c r="B479" s="82" t="s">
        <v>553</v>
      </c>
      <c r="C479" s="82" t="s">
        <v>1209</v>
      </c>
      <c r="D479" s="83" t="s">
        <v>1391</v>
      </c>
      <c r="E479" s="64">
        <v>5937</v>
      </c>
      <c r="F479" s="65">
        <v>5937</v>
      </c>
      <c r="G479" s="25" t="s">
        <v>1392</v>
      </c>
      <c r="H479" s="52" t="s">
        <v>1393</v>
      </c>
      <c r="I479" s="62">
        <v>75000</v>
      </c>
      <c r="J479" s="66">
        <v>75000</v>
      </c>
      <c r="K479" s="28" t="s">
        <v>1394</v>
      </c>
      <c r="L479" s="55" t="s">
        <v>1395</v>
      </c>
      <c r="M479" s="67">
        <v>6359</v>
      </c>
      <c r="N479" s="68">
        <v>6359</v>
      </c>
      <c r="O479" s="25" t="s">
        <v>1398</v>
      </c>
      <c r="P479" s="75" t="s">
        <v>1399</v>
      </c>
      <c r="Q479" s="69">
        <v>7313</v>
      </c>
      <c r="R479" s="63">
        <v>7313</v>
      </c>
      <c r="S479" s="24" t="s">
        <v>80</v>
      </c>
      <c r="T479" s="54" t="s">
        <v>81</v>
      </c>
      <c r="U479" s="18">
        <v>7845</v>
      </c>
      <c r="V479" s="18">
        <v>7845</v>
      </c>
      <c r="W479" s="18" t="s">
        <v>1396</v>
      </c>
      <c r="X479" s="77" t="s">
        <v>1397</v>
      </c>
      <c r="Y479" s="89">
        <f t="shared" si="114"/>
        <v>20490.8</v>
      </c>
      <c r="Z479" s="90">
        <f t="shared" si="115"/>
        <v>30480.913785515029</v>
      </c>
      <c r="AA479" s="91">
        <f t="shared" si="116"/>
        <v>1.4875414227611918</v>
      </c>
      <c r="AB479" s="90">
        <f t="shared" si="117"/>
        <v>50971.713785515029</v>
      </c>
      <c r="AC479" s="90">
        <f t="shared" si="118"/>
        <v>-9990.11378551503</v>
      </c>
      <c r="AD479" s="92">
        <f t="shared" si="121"/>
        <v>5937</v>
      </c>
      <c r="AE479" s="92" t="str">
        <f t="shared" si="122"/>
        <v/>
      </c>
      <c r="AF479" s="92">
        <f t="shared" si="123"/>
        <v>6359</v>
      </c>
      <c r="AG479" s="92">
        <f t="shared" si="124"/>
        <v>7313</v>
      </c>
      <c r="AH479" s="92">
        <f t="shared" si="125"/>
        <v>7845</v>
      </c>
      <c r="AI479" s="100">
        <f t="shared" si="126"/>
        <v>6863.5</v>
      </c>
      <c r="AJ479" s="93">
        <f t="shared" si="119"/>
        <v>871.45759124201413</v>
      </c>
      <c r="AK479" s="23">
        <f t="shared" si="120"/>
        <v>0.12696985375420911</v>
      </c>
      <c r="AM479" s="41"/>
    </row>
    <row r="480" spans="1:39" s="15" customFormat="1" ht="74.25" customHeight="1" x14ac:dyDescent="0.2">
      <c r="A480" s="81">
        <v>477</v>
      </c>
      <c r="B480" s="82" t="s">
        <v>554</v>
      </c>
      <c r="C480" s="82" t="s">
        <v>1210</v>
      </c>
      <c r="D480" s="83" t="s">
        <v>1391</v>
      </c>
      <c r="E480" s="64">
        <v>74516</v>
      </c>
      <c r="F480" s="65">
        <v>74516</v>
      </c>
      <c r="G480" s="25" t="s">
        <v>1392</v>
      </c>
      <c r="H480" s="52" t="s">
        <v>1393</v>
      </c>
      <c r="I480" s="62">
        <v>200000</v>
      </c>
      <c r="J480" s="66">
        <v>200000</v>
      </c>
      <c r="K480" s="28" t="s">
        <v>1394</v>
      </c>
      <c r="L480" s="55" t="s">
        <v>1395</v>
      </c>
      <c r="M480" s="67">
        <v>79808</v>
      </c>
      <c r="N480" s="68">
        <v>79808</v>
      </c>
      <c r="O480" s="25" t="s">
        <v>1398</v>
      </c>
      <c r="P480" s="75" t="s">
        <v>1399</v>
      </c>
      <c r="Q480" s="69">
        <v>91779</v>
      </c>
      <c r="R480" s="63">
        <v>91779</v>
      </c>
      <c r="S480" s="24" t="s">
        <v>80</v>
      </c>
      <c r="T480" s="54" t="s">
        <v>81</v>
      </c>
      <c r="U480" s="18">
        <v>98454</v>
      </c>
      <c r="V480" s="18">
        <v>98454</v>
      </c>
      <c r="W480" s="18" t="s">
        <v>1396</v>
      </c>
      <c r="X480" s="77" t="s">
        <v>1397</v>
      </c>
      <c r="Y480" s="89">
        <f t="shared" si="114"/>
        <v>108911.4</v>
      </c>
      <c r="Z480" s="90">
        <f t="shared" si="115"/>
        <v>51793.003454134603</v>
      </c>
      <c r="AA480" s="91">
        <f t="shared" si="116"/>
        <v>0.47555171868265955</v>
      </c>
      <c r="AB480" s="90">
        <f t="shared" si="117"/>
        <v>160704.40345413459</v>
      </c>
      <c r="AC480" s="90">
        <f t="shared" si="118"/>
        <v>57118.396545865391</v>
      </c>
      <c r="AD480" s="92">
        <f t="shared" si="121"/>
        <v>74516</v>
      </c>
      <c r="AE480" s="92" t="str">
        <f t="shared" si="122"/>
        <v/>
      </c>
      <c r="AF480" s="92">
        <f t="shared" si="123"/>
        <v>79808</v>
      </c>
      <c r="AG480" s="92">
        <f t="shared" si="124"/>
        <v>91779</v>
      </c>
      <c r="AH480" s="92">
        <f t="shared" si="125"/>
        <v>98454</v>
      </c>
      <c r="AI480" s="100">
        <f t="shared" si="126"/>
        <v>86139.25</v>
      </c>
      <c r="AJ480" s="93">
        <f t="shared" si="119"/>
        <v>10933.808649474955</v>
      </c>
      <c r="AK480" s="23">
        <f t="shared" si="120"/>
        <v>0.12693178370458247</v>
      </c>
      <c r="AM480" s="41"/>
    </row>
    <row r="481" spans="1:39" s="15" customFormat="1" ht="74.25" customHeight="1" x14ac:dyDescent="0.2">
      <c r="A481" s="81">
        <v>478</v>
      </c>
      <c r="B481" s="82" t="s">
        <v>555</v>
      </c>
      <c r="C481" s="82" t="s">
        <v>1211</v>
      </c>
      <c r="D481" s="83" t="s">
        <v>1391</v>
      </c>
      <c r="E481" s="64">
        <v>173545</v>
      </c>
      <c r="F481" s="65">
        <v>173545</v>
      </c>
      <c r="G481" s="25" t="s">
        <v>1392</v>
      </c>
      <c r="H481" s="52" t="s">
        <v>1393</v>
      </c>
      <c r="I481" s="62">
        <v>250000</v>
      </c>
      <c r="J481" s="66">
        <v>250000</v>
      </c>
      <c r="K481" s="28" t="s">
        <v>1394</v>
      </c>
      <c r="L481" s="55" t="s">
        <v>1395</v>
      </c>
      <c r="M481" s="67">
        <v>185870</v>
      </c>
      <c r="N481" s="68">
        <v>185870</v>
      </c>
      <c r="O481" s="25" t="s">
        <v>1398</v>
      </c>
      <c r="P481" s="75" t="s">
        <v>1399</v>
      </c>
      <c r="Q481" s="69">
        <v>213750</v>
      </c>
      <c r="R481" s="63">
        <v>213750</v>
      </c>
      <c r="S481" s="24" t="s">
        <v>80</v>
      </c>
      <c r="T481" s="54" t="s">
        <v>81</v>
      </c>
      <c r="U481" s="18">
        <v>229297</v>
      </c>
      <c r="V481" s="18">
        <v>229297</v>
      </c>
      <c r="W481" s="18" t="s">
        <v>1396</v>
      </c>
      <c r="X481" s="77" t="s">
        <v>1397</v>
      </c>
      <c r="Y481" s="89">
        <f t="shared" si="114"/>
        <v>210492.4</v>
      </c>
      <c r="Z481" s="90">
        <f t="shared" si="115"/>
        <v>31210.768755351142</v>
      </c>
      <c r="AA481" s="91">
        <f t="shared" si="116"/>
        <v>0.14827503869665196</v>
      </c>
      <c r="AB481" s="90">
        <f t="shared" si="117"/>
        <v>241703.16875535113</v>
      </c>
      <c r="AC481" s="90">
        <f t="shared" si="118"/>
        <v>179281.63124464886</v>
      </c>
      <c r="AD481" s="92" t="str">
        <f t="shared" si="121"/>
        <v/>
      </c>
      <c r="AE481" s="92" t="str">
        <f t="shared" si="122"/>
        <v/>
      </c>
      <c r="AF481" s="92">
        <f t="shared" si="123"/>
        <v>185870</v>
      </c>
      <c r="AG481" s="92">
        <f t="shared" si="124"/>
        <v>213750</v>
      </c>
      <c r="AH481" s="92">
        <f t="shared" si="125"/>
        <v>229297</v>
      </c>
      <c r="AI481" s="100">
        <f t="shared" si="126"/>
        <v>209639</v>
      </c>
      <c r="AJ481" s="93">
        <f t="shared" si="119"/>
        <v>22003.438890318939</v>
      </c>
      <c r="AK481" s="23">
        <f t="shared" si="120"/>
        <v>0.10495870944966795</v>
      </c>
      <c r="AM481" s="41"/>
    </row>
    <row r="482" spans="1:39" s="15" customFormat="1" ht="74.25" customHeight="1" x14ac:dyDescent="0.2">
      <c r="A482" s="81">
        <v>479</v>
      </c>
      <c r="B482" s="82" t="s">
        <v>556</v>
      </c>
      <c r="C482" s="82" t="s">
        <v>1212</v>
      </c>
      <c r="D482" s="83" t="s">
        <v>1391</v>
      </c>
      <c r="E482" s="64">
        <v>26369</v>
      </c>
      <c r="F482" s="65">
        <v>26369</v>
      </c>
      <c r="G482" s="25" t="s">
        <v>1392</v>
      </c>
      <c r="H482" s="52" t="s">
        <v>1393</v>
      </c>
      <c r="I482" s="62">
        <v>180000</v>
      </c>
      <c r="J482" s="66">
        <v>180000</v>
      </c>
      <c r="K482" s="28" t="s">
        <v>1394</v>
      </c>
      <c r="L482" s="55" t="s">
        <v>1395</v>
      </c>
      <c r="M482" s="67">
        <v>28242</v>
      </c>
      <c r="N482" s="68">
        <v>28242</v>
      </c>
      <c r="O482" s="25" t="s">
        <v>1398</v>
      </c>
      <c r="P482" s="75" t="s">
        <v>1399</v>
      </c>
      <c r="Q482" s="69">
        <v>32478</v>
      </c>
      <c r="R482" s="63">
        <v>32478</v>
      </c>
      <c r="S482" s="24" t="s">
        <v>80</v>
      </c>
      <c r="T482" s="54" t="s">
        <v>81</v>
      </c>
      <c r="U482" s="18">
        <v>34840</v>
      </c>
      <c r="V482" s="18">
        <v>34840</v>
      </c>
      <c r="W482" s="18" t="s">
        <v>1396</v>
      </c>
      <c r="X482" s="77" t="s">
        <v>1397</v>
      </c>
      <c r="Y482" s="89">
        <f t="shared" si="114"/>
        <v>60385.8</v>
      </c>
      <c r="Z482" s="90">
        <f t="shared" si="115"/>
        <v>66950.273712659313</v>
      </c>
      <c r="AA482" s="91">
        <f t="shared" si="116"/>
        <v>1.1087088970032575</v>
      </c>
      <c r="AB482" s="90">
        <f t="shared" si="117"/>
        <v>127336.07371265932</v>
      </c>
      <c r="AC482" s="90">
        <f t="shared" si="118"/>
        <v>-6564.47371265931</v>
      </c>
      <c r="AD482" s="92">
        <f t="shared" si="121"/>
        <v>26369</v>
      </c>
      <c r="AE482" s="92" t="str">
        <f t="shared" si="122"/>
        <v/>
      </c>
      <c r="AF482" s="92">
        <f t="shared" si="123"/>
        <v>28242</v>
      </c>
      <c r="AG482" s="92">
        <f t="shared" si="124"/>
        <v>32478</v>
      </c>
      <c r="AH482" s="92">
        <f t="shared" si="125"/>
        <v>34840</v>
      </c>
      <c r="AI482" s="100">
        <f t="shared" si="126"/>
        <v>30482.25</v>
      </c>
      <c r="AJ482" s="93">
        <f t="shared" si="119"/>
        <v>3869.1320624484588</v>
      </c>
      <c r="AK482" s="23">
        <f t="shared" si="120"/>
        <v>0.12693065841427253</v>
      </c>
      <c r="AM482" s="41"/>
    </row>
    <row r="483" spans="1:39" s="15" customFormat="1" ht="74.25" customHeight="1" x14ac:dyDescent="0.2">
      <c r="A483" s="81">
        <v>480</v>
      </c>
      <c r="B483" s="82" t="s">
        <v>557</v>
      </c>
      <c r="C483" s="82" t="s">
        <v>1213</v>
      </c>
      <c r="D483" s="83" t="s">
        <v>1391</v>
      </c>
      <c r="E483" s="64">
        <v>66935</v>
      </c>
      <c r="F483" s="65">
        <v>66935</v>
      </c>
      <c r="G483" s="25" t="s">
        <v>1392</v>
      </c>
      <c r="H483" s="52" t="s">
        <v>1393</v>
      </c>
      <c r="I483" s="62">
        <v>250000</v>
      </c>
      <c r="J483" s="66">
        <v>250000</v>
      </c>
      <c r="K483" s="28" t="s">
        <v>1394</v>
      </c>
      <c r="L483" s="55" t="s">
        <v>1395</v>
      </c>
      <c r="M483" s="67">
        <v>71688</v>
      </c>
      <c r="N483" s="68">
        <v>71688</v>
      </c>
      <c r="O483" s="25" t="s">
        <v>1398</v>
      </c>
      <c r="P483" s="75" t="s">
        <v>1399</v>
      </c>
      <c r="Q483" s="69">
        <v>82441</v>
      </c>
      <c r="R483" s="63">
        <v>82441</v>
      </c>
      <c r="S483" s="24" t="s">
        <v>80</v>
      </c>
      <c r="T483" s="54" t="s">
        <v>81</v>
      </c>
      <c r="U483" s="18">
        <v>88438</v>
      </c>
      <c r="V483" s="18">
        <v>88438</v>
      </c>
      <c r="W483" s="18" t="s">
        <v>1396</v>
      </c>
      <c r="X483" s="77" t="s">
        <v>1397</v>
      </c>
      <c r="Y483" s="89">
        <f t="shared" si="114"/>
        <v>111900.4</v>
      </c>
      <c r="Z483" s="90">
        <f t="shared" si="115"/>
        <v>77667.181443000751</v>
      </c>
      <c r="AA483" s="91">
        <f t="shared" si="116"/>
        <v>0.69407420744698634</v>
      </c>
      <c r="AB483" s="90">
        <f t="shared" si="117"/>
        <v>189567.58144300076</v>
      </c>
      <c r="AC483" s="90">
        <f t="shared" si="118"/>
        <v>34233.218556999243</v>
      </c>
      <c r="AD483" s="92">
        <f t="shared" si="121"/>
        <v>66935</v>
      </c>
      <c r="AE483" s="92" t="str">
        <f t="shared" si="122"/>
        <v/>
      </c>
      <c r="AF483" s="92">
        <f t="shared" si="123"/>
        <v>71688</v>
      </c>
      <c r="AG483" s="92">
        <f t="shared" si="124"/>
        <v>82441</v>
      </c>
      <c r="AH483" s="92">
        <f t="shared" si="125"/>
        <v>88438</v>
      </c>
      <c r="AI483" s="100">
        <f t="shared" si="126"/>
        <v>77375.5</v>
      </c>
      <c r="AJ483" s="93">
        <f t="shared" si="119"/>
        <v>9821.573074954269</v>
      </c>
      <c r="AK483" s="23">
        <f t="shared" si="120"/>
        <v>0.12693388831030841</v>
      </c>
      <c r="AM483" s="41"/>
    </row>
    <row r="484" spans="1:39" s="15" customFormat="1" ht="74.25" customHeight="1" x14ac:dyDescent="0.2">
      <c r="A484" s="81">
        <v>481</v>
      </c>
      <c r="B484" s="82" t="s">
        <v>558</v>
      </c>
      <c r="C484" s="82" t="s">
        <v>1214</v>
      </c>
      <c r="D484" s="83" t="s">
        <v>1391</v>
      </c>
      <c r="E484" s="64">
        <v>33091</v>
      </c>
      <c r="F484" s="65">
        <v>33091</v>
      </c>
      <c r="G484" s="25" t="s">
        <v>1392</v>
      </c>
      <c r="H484" s="52" t="s">
        <v>1393</v>
      </c>
      <c r="I484" s="62">
        <v>85000</v>
      </c>
      <c r="J484" s="66">
        <v>85000</v>
      </c>
      <c r="K484" s="28" t="s">
        <v>1394</v>
      </c>
      <c r="L484" s="55" t="s">
        <v>1395</v>
      </c>
      <c r="M484" s="67">
        <v>35441</v>
      </c>
      <c r="N484" s="68">
        <v>35441</v>
      </c>
      <c r="O484" s="25" t="s">
        <v>1398</v>
      </c>
      <c r="P484" s="75" t="s">
        <v>1399</v>
      </c>
      <c r="Q484" s="69">
        <v>40757</v>
      </c>
      <c r="R484" s="63">
        <v>40757</v>
      </c>
      <c r="S484" s="24" t="s">
        <v>80</v>
      </c>
      <c r="T484" s="54" t="s">
        <v>81</v>
      </c>
      <c r="U484" s="18">
        <v>43722</v>
      </c>
      <c r="V484" s="18">
        <v>43722</v>
      </c>
      <c r="W484" s="18" t="s">
        <v>1396</v>
      </c>
      <c r="X484" s="77" t="s">
        <v>1397</v>
      </c>
      <c r="Y484" s="89">
        <f t="shared" si="114"/>
        <v>47602.2</v>
      </c>
      <c r="Z484" s="90">
        <f t="shared" si="115"/>
        <v>21324.738396988596</v>
      </c>
      <c r="AA484" s="91">
        <f t="shared" si="116"/>
        <v>0.44797800095349788</v>
      </c>
      <c r="AB484" s="90">
        <f t="shared" si="117"/>
        <v>68926.938396988597</v>
      </c>
      <c r="AC484" s="90">
        <f t="shared" si="118"/>
        <v>26277.461603011401</v>
      </c>
      <c r="AD484" s="92">
        <f t="shared" si="121"/>
        <v>33091</v>
      </c>
      <c r="AE484" s="92" t="str">
        <f t="shared" si="122"/>
        <v/>
      </c>
      <c r="AF484" s="92">
        <f t="shared" si="123"/>
        <v>35441</v>
      </c>
      <c r="AG484" s="92">
        <f t="shared" si="124"/>
        <v>40757</v>
      </c>
      <c r="AH484" s="92">
        <f t="shared" si="125"/>
        <v>43722</v>
      </c>
      <c r="AI484" s="100">
        <f t="shared" si="126"/>
        <v>38252.75</v>
      </c>
      <c r="AJ484" s="93">
        <f t="shared" si="119"/>
        <v>4855.7033390299566</v>
      </c>
      <c r="AK484" s="23">
        <f t="shared" si="120"/>
        <v>0.12693736630778066</v>
      </c>
      <c r="AM484" s="41"/>
    </row>
    <row r="485" spans="1:39" s="15" customFormat="1" ht="74.25" customHeight="1" x14ac:dyDescent="0.2">
      <c r="A485" s="81">
        <v>482</v>
      </c>
      <c r="B485" s="82" t="s">
        <v>559</v>
      </c>
      <c r="C485" s="82" t="s">
        <v>1215</v>
      </c>
      <c r="D485" s="83" t="s">
        <v>1391</v>
      </c>
      <c r="E485" s="64">
        <v>47265</v>
      </c>
      <c r="F485" s="65">
        <v>47265</v>
      </c>
      <c r="G485" s="25" t="s">
        <v>1392</v>
      </c>
      <c r="H485" s="52" t="s">
        <v>1393</v>
      </c>
      <c r="I485" s="62">
        <v>100000</v>
      </c>
      <c r="J485" s="66">
        <v>100000</v>
      </c>
      <c r="K485" s="28" t="s">
        <v>1394</v>
      </c>
      <c r="L485" s="55" t="s">
        <v>1395</v>
      </c>
      <c r="M485" s="67">
        <v>50622</v>
      </c>
      <c r="N485" s="68">
        <v>50622</v>
      </c>
      <c r="O485" s="25" t="s">
        <v>1398</v>
      </c>
      <c r="P485" s="75" t="s">
        <v>1399</v>
      </c>
      <c r="Q485" s="69">
        <v>58215</v>
      </c>
      <c r="R485" s="63">
        <v>58215</v>
      </c>
      <c r="S485" s="24" t="s">
        <v>80</v>
      </c>
      <c r="T485" s="54" t="s">
        <v>81</v>
      </c>
      <c r="U485" s="18">
        <v>62449</v>
      </c>
      <c r="V485" s="18">
        <v>62449</v>
      </c>
      <c r="W485" s="18" t="s">
        <v>1396</v>
      </c>
      <c r="X485" s="77" t="s">
        <v>1397</v>
      </c>
      <c r="Y485" s="89">
        <f t="shared" ref="Y485:Y548" si="127">+AVERAGE(F485,J485,N485,R485,V485)</f>
        <v>63710.2</v>
      </c>
      <c r="Z485" s="90">
        <f t="shared" ref="Z485:Z548" si="128">+STDEV(F485,J485,N485,R485,V485)</f>
        <v>21157.049739980284</v>
      </c>
      <c r="AA485" s="91">
        <f t="shared" ref="AA485:AA548" si="129">Z485/Y485</f>
        <v>0.33208261377268139</v>
      </c>
      <c r="AB485" s="90">
        <f t="shared" ref="AB485:AB548" si="130">+Y485+Z485</f>
        <v>84867.249739980281</v>
      </c>
      <c r="AC485" s="90">
        <f t="shared" ref="AC485:AC548" si="131">Y485-Z485</f>
        <v>42553.150260019713</v>
      </c>
      <c r="AD485" s="92">
        <f t="shared" si="121"/>
        <v>47265</v>
      </c>
      <c r="AE485" s="92" t="str">
        <f t="shared" si="122"/>
        <v/>
      </c>
      <c r="AF485" s="92">
        <f t="shared" si="123"/>
        <v>50622</v>
      </c>
      <c r="AG485" s="92">
        <f t="shared" si="124"/>
        <v>58215</v>
      </c>
      <c r="AH485" s="92">
        <f t="shared" si="125"/>
        <v>62449</v>
      </c>
      <c r="AI485" s="100">
        <f t="shared" si="126"/>
        <v>54637.75</v>
      </c>
      <c r="AJ485" s="93">
        <f t="shared" ref="AJ485:AJ548" si="132">+STDEV(AD485:AH485)</f>
        <v>6935.3210632241098</v>
      </c>
      <c r="AK485" s="23">
        <f t="shared" ref="AK485:AK548" si="133">+AJ485/AI485</f>
        <v>0.12693277199782402</v>
      </c>
      <c r="AM485" s="41"/>
    </row>
    <row r="486" spans="1:39" s="15" customFormat="1" ht="74.25" customHeight="1" x14ac:dyDescent="0.2">
      <c r="A486" s="81">
        <v>483</v>
      </c>
      <c r="B486" s="82" t="s">
        <v>560</v>
      </c>
      <c r="C486" s="82" t="s">
        <v>1216</v>
      </c>
      <c r="D486" s="83" t="s">
        <v>1391</v>
      </c>
      <c r="E486" s="64">
        <v>74071</v>
      </c>
      <c r="F486" s="65">
        <v>74071</v>
      </c>
      <c r="G486" s="25" t="s">
        <v>1392</v>
      </c>
      <c r="H486" s="52" t="s">
        <v>1393</v>
      </c>
      <c r="I486" s="62">
        <v>200000</v>
      </c>
      <c r="J486" s="66">
        <v>200000</v>
      </c>
      <c r="K486" s="28" t="s">
        <v>1394</v>
      </c>
      <c r="L486" s="55" t="s">
        <v>1395</v>
      </c>
      <c r="M486" s="67">
        <v>79331</v>
      </c>
      <c r="N486" s="68">
        <v>79331</v>
      </c>
      <c r="O486" s="25" t="s">
        <v>1398</v>
      </c>
      <c r="P486" s="75" t="s">
        <v>1399</v>
      </c>
      <c r="Q486" s="69">
        <v>91231</v>
      </c>
      <c r="R486" s="63">
        <v>91231</v>
      </c>
      <c r="S486" s="24" t="s">
        <v>80</v>
      </c>
      <c r="T486" s="54" t="s">
        <v>81</v>
      </c>
      <c r="U486" s="18">
        <v>97866</v>
      </c>
      <c r="V486" s="18">
        <v>97866</v>
      </c>
      <c r="W486" s="18" t="s">
        <v>1396</v>
      </c>
      <c r="X486" s="77" t="s">
        <v>1397</v>
      </c>
      <c r="Y486" s="89">
        <f t="shared" si="127"/>
        <v>108499.8</v>
      </c>
      <c r="Z486" s="90">
        <f t="shared" si="128"/>
        <v>52008.982202115825</v>
      </c>
      <c r="AA486" s="91">
        <f t="shared" si="129"/>
        <v>0.47934634167174339</v>
      </c>
      <c r="AB486" s="90">
        <f t="shared" si="130"/>
        <v>160508.78220211584</v>
      </c>
      <c r="AC486" s="90">
        <f t="shared" si="131"/>
        <v>56490.817797884178</v>
      </c>
      <c r="AD486" s="92">
        <f t="shared" si="121"/>
        <v>74071</v>
      </c>
      <c r="AE486" s="92" t="str">
        <f t="shared" si="122"/>
        <v/>
      </c>
      <c r="AF486" s="92">
        <f t="shared" si="123"/>
        <v>79331</v>
      </c>
      <c r="AG486" s="92">
        <f t="shared" si="124"/>
        <v>91231</v>
      </c>
      <c r="AH486" s="92">
        <f t="shared" si="125"/>
        <v>97866</v>
      </c>
      <c r="AI486" s="100">
        <f t="shared" si="126"/>
        <v>85624.75</v>
      </c>
      <c r="AJ486" s="93">
        <f t="shared" si="132"/>
        <v>10868.588819008044</v>
      </c>
      <c r="AK486" s="23">
        <f t="shared" si="133"/>
        <v>0.12693279477029765</v>
      </c>
      <c r="AM486" s="41"/>
    </row>
    <row r="487" spans="1:39" s="15" customFormat="1" ht="74.25" customHeight="1" x14ac:dyDescent="0.2">
      <c r="A487" s="81">
        <v>484</v>
      </c>
      <c r="B487" s="82" t="s">
        <v>561</v>
      </c>
      <c r="C487" s="82" t="s">
        <v>1217</v>
      </c>
      <c r="D487" s="83" t="s">
        <v>1391</v>
      </c>
      <c r="E487" s="64">
        <v>125280</v>
      </c>
      <c r="F487" s="65">
        <v>125280</v>
      </c>
      <c r="G487" s="25" t="s">
        <v>1392</v>
      </c>
      <c r="H487" s="52" t="s">
        <v>1393</v>
      </c>
      <c r="I487" s="62">
        <v>400000</v>
      </c>
      <c r="J487" s="66">
        <v>400000</v>
      </c>
      <c r="K487" s="28" t="s">
        <v>1394</v>
      </c>
      <c r="L487" s="55" t="s">
        <v>1395</v>
      </c>
      <c r="M487" s="67">
        <v>134177</v>
      </c>
      <c r="N487" s="68">
        <v>134177</v>
      </c>
      <c r="O487" s="25" t="s">
        <v>1398</v>
      </c>
      <c r="P487" s="75" t="s">
        <v>1399</v>
      </c>
      <c r="Q487" s="69">
        <v>154304</v>
      </c>
      <c r="R487" s="63">
        <v>154304</v>
      </c>
      <c r="S487" s="24" t="s">
        <v>80</v>
      </c>
      <c r="T487" s="54" t="s">
        <v>81</v>
      </c>
      <c r="U487" s="18">
        <v>165527</v>
      </c>
      <c r="V487" s="18">
        <v>165527</v>
      </c>
      <c r="W487" s="18" t="s">
        <v>1396</v>
      </c>
      <c r="X487" s="77" t="s">
        <v>1397</v>
      </c>
      <c r="Y487" s="89">
        <f t="shared" si="127"/>
        <v>195857.6</v>
      </c>
      <c r="Z487" s="90">
        <f t="shared" si="128"/>
        <v>115224.19503428957</v>
      </c>
      <c r="AA487" s="91">
        <f t="shared" si="129"/>
        <v>0.58830596838871496</v>
      </c>
      <c r="AB487" s="90">
        <f t="shared" si="130"/>
        <v>311081.79503428959</v>
      </c>
      <c r="AC487" s="90">
        <f t="shared" si="131"/>
        <v>80633.404965710433</v>
      </c>
      <c r="AD487" s="92">
        <f t="shared" si="121"/>
        <v>125280</v>
      </c>
      <c r="AE487" s="92" t="str">
        <f t="shared" si="122"/>
        <v/>
      </c>
      <c r="AF487" s="92">
        <f t="shared" si="123"/>
        <v>134177</v>
      </c>
      <c r="AG487" s="92">
        <f t="shared" si="124"/>
        <v>154304</v>
      </c>
      <c r="AH487" s="92">
        <f t="shared" si="125"/>
        <v>165527</v>
      </c>
      <c r="AI487" s="100">
        <f t="shared" si="126"/>
        <v>144822</v>
      </c>
      <c r="AJ487" s="93">
        <f t="shared" si="132"/>
        <v>18383.064108031609</v>
      </c>
      <c r="AK487" s="23">
        <f t="shared" si="133"/>
        <v>0.12693557683246751</v>
      </c>
      <c r="AM487" s="41"/>
    </row>
    <row r="488" spans="1:39" s="15" customFormat="1" ht="74.25" customHeight="1" x14ac:dyDescent="0.2">
      <c r="A488" s="81">
        <v>485</v>
      </c>
      <c r="B488" s="82" t="s">
        <v>562</v>
      </c>
      <c r="C488" s="82" t="s">
        <v>1218</v>
      </c>
      <c r="D488" s="83" t="s">
        <v>1391</v>
      </c>
      <c r="E488" s="64">
        <v>63685</v>
      </c>
      <c r="F488" s="65">
        <v>63685</v>
      </c>
      <c r="G488" s="25" t="s">
        <v>1392</v>
      </c>
      <c r="H488" s="52" t="s">
        <v>1393</v>
      </c>
      <c r="I488" s="62">
        <v>150000</v>
      </c>
      <c r="J488" s="66">
        <v>150000</v>
      </c>
      <c r="K488" s="28" t="s">
        <v>1394</v>
      </c>
      <c r="L488" s="55" t="s">
        <v>1395</v>
      </c>
      <c r="M488" s="67">
        <v>68208</v>
      </c>
      <c r="N488" s="68">
        <v>68208</v>
      </c>
      <c r="O488" s="25" t="s">
        <v>1398</v>
      </c>
      <c r="P488" s="75" t="s">
        <v>1399</v>
      </c>
      <c r="Q488" s="69">
        <v>78440</v>
      </c>
      <c r="R488" s="63">
        <v>78440</v>
      </c>
      <c r="S488" s="24" t="s">
        <v>80</v>
      </c>
      <c r="T488" s="54" t="s">
        <v>81</v>
      </c>
      <c r="U488" s="18">
        <v>84145</v>
      </c>
      <c r="V488" s="18">
        <v>84145</v>
      </c>
      <c r="W488" s="18" t="s">
        <v>1396</v>
      </c>
      <c r="X488" s="77" t="s">
        <v>1397</v>
      </c>
      <c r="Y488" s="89">
        <f t="shared" si="127"/>
        <v>88895.6</v>
      </c>
      <c r="Z488" s="90">
        <f t="shared" si="128"/>
        <v>35104.083157091562</v>
      </c>
      <c r="AA488" s="91">
        <f t="shared" si="129"/>
        <v>0.3948911212376266</v>
      </c>
      <c r="AB488" s="90">
        <f t="shared" si="130"/>
        <v>123999.68315709157</v>
      </c>
      <c r="AC488" s="90">
        <f t="shared" si="131"/>
        <v>53791.516842908444</v>
      </c>
      <c r="AD488" s="92">
        <f t="shared" si="121"/>
        <v>63685</v>
      </c>
      <c r="AE488" s="92" t="str">
        <f t="shared" si="122"/>
        <v/>
      </c>
      <c r="AF488" s="92">
        <f t="shared" si="123"/>
        <v>68208</v>
      </c>
      <c r="AG488" s="92">
        <f t="shared" si="124"/>
        <v>78440</v>
      </c>
      <c r="AH488" s="92">
        <f t="shared" si="125"/>
        <v>84145</v>
      </c>
      <c r="AI488" s="100">
        <f t="shared" si="126"/>
        <v>73619.5</v>
      </c>
      <c r="AJ488" s="93">
        <f t="shared" si="132"/>
        <v>9345.2660564944144</v>
      </c>
      <c r="AK488" s="23">
        <f t="shared" si="133"/>
        <v>0.1269400913683795</v>
      </c>
      <c r="AM488" s="41"/>
    </row>
    <row r="489" spans="1:39" s="15" customFormat="1" ht="74.25" customHeight="1" x14ac:dyDescent="0.2">
      <c r="A489" s="81">
        <v>486</v>
      </c>
      <c r="B489" s="82" t="s">
        <v>563</v>
      </c>
      <c r="C489" s="82" t="s">
        <v>1219</v>
      </c>
      <c r="D489" s="83" t="s">
        <v>1391</v>
      </c>
      <c r="E489" s="64">
        <v>15939</v>
      </c>
      <c r="F489" s="65">
        <v>15939</v>
      </c>
      <c r="G489" s="25" t="s">
        <v>1392</v>
      </c>
      <c r="H489" s="52" t="s">
        <v>1393</v>
      </c>
      <c r="I489" s="62">
        <v>50000</v>
      </c>
      <c r="J489" s="66">
        <v>50000</v>
      </c>
      <c r="K489" s="28" t="s">
        <v>1394</v>
      </c>
      <c r="L489" s="55" t="s">
        <v>1395</v>
      </c>
      <c r="M489" s="67">
        <v>17071</v>
      </c>
      <c r="N489" s="68">
        <v>17071</v>
      </c>
      <c r="O489" s="25" t="s">
        <v>1398</v>
      </c>
      <c r="P489" s="75" t="s">
        <v>1399</v>
      </c>
      <c r="Q489" s="69">
        <v>19631</v>
      </c>
      <c r="R489" s="63">
        <v>19631</v>
      </c>
      <c r="S489" s="24" t="s">
        <v>80</v>
      </c>
      <c r="T489" s="54" t="s">
        <v>81</v>
      </c>
      <c r="U489" s="18">
        <v>21059</v>
      </c>
      <c r="V489" s="18">
        <v>21059</v>
      </c>
      <c r="W489" s="18" t="s">
        <v>1396</v>
      </c>
      <c r="X489" s="77" t="s">
        <v>1397</v>
      </c>
      <c r="Y489" s="89">
        <f t="shared" si="127"/>
        <v>24740</v>
      </c>
      <c r="Z489" s="90">
        <f t="shared" si="128"/>
        <v>14265.258532532805</v>
      </c>
      <c r="AA489" s="91">
        <f t="shared" si="129"/>
        <v>0.57660705466987894</v>
      </c>
      <c r="AB489" s="90">
        <f t="shared" si="130"/>
        <v>39005.258532532804</v>
      </c>
      <c r="AC489" s="90">
        <f t="shared" si="131"/>
        <v>10474.741467467195</v>
      </c>
      <c r="AD489" s="92">
        <f t="shared" si="121"/>
        <v>15939</v>
      </c>
      <c r="AE489" s="92" t="str">
        <f t="shared" si="122"/>
        <v/>
      </c>
      <c r="AF489" s="92">
        <f t="shared" si="123"/>
        <v>17071</v>
      </c>
      <c r="AG489" s="92">
        <f t="shared" si="124"/>
        <v>19631</v>
      </c>
      <c r="AH489" s="92">
        <f t="shared" si="125"/>
        <v>21059</v>
      </c>
      <c r="AI489" s="100">
        <f t="shared" si="126"/>
        <v>18425</v>
      </c>
      <c r="AJ489" s="93">
        <f t="shared" si="132"/>
        <v>2338.5112072997786</v>
      </c>
      <c r="AK489" s="23">
        <f t="shared" si="133"/>
        <v>0.12692055399184687</v>
      </c>
      <c r="AM489" s="41"/>
    </row>
    <row r="490" spans="1:39" s="15" customFormat="1" ht="74.25" customHeight="1" x14ac:dyDescent="0.2">
      <c r="A490" s="81">
        <v>487</v>
      </c>
      <c r="B490" s="82" t="s">
        <v>564</v>
      </c>
      <c r="C490" s="82" t="s">
        <v>1220</v>
      </c>
      <c r="D490" s="83" t="s">
        <v>1391</v>
      </c>
      <c r="E490" s="64">
        <v>29277</v>
      </c>
      <c r="F490" s="65">
        <v>29277</v>
      </c>
      <c r="G490" s="25" t="s">
        <v>1392</v>
      </c>
      <c r="H490" s="52" t="s">
        <v>1393</v>
      </c>
      <c r="I490" s="62">
        <v>100000</v>
      </c>
      <c r="J490" s="66">
        <v>100000</v>
      </c>
      <c r="K490" s="28" t="s">
        <v>1394</v>
      </c>
      <c r="L490" s="55" t="s">
        <v>1395</v>
      </c>
      <c r="M490" s="67">
        <v>31356</v>
      </c>
      <c r="N490" s="68">
        <v>31356</v>
      </c>
      <c r="O490" s="25" t="s">
        <v>1398</v>
      </c>
      <c r="P490" s="75" t="s">
        <v>1399</v>
      </c>
      <c r="Q490" s="69">
        <v>36060</v>
      </c>
      <c r="R490" s="63">
        <v>36060</v>
      </c>
      <c r="S490" s="24" t="s">
        <v>80</v>
      </c>
      <c r="T490" s="54" t="s">
        <v>81</v>
      </c>
      <c r="U490" s="18">
        <v>38683</v>
      </c>
      <c r="V490" s="18">
        <v>38683</v>
      </c>
      <c r="W490" s="18" t="s">
        <v>1396</v>
      </c>
      <c r="X490" s="77" t="s">
        <v>1397</v>
      </c>
      <c r="Y490" s="89">
        <f t="shared" si="127"/>
        <v>47075.199999999997</v>
      </c>
      <c r="Z490" s="90">
        <f t="shared" si="128"/>
        <v>29818.900377109814</v>
      </c>
      <c r="AA490" s="91">
        <f t="shared" si="129"/>
        <v>0.63343119895634681</v>
      </c>
      <c r="AB490" s="90">
        <f t="shared" si="130"/>
        <v>76894.100377109804</v>
      </c>
      <c r="AC490" s="90">
        <f t="shared" si="131"/>
        <v>17256.299622890183</v>
      </c>
      <c r="AD490" s="92">
        <f t="shared" si="121"/>
        <v>29277</v>
      </c>
      <c r="AE490" s="92" t="str">
        <f t="shared" si="122"/>
        <v/>
      </c>
      <c r="AF490" s="92">
        <f t="shared" si="123"/>
        <v>31356</v>
      </c>
      <c r="AG490" s="92">
        <f t="shared" si="124"/>
        <v>36060</v>
      </c>
      <c r="AH490" s="92">
        <f t="shared" si="125"/>
        <v>38683</v>
      </c>
      <c r="AI490" s="100">
        <f t="shared" si="126"/>
        <v>33844</v>
      </c>
      <c r="AJ490" s="93">
        <f t="shared" si="132"/>
        <v>4296.2856050313976</v>
      </c>
      <c r="AK490" s="23">
        <f t="shared" si="133"/>
        <v>0.12694378929888303</v>
      </c>
      <c r="AM490" s="41"/>
    </row>
    <row r="491" spans="1:39" s="15" customFormat="1" ht="74.25" customHeight="1" x14ac:dyDescent="0.2">
      <c r="A491" s="81">
        <v>488</v>
      </c>
      <c r="B491" s="82" t="s">
        <v>565</v>
      </c>
      <c r="C491" s="82" t="s">
        <v>1221</v>
      </c>
      <c r="D491" s="83" t="s">
        <v>1391</v>
      </c>
      <c r="E491" s="64">
        <v>15436</v>
      </c>
      <c r="F491" s="65">
        <v>15436</v>
      </c>
      <c r="G491" s="25" t="s">
        <v>1392</v>
      </c>
      <c r="H491" s="52" t="s">
        <v>1393</v>
      </c>
      <c r="I491" s="62">
        <v>20000</v>
      </c>
      <c r="J491" s="66">
        <v>20000</v>
      </c>
      <c r="K491" s="28" t="s">
        <v>1394</v>
      </c>
      <c r="L491" s="55" t="s">
        <v>1395</v>
      </c>
      <c r="M491" s="67">
        <v>16533</v>
      </c>
      <c r="N491" s="68">
        <v>16533</v>
      </c>
      <c r="O491" s="25" t="s">
        <v>1398</v>
      </c>
      <c r="P491" s="75" t="s">
        <v>1399</v>
      </c>
      <c r="Q491" s="69">
        <v>19013</v>
      </c>
      <c r="R491" s="63">
        <v>19013</v>
      </c>
      <c r="S491" s="24" t="s">
        <v>80</v>
      </c>
      <c r="T491" s="54" t="s">
        <v>81</v>
      </c>
      <c r="U491" s="18">
        <v>20396</v>
      </c>
      <c r="V491" s="18">
        <v>20396</v>
      </c>
      <c r="W491" s="18" t="s">
        <v>1396</v>
      </c>
      <c r="X491" s="77" t="s">
        <v>1397</v>
      </c>
      <c r="Y491" s="89">
        <f t="shared" si="127"/>
        <v>18275.599999999999</v>
      </c>
      <c r="Z491" s="90">
        <f t="shared" si="128"/>
        <v>2185.943343273108</v>
      </c>
      <c r="AA491" s="91">
        <f t="shared" si="129"/>
        <v>0.11960993583100463</v>
      </c>
      <c r="AB491" s="90">
        <f t="shared" si="130"/>
        <v>20461.543343273108</v>
      </c>
      <c r="AC491" s="90">
        <f t="shared" si="131"/>
        <v>16089.656656726891</v>
      </c>
      <c r="AD491" s="92" t="str">
        <f t="shared" si="121"/>
        <v/>
      </c>
      <c r="AE491" s="92">
        <f t="shared" si="122"/>
        <v>20000</v>
      </c>
      <c r="AF491" s="92">
        <f t="shared" si="123"/>
        <v>16533</v>
      </c>
      <c r="AG491" s="92">
        <f t="shared" si="124"/>
        <v>19013</v>
      </c>
      <c r="AH491" s="92">
        <f t="shared" si="125"/>
        <v>20396</v>
      </c>
      <c r="AI491" s="100">
        <f t="shared" si="126"/>
        <v>18985.5</v>
      </c>
      <c r="AJ491" s="93">
        <f t="shared" si="132"/>
        <v>1735.3417530849651</v>
      </c>
      <c r="AK491" s="23">
        <f t="shared" si="133"/>
        <v>9.1403531805059918E-2</v>
      </c>
      <c r="AM491" s="41"/>
    </row>
    <row r="492" spans="1:39" s="15" customFormat="1" ht="74.25" customHeight="1" x14ac:dyDescent="0.2">
      <c r="A492" s="81">
        <v>489</v>
      </c>
      <c r="B492" s="82" t="s">
        <v>566</v>
      </c>
      <c r="C492" s="82" t="s">
        <v>1222</v>
      </c>
      <c r="D492" s="83" t="s">
        <v>1391</v>
      </c>
      <c r="E492" s="64">
        <v>129918</v>
      </c>
      <c r="F492" s="65">
        <v>129918</v>
      </c>
      <c r="G492" s="25" t="s">
        <v>1392</v>
      </c>
      <c r="H492" s="52" t="s">
        <v>1393</v>
      </c>
      <c r="I492" s="62">
        <v>400000</v>
      </c>
      <c r="J492" s="66">
        <v>400000</v>
      </c>
      <c r="K492" s="28" t="s">
        <v>1394</v>
      </c>
      <c r="L492" s="55" t="s">
        <v>1395</v>
      </c>
      <c r="M492" s="67">
        <v>139144</v>
      </c>
      <c r="N492" s="68">
        <v>139144</v>
      </c>
      <c r="O492" s="25" t="s">
        <v>1398</v>
      </c>
      <c r="P492" s="75" t="s">
        <v>1399</v>
      </c>
      <c r="Q492" s="69">
        <v>160016</v>
      </c>
      <c r="R492" s="63">
        <v>160016</v>
      </c>
      <c r="S492" s="24" t="s">
        <v>80</v>
      </c>
      <c r="T492" s="54" t="s">
        <v>81</v>
      </c>
      <c r="U492" s="18">
        <v>171654</v>
      </c>
      <c r="V492" s="18">
        <v>171654</v>
      </c>
      <c r="W492" s="18" t="s">
        <v>1396</v>
      </c>
      <c r="X492" s="77" t="s">
        <v>1397</v>
      </c>
      <c r="Y492" s="89">
        <f t="shared" si="127"/>
        <v>200146.4</v>
      </c>
      <c r="Z492" s="90">
        <f t="shared" si="128"/>
        <v>112934.7690784375</v>
      </c>
      <c r="AA492" s="91">
        <f t="shared" si="129"/>
        <v>0.56426080648184285</v>
      </c>
      <c r="AB492" s="90">
        <f t="shared" si="130"/>
        <v>313081.1690784375</v>
      </c>
      <c r="AC492" s="90">
        <f t="shared" si="131"/>
        <v>87211.630921562493</v>
      </c>
      <c r="AD492" s="92">
        <f t="shared" si="121"/>
        <v>129918</v>
      </c>
      <c r="AE492" s="92" t="str">
        <f t="shared" si="122"/>
        <v/>
      </c>
      <c r="AF492" s="92">
        <f t="shared" si="123"/>
        <v>139144</v>
      </c>
      <c r="AG492" s="92">
        <f t="shared" si="124"/>
        <v>160016</v>
      </c>
      <c r="AH492" s="92">
        <f t="shared" si="125"/>
        <v>171654</v>
      </c>
      <c r="AI492" s="100">
        <f t="shared" si="126"/>
        <v>150183</v>
      </c>
      <c r="AJ492" s="93">
        <f t="shared" si="132"/>
        <v>19063.241032591144</v>
      </c>
      <c r="AK492" s="23">
        <f t="shared" si="133"/>
        <v>0.12693341478457046</v>
      </c>
      <c r="AM492" s="41"/>
    </row>
    <row r="493" spans="1:39" s="15" customFormat="1" ht="74.25" customHeight="1" x14ac:dyDescent="0.2">
      <c r="A493" s="81">
        <v>490</v>
      </c>
      <c r="B493" s="82" t="s">
        <v>567</v>
      </c>
      <c r="C493" s="82" t="s">
        <v>1223</v>
      </c>
      <c r="D493" s="83" t="s">
        <v>1391</v>
      </c>
      <c r="E493" s="64">
        <v>529916</v>
      </c>
      <c r="F493" s="65">
        <v>529916</v>
      </c>
      <c r="G493" s="25" t="s">
        <v>1392</v>
      </c>
      <c r="H493" s="52" t="s">
        <v>1393</v>
      </c>
      <c r="I493" s="62">
        <v>500000</v>
      </c>
      <c r="J493" s="66">
        <v>500000</v>
      </c>
      <c r="K493" s="28" t="s">
        <v>1394</v>
      </c>
      <c r="L493" s="55" t="s">
        <v>1395</v>
      </c>
      <c r="M493" s="67">
        <v>567010</v>
      </c>
      <c r="N493" s="68">
        <v>567010</v>
      </c>
      <c r="O493" s="25" t="s">
        <v>1398</v>
      </c>
      <c r="P493" s="75" t="s">
        <v>1399</v>
      </c>
      <c r="Q493" s="69">
        <v>652062</v>
      </c>
      <c r="R493" s="63">
        <v>652062</v>
      </c>
      <c r="S493" s="24" t="s">
        <v>80</v>
      </c>
      <c r="T493" s="54" t="s">
        <v>81</v>
      </c>
      <c r="U493" s="18">
        <v>1399489</v>
      </c>
      <c r="V493" s="18">
        <v>1399489</v>
      </c>
      <c r="W493" s="18" t="s">
        <v>1396</v>
      </c>
      <c r="X493" s="77" t="s">
        <v>1397</v>
      </c>
      <c r="Y493" s="89">
        <f t="shared" si="127"/>
        <v>729695.4</v>
      </c>
      <c r="Z493" s="90">
        <f t="shared" si="128"/>
        <v>378744.21982889727</v>
      </c>
      <c r="AA493" s="91">
        <f t="shared" si="129"/>
        <v>0.51904427495212013</v>
      </c>
      <c r="AB493" s="90">
        <f t="shared" si="130"/>
        <v>1108439.6198288973</v>
      </c>
      <c r="AC493" s="90">
        <f t="shared" si="131"/>
        <v>350951.18017110275</v>
      </c>
      <c r="AD493" s="92">
        <f t="shared" si="121"/>
        <v>529916</v>
      </c>
      <c r="AE493" s="92">
        <f t="shared" si="122"/>
        <v>500000</v>
      </c>
      <c r="AF493" s="92">
        <f t="shared" si="123"/>
        <v>567010</v>
      </c>
      <c r="AG493" s="92">
        <f t="shared" si="124"/>
        <v>652062</v>
      </c>
      <c r="AH493" s="92" t="str">
        <f t="shared" si="125"/>
        <v/>
      </c>
      <c r="AI493" s="100">
        <f t="shared" si="126"/>
        <v>562247</v>
      </c>
      <c r="AJ493" s="93">
        <f t="shared" si="132"/>
        <v>65851.861436611391</v>
      </c>
      <c r="AK493" s="23">
        <f t="shared" si="133"/>
        <v>0.11712265505482714</v>
      </c>
      <c r="AM493" s="41"/>
    </row>
    <row r="494" spans="1:39" s="15" customFormat="1" ht="74.25" customHeight="1" x14ac:dyDescent="0.2">
      <c r="A494" s="81">
        <v>491</v>
      </c>
      <c r="B494" s="82" t="s">
        <v>568</v>
      </c>
      <c r="C494" s="82" t="s">
        <v>1224</v>
      </c>
      <c r="D494" s="83" t="s">
        <v>1391</v>
      </c>
      <c r="E494" s="64">
        <v>324962</v>
      </c>
      <c r="F494" s="65">
        <v>324962</v>
      </c>
      <c r="G494" s="25" t="s">
        <v>1392</v>
      </c>
      <c r="H494" s="52" t="s">
        <v>1393</v>
      </c>
      <c r="I494" s="62">
        <v>500000</v>
      </c>
      <c r="J494" s="66">
        <v>500000</v>
      </c>
      <c r="K494" s="28" t="s">
        <v>1394</v>
      </c>
      <c r="L494" s="55" t="s">
        <v>1395</v>
      </c>
      <c r="M494" s="67">
        <v>348040</v>
      </c>
      <c r="N494" s="68">
        <v>348040</v>
      </c>
      <c r="O494" s="25" t="s">
        <v>1398</v>
      </c>
      <c r="P494" s="75" t="s">
        <v>1399</v>
      </c>
      <c r="Q494" s="69">
        <v>400246</v>
      </c>
      <c r="R494" s="63">
        <v>400246</v>
      </c>
      <c r="S494" s="24" t="s">
        <v>80</v>
      </c>
      <c r="T494" s="54" t="s">
        <v>81</v>
      </c>
      <c r="U494" s="18">
        <v>429358</v>
      </c>
      <c r="V494" s="18">
        <v>429358</v>
      </c>
      <c r="W494" s="18" t="s">
        <v>1396</v>
      </c>
      <c r="X494" s="77" t="s">
        <v>1397</v>
      </c>
      <c r="Y494" s="89">
        <f t="shared" si="127"/>
        <v>400521.2</v>
      </c>
      <c r="Z494" s="90">
        <f t="shared" si="128"/>
        <v>69266.040519146263</v>
      </c>
      <c r="AA494" s="91">
        <f t="shared" si="129"/>
        <v>0.17293976078955686</v>
      </c>
      <c r="AB494" s="90">
        <f t="shared" si="130"/>
        <v>469787.24051914626</v>
      </c>
      <c r="AC494" s="90">
        <f t="shared" si="131"/>
        <v>331255.15948085376</v>
      </c>
      <c r="AD494" s="92" t="str">
        <f t="shared" si="121"/>
        <v/>
      </c>
      <c r="AE494" s="92" t="str">
        <f t="shared" si="122"/>
        <v/>
      </c>
      <c r="AF494" s="92">
        <f t="shared" si="123"/>
        <v>348040</v>
      </c>
      <c r="AG494" s="92">
        <f t="shared" si="124"/>
        <v>400246</v>
      </c>
      <c r="AH494" s="92">
        <f t="shared" si="125"/>
        <v>429358</v>
      </c>
      <c r="AI494" s="100">
        <f t="shared" si="126"/>
        <v>392548</v>
      </c>
      <c r="AJ494" s="93">
        <f t="shared" si="132"/>
        <v>41201.925731693656</v>
      </c>
      <c r="AK494" s="23">
        <f t="shared" si="133"/>
        <v>0.10496022328911027</v>
      </c>
      <c r="AM494" s="41"/>
    </row>
    <row r="495" spans="1:39" s="15" customFormat="1" ht="74.25" customHeight="1" x14ac:dyDescent="0.2">
      <c r="A495" s="81">
        <v>492</v>
      </c>
      <c r="B495" s="82" t="s">
        <v>569</v>
      </c>
      <c r="C495" s="82" t="s">
        <v>1225</v>
      </c>
      <c r="D495" s="83" t="s">
        <v>1391</v>
      </c>
      <c r="E495" s="64">
        <v>3179496</v>
      </c>
      <c r="F495" s="65">
        <v>3179496</v>
      </c>
      <c r="G495" s="25" t="s">
        <v>1392</v>
      </c>
      <c r="H495" s="52" t="s">
        <v>1393</v>
      </c>
      <c r="I495" s="62">
        <v>1500000</v>
      </c>
      <c r="J495" s="66">
        <v>1500000</v>
      </c>
      <c r="K495" s="28" t="s">
        <v>1394</v>
      </c>
      <c r="L495" s="55" t="s">
        <v>1395</v>
      </c>
      <c r="M495" s="67">
        <v>3402061</v>
      </c>
      <c r="N495" s="68">
        <v>3402061</v>
      </c>
      <c r="O495" s="25" t="s">
        <v>1398</v>
      </c>
      <c r="P495" s="75" t="s">
        <v>1399</v>
      </c>
      <c r="Q495" s="69">
        <v>3912370</v>
      </c>
      <c r="R495" s="63">
        <v>3912370</v>
      </c>
      <c r="S495" s="24" t="s">
        <v>80</v>
      </c>
      <c r="T495" s="54" t="s">
        <v>81</v>
      </c>
      <c r="U495" s="18">
        <v>1596934</v>
      </c>
      <c r="V495" s="18">
        <v>1596934</v>
      </c>
      <c r="W495" s="18" t="s">
        <v>1396</v>
      </c>
      <c r="X495" s="77" t="s">
        <v>1397</v>
      </c>
      <c r="Y495" s="89">
        <f t="shared" si="127"/>
        <v>2718172.2</v>
      </c>
      <c r="Z495" s="90">
        <f t="shared" si="128"/>
        <v>1100880.3902705321</v>
      </c>
      <c r="AA495" s="91">
        <f t="shared" si="129"/>
        <v>0.40500759674848119</v>
      </c>
      <c r="AB495" s="90">
        <f t="shared" si="130"/>
        <v>3819052.5902705323</v>
      </c>
      <c r="AC495" s="90">
        <f t="shared" si="131"/>
        <v>1617291.8097294681</v>
      </c>
      <c r="AD495" s="92">
        <f t="shared" si="121"/>
        <v>3179496</v>
      </c>
      <c r="AE495" s="92" t="str">
        <f t="shared" si="122"/>
        <v/>
      </c>
      <c r="AF495" s="92">
        <f t="shared" si="123"/>
        <v>3402061</v>
      </c>
      <c r="AG495" s="92" t="str">
        <f t="shared" si="124"/>
        <v/>
      </c>
      <c r="AH495" s="92" t="str">
        <f t="shared" si="125"/>
        <v/>
      </c>
      <c r="AI495" s="100">
        <f t="shared" si="126"/>
        <v>3290778.5</v>
      </c>
      <c r="AJ495" s="93">
        <f t="shared" si="132"/>
        <v>157377.22075478395</v>
      </c>
      <c r="AK495" s="23">
        <f t="shared" si="133"/>
        <v>4.7823705167267853E-2</v>
      </c>
      <c r="AM495" s="41"/>
    </row>
    <row r="496" spans="1:39" s="15" customFormat="1" ht="74.25" customHeight="1" x14ac:dyDescent="0.2">
      <c r="A496" s="81">
        <v>493</v>
      </c>
      <c r="B496" s="82" t="s">
        <v>570</v>
      </c>
      <c r="C496" s="82" t="s">
        <v>1226</v>
      </c>
      <c r="D496" s="83" t="s">
        <v>1391</v>
      </c>
      <c r="E496" s="64">
        <v>133043</v>
      </c>
      <c r="F496" s="65">
        <v>133043</v>
      </c>
      <c r="G496" s="25" t="s">
        <v>1392</v>
      </c>
      <c r="H496" s="52" t="s">
        <v>1393</v>
      </c>
      <c r="I496" s="62">
        <v>200000</v>
      </c>
      <c r="J496" s="66">
        <v>200000</v>
      </c>
      <c r="K496" s="28" t="s">
        <v>1394</v>
      </c>
      <c r="L496" s="55" t="s">
        <v>1395</v>
      </c>
      <c r="M496" s="67">
        <v>142492</v>
      </c>
      <c r="N496" s="68">
        <v>142492</v>
      </c>
      <c r="O496" s="25" t="s">
        <v>1398</v>
      </c>
      <c r="P496" s="75" t="s">
        <v>1399</v>
      </c>
      <c r="Q496" s="69">
        <v>163865</v>
      </c>
      <c r="R496" s="63">
        <v>163865</v>
      </c>
      <c r="S496" s="24" t="s">
        <v>80</v>
      </c>
      <c r="T496" s="54" t="s">
        <v>81</v>
      </c>
      <c r="U496" s="18">
        <v>275784</v>
      </c>
      <c r="V496" s="18">
        <v>275784</v>
      </c>
      <c r="W496" s="18" t="s">
        <v>1396</v>
      </c>
      <c r="X496" s="77" t="s">
        <v>1397</v>
      </c>
      <c r="Y496" s="89">
        <f t="shared" si="127"/>
        <v>183036.79999999999</v>
      </c>
      <c r="Z496" s="90">
        <f t="shared" si="128"/>
        <v>57880.506266790697</v>
      </c>
      <c r="AA496" s="91">
        <f t="shared" si="129"/>
        <v>0.31622332922554752</v>
      </c>
      <c r="AB496" s="90">
        <f t="shared" si="130"/>
        <v>240917.30626679069</v>
      </c>
      <c r="AC496" s="90">
        <f t="shared" si="131"/>
        <v>125156.29373320928</v>
      </c>
      <c r="AD496" s="92">
        <f t="shared" si="121"/>
        <v>133043</v>
      </c>
      <c r="AE496" s="92">
        <f t="shared" si="122"/>
        <v>200000</v>
      </c>
      <c r="AF496" s="92">
        <f t="shared" si="123"/>
        <v>142492</v>
      </c>
      <c r="AG496" s="92">
        <f t="shared" si="124"/>
        <v>163865</v>
      </c>
      <c r="AH496" s="92" t="str">
        <f t="shared" si="125"/>
        <v/>
      </c>
      <c r="AI496" s="100">
        <f t="shared" si="126"/>
        <v>159850</v>
      </c>
      <c r="AJ496" s="93">
        <f t="shared" si="132"/>
        <v>29710.032749897804</v>
      </c>
      <c r="AK496" s="23">
        <f t="shared" si="133"/>
        <v>0.18586195026523494</v>
      </c>
      <c r="AM496" s="41"/>
    </row>
    <row r="497" spans="1:39" s="15" customFormat="1" ht="74.25" customHeight="1" x14ac:dyDescent="0.2">
      <c r="A497" s="81">
        <v>494</v>
      </c>
      <c r="B497" s="82" t="s">
        <v>571</v>
      </c>
      <c r="C497" s="82" t="s">
        <v>1227</v>
      </c>
      <c r="D497" s="83" t="s">
        <v>1391</v>
      </c>
      <c r="E497" s="64">
        <v>86092</v>
      </c>
      <c r="F497" s="65">
        <v>86092</v>
      </c>
      <c r="G497" s="25" t="s">
        <v>1392</v>
      </c>
      <c r="H497" s="52" t="s">
        <v>1393</v>
      </c>
      <c r="I497" s="62">
        <v>250000</v>
      </c>
      <c r="J497" s="66">
        <v>250000</v>
      </c>
      <c r="K497" s="28" t="s">
        <v>1394</v>
      </c>
      <c r="L497" s="55" t="s">
        <v>1395</v>
      </c>
      <c r="M497" s="67">
        <v>92206</v>
      </c>
      <c r="N497" s="68">
        <v>92206</v>
      </c>
      <c r="O497" s="25" t="s">
        <v>1398</v>
      </c>
      <c r="P497" s="75" t="s">
        <v>1399</v>
      </c>
      <c r="Q497" s="69">
        <v>106037</v>
      </c>
      <c r="R497" s="63">
        <v>106037</v>
      </c>
      <c r="S497" s="24" t="s">
        <v>80</v>
      </c>
      <c r="T497" s="54" t="s">
        <v>81</v>
      </c>
      <c r="U497" s="18">
        <v>113750</v>
      </c>
      <c r="V497" s="18">
        <v>113750</v>
      </c>
      <c r="W497" s="18" t="s">
        <v>1396</v>
      </c>
      <c r="X497" s="77" t="s">
        <v>1397</v>
      </c>
      <c r="Y497" s="89">
        <f t="shared" si="127"/>
        <v>129617</v>
      </c>
      <c r="Z497" s="90">
        <f t="shared" si="128"/>
        <v>68179.640150121064</v>
      </c>
      <c r="AA497" s="91">
        <f t="shared" si="129"/>
        <v>0.5260084722692322</v>
      </c>
      <c r="AB497" s="90">
        <f t="shared" si="130"/>
        <v>197796.64015012106</v>
      </c>
      <c r="AC497" s="90">
        <f t="shared" si="131"/>
        <v>61437.359849878936</v>
      </c>
      <c r="AD497" s="92">
        <f t="shared" si="121"/>
        <v>86092</v>
      </c>
      <c r="AE497" s="92" t="str">
        <f t="shared" si="122"/>
        <v/>
      </c>
      <c r="AF497" s="92">
        <f t="shared" si="123"/>
        <v>92206</v>
      </c>
      <c r="AG497" s="92">
        <f t="shared" si="124"/>
        <v>106037</v>
      </c>
      <c r="AH497" s="92">
        <f t="shared" si="125"/>
        <v>113750</v>
      </c>
      <c r="AI497" s="100">
        <f t="shared" si="126"/>
        <v>99521.25</v>
      </c>
      <c r="AJ497" s="93">
        <f t="shared" si="132"/>
        <v>12632.893080499547</v>
      </c>
      <c r="AK497" s="23">
        <f t="shared" si="133"/>
        <v>0.12693663996884633</v>
      </c>
      <c r="AM497" s="41"/>
    </row>
    <row r="498" spans="1:39" s="15" customFormat="1" ht="74.25" customHeight="1" x14ac:dyDescent="0.2">
      <c r="A498" s="81">
        <v>495</v>
      </c>
      <c r="B498" s="82" t="s">
        <v>572</v>
      </c>
      <c r="C498" s="82" t="s">
        <v>1228</v>
      </c>
      <c r="D498" s="83" t="s">
        <v>1391</v>
      </c>
      <c r="E498" s="64">
        <v>92559</v>
      </c>
      <c r="F498" s="65">
        <v>92559</v>
      </c>
      <c r="G498" s="25" t="s">
        <v>1392</v>
      </c>
      <c r="H498" s="52" t="s">
        <v>1393</v>
      </c>
      <c r="I498" s="62">
        <v>250000</v>
      </c>
      <c r="J498" s="66">
        <v>250000</v>
      </c>
      <c r="K498" s="28" t="s">
        <v>1394</v>
      </c>
      <c r="L498" s="55" t="s">
        <v>1395</v>
      </c>
      <c r="M498" s="67">
        <v>99132</v>
      </c>
      <c r="N498" s="68">
        <v>99132</v>
      </c>
      <c r="O498" s="25" t="s">
        <v>1398</v>
      </c>
      <c r="P498" s="75" t="s">
        <v>1399</v>
      </c>
      <c r="Q498" s="69">
        <v>114002</v>
      </c>
      <c r="R498" s="63">
        <v>114002</v>
      </c>
      <c r="S498" s="24" t="s">
        <v>80</v>
      </c>
      <c r="T498" s="54" t="s">
        <v>81</v>
      </c>
      <c r="U498" s="18">
        <v>122294</v>
      </c>
      <c r="V498" s="18">
        <v>122294</v>
      </c>
      <c r="W498" s="18" t="s">
        <v>1396</v>
      </c>
      <c r="X498" s="77" t="s">
        <v>1397</v>
      </c>
      <c r="Y498" s="89">
        <f t="shared" si="127"/>
        <v>135597.4</v>
      </c>
      <c r="Z498" s="90">
        <f t="shared" si="128"/>
        <v>65025.621702525837</v>
      </c>
      <c r="AA498" s="91">
        <f t="shared" si="129"/>
        <v>0.47954917795271768</v>
      </c>
      <c r="AB498" s="90">
        <f t="shared" si="130"/>
        <v>200623.02170252585</v>
      </c>
      <c r="AC498" s="90">
        <f t="shared" si="131"/>
        <v>70571.778297474157</v>
      </c>
      <c r="AD498" s="92">
        <f t="shared" si="121"/>
        <v>92559</v>
      </c>
      <c r="AE498" s="92" t="str">
        <f t="shared" si="122"/>
        <v/>
      </c>
      <c r="AF498" s="92">
        <f t="shared" si="123"/>
        <v>99132</v>
      </c>
      <c r="AG498" s="92">
        <f t="shared" si="124"/>
        <v>114002</v>
      </c>
      <c r="AH498" s="92">
        <f t="shared" si="125"/>
        <v>122294</v>
      </c>
      <c r="AI498" s="100">
        <f t="shared" si="126"/>
        <v>106996.75</v>
      </c>
      <c r="AJ498" s="93">
        <f t="shared" si="132"/>
        <v>13581.633465210778</v>
      </c>
      <c r="AK498" s="23">
        <f t="shared" si="133"/>
        <v>0.12693500938309601</v>
      </c>
      <c r="AM498" s="41"/>
    </row>
    <row r="499" spans="1:39" s="15" customFormat="1" ht="74.25" customHeight="1" x14ac:dyDescent="0.2">
      <c r="A499" s="81">
        <v>496</v>
      </c>
      <c r="B499" s="82" t="s">
        <v>573</v>
      </c>
      <c r="C499" s="82" t="s">
        <v>1229</v>
      </c>
      <c r="D499" s="83" t="s">
        <v>1391</v>
      </c>
      <c r="E499" s="64">
        <v>132430</v>
      </c>
      <c r="F499" s="65">
        <v>132430</v>
      </c>
      <c r="G499" s="25" t="s">
        <v>1392</v>
      </c>
      <c r="H499" s="52" t="s">
        <v>1393</v>
      </c>
      <c r="I499" s="62">
        <v>450000</v>
      </c>
      <c r="J499" s="66">
        <v>450000</v>
      </c>
      <c r="K499" s="28" t="s">
        <v>1394</v>
      </c>
      <c r="L499" s="55" t="s">
        <v>1395</v>
      </c>
      <c r="M499" s="67">
        <v>141834</v>
      </c>
      <c r="N499" s="68">
        <v>141834</v>
      </c>
      <c r="O499" s="25" t="s">
        <v>1398</v>
      </c>
      <c r="P499" s="75" t="s">
        <v>1399</v>
      </c>
      <c r="Q499" s="69">
        <v>163109</v>
      </c>
      <c r="R499" s="63">
        <v>163109</v>
      </c>
      <c r="S499" s="24" t="s">
        <v>80</v>
      </c>
      <c r="T499" s="54" t="s">
        <v>81</v>
      </c>
      <c r="U499" s="18">
        <v>174973</v>
      </c>
      <c r="V499" s="18">
        <v>174973</v>
      </c>
      <c r="W499" s="18" t="s">
        <v>1396</v>
      </c>
      <c r="X499" s="77" t="s">
        <v>1397</v>
      </c>
      <c r="Y499" s="89">
        <f t="shared" si="127"/>
        <v>212469.2</v>
      </c>
      <c r="Z499" s="90">
        <f t="shared" si="128"/>
        <v>133845.88182196717</v>
      </c>
      <c r="AA499" s="91">
        <f t="shared" si="129"/>
        <v>0.62995427959425254</v>
      </c>
      <c r="AB499" s="90">
        <f t="shared" si="130"/>
        <v>346315.08182196715</v>
      </c>
      <c r="AC499" s="90">
        <f t="shared" si="131"/>
        <v>78623.318178032845</v>
      </c>
      <c r="AD499" s="92">
        <f t="shared" si="121"/>
        <v>132430</v>
      </c>
      <c r="AE499" s="92" t="str">
        <f t="shared" si="122"/>
        <v/>
      </c>
      <c r="AF499" s="92">
        <f t="shared" si="123"/>
        <v>141834</v>
      </c>
      <c r="AG499" s="92">
        <f t="shared" si="124"/>
        <v>163109</v>
      </c>
      <c r="AH499" s="92">
        <f t="shared" si="125"/>
        <v>174973</v>
      </c>
      <c r="AI499" s="100">
        <f t="shared" si="126"/>
        <v>153086.5</v>
      </c>
      <c r="AJ499" s="93">
        <f t="shared" si="132"/>
        <v>19431.75354070411</v>
      </c>
      <c r="AK499" s="23">
        <f t="shared" si="133"/>
        <v>0.12693316223640955</v>
      </c>
      <c r="AM499" s="41"/>
    </row>
    <row r="500" spans="1:39" s="15" customFormat="1" ht="74.25" customHeight="1" x14ac:dyDescent="0.2">
      <c r="A500" s="81">
        <v>497</v>
      </c>
      <c r="B500" s="82" t="s">
        <v>574</v>
      </c>
      <c r="C500" s="82" t="s">
        <v>1230</v>
      </c>
      <c r="D500" s="83" t="s">
        <v>1391</v>
      </c>
      <c r="E500" s="64">
        <v>67425</v>
      </c>
      <c r="F500" s="65">
        <v>67425</v>
      </c>
      <c r="G500" s="25" t="s">
        <v>1392</v>
      </c>
      <c r="H500" s="52" t="s">
        <v>1393</v>
      </c>
      <c r="I500" s="62">
        <v>250000</v>
      </c>
      <c r="J500" s="66">
        <v>250000</v>
      </c>
      <c r="K500" s="28" t="s">
        <v>1394</v>
      </c>
      <c r="L500" s="55" t="s">
        <v>1395</v>
      </c>
      <c r="M500" s="67">
        <v>72213</v>
      </c>
      <c r="N500" s="68">
        <v>72213</v>
      </c>
      <c r="O500" s="25" t="s">
        <v>1398</v>
      </c>
      <c r="P500" s="75" t="s">
        <v>1399</v>
      </c>
      <c r="Q500" s="69">
        <v>83045</v>
      </c>
      <c r="R500" s="63">
        <v>83045</v>
      </c>
      <c r="S500" s="24" t="s">
        <v>80</v>
      </c>
      <c r="T500" s="54" t="s">
        <v>81</v>
      </c>
      <c r="U500" s="18">
        <v>169086</v>
      </c>
      <c r="V500" s="18">
        <v>169086</v>
      </c>
      <c r="W500" s="18" t="s">
        <v>1396</v>
      </c>
      <c r="X500" s="77" t="s">
        <v>1397</v>
      </c>
      <c r="Y500" s="89">
        <f t="shared" si="127"/>
        <v>128353.8</v>
      </c>
      <c r="Z500" s="90">
        <f t="shared" si="128"/>
        <v>79645.943937528922</v>
      </c>
      <c r="AA500" s="91">
        <f t="shared" si="129"/>
        <v>0.62051878430968865</v>
      </c>
      <c r="AB500" s="90">
        <f t="shared" si="130"/>
        <v>207999.74393752893</v>
      </c>
      <c r="AC500" s="90">
        <f t="shared" si="131"/>
        <v>48707.856062471081</v>
      </c>
      <c r="AD500" s="92">
        <f t="shared" si="121"/>
        <v>67425</v>
      </c>
      <c r="AE500" s="92" t="str">
        <f t="shared" si="122"/>
        <v/>
      </c>
      <c r="AF500" s="92">
        <f t="shared" si="123"/>
        <v>72213</v>
      </c>
      <c r="AG500" s="92">
        <f t="shared" si="124"/>
        <v>83045</v>
      </c>
      <c r="AH500" s="92">
        <f t="shared" si="125"/>
        <v>169086</v>
      </c>
      <c r="AI500" s="100">
        <f t="shared" si="126"/>
        <v>97942.25</v>
      </c>
      <c r="AJ500" s="93">
        <f t="shared" si="132"/>
        <v>47877.127715120921</v>
      </c>
      <c r="AK500" s="23">
        <f t="shared" si="133"/>
        <v>0.48883018018394431</v>
      </c>
      <c r="AM500" s="41"/>
    </row>
    <row r="501" spans="1:39" s="15" customFormat="1" ht="74.25" customHeight="1" x14ac:dyDescent="0.2">
      <c r="A501" s="81">
        <v>498</v>
      </c>
      <c r="B501" s="82" t="s">
        <v>575</v>
      </c>
      <c r="C501" s="82" t="s">
        <v>1231</v>
      </c>
      <c r="D501" s="83" t="s">
        <v>1391</v>
      </c>
      <c r="E501" s="64">
        <v>101307</v>
      </c>
      <c r="F501" s="65">
        <v>101307</v>
      </c>
      <c r="G501" s="25" t="s">
        <v>1392</v>
      </c>
      <c r="H501" s="52" t="s">
        <v>1393</v>
      </c>
      <c r="I501" s="62">
        <v>550000</v>
      </c>
      <c r="J501" s="66">
        <v>550000</v>
      </c>
      <c r="K501" s="28" t="s">
        <v>1394</v>
      </c>
      <c r="L501" s="55" t="s">
        <v>1395</v>
      </c>
      <c r="M501" s="67">
        <v>108502</v>
      </c>
      <c r="N501" s="68">
        <v>108502</v>
      </c>
      <c r="O501" s="25" t="s">
        <v>1398</v>
      </c>
      <c r="P501" s="75" t="s">
        <v>1399</v>
      </c>
      <c r="Q501" s="69">
        <v>124777</v>
      </c>
      <c r="R501" s="63">
        <v>124777</v>
      </c>
      <c r="S501" s="24" t="s">
        <v>80</v>
      </c>
      <c r="T501" s="54" t="s">
        <v>81</v>
      </c>
      <c r="U501" s="18">
        <v>133852</v>
      </c>
      <c r="V501" s="18">
        <v>133852</v>
      </c>
      <c r="W501" s="18" t="s">
        <v>1396</v>
      </c>
      <c r="X501" s="77" t="s">
        <v>1397</v>
      </c>
      <c r="Y501" s="89">
        <f t="shared" si="127"/>
        <v>203687.6</v>
      </c>
      <c r="Z501" s="90">
        <f t="shared" si="128"/>
        <v>194022.07214464029</v>
      </c>
      <c r="AA501" s="91">
        <f t="shared" si="129"/>
        <v>0.95254729372156322</v>
      </c>
      <c r="AB501" s="90">
        <f t="shared" si="130"/>
        <v>397709.6721446403</v>
      </c>
      <c r="AC501" s="90">
        <f t="shared" si="131"/>
        <v>9665.5278553597163</v>
      </c>
      <c r="AD501" s="92">
        <f t="shared" si="121"/>
        <v>101307</v>
      </c>
      <c r="AE501" s="92" t="str">
        <f t="shared" si="122"/>
        <v/>
      </c>
      <c r="AF501" s="92">
        <f t="shared" si="123"/>
        <v>108502</v>
      </c>
      <c r="AG501" s="92">
        <f t="shared" si="124"/>
        <v>124777</v>
      </c>
      <c r="AH501" s="92">
        <f t="shared" si="125"/>
        <v>133852</v>
      </c>
      <c r="AI501" s="100">
        <f t="shared" si="126"/>
        <v>117109.5</v>
      </c>
      <c r="AJ501" s="93">
        <f t="shared" si="132"/>
        <v>14865.058862984701</v>
      </c>
      <c r="AK501" s="23">
        <f t="shared" si="133"/>
        <v>0.12693298889487786</v>
      </c>
      <c r="AM501" s="41"/>
    </row>
    <row r="502" spans="1:39" s="15" customFormat="1" ht="74.25" customHeight="1" x14ac:dyDescent="0.2">
      <c r="A502" s="81">
        <v>499</v>
      </c>
      <c r="B502" s="82" t="s">
        <v>576</v>
      </c>
      <c r="C502" s="82" t="s">
        <v>1232</v>
      </c>
      <c r="D502" s="83" t="s">
        <v>1391</v>
      </c>
      <c r="E502" s="64">
        <v>529916</v>
      </c>
      <c r="F502" s="65">
        <v>529916</v>
      </c>
      <c r="G502" s="25" t="s">
        <v>1392</v>
      </c>
      <c r="H502" s="52" t="s">
        <v>1393</v>
      </c>
      <c r="I502" s="62">
        <v>950000</v>
      </c>
      <c r="J502" s="66">
        <v>950000</v>
      </c>
      <c r="K502" s="28" t="s">
        <v>1394</v>
      </c>
      <c r="L502" s="55" t="s">
        <v>1395</v>
      </c>
      <c r="M502" s="67">
        <v>567010</v>
      </c>
      <c r="N502" s="68">
        <v>567010</v>
      </c>
      <c r="O502" s="25" t="s">
        <v>1398</v>
      </c>
      <c r="P502" s="75" t="s">
        <v>1399</v>
      </c>
      <c r="Q502" s="69">
        <v>652062</v>
      </c>
      <c r="R502" s="63">
        <v>652062</v>
      </c>
      <c r="S502" s="24" t="s">
        <v>80</v>
      </c>
      <c r="T502" s="54" t="s">
        <v>81</v>
      </c>
      <c r="U502" s="18">
        <v>699489</v>
      </c>
      <c r="V502" s="18">
        <v>699489</v>
      </c>
      <c r="W502" s="18" t="s">
        <v>1396</v>
      </c>
      <c r="X502" s="77" t="s">
        <v>1397</v>
      </c>
      <c r="Y502" s="89">
        <f t="shared" si="127"/>
        <v>679695.4</v>
      </c>
      <c r="Z502" s="90">
        <f t="shared" si="128"/>
        <v>165341.94583891908</v>
      </c>
      <c r="AA502" s="91">
        <f t="shared" si="129"/>
        <v>0.24325888602294363</v>
      </c>
      <c r="AB502" s="90">
        <f t="shared" si="130"/>
        <v>845037.34583891905</v>
      </c>
      <c r="AC502" s="90">
        <f t="shared" si="131"/>
        <v>514353.45416108094</v>
      </c>
      <c r="AD502" s="92">
        <f t="shared" si="121"/>
        <v>529916</v>
      </c>
      <c r="AE502" s="92" t="str">
        <f t="shared" si="122"/>
        <v/>
      </c>
      <c r="AF502" s="92">
        <f t="shared" si="123"/>
        <v>567010</v>
      </c>
      <c r="AG502" s="92">
        <f t="shared" si="124"/>
        <v>652062</v>
      </c>
      <c r="AH502" s="92">
        <f t="shared" si="125"/>
        <v>699489</v>
      </c>
      <c r="AI502" s="100">
        <f t="shared" si="126"/>
        <v>612119.25</v>
      </c>
      <c r="AJ502" s="93">
        <f t="shared" si="132"/>
        <v>77505.086368035656</v>
      </c>
      <c r="AK502" s="23">
        <f t="shared" si="133"/>
        <v>0.12661762617012234</v>
      </c>
      <c r="AM502" s="41"/>
    </row>
    <row r="503" spans="1:39" s="15" customFormat="1" ht="74.25" customHeight="1" x14ac:dyDescent="0.2">
      <c r="A503" s="81">
        <v>500</v>
      </c>
      <c r="B503" s="82" t="s">
        <v>577</v>
      </c>
      <c r="C503" s="82" t="s">
        <v>1233</v>
      </c>
      <c r="D503" s="83" t="s">
        <v>1391</v>
      </c>
      <c r="E503" s="64">
        <v>23280</v>
      </c>
      <c r="F503" s="65">
        <v>23280</v>
      </c>
      <c r="G503" s="25" t="s">
        <v>1392</v>
      </c>
      <c r="H503" s="52" t="s">
        <v>1393</v>
      </c>
      <c r="I503" s="62">
        <v>80000</v>
      </c>
      <c r="J503" s="66">
        <v>80000</v>
      </c>
      <c r="K503" s="28" t="s">
        <v>1394</v>
      </c>
      <c r="L503" s="55" t="s">
        <v>1395</v>
      </c>
      <c r="M503" s="67">
        <v>24934</v>
      </c>
      <c r="N503" s="68">
        <v>24934</v>
      </c>
      <c r="O503" s="25" t="s">
        <v>1398</v>
      </c>
      <c r="P503" s="75" t="s">
        <v>1399</v>
      </c>
      <c r="Q503" s="69">
        <v>28674</v>
      </c>
      <c r="R503" s="63">
        <v>28674</v>
      </c>
      <c r="S503" s="24" t="s">
        <v>80</v>
      </c>
      <c r="T503" s="54" t="s">
        <v>81</v>
      </c>
      <c r="U503" s="18">
        <v>30759</v>
      </c>
      <c r="V503" s="18">
        <v>30759</v>
      </c>
      <c r="W503" s="18" t="s">
        <v>1396</v>
      </c>
      <c r="X503" s="77" t="s">
        <v>1397</v>
      </c>
      <c r="Y503" s="89">
        <f t="shared" si="127"/>
        <v>37529.4</v>
      </c>
      <c r="Z503" s="90">
        <f t="shared" si="128"/>
        <v>23925.393367717068</v>
      </c>
      <c r="AA503" s="91">
        <f t="shared" si="129"/>
        <v>0.6375106814315461</v>
      </c>
      <c r="AB503" s="90">
        <f t="shared" si="130"/>
        <v>61454.793367717066</v>
      </c>
      <c r="AC503" s="90">
        <f t="shared" si="131"/>
        <v>13604.006632282933</v>
      </c>
      <c r="AD503" s="92">
        <f t="shared" si="121"/>
        <v>23280</v>
      </c>
      <c r="AE503" s="92" t="str">
        <f t="shared" si="122"/>
        <v/>
      </c>
      <c r="AF503" s="92">
        <f t="shared" si="123"/>
        <v>24934</v>
      </c>
      <c r="AG503" s="92">
        <f t="shared" si="124"/>
        <v>28674</v>
      </c>
      <c r="AH503" s="92">
        <f t="shared" si="125"/>
        <v>30759</v>
      </c>
      <c r="AI503" s="100">
        <f t="shared" si="126"/>
        <v>26911.75</v>
      </c>
      <c r="AJ503" s="93">
        <f t="shared" si="132"/>
        <v>3416.03867805972</v>
      </c>
      <c r="AK503" s="23">
        <f t="shared" si="133"/>
        <v>0.1269348399141535</v>
      </c>
      <c r="AM503" s="41"/>
    </row>
    <row r="504" spans="1:39" s="15" customFormat="1" ht="74.25" customHeight="1" x14ac:dyDescent="0.2">
      <c r="A504" s="81">
        <v>501</v>
      </c>
      <c r="B504" s="82" t="s">
        <v>578</v>
      </c>
      <c r="C504" s="82" t="s">
        <v>1234</v>
      </c>
      <c r="D504" s="83" t="s">
        <v>1391</v>
      </c>
      <c r="E504" s="64">
        <v>42912</v>
      </c>
      <c r="F504" s="65">
        <v>42912</v>
      </c>
      <c r="G504" s="25" t="s">
        <v>1392</v>
      </c>
      <c r="H504" s="52" t="s">
        <v>1393</v>
      </c>
      <c r="I504" s="62">
        <v>150000</v>
      </c>
      <c r="J504" s="66">
        <v>150000</v>
      </c>
      <c r="K504" s="28" t="s">
        <v>1394</v>
      </c>
      <c r="L504" s="55" t="s">
        <v>1395</v>
      </c>
      <c r="M504" s="67">
        <v>45960</v>
      </c>
      <c r="N504" s="68">
        <v>45960</v>
      </c>
      <c r="O504" s="25" t="s">
        <v>1398</v>
      </c>
      <c r="P504" s="75" t="s">
        <v>1399</v>
      </c>
      <c r="Q504" s="69">
        <v>52854</v>
      </c>
      <c r="R504" s="63">
        <v>52854</v>
      </c>
      <c r="S504" s="24" t="s">
        <v>80</v>
      </c>
      <c r="T504" s="54" t="s">
        <v>81</v>
      </c>
      <c r="U504" s="18">
        <v>56698</v>
      </c>
      <c r="V504" s="18">
        <v>56698</v>
      </c>
      <c r="W504" s="18" t="s">
        <v>1396</v>
      </c>
      <c r="X504" s="77" t="s">
        <v>1397</v>
      </c>
      <c r="Y504" s="89">
        <f t="shared" si="127"/>
        <v>69684.800000000003</v>
      </c>
      <c r="Z504" s="90">
        <f t="shared" si="128"/>
        <v>45227.516814434988</v>
      </c>
      <c r="AA504" s="91">
        <f t="shared" si="129"/>
        <v>0.64902987185777938</v>
      </c>
      <c r="AB504" s="90">
        <f t="shared" si="130"/>
        <v>114912.31681443499</v>
      </c>
      <c r="AC504" s="90">
        <f t="shared" si="131"/>
        <v>24457.283185565015</v>
      </c>
      <c r="AD504" s="92">
        <f t="shared" si="121"/>
        <v>42912</v>
      </c>
      <c r="AE504" s="92" t="str">
        <f t="shared" si="122"/>
        <v/>
      </c>
      <c r="AF504" s="92">
        <f t="shared" si="123"/>
        <v>45960</v>
      </c>
      <c r="AG504" s="92">
        <f t="shared" si="124"/>
        <v>52854</v>
      </c>
      <c r="AH504" s="92">
        <f t="shared" si="125"/>
        <v>56698</v>
      </c>
      <c r="AI504" s="100">
        <f t="shared" si="126"/>
        <v>49606</v>
      </c>
      <c r="AJ504" s="93">
        <f t="shared" si="132"/>
        <v>6296.7960106708233</v>
      </c>
      <c r="AK504" s="23">
        <f t="shared" si="133"/>
        <v>0.12693617729046533</v>
      </c>
      <c r="AM504" s="41"/>
    </row>
    <row r="505" spans="1:39" s="15" customFormat="1" ht="74.25" customHeight="1" x14ac:dyDescent="0.2">
      <c r="A505" s="81">
        <v>502</v>
      </c>
      <c r="B505" s="82" t="s">
        <v>579</v>
      </c>
      <c r="C505" s="82" t="s">
        <v>1235</v>
      </c>
      <c r="D505" s="83" t="s">
        <v>1391</v>
      </c>
      <c r="E505" s="64">
        <v>32965</v>
      </c>
      <c r="F505" s="65">
        <v>32965</v>
      </c>
      <c r="G505" s="25" t="s">
        <v>1392</v>
      </c>
      <c r="H505" s="52" t="s">
        <v>1393</v>
      </c>
      <c r="I505" s="62">
        <v>130000</v>
      </c>
      <c r="J505" s="66">
        <v>130000</v>
      </c>
      <c r="K505" s="28" t="s">
        <v>1394</v>
      </c>
      <c r="L505" s="55" t="s">
        <v>1395</v>
      </c>
      <c r="M505" s="67">
        <v>35306</v>
      </c>
      <c r="N505" s="68">
        <v>35306</v>
      </c>
      <c r="O505" s="25" t="s">
        <v>1398</v>
      </c>
      <c r="P505" s="75" t="s">
        <v>1399</v>
      </c>
      <c r="Q505" s="69">
        <v>40602</v>
      </c>
      <c r="R505" s="63">
        <v>40602</v>
      </c>
      <c r="S505" s="24" t="s">
        <v>80</v>
      </c>
      <c r="T505" s="54" t="s">
        <v>81</v>
      </c>
      <c r="U505" s="18">
        <v>43556</v>
      </c>
      <c r="V505" s="18">
        <v>43556</v>
      </c>
      <c r="W505" s="18" t="s">
        <v>1396</v>
      </c>
      <c r="X505" s="77" t="s">
        <v>1397</v>
      </c>
      <c r="Y505" s="89">
        <f t="shared" si="127"/>
        <v>56485.8</v>
      </c>
      <c r="Z505" s="90">
        <f t="shared" si="128"/>
        <v>41308.668560000813</v>
      </c>
      <c r="AA505" s="91">
        <f t="shared" si="129"/>
        <v>0.73131067560344032</v>
      </c>
      <c r="AB505" s="90">
        <f t="shared" si="130"/>
        <v>97794.468560000823</v>
      </c>
      <c r="AC505" s="90">
        <f t="shared" si="131"/>
        <v>15177.13143999919</v>
      </c>
      <c r="AD505" s="92">
        <f t="shared" si="121"/>
        <v>32965</v>
      </c>
      <c r="AE505" s="92" t="str">
        <f t="shared" si="122"/>
        <v/>
      </c>
      <c r="AF505" s="92">
        <f t="shared" si="123"/>
        <v>35306</v>
      </c>
      <c r="AG505" s="92">
        <f t="shared" si="124"/>
        <v>40602</v>
      </c>
      <c r="AH505" s="92">
        <f t="shared" si="125"/>
        <v>43556</v>
      </c>
      <c r="AI505" s="100">
        <f t="shared" si="126"/>
        <v>38107.25</v>
      </c>
      <c r="AJ505" s="93">
        <f t="shared" si="132"/>
        <v>4837.4370194005287</v>
      </c>
      <c r="AK505" s="23">
        <f t="shared" si="133"/>
        <v>0.12694269514070233</v>
      </c>
      <c r="AM505" s="41"/>
    </row>
    <row r="506" spans="1:39" s="15" customFormat="1" ht="74.25" customHeight="1" x14ac:dyDescent="0.2">
      <c r="A506" s="81">
        <v>503</v>
      </c>
      <c r="B506" s="82" t="s">
        <v>580</v>
      </c>
      <c r="C506" s="82" t="s">
        <v>1236</v>
      </c>
      <c r="D506" s="83" t="s">
        <v>1391</v>
      </c>
      <c r="E506" s="64">
        <v>2417</v>
      </c>
      <c r="F506" s="65">
        <v>2417</v>
      </c>
      <c r="G506" s="25" t="s">
        <v>1392</v>
      </c>
      <c r="H506" s="52" t="s">
        <v>1393</v>
      </c>
      <c r="I506" s="62">
        <v>15000</v>
      </c>
      <c r="J506" s="66">
        <v>15000</v>
      </c>
      <c r="K506" s="28" t="s">
        <v>1394</v>
      </c>
      <c r="L506" s="55" t="s">
        <v>1395</v>
      </c>
      <c r="M506" s="67">
        <v>2589</v>
      </c>
      <c r="N506" s="68">
        <v>2589</v>
      </c>
      <c r="O506" s="25" t="s">
        <v>1398</v>
      </c>
      <c r="P506" s="75" t="s">
        <v>1399</v>
      </c>
      <c r="Q506" s="69">
        <v>2977</v>
      </c>
      <c r="R506" s="63">
        <v>2977</v>
      </c>
      <c r="S506" s="24" t="s">
        <v>80</v>
      </c>
      <c r="T506" s="54" t="s">
        <v>81</v>
      </c>
      <c r="U506" s="18">
        <v>3194</v>
      </c>
      <c r="V506" s="18">
        <v>3194</v>
      </c>
      <c r="W506" s="18" t="s">
        <v>1396</v>
      </c>
      <c r="X506" s="77" t="s">
        <v>1397</v>
      </c>
      <c r="Y506" s="89">
        <f t="shared" si="127"/>
        <v>5235.3999999999996</v>
      </c>
      <c r="Z506" s="90">
        <f t="shared" si="128"/>
        <v>5467.2184243909624</v>
      </c>
      <c r="AA506" s="91">
        <f t="shared" si="129"/>
        <v>1.0442790282291636</v>
      </c>
      <c r="AB506" s="90">
        <f t="shared" si="130"/>
        <v>10702.618424390963</v>
      </c>
      <c r="AC506" s="90">
        <f t="shared" si="131"/>
        <v>-231.81842439096272</v>
      </c>
      <c r="AD506" s="92">
        <f t="shared" si="121"/>
        <v>2417</v>
      </c>
      <c r="AE506" s="92" t="str">
        <f t="shared" si="122"/>
        <v/>
      </c>
      <c r="AF506" s="92">
        <f t="shared" si="123"/>
        <v>2589</v>
      </c>
      <c r="AG506" s="92">
        <f t="shared" si="124"/>
        <v>2977</v>
      </c>
      <c r="AH506" s="92">
        <f t="shared" si="125"/>
        <v>3194</v>
      </c>
      <c r="AI506" s="100">
        <f t="shared" si="126"/>
        <v>2794.25</v>
      </c>
      <c r="AJ506" s="93">
        <f t="shared" si="132"/>
        <v>354.79700769125247</v>
      </c>
      <c r="AK506" s="23">
        <f t="shared" si="133"/>
        <v>0.1269739671436888</v>
      </c>
      <c r="AM506" s="41"/>
    </row>
    <row r="507" spans="1:39" s="15" customFormat="1" ht="74.25" customHeight="1" x14ac:dyDescent="0.2">
      <c r="A507" s="81">
        <v>504</v>
      </c>
      <c r="B507" s="82" t="s">
        <v>581</v>
      </c>
      <c r="C507" s="82" t="s">
        <v>1237</v>
      </c>
      <c r="D507" s="83" t="s">
        <v>1391</v>
      </c>
      <c r="E507" s="64">
        <v>1062</v>
      </c>
      <c r="F507" s="65">
        <v>1062</v>
      </c>
      <c r="G507" s="25" t="s">
        <v>1392</v>
      </c>
      <c r="H507" s="52" t="s">
        <v>1393</v>
      </c>
      <c r="I507" s="62">
        <v>13000</v>
      </c>
      <c r="J507" s="66">
        <v>13000</v>
      </c>
      <c r="K507" s="28" t="s">
        <v>1394</v>
      </c>
      <c r="L507" s="55" t="s">
        <v>1395</v>
      </c>
      <c r="M507" s="67">
        <v>1137</v>
      </c>
      <c r="N507" s="68">
        <v>1137</v>
      </c>
      <c r="O507" s="25" t="s">
        <v>1398</v>
      </c>
      <c r="P507" s="75" t="s">
        <v>1399</v>
      </c>
      <c r="Q507" s="69">
        <v>1308</v>
      </c>
      <c r="R507" s="63">
        <v>1308</v>
      </c>
      <c r="S507" s="24" t="s">
        <v>80</v>
      </c>
      <c r="T507" s="54" t="s">
        <v>81</v>
      </c>
      <c r="U507" s="18">
        <v>1403</v>
      </c>
      <c r="V507" s="18">
        <v>1403</v>
      </c>
      <c r="W507" s="18" t="s">
        <v>1396</v>
      </c>
      <c r="X507" s="77" t="s">
        <v>1397</v>
      </c>
      <c r="Y507" s="89">
        <f t="shared" si="127"/>
        <v>3582</v>
      </c>
      <c r="Z507" s="90">
        <f t="shared" si="128"/>
        <v>5266.5516706854778</v>
      </c>
      <c r="AA507" s="91">
        <f t="shared" si="129"/>
        <v>1.4702824317938241</v>
      </c>
      <c r="AB507" s="90">
        <f t="shared" si="130"/>
        <v>8848.5516706854778</v>
      </c>
      <c r="AC507" s="90">
        <f t="shared" si="131"/>
        <v>-1684.5516706854778</v>
      </c>
      <c r="AD507" s="92">
        <f t="shared" si="121"/>
        <v>1062</v>
      </c>
      <c r="AE507" s="92" t="str">
        <f t="shared" si="122"/>
        <v/>
      </c>
      <c r="AF507" s="92">
        <f t="shared" si="123"/>
        <v>1137</v>
      </c>
      <c r="AG507" s="92">
        <f t="shared" si="124"/>
        <v>1308</v>
      </c>
      <c r="AH507" s="92">
        <f t="shared" si="125"/>
        <v>1403</v>
      </c>
      <c r="AI507" s="100">
        <f t="shared" si="126"/>
        <v>1227.5</v>
      </c>
      <c r="AJ507" s="93">
        <f t="shared" si="132"/>
        <v>155.84286958343651</v>
      </c>
      <c r="AK507" s="23">
        <f t="shared" si="133"/>
        <v>0.12695956788874665</v>
      </c>
      <c r="AM507" s="41"/>
    </row>
    <row r="508" spans="1:39" s="15" customFormat="1" ht="74.25" customHeight="1" x14ac:dyDescent="0.2">
      <c r="A508" s="81">
        <v>505</v>
      </c>
      <c r="B508" s="82" t="s">
        <v>582</v>
      </c>
      <c r="C508" s="82" t="s">
        <v>1238</v>
      </c>
      <c r="D508" s="83" t="s">
        <v>1391</v>
      </c>
      <c r="E508" s="64">
        <v>5645</v>
      </c>
      <c r="F508" s="65">
        <v>5645</v>
      </c>
      <c r="G508" s="25" t="s">
        <v>1392</v>
      </c>
      <c r="H508" s="52" t="s">
        <v>1393</v>
      </c>
      <c r="I508" s="62">
        <v>20000</v>
      </c>
      <c r="J508" s="66">
        <v>20000</v>
      </c>
      <c r="K508" s="28" t="s">
        <v>1394</v>
      </c>
      <c r="L508" s="55" t="s">
        <v>1395</v>
      </c>
      <c r="M508" s="67">
        <v>6046</v>
      </c>
      <c r="N508" s="68">
        <v>6046</v>
      </c>
      <c r="O508" s="25" t="s">
        <v>1398</v>
      </c>
      <c r="P508" s="75" t="s">
        <v>1399</v>
      </c>
      <c r="Q508" s="69">
        <v>6953</v>
      </c>
      <c r="R508" s="63">
        <v>6953</v>
      </c>
      <c r="S508" s="24" t="s">
        <v>80</v>
      </c>
      <c r="T508" s="54" t="s">
        <v>81</v>
      </c>
      <c r="U508" s="18">
        <v>7459</v>
      </c>
      <c r="V508" s="18">
        <v>7459</v>
      </c>
      <c r="W508" s="18" t="s">
        <v>1396</v>
      </c>
      <c r="X508" s="77" t="s">
        <v>1397</v>
      </c>
      <c r="Y508" s="89">
        <f t="shared" si="127"/>
        <v>9220.6</v>
      </c>
      <c r="Z508" s="90">
        <f t="shared" si="128"/>
        <v>6068.4369733894409</v>
      </c>
      <c r="AA508" s="91">
        <f t="shared" si="129"/>
        <v>0.658139055309789</v>
      </c>
      <c r="AB508" s="90">
        <f t="shared" si="130"/>
        <v>15289.03697338944</v>
      </c>
      <c r="AC508" s="90">
        <f t="shared" si="131"/>
        <v>3152.1630266105594</v>
      </c>
      <c r="AD508" s="92">
        <f t="shared" si="121"/>
        <v>5645</v>
      </c>
      <c r="AE508" s="92" t="str">
        <f t="shared" si="122"/>
        <v/>
      </c>
      <c r="AF508" s="92">
        <f t="shared" si="123"/>
        <v>6046</v>
      </c>
      <c r="AG508" s="92">
        <f t="shared" si="124"/>
        <v>6953</v>
      </c>
      <c r="AH508" s="92">
        <f t="shared" si="125"/>
        <v>7459</v>
      </c>
      <c r="AI508" s="100">
        <f t="shared" si="126"/>
        <v>6525.75</v>
      </c>
      <c r="AJ508" s="93">
        <f t="shared" si="132"/>
        <v>828.52856518851138</v>
      </c>
      <c r="AK508" s="23">
        <f t="shared" si="133"/>
        <v>0.12696296443910837</v>
      </c>
      <c r="AM508" s="41"/>
    </row>
    <row r="509" spans="1:39" s="15" customFormat="1" ht="74.25" customHeight="1" x14ac:dyDescent="0.2">
      <c r="A509" s="81">
        <v>506</v>
      </c>
      <c r="B509" s="82" t="s">
        <v>583</v>
      </c>
      <c r="C509" s="82" t="s">
        <v>1239</v>
      </c>
      <c r="D509" s="83" t="s">
        <v>1391</v>
      </c>
      <c r="E509" s="64">
        <v>8845</v>
      </c>
      <c r="F509" s="65">
        <v>8845</v>
      </c>
      <c r="G509" s="25" t="s">
        <v>1392</v>
      </c>
      <c r="H509" s="52" t="s">
        <v>1393</v>
      </c>
      <c r="I509" s="62">
        <v>10000</v>
      </c>
      <c r="J509" s="66">
        <v>10000</v>
      </c>
      <c r="K509" s="28" t="s">
        <v>1394</v>
      </c>
      <c r="L509" s="55" t="s">
        <v>1395</v>
      </c>
      <c r="M509" s="67">
        <v>9474</v>
      </c>
      <c r="N509" s="68">
        <v>9474</v>
      </c>
      <c r="O509" s="25" t="s">
        <v>1398</v>
      </c>
      <c r="P509" s="75" t="s">
        <v>1399</v>
      </c>
      <c r="Q509" s="69">
        <v>10895</v>
      </c>
      <c r="R509" s="63">
        <v>10895</v>
      </c>
      <c r="S509" s="24" t="s">
        <v>80</v>
      </c>
      <c r="T509" s="54" t="s">
        <v>81</v>
      </c>
      <c r="U509" s="18">
        <v>11687</v>
      </c>
      <c r="V509" s="18">
        <v>11687</v>
      </c>
      <c r="W509" s="18" t="s">
        <v>1396</v>
      </c>
      <c r="X509" s="77" t="s">
        <v>1397</v>
      </c>
      <c r="Y509" s="89">
        <f t="shared" si="127"/>
        <v>10180.200000000001</v>
      </c>
      <c r="Z509" s="90">
        <f t="shared" si="128"/>
        <v>1128.6424145848853</v>
      </c>
      <c r="AA509" s="91">
        <f t="shared" si="129"/>
        <v>0.11086642841838915</v>
      </c>
      <c r="AB509" s="90">
        <f t="shared" si="130"/>
        <v>11308.842414584886</v>
      </c>
      <c r="AC509" s="90">
        <f t="shared" si="131"/>
        <v>9051.5575854151157</v>
      </c>
      <c r="AD509" s="92" t="str">
        <f t="shared" si="121"/>
        <v/>
      </c>
      <c r="AE509" s="92">
        <f t="shared" si="122"/>
        <v>10000</v>
      </c>
      <c r="AF509" s="92">
        <f t="shared" si="123"/>
        <v>9474</v>
      </c>
      <c r="AG509" s="92">
        <f t="shared" si="124"/>
        <v>10895</v>
      </c>
      <c r="AH509" s="92" t="str">
        <f t="shared" si="125"/>
        <v/>
      </c>
      <c r="AI509" s="100">
        <f t="shared" si="126"/>
        <v>10123</v>
      </c>
      <c r="AJ509" s="93">
        <f t="shared" si="132"/>
        <v>718.44067256802771</v>
      </c>
      <c r="AK509" s="23">
        <f t="shared" si="133"/>
        <v>7.097112245065966E-2</v>
      </c>
      <c r="AM509" s="41"/>
    </row>
    <row r="510" spans="1:39" s="15" customFormat="1" ht="74.25" customHeight="1" x14ac:dyDescent="0.2">
      <c r="A510" s="81">
        <v>507</v>
      </c>
      <c r="B510" s="82" t="s">
        <v>584</v>
      </c>
      <c r="C510" s="82" t="s">
        <v>1240</v>
      </c>
      <c r="D510" s="83" t="s">
        <v>1391</v>
      </c>
      <c r="E510" s="64">
        <v>5853</v>
      </c>
      <c r="F510" s="65">
        <v>5853</v>
      </c>
      <c r="G510" s="25" t="s">
        <v>1392</v>
      </c>
      <c r="H510" s="52" t="s">
        <v>1393</v>
      </c>
      <c r="I510" s="62">
        <v>8000</v>
      </c>
      <c r="J510" s="66">
        <v>8000</v>
      </c>
      <c r="K510" s="28" t="s">
        <v>1394</v>
      </c>
      <c r="L510" s="55" t="s">
        <v>1395</v>
      </c>
      <c r="M510" s="67">
        <v>6269</v>
      </c>
      <c r="N510" s="68">
        <v>6269</v>
      </c>
      <c r="O510" s="25" t="s">
        <v>1398</v>
      </c>
      <c r="P510" s="75" t="s">
        <v>1399</v>
      </c>
      <c r="Q510" s="69">
        <v>7209</v>
      </c>
      <c r="R510" s="63">
        <v>7209</v>
      </c>
      <c r="S510" s="24" t="s">
        <v>80</v>
      </c>
      <c r="T510" s="54" t="s">
        <v>81</v>
      </c>
      <c r="U510" s="18">
        <v>7734</v>
      </c>
      <c r="V510" s="18">
        <v>7734</v>
      </c>
      <c r="W510" s="18" t="s">
        <v>1396</v>
      </c>
      <c r="X510" s="77" t="s">
        <v>1397</v>
      </c>
      <c r="Y510" s="89">
        <f t="shared" si="127"/>
        <v>7013</v>
      </c>
      <c r="Z510" s="90">
        <f t="shared" si="128"/>
        <v>926.22378505413042</v>
      </c>
      <c r="AA510" s="91">
        <f t="shared" si="129"/>
        <v>0.13207240625326258</v>
      </c>
      <c r="AB510" s="90">
        <f t="shared" si="130"/>
        <v>7939.2237850541305</v>
      </c>
      <c r="AC510" s="90">
        <f t="shared" si="131"/>
        <v>6086.7762149458695</v>
      </c>
      <c r="AD510" s="92" t="str">
        <f t="shared" si="121"/>
        <v/>
      </c>
      <c r="AE510" s="92" t="str">
        <f t="shared" si="122"/>
        <v/>
      </c>
      <c r="AF510" s="92">
        <f t="shared" si="123"/>
        <v>6269</v>
      </c>
      <c r="AG510" s="92">
        <f t="shared" si="124"/>
        <v>7209</v>
      </c>
      <c r="AH510" s="92">
        <f t="shared" si="125"/>
        <v>7734</v>
      </c>
      <c r="AI510" s="100">
        <f t="shared" si="126"/>
        <v>7070.666666666667</v>
      </c>
      <c r="AJ510" s="93">
        <f t="shared" si="132"/>
        <v>742.23199428031489</v>
      </c>
      <c r="AK510" s="23">
        <f t="shared" si="133"/>
        <v>0.10497341046770435</v>
      </c>
      <c r="AM510" s="41"/>
    </row>
    <row r="511" spans="1:39" s="15" customFormat="1" ht="74.25" customHeight="1" x14ac:dyDescent="0.2">
      <c r="A511" s="81">
        <v>508</v>
      </c>
      <c r="B511" s="82" t="s">
        <v>585</v>
      </c>
      <c r="C511" s="82" t="s">
        <v>1241</v>
      </c>
      <c r="D511" s="83" t="s">
        <v>1391</v>
      </c>
      <c r="E511" s="64">
        <v>8264</v>
      </c>
      <c r="F511" s="65">
        <v>8264</v>
      </c>
      <c r="G511" s="25" t="s">
        <v>1392</v>
      </c>
      <c r="H511" s="52" t="s">
        <v>1393</v>
      </c>
      <c r="I511" s="62">
        <v>9000</v>
      </c>
      <c r="J511" s="66">
        <v>9000</v>
      </c>
      <c r="K511" s="28" t="s">
        <v>1394</v>
      </c>
      <c r="L511" s="55" t="s">
        <v>1395</v>
      </c>
      <c r="M511" s="67">
        <v>8851</v>
      </c>
      <c r="N511" s="68">
        <v>8851</v>
      </c>
      <c r="O511" s="25" t="s">
        <v>1398</v>
      </c>
      <c r="P511" s="75" t="s">
        <v>1399</v>
      </c>
      <c r="Q511" s="69">
        <v>10179</v>
      </c>
      <c r="R511" s="63">
        <v>10179</v>
      </c>
      <c r="S511" s="24" t="s">
        <v>80</v>
      </c>
      <c r="T511" s="54" t="s">
        <v>81</v>
      </c>
      <c r="U511" s="18">
        <v>10919</v>
      </c>
      <c r="V511" s="18">
        <v>10919</v>
      </c>
      <c r="W511" s="18" t="s">
        <v>1396</v>
      </c>
      <c r="X511" s="77" t="s">
        <v>1397</v>
      </c>
      <c r="Y511" s="89">
        <f t="shared" si="127"/>
        <v>9442.6</v>
      </c>
      <c r="Z511" s="90">
        <f t="shared" si="128"/>
        <v>1079.0070898747595</v>
      </c>
      <c r="AA511" s="91">
        <f t="shared" si="129"/>
        <v>0.11427012579954243</v>
      </c>
      <c r="AB511" s="90">
        <f t="shared" si="130"/>
        <v>10521.60708987476</v>
      </c>
      <c r="AC511" s="90">
        <f t="shared" si="131"/>
        <v>8363.5929101252405</v>
      </c>
      <c r="AD511" s="92" t="str">
        <f t="shared" si="121"/>
        <v/>
      </c>
      <c r="AE511" s="92">
        <f t="shared" si="122"/>
        <v>9000</v>
      </c>
      <c r="AF511" s="92">
        <f t="shared" si="123"/>
        <v>8851</v>
      </c>
      <c r="AG511" s="92">
        <f t="shared" si="124"/>
        <v>10179</v>
      </c>
      <c r="AH511" s="92" t="str">
        <f t="shared" si="125"/>
        <v/>
      </c>
      <c r="AI511" s="100">
        <f t="shared" si="126"/>
        <v>9343.3333333333339</v>
      </c>
      <c r="AJ511" s="93">
        <f t="shared" si="132"/>
        <v>727.53304621393886</v>
      </c>
      <c r="AK511" s="23">
        <f t="shared" si="133"/>
        <v>7.7866540800635625E-2</v>
      </c>
      <c r="AM511" s="41"/>
    </row>
    <row r="512" spans="1:39" s="15" customFormat="1" ht="74.25" customHeight="1" x14ac:dyDescent="0.2">
      <c r="A512" s="81">
        <v>509</v>
      </c>
      <c r="B512" s="82" t="s">
        <v>586</v>
      </c>
      <c r="C512" s="82" t="s">
        <v>1242</v>
      </c>
      <c r="D512" s="83" t="s">
        <v>1391</v>
      </c>
      <c r="E512" s="64">
        <v>4989</v>
      </c>
      <c r="F512" s="65">
        <v>4989</v>
      </c>
      <c r="G512" s="25" t="s">
        <v>1392</v>
      </c>
      <c r="H512" s="52" t="s">
        <v>1393</v>
      </c>
      <c r="I512" s="62">
        <v>20000</v>
      </c>
      <c r="J512" s="66">
        <v>20000</v>
      </c>
      <c r="K512" s="28" t="s">
        <v>1394</v>
      </c>
      <c r="L512" s="55" t="s">
        <v>1395</v>
      </c>
      <c r="M512" s="67">
        <v>5344</v>
      </c>
      <c r="N512" s="68">
        <v>5344</v>
      </c>
      <c r="O512" s="25" t="s">
        <v>1398</v>
      </c>
      <c r="P512" s="75" t="s">
        <v>1399</v>
      </c>
      <c r="Q512" s="69">
        <v>6145</v>
      </c>
      <c r="R512" s="63">
        <v>6145</v>
      </c>
      <c r="S512" s="24" t="s">
        <v>80</v>
      </c>
      <c r="T512" s="54" t="s">
        <v>81</v>
      </c>
      <c r="U512" s="18">
        <v>6592</v>
      </c>
      <c r="V512" s="18">
        <v>6592</v>
      </c>
      <c r="W512" s="18" t="s">
        <v>1396</v>
      </c>
      <c r="X512" s="77" t="s">
        <v>1397</v>
      </c>
      <c r="Y512" s="89">
        <f t="shared" si="127"/>
        <v>8614</v>
      </c>
      <c r="Z512" s="90">
        <f t="shared" si="128"/>
        <v>6396.4632024267912</v>
      </c>
      <c r="AA512" s="91">
        <f t="shared" si="129"/>
        <v>0.74256596266853858</v>
      </c>
      <c r="AB512" s="90">
        <f t="shared" si="130"/>
        <v>15010.463202426792</v>
      </c>
      <c r="AC512" s="90">
        <f t="shared" si="131"/>
        <v>2217.5367975732088</v>
      </c>
      <c r="AD512" s="92">
        <f t="shared" si="121"/>
        <v>4989</v>
      </c>
      <c r="AE512" s="92" t="str">
        <f t="shared" si="122"/>
        <v/>
      </c>
      <c r="AF512" s="92">
        <f t="shared" si="123"/>
        <v>5344</v>
      </c>
      <c r="AG512" s="92">
        <f t="shared" si="124"/>
        <v>6145</v>
      </c>
      <c r="AH512" s="92">
        <f t="shared" si="125"/>
        <v>6592</v>
      </c>
      <c r="AI512" s="100">
        <f t="shared" si="126"/>
        <v>5767.5</v>
      </c>
      <c r="AJ512" s="93">
        <f t="shared" si="132"/>
        <v>732.05669179374354</v>
      </c>
      <c r="AK512" s="23">
        <f t="shared" si="133"/>
        <v>0.12692790494906694</v>
      </c>
      <c r="AM512" s="41"/>
    </row>
    <row r="513" spans="1:39" s="15" customFormat="1" ht="74.25" customHeight="1" x14ac:dyDescent="0.2">
      <c r="A513" s="81">
        <v>510</v>
      </c>
      <c r="B513" s="82" t="s">
        <v>587</v>
      </c>
      <c r="C513" s="82" t="s">
        <v>1243</v>
      </c>
      <c r="D513" s="83" t="s">
        <v>1391</v>
      </c>
      <c r="E513" s="64">
        <v>4620</v>
      </c>
      <c r="F513" s="65">
        <v>4620</v>
      </c>
      <c r="G513" s="25" t="s">
        <v>1392</v>
      </c>
      <c r="H513" s="52" t="s">
        <v>1393</v>
      </c>
      <c r="I513" s="62">
        <v>15000</v>
      </c>
      <c r="J513" s="66">
        <v>15000</v>
      </c>
      <c r="K513" s="28" t="s">
        <v>1394</v>
      </c>
      <c r="L513" s="55" t="s">
        <v>1395</v>
      </c>
      <c r="M513" s="67">
        <v>4948</v>
      </c>
      <c r="N513" s="68">
        <v>4948</v>
      </c>
      <c r="O513" s="25" t="s">
        <v>1398</v>
      </c>
      <c r="P513" s="75" t="s">
        <v>1399</v>
      </c>
      <c r="Q513" s="69">
        <v>5690</v>
      </c>
      <c r="R513" s="63">
        <v>5690</v>
      </c>
      <c r="S513" s="24" t="s">
        <v>80</v>
      </c>
      <c r="T513" s="54" t="s">
        <v>81</v>
      </c>
      <c r="U513" s="18">
        <v>6104</v>
      </c>
      <c r="V513" s="18">
        <v>6104</v>
      </c>
      <c r="W513" s="18" t="s">
        <v>1396</v>
      </c>
      <c r="X513" s="77" t="s">
        <v>1397</v>
      </c>
      <c r="Y513" s="89">
        <f t="shared" si="127"/>
        <v>7272.4</v>
      </c>
      <c r="Z513" s="90">
        <f t="shared" si="128"/>
        <v>4359.5587850148322</v>
      </c>
      <c r="AA513" s="91">
        <f t="shared" si="129"/>
        <v>0.59946630892344099</v>
      </c>
      <c r="AB513" s="90">
        <f t="shared" si="130"/>
        <v>11631.958785014831</v>
      </c>
      <c r="AC513" s="90">
        <f t="shared" si="131"/>
        <v>2912.8412149851674</v>
      </c>
      <c r="AD513" s="92">
        <f t="shared" si="121"/>
        <v>4620</v>
      </c>
      <c r="AE513" s="92" t="str">
        <f t="shared" si="122"/>
        <v/>
      </c>
      <c r="AF513" s="92">
        <f t="shared" si="123"/>
        <v>4948</v>
      </c>
      <c r="AG513" s="92">
        <f t="shared" si="124"/>
        <v>5690</v>
      </c>
      <c r="AH513" s="92">
        <f t="shared" si="125"/>
        <v>6104</v>
      </c>
      <c r="AI513" s="100">
        <f t="shared" si="126"/>
        <v>5340.5</v>
      </c>
      <c r="AJ513" s="93">
        <f t="shared" si="132"/>
        <v>677.80503588175463</v>
      </c>
      <c r="AK513" s="23">
        <f t="shared" si="133"/>
        <v>0.12691789830198569</v>
      </c>
      <c r="AM513" s="41"/>
    </row>
    <row r="514" spans="1:39" s="15" customFormat="1" ht="74.25" customHeight="1" x14ac:dyDescent="0.2">
      <c r="A514" s="81">
        <v>511</v>
      </c>
      <c r="B514" s="82" t="s">
        <v>588</v>
      </c>
      <c r="C514" s="82" t="s">
        <v>1244</v>
      </c>
      <c r="D514" s="83" t="s">
        <v>1391</v>
      </c>
      <c r="E514" s="64">
        <v>7801</v>
      </c>
      <c r="F514" s="65">
        <v>7801</v>
      </c>
      <c r="G514" s="25" t="s">
        <v>1392</v>
      </c>
      <c r="H514" s="52" t="s">
        <v>1393</v>
      </c>
      <c r="I514" s="62">
        <v>18000</v>
      </c>
      <c r="J514" s="66">
        <v>18000</v>
      </c>
      <c r="K514" s="28" t="s">
        <v>1394</v>
      </c>
      <c r="L514" s="55" t="s">
        <v>1395</v>
      </c>
      <c r="M514" s="67">
        <v>8355</v>
      </c>
      <c r="N514" s="68">
        <v>8355</v>
      </c>
      <c r="O514" s="25" t="s">
        <v>1398</v>
      </c>
      <c r="P514" s="75" t="s">
        <v>1399</v>
      </c>
      <c r="Q514" s="69">
        <v>9608</v>
      </c>
      <c r="R514" s="63">
        <v>9608</v>
      </c>
      <c r="S514" s="24" t="s">
        <v>80</v>
      </c>
      <c r="T514" s="54" t="s">
        <v>81</v>
      </c>
      <c r="U514" s="18">
        <v>10307</v>
      </c>
      <c r="V514" s="18">
        <v>10307</v>
      </c>
      <c r="W514" s="18" t="s">
        <v>1396</v>
      </c>
      <c r="X514" s="77" t="s">
        <v>1397</v>
      </c>
      <c r="Y514" s="89">
        <f t="shared" si="127"/>
        <v>10814.2</v>
      </c>
      <c r="Z514" s="90">
        <f t="shared" si="128"/>
        <v>4137.4790271371758</v>
      </c>
      <c r="AA514" s="91">
        <f t="shared" si="129"/>
        <v>0.38259686589273134</v>
      </c>
      <c r="AB514" s="90">
        <f t="shared" si="130"/>
        <v>14951.679027137176</v>
      </c>
      <c r="AC514" s="90">
        <f t="shared" si="131"/>
        <v>6676.720972862825</v>
      </c>
      <c r="AD514" s="92">
        <f t="shared" si="121"/>
        <v>7801</v>
      </c>
      <c r="AE514" s="92" t="str">
        <f t="shared" si="122"/>
        <v/>
      </c>
      <c r="AF514" s="92">
        <f t="shared" si="123"/>
        <v>8355</v>
      </c>
      <c r="AG514" s="92">
        <f t="shared" si="124"/>
        <v>9608</v>
      </c>
      <c r="AH514" s="92">
        <f t="shared" si="125"/>
        <v>10307</v>
      </c>
      <c r="AI514" s="100">
        <f t="shared" si="126"/>
        <v>9017.75</v>
      </c>
      <c r="AJ514" s="93">
        <f t="shared" si="132"/>
        <v>1144.5929043405199</v>
      </c>
      <c r="AK514" s="23">
        <f t="shared" si="133"/>
        <v>0.1269266617881977</v>
      </c>
      <c r="AM514" s="41"/>
    </row>
    <row r="515" spans="1:39" s="15" customFormat="1" ht="74.25" customHeight="1" x14ac:dyDescent="0.2">
      <c r="A515" s="81">
        <v>512</v>
      </c>
      <c r="B515" s="82" t="s">
        <v>589</v>
      </c>
      <c r="C515" s="82" t="s">
        <v>1245</v>
      </c>
      <c r="D515" s="83" t="s">
        <v>1391</v>
      </c>
      <c r="E515" s="64">
        <v>9032</v>
      </c>
      <c r="F515" s="65">
        <v>9032</v>
      </c>
      <c r="G515" s="25" t="s">
        <v>1392</v>
      </c>
      <c r="H515" s="52" t="s">
        <v>1393</v>
      </c>
      <c r="I515" s="62">
        <v>15000</v>
      </c>
      <c r="J515" s="66">
        <v>15000</v>
      </c>
      <c r="K515" s="28" t="s">
        <v>1394</v>
      </c>
      <c r="L515" s="55" t="s">
        <v>1395</v>
      </c>
      <c r="M515" s="67">
        <v>9674</v>
      </c>
      <c r="N515" s="68">
        <v>9674</v>
      </c>
      <c r="O515" s="25" t="s">
        <v>1398</v>
      </c>
      <c r="P515" s="75" t="s">
        <v>1399</v>
      </c>
      <c r="Q515" s="69">
        <v>11125</v>
      </c>
      <c r="R515" s="63">
        <v>11125</v>
      </c>
      <c r="S515" s="24" t="s">
        <v>80</v>
      </c>
      <c r="T515" s="54" t="s">
        <v>81</v>
      </c>
      <c r="U515" s="18">
        <v>11934</v>
      </c>
      <c r="V515" s="18">
        <v>11934</v>
      </c>
      <c r="W515" s="18" t="s">
        <v>1396</v>
      </c>
      <c r="X515" s="77" t="s">
        <v>1397</v>
      </c>
      <c r="Y515" s="89">
        <f t="shared" si="127"/>
        <v>11353</v>
      </c>
      <c r="Z515" s="90">
        <f t="shared" si="128"/>
        <v>2339.6707033255771</v>
      </c>
      <c r="AA515" s="91">
        <f t="shared" si="129"/>
        <v>0.20608391643843715</v>
      </c>
      <c r="AB515" s="90">
        <f t="shared" si="130"/>
        <v>13692.670703325577</v>
      </c>
      <c r="AC515" s="90">
        <f t="shared" si="131"/>
        <v>9013.3292966744229</v>
      </c>
      <c r="AD515" s="92">
        <f t="shared" si="121"/>
        <v>9032</v>
      </c>
      <c r="AE515" s="92" t="str">
        <f t="shared" si="122"/>
        <v/>
      </c>
      <c r="AF515" s="92">
        <f t="shared" si="123"/>
        <v>9674</v>
      </c>
      <c r="AG515" s="92">
        <f t="shared" si="124"/>
        <v>11125</v>
      </c>
      <c r="AH515" s="92">
        <f t="shared" si="125"/>
        <v>11934</v>
      </c>
      <c r="AI515" s="100">
        <f t="shared" si="126"/>
        <v>10441.25</v>
      </c>
      <c r="AJ515" s="93">
        <f t="shared" si="132"/>
        <v>1325.4527214000002</v>
      </c>
      <c r="AK515" s="23">
        <f t="shared" si="133"/>
        <v>0.12694387371243868</v>
      </c>
      <c r="AM515" s="41"/>
    </row>
    <row r="516" spans="1:39" s="15" customFormat="1" ht="74.25" customHeight="1" x14ac:dyDescent="0.2">
      <c r="A516" s="81">
        <v>513</v>
      </c>
      <c r="B516" s="82" t="s">
        <v>590</v>
      </c>
      <c r="C516" s="82" t="s">
        <v>1246</v>
      </c>
      <c r="D516" s="83" t="s">
        <v>1391</v>
      </c>
      <c r="E516" s="64">
        <v>1557</v>
      </c>
      <c r="F516" s="65">
        <v>1557</v>
      </c>
      <c r="G516" s="25" t="s">
        <v>1392</v>
      </c>
      <c r="H516" s="52" t="s">
        <v>1393</v>
      </c>
      <c r="I516" s="62">
        <v>13000</v>
      </c>
      <c r="J516" s="66">
        <v>13000</v>
      </c>
      <c r="K516" s="28" t="s">
        <v>1394</v>
      </c>
      <c r="L516" s="55" t="s">
        <v>1395</v>
      </c>
      <c r="M516" s="67">
        <v>1668</v>
      </c>
      <c r="N516" s="68">
        <v>1668</v>
      </c>
      <c r="O516" s="25" t="s">
        <v>1398</v>
      </c>
      <c r="P516" s="75" t="s">
        <v>1399</v>
      </c>
      <c r="Q516" s="69">
        <v>1918</v>
      </c>
      <c r="R516" s="63">
        <v>1918</v>
      </c>
      <c r="S516" s="24" t="s">
        <v>80</v>
      </c>
      <c r="T516" s="54" t="s">
        <v>81</v>
      </c>
      <c r="U516" s="18">
        <v>2058</v>
      </c>
      <c r="V516" s="18">
        <v>2058</v>
      </c>
      <c r="W516" s="18" t="s">
        <v>1396</v>
      </c>
      <c r="X516" s="77" t="s">
        <v>1397</v>
      </c>
      <c r="Y516" s="89">
        <f t="shared" si="127"/>
        <v>4040.2</v>
      </c>
      <c r="Z516" s="90">
        <f t="shared" si="128"/>
        <v>5012.5961536912182</v>
      </c>
      <c r="AA516" s="91">
        <f t="shared" si="129"/>
        <v>1.2406802023887973</v>
      </c>
      <c r="AB516" s="90">
        <f t="shared" si="130"/>
        <v>9052.7961536912189</v>
      </c>
      <c r="AC516" s="90">
        <f t="shared" si="131"/>
        <v>-972.39615369121839</v>
      </c>
      <c r="AD516" s="92">
        <f t="shared" si="121"/>
        <v>1557</v>
      </c>
      <c r="AE516" s="92" t="str">
        <f t="shared" si="122"/>
        <v/>
      </c>
      <c r="AF516" s="92">
        <f t="shared" si="123"/>
        <v>1668</v>
      </c>
      <c r="AG516" s="92">
        <f t="shared" si="124"/>
        <v>1918</v>
      </c>
      <c r="AH516" s="92">
        <f t="shared" si="125"/>
        <v>2058</v>
      </c>
      <c r="AI516" s="100">
        <f t="shared" si="126"/>
        <v>1800.25</v>
      </c>
      <c r="AJ516" s="93">
        <f t="shared" si="132"/>
        <v>228.73620176963681</v>
      </c>
      <c r="AK516" s="23">
        <f t="shared" si="133"/>
        <v>0.12705802070247843</v>
      </c>
      <c r="AM516" s="41"/>
    </row>
    <row r="517" spans="1:39" s="15" customFormat="1" ht="74.25" customHeight="1" x14ac:dyDescent="0.2">
      <c r="A517" s="81">
        <v>514</v>
      </c>
      <c r="B517" s="82" t="s">
        <v>591</v>
      </c>
      <c r="C517" s="82" t="s">
        <v>1247</v>
      </c>
      <c r="D517" s="83" t="s">
        <v>1391</v>
      </c>
      <c r="E517" s="64">
        <v>2017</v>
      </c>
      <c r="F517" s="65">
        <v>2017</v>
      </c>
      <c r="G517" s="25" t="s">
        <v>1392</v>
      </c>
      <c r="H517" s="52" t="s">
        <v>1393</v>
      </c>
      <c r="I517" s="62">
        <v>14000</v>
      </c>
      <c r="J517" s="66">
        <v>14000</v>
      </c>
      <c r="K517" s="28" t="s">
        <v>1394</v>
      </c>
      <c r="L517" s="55" t="s">
        <v>1395</v>
      </c>
      <c r="M517" s="67">
        <v>2161</v>
      </c>
      <c r="N517" s="68">
        <v>2161</v>
      </c>
      <c r="O517" s="25" t="s">
        <v>1398</v>
      </c>
      <c r="P517" s="75" t="s">
        <v>1399</v>
      </c>
      <c r="Q517" s="69">
        <v>2485</v>
      </c>
      <c r="R517" s="63">
        <v>2485</v>
      </c>
      <c r="S517" s="24" t="s">
        <v>80</v>
      </c>
      <c r="T517" s="54" t="s">
        <v>81</v>
      </c>
      <c r="U517" s="18">
        <v>2666</v>
      </c>
      <c r="V517" s="18">
        <v>2666</v>
      </c>
      <c r="W517" s="18" t="s">
        <v>1396</v>
      </c>
      <c r="X517" s="77" t="s">
        <v>1397</v>
      </c>
      <c r="Y517" s="89">
        <f t="shared" si="127"/>
        <v>4665.8</v>
      </c>
      <c r="Z517" s="90">
        <f t="shared" si="128"/>
        <v>5224.2832714162814</v>
      </c>
      <c r="AA517" s="91">
        <f t="shared" si="129"/>
        <v>1.1196972162150716</v>
      </c>
      <c r="AB517" s="90">
        <f t="shared" si="130"/>
        <v>9890.0832714162825</v>
      </c>
      <c r="AC517" s="90">
        <f t="shared" si="131"/>
        <v>-558.48327141628124</v>
      </c>
      <c r="AD517" s="92">
        <f t="shared" si="121"/>
        <v>2017</v>
      </c>
      <c r="AE517" s="92" t="str">
        <f t="shared" si="122"/>
        <v/>
      </c>
      <c r="AF517" s="92">
        <f t="shared" si="123"/>
        <v>2161</v>
      </c>
      <c r="AG517" s="92">
        <f t="shared" si="124"/>
        <v>2485</v>
      </c>
      <c r="AH517" s="92">
        <f t="shared" si="125"/>
        <v>2666</v>
      </c>
      <c r="AI517" s="100">
        <f t="shared" si="126"/>
        <v>2332.25</v>
      </c>
      <c r="AJ517" s="93">
        <f t="shared" si="132"/>
        <v>296.32794333305793</v>
      </c>
      <c r="AK517" s="23">
        <f t="shared" si="133"/>
        <v>0.12705668060158984</v>
      </c>
      <c r="AM517" s="41"/>
    </row>
    <row r="518" spans="1:39" s="15" customFormat="1" ht="74.25" customHeight="1" x14ac:dyDescent="0.2">
      <c r="A518" s="81">
        <v>515</v>
      </c>
      <c r="B518" s="82" t="s">
        <v>592</v>
      </c>
      <c r="C518" s="82" t="s">
        <v>1248</v>
      </c>
      <c r="D518" s="83" t="s">
        <v>1391</v>
      </c>
      <c r="E518" s="64">
        <v>99893</v>
      </c>
      <c r="F518" s="65">
        <v>99893</v>
      </c>
      <c r="G518" s="25" t="s">
        <v>1392</v>
      </c>
      <c r="H518" s="52" t="s">
        <v>1393</v>
      </c>
      <c r="I518" s="62">
        <v>80000</v>
      </c>
      <c r="J518" s="66">
        <v>80000</v>
      </c>
      <c r="K518" s="28" t="s">
        <v>1394</v>
      </c>
      <c r="L518" s="55" t="s">
        <v>1395</v>
      </c>
      <c r="M518" s="67">
        <v>106987</v>
      </c>
      <c r="N518" s="68">
        <v>106987</v>
      </c>
      <c r="O518" s="25" t="s">
        <v>1398</v>
      </c>
      <c r="P518" s="75" t="s">
        <v>1399</v>
      </c>
      <c r="Q518" s="69">
        <v>123034</v>
      </c>
      <c r="R518" s="63">
        <v>123034</v>
      </c>
      <c r="S518" s="24" t="s">
        <v>80</v>
      </c>
      <c r="T518" s="54" t="s">
        <v>81</v>
      </c>
      <c r="U518" s="18">
        <v>131983</v>
      </c>
      <c r="V518" s="18">
        <v>131983</v>
      </c>
      <c r="W518" s="18" t="s">
        <v>1396</v>
      </c>
      <c r="X518" s="77" t="s">
        <v>1397</v>
      </c>
      <c r="Y518" s="89">
        <f t="shared" si="127"/>
        <v>108379.4</v>
      </c>
      <c r="Z518" s="90">
        <f t="shared" si="128"/>
        <v>20317.697588555628</v>
      </c>
      <c r="AA518" s="91">
        <f t="shared" si="129"/>
        <v>0.18746826046790838</v>
      </c>
      <c r="AB518" s="90">
        <f t="shared" si="130"/>
        <v>128697.09758855563</v>
      </c>
      <c r="AC518" s="90">
        <f t="shared" si="131"/>
        <v>88061.702411444363</v>
      </c>
      <c r="AD518" s="92">
        <f t="shared" si="121"/>
        <v>99893</v>
      </c>
      <c r="AE518" s="92" t="str">
        <f t="shared" si="122"/>
        <v/>
      </c>
      <c r="AF518" s="92">
        <f t="shared" si="123"/>
        <v>106987</v>
      </c>
      <c r="AG518" s="92">
        <f t="shared" si="124"/>
        <v>123034</v>
      </c>
      <c r="AH518" s="92" t="str">
        <f t="shared" si="125"/>
        <v/>
      </c>
      <c r="AI518" s="100">
        <f t="shared" si="126"/>
        <v>109971.33333333333</v>
      </c>
      <c r="AJ518" s="93">
        <f t="shared" si="132"/>
        <v>11855.63808208286</v>
      </c>
      <c r="AK518" s="23">
        <f t="shared" si="133"/>
        <v>0.10780662307828277</v>
      </c>
      <c r="AM518" s="41"/>
    </row>
    <row r="519" spans="1:39" s="15" customFormat="1" ht="74.25" customHeight="1" x14ac:dyDescent="0.2">
      <c r="A519" s="81">
        <v>516</v>
      </c>
      <c r="B519" s="82" t="s">
        <v>593</v>
      </c>
      <c r="C519" s="82" t="s">
        <v>1249</v>
      </c>
      <c r="D519" s="83" t="s">
        <v>1391</v>
      </c>
      <c r="E519" s="64">
        <v>159183</v>
      </c>
      <c r="F519" s="65">
        <v>159183</v>
      </c>
      <c r="G519" s="25" t="s">
        <v>1392</v>
      </c>
      <c r="H519" s="52" t="s">
        <v>1393</v>
      </c>
      <c r="I519" s="62">
        <v>150000</v>
      </c>
      <c r="J519" s="66">
        <v>150000</v>
      </c>
      <c r="K519" s="28" t="s">
        <v>1394</v>
      </c>
      <c r="L519" s="55" t="s">
        <v>1395</v>
      </c>
      <c r="M519" s="67">
        <v>170488</v>
      </c>
      <c r="N519" s="68">
        <v>170488</v>
      </c>
      <c r="O519" s="25" t="s">
        <v>1398</v>
      </c>
      <c r="P519" s="75" t="s">
        <v>1399</v>
      </c>
      <c r="Q519" s="69">
        <v>196061</v>
      </c>
      <c r="R519" s="63">
        <v>196061</v>
      </c>
      <c r="S519" s="24" t="s">
        <v>80</v>
      </c>
      <c r="T519" s="54" t="s">
        <v>81</v>
      </c>
      <c r="U519" s="18">
        <v>210321</v>
      </c>
      <c r="V519" s="18">
        <v>210321</v>
      </c>
      <c r="W519" s="18" t="s">
        <v>1396</v>
      </c>
      <c r="X519" s="77" t="s">
        <v>1397</v>
      </c>
      <c r="Y519" s="89">
        <f t="shared" si="127"/>
        <v>177210.6</v>
      </c>
      <c r="Z519" s="90">
        <f t="shared" si="128"/>
        <v>25309.289960407878</v>
      </c>
      <c r="AA519" s="91">
        <f t="shared" si="129"/>
        <v>0.14282040668226323</v>
      </c>
      <c r="AB519" s="90">
        <f t="shared" si="130"/>
        <v>202519.88996040789</v>
      </c>
      <c r="AC519" s="90">
        <f t="shared" si="131"/>
        <v>151901.31003959212</v>
      </c>
      <c r="AD519" s="92">
        <f t="shared" si="121"/>
        <v>159183</v>
      </c>
      <c r="AE519" s="92" t="str">
        <f t="shared" si="122"/>
        <v/>
      </c>
      <c r="AF519" s="92">
        <f t="shared" si="123"/>
        <v>170488</v>
      </c>
      <c r="AG519" s="92">
        <f t="shared" si="124"/>
        <v>196061</v>
      </c>
      <c r="AH519" s="92" t="str">
        <f t="shared" si="125"/>
        <v/>
      </c>
      <c r="AI519" s="100">
        <f t="shared" si="126"/>
        <v>175244</v>
      </c>
      <c r="AJ519" s="93">
        <f t="shared" si="132"/>
        <v>18893.421421224903</v>
      </c>
      <c r="AK519" s="23">
        <f t="shared" si="133"/>
        <v>0.10781208726817981</v>
      </c>
      <c r="AM519" s="41"/>
    </row>
    <row r="520" spans="1:39" s="15" customFormat="1" ht="74.25" customHeight="1" x14ac:dyDescent="0.2">
      <c r="A520" s="81">
        <v>517</v>
      </c>
      <c r="B520" s="82" t="s">
        <v>594</v>
      </c>
      <c r="C520" s="82" t="s">
        <v>1250</v>
      </c>
      <c r="D520" s="83" t="s">
        <v>1391</v>
      </c>
      <c r="E520" s="64">
        <v>155300</v>
      </c>
      <c r="F520" s="65">
        <v>155300</v>
      </c>
      <c r="G520" s="25" t="s">
        <v>1392</v>
      </c>
      <c r="H520" s="52" t="s">
        <v>1393</v>
      </c>
      <c r="I520" s="62">
        <v>140000</v>
      </c>
      <c r="J520" s="66">
        <v>140000</v>
      </c>
      <c r="K520" s="28" t="s">
        <v>1394</v>
      </c>
      <c r="L520" s="55" t="s">
        <v>1395</v>
      </c>
      <c r="M520" s="67">
        <v>166329</v>
      </c>
      <c r="N520" s="68">
        <v>166329</v>
      </c>
      <c r="O520" s="25" t="s">
        <v>1398</v>
      </c>
      <c r="P520" s="75" t="s">
        <v>1399</v>
      </c>
      <c r="Q520" s="69">
        <v>191279</v>
      </c>
      <c r="R520" s="63">
        <v>191279</v>
      </c>
      <c r="S520" s="24" t="s">
        <v>80</v>
      </c>
      <c r="T520" s="54" t="s">
        <v>81</v>
      </c>
      <c r="U520" s="18">
        <v>205191</v>
      </c>
      <c r="V520" s="18">
        <v>205191</v>
      </c>
      <c r="W520" s="18" t="s">
        <v>1396</v>
      </c>
      <c r="X520" s="77" t="s">
        <v>1397</v>
      </c>
      <c r="Y520" s="89">
        <f t="shared" si="127"/>
        <v>171619.8</v>
      </c>
      <c r="Z520" s="90">
        <f t="shared" si="128"/>
        <v>26493.630379772359</v>
      </c>
      <c r="AA520" s="91">
        <f t="shared" si="129"/>
        <v>0.15437397304840328</v>
      </c>
      <c r="AB520" s="90">
        <f t="shared" si="130"/>
        <v>198113.43037977236</v>
      </c>
      <c r="AC520" s="90">
        <f t="shared" si="131"/>
        <v>145126.16962022762</v>
      </c>
      <c r="AD520" s="92">
        <f t="shared" si="121"/>
        <v>155300</v>
      </c>
      <c r="AE520" s="92" t="str">
        <f t="shared" si="122"/>
        <v/>
      </c>
      <c r="AF520" s="92">
        <f t="shared" si="123"/>
        <v>166329</v>
      </c>
      <c r="AG520" s="92">
        <f t="shared" si="124"/>
        <v>191279</v>
      </c>
      <c r="AH520" s="92" t="str">
        <f t="shared" si="125"/>
        <v/>
      </c>
      <c r="AI520" s="100">
        <f t="shared" si="126"/>
        <v>170969.33333333334</v>
      </c>
      <c r="AJ520" s="93">
        <f t="shared" si="132"/>
        <v>18432.895332348995</v>
      </c>
      <c r="AK520" s="23">
        <f t="shared" si="133"/>
        <v>0.10781404461822974</v>
      </c>
      <c r="AM520" s="41"/>
    </row>
    <row r="521" spans="1:39" s="15" customFormat="1" ht="74.25" customHeight="1" x14ac:dyDescent="0.2">
      <c r="A521" s="81">
        <v>518</v>
      </c>
      <c r="B521" s="82" t="s">
        <v>595</v>
      </c>
      <c r="C521" s="82" t="s">
        <v>1251</v>
      </c>
      <c r="D521" s="83" t="s">
        <v>1391</v>
      </c>
      <c r="E521" s="64">
        <v>55176</v>
      </c>
      <c r="F521" s="65">
        <v>55176</v>
      </c>
      <c r="G521" s="25" t="s">
        <v>1392</v>
      </c>
      <c r="H521" s="52" t="s">
        <v>1393</v>
      </c>
      <c r="I521" s="62">
        <v>50000</v>
      </c>
      <c r="J521" s="66">
        <v>50000</v>
      </c>
      <c r="K521" s="28" t="s">
        <v>1394</v>
      </c>
      <c r="L521" s="55" t="s">
        <v>1395</v>
      </c>
      <c r="M521" s="67">
        <v>59095</v>
      </c>
      <c r="N521" s="68">
        <v>59095</v>
      </c>
      <c r="O521" s="25" t="s">
        <v>1398</v>
      </c>
      <c r="P521" s="75" t="s">
        <v>1399</v>
      </c>
      <c r="Q521" s="69">
        <v>67959</v>
      </c>
      <c r="R521" s="63">
        <v>67959</v>
      </c>
      <c r="S521" s="24" t="s">
        <v>80</v>
      </c>
      <c r="T521" s="54" t="s">
        <v>81</v>
      </c>
      <c r="U521" s="18">
        <v>72902</v>
      </c>
      <c r="V521" s="18">
        <v>72902</v>
      </c>
      <c r="W521" s="18" t="s">
        <v>1396</v>
      </c>
      <c r="X521" s="77" t="s">
        <v>1397</v>
      </c>
      <c r="Y521" s="89">
        <f t="shared" si="127"/>
        <v>61026.400000000001</v>
      </c>
      <c r="Z521" s="90">
        <f t="shared" si="128"/>
        <v>9335.8154598299661</v>
      </c>
      <c r="AA521" s="91">
        <f t="shared" si="129"/>
        <v>0.15297994736425491</v>
      </c>
      <c r="AB521" s="90">
        <f t="shared" si="130"/>
        <v>70362.215459829968</v>
      </c>
      <c r="AC521" s="90">
        <f t="shared" si="131"/>
        <v>51690.584540170035</v>
      </c>
      <c r="AD521" s="92">
        <f t="shared" ref="AD521:AD584" si="134">IF(((IF(AND(F521&lt;=$AB521,F521&gt;=$AC521),F521,""))&lt;=0),"",(IF(AND(F521&lt;=$AB521,F521&gt;=$AC521),F521,"")))</f>
        <v>55176</v>
      </c>
      <c r="AE521" s="92" t="str">
        <f t="shared" ref="AE521:AE584" si="135">IF(((IF(AND(J521&lt;=$AB521,J521&gt;=$AC521),J521,""))&lt;=0),"",(IF(AND(J521&lt;=$AB521,J521&gt;=$AC521),J521,"")))</f>
        <v/>
      </c>
      <c r="AF521" s="92">
        <f t="shared" ref="AF521:AF584" si="136">IF(((IF(AND(N521&lt;=$AB521,N521&gt;=$AC521),N521,""))&lt;=0),"",(IF(AND(N521&lt;=$AB521,N521&gt;=$AC521),N521,"")))</f>
        <v>59095</v>
      </c>
      <c r="AG521" s="92">
        <f t="shared" ref="AG521:AG584" si="137">IF(((IF(AND(R521&lt;=$AB521,R521&gt;=$AC521),R521,""))&lt;=0),"",(IF(AND(R521&lt;=$AB521,R521&gt;=$AC521),R521,"")))</f>
        <v>67959</v>
      </c>
      <c r="AH521" s="92" t="str">
        <f t="shared" ref="AH521:AH584" si="138">IF(((IF(AND(V521&lt;=$AB521,V521&gt;=$AC521),V521,""))&lt;=0),"",(IF(AND(V521&lt;=$AB521,V521&gt;=$AC521),V521,"")))</f>
        <v/>
      </c>
      <c r="AI521" s="100">
        <f t="shared" ref="AI521:AI584" si="139">AVERAGE(AD521:AH521)</f>
        <v>60743.333333333336</v>
      </c>
      <c r="AJ521" s="93">
        <f t="shared" si="132"/>
        <v>6548.9712423657293</v>
      </c>
      <c r="AK521" s="23">
        <f t="shared" si="133"/>
        <v>0.10781382718047076</v>
      </c>
      <c r="AM521" s="41"/>
    </row>
    <row r="522" spans="1:39" s="15" customFormat="1" ht="74.25" customHeight="1" x14ac:dyDescent="0.2">
      <c r="A522" s="81">
        <v>519</v>
      </c>
      <c r="B522" s="82" t="s">
        <v>596</v>
      </c>
      <c r="C522" s="82" t="s">
        <v>1252</v>
      </c>
      <c r="D522" s="83" t="s">
        <v>1391</v>
      </c>
      <c r="E522" s="64">
        <v>43444</v>
      </c>
      <c r="F522" s="65">
        <v>43444</v>
      </c>
      <c r="G522" s="25" t="s">
        <v>1392</v>
      </c>
      <c r="H522" s="52" t="s">
        <v>1393</v>
      </c>
      <c r="I522" s="62">
        <v>20000</v>
      </c>
      <c r="J522" s="66">
        <v>20000</v>
      </c>
      <c r="K522" s="28" t="s">
        <v>1394</v>
      </c>
      <c r="L522" s="55" t="s">
        <v>1395</v>
      </c>
      <c r="M522" s="67">
        <v>46530</v>
      </c>
      <c r="N522" s="68">
        <v>46530</v>
      </c>
      <c r="O522" s="25" t="s">
        <v>1398</v>
      </c>
      <c r="P522" s="75" t="s">
        <v>1399</v>
      </c>
      <c r="Q522" s="69">
        <v>53509</v>
      </c>
      <c r="R522" s="63">
        <v>53509</v>
      </c>
      <c r="S522" s="24" t="s">
        <v>80</v>
      </c>
      <c r="T522" s="54" t="s">
        <v>81</v>
      </c>
      <c r="U522" s="18">
        <v>57401</v>
      </c>
      <c r="V522" s="18">
        <v>57401</v>
      </c>
      <c r="W522" s="18" t="s">
        <v>1396</v>
      </c>
      <c r="X522" s="77" t="s">
        <v>1397</v>
      </c>
      <c r="Y522" s="89">
        <f t="shared" si="127"/>
        <v>44176.800000000003</v>
      </c>
      <c r="Z522" s="90">
        <f t="shared" si="128"/>
        <v>14599.328981155257</v>
      </c>
      <c r="AA522" s="91">
        <f t="shared" si="129"/>
        <v>0.33047502266246664</v>
      </c>
      <c r="AB522" s="90">
        <f t="shared" si="130"/>
        <v>58776.128981155256</v>
      </c>
      <c r="AC522" s="90">
        <f t="shared" si="131"/>
        <v>29577.471018844746</v>
      </c>
      <c r="AD522" s="92">
        <f t="shared" si="134"/>
        <v>43444</v>
      </c>
      <c r="AE522" s="92" t="str">
        <f t="shared" si="135"/>
        <v/>
      </c>
      <c r="AF522" s="92">
        <f t="shared" si="136"/>
        <v>46530</v>
      </c>
      <c r="AG522" s="92">
        <f t="shared" si="137"/>
        <v>53509</v>
      </c>
      <c r="AH522" s="92">
        <f t="shared" si="138"/>
        <v>57401</v>
      </c>
      <c r="AI522" s="100">
        <f t="shared" si="139"/>
        <v>50221</v>
      </c>
      <c r="AJ522" s="93">
        <f t="shared" si="132"/>
        <v>6374.8085984338904</v>
      </c>
      <c r="AK522" s="23">
        <f t="shared" si="133"/>
        <v>0.12693511874383007</v>
      </c>
      <c r="AM522" s="41"/>
    </row>
    <row r="523" spans="1:39" s="15" customFormat="1" ht="74.25" customHeight="1" x14ac:dyDescent="0.2">
      <c r="A523" s="81">
        <v>520</v>
      </c>
      <c r="B523" s="82" t="s">
        <v>597</v>
      </c>
      <c r="C523" s="82" t="s">
        <v>1253</v>
      </c>
      <c r="D523" s="83" t="s">
        <v>1391</v>
      </c>
      <c r="E523" s="64">
        <v>36164</v>
      </c>
      <c r="F523" s="65">
        <v>36164</v>
      </c>
      <c r="G523" s="25" t="s">
        <v>1392</v>
      </c>
      <c r="H523" s="52" t="s">
        <v>1393</v>
      </c>
      <c r="I523" s="62">
        <v>40000</v>
      </c>
      <c r="J523" s="66">
        <v>40000</v>
      </c>
      <c r="K523" s="28" t="s">
        <v>1394</v>
      </c>
      <c r="L523" s="55" t="s">
        <v>1395</v>
      </c>
      <c r="M523" s="67">
        <v>38732</v>
      </c>
      <c r="N523" s="68">
        <v>38732</v>
      </c>
      <c r="O523" s="25" t="s">
        <v>1398</v>
      </c>
      <c r="P523" s="75" t="s">
        <v>1399</v>
      </c>
      <c r="Q523" s="69">
        <v>44542</v>
      </c>
      <c r="R523" s="63">
        <v>44542</v>
      </c>
      <c r="S523" s="24" t="s">
        <v>80</v>
      </c>
      <c r="T523" s="54" t="s">
        <v>81</v>
      </c>
      <c r="U523" s="18">
        <v>47782</v>
      </c>
      <c r="V523" s="18">
        <v>47782</v>
      </c>
      <c r="W523" s="18" t="s">
        <v>1396</v>
      </c>
      <c r="X523" s="77" t="s">
        <v>1397</v>
      </c>
      <c r="Y523" s="89">
        <f t="shared" si="127"/>
        <v>41444</v>
      </c>
      <c r="Z523" s="90">
        <f t="shared" si="128"/>
        <v>4666.0027861114695</v>
      </c>
      <c r="AA523" s="91">
        <f t="shared" si="129"/>
        <v>0.11258572498097359</v>
      </c>
      <c r="AB523" s="90">
        <f t="shared" si="130"/>
        <v>46110.002786111472</v>
      </c>
      <c r="AC523" s="90">
        <f t="shared" si="131"/>
        <v>36777.997213888528</v>
      </c>
      <c r="AD523" s="92" t="str">
        <f t="shared" si="134"/>
        <v/>
      </c>
      <c r="AE523" s="92">
        <f t="shared" si="135"/>
        <v>40000</v>
      </c>
      <c r="AF523" s="92">
        <f t="shared" si="136"/>
        <v>38732</v>
      </c>
      <c r="AG523" s="92">
        <f t="shared" si="137"/>
        <v>44542</v>
      </c>
      <c r="AH523" s="92" t="str">
        <f t="shared" si="138"/>
        <v/>
      </c>
      <c r="AI523" s="100">
        <f t="shared" si="139"/>
        <v>41091.333333333336</v>
      </c>
      <c r="AJ523" s="93">
        <f t="shared" si="132"/>
        <v>3054.8782845366086</v>
      </c>
      <c r="AK523" s="23">
        <f t="shared" si="133"/>
        <v>7.4343615471306398E-2</v>
      </c>
      <c r="AM523" s="41"/>
    </row>
    <row r="524" spans="1:39" s="15" customFormat="1" ht="74.25" customHeight="1" x14ac:dyDescent="0.2">
      <c r="A524" s="81">
        <v>521</v>
      </c>
      <c r="B524" s="82" t="s">
        <v>598</v>
      </c>
      <c r="C524" s="82" t="s">
        <v>1254</v>
      </c>
      <c r="D524" s="83" t="s">
        <v>1391</v>
      </c>
      <c r="E524" s="64">
        <v>36013</v>
      </c>
      <c r="F524" s="65">
        <v>36013</v>
      </c>
      <c r="G524" s="25" t="s">
        <v>1392</v>
      </c>
      <c r="H524" s="52" t="s">
        <v>1393</v>
      </c>
      <c r="I524" s="62">
        <v>80000</v>
      </c>
      <c r="J524" s="66">
        <v>80000</v>
      </c>
      <c r="K524" s="28" t="s">
        <v>1394</v>
      </c>
      <c r="L524" s="55" t="s">
        <v>1395</v>
      </c>
      <c r="M524" s="67">
        <v>38570</v>
      </c>
      <c r="N524" s="68">
        <v>38570</v>
      </c>
      <c r="O524" s="25" t="s">
        <v>1398</v>
      </c>
      <c r="P524" s="75" t="s">
        <v>1399</v>
      </c>
      <c r="Q524" s="69">
        <v>44356</v>
      </c>
      <c r="R524" s="63">
        <v>44356</v>
      </c>
      <c r="S524" s="24" t="s">
        <v>80</v>
      </c>
      <c r="T524" s="54" t="s">
        <v>81</v>
      </c>
      <c r="U524" s="18">
        <v>47582</v>
      </c>
      <c r="V524" s="18">
        <v>47582</v>
      </c>
      <c r="W524" s="18" t="s">
        <v>1396</v>
      </c>
      <c r="X524" s="77" t="s">
        <v>1397</v>
      </c>
      <c r="Y524" s="89">
        <f t="shared" si="127"/>
        <v>49304.2</v>
      </c>
      <c r="Z524" s="90">
        <f t="shared" si="128"/>
        <v>17759.235912617405</v>
      </c>
      <c r="AA524" s="91">
        <f t="shared" si="129"/>
        <v>0.36019722280490113</v>
      </c>
      <c r="AB524" s="90">
        <f t="shared" si="130"/>
        <v>67063.435912617395</v>
      </c>
      <c r="AC524" s="90">
        <f t="shared" si="131"/>
        <v>31544.964087382592</v>
      </c>
      <c r="AD524" s="92">
        <f t="shared" si="134"/>
        <v>36013</v>
      </c>
      <c r="AE524" s="92" t="str">
        <f t="shared" si="135"/>
        <v/>
      </c>
      <c r="AF524" s="92">
        <f t="shared" si="136"/>
        <v>38570</v>
      </c>
      <c r="AG524" s="92">
        <f t="shared" si="137"/>
        <v>44356</v>
      </c>
      <c r="AH524" s="92">
        <f t="shared" si="138"/>
        <v>47582</v>
      </c>
      <c r="AI524" s="100">
        <f t="shared" si="139"/>
        <v>41630.25</v>
      </c>
      <c r="AJ524" s="93">
        <f t="shared" si="132"/>
        <v>5284.3059698822635</v>
      </c>
      <c r="AK524" s="23">
        <f t="shared" si="133"/>
        <v>0.12693428384125158</v>
      </c>
      <c r="AM524" s="41"/>
    </row>
    <row r="525" spans="1:39" s="15" customFormat="1" ht="74.25" customHeight="1" x14ac:dyDescent="0.2">
      <c r="A525" s="81">
        <v>522</v>
      </c>
      <c r="B525" s="82" t="s">
        <v>599</v>
      </c>
      <c r="C525" s="82" t="s">
        <v>1255</v>
      </c>
      <c r="D525" s="83" t="s">
        <v>1391</v>
      </c>
      <c r="E525" s="64">
        <v>29022</v>
      </c>
      <c r="F525" s="65">
        <v>29022</v>
      </c>
      <c r="G525" s="25" t="s">
        <v>1392</v>
      </c>
      <c r="H525" s="52" t="s">
        <v>1393</v>
      </c>
      <c r="I525" s="62">
        <v>10000</v>
      </c>
      <c r="J525" s="66">
        <v>10000</v>
      </c>
      <c r="K525" s="28" t="s">
        <v>1394</v>
      </c>
      <c r="L525" s="55" t="s">
        <v>1395</v>
      </c>
      <c r="M525" s="67">
        <v>31083</v>
      </c>
      <c r="N525" s="68">
        <v>31083</v>
      </c>
      <c r="O525" s="25" t="s">
        <v>1398</v>
      </c>
      <c r="P525" s="75" t="s">
        <v>1399</v>
      </c>
      <c r="Q525" s="69">
        <v>35746</v>
      </c>
      <c r="R525" s="63">
        <v>35746</v>
      </c>
      <c r="S525" s="24" t="s">
        <v>80</v>
      </c>
      <c r="T525" s="54" t="s">
        <v>81</v>
      </c>
      <c r="U525" s="18">
        <v>38345</v>
      </c>
      <c r="V525" s="18">
        <v>38345</v>
      </c>
      <c r="W525" s="18" t="s">
        <v>1396</v>
      </c>
      <c r="X525" s="77" t="s">
        <v>1397</v>
      </c>
      <c r="Y525" s="89">
        <f t="shared" si="127"/>
        <v>28839.200000000001</v>
      </c>
      <c r="Z525" s="90">
        <f t="shared" si="128"/>
        <v>11158.490386248493</v>
      </c>
      <c r="AA525" s="91">
        <f t="shared" si="129"/>
        <v>0.38692094046466247</v>
      </c>
      <c r="AB525" s="90">
        <f t="shared" si="130"/>
        <v>39997.690386248491</v>
      </c>
      <c r="AC525" s="90">
        <f t="shared" si="131"/>
        <v>17680.709613751507</v>
      </c>
      <c r="AD525" s="92">
        <f t="shared" si="134"/>
        <v>29022</v>
      </c>
      <c r="AE525" s="92" t="str">
        <f t="shared" si="135"/>
        <v/>
      </c>
      <c r="AF525" s="92">
        <f t="shared" si="136"/>
        <v>31083</v>
      </c>
      <c r="AG525" s="92">
        <f t="shared" si="137"/>
        <v>35746</v>
      </c>
      <c r="AH525" s="92">
        <f t="shared" si="138"/>
        <v>38345</v>
      </c>
      <c r="AI525" s="100">
        <f t="shared" si="139"/>
        <v>33549</v>
      </c>
      <c r="AJ525" s="93">
        <f t="shared" si="132"/>
        <v>4258.4547275586565</v>
      </c>
      <c r="AK525" s="23">
        <f t="shared" si="133"/>
        <v>0.12693238926819447</v>
      </c>
      <c r="AM525" s="41"/>
    </row>
    <row r="526" spans="1:39" s="15" customFormat="1" ht="74.25" customHeight="1" x14ac:dyDescent="0.2">
      <c r="A526" s="81">
        <v>523</v>
      </c>
      <c r="B526" s="82" t="s">
        <v>600</v>
      </c>
      <c r="C526" s="82" t="s">
        <v>1256</v>
      </c>
      <c r="D526" s="83" t="s">
        <v>1391</v>
      </c>
      <c r="E526" s="64">
        <v>20623</v>
      </c>
      <c r="F526" s="65">
        <v>20623</v>
      </c>
      <c r="G526" s="25" t="s">
        <v>1392</v>
      </c>
      <c r="H526" s="52" t="s">
        <v>1393</v>
      </c>
      <c r="I526" s="62">
        <v>30000</v>
      </c>
      <c r="J526" s="66">
        <v>30000</v>
      </c>
      <c r="K526" s="28" t="s">
        <v>1394</v>
      </c>
      <c r="L526" s="55" t="s">
        <v>1395</v>
      </c>
      <c r="M526" s="67">
        <v>22087</v>
      </c>
      <c r="N526" s="68">
        <v>22087</v>
      </c>
      <c r="O526" s="25" t="s">
        <v>1398</v>
      </c>
      <c r="P526" s="75" t="s">
        <v>1399</v>
      </c>
      <c r="Q526" s="69">
        <v>25400</v>
      </c>
      <c r="R526" s="63">
        <v>25400</v>
      </c>
      <c r="S526" s="24" t="s">
        <v>80</v>
      </c>
      <c r="T526" s="54" t="s">
        <v>81</v>
      </c>
      <c r="U526" s="18">
        <v>27247</v>
      </c>
      <c r="V526" s="18">
        <v>27247</v>
      </c>
      <c r="W526" s="18" t="s">
        <v>1396</v>
      </c>
      <c r="X526" s="77" t="s">
        <v>1397</v>
      </c>
      <c r="Y526" s="89">
        <f t="shared" si="127"/>
        <v>25071.4</v>
      </c>
      <c r="Z526" s="90">
        <f t="shared" si="128"/>
        <v>3802.2104491992486</v>
      </c>
      <c r="AA526" s="91">
        <f t="shared" si="129"/>
        <v>0.15165529045842069</v>
      </c>
      <c r="AB526" s="90">
        <f t="shared" si="130"/>
        <v>28873.610449199252</v>
      </c>
      <c r="AC526" s="90">
        <f t="shared" si="131"/>
        <v>21269.189550800751</v>
      </c>
      <c r="AD526" s="92" t="str">
        <f t="shared" si="134"/>
        <v/>
      </c>
      <c r="AE526" s="92" t="str">
        <f t="shared" si="135"/>
        <v/>
      </c>
      <c r="AF526" s="92">
        <f t="shared" si="136"/>
        <v>22087</v>
      </c>
      <c r="AG526" s="92">
        <f t="shared" si="137"/>
        <v>25400</v>
      </c>
      <c r="AH526" s="92">
        <f t="shared" si="138"/>
        <v>27247</v>
      </c>
      <c r="AI526" s="100">
        <f t="shared" si="139"/>
        <v>24911.333333333332</v>
      </c>
      <c r="AJ526" s="93">
        <f t="shared" si="132"/>
        <v>2614.4782143543162</v>
      </c>
      <c r="AK526" s="23">
        <f t="shared" si="133"/>
        <v>0.10495135605029771</v>
      </c>
      <c r="AM526" s="41"/>
    </row>
    <row r="527" spans="1:39" s="15" customFormat="1" ht="74.25" customHeight="1" x14ac:dyDescent="0.2">
      <c r="A527" s="81">
        <v>524</v>
      </c>
      <c r="B527" s="82" t="s">
        <v>601</v>
      </c>
      <c r="C527" s="82" t="s">
        <v>1257</v>
      </c>
      <c r="D527" s="83" t="s">
        <v>1391</v>
      </c>
      <c r="E527" s="64">
        <v>86624</v>
      </c>
      <c r="F527" s="65">
        <v>86624</v>
      </c>
      <c r="G527" s="25" t="s">
        <v>1392</v>
      </c>
      <c r="H527" s="52" t="s">
        <v>1393</v>
      </c>
      <c r="I527" s="62">
        <v>80000</v>
      </c>
      <c r="J527" s="66">
        <v>80000</v>
      </c>
      <c r="K527" s="28" t="s">
        <v>1394</v>
      </c>
      <c r="L527" s="55" t="s">
        <v>1395</v>
      </c>
      <c r="M527" s="67">
        <v>92776</v>
      </c>
      <c r="N527" s="68">
        <v>92776</v>
      </c>
      <c r="O527" s="25" t="s">
        <v>1398</v>
      </c>
      <c r="P527" s="75" t="s">
        <v>1399</v>
      </c>
      <c r="Q527" s="69">
        <v>106693</v>
      </c>
      <c r="R527" s="63">
        <v>106693</v>
      </c>
      <c r="S527" s="24" t="s">
        <v>80</v>
      </c>
      <c r="T527" s="54" t="s">
        <v>81</v>
      </c>
      <c r="U527" s="18">
        <v>114453</v>
      </c>
      <c r="V527" s="18">
        <v>114453</v>
      </c>
      <c r="W527" s="18" t="s">
        <v>1396</v>
      </c>
      <c r="X527" s="77" t="s">
        <v>1397</v>
      </c>
      <c r="Y527" s="89">
        <f t="shared" si="127"/>
        <v>96109.2</v>
      </c>
      <c r="Z527" s="90">
        <f t="shared" si="128"/>
        <v>14222.318611956376</v>
      </c>
      <c r="AA527" s="91">
        <f t="shared" si="129"/>
        <v>0.14798082402055554</v>
      </c>
      <c r="AB527" s="90">
        <f t="shared" si="130"/>
        <v>110331.51861195637</v>
      </c>
      <c r="AC527" s="90">
        <f t="shared" si="131"/>
        <v>81886.881388043621</v>
      </c>
      <c r="AD527" s="92">
        <f t="shared" si="134"/>
        <v>86624</v>
      </c>
      <c r="AE527" s="92" t="str">
        <f t="shared" si="135"/>
        <v/>
      </c>
      <c r="AF527" s="92">
        <f t="shared" si="136"/>
        <v>92776</v>
      </c>
      <c r="AG527" s="92">
        <f t="shared" si="137"/>
        <v>106693</v>
      </c>
      <c r="AH527" s="92" t="str">
        <f t="shared" si="138"/>
        <v/>
      </c>
      <c r="AI527" s="100">
        <f t="shared" si="139"/>
        <v>95364.333333333328</v>
      </c>
      <c r="AJ527" s="93">
        <f t="shared" si="132"/>
        <v>10281.818532406285</v>
      </c>
      <c r="AK527" s="23">
        <f t="shared" si="133"/>
        <v>0.10781618423805846</v>
      </c>
      <c r="AM527" s="41"/>
    </row>
    <row r="528" spans="1:39" s="15" customFormat="1" ht="74.25" customHeight="1" x14ac:dyDescent="0.2">
      <c r="A528" s="81">
        <v>525</v>
      </c>
      <c r="B528" s="82" t="s">
        <v>602</v>
      </c>
      <c r="C528" s="82" t="s">
        <v>1258</v>
      </c>
      <c r="D528" s="83" t="s">
        <v>1391</v>
      </c>
      <c r="E528" s="64">
        <v>35106</v>
      </c>
      <c r="F528" s="65">
        <v>35106</v>
      </c>
      <c r="G528" s="25" t="s">
        <v>1392</v>
      </c>
      <c r="H528" s="52" t="s">
        <v>1393</v>
      </c>
      <c r="I528" s="62">
        <v>150000</v>
      </c>
      <c r="J528" s="66">
        <v>150000</v>
      </c>
      <c r="K528" s="28" t="s">
        <v>1394</v>
      </c>
      <c r="L528" s="55" t="s">
        <v>1395</v>
      </c>
      <c r="M528" s="67">
        <v>37599</v>
      </c>
      <c r="N528" s="68">
        <v>37599</v>
      </c>
      <c r="O528" s="25" t="s">
        <v>1398</v>
      </c>
      <c r="P528" s="75" t="s">
        <v>1399</v>
      </c>
      <c r="Q528" s="69">
        <v>43239</v>
      </c>
      <c r="R528" s="63">
        <v>43239</v>
      </c>
      <c r="S528" s="24" t="s">
        <v>80</v>
      </c>
      <c r="T528" s="54" t="s">
        <v>81</v>
      </c>
      <c r="U528" s="18">
        <v>46384</v>
      </c>
      <c r="V528" s="18">
        <v>46384</v>
      </c>
      <c r="W528" s="18" t="s">
        <v>1396</v>
      </c>
      <c r="X528" s="77" t="s">
        <v>1397</v>
      </c>
      <c r="Y528" s="89">
        <f t="shared" si="127"/>
        <v>62465.599999999999</v>
      </c>
      <c r="Z528" s="90">
        <f t="shared" si="128"/>
        <v>49136.154451686591</v>
      </c>
      <c r="AA528" s="91">
        <f t="shared" si="129"/>
        <v>0.78661142215373892</v>
      </c>
      <c r="AB528" s="90">
        <f t="shared" si="130"/>
        <v>111601.75445168659</v>
      </c>
      <c r="AC528" s="90">
        <f t="shared" si="131"/>
        <v>13329.445548313408</v>
      </c>
      <c r="AD528" s="92">
        <f t="shared" si="134"/>
        <v>35106</v>
      </c>
      <c r="AE528" s="92" t="str">
        <f t="shared" si="135"/>
        <v/>
      </c>
      <c r="AF528" s="92">
        <f t="shared" si="136"/>
        <v>37599</v>
      </c>
      <c r="AG528" s="92">
        <f t="shared" si="137"/>
        <v>43239</v>
      </c>
      <c r="AH528" s="92">
        <f t="shared" si="138"/>
        <v>46384</v>
      </c>
      <c r="AI528" s="100">
        <f t="shared" si="139"/>
        <v>40582</v>
      </c>
      <c r="AJ528" s="93">
        <f t="shared" si="132"/>
        <v>5151.3013889695876</v>
      </c>
      <c r="AK528" s="23">
        <f t="shared" si="133"/>
        <v>0.12693562143239828</v>
      </c>
      <c r="AM528" s="41"/>
    </row>
    <row r="529" spans="1:39" s="15" customFormat="1" ht="74.25" customHeight="1" x14ac:dyDescent="0.2">
      <c r="A529" s="81">
        <v>526</v>
      </c>
      <c r="B529" s="82" t="s">
        <v>603</v>
      </c>
      <c r="C529" s="82" t="s">
        <v>1259</v>
      </c>
      <c r="D529" s="83" t="s">
        <v>1391</v>
      </c>
      <c r="E529" s="64">
        <v>66682</v>
      </c>
      <c r="F529" s="65">
        <v>66682</v>
      </c>
      <c r="G529" s="25" t="s">
        <v>1392</v>
      </c>
      <c r="H529" s="52" t="s">
        <v>1393</v>
      </c>
      <c r="I529" s="62">
        <v>100000</v>
      </c>
      <c r="J529" s="66">
        <v>100000</v>
      </c>
      <c r="K529" s="28" t="s">
        <v>1394</v>
      </c>
      <c r="L529" s="55" t="s">
        <v>1395</v>
      </c>
      <c r="M529" s="67">
        <v>71418</v>
      </c>
      <c r="N529" s="68">
        <v>71418</v>
      </c>
      <c r="O529" s="25" t="s">
        <v>1398</v>
      </c>
      <c r="P529" s="75" t="s">
        <v>1399</v>
      </c>
      <c r="Q529" s="69">
        <v>82130</v>
      </c>
      <c r="R529" s="63">
        <v>82130</v>
      </c>
      <c r="S529" s="24" t="s">
        <v>80</v>
      </c>
      <c r="T529" s="54" t="s">
        <v>81</v>
      </c>
      <c r="U529" s="18">
        <v>88104</v>
      </c>
      <c r="V529" s="18">
        <v>88104</v>
      </c>
      <c r="W529" s="18" t="s">
        <v>1396</v>
      </c>
      <c r="X529" s="77" t="s">
        <v>1397</v>
      </c>
      <c r="Y529" s="89">
        <f t="shared" si="127"/>
        <v>81666.8</v>
      </c>
      <c r="Z529" s="90">
        <f t="shared" si="128"/>
        <v>13297.936426378335</v>
      </c>
      <c r="AA529" s="91">
        <f t="shared" si="129"/>
        <v>0.16283160876118979</v>
      </c>
      <c r="AB529" s="90">
        <f t="shared" si="130"/>
        <v>94964.736426378338</v>
      </c>
      <c r="AC529" s="90">
        <f t="shared" si="131"/>
        <v>68368.863573621667</v>
      </c>
      <c r="AD529" s="92" t="str">
        <f t="shared" si="134"/>
        <v/>
      </c>
      <c r="AE529" s="92" t="str">
        <f t="shared" si="135"/>
        <v/>
      </c>
      <c r="AF529" s="92">
        <f t="shared" si="136"/>
        <v>71418</v>
      </c>
      <c r="AG529" s="92">
        <f t="shared" si="137"/>
        <v>82130</v>
      </c>
      <c r="AH529" s="92">
        <f t="shared" si="138"/>
        <v>88104</v>
      </c>
      <c r="AI529" s="100">
        <f t="shared" si="139"/>
        <v>80550.666666666672</v>
      </c>
      <c r="AJ529" s="93">
        <f t="shared" si="132"/>
        <v>8454.3698365598684</v>
      </c>
      <c r="AK529" s="23">
        <f t="shared" si="133"/>
        <v>0.10495716778540878</v>
      </c>
      <c r="AM529" s="41"/>
    </row>
    <row r="530" spans="1:39" s="15" customFormat="1" ht="74.25" customHeight="1" x14ac:dyDescent="0.2">
      <c r="A530" s="81">
        <v>527</v>
      </c>
      <c r="B530" s="82" t="s">
        <v>604</v>
      </c>
      <c r="C530" s="82" t="s">
        <v>1260</v>
      </c>
      <c r="D530" s="83" t="s">
        <v>1391</v>
      </c>
      <c r="E530" s="64">
        <v>34033</v>
      </c>
      <c r="F530" s="65">
        <v>34033</v>
      </c>
      <c r="G530" s="25" t="s">
        <v>1392</v>
      </c>
      <c r="H530" s="52" t="s">
        <v>1393</v>
      </c>
      <c r="I530" s="62">
        <v>140000</v>
      </c>
      <c r="J530" s="66">
        <v>140000</v>
      </c>
      <c r="K530" s="28" t="s">
        <v>1394</v>
      </c>
      <c r="L530" s="55" t="s">
        <v>1395</v>
      </c>
      <c r="M530" s="67">
        <v>36450</v>
      </c>
      <c r="N530" s="68">
        <v>36450</v>
      </c>
      <c r="O530" s="25" t="s">
        <v>1398</v>
      </c>
      <c r="P530" s="75" t="s">
        <v>1399</v>
      </c>
      <c r="Q530" s="69">
        <v>41918</v>
      </c>
      <c r="R530" s="63">
        <v>41918</v>
      </c>
      <c r="S530" s="24" t="s">
        <v>80</v>
      </c>
      <c r="T530" s="54" t="s">
        <v>81</v>
      </c>
      <c r="U530" s="18">
        <v>44967</v>
      </c>
      <c r="V530" s="18">
        <v>44967</v>
      </c>
      <c r="W530" s="18" t="s">
        <v>1396</v>
      </c>
      <c r="X530" s="77" t="s">
        <v>1397</v>
      </c>
      <c r="Y530" s="89">
        <f t="shared" si="127"/>
        <v>59473.599999999999</v>
      </c>
      <c r="Z530" s="90">
        <f t="shared" si="128"/>
        <v>45222.92537308926</v>
      </c>
      <c r="AA530" s="91">
        <f t="shared" si="129"/>
        <v>0.76038654752847079</v>
      </c>
      <c r="AB530" s="90">
        <f t="shared" si="130"/>
        <v>104696.52537308926</v>
      </c>
      <c r="AC530" s="90">
        <f t="shared" si="131"/>
        <v>14250.674626910739</v>
      </c>
      <c r="AD530" s="92">
        <f t="shared" si="134"/>
        <v>34033</v>
      </c>
      <c r="AE530" s="92" t="str">
        <f t="shared" si="135"/>
        <v/>
      </c>
      <c r="AF530" s="92">
        <f t="shared" si="136"/>
        <v>36450</v>
      </c>
      <c r="AG530" s="92">
        <f t="shared" si="137"/>
        <v>41918</v>
      </c>
      <c r="AH530" s="92">
        <f t="shared" si="138"/>
        <v>44967</v>
      </c>
      <c r="AI530" s="100">
        <f t="shared" si="139"/>
        <v>39342</v>
      </c>
      <c r="AJ530" s="93">
        <f t="shared" si="132"/>
        <v>4994.1814811505064</v>
      </c>
      <c r="AK530" s="23">
        <f t="shared" si="133"/>
        <v>0.12694274518709028</v>
      </c>
      <c r="AM530" s="41"/>
    </row>
    <row r="531" spans="1:39" s="15" customFormat="1" ht="74.25" customHeight="1" x14ac:dyDescent="0.2">
      <c r="A531" s="81">
        <v>528</v>
      </c>
      <c r="B531" s="82" t="s">
        <v>605</v>
      </c>
      <c r="C531" s="82" t="s">
        <v>1261</v>
      </c>
      <c r="D531" s="83" t="s">
        <v>1391</v>
      </c>
      <c r="E531" s="64">
        <v>26171</v>
      </c>
      <c r="F531" s="65">
        <v>26171</v>
      </c>
      <c r="G531" s="25" t="s">
        <v>1392</v>
      </c>
      <c r="H531" s="52" t="s">
        <v>1393</v>
      </c>
      <c r="I531" s="62">
        <v>50000</v>
      </c>
      <c r="J531" s="66">
        <v>50000</v>
      </c>
      <c r="K531" s="28" t="s">
        <v>1394</v>
      </c>
      <c r="L531" s="55" t="s">
        <v>1395</v>
      </c>
      <c r="M531" s="67">
        <v>28030</v>
      </c>
      <c r="N531" s="68">
        <v>28030</v>
      </c>
      <c r="O531" s="25" t="s">
        <v>1398</v>
      </c>
      <c r="P531" s="75" t="s">
        <v>1399</v>
      </c>
      <c r="Q531" s="69">
        <v>32234</v>
      </c>
      <c r="R531" s="63">
        <v>32234</v>
      </c>
      <c r="S531" s="24" t="s">
        <v>80</v>
      </c>
      <c r="T531" s="54" t="s">
        <v>81</v>
      </c>
      <c r="U531" s="18">
        <v>34578</v>
      </c>
      <c r="V531" s="18">
        <v>34578</v>
      </c>
      <c r="W531" s="18" t="s">
        <v>1396</v>
      </c>
      <c r="X531" s="77" t="s">
        <v>1397</v>
      </c>
      <c r="Y531" s="89">
        <f t="shared" si="127"/>
        <v>34202.6</v>
      </c>
      <c r="Z531" s="90">
        <f t="shared" si="128"/>
        <v>9436.3889703636087</v>
      </c>
      <c r="AA531" s="91">
        <f t="shared" si="129"/>
        <v>0.27589683153805877</v>
      </c>
      <c r="AB531" s="90">
        <f t="shared" si="130"/>
        <v>43638.988970363607</v>
      </c>
      <c r="AC531" s="90">
        <f t="shared" si="131"/>
        <v>24766.21102963639</v>
      </c>
      <c r="AD531" s="92">
        <f t="shared" si="134"/>
        <v>26171</v>
      </c>
      <c r="AE531" s="92" t="str">
        <f t="shared" si="135"/>
        <v/>
      </c>
      <c r="AF531" s="92">
        <f t="shared" si="136"/>
        <v>28030</v>
      </c>
      <c r="AG531" s="92">
        <f t="shared" si="137"/>
        <v>32234</v>
      </c>
      <c r="AH531" s="92">
        <f t="shared" si="138"/>
        <v>34578</v>
      </c>
      <c r="AI531" s="100">
        <f t="shared" si="139"/>
        <v>30253.25</v>
      </c>
      <c r="AJ531" s="93">
        <f t="shared" si="132"/>
        <v>3839.89751382334</v>
      </c>
      <c r="AK531" s="23">
        <f t="shared" si="133"/>
        <v>0.12692512420395627</v>
      </c>
      <c r="AM531" s="41"/>
    </row>
    <row r="532" spans="1:39" s="15" customFormat="1" ht="74.25" customHeight="1" x14ac:dyDescent="0.2">
      <c r="A532" s="81">
        <v>529</v>
      </c>
      <c r="B532" s="82" t="s">
        <v>606</v>
      </c>
      <c r="C532" s="82" t="s">
        <v>1262</v>
      </c>
      <c r="D532" s="83" t="s">
        <v>1391</v>
      </c>
      <c r="E532" s="64">
        <v>77994</v>
      </c>
      <c r="F532" s="65">
        <v>77994</v>
      </c>
      <c r="G532" s="25" t="s">
        <v>1392</v>
      </c>
      <c r="H532" s="52" t="s">
        <v>1393</v>
      </c>
      <c r="I532" s="62">
        <v>200000</v>
      </c>
      <c r="J532" s="66">
        <v>200000</v>
      </c>
      <c r="K532" s="28" t="s">
        <v>1394</v>
      </c>
      <c r="L532" s="55" t="s">
        <v>1395</v>
      </c>
      <c r="M532" s="67">
        <v>83533</v>
      </c>
      <c r="N532" s="68">
        <v>83533</v>
      </c>
      <c r="O532" s="25" t="s">
        <v>1398</v>
      </c>
      <c r="P532" s="75" t="s">
        <v>1399</v>
      </c>
      <c r="Q532" s="69">
        <v>96063</v>
      </c>
      <c r="R532" s="63">
        <v>96063</v>
      </c>
      <c r="S532" s="24" t="s">
        <v>80</v>
      </c>
      <c r="T532" s="54" t="s">
        <v>81</v>
      </c>
      <c r="U532" s="18">
        <v>103050</v>
      </c>
      <c r="V532" s="18">
        <v>103050</v>
      </c>
      <c r="W532" s="18" t="s">
        <v>1396</v>
      </c>
      <c r="X532" s="77" t="s">
        <v>1397</v>
      </c>
      <c r="Y532" s="89">
        <f t="shared" si="127"/>
        <v>112128</v>
      </c>
      <c r="Z532" s="90">
        <f t="shared" si="128"/>
        <v>50111.841599566062</v>
      </c>
      <c r="AA532" s="91">
        <f t="shared" si="129"/>
        <v>0.4469163955440752</v>
      </c>
      <c r="AB532" s="90">
        <f t="shared" si="130"/>
        <v>162239.84159956605</v>
      </c>
      <c r="AC532" s="90">
        <f t="shared" si="131"/>
        <v>62016.158400433938</v>
      </c>
      <c r="AD532" s="92">
        <f t="shared" si="134"/>
        <v>77994</v>
      </c>
      <c r="AE532" s="92" t="str">
        <f t="shared" si="135"/>
        <v/>
      </c>
      <c r="AF532" s="92">
        <f t="shared" si="136"/>
        <v>83533</v>
      </c>
      <c r="AG532" s="92">
        <f t="shared" si="137"/>
        <v>96063</v>
      </c>
      <c r="AH532" s="92">
        <f t="shared" si="138"/>
        <v>103050</v>
      </c>
      <c r="AI532" s="100">
        <f t="shared" si="139"/>
        <v>90160</v>
      </c>
      <c r="AJ532" s="93">
        <f t="shared" si="132"/>
        <v>11444.448348435149</v>
      </c>
      <c r="AK532" s="23">
        <f t="shared" si="133"/>
        <v>0.1269348752044715</v>
      </c>
      <c r="AM532" s="41"/>
    </row>
    <row r="533" spans="1:39" s="15" customFormat="1" ht="74.25" customHeight="1" x14ac:dyDescent="0.2">
      <c r="A533" s="81">
        <v>530</v>
      </c>
      <c r="B533" s="82" t="s">
        <v>607</v>
      </c>
      <c r="C533" s="82" t="s">
        <v>1263</v>
      </c>
      <c r="D533" s="83" t="s">
        <v>1391</v>
      </c>
      <c r="E533" s="64">
        <v>219632</v>
      </c>
      <c r="F533" s="65">
        <v>219632</v>
      </c>
      <c r="G533" s="25" t="s">
        <v>1392</v>
      </c>
      <c r="H533" s="52" t="s">
        <v>1393</v>
      </c>
      <c r="I533" s="62">
        <v>250000</v>
      </c>
      <c r="J533" s="66">
        <v>250000</v>
      </c>
      <c r="K533" s="28" t="s">
        <v>1394</v>
      </c>
      <c r="L533" s="55" t="s">
        <v>1395</v>
      </c>
      <c r="M533" s="67">
        <v>235229</v>
      </c>
      <c r="N533" s="68">
        <v>235229</v>
      </c>
      <c r="O533" s="25" t="s">
        <v>1398</v>
      </c>
      <c r="P533" s="75" t="s">
        <v>1399</v>
      </c>
      <c r="Q533" s="69">
        <v>270514</v>
      </c>
      <c r="R533" s="63">
        <v>270514</v>
      </c>
      <c r="S533" s="24" t="s">
        <v>80</v>
      </c>
      <c r="T533" s="54" t="s">
        <v>81</v>
      </c>
      <c r="U533" s="18">
        <v>290189</v>
      </c>
      <c r="V533" s="18">
        <v>290189</v>
      </c>
      <c r="W533" s="18" t="s">
        <v>1396</v>
      </c>
      <c r="X533" s="77" t="s">
        <v>1397</v>
      </c>
      <c r="Y533" s="89">
        <f t="shared" si="127"/>
        <v>253112.8</v>
      </c>
      <c r="Z533" s="90">
        <f t="shared" si="128"/>
        <v>27963.950734830014</v>
      </c>
      <c r="AA533" s="91">
        <f t="shared" si="129"/>
        <v>0.11048019197302553</v>
      </c>
      <c r="AB533" s="90">
        <f t="shared" si="130"/>
        <v>281076.75073482998</v>
      </c>
      <c r="AC533" s="90">
        <f t="shared" si="131"/>
        <v>225148.84926516996</v>
      </c>
      <c r="AD533" s="92" t="str">
        <f t="shared" si="134"/>
        <v/>
      </c>
      <c r="AE533" s="92">
        <f t="shared" si="135"/>
        <v>250000</v>
      </c>
      <c r="AF533" s="92">
        <f t="shared" si="136"/>
        <v>235229</v>
      </c>
      <c r="AG533" s="92">
        <f t="shared" si="137"/>
        <v>270514</v>
      </c>
      <c r="AH533" s="92" t="str">
        <f t="shared" si="138"/>
        <v/>
      </c>
      <c r="AI533" s="100">
        <f t="shared" si="139"/>
        <v>251914.33333333334</v>
      </c>
      <c r="AJ533" s="93">
        <f t="shared" si="132"/>
        <v>17720.223202130761</v>
      </c>
      <c r="AK533" s="23">
        <f t="shared" si="133"/>
        <v>7.0342258686342155E-2</v>
      </c>
      <c r="AM533" s="41"/>
    </row>
    <row r="534" spans="1:39" s="15" customFormat="1" ht="74.25" customHeight="1" x14ac:dyDescent="0.2">
      <c r="A534" s="81">
        <v>531</v>
      </c>
      <c r="B534" s="82" t="s">
        <v>608</v>
      </c>
      <c r="C534" s="82" t="s">
        <v>1264</v>
      </c>
      <c r="D534" s="83" t="s">
        <v>1391</v>
      </c>
      <c r="E534" s="64">
        <v>108597</v>
      </c>
      <c r="F534" s="65">
        <v>108597</v>
      </c>
      <c r="G534" s="25" t="s">
        <v>1392</v>
      </c>
      <c r="H534" s="52" t="s">
        <v>1393</v>
      </c>
      <c r="I534" s="62">
        <v>110000</v>
      </c>
      <c r="J534" s="66">
        <v>110000</v>
      </c>
      <c r="K534" s="28" t="s">
        <v>1394</v>
      </c>
      <c r="L534" s="55" t="s">
        <v>1395</v>
      </c>
      <c r="M534" s="67">
        <v>116309</v>
      </c>
      <c r="N534" s="68">
        <v>116309</v>
      </c>
      <c r="O534" s="25" t="s">
        <v>1398</v>
      </c>
      <c r="P534" s="75" t="s">
        <v>1399</v>
      </c>
      <c r="Q534" s="69">
        <v>133755</v>
      </c>
      <c r="R534" s="63">
        <v>133755</v>
      </c>
      <c r="S534" s="24" t="s">
        <v>80</v>
      </c>
      <c r="T534" s="54" t="s">
        <v>81</v>
      </c>
      <c r="U534" s="18">
        <v>143484</v>
      </c>
      <c r="V534" s="18">
        <v>143484</v>
      </c>
      <c r="W534" s="18" t="s">
        <v>1396</v>
      </c>
      <c r="X534" s="77" t="s">
        <v>1397</v>
      </c>
      <c r="Y534" s="89">
        <f t="shared" si="127"/>
        <v>122429</v>
      </c>
      <c r="Z534" s="90">
        <f t="shared" si="128"/>
        <v>15450.323346130979</v>
      </c>
      <c r="AA534" s="91">
        <f t="shared" si="129"/>
        <v>0.12619823200492514</v>
      </c>
      <c r="AB534" s="90">
        <f t="shared" si="130"/>
        <v>137879.32334613099</v>
      </c>
      <c r="AC534" s="90">
        <f t="shared" si="131"/>
        <v>106978.67665386901</v>
      </c>
      <c r="AD534" s="92">
        <f t="shared" si="134"/>
        <v>108597</v>
      </c>
      <c r="AE534" s="92">
        <f t="shared" si="135"/>
        <v>110000</v>
      </c>
      <c r="AF534" s="92">
        <f t="shared" si="136"/>
        <v>116309</v>
      </c>
      <c r="AG534" s="92">
        <f t="shared" si="137"/>
        <v>133755</v>
      </c>
      <c r="AH534" s="92" t="str">
        <f t="shared" si="138"/>
        <v/>
      </c>
      <c r="AI534" s="100">
        <f t="shared" si="139"/>
        <v>117165.25</v>
      </c>
      <c r="AJ534" s="93">
        <f t="shared" si="132"/>
        <v>11557.229840378417</v>
      </c>
      <c r="AK534" s="23">
        <f t="shared" si="133"/>
        <v>9.8640423166240984E-2</v>
      </c>
      <c r="AM534" s="41"/>
    </row>
    <row r="535" spans="1:39" s="15" customFormat="1" ht="74.25" customHeight="1" x14ac:dyDescent="0.2">
      <c r="A535" s="81">
        <v>532</v>
      </c>
      <c r="B535" s="82" t="s">
        <v>609</v>
      </c>
      <c r="C535" s="82" t="s">
        <v>1265</v>
      </c>
      <c r="D535" s="83" t="s">
        <v>1391</v>
      </c>
      <c r="E535" s="64">
        <v>119921</v>
      </c>
      <c r="F535" s="65">
        <v>119921</v>
      </c>
      <c r="G535" s="25" t="s">
        <v>1392</v>
      </c>
      <c r="H535" s="52" t="s">
        <v>1393</v>
      </c>
      <c r="I535" s="62">
        <v>250000</v>
      </c>
      <c r="J535" s="66">
        <v>250000</v>
      </c>
      <c r="K535" s="28" t="s">
        <v>1394</v>
      </c>
      <c r="L535" s="55" t="s">
        <v>1395</v>
      </c>
      <c r="M535" s="67">
        <v>128438</v>
      </c>
      <c r="N535" s="68">
        <v>128438</v>
      </c>
      <c r="O535" s="25" t="s">
        <v>1398</v>
      </c>
      <c r="P535" s="75" t="s">
        <v>1399</v>
      </c>
      <c r="Q535" s="69">
        <v>147703</v>
      </c>
      <c r="R535" s="63">
        <v>147703</v>
      </c>
      <c r="S535" s="24" t="s">
        <v>80</v>
      </c>
      <c r="T535" s="54" t="s">
        <v>81</v>
      </c>
      <c r="U535" s="18">
        <v>158447</v>
      </c>
      <c r="V535" s="18">
        <v>158447</v>
      </c>
      <c r="W535" s="18" t="s">
        <v>1396</v>
      </c>
      <c r="X535" s="77" t="s">
        <v>1397</v>
      </c>
      <c r="Y535" s="89">
        <f t="shared" si="127"/>
        <v>160901.79999999999</v>
      </c>
      <c r="Z535" s="90">
        <f t="shared" si="128"/>
        <v>52086.581493701437</v>
      </c>
      <c r="AA535" s="91">
        <f t="shared" si="129"/>
        <v>0.32371658672371245</v>
      </c>
      <c r="AB535" s="90">
        <f t="shared" si="130"/>
        <v>212988.38149370142</v>
      </c>
      <c r="AC535" s="90">
        <f t="shared" si="131"/>
        <v>108815.21850629855</v>
      </c>
      <c r="AD535" s="92">
        <f t="shared" si="134"/>
        <v>119921</v>
      </c>
      <c r="AE535" s="92" t="str">
        <f t="shared" si="135"/>
        <v/>
      </c>
      <c r="AF535" s="92">
        <f t="shared" si="136"/>
        <v>128438</v>
      </c>
      <c r="AG535" s="92">
        <f t="shared" si="137"/>
        <v>147703</v>
      </c>
      <c r="AH535" s="92">
        <f t="shared" si="138"/>
        <v>158447</v>
      </c>
      <c r="AI535" s="100">
        <f t="shared" si="139"/>
        <v>138627.25</v>
      </c>
      <c r="AJ535" s="93">
        <f t="shared" si="132"/>
        <v>17596.745274339799</v>
      </c>
      <c r="AK535" s="23">
        <f t="shared" si="133"/>
        <v>0.1269356874232144</v>
      </c>
      <c r="AM535" s="41"/>
    </row>
    <row r="536" spans="1:39" s="15" customFormat="1" ht="74.25" customHeight="1" x14ac:dyDescent="0.2">
      <c r="A536" s="81">
        <v>533</v>
      </c>
      <c r="B536" s="82" t="s">
        <v>610</v>
      </c>
      <c r="C536" s="82" t="s">
        <v>1266</v>
      </c>
      <c r="D536" s="83" t="s">
        <v>1391</v>
      </c>
      <c r="E536" s="64">
        <v>247249</v>
      </c>
      <c r="F536" s="65">
        <v>247249</v>
      </c>
      <c r="G536" s="25" t="s">
        <v>1392</v>
      </c>
      <c r="H536" s="52" t="s">
        <v>1393</v>
      </c>
      <c r="I536" s="62">
        <v>300000</v>
      </c>
      <c r="J536" s="66">
        <v>300000</v>
      </c>
      <c r="K536" s="28" t="s">
        <v>1394</v>
      </c>
      <c r="L536" s="55" t="s">
        <v>1395</v>
      </c>
      <c r="M536" s="67">
        <v>264808</v>
      </c>
      <c r="N536" s="68">
        <v>264808</v>
      </c>
      <c r="O536" s="25" t="s">
        <v>1398</v>
      </c>
      <c r="P536" s="75" t="s">
        <v>1399</v>
      </c>
      <c r="Q536" s="69">
        <v>304529</v>
      </c>
      <c r="R536" s="63">
        <v>304529</v>
      </c>
      <c r="S536" s="24" t="s">
        <v>80</v>
      </c>
      <c r="T536" s="54" t="s">
        <v>81</v>
      </c>
      <c r="U536" s="18">
        <v>326679</v>
      </c>
      <c r="V536" s="18">
        <v>326679</v>
      </c>
      <c r="W536" s="18" t="s">
        <v>1396</v>
      </c>
      <c r="X536" s="77" t="s">
        <v>1397</v>
      </c>
      <c r="Y536" s="89">
        <f t="shared" si="127"/>
        <v>288653</v>
      </c>
      <c r="Z536" s="90">
        <f t="shared" si="128"/>
        <v>32053.290400518945</v>
      </c>
      <c r="AA536" s="91">
        <f t="shared" si="129"/>
        <v>0.1110443695389237</v>
      </c>
      <c r="AB536" s="90">
        <f t="shared" si="130"/>
        <v>320706.29040051892</v>
      </c>
      <c r="AC536" s="90">
        <f t="shared" si="131"/>
        <v>256599.70959948105</v>
      </c>
      <c r="AD536" s="92" t="str">
        <f t="shared" si="134"/>
        <v/>
      </c>
      <c r="AE536" s="92">
        <f t="shared" si="135"/>
        <v>300000</v>
      </c>
      <c r="AF536" s="92">
        <f t="shared" si="136"/>
        <v>264808</v>
      </c>
      <c r="AG536" s="92">
        <f t="shared" si="137"/>
        <v>304529</v>
      </c>
      <c r="AH536" s="92" t="str">
        <f t="shared" si="138"/>
        <v/>
      </c>
      <c r="AI536" s="100">
        <f t="shared" si="139"/>
        <v>289779</v>
      </c>
      <c r="AJ536" s="93">
        <f t="shared" si="132"/>
        <v>21743.759817474071</v>
      </c>
      <c r="AK536" s="23">
        <f t="shared" si="133"/>
        <v>7.5035664480428435E-2</v>
      </c>
      <c r="AM536" s="41"/>
    </row>
    <row r="537" spans="1:39" s="15" customFormat="1" ht="74.25" customHeight="1" x14ac:dyDescent="0.2">
      <c r="A537" s="81">
        <v>534</v>
      </c>
      <c r="B537" s="82" t="s">
        <v>611</v>
      </c>
      <c r="C537" s="82" t="s">
        <v>1267</v>
      </c>
      <c r="D537" s="83" t="s">
        <v>1391</v>
      </c>
      <c r="E537" s="64">
        <v>132405</v>
      </c>
      <c r="F537" s="65">
        <v>132405</v>
      </c>
      <c r="G537" s="25" t="s">
        <v>1392</v>
      </c>
      <c r="H537" s="52" t="s">
        <v>1393</v>
      </c>
      <c r="I537" s="62">
        <v>150000</v>
      </c>
      <c r="J537" s="66">
        <v>150000</v>
      </c>
      <c r="K537" s="28" t="s">
        <v>1394</v>
      </c>
      <c r="L537" s="55" t="s">
        <v>1395</v>
      </c>
      <c r="M537" s="67">
        <v>141808</v>
      </c>
      <c r="N537" s="68">
        <v>141808</v>
      </c>
      <c r="O537" s="25" t="s">
        <v>1398</v>
      </c>
      <c r="P537" s="75" t="s">
        <v>1399</v>
      </c>
      <c r="Q537" s="69">
        <v>163080</v>
      </c>
      <c r="R537" s="63">
        <v>163080</v>
      </c>
      <c r="S537" s="24" t="s">
        <v>80</v>
      </c>
      <c r="T537" s="54" t="s">
        <v>81</v>
      </c>
      <c r="U537" s="18">
        <v>174941</v>
      </c>
      <c r="V537" s="18">
        <v>174941</v>
      </c>
      <c r="W537" s="18" t="s">
        <v>1396</v>
      </c>
      <c r="X537" s="77" t="s">
        <v>1397</v>
      </c>
      <c r="Y537" s="89">
        <f t="shared" si="127"/>
        <v>152446.79999999999</v>
      </c>
      <c r="Z537" s="90">
        <f t="shared" si="128"/>
        <v>16881.192336443535</v>
      </c>
      <c r="AA537" s="91">
        <f t="shared" si="129"/>
        <v>0.11073497335754857</v>
      </c>
      <c r="AB537" s="90">
        <f t="shared" si="130"/>
        <v>169327.99233644351</v>
      </c>
      <c r="AC537" s="90">
        <f t="shared" si="131"/>
        <v>135565.60766355647</v>
      </c>
      <c r="AD537" s="92" t="str">
        <f t="shared" si="134"/>
        <v/>
      </c>
      <c r="AE537" s="92">
        <f t="shared" si="135"/>
        <v>150000</v>
      </c>
      <c r="AF537" s="92">
        <f t="shared" si="136"/>
        <v>141808</v>
      </c>
      <c r="AG537" s="92">
        <f t="shared" si="137"/>
        <v>163080</v>
      </c>
      <c r="AH537" s="92" t="str">
        <f t="shared" si="138"/>
        <v/>
      </c>
      <c r="AI537" s="100">
        <f t="shared" si="139"/>
        <v>151629.33333333334</v>
      </c>
      <c r="AJ537" s="93">
        <f t="shared" si="132"/>
        <v>10729.191084761858</v>
      </c>
      <c r="AK537" s="23">
        <f t="shared" si="133"/>
        <v>7.0759336923123001E-2</v>
      </c>
      <c r="AM537" s="41"/>
    </row>
    <row r="538" spans="1:39" s="15" customFormat="1" ht="74.25" customHeight="1" x14ac:dyDescent="0.2">
      <c r="A538" s="81">
        <v>535</v>
      </c>
      <c r="B538" s="82" t="s">
        <v>612</v>
      </c>
      <c r="C538" s="82" t="s">
        <v>1268</v>
      </c>
      <c r="D538" s="83" t="s">
        <v>1391</v>
      </c>
      <c r="E538" s="64">
        <v>123434</v>
      </c>
      <c r="F538" s="65">
        <v>123434</v>
      </c>
      <c r="G538" s="25" t="s">
        <v>1392</v>
      </c>
      <c r="H538" s="52" t="s">
        <v>1393</v>
      </c>
      <c r="I538" s="62">
        <v>300000</v>
      </c>
      <c r="J538" s="66">
        <v>300000</v>
      </c>
      <c r="K538" s="28" t="s">
        <v>1394</v>
      </c>
      <c r="L538" s="55" t="s">
        <v>1395</v>
      </c>
      <c r="M538" s="67">
        <v>132200</v>
      </c>
      <c r="N538" s="68">
        <v>132200</v>
      </c>
      <c r="O538" s="25" t="s">
        <v>1398</v>
      </c>
      <c r="P538" s="75" t="s">
        <v>1399</v>
      </c>
      <c r="Q538" s="69">
        <v>152030</v>
      </c>
      <c r="R538" s="63">
        <v>152030</v>
      </c>
      <c r="S538" s="24" t="s">
        <v>80</v>
      </c>
      <c r="T538" s="54" t="s">
        <v>81</v>
      </c>
      <c r="U538" s="18">
        <v>163088</v>
      </c>
      <c r="V538" s="18">
        <v>163088</v>
      </c>
      <c r="W538" s="18" t="s">
        <v>1396</v>
      </c>
      <c r="X538" s="77" t="s">
        <v>1397</v>
      </c>
      <c r="Y538" s="89">
        <f t="shared" si="127"/>
        <v>174150.39999999999</v>
      </c>
      <c r="Z538" s="90">
        <f t="shared" si="128"/>
        <v>72079.469856541007</v>
      </c>
      <c r="AA538" s="91">
        <f t="shared" si="129"/>
        <v>0.41389207177555154</v>
      </c>
      <c r="AB538" s="90">
        <f t="shared" si="130"/>
        <v>246229.86985654099</v>
      </c>
      <c r="AC538" s="90">
        <f t="shared" si="131"/>
        <v>102070.93014345899</v>
      </c>
      <c r="AD538" s="92">
        <f t="shared" si="134"/>
        <v>123434</v>
      </c>
      <c r="AE538" s="92" t="str">
        <f t="shared" si="135"/>
        <v/>
      </c>
      <c r="AF538" s="92">
        <f t="shared" si="136"/>
        <v>132200</v>
      </c>
      <c r="AG538" s="92">
        <f t="shared" si="137"/>
        <v>152030</v>
      </c>
      <c r="AH538" s="92">
        <f t="shared" si="138"/>
        <v>163088</v>
      </c>
      <c r="AI538" s="100">
        <f t="shared" si="139"/>
        <v>142688</v>
      </c>
      <c r="AJ538" s="93">
        <f t="shared" si="132"/>
        <v>18112.128753959321</v>
      </c>
      <c r="AK538" s="23">
        <f t="shared" si="133"/>
        <v>0.12693519254568936</v>
      </c>
      <c r="AM538" s="41"/>
    </row>
    <row r="539" spans="1:39" s="15" customFormat="1" ht="74.25" customHeight="1" x14ac:dyDescent="0.2">
      <c r="A539" s="81">
        <v>536</v>
      </c>
      <c r="B539" s="82" t="s">
        <v>613</v>
      </c>
      <c r="C539" s="82" t="s">
        <v>1269</v>
      </c>
      <c r="D539" s="83" t="s">
        <v>1391</v>
      </c>
      <c r="E539" s="64">
        <v>254080</v>
      </c>
      <c r="F539" s="65">
        <v>254080</v>
      </c>
      <c r="G539" s="25" t="s">
        <v>1392</v>
      </c>
      <c r="H539" s="52" t="s">
        <v>1393</v>
      </c>
      <c r="I539" s="62">
        <v>400000</v>
      </c>
      <c r="J539" s="66">
        <v>400000</v>
      </c>
      <c r="K539" s="28" t="s">
        <v>1394</v>
      </c>
      <c r="L539" s="55" t="s">
        <v>1395</v>
      </c>
      <c r="M539" s="67">
        <v>272124</v>
      </c>
      <c r="N539" s="68">
        <v>272124</v>
      </c>
      <c r="O539" s="25" t="s">
        <v>1398</v>
      </c>
      <c r="P539" s="75" t="s">
        <v>1399</v>
      </c>
      <c r="Q539" s="69">
        <v>312943</v>
      </c>
      <c r="R539" s="63">
        <v>312943</v>
      </c>
      <c r="S539" s="24" t="s">
        <v>80</v>
      </c>
      <c r="T539" s="54" t="s">
        <v>81</v>
      </c>
      <c r="U539" s="18">
        <v>335705</v>
      </c>
      <c r="V539" s="18">
        <v>335705</v>
      </c>
      <c r="W539" s="18" t="s">
        <v>1396</v>
      </c>
      <c r="X539" s="77" t="s">
        <v>1397</v>
      </c>
      <c r="Y539" s="89">
        <f t="shared" si="127"/>
        <v>314970.40000000002</v>
      </c>
      <c r="Z539" s="90">
        <f t="shared" si="128"/>
        <v>57461.991066269213</v>
      </c>
      <c r="AA539" s="91">
        <f t="shared" si="129"/>
        <v>0.18243616246564506</v>
      </c>
      <c r="AB539" s="90">
        <f t="shared" si="130"/>
        <v>372432.39106626925</v>
      </c>
      <c r="AC539" s="90">
        <f t="shared" si="131"/>
        <v>257508.4089337308</v>
      </c>
      <c r="AD539" s="92" t="str">
        <f t="shared" si="134"/>
        <v/>
      </c>
      <c r="AE539" s="92" t="str">
        <f t="shared" si="135"/>
        <v/>
      </c>
      <c r="AF539" s="92">
        <f t="shared" si="136"/>
        <v>272124</v>
      </c>
      <c r="AG539" s="92">
        <f t="shared" si="137"/>
        <v>312943</v>
      </c>
      <c r="AH539" s="92">
        <f t="shared" si="138"/>
        <v>335705</v>
      </c>
      <c r="AI539" s="100">
        <f t="shared" si="139"/>
        <v>306924</v>
      </c>
      <c r="AJ539" s="93">
        <f t="shared" si="132"/>
        <v>32215.014527390795</v>
      </c>
      <c r="AK539" s="23">
        <f t="shared" si="133"/>
        <v>0.10496088454272326</v>
      </c>
      <c r="AM539" s="41"/>
    </row>
    <row r="540" spans="1:39" s="15" customFormat="1" ht="74.25" customHeight="1" x14ac:dyDescent="0.2">
      <c r="A540" s="81">
        <v>537</v>
      </c>
      <c r="B540" s="82" t="s">
        <v>614</v>
      </c>
      <c r="C540" s="82" t="s">
        <v>1270</v>
      </c>
      <c r="D540" s="83" t="s">
        <v>1391</v>
      </c>
      <c r="E540" s="64">
        <v>194821</v>
      </c>
      <c r="F540" s="65">
        <v>194821</v>
      </c>
      <c r="G540" s="25" t="s">
        <v>1392</v>
      </c>
      <c r="H540" s="52" t="s">
        <v>1393</v>
      </c>
      <c r="I540" s="62">
        <v>160000</v>
      </c>
      <c r="J540" s="66">
        <v>160000</v>
      </c>
      <c r="K540" s="28" t="s">
        <v>1394</v>
      </c>
      <c r="L540" s="55" t="s">
        <v>1395</v>
      </c>
      <c r="M540" s="67">
        <v>208657</v>
      </c>
      <c r="N540" s="68">
        <v>208657</v>
      </c>
      <c r="O540" s="25" t="s">
        <v>1398</v>
      </c>
      <c r="P540" s="75" t="s">
        <v>1399</v>
      </c>
      <c r="Q540" s="69">
        <v>239956</v>
      </c>
      <c r="R540" s="63">
        <v>239956</v>
      </c>
      <c r="S540" s="24" t="s">
        <v>80</v>
      </c>
      <c r="T540" s="54" t="s">
        <v>81</v>
      </c>
      <c r="U540" s="18">
        <v>257409</v>
      </c>
      <c r="V540" s="18">
        <v>257409</v>
      </c>
      <c r="W540" s="18" t="s">
        <v>1396</v>
      </c>
      <c r="X540" s="77" t="s">
        <v>1397</v>
      </c>
      <c r="Y540" s="89">
        <f t="shared" si="127"/>
        <v>212168.6</v>
      </c>
      <c r="Z540" s="90">
        <f t="shared" si="128"/>
        <v>38254.629710663823</v>
      </c>
      <c r="AA540" s="91">
        <f t="shared" si="129"/>
        <v>0.18030297466573197</v>
      </c>
      <c r="AB540" s="90">
        <f t="shared" si="130"/>
        <v>250423.22971066384</v>
      </c>
      <c r="AC540" s="90">
        <f t="shared" si="131"/>
        <v>173913.97028933617</v>
      </c>
      <c r="AD540" s="92">
        <f t="shared" si="134"/>
        <v>194821</v>
      </c>
      <c r="AE540" s="92" t="str">
        <f t="shared" si="135"/>
        <v/>
      </c>
      <c r="AF540" s="92">
        <f t="shared" si="136"/>
        <v>208657</v>
      </c>
      <c r="AG540" s="92">
        <f t="shared" si="137"/>
        <v>239956</v>
      </c>
      <c r="AH540" s="92" t="str">
        <f t="shared" si="138"/>
        <v/>
      </c>
      <c r="AI540" s="100">
        <f t="shared" si="139"/>
        <v>214478</v>
      </c>
      <c r="AJ540" s="93">
        <f t="shared" si="132"/>
        <v>23123.691033223913</v>
      </c>
      <c r="AK540" s="23">
        <f t="shared" si="133"/>
        <v>0.10781381322664289</v>
      </c>
      <c r="AM540" s="41"/>
    </row>
    <row r="541" spans="1:39" s="15" customFormat="1" ht="74.25" customHeight="1" x14ac:dyDescent="0.2">
      <c r="A541" s="81">
        <v>538</v>
      </c>
      <c r="B541" s="82" t="s">
        <v>615</v>
      </c>
      <c r="C541" s="82" t="s">
        <v>1271</v>
      </c>
      <c r="D541" s="83" t="s">
        <v>1391</v>
      </c>
      <c r="E541" s="64">
        <v>16586</v>
      </c>
      <c r="F541" s="65">
        <v>16586</v>
      </c>
      <c r="G541" s="25" t="s">
        <v>1392</v>
      </c>
      <c r="H541" s="52" t="s">
        <v>1393</v>
      </c>
      <c r="I541" s="62">
        <v>50000</v>
      </c>
      <c r="J541" s="66">
        <v>50000</v>
      </c>
      <c r="K541" s="28" t="s">
        <v>1394</v>
      </c>
      <c r="L541" s="55" t="s">
        <v>1395</v>
      </c>
      <c r="M541" s="67">
        <v>17765</v>
      </c>
      <c r="N541" s="68">
        <v>17765</v>
      </c>
      <c r="O541" s="25" t="s">
        <v>1398</v>
      </c>
      <c r="P541" s="75" t="s">
        <v>1399</v>
      </c>
      <c r="Q541" s="69">
        <v>20429</v>
      </c>
      <c r="R541" s="63">
        <v>20429</v>
      </c>
      <c r="S541" s="24" t="s">
        <v>80</v>
      </c>
      <c r="T541" s="54" t="s">
        <v>81</v>
      </c>
      <c r="U541" s="18">
        <v>21915</v>
      </c>
      <c r="V541" s="18">
        <v>21915</v>
      </c>
      <c r="W541" s="18" t="s">
        <v>1396</v>
      </c>
      <c r="X541" s="77" t="s">
        <v>1397</v>
      </c>
      <c r="Y541" s="89">
        <f t="shared" si="127"/>
        <v>25339</v>
      </c>
      <c r="Z541" s="90">
        <f t="shared" si="128"/>
        <v>13946.122059554764</v>
      </c>
      <c r="AA541" s="91">
        <f t="shared" si="129"/>
        <v>0.5503817064428258</v>
      </c>
      <c r="AB541" s="90">
        <f t="shared" si="130"/>
        <v>39285.122059554764</v>
      </c>
      <c r="AC541" s="90">
        <f t="shared" si="131"/>
        <v>11392.877940445236</v>
      </c>
      <c r="AD541" s="92">
        <f t="shared" si="134"/>
        <v>16586</v>
      </c>
      <c r="AE541" s="92" t="str">
        <f t="shared" si="135"/>
        <v/>
      </c>
      <c r="AF541" s="92">
        <f t="shared" si="136"/>
        <v>17765</v>
      </c>
      <c r="AG541" s="92">
        <f t="shared" si="137"/>
        <v>20429</v>
      </c>
      <c r="AH541" s="92">
        <f t="shared" si="138"/>
        <v>21915</v>
      </c>
      <c r="AI541" s="100">
        <f t="shared" si="139"/>
        <v>19173.75</v>
      </c>
      <c r="AJ541" s="93">
        <f t="shared" si="132"/>
        <v>2433.8673443719154</v>
      </c>
      <c r="AK541" s="23">
        <f t="shared" si="133"/>
        <v>0.12693747151036783</v>
      </c>
      <c r="AM541" s="41"/>
    </row>
    <row r="542" spans="1:39" s="15" customFormat="1" ht="74.25" customHeight="1" x14ac:dyDescent="0.2">
      <c r="A542" s="81">
        <v>539</v>
      </c>
      <c r="B542" s="82" t="s">
        <v>616</v>
      </c>
      <c r="C542" s="82" t="s">
        <v>1272</v>
      </c>
      <c r="D542" s="83" t="s">
        <v>1391</v>
      </c>
      <c r="E542" s="64">
        <v>77319</v>
      </c>
      <c r="F542" s="65">
        <v>77319</v>
      </c>
      <c r="G542" s="25" t="s">
        <v>1392</v>
      </c>
      <c r="H542" s="52" t="s">
        <v>1393</v>
      </c>
      <c r="I542" s="62">
        <v>100000</v>
      </c>
      <c r="J542" s="66">
        <v>100000</v>
      </c>
      <c r="K542" s="28" t="s">
        <v>1394</v>
      </c>
      <c r="L542" s="55" t="s">
        <v>1395</v>
      </c>
      <c r="M542" s="67">
        <v>82810</v>
      </c>
      <c r="N542" s="68">
        <v>82810</v>
      </c>
      <c r="O542" s="25" t="s">
        <v>1398</v>
      </c>
      <c r="P542" s="75" t="s">
        <v>1399</v>
      </c>
      <c r="Q542" s="69">
        <v>95231</v>
      </c>
      <c r="R542" s="63">
        <v>95231</v>
      </c>
      <c r="S542" s="24" t="s">
        <v>80</v>
      </c>
      <c r="T542" s="54" t="s">
        <v>81</v>
      </c>
      <c r="U542" s="18">
        <v>102158</v>
      </c>
      <c r="V542" s="18">
        <v>102158</v>
      </c>
      <c r="W542" s="18" t="s">
        <v>1396</v>
      </c>
      <c r="X542" s="77" t="s">
        <v>1397</v>
      </c>
      <c r="Y542" s="89">
        <f t="shared" si="127"/>
        <v>91503.6</v>
      </c>
      <c r="Z542" s="90">
        <f t="shared" si="128"/>
        <v>10913.066952053361</v>
      </c>
      <c r="AA542" s="91">
        <f t="shared" si="129"/>
        <v>0.11926379893308417</v>
      </c>
      <c r="AB542" s="90">
        <f t="shared" si="130"/>
        <v>102416.66695205336</v>
      </c>
      <c r="AC542" s="90">
        <f t="shared" si="131"/>
        <v>80590.53304794665</v>
      </c>
      <c r="AD542" s="92" t="str">
        <f t="shared" si="134"/>
        <v/>
      </c>
      <c r="AE542" s="92">
        <f t="shared" si="135"/>
        <v>100000</v>
      </c>
      <c r="AF542" s="92">
        <f t="shared" si="136"/>
        <v>82810</v>
      </c>
      <c r="AG542" s="92">
        <f t="shared" si="137"/>
        <v>95231</v>
      </c>
      <c r="AH542" s="92">
        <f t="shared" si="138"/>
        <v>102158</v>
      </c>
      <c r="AI542" s="100">
        <f t="shared" si="139"/>
        <v>95049.75</v>
      </c>
      <c r="AJ542" s="93">
        <f t="shared" si="132"/>
        <v>8657.8774294473205</v>
      </c>
      <c r="AK542" s="23">
        <f t="shared" si="133"/>
        <v>9.108785061977881E-2</v>
      </c>
      <c r="AM542" s="41"/>
    </row>
    <row r="543" spans="1:39" s="15" customFormat="1" ht="74.25" customHeight="1" x14ac:dyDescent="0.2">
      <c r="A543" s="81">
        <v>540</v>
      </c>
      <c r="B543" s="82" t="s">
        <v>617</v>
      </c>
      <c r="C543" s="82" t="s">
        <v>1273</v>
      </c>
      <c r="D543" s="83" t="s">
        <v>1391</v>
      </c>
      <c r="E543" s="64">
        <v>42187</v>
      </c>
      <c r="F543" s="65">
        <v>42187</v>
      </c>
      <c r="G543" s="25" t="s">
        <v>1392</v>
      </c>
      <c r="H543" s="52" t="s">
        <v>1393</v>
      </c>
      <c r="I543" s="62">
        <v>20000</v>
      </c>
      <c r="J543" s="66">
        <v>20000</v>
      </c>
      <c r="K543" s="28" t="s">
        <v>1394</v>
      </c>
      <c r="L543" s="55" t="s">
        <v>1395</v>
      </c>
      <c r="M543" s="67">
        <v>45183</v>
      </c>
      <c r="N543" s="68">
        <v>45183</v>
      </c>
      <c r="O543" s="25" t="s">
        <v>1398</v>
      </c>
      <c r="P543" s="75" t="s">
        <v>1399</v>
      </c>
      <c r="Q543" s="69">
        <v>51960</v>
      </c>
      <c r="R543" s="63">
        <v>51960</v>
      </c>
      <c r="S543" s="24" t="s">
        <v>80</v>
      </c>
      <c r="T543" s="54" t="s">
        <v>81</v>
      </c>
      <c r="U543" s="18">
        <v>55739</v>
      </c>
      <c r="V543" s="18">
        <v>55739</v>
      </c>
      <c r="W543" s="18" t="s">
        <v>1396</v>
      </c>
      <c r="X543" s="77" t="s">
        <v>1397</v>
      </c>
      <c r="Y543" s="89">
        <f t="shared" si="127"/>
        <v>43013.8</v>
      </c>
      <c r="Z543" s="90">
        <f t="shared" si="128"/>
        <v>13937.263242832138</v>
      </c>
      <c r="AA543" s="91">
        <f t="shared" si="129"/>
        <v>0.32401841369123713</v>
      </c>
      <c r="AB543" s="90">
        <f t="shared" si="130"/>
        <v>56951.063242832141</v>
      </c>
      <c r="AC543" s="90">
        <f t="shared" si="131"/>
        <v>29076.536757167865</v>
      </c>
      <c r="AD543" s="92">
        <f t="shared" si="134"/>
        <v>42187</v>
      </c>
      <c r="AE543" s="92" t="str">
        <f t="shared" si="135"/>
        <v/>
      </c>
      <c r="AF543" s="92">
        <f t="shared" si="136"/>
        <v>45183</v>
      </c>
      <c r="AG543" s="92">
        <f t="shared" si="137"/>
        <v>51960</v>
      </c>
      <c r="AH543" s="92">
        <f t="shared" si="138"/>
        <v>55739</v>
      </c>
      <c r="AI543" s="100">
        <f t="shared" si="139"/>
        <v>48767.25</v>
      </c>
      <c r="AJ543" s="93">
        <f t="shared" si="132"/>
        <v>6189.9243062146297</v>
      </c>
      <c r="AK543" s="23">
        <f t="shared" si="133"/>
        <v>0.12692789333445353</v>
      </c>
      <c r="AM543" s="41"/>
    </row>
    <row r="544" spans="1:39" s="15" customFormat="1" ht="74.25" customHeight="1" x14ac:dyDescent="0.2">
      <c r="A544" s="81">
        <v>541</v>
      </c>
      <c r="B544" s="82" t="s">
        <v>618</v>
      </c>
      <c r="C544" s="82" t="s">
        <v>1274</v>
      </c>
      <c r="D544" s="83" t="s">
        <v>1391</v>
      </c>
      <c r="E544" s="64">
        <v>212407</v>
      </c>
      <c r="F544" s="65">
        <v>212407</v>
      </c>
      <c r="G544" s="25" t="s">
        <v>1392</v>
      </c>
      <c r="H544" s="52" t="s">
        <v>1393</v>
      </c>
      <c r="I544" s="62">
        <v>350000</v>
      </c>
      <c r="J544" s="66">
        <v>350000</v>
      </c>
      <c r="K544" s="28" t="s">
        <v>1394</v>
      </c>
      <c r="L544" s="55" t="s">
        <v>1395</v>
      </c>
      <c r="M544" s="67">
        <v>227492</v>
      </c>
      <c r="N544" s="68">
        <v>227492</v>
      </c>
      <c r="O544" s="25" t="s">
        <v>1398</v>
      </c>
      <c r="P544" s="75" t="s">
        <v>1399</v>
      </c>
      <c r="Q544" s="69">
        <v>261616</v>
      </c>
      <c r="R544" s="63">
        <v>261616</v>
      </c>
      <c r="S544" s="24" t="s">
        <v>80</v>
      </c>
      <c r="T544" s="54" t="s">
        <v>81</v>
      </c>
      <c r="U544" s="18">
        <v>280644</v>
      </c>
      <c r="V544" s="18">
        <v>280644</v>
      </c>
      <c r="W544" s="18" t="s">
        <v>1396</v>
      </c>
      <c r="X544" s="77" t="s">
        <v>1397</v>
      </c>
      <c r="Y544" s="89">
        <f t="shared" si="127"/>
        <v>266431.8</v>
      </c>
      <c r="Z544" s="90">
        <f t="shared" si="128"/>
        <v>53953.242833030868</v>
      </c>
      <c r="AA544" s="91">
        <f t="shared" si="129"/>
        <v>0.20250301515446306</v>
      </c>
      <c r="AB544" s="90">
        <f t="shared" si="130"/>
        <v>320385.04283303086</v>
      </c>
      <c r="AC544" s="90">
        <f t="shared" si="131"/>
        <v>212478.55716696911</v>
      </c>
      <c r="AD544" s="92" t="str">
        <f t="shared" si="134"/>
        <v/>
      </c>
      <c r="AE544" s="92" t="str">
        <f t="shared" si="135"/>
        <v/>
      </c>
      <c r="AF544" s="92">
        <f t="shared" si="136"/>
        <v>227492</v>
      </c>
      <c r="AG544" s="92">
        <f t="shared" si="137"/>
        <v>261616</v>
      </c>
      <c r="AH544" s="92">
        <f t="shared" si="138"/>
        <v>280644</v>
      </c>
      <c r="AI544" s="100">
        <f t="shared" si="139"/>
        <v>256584</v>
      </c>
      <c r="AJ544" s="93">
        <f t="shared" si="132"/>
        <v>26930.921707212325</v>
      </c>
      <c r="AK544" s="23">
        <f t="shared" si="133"/>
        <v>0.10495947411846539</v>
      </c>
      <c r="AM544" s="41"/>
    </row>
    <row r="545" spans="1:39" s="15" customFormat="1" ht="74.25" customHeight="1" x14ac:dyDescent="0.2">
      <c r="A545" s="81">
        <v>542</v>
      </c>
      <c r="B545" s="82" t="s">
        <v>619</v>
      </c>
      <c r="C545" s="82" t="s">
        <v>1275</v>
      </c>
      <c r="D545" s="83" t="s">
        <v>1391</v>
      </c>
      <c r="E545" s="64">
        <v>971513</v>
      </c>
      <c r="F545" s="65">
        <v>971513</v>
      </c>
      <c r="G545" s="25" t="s">
        <v>1392</v>
      </c>
      <c r="H545" s="52" t="s">
        <v>1393</v>
      </c>
      <c r="I545" s="62">
        <v>500000</v>
      </c>
      <c r="J545" s="66">
        <v>500000</v>
      </c>
      <c r="K545" s="28" t="s">
        <v>1394</v>
      </c>
      <c r="L545" s="55" t="s">
        <v>1395</v>
      </c>
      <c r="M545" s="67">
        <v>1039518</v>
      </c>
      <c r="N545" s="68">
        <v>1039518</v>
      </c>
      <c r="O545" s="25" t="s">
        <v>1398</v>
      </c>
      <c r="P545" s="75" t="s">
        <v>1399</v>
      </c>
      <c r="Q545" s="69">
        <v>1195446</v>
      </c>
      <c r="R545" s="63">
        <v>1195446</v>
      </c>
      <c r="S545" s="24" t="s">
        <v>80</v>
      </c>
      <c r="T545" s="54" t="s">
        <v>81</v>
      </c>
      <c r="U545" s="18">
        <v>1282397</v>
      </c>
      <c r="V545" s="18">
        <v>1282397</v>
      </c>
      <c r="W545" s="18" t="s">
        <v>1396</v>
      </c>
      <c r="X545" s="77" t="s">
        <v>1397</v>
      </c>
      <c r="Y545" s="89">
        <f t="shared" si="127"/>
        <v>997774.8</v>
      </c>
      <c r="Z545" s="90">
        <f t="shared" si="128"/>
        <v>304259.60479613452</v>
      </c>
      <c r="AA545" s="91">
        <f t="shared" si="129"/>
        <v>0.30493815317457856</v>
      </c>
      <c r="AB545" s="90">
        <f t="shared" si="130"/>
        <v>1302034.4047961347</v>
      </c>
      <c r="AC545" s="90">
        <f t="shared" si="131"/>
        <v>693515.19520386553</v>
      </c>
      <c r="AD545" s="92">
        <f t="shared" si="134"/>
        <v>971513</v>
      </c>
      <c r="AE545" s="92" t="str">
        <f t="shared" si="135"/>
        <v/>
      </c>
      <c r="AF545" s="92">
        <f t="shared" si="136"/>
        <v>1039518</v>
      </c>
      <c r="AG545" s="92">
        <f t="shared" si="137"/>
        <v>1195446</v>
      </c>
      <c r="AH545" s="92">
        <f t="shared" si="138"/>
        <v>1282397</v>
      </c>
      <c r="AI545" s="100">
        <f t="shared" si="139"/>
        <v>1122218.5</v>
      </c>
      <c r="AJ545" s="93">
        <f t="shared" si="132"/>
        <v>142092.62125928051</v>
      </c>
      <c r="AK545" s="23">
        <f t="shared" si="133"/>
        <v>0.12661760723003632</v>
      </c>
      <c r="AM545" s="41"/>
    </row>
    <row r="546" spans="1:39" s="15" customFormat="1" ht="74.25" customHeight="1" x14ac:dyDescent="0.2">
      <c r="A546" s="81">
        <v>543</v>
      </c>
      <c r="B546" s="82" t="s">
        <v>620</v>
      </c>
      <c r="C546" s="82" t="s">
        <v>1276</v>
      </c>
      <c r="D546" s="83" t="s">
        <v>1391</v>
      </c>
      <c r="E546" s="64">
        <v>534383</v>
      </c>
      <c r="F546" s="65">
        <v>534383</v>
      </c>
      <c r="G546" s="25" t="s">
        <v>1392</v>
      </c>
      <c r="H546" s="52" t="s">
        <v>1393</v>
      </c>
      <c r="I546" s="62">
        <v>900000</v>
      </c>
      <c r="J546" s="66">
        <v>900000</v>
      </c>
      <c r="K546" s="28" t="s">
        <v>1394</v>
      </c>
      <c r="L546" s="55" t="s">
        <v>1395</v>
      </c>
      <c r="M546" s="67">
        <v>572334</v>
      </c>
      <c r="N546" s="68">
        <v>572334</v>
      </c>
      <c r="O546" s="25" t="s">
        <v>1398</v>
      </c>
      <c r="P546" s="75" t="s">
        <v>1399</v>
      </c>
      <c r="Q546" s="69">
        <v>658184</v>
      </c>
      <c r="R546" s="63">
        <v>658184</v>
      </c>
      <c r="S546" s="24" t="s">
        <v>80</v>
      </c>
      <c r="T546" s="54" t="s">
        <v>81</v>
      </c>
      <c r="U546" s="18">
        <v>706057</v>
      </c>
      <c r="V546" s="18">
        <v>706057</v>
      </c>
      <c r="W546" s="18" t="s">
        <v>1396</v>
      </c>
      <c r="X546" s="77" t="s">
        <v>1397</v>
      </c>
      <c r="Y546" s="89">
        <f t="shared" si="127"/>
        <v>674191.6</v>
      </c>
      <c r="Z546" s="90">
        <f t="shared" si="128"/>
        <v>143337.44782610037</v>
      </c>
      <c r="AA546" s="91">
        <f t="shared" si="129"/>
        <v>0.21260639827921377</v>
      </c>
      <c r="AB546" s="90">
        <f t="shared" si="130"/>
        <v>817529.04782610037</v>
      </c>
      <c r="AC546" s="90">
        <f t="shared" si="131"/>
        <v>530854.15217389958</v>
      </c>
      <c r="AD546" s="92">
        <f t="shared" si="134"/>
        <v>534383</v>
      </c>
      <c r="AE546" s="92" t="str">
        <f t="shared" si="135"/>
        <v/>
      </c>
      <c r="AF546" s="92">
        <f t="shared" si="136"/>
        <v>572334</v>
      </c>
      <c r="AG546" s="92">
        <f t="shared" si="137"/>
        <v>658184</v>
      </c>
      <c r="AH546" s="92">
        <f t="shared" si="138"/>
        <v>706057</v>
      </c>
      <c r="AI546" s="100">
        <f t="shared" si="139"/>
        <v>617739.5</v>
      </c>
      <c r="AJ546" s="93">
        <f t="shared" si="132"/>
        <v>78412.804883301214</v>
      </c>
      <c r="AK546" s="23">
        <f t="shared" si="133"/>
        <v>0.12693506710077826</v>
      </c>
      <c r="AM546" s="41"/>
    </row>
    <row r="547" spans="1:39" s="15" customFormat="1" ht="74.25" customHeight="1" x14ac:dyDescent="0.2">
      <c r="A547" s="81">
        <v>544</v>
      </c>
      <c r="B547" s="82" t="s">
        <v>621</v>
      </c>
      <c r="C547" s="82" t="s">
        <v>1277</v>
      </c>
      <c r="D547" s="83" t="s">
        <v>1391</v>
      </c>
      <c r="E547" s="64">
        <v>839034</v>
      </c>
      <c r="F547" s="65">
        <v>839034</v>
      </c>
      <c r="G547" s="25" t="s">
        <v>1392</v>
      </c>
      <c r="H547" s="52" t="s">
        <v>1393</v>
      </c>
      <c r="I547" s="62">
        <v>2000000</v>
      </c>
      <c r="J547" s="66">
        <v>2000000</v>
      </c>
      <c r="K547" s="28" t="s">
        <v>1394</v>
      </c>
      <c r="L547" s="55" t="s">
        <v>1395</v>
      </c>
      <c r="M547" s="67">
        <v>897766</v>
      </c>
      <c r="N547" s="68">
        <v>897766</v>
      </c>
      <c r="O547" s="25" t="s">
        <v>1398</v>
      </c>
      <c r="P547" s="75" t="s">
        <v>1399</v>
      </c>
      <c r="Q547" s="69">
        <v>1032431</v>
      </c>
      <c r="R547" s="63">
        <v>1032431</v>
      </c>
      <c r="S547" s="24" t="s">
        <v>80</v>
      </c>
      <c r="T547" s="54" t="s">
        <v>81</v>
      </c>
      <c r="U547" s="18">
        <v>1607524</v>
      </c>
      <c r="V547" s="18">
        <v>1607524</v>
      </c>
      <c r="W547" s="18" t="s">
        <v>1396</v>
      </c>
      <c r="X547" s="77" t="s">
        <v>1397</v>
      </c>
      <c r="Y547" s="89">
        <f t="shared" si="127"/>
        <v>1275351</v>
      </c>
      <c r="Z547" s="90">
        <f t="shared" si="128"/>
        <v>506805.72171296569</v>
      </c>
      <c r="AA547" s="91">
        <f t="shared" si="129"/>
        <v>0.39738528586480559</v>
      </c>
      <c r="AB547" s="90">
        <f t="shared" si="130"/>
        <v>1782156.7217129658</v>
      </c>
      <c r="AC547" s="90">
        <f t="shared" si="131"/>
        <v>768545.27828703425</v>
      </c>
      <c r="AD547" s="92">
        <f t="shared" si="134"/>
        <v>839034</v>
      </c>
      <c r="AE547" s="92" t="str">
        <f t="shared" si="135"/>
        <v/>
      </c>
      <c r="AF547" s="92">
        <f t="shared" si="136"/>
        <v>897766</v>
      </c>
      <c r="AG547" s="92">
        <f t="shared" si="137"/>
        <v>1032431</v>
      </c>
      <c r="AH547" s="92">
        <f t="shared" si="138"/>
        <v>1607524</v>
      </c>
      <c r="AI547" s="100">
        <f t="shared" si="139"/>
        <v>1094188.75</v>
      </c>
      <c r="AJ547" s="93">
        <f t="shared" si="132"/>
        <v>351668.85074017668</v>
      </c>
      <c r="AK547" s="23">
        <f t="shared" si="133"/>
        <v>0.32139688032816704</v>
      </c>
      <c r="AM547" s="41"/>
    </row>
    <row r="548" spans="1:39" s="15" customFormat="1" ht="74.25" customHeight="1" x14ac:dyDescent="0.2">
      <c r="A548" s="81">
        <v>545</v>
      </c>
      <c r="B548" s="82" t="s">
        <v>622</v>
      </c>
      <c r="C548" s="82" t="s">
        <v>1278</v>
      </c>
      <c r="D548" s="83" t="s">
        <v>1391</v>
      </c>
      <c r="E548" s="64">
        <v>283496</v>
      </c>
      <c r="F548" s="65">
        <v>283496</v>
      </c>
      <c r="G548" s="25" t="s">
        <v>1392</v>
      </c>
      <c r="H548" s="52" t="s">
        <v>1393</v>
      </c>
      <c r="I548" s="62">
        <v>200000</v>
      </c>
      <c r="J548" s="66">
        <v>200000</v>
      </c>
      <c r="K548" s="28" t="s">
        <v>1394</v>
      </c>
      <c r="L548" s="55" t="s">
        <v>1395</v>
      </c>
      <c r="M548" s="67">
        <v>303629</v>
      </c>
      <c r="N548" s="68">
        <v>303629</v>
      </c>
      <c r="O548" s="25" t="s">
        <v>1398</v>
      </c>
      <c r="P548" s="75" t="s">
        <v>1399</v>
      </c>
      <c r="Q548" s="69">
        <v>349174</v>
      </c>
      <c r="R548" s="63">
        <v>349174</v>
      </c>
      <c r="S548" s="24" t="s">
        <v>80</v>
      </c>
      <c r="T548" s="54" t="s">
        <v>81</v>
      </c>
      <c r="U548" s="18">
        <v>374571</v>
      </c>
      <c r="V548" s="18">
        <v>374571</v>
      </c>
      <c r="W548" s="18" t="s">
        <v>1396</v>
      </c>
      <c r="X548" s="77" t="s">
        <v>1397</v>
      </c>
      <c r="Y548" s="89">
        <f t="shared" si="127"/>
        <v>302174</v>
      </c>
      <c r="Z548" s="90">
        <f t="shared" si="128"/>
        <v>67529.320657770571</v>
      </c>
      <c r="AA548" s="91">
        <f t="shared" si="129"/>
        <v>0.22347826304635929</v>
      </c>
      <c r="AB548" s="90">
        <f t="shared" si="130"/>
        <v>369703.32065777056</v>
      </c>
      <c r="AC548" s="90">
        <f t="shared" si="131"/>
        <v>234644.67934222944</v>
      </c>
      <c r="AD548" s="92">
        <f t="shared" si="134"/>
        <v>283496</v>
      </c>
      <c r="AE548" s="92" t="str">
        <f t="shared" si="135"/>
        <v/>
      </c>
      <c r="AF548" s="92">
        <f t="shared" si="136"/>
        <v>303629</v>
      </c>
      <c r="AG548" s="92">
        <f t="shared" si="137"/>
        <v>349174</v>
      </c>
      <c r="AH548" s="92" t="str">
        <f t="shared" si="138"/>
        <v/>
      </c>
      <c r="AI548" s="100">
        <f t="shared" si="139"/>
        <v>312099.66666666669</v>
      </c>
      <c r="AJ548" s="93">
        <f t="shared" si="132"/>
        <v>33648.388762812006</v>
      </c>
      <c r="AK548" s="23">
        <f t="shared" si="133"/>
        <v>0.10781295962981485</v>
      </c>
      <c r="AM548" s="41"/>
    </row>
    <row r="549" spans="1:39" s="15" customFormat="1" ht="74.25" customHeight="1" x14ac:dyDescent="0.2">
      <c r="A549" s="81">
        <v>546</v>
      </c>
      <c r="B549" s="82" t="s">
        <v>623</v>
      </c>
      <c r="C549" s="82" t="s">
        <v>1279</v>
      </c>
      <c r="D549" s="83" t="s">
        <v>1391</v>
      </c>
      <c r="E549" s="64">
        <v>34089</v>
      </c>
      <c r="F549" s="65">
        <v>34089</v>
      </c>
      <c r="G549" s="25" t="s">
        <v>1392</v>
      </c>
      <c r="H549" s="52" t="s">
        <v>1393</v>
      </c>
      <c r="I549" s="62">
        <v>50000</v>
      </c>
      <c r="J549" s="66">
        <v>50000</v>
      </c>
      <c r="K549" s="28" t="s">
        <v>1394</v>
      </c>
      <c r="L549" s="55" t="s">
        <v>1395</v>
      </c>
      <c r="M549" s="67">
        <v>36509</v>
      </c>
      <c r="N549" s="68">
        <v>36509</v>
      </c>
      <c r="O549" s="25" t="s">
        <v>1398</v>
      </c>
      <c r="P549" s="75" t="s">
        <v>1399</v>
      </c>
      <c r="Q549" s="69">
        <v>41986</v>
      </c>
      <c r="R549" s="63">
        <v>41986</v>
      </c>
      <c r="S549" s="24" t="s">
        <v>80</v>
      </c>
      <c r="T549" s="54" t="s">
        <v>81</v>
      </c>
      <c r="U549" s="18">
        <v>45040</v>
      </c>
      <c r="V549" s="18">
        <v>45040</v>
      </c>
      <c r="W549" s="18" t="s">
        <v>1396</v>
      </c>
      <c r="X549" s="77" t="s">
        <v>1397</v>
      </c>
      <c r="Y549" s="89">
        <f t="shared" ref="Y549:Y612" si="140">+AVERAGE(F549,J549,N549,R549,V549)</f>
        <v>41524.800000000003</v>
      </c>
      <c r="Z549" s="90">
        <f t="shared" ref="Z549:Z612" si="141">+STDEV(F549,J549,N549,R549,V549)</f>
        <v>6419.6519142395728</v>
      </c>
      <c r="AA549" s="91">
        <f t="shared" ref="AA549:AA612" si="142">Z549/Y549</f>
        <v>0.15459802128461961</v>
      </c>
      <c r="AB549" s="90">
        <f t="shared" ref="AB549:AB612" si="143">+Y549+Z549</f>
        <v>47944.451914239573</v>
      </c>
      <c r="AC549" s="90">
        <f t="shared" ref="AC549:AC612" si="144">Y549-Z549</f>
        <v>35105.148085760433</v>
      </c>
      <c r="AD549" s="92" t="str">
        <f t="shared" si="134"/>
        <v/>
      </c>
      <c r="AE549" s="92" t="str">
        <f t="shared" si="135"/>
        <v/>
      </c>
      <c r="AF549" s="92">
        <f t="shared" si="136"/>
        <v>36509</v>
      </c>
      <c r="AG549" s="92">
        <f t="shared" si="137"/>
        <v>41986</v>
      </c>
      <c r="AH549" s="92">
        <f t="shared" si="138"/>
        <v>45040</v>
      </c>
      <c r="AI549" s="100">
        <f t="shared" si="139"/>
        <v>41178.333333333336</v>
      </c>
      <c r="AJ549" s="93">
        <f t="shared" ref="AJ549:AJ612" si="145">+STDEV(AD549:AH549)</f>
        <v>4322.4685462514744</v>
      </c>
      <c r="AK549" s="23">
        <f t="shared" ref="AK549:AK612" si="146">+AJ549/AI549</f>
        <v>0.10496948750357731</v>
      </c>
      <c r="AM549" s="41"/>
    </row>
    <row r="550" spans="1:39" s="15" customFormat="1" ht="74.25" customHeight="1" x14ac:dyDescent="0.2">
      <c r="A550" s="81">
        <v>547</v>
      </c>
      <c r="B550" s="82" t="s">
        <v>624</v>
      </c>
      <c r="C550" s="82" t="s">
        <v>1280</v>
      </c>
      <c r="D550" s="83" t="s">
        <v>1391</v>
      </c>
      <c r="E550" s="64">
        <v>13311</v>
      </c>
      <c r="F550" s="65">
        <v>13311</v>
      </c>
      <c r="G550" s="25" t="s">
        <v>1392</v>
      </c>
      <c r="H550" s="52" t="s">
        <v>1393</v>
      </c>
      <c r="I550" s="62">
        <v>30000</v>
      </c>
      <c r="J550" s="66">
        <v>30000</v>
      </c>
      <c r="K550" s="28" t="s">
        <v>1394</v>
      </c>
      <c r="L550" s="55" t="s">
        <v>1395</v>
      </c>
      <c r="M550" s="67">
        <v>14256</v>
      </c>
      <c r="N550" s="68">
        <v>14256</v>
      </c>
      <c r="O550" s="25" t="s">
        <v>1398</v>
      </c>
      <c r="P550" s="75" t="s">
        <v>1399</v>
      </c>
      <c r="Q550" s="69">
        <v>16395</v>
      </c>
      <c r="R550" s="63">
        <v>16395</v>
      </c>
      <c r="S550" s="24" t="s">
        <v>80</v>
      </c>
      <c r="T550" s="54" t="s">
        <v>81</v>
      </c>
      <c r="U550" s="18">
        <v>17587</v>
      </c>
      <c r="V550" s="18">
        <v>17587</v>
      </c>
      <c r="W550" s="18" t="s">
        <v>1396</v>
      </c>
      <c r="X550" s="77" t="s">
        <v>1397</v>
      </c>
      <c r="Y550" s="89">
        <f t="shared" si="140"/>
        <v>18309.8</v>
      </c>
      <c r="Z550" s="90">
        <f t="shared" si="141"/>
        <v>6750.3883369773612</v>
      </c>
      <c r="AA550" s="91">
        <f t="shared" si="142"/>
        <v>0.36867624643509822</v>
      </c>
      <c r="AB550" s="90">
        <f t="shared" si="143"/>
        <v>25060.18833697736</v>
      </c>
      <c r="AC550" s="90">
        <f t="shared" si="144"/>
        <v>11559.411663022638</v>
      </c>
      <c r="AD550" s="92">
        <f t="shared" si="134"/>
        <v>13311</v>
      </c>
      <c r="AE550" s="92" t="str">
        <f t="shared" si="135"/>
        <v/>
      </c>
      <c r="AF550" s="92">
        <f t="shared" si="136"/>
        <v>14256</v>
      </c>
      <c r="AG550" s="92">
        <f t="shared" si="137"/>
        <v>16395</v>
      </c>
      <c r="AH550" s="92">
        <f t="shared" si="138"/>
        <v>17587</v>
      </c>
      <c r="AI550" s="100">
        <f t="shared" si="139"/>
        <v>15387.25</v>
      </c>
      <c r="AJ550" s="93">
        <f t="shared" si="145"/>
        <v>1953.2025624599205</v>
      </c>
      <c r="AK550" s="23">
        <f t="shared" si="146"/>
        <v>0.12693642869648056</v>
      </c>
      <c r="AM550" s="41"/>
    </row>
    <row r="551" spans="1:39" s="15" customFormat="1" ht="74.25" customHeight="1" x14ac:dyDescent="0.2">
      <c r="A551" s="81">
        <v>548</v>
      </c>
      <c r="B551" s="82" t="s">
        <v>625</v>
      </c>
      <c r="C551" s="82" t="s">
        <v>1281</v>
      </c>
      <c r="D551" s="83" t="s">
        <v>1391</v>
      </c>
      <c r="E551" s="64">
        <v>51817</v>
      </c>
      <c r="F551" s="65">
        <v>51817</v>
      </c>
      <c r="G551" s="25" t="s">
        <v>1392</v>
      </c>
      <c r="H551" s="52" t="s">
        <v>1393</v>
      </c>
      <c r="I551" s="62">
        <v>80000</v>
      </c>
      <c r="J551" s="66">
        <v>80000</v>
      </c>
      <c r="K551" s="28" t="s">
        <v>1394</v>
      </c>
      <c r="L551" s="55" t="s">
        <v>1395</v>
      </c>
      <c r="M551" s="67">
        <v>55497</v>
      </c>
      <c r="N551" s="68">
        <v>55497</v>
      </c>
      <c r="O551" s="25" t="s">
        <v>1398</v>
      </c>
      <c r="P551" s="75" t="s">
        <v>1399</v>
      </c>
      <c r="Q551" s="69">
        <v>63822</v>
      </c>
      <c r="R551" s="63">
        <v>63822</v>
      </c>
      <c r="S551" s="24" t="s">
        <v>80</v>
      </c>
      <c r="T551" s="54" t="s">
        <v>81</v>
      </c>
      <c r="U551" s="18">
        <v>68464</v>
      </c>
      <c r="V551" s="18">
        <v>68464</v>
      </c>
      <c r="W551" s="18" t="s">
        <v>1396</v>
      </c>
      <c r="X551" s="77" t="s">
        <v>1397</v>
      </c>
      <c r="Y551" s="89">
        <f t="shared" si="140"/>
        <v>63920</v>
      </c>
      <c r="Z551" s="90">
        <f t="shared" si="141"/>
        <v>11142.861818222462</v>
      </c>
      <c r="AA551" s="91">
        <f t="shared" si="142"/>
        <v>0.17432512231261674</v>
      </c>
      <c r="AB551" s="90">
        <f t="shared" si="143"/>
        <v>75062.86181822246</v>
      </c>
      <c r="AC551" s="90">
        <f t="shared" si="144"/>
        <v>52777.13818177754</v>
      </c>
      <c r="AD551" s="92" t="str">
        <f t="shared" si="134"/>
        <v/>
      </c>
      <c r="AE551" s="92" t="str">
        <f t="shared" si="135"/>
        <v/>
      </c>
      <c r="AF551" s="92">
        <f t="shared" si="136"/>
        <v>55497</v>
      </c>
      <c r="AG551" s="92">
        <f t="shared" si="137"/>
        <v>63822</v>
      </c>
      <c r="AH551" s="92">
        <f t="shared" si="138"/>
        <v>68464</v>
      </c>
      <c r="AI551" s="100">
        <f t="shared" si="139"/>
        <v>62594.333333333336</v>
      </c>
      <c r="AJ551" s="93">
        <f t="shared" si="145"/>
        <v>6570.0948496451201</v>
      </c>
      <c r="AK551" s="23">
        <f t="shared" si="146"/>
        <v>0.10496309329883621</v>
      </c>
      <c r="AM551" s="41"/>
    </row>
    <row r="552" spans="1:39" s="15" customFormat="1" ht="74.25" customHeight="1" x14ac:dyDescent="0.2">
      <c r="A552" s="81">
        <v>549</v>
      </c>
      <c r="B552" s="82" t="s">
        <v>626</v>
      </c>
      <c r="C552" s="82" t="s">
        <v>1282</v>
      </c>
      <c r="D552" s="83" t="s">
        <v>1391</v>
      </c>
      <c r="E552" s="64">
        <v>79969</v>
      </c>
      <c r="F552" s="65">
        <v>79969</v>
      </c>
      <c r="G552" s="25" t="s">
        <v>1392</v>
      </c>
      <c r="H552" s="52" t="s">
        <v>1393</v>
      </c>
      <c r="I552" s="62">
        <v>100000</v>
      </c>
      <c r="J552" s="66">
        <v>100000</v>
      </c>
      <c r="K552" s="28" t="s">
        <v>1394</v>
      </c>
      <c r="L552" s="55" t="s">
        <v>1395</v>
      </c>
      <c r="M552" s="67">
        <v>85648</v>
      </c>
      <c r="N552" s="68">
        <v>85648</v>
      </c>
      <c r="O552" s="25" t="s">
        <v>1398</v>
      </c>
      <c r="P552" s="75" t="s">
        <v>1399</v>
      </c>
      <c r="Q552" s="69">
        <v>98495</v>
      </c>
      <c r="R552" s="63">
        <v>98495</v>
      </c>
      <c r="S552" s="24" t="s">
        <v>80</v>
      </c>
      <c r="T552" s="54" t="s">
        <v>81</v>
      </c>
      <c r="U552" s="18">
        <v>105659</v>
      </c>
      <c r="V552" s="18">
        <v>105659</v>
      </c>
      <c r="W552" s="18" t="s">
        <v>1396</v>
      </c>
      <c r="X552" s="77" t="s">
        <v>1397</v>
      </c>
      <c r="Y552" s="89">
        <f t="shared" si="140"/>
        <v>93954.2</v>
      </c>
      <c r="Z552" s="90">
        <f t="shared" si="141"/>
        <v>10709.24463722819</v>
      </c>
      <c r="AA552" s="91">
        <f t="shared" si="142"/>
        <v>0.1139836711634838</v>
      </c>
      <c r="AB552" s="90">
        <f t="shared" si="143"/>
        <v>104663.44463722818</v>
      </c>
      <c r="AC552" s="90">
        <f t="shared" si="144"/>
        <v>83244.955362771812</v>
      </c>
      <c r="AD552" s="92" t="str">
        <f t="shared" si="134"/>
        <v/>
      </c>
      <c r="AE552" s="92">
        <f t="shared" si="135"/>
        <v>100000</v>
      </c>
      <c r="AF552" s="92">
        <f t="shared" si="136"/>
        <v>85648</v>
      </c>
      <c r="AG552" s="92">
        <f t="shared" si="137"/>
        <v>98495</v>
      </c>
      <c r="AH552" s="92" t="str">
        <f t="shared" si="138"/>
        <v/>
      </c>
      <c r="AI552" s="100">
        <f t="shared" si="139"/>
        <v>94714.333333333328</v>
      </c>
      <c r="AJ552" s="93">
        <f t="shared" si="145"/>
        <v>7887.6521432764348</v>
      </c>
      <c r="AK552" s="23">
        <f t="shared" si="146"/>
        <v>8.32783367171787E-2</v>
      </c>
      <c r="AM552" s="41"/>
    </row>
    <row r="553" spans="1:39" s="15" customFormat="1" ht="74.25" customHeight="1" x14ac:dyDescent="0.2">
      <c r="A553" s="81">
        <v>550</v>
      </c>
      <c r="B553" s="82" t="s">
        <v>627</v>
      </c>
      <c r="C553" s="82" t="s">
        <v>1283</v>
      </c>
      <c r="D553" s="83" t="s">
        <v>1391</v>
      </c>
      <c r="E553" s="64">
        <v>18235</v>
      </c>
      <c r="F553" s="65">
        <v>18235</v>
      </c>
      <c r="G553" s="25" t="s">
        <v>1392</v>
      </c>
      <c r="H553" s="52" t="s">
        <v>1393</v>
      </c>
      <c r="I553" s="62">
        <v>45000</v>
      </c>
      <c r="J553" s="66">
        <v>45000</v>
      </c>
      <c r="K553" s="28" t="s">
        <v>1394</v>
      </c>
      <c r="L553" s="55" t="s">
        <v>1395</v>
      </c>
      <c r="M553" s="67">
        <v>19531</v>
      </c>
      <c r="N553" s="68">
        <v>19531</v>
      </c>
      <c r="O553" s="25" t="s">
        <v>1398</v>
      </c>
      <c r="P553" s="75" t="s">
        <v>1399</v>
      </c>
      <c r="Q553" s="69">
        <v>22460</v>
      </c>
      <c r="R553" s="63">
        <v>22460</v>
      </c>
      <c r="S553" s="24" t="s">
        <v>80</v>
      </c>
      <c r="T553" s="54" t="s">
        <v>81</v>
      </c>
      <c r="U553" s="18">
        <v>24094</v>
      </c>
      <c r="V553" s="18">
        <v>24094</v>
      </c>
      <c r="W553" s="18" t="s">
        <v>1396</v>
      </c>
      <c r="X553" s="77" t="s">
        <v>1397</v>
      </c>
      <c r="Y553" s="89">
        <f t="shared" si="140"/>
        <v>25864</v>
      </c>
      <c r="Z553" s="90">
        <f t="shared" si="141"/>
        <v>10945.491560455383</v>
      </c>
      <c r="AA553" s="91">
        <f t="shared" si="142"/>
        <v>0.42319407517999469</v>
      </c>
      <c r="AB553" s="90">
        <f t="shared" si="143"/>
        <v>36809.491560455383</v>
      </c>
      <c r="AC553" s="90">
        <f t="shared" si="144"/>
        <v>14918.508439544617</v>
      </c>
      <c r="AD553" s="92">
        <f t="shared" si="134"/>
        <v>18235</v>
      </c>
      <c r="AE553" s="92" t="str">
        <f t="shared" si="135"/>
        <v/>
      </c>
      <c r="AF553" s="92">
        <f t="shared" si="136"/>
        <v>19531</v>
      </c>
      <c r="AG553" s="92">
        <f t="shared" si="137"/>
        <v>22460</v>
      </c>
      <c r="AH553" s="92">
        <f t="shared" si="138"/>
        <v>24094</v>
      </c>
      <c r="AI553" s="100">
        <f t="shared" si="139"/>
        <v>21080</v>
      </c>
      <c r="AJ553" s="93">
        <f t="shared" si="145"/>
        <v>2675.9435719013209</v>
      </c>
      <c r="AK553" s="23">
        <f t="shared" si="146"/>
        <v>0.12694229468222584</v>
      </c>
      <c r="AM553" s="41"/>
    </row>
    <row r="554" spans="1:39" s="15" customFormat="1" ht="74.25" customHeight="1" x14ac:dyDescent="0.2">
      <c r="A554" s="81">
        <v>551</v>
      </c>
      <c r="B554" s="82" t="s">
        <v>628</v>
      </c>
      <c r="C554" s="82" t="s">
        <v>1284</v>
      </c>
      <c r="D554" s="83" t="s">
        <v>1391</v>
      </c>
      <c r="E554" s="64">
        <v>9111</v>
      </c>
      <c r="F554" s="65">
        <v>9111</v>
      </c>
      <c r="G554" s="25" t="s">
        <v>1392</v>
      </c>
      <c r="H554" s="52" t="s">
        <v>1393</v>
      </c>
      <c r="I554" s="62">
        <v>40000</v>
      </c>
      <c r="J554" s="66">
        <v>40000</v>
      </c>
      <c r="K554" s="28" t="s">
        <v>1394</v>
      </c>
      <c r="L554" s="55" t="s">
        <v>1395</v>
      </c>
      <c r="M554" s="67">
        <v>9758</v>
      </c>
      <c r="N554" s="68">
        <v>9758</v>
      </c>
      <c r="O554" s="25" t="s">
        <v>1398</v>
      </c>
      <c r="P554" s="75" t="s">
        <v>1399</v>
      </c>
      <c r="Q554" s="69">
        <v>11221</v>
      </c>
      <c r="R554" s="63">
        <v>11221</v>
      </c>
      <c r="S554" s="24" t="s">
        <v>80</v>
      </c>
      <c r="T554" s="54" t="s">
        <v>81</v>
      </c>
      <c r="U554" s="18">
        <v>12038</v>
      </c>
      <c r="V554" s="18">
        <v>12038</v>
      </c>
      <c r="W554" s="18" t="s">
        <v>1396</v>
      </c>
      <c r="X554" s="77" t="s">
        <v>1397</v>
      </c>
      <c r="Y554" s="89">
        <f t="shared" si="140"/>
        <v>16425.599999999999</v>
      </c>
      <c r="Z554" s="90">
        <f t="shared" si="141"/>
        <v>13229.243111380183</v>
      </c>
      <c r="AA554" s="91">
        <f t="shared" si="142"/>
        <v>0.80540394940703441</v>
      </c>
      <c r="AB554" s="90">
        <f t="shared" si="143"/>
        <v>29654.843111380182</v>
      </c>
      <c r="AC554" s="90">
        <f t="shared" si="144"/>
        <v>3196.3568886198154</v>
      </c>
      <c r="AD554" s="92">
        <f t="shared" si="134"/>
        <v>9111</v>
      </c>
      <c r="AE554" s="92" t="str">
        <f t="shared" si="135"/>
        <v/>
      </c>
      <c r="AF554" s="92">
        <f t="shared" si="136"/>
        <v>9758</v>
      </c>
      <c r="AG554" s="92">
        <f t="shared" si="137"/>
        <v>11221</v>
      </c>
      <c r="AH554" s="92">
        <f t="shared" si="138"/>
        <v>12038</v>
      </c>
      <c r="AI554" s="100">
        <f t="shared" si="139"/>
        <v>10532</v>
      </c>
      <c r="AJ554" s="93">
        <f t="shared" si="145"/>
        <v>1336.7964193049991</v>
      </c>
      <c r="AK554" s="23">
        <f t="shared" si="146"/>
        <v>0.12692711918961253</v>
      </c>
      <c r="AM554" s="41"/>
    </row>
    <row r="555" spans="1:39" s="15" customFormat="1" ht="74.25" customHeight="1" x14ac:dyDescent="0.2">
      <c r="A555" s="81">
        <v>552</v>
      </c>
      <c r="B555" s="82" t="s">
        <v>629</v>
      </c>
      <c r="C555" s="82" t="s">
        <v>1285</v>
      </c>
      <c r="D555" s="83" t="s">
        <v>1391</v>
      </c>
      <c r="E555" s="64">
        <v>15213</v>
      </c>
      <c r="F555" s="65">
        <v>15213</v>
      </c>
      <c r="G555" s="25" t="s">
        <v>1392</v>
      </c>
      <c r="H555" s="52" t="s">
        <v>1393</v>
      </c>
      <c r="I555" s="62">
        <v>20000</v>
      </c>
      <c r="J555" s="66">
        <v>20000</v>
      </c>
      <c r="K555" s="28" t="s">
        <v>1394</v>
      </c>
      <c r="L555" s="55" t="s">
        <v>1395</v>
      </c>
      <c r="M555" s="67">
        <v>16294</v>
      </c>
      <c r="N555" s="68">
        <v>16294</v>
      </c>
      <c r="O555" s="25" t="s">
        <v>1398</v>
      </c>
      <c r="P555" s="75" t="s">
        <v>1399</v>
      </c>
      <c r="Q555" s="69">
        <v>18738</v>
      </c>
      <c r="R555" s="63">
        <v>18738</v>
      </c>
      <c r="S555" s="24" t="s">
        <v>80</v>
      </c>
      <c r="T555" s="54" t="s">
        <v>81</v>
      </c>
      <c r="U555" s="18">
        <v>20101</v>
      </c>
      <c r="V555" s="18">
        <v>20101</v>
      </c>
      <c r="W555" s="18" t="s">
        <v>1396</v>
      </c>
      <c r="X555" s="77" t="s">
        <v>1397</v>
      </c>
      <c r="Y555" s="89">
        <f t="shared" si="140"/>
        <v>18069.2</v>
      </c>
      <c r="Z555" s="90">
        <f t="shared" si="141"/>
        <v>2214.3117892473924</v>
      </c>
      <c r="AA555" s="91">
        <f t="shared" si="142"/>
        <v>0.12254619956873533</v>
      </c>
      <c r="AB555" s="90">
        <f t="shared" si="143"/>
        <v>20283.511789247394</v>
      </c>
      <c r="AC555" s="90">
        <f t="shared" si="144"/>
        <v>15854.888210752608</v>
      </c>
      <c r="AD555" s="92" t="str">
        <f t="shared" si="134"/>
        <v/>
      </c>
      <c r="AE555" s="92">
        <f t="shared" si="135"/>
        <v>20000</v>
      </c>
      <c r="AF555" s="92">
        <f t="shared" si="136"/>
        <v>16294</v>
      </c>
      <c r="AG555" s="92">
        <f t="shared" si="137"/>
        <v>18738</v>
      </c>
      <c r="AH555" s="92">
        <f t="shared" si="138"/>
        <v>20101</v>
      </c>
      <c r="AI555" s="100">
        <f t="shared" si="139"/>
        <v>18783.25</v>
      </c>
      <c r="AJ555" s="93">
        <f t="shared" si="145"/>
        <v>1771.5679260662478</v>
      </c>
      <c r="AK555" s="23">
        <f t="shared" si="146"/>
        <v>9.4316368363635036E-2</v>
      </c>
      <c r="AM555" s="41"/>
    </row>
    <row r="556" spans="1:39" s="15" customFormat="1" ht="74.25" customHeight="1" x14ac:dyDescent="0.2">
      <c r="A556" s="81">
        <v>553</v>
      </c>
      <c r="B556" s="82" t="s">
        <v>630</v>
      </c>
      <c r="C556" s="82" t="s">
        <v>1286</v>
      </c>
      <c r="D556" s="83" t="s">
        <v>1391</v>
      </c>
      <c r="E556" s="64">
        <v>5357</v>
      </c>
      <c r="F556" s="65">
        <v>5357</v>
      </c>
      <c r="G556" s="25" t="s">
        <v>1392</v>
      </c>
      <c r="H556" s="52" t="s">
        <v>1393</v>
      </c>
      <c r="I556" s="62">
        <v>30000</v>
      </c>
      <c r="J556" s="66">
        <v>30000</v>
      </c>
      <c r="K556" s="28" t="s">
        <v>1394</v>
      </c>
      <c r="L556" s="55" t="s">
        <v>1395</v>
      </c>
      <c r="M556" s="67">
        <v>5737</v>
      </c>
      <c r="N556" s="68">
        <v>5737</v>
      </c>
      <c r="O556" s="25" t="s">
        <v>1398</v>
      </c>
      <c r="P556" s="75" t="s">
        <v>1399</v>
      </c>
      <c r="Q556" s="69">
        <v>6597</v>
      </c>
      <c r="R556" s="63">
        <v>6597</v>
      </c>
      <c r="S556" s="24" t="s">
        <v>80</v>
      </c>
      <c r="T556" s="54" t="s">
        <v>81</v>
      </c>
      <c r="U556" s="18">
        <v>7077</v>
      </c>
      <c r="V556" s="18">
        <v>7077</v>
      </c>
      <c r="W556" s="18" t="s">
        <v>1396</v>
      </c>
      <c r="X556" s="77" t="s">
        <v>1397</v>
      </c>
      <c r="Y556" s="89">
        <f t="shared" si="140"/>
        <v>10953.6</v>
      </c>
      <c r="Z556" s="90">
        <f t="shared" si="141"/>
        <v>10668.975948984045</v>
      </c>
      <c r="AA556" s="91">
        <f t="shared" si="142"/>
        <v>0.97401547883655104</v>
      </c>
      <c r="AB556" s="90">
        <f t="shared" si="143"/>
        <v>21622.575948984046</v>
      </c>
      <c r="AC556" s="90">
        <f t="shared" si="144"/>
        <v>284.62405101595505</v>
      </c>
      <c r="AD556" s="92">
        <f t="shared" si="134"/>
        <v>5357</v>
      </c>
      <c r="AE556" s="92" t="str">
        <f t="shared" si="135"/>
        <v/>
      </c>
      <c r="AF556" s="92">
        <f t="shared" si="136"/>
        <v>5737</v>
      </c>
      <c r="AG556" s="92">
        <f t="shared" si="137"/>
        <v>6597</v>
      </c>
      <c r="AH556" s="92">
        <f t="shared" si="138"/>
        <v>7077</v>
      </c>
      <c r="AI556" s="100">
        <f t="shared" si="139"/>
        <v>6192</v>
      </c>
      <c r="AJ556" s="93">
        <f t="shared" si="145"/>
        <v>785.5995587235692</v>
      </c>
      <c r="AK556" s="23">
        <f t="shared" si="146"/>
        <v>0.12687331374734645</v>
      </c>
      <c r="AM556" s="41"/>
    </row>
    <row r="557" spans="1:39" s="15" customFormat="1" ht="74.25" customHeight="1" x14ac:dyDescent="0.2">
      <c r="A557" s="81">
        <v>554</v>
      </c>
      <c r="B557" s="82" t="s">
        <v>631</v>
      </c>
      <c r="C557" s="82" t="s">
        <v>1287</v>
      </c>
      <c r="D557" s="83" t="s">
        <v>1391</v>
      </c>
      <c r="E557" s="64">
        <v>441597</v>
      </c>
      <c r="F557" s="65">
        <v>441597</v>
      </c>
      <c r="G557" s="25" t="s">
        <v>1392</v>
      </c>
      <c r="H557" s="52" t="s">
        <v>1393</v>
      </c>
      <c r="I557" s="62">
        <v>550000</v>
      </c>
      <c r="J557" s="66">
        <v>550000</v>
      </c>
      <c r="K557" s="28" t="s">
        <v>1394</v>
      </c>
      <c r="L557" s="55" t="s">
        <v>1395</v>
      </c>
      <c r="M557" s="67">
        <v>472508</v>
      </c>
      <c r="N557" s="68">
        <v>472508</v>
      </c>
      <c r="O557" s="25" t="s">
        <v>1398</v>
      </c>
      <c r="P557" s="75" t="s">
        <v>1399</v>
      </c>
      <c r="Q557" s="69">
        <v>543385</v>
      </c>
      <c r="R557" s="63">
        <v>543385</v>
      </c>
      <c r="S557" s="24" t="s">
        <v>80</v>
      </c>
      <c r="T557" s="54" t="s">
        <v>81</v>
      </c>
      <c r="U557" s="18">
        <v>582908</v>
      </c>
      <c r="V557" s="18">
        <v>582908</v>
      </c>
      <c r="W557" s="18" t="s">
        <v>1396</v>
      </c>
      <c r="X557" s="77" t="s">
        <v>1397</v>
      </c>
      <c r="Y557" s="89">
        <f t="shared" si="140"/>
        <v>518079.6</v>
      </c>
      <c r="Z557" s="90">
        <f t="shared" si="141"/>
        <v>58711.914210831077</v>
      </c>
      <c r="AA557" s="91">
        <f t="shared" si="142"/>
        <v>0.11332604914540367</v>
      </c>
      <c r="AB557" s="90">
        <f t="shared" si="143"/>
        <v>576791.51421083102</v>
      </c>
      <c r="AC557" s="90">
        <f t="shared" si="144"/>
        <v>459367.68578916893</v>
      </c>
      <c r="AD557" s="92" t="str">
        <f t="shared" si="134"/>
        <v/>
      </c>
      <c r="AE557" s="92">
        <f t="shared" si="135"/>
        <v>550000</v>
      </c>
      <c r="AF557" s="92">
        <f t="shared" si="136"/>
        <v>472508</v>
      </c>
      <c r="AG557" s="92">
        <f t="shared" si="137"/>
        <v>543385</v>
      </c>
      <c r="AH557" s="92" t="str">
        <f t="shared" si="138"/>
        <v/>
      </c>
      <c r="AI557" s="100">
        <f t="shared" si="139"/>
        <v>521964.33333333331</v>
      </c>
      <c r="AJ557" s="93">
        <f t="shared" si="145"/>
        <v>42957.958940495919</v>
      </c>
      <c r="AK557" s="23">
        <f t="shared" si="146"/>
        <v>8.2300563845350713E-2</v>
      </c>
      <c r="AM557" s="41"/>
    </row>
    <row r="558" spans="1:39" s="15" customFormat="1" ht="74.25" customHeight="1" x14ac:dyDescent="0.2">
      <c r="A558" s="81">
        <v>555</v>
      </c>
      <c r="B558" s="82" t="s">
        <v>632</v>
      </c>
      <c r="C558" s="82" t="s">
        <v>1288</v>
      </c>
      <c r="D558" s="83" t="s">
        <v>1391</v>
      </c>
      <c r="E558" s="64">
        <v>794874</v>
      </c>
      <c r="F558" s="65">
        <v>794874</v>
      </c>
      <c r="G558" s="25" t="s">
        <v>1392</v>
      </c>
      <c r="H558" s="52" t="s">
        <v>1393</v>
      </c>
      <c r="I558" s="62">
        <v>650000</v>
      </c>
      <c r="J558" s="66">
        <v>650000</v>
      </c>
      <c r="K558" s="28" t="s">
        <v>1394</v>
      </c>
      <c r="L558" s="55" t="s">
        <v>1395</v>
      </c>
      <c r="M558" s="67">
        <v>850515</v>
      </c>
      <c r="N558" s="68">
        <v>850515</v>
      </c>
      <c r="O558" s="25" t="s">
        <v>1398</v>
      </c>
      <c r="P558" s="75" t="s">
        <v>1399</v>
      </c>
      <c r="Q558" s="69">
        <v>978092</v>
      </c>
      <c r="R558" s="63">
        <v>978092</v>
      </c>
      <c r="S558" s="24" t="s">
        <v>80</v>
      </c>
      <c r="T558" s="54" t="s">
        <v>81</v>
      </c>
      <c r="U558" s="18">
        <v>1049234</v>
      </c>
      <c r="V558" s="18">
        <v>1049234</v>
      </c>
      <c r="W558" s="18" t="s">
        <v>1396</v>
      </c>
      <c r="X558" s="77" t="s">
        <v>1397</v>
      </c>
      <c r="Y558" s="89">
        <f t="shared" si="140"/>
        <v>864543</v>
      </c>
      <c r="Z558" s="90">
        <f t="shared" si="141"/>
        <v>156591.34241394061</v>
      </c>
      <c r="AA558" s="91">
        <f t="shared" si="142"/>
        <v>0.18112614689372375</v>
      </c>
      <c r="AB558" s="90">
        <f t="shared" si="143"/>
        <v>1021134.3424139406</v>
      </c>
      <c r="AC558" s="90">
        <f t="shared" si="144"/>
        <v>707951.65758605942</v>
      </c>
      <c r="AD558" s="92">
        <f t="shared" si="134"/>
        <v>794874</v>
      </c>
      <c r="AE558" s="92" t="str">
        <f t="shared" si="135"/>
        <v/>
      </c>
      <c r="AF558" s="92">
        <f t="shared" si="136"/>
        <v>850515</v>
      </c>
      <c r="AG558" s="92">
        <f t="shared" si="137"/>
        <v>978092</v>
      </c>
      <c r="AH558" s="92" t="str">
        <f t="shared" si="138"/>
        <v/>
      </c>
      <c r="AI558" s="100">
        <f t="shared" si="139"/>
        <v>874493.66666666663</v>
      </c>
      <c r="AJ558" s="93">
        <f t="shared" si="145"/>
        <v>93933.174237504252</v>
      </c>
      <c r="AK558" s="23">
        <f t="shared" si="146"/>
        <v>0.10741435623605156</v>
      </c>
      <c r="AM558" s="41"/>
    </row>
    <row r="559" spans="1:39" s="15" customFormat="1" ht="74.25" customHeight="1" x14ac:dyDescent="0.2">
      <c r="A559" s="81">
        <v>556</v>
      </c>
      <c r="B559" s="82" t="s">
        <v>633</v>
      </c>
      <c r="C559" s="82" t="s">
        <v>1289</v>
      </c>
      <c r="D559" s="83" t="s">
        <v>1391</v>
      </c>
      <c r="E559" s="64">
        <v>839034</v>
      </c>
      <c r="F559" s="65">
        <v>839034</v>
      </c>
      <c r="G559" s="25" t="s">
        <v>1392</v>
      </c>
      <c r="H559" s="52" t="s">
        <v>1393</v>
      </c>
      <c r="I559" s="62">
        <v>950000</v>
      </c>
      <c r="J559" s="66">
        <v>950000</v>
      </c>
      <c r="K559" s="28" t="s">
        <v>1394</v>
      </c>
      <c r="L559" s="55" t="s">
        <v>1395</v>
      </c>
      <c r="M559" s="67">
        <v>897766</v>
      </c>
      <c r="N559" s="68">
        <v>897766</v>
      </c>
      <c r="O559" s="25" t="s">
        <v>1398</v>
      </c>
      <c r="P559" s="75" t="s">
        <v>1399</v>
      </c>
      <c r="Q559" s="69">
        <v>1032431</v>
      </c>
      <c r="R559" s="63">
        <v>1032431</v>
      </c>
      <c r="S559" s="24" t="s">
        <v>80</v>
      </c>
      <c r="T559" s="54" t="s">
        <v>81</v>
      </c>
      <c r="U559" s="18">
        <v>1107524</v>
      </c>
      <c r="V559" s="18">
        <v>1107524</v>
      </c>
      <c r="W559" s="18" t="s">
        <v>1396</v>
      </c>
      <c r="X559" s="77" t="s">
        <v>1397</v>
      </c>
      <c r="Y559" s="89">
        <f t="shared" si="140"/>
        <v>965351</v>
      </c>
      <c r="Z559" s="90">
        <f t="shared" si="141"/>
        <v>106621.12624147243</v>
      </c>
      <c r="AA559" s="91">
        <f t="shared" si="142"/>
        <v>0.11044804039305127</v>
      </c>
      <c r="AB559" s="90">
        <f t="shared" si="143"/>
        <v>1071972.1262414725</v>
      </c>
      <c r="AC559" s="90">
        <f t="shared" si="144"/>
        <v>858729.87375852757</v>
      </c>
      <c r="AD559" s="92" t="str">
        <f t="shared" si="134"/>
        <v/>
      </c>
      <c r="AE559" s="92">
        <f t="shared" si="135"/>
        <v>950000</v>
      </c>
      <c r="AF559" s="92">
        <f t="shared" si="136"/>
        <v>897766</v>
      </c>
      <c r="AG559" s="92">
        <f t="shared" si="137"/>
        <v>1032431</v>
      </c>
      <c r="AH559" s="92" t="str">
        <f t="shared" si="138"/>
        <v/>
      </c>
      <c r="AI559" s="100">
        <f t="shared" si="139"/>
        <v>960065.66666666663</v>
      </c>
      <c r="AJ559" s="93">
        <f t="shared" si="145"/>
        <v>67894.431217393183</v>
      </c>
      <c r="AK559" s="23">
        <f t="shared" si="146"/>
        <v>7.0718528507660958E-2</v>
      </c>
      <c r="AM559" s="41"/>
    </row>
    <row r="560" spans="1:39" s="15" customFormat="1" ht="74.25" customHeight="1" x14ac:dyDescent="0.2">
      <c r="A560" s="81">
        <v>557</v>
      </c>
      <c r="B560" s="82" t="s">
        <v>634</v>
      </c>
      <c r="C560" s="82" t="s">
        <v>1290</v>
      </c>
      <c r="D560" s="83" t="s">
        <v>1391</v>
      </c>
      <c r="E560" s="64">
        <v>1103992</v>
      </c>
      <c r="F560" s="65">
        <v>1103992</v>
      </c>
      <c r="G560" s="25" t="s">
        <v>1392</v>
      </c>
      <c r="H560" s="52" t="s">
        <v>1393</v>
      </c>
      <c r="I560" s="62">
        <v>1500000</v>
      </c>
      <c r="J560" s="66">
        <v>1500000</v>
      </c>
      <c r="K560" s="28" t="s">
        <v>1394</v>
      </c>
      <c r="L560" s="55" t="s">
        <v>1395</v>
      </c>
      <c r="M560" s="67">
        <v>1181271</v>
      </c>
      <c r="N560" s="68">
        <v>1181271</v>
      </c>
      <c r="O560" s="25" t="s">
        <v>1398</v>
      </c>
      <c r="P560" s="75" t="s">
        <v>1399</v>
      </c>
      <c r="Q560" s="69">
        <v>1358462</v>
      </c>
      <c r="R560" s="63">
        <v>1358462</v>
      </c>
      <c r="S560" s="24" t="s">
        <v>80</v>
      </c>
      <c r="T560" s="54" t="s">
        <v>81</v>
      </c>
      <c r="U560" s="18">
        <v>1457269</v>
      </c>
      <c r="V560" s="18">
        <v>1457269</v>
      </c>
      <c r="W560" s="18" t="s">
        <v>1396</v>
      </c>
      <c r="X560" s="77" t="s">
        <v>1397</v>
      </c>
      <c r="Y560" s="89">
        <f t="shared" si="140"/>
        <v>1320198.8</v>
      </c>
      <c r="Z560" s="90">
        <f t="shared" si="141"/>
        <v>172211.4236213729</v>
      </c>
      <c r="AA560" s="91">
        <f t="shared" si="142"/>
        <v>0.13044355412334332</v>
      </c>
      <c r="AB560" s="90">
        <f t="shared" si="143"/>
        <v>1492410.2236213731</v>
      </c>
      <c r="AC560" s="90">
        <f t="shared" si="144"/>
        <v>1147987.376378627</v>
      </c>
      <c r="AD560" s="92" t="str">
        <f t="shared" si="134"/>
        <v/>
      </c>
      <c r="AE560" s="92" t="str">
        <f t="shared" si="135"/>
        <v/>
      </c>
      <c r="AF560" s="92">
        <f t="shared" si="136"/>
        <v>1181271</v>
      </c>
      <c r="AG560" s="92">
        <f t="shared" si="137"/>
        <v>1358462</v>
      </c>
      <c r="AH560" s="92">
        <f t="shared" si="138"/>
        <v>1457269</v>
      </c>
      <c r="AI560" s="100">
        <f t="shared" si="139"/>
        <v>1332334</v>
      </c>
      <c r="AJ560" s="93">
        <f t="shared" si="145"/>
        <v>139841.79736044584</v>
      </c>
      <c r="AK560" s="23">
        <f t="shared" si="146"/>
        <v>0.1049600155519906</v>
      </c>
      <c r="AM560" s="41"/>
    </row>
    <row r="561" spans="1:39" s="15" customFormat="1" ht="74.25" customHeight="1" x14ac:dyDescent="0.2">
      <c r="A561" s="81">
        <v>558</v>
      </c>
      <c r="B561" s="82" t="s">
        <v>635</v>
      </c>
      <c r="C561" s="82" t="s">
        <v>1291</v>
      </c>
      <c r="D561" s="83" t="s">
        <v>1391</v>
      </c>
      <c r="E561" s="64">
        <v>1324790</v>
      </c>
      <c r="F561" s="65">
        <v>1324790</v>
      </c>
      <c r="G561" s="25" t="s">
        <v>1392</v>
      </c>
      <c r="H561" s="52" t="s">
        <v>1393</v>
      </c>
      <c r="I561" s="62">
        <v>3500000</v>
      </c>
      <c r="J561" s="66">
        <v>3500000</v>
      </c>
      <c r="K561" s="28" t="s">
        <v>1394</v>
      </c>
      <c r="L561" s="55" t="s">
        <v>1395</v>
      </c>
      <c r="M561" s="67">
        <v>1417525</v>
      </c>
      <c r="N561" s="68">
        <v>1417525</v>
      </c>
      <c r="O561" s="25" t="s">
        <v>1398</v>
      </c>
      <c r="P561" s="75" t="s">
        <v>1399</v>
      </c>
      <c r="Q561" s="69">
        <v>1630154</v>
      </c>
      <c r="R561" s="63">
        <v>1630154</v>
      </c>
      <c r="S561" s="24" t="s">
        <v>80</v>
      </c>
      <c r="T561" s="54" t="s">
        <v>81</v>
      </c>
      <c r="U561" s="18">
        <v>1748723</v>
      </c>
      <c r="V561" s="18">
        <v>1748723</v>
      </c>
      <c r="W561" s="18" t="s">
        <v>1396</v>
      </c>
      <c r="X561" s="77" t="s">
        <v>1397</v>
      </c>
      <c r="Y561" s="89">
        <f t="shared" si="140"/>
        <v>1924238.4</v>
      </c>
      <c r="Z561" s="90">
        <f t="shared" si="141"/>
        <v>896718.01085921086</v>
      </c>
      <c r="AA561" s="91">
        <f t="shared" si="142"/>
        <v>0.46601190936591375</v>
      </c>
      <c r="AB561" s="90">
        <f t="shared" si="143"/>
        <v>2820956.4108592109</v>
      </c>
      <c r="AC561" s="90">
        <f t="shared" si="144"/>
        <v>1027520.389140789</v>
      </c>
      <c r="AD561" s="92">
        <f t="shared" si="134"/>
        <v>1324790</v>
      </c>
      <c r="AE561" s="92" t="str">
        <f t="shared" si="135"/>
        <v/>
      </c>
      <c r="AF561" s="92">
        <f t="shared" si="136"/>
        <v>1417525</v>
      </c>
      <c r="AG561" s="92">
        <f t="shared" si="137"/>
        <v>1630154</v>
      </c>
      <c r="AH561" s="92">
        <f t="shared" si="138"/>
        <v>1748723</v>
      </c>
      <c r="AI561" s="100">
        <f t="shared" si="139"/>
        <v>1530298</v>
      </c>
      <c r="AJ561" s="93">
        <f t="shared" si="145"/>
        <v>193762.73201521495</v>
      </c>
      <c r="AK561" s="23">
        <f t="shared" si="146"/>
        <v>0.12661764703032674</v>
      </c>
      <c r="AM561" s="41"/>
    </row>
    <row r="562" spans="1:39" s="15" customFormat="1" ht="74.25" customHeight="1" x14ac:dyDescent="0.2">
      <c r="A562" s="81">
        <v>559</v>
      </c>
      <c r="B562" s="82" t="s">
        <v>636</v>
      </c>
      <c r="C562" s="82" t="s">
        <v>1292</v>
      </c>
      <c r="D562" s="83" t="s">
        <v>1391</v>
      </c>
      <c r="E562" s="64">
        <v>6185</v>
      </c>
      <c r="F562" s="65">
        <v>6185</v>
      </c>
      <c r="G562" s="25" t="s">
        <v>1392</v>
      </c>
      <c r="H562" s="52" t="s">
        <v>1393</v>
      </c>
      <c r="I562" s="62">
        <v>40000</v>
      </c>
      <c r="J562" s="66">
        <v>40000</v>
      </c>
      <c r="K562" s="28" t="s">
        <v>1394</v>
      </c>
      <c r="L562" s="55" t="s">
        <v>1395</v>
      </c>
      <c r="M562" s="67">
        <v>6624</v>
      </c>
      <c r="N562" s="68">
        <v>6624</v>
      </c>
      <c r="O562" s="25" t="s">
        <v>1398</v>
      </c>
      <c r="P562" s="75" t="s">
        <v>1399</v>
      </c>
      <c r="Q562" s="69">
        <v>7618</v>
      </c>
      <c r="R562" s="63">
        <v>7618</v>
      </c>
      <c r="S562" s="24" t="s">
        <v>80</v>
      </c>
      <c r="T562" s="54" t="s">
        <v>81</v>
      </c>
      <c r="U562" s="18">
        <v>8172</v>
      </c>
      <c r="V562" s="18">
        <v>8172</v>
      </c>
      <c r="W562" s="18" t="s">
        <v>1396</v>
      </c>
      <c r="X562" s="77" t="s">
        <v>1397</v>
      </c>
      <c r="Y562" s="89">
        <f t="shared" si="140"/>
        <v>13719.8</v>
      </c>
      <c r="Z562" s="90">
        <f t="shared" si="141"/>
        <v>14712.091530438491</v>
      </c>
      <c r="AA562" s="91">
        <f t="shared" si="142"/>
        <v>1.0723255098790427</v>
      </c>
      <c r="AB562" s="90">
        <f t="shared" si="143"/>
        <v>28431.89153043849</v>
      </c>
      <c r="AC562" s="90">
        <f t="shared" si="144"/>
        <v>-992.29153043849146</v>
      </c>
      <c r="AD562" s="92">
        <f t="shared" si="134"/>
        <v>6185</v>
      </c>
      <c r="AE562" s="92" t="str">
        <f t="shared" si="135"/>
        <v/>
      </c>
      <c r="AF562" s="92">
        <f t="shared" si="136"/>
        <v>6624</v>
      </c>
      <c r="AG562" s="92">
        <f t="shared" si="137"/>
        <v>7618</v>
      </c>
      <c r="AH562" s="92">
        <f t="shared" si="138"/>
        <v>8172</v>
      </c>
      <c r="AI562" s="100">
        <f t="shared" si="139"/>
        <v>7149.75</v>
      </c>
      <c r="AJ562" s="93">
        <f t="shared" si="145"/>
        <v>907.63589432473782</v>
      </c>
      <c r="AK562" s="23">
        <f t="shared" si="146"/>
        <v>0.12694652181191479</v>
      </c>
      <c r="AM562" s="41"/>
    </row>
    <row r="563" spans="1:39" s="15" customFormat="1" ht="74.25" customHeight="1" x14ac:dyDescent="0.2">
      <c r="A563" s="81">
        <v>560</v>
      </c>
      <c r="B563" s="82" t="s">
        <v>637</v>
      </c>
      <c r="C563" s="82" t="s">
        <v>1293</v>
      </c>
      <c r="D563" s="83" t="s">
        <v>1391</v>
      </c>
      <c r="E563" s="64">
        <v>3974</v>
      </c>
      <c r="F563" s="65">
        <v>3974</v>
      </c>
      <c r="G563" s="25" t="s">
        <v>1392</v>
      </c>
      <c r="H563" s="52" t="s">
        <v>1393</v>
      </c>
      <c r="I563" s="62">
        <v>50000</v>
      </c>
      <c r="J563" s="66">
        <v>50000</v>
      </c>
      <c r="K563" s="28" t="s">
        <v>1394</v>
      </c>
      <c r="L563" s="55" t="s">
        <v>1395</v>
      </c>
      <c r="M563" s="67">
        <v>4257</v>
      </c>
      <c r="N563" s="68">
        <v>4257</v>
      </c>
      <c r="O563" s="25" t="s">
        <v>1398</v>
      </c>
      <c r="P563" s="75" t="s">
        <v>1399</v>
      </c>
      <c r="Q563" s="69">
        <v>4895</v>
      </c>
      <c r="R563" s="63">
        <v>4895</v>
      </c>
      <c r="S563" s="24" t="s">
        <v>80</v>
      </c>
      <c r="T563" s="54" t="s">
        <v>81</v>
      </c>
      <c r="U563" s="18">
        <v>5251</v>
      </c>
      <c r="V563" s="18">
        <v>5251</v>
      </c>
      <c r="W563" s="18" t="s">
        <v>1396</v>
      </c>
      <c r="X563" s="77" t="s">
        <v>1397</v>
      </c>
      <c r="Y563" s="89">
        <f t="shared" si="140"/>
        <v>13675.4</v>
      </c>
      <c r="Z563" s="90">
        <f t="shared" si="141"/>
        <v>20312.348000662059</v>
      </c>
      <c r="AA563" s="91">
        <f t="shared" si="142"/>
        <v>1.4853202100605511</v>
      </c>
      <c r="AB563" s="90">
        <f t="shared" si="143"/>
        <v>33987.748000662061</v>
      </c>
      <c r="AC563" s="90">
        <f t="shared" si="144"/>
        <v>-6636.9480006620597</v>
      </c>
      <c r="AD563" s="92">
        <f t="shared" si="134"/>
        <v>3974</v>
      </c>
      <c r="AE563" s="92" t="str">
        <f t="shared" si="135"/>
        <v/>
      </c>
      <c r="AF563" s="92">
        <f t="shared" si="136"/>
        <v>4257</v>
      </c>
      <c r="AG563" s="92">
        <f t="shared" si="137"/>
        <v>4895</v>
      </c>
      <c r="AH563" s="92">
        <f t="shared" si="138"/>
        <v>5251</v>
      </c>
      <c r="AI563" s="100">
        <f t="shared" si="139"/>
        <v>4594.25</v>
      </c>
      <c r="AJ563" s="93">
        <f t="shared" si="145"/>
        <v>583.15771165840431</v>
      </c>
      <c r="AK563" s="23">
        <f t="shared" si="146"/>
        <v>0.12693208067876244</v>
      </c>
      <c r="AM563" s="41"/>
    </row>
    <row r="564" spans="1:39" s="15" customFormat="1" ht="74.25" customHeight="1" x14ac:dyDescent="0.2">
      <c r="A564" s="81">
        <v>561</v>
      </c>
      <c r="B564" s="82" t="s">
        <v>638</v>
      </c>
      <c r="C564" s="82" t="s">
        <v>1294</v>
      </c>
      <c r="D564" s="83" t="s">
        <v>1391</v>
      </c>
      <c r="E564" s="64">
        <v>34805</v>
      </c>
      <c r="F564" s="65">
        <v>34805</v>
      </c>
      <c r="G564" s="25" t="s">
        <v>1392</v>
      </c>
      <c r="H564" s="52" t="s">
        <v>1393</v>
      </c>
      <c r="I564" s="62">
        <v>100000</v>
      </c>
      <c r="J564" s="66">
        <v>100000</v>
      </c>
      <c r="K564" s="28" t="s">
        <v>1394</v>
      </c>
      <c r="L564" s="55" t="s">
        <v>1395</v>
      </c>
      <c r="M564" s="67">
        <v>37276</v>
      </c>
      <c r="N564" s="68">
        <v>37276</v>
      </c>
      <c r="O564" s="25" t="s">
        <v>1398</v>
      </c>
      <c r="P564" s="75" t="s">
        <v>1399</v>
      </c>
      <c r="Q564" s="69">
        <v>42868</v>
      </c>
      <c r="R564" s="63">
        <v>42868</v>
      </c>
      <c r="S564" s="24" t="s">
        <v>80</v>
      </c>
      <c r="T564" s="54" t="s">
        <v>81</v>
      </c>
      <c r="U564" s="18">
        <v>45986</v>
      </c>
      <c r="V564" s="18">
        <v>45986</v>
      </c>
      <c r="W564" s="18" t="s">
        <v>1396</v>
      </c>
      <c r="X564" s="77" t="s">
        <v>1397</v>
      </c>
      <c r="Y564" s="89">
        <f t="shared" si="140"/>
        <v>52187</v>
      </c>
      <c r="Z564" s="90">
        <f t="shared" si="141"/>
        <v>27091.746787536606</v>
      </c>
      <c r="AA564" s="91">
        <f t="shared" si="142"/>
        <v>0.51912826542120849</v>
      </c>
      <c r="AB564" s="90">
        <f t="shared" si="143"/>
        <v>79278.746787536598</v>
      </c>
      <c r="AC564" s="90">
        <f t="shared" si="144"/>
        <v>25095.253212463394</v>
      </c>
      <c r="AD564" s="92">
        <f t="shared" si="134"/>
        <v>34805</v>
      </c>
      <c r="AE564" s="92" t="str">
        <f t="shared" si="135"/>
        <v/>
      </c>
      <c r="AF564" s="92">
        <f t="shared" si="136"/>
        <v>37276</v>
      </c>
      <c r="AG564" s="92">
        <f t="shared" si="137"/>
        <v>42868</v>
      </c>
      <c r="AH564" s="92">
        <f t="shared" si="138"/>
        <v>45986</v>
      </c>
      <c r="AI564" s="100">
        <f t="shared" si="139"/>
        <v>40233.75</v>
      </c>
      <c r="AJ564" s="93">
        <f t="shared" si="145"/>
        <v>5107.0952197245479</v>
      </c>
      <c r="AK564" s="23">
        <f t="shared" si="146"/>
        <v>0.12693560057724046</v>
      </c>
      <c r="AM564" s="41"/>
    </row>
    <row r="565" spans="1:39" s="15" customFormat="1" ht="74.25" customHeight="1" x14ac:dyDescent="0.2">
      <c r="A565" s="81">
        <v>562</v>
      </c>
      <c r="B565" s="82" t="s">
        <v>639</v>
      </c>
      <c r="C565" s="82" t="s">
        <v>1295</v>
      </c>
      <c r="D565" s="83" t="s">
        <v>1391</v>
      </c>
      <c r="E565" s="64">
        <v>1899</v>
      </c>
      <c r="F565" s="65">
        <v>1899</v>
      </c>
      <c r="G565" s="25" t="s">
        <v>1392</v>
      </c>
      <c r="H565" s="52" t="s">
        <v>1393</v>
      </c>
      <c r="I565" s="62">
        <v>30000</v>
      </c>
      <c r="J565" s="66">
        <v>30000</v>
      </c>
      <c r="K565" s="28" t="s">
        <v>1394</v>
      </c>
      <c r="L565" s="55" t="s">
        <v>1395</v>
      </c>
      <c r="M565" s="67">
        <v>2034</v>
      </c>
      <c r="N565" s="68">
        <v>2034</v>
      </c>
      <c r="O565" s="25" t="s">
        <v>1398</v>
      </c>
      <c r="P565" s="75" t="s">
        <v>1399</v>
      </c>
      <c r="Q565" s="69">
        <v>2339</v>
      </c>
      <c r="R565" s="63">
        <v>2339</v>
      </c>
      <c r="S565" s="24" t="s">
        <v>80</v>
      </c>
      <c r="T565" s="54" t="s">
        <v>81</v>
      </c>
      <c r="U565" s="18">
        <v>2509</v>
      </c>
      <c r="V565" s="18">
        <v>2509</v>
      </c>
      <c r="W565" s="18" t="s">
        <v>1396</v>
      </c>
      <c r="X565" s="77" t="s">
        <v>1397</v>
      </c>
      <c r="Y565" s="89">
        <f t="shared" si="140"/>
        <v>7756.2</v>
      </c>
      <c r="Z565" s="90">
        <f t="shared" si="141"/>
        <v>12437.002922730218</v>
      </c>
      <c r="AA565" s="91">
        <f t="shared" si="142"/>
        <v>1.6034917772530646</v>
      </c>
      <c r="AB565" s="90">
        <f t="shared" si="143"/>
        <v>20193.202922730219</v>
      </c>
      <c r="AC565" s="90">
        <f t="shared" si="144"/>
        <v>-4680.8029227302186</v>
      </c>
      <c r="AD565" s="92">
        <f t="shared" si="134"/>
        <v>1899</v>
      </c>
      <c r="AE565" s="92" t="str">
        <f t="shared" si="135"/>
        <v/>
      </c>
      <c r="AF565" s="92">
        <f t="shared" si="136"/>
        <v>2034</v>
      </c>
      <c r="AG565" s="92">
        <f t="shared" si="137"/>
        <v>2339</v>
      </c>
      <c r="AH565" s="92">
        <f t="shared" si="138"/>
        <v>2509</v>
      </c>
      <c r="AI565" s="100">
        <f t="shared" si="139"/>
        <v>2195.25</v>
      </c>
      <c r="AJ565" s="93">
        <f t="shared" si="145"/>
        <v>278.60889552680595</v>
      </c>
      <c r="AK565" s="23">
        <f t="shared" si="146"/>
        <v>0.12691442684286799</v>
      </c>
      <c r="AM565" s="41"/>
    </row>
    <row r="566" spans="1:39" s="15" customFormat="1" ht="74.25" customHeight="1" x14ac:dyDescent="0.2">
      <c r="A566" s="81">
        <v>563</v>
      </c>
      <c r="B566" s="82" t="s">
        <v>640</v>
      </c>
      <c r="C566" s="82" t="s">
        <v>1296</v>
      </c>
      <c r="D566" s="83" t="s">
        <v>1391</v>
      </c>
      <c r="E566" s="64">
        <v>5539</v>
      </c>
      <c r="F566" s="65">
        <v>5539</v>
      </c>
      <c r="G566" s="25" t="s">
        <v>1392</v>
      </c>
      <c r="H566" s="52" t="s">
        <v>1393</v>
      </c>
      <c r="I566" s="62">
        <v>30000</v>
      </c>
      <c r="J566" s="66">
        <v>30000</v>
      </c>
      <c r="K566" s="28" t="s">
        <v>1394</v>
      </c>
      <c r="L566" s="55" t="s">
        <v>1395</v>
      </c>
      <c r="M566" s="67">
        <v>5932</v>
      </c>
      <c r="N566" s="68">
        <v>5932</v>
      </c>
      <c r="O566" s="25" t="s">
        <v>1398</v>
      </c>
      <c r="P566" s="75" t="s">
        <v>1399</v>
      </c>
      <c r="Q566" s="69">
        <v>6822</v>
      </c>
      <c r="R566" s="63">
        <v>6822</v>
      </c>
      <c r="S566" s="24" t="s">
        <v>80</v>
      </c>
      <c r="T566" s="54" t="s">
        <v>81</v>
      </c>
      <c r="U566" s="18">
        <v>7318</v>
      </c>
      <c r="V566" s="18">
        <v>7318</v>
      </c>
      <c r="W566" s="18" t="s">
        <v>1396</v>
      </c>
      <c r="X566" s="77" t="s">
        <v>1397</v>
      </c>
      <c r="Y566" s="89">
        <f t="shared" si="140"/>
        <v>11122.2</v>
      </c>
      <c r="Z566" s="90">
        <f t="shared" si="141"/>
        <v>10576.451304667364</v>
      </c>
      <c r="AA566" s="91">
        <f t="shared" si="142"/>
        <v>0.95093158769554254</v>
      </c>
      <c r="AB566" s="90">
        <f t="shared" si="143"/>
        <v>21698.651304667364</v>
      </c>
      <c r="AC566" s="90">
        <f t="shared" si="144"/>
        <v>545.748695332637</v>
      </c>
      <c r="AD566" s="92">
        <f t="shared" si="134"/>
        <v>5539</v>
      </c>
      <c r="AE566" s="92" t="str">
        <f t="shared" si="135"/>
        <v/>
      </c>
      <c r="AF566" s="92">
        <f t="shared" si="136"/>
        <v>5932</v>
      </c>
      <c r="AG566" s="92">
        <f t="shared" si="137"/>
        <v>6822</v>
      </c>
      <c r="AH566" s="92">
        <f t="shared" si="138"/>
        <v>7318</v>
      </c>
      <c r="AI566" s="100">
        <f t="shared" si="139"/>
        <v>6402.75</v>
      </c>
      <c r="AJ566" s="93">
        <f t="shared" si="145"/>
        <v>812.63414277274865</v>
      </c>
      <c r="AK566" s="23">
        <f t="shared" si="146"/>
        <v>0.12691954906450331</v>
      </c>
      <c r="AM566" s="41"/>
    </row>
    <row r="567" spans="1:39" s="15" customFormat="1" ht="74.25" customHeight="1" x14ac:dyDescent="0.2">
      <c r="A567" s="81">
        <v>564</v>
      </c>
      <c r="B567" s="82" t="s">
        <v>641</v>
      </c>
      <c r="C567" s="82" t="s">
        <v>1297</v>
      </c>
      <c r="D567" s="83" t="s">
        <v>1391</v>
      </c>
      <c r="E567" s="64">
        <v>36685</v>
      </c>
      <c r="F567" s="65">
        <v>36685</v>
      </c>
      <c r="G567" s="25" t="s">
        <v>1392</v>
      </c>
      <c r="H567" s="52" t="s">
        <v>1393</v>
      </c>
      <c r="I567" s="62">
        <v>50000</v>
      </c>
      <c r="J567" s="66">
        <v>50000</v>
      </c>
      <c r="K567" s="28" t="s">
        <v>1394</v>
      </c>
      <c r="L567" s="55" t="s">
        <v>1395</v>
      </c>
      <c r="M567" s="67">
        <v>39291</v>
      </c>
      <c r="N567" s="68">
        <v>39291</v>
      </c>
      <c r="O567" s="25" t="s">
        <v>1398</v>
      </c>
      <c r="P567" s="75" t="s">
        <v>1399</v>
      </c>
      <c r="Q567" s="69">
        <v>45184</v>
      </c>
      <c r="R567" s="63">
        <v>45184</v>
      </c>
      <c r="S567" s="24" t="s">
        <v>80</v>
      </c>
      <c r="T567" s="54" t="s">
        <v>81</v>
      </c>
      <c r="U567" s="18">
        <v>48471</v>
      </c>
      <c r="V567" s="18">
        <v>48471</v>
      </c>
      <c r="W567" s="18" t="s">
        <v>1396</v>
      </c>
      <c r="X567" s="77" t="s">
        <v>1397</v>
      </c>
      <c r="Y567" s="89">
        <f t="shared" si="140"/>
        <v>43926.2</v>
      </c>
      <c r="Z567" s="90">
        <f t="shared" si="141"/>
        <v>5767.3297720868895</v>
      </c>
      <c r="AA567" s="91">
        <f t="shared" si="142"/>
        <v>0.13129589566333738</v>
      </c>
      <c r="AB567" s="90">
        <f t="shared" si="143"/>
        <v>49693.529772086884</v>
      </c>
      <c r="AC567" s="90">
        <f t="shared" si="144"/>
        <v>38158.87022791311</v>
      </c>
      <c r="AD567" s="92" t="str">
        <f t="shared" si="134"/>
        <v/>
      </c>
      <c r="AE567" s="92" t="str">
        <f t="shared" si="135"/>
        <v/>
      </c>
      <c r="AF567" s="92">
        <f t="shared" si="136"/>
        <v>39291</v>
      </c>
      <c r="AG567" s="92">
        <f t="shared" si="137"/>
        <v>45184</v>
      </c>
      <c r="AH567" s="92">
        <f t="shared" si="138"/>
        <v>48471</v>
      </c>
      <c r="AI567" s="100">
        <f t="shared" si="139"/>
        <v>44315.333333333336</v>
      </c>
      <c r="AJ567" s="93">
        <f t="shared" si="145"/>
        <v>4651.2403005363349</v>
      </c>
      <c r="AK567" s="23">
        <f t="shared" si="146"/>
        <v>0.10495780919778711</v>
      </c>
      <c r="AM567" s="41"/>
    </row>
    <row r="568" spans="1:39" s="15" customFormat="1" ht="74.25" customHeight="1" x14ac:dyDescent="0.2">
      <c r="A568" s="81">
        <v>565</v>
      </c>
      <c r="B568" s="82" t="s">
        <v>642</v>
      </c>
      <c r="C568" s="82" t="s">
        <v>1298</v>
      </c>
      <c r="D568" s="83" t="s">
        <v>1391</v>
      </c>
      <c r="E568" s="64">
        <v>15966</v>
      </c>
      <c r="F568" s="65">
        <v>15966</v>
      </c>
      <c r="G568" s="25" t="s">
        <v>1392</v>
      </c>
      <c r="H568" s="52" t="s">
        <v>1393</v>
      </c>
      <c r="I568" s="62">
        <v>90000</v>
      </c>
      <c r="J568" s="66">
        <v>90000</v>
      </c>
      <c r="K568" s="28" t="s">
        <v>1394</v>
      </c>
      <c r="L568" s="55" t="s">
        <v>1395</v>
      </c>
      <c r="M568" s="67">
        <v>17100</v>
      </c>
      <c r="N568" s="68">
        <v>17100</v>
      </c>
      <c r="O568" s="25" t="s">
        <v>1398</v>
      </c>
      <c r="P568" s="75" t="s">
        <v>1399</v>
      </c>
      <c r="Q568" s="69">
        <v>19665</v>
      </c>
      <c r="R568" s="63">
        <v>19665</v>
      </c>
      <c r="S568" s="24" t="s">
        <v>80</v>
      </c>
      <c r="T568" s="54" t="s">
        <v>81</v>
      </c>
      <c r="U568" s="18">
        <v>21096</v>
      </c>
      <c r="V568" s="18">
        <v>21096</v>
      </c>
      <c r="W568" s="18" t="s">
        <v>1396</v>
      </c>
      <c r="X568" s="77" t="s">
        <v>1397</v>
      </c>
      <c r="Y568" s="89">
        <f t="shared" si="140"/>
        <v>32765.4</v>
      </c>
      <c r="Z568" s="90">
        <f t="shared" si="141"/>
        <v>32059.39570235222</v>
      </c>
      <c r="AA568" s="91">
        <f t="shared" si="142"/>
        <v>0.9784527490081677</v>
      </c>
      <c r="AB568" s="90">
        <f t="shared" si="143"/>
        <v>64824.795702352218</v>
      </c>
      <c r="AC568" s="90">
        <f t="shared" si="144"/>
        <v>706.00429764778164</v>
      </c>
      <c r="AD568" s="92">
        <f t="shared" si="134"/>
        <v>15966</v>
      </c>
      <c r="AE568" s="92" t="str">
        <f t="shared" si="135"/>
        <v/>
      </c>
      <c r="AF568" s="92">
        <f t="shared" si="136"/>
        <v>17100</v>
      </c>
      <c r="AG568" s="92">
        <f t="shared" si="137"/>
        <v>19665</v>
      </c>
      <c r="AH568" s="92">
        <f t="shared" si="138"/>
        <v>21096</v>
      </c>
      <c r="AI568" s="100">
        <f t="shared" si="139"/>
        <v>18456.75</v>
      </c>
      <c r="AJ568" s="93">
        <f t="shared" si="145"/>
        <v>2343.083065108875</v>
      </c>
      <c r="AK568" s="23">
        <f t="shared" si="146"/>
        <v>0.126949926997379</v>
      </c>
      <c r="AM568" s="41"/>
    </row>
    <row r="569" spans="1:39" s="15" customFormat="1" ht="74.25" customHeight="1" x14ac:dyDescent="0.2">
      <c r="A569" s="81">
        <v>566</v>
      </c>
      <c r="B569" s="82" t="s">
        <v>643</v>
      </c>
      <c r="C569" s="82" t="s">
        <v>1299</v>
      </c>
      <c r="D569" s="83" t="s">
        <v>1391</v>
      </c>
      <c r="E569" s="64">
        <v>3155</v>
      </c>
      <c r="F569" s="65">
        <v>3155</v>
      </c>
      <c r="G569" s="25" t="s">
        <v>1392</v>
      </c>
      <c r="H569" s="52" t="s">
        <v>1393</v>
      </c>
      <c r="I569" s="62">
        <v>10000</v>
      </c>
      <c r="J569" s="66">
        <v>10000</v>
      </c>
      <c r="K569" s="28" t="s">
        <v>1394</v>
      </c>
      <c r="L569" s="55" t="s">
        <v>1395</v>
      </c>
      <c r="M569" s="67">
        <v>3379</v>
      </c>
      <c r="N569" s="68">
        <v>3379</v>
      </c>
      <c r="O569" s="25" t="s">
        <v>1398</v>
      </c>
      <c r="P569" s="75" t="s">
        <v>1399</v>
      </c>
      <c r="Q569" s="69">
        <v>3886</v>
      </c>
      <c r="R569" s="63">
        <v>3886</v>
      </c>
      <c r="S569" s="24" t="s">
        <v>80</v>
      </c>
      <c r="T569" s="54" t="s">
        <v>81</v>
      </c>
      <c r="U569" s="18">
        <v>4169</v>
      </c>
      <c r="V569" s="18">
        <v>4169</v>
      </c>
      <c r="W569" s="18" t="s">
        <v>1396</v>
      </c>
      <c r="X569" s="77" t="s">
        <v>1397</v>
      </c>
      <c r="Y569" s="89">
        <f t="shared" si="140"/>
        <v>4917.8</v>
      </c>
      <c r="Z569" s="90">
        <f t="shared" si="141"/>
        <v>2869.2088979368509</v>
      </c>
      <c r="AA569" s="91">
        <f t="shared" si="142"/>
        <v>0.58343342509594753</v>
      </c>
      <c r="AB569" s="90">
        <f t="shared" si="143"/>
        <v>7787.0088979368511</v>
      </c>
      <c r="AC569" s="90">
        <f t="shared" si="144"/>
        <v>2048.5911020631493</v>
      </c>
      <c r="AD569" s="92">
        <f t="shared" si="134"/>
        <v>3155</v>
      </c>
      <c r="AE569" s="92" t="str">
        <f t="shared" si="135"/>
        <v/>
      </c>
      <c r="AF569" s="92">
        <f t="shared" si="136"/>
        <v>3379</v>
      </c>
      <c r="AG569" s="92">
        <f t="shared" si="137"/>
        <v>3886</v>
      </c>
      <c r="AH569" s="92">
        <f t="shared" si="138"/>
        <v>4169</v>
      </c>
      <c r="AI569" s="100">
        <f t="shared" si="139"/>
        <v>3647.25</v>
      </c>
      <c r="AJ569" s="93">
        <f t="shared" si="145"/>
        <v>463.13883807486212</v>
      </c>
      <c r="AK569" s="23">
        <f t="shared" si="146"/>
        <v>0.12698302503937545</v>
      </c>
      <c r="AM569" s="41"/>
    </row>
    <row r="570" spans="1:39" s="15" customFormat="1" ht="74.25" customHeight="1" x14ac:dyDescent="0.2">
      <c r="A570" s="81">
        <v>567</v>
      </c>
      <c r="B570" s="82" t="s">
        <v>644</v>
      </c>
      <c r="C570" s="82" t="s">
        <v>1300</v>
      </c>
      <c r="D570" s="83" t="s">
        <v>1391</v>
      </c>
      <c r="E570" s="64">
        <v>5872</v>
      </c>
      <c r="F570" s="65">
        <v>5872</v>
      </c>
      <c r="G570" s="25" t="s">
        <v>1392</v>
      </c>
      <c r="H570" s="52" t="s">
        <v>1393</v>
      </c>
      <c r="I570" s="62">
        <v>60000</v>
      </c>
      <c r="J570" s="66">
        <v>60000</v>
      </c>
      <c r="K570" s="28" t="s">
        <v>1394</v>
      </c>
      <c r="L570" s="55" t="s">
        <v>1395</v>
      </c>
      <c r="M570" s="67">
        <v>6290</v>
      </c>
      <c r="N570" s="68">
        <v>6290</v>
      </c>
      <c r="O570" s="25" t="s">
        <v>1398</v>
      </c>
      <c r="P570" s="75" t="s">
        <v>1399</v>
      </c>
      <c r="Q570" s="69">
        <v>7233</v>
      </c>
      <c r="R570" s="63">
        <v>7233</v>
      </c>
      <c r="S570" s="24" t="s">
        <v>80</v>
      </c>
      <c r="T570" s="54" t="s">
        <v>81</v>
      </c>
      <c r="U570" s="18">
        <v>7759</v>
      </c>
      <c r="V570" s="18">
        <v>7759</v>
      </c>
      <c r="W570" s="18" t="s">
        <v>1396</v>
      </c>
      <c r="X570" s="77" t="s">
        <v>1397</v>
      </c>
      <c r="Y570" s="89">
        <f t="shared" si="140"/>
        <v>17430.8</v>
      </c>
      <c r="Z570" s="90">
        <f t="shared" si="141"/>
        <v>23808.606168778551</v>
      </c>
      <c r="AA570" s="91">
        <f t="shared" si="142"/>
        <v>1.3658929119018377</v>
      </c>
      <c r="AB570" s="90">
        <f t="shared" si="143"/>
        <v>41239.406168778551</v>
      </c>
      <c r="AC570" s="90">
        <f t="shared" si="144"/>
        <v>-6377.8061687785521</v>
      </c>
      <c r="AD570" s="92">
        <f t="shared" si="134"/>
        <v>5872</v>
      </c>
      <c r="AE570" s="92" t="str">
        <f t="shared" si="135"/>
        <v/>
      </c>
      <c r="AF570" s="92">
        <f t="shared" si="136"/>
        <v>6290</v>
      </c>
      <c r="AG570" s="92">
        <f t="shared" si="137"/>
        <v>7233</v>
      </c>
      <c r="AH570" s="92">
        <f t="shared" si="138"/>
        <v>7759</v>
      </c>
      <c r="AI570" s="100">
        <f t="shared" si="139"/>
        <v>6788.5</v>
      </c>
      <c r="AJ570" s="93">
        <f t="shared" si="145"/>
        <v>861.76659639757827</v>
      </c>
      <c r="AK570" s="23">
        <f t="shared" si="146"/>
        <v>0.12694506833579999</v>
      </c>
      <c r="AM570" s="41"/>
    </row>
    <row r="571" spans="1:39" s="15" customFormat="1" ht="74.25" customHeight="1" x14ac:dyDescent="0.2">
      <c r="A571" s="81">
        <v>568</v>
      </c>
      <c r="B571" s="82" t="s">
        <v>645</v>
      </c>
      <c r="C571" s="82" t="s">
        <v>1301</v>
      </c>
      <c r="D571" s="83" t="s">
        <v>1391</v>
      </c>
      <c r="E571" s="64">
        <v>13727</v>
      </c>
      <c r="F571" s="65">
        <v>13727</v>
      </c>
      <c r="G571" s="25" t="s">
        <v>1392</v>
      </c>
      <c r="H571" s="52" t="s">
        <v>1393</v>
      </c>
      <c r="I571" s="62">
        <v>95000</v>
      </c>
      <c r="J571" s="66">
        <v>95000</v>
      </c>
      <c r="K571" s="28" t="s">
        <v>1394</v>
      </c>
      <c r="L571" s="55" t="s">
        <v>1395</v>
      </c>
      <c r="M571" s="67">
        <v>14701</v>
      </c>
      <c r="N571" s="68">
        <v>14701</v>
      </c>
      <c r="O571" s="25" t="s">
        <v>1398</v>
      </c>
      <c r="P571" s="75" t="s">
        <v>1399</v>
      </c>
      <c r="Q571" s="69">
        <v>16906</v>
      </c>
      <c r="R571" s="63">
        <v>16906</v>
      </c>
      <c r="S571" s="24" t="s">
        <v>80</v>
      </c>
      <c r="T571" s="54" t="s">
        <v>81</v>
      </c>
      <c r="U571" s="18">
        <v>18136</v>
      </c>
      <c r="V571" s="18">
        <v>18136</v>
      </c>
      <c r="W571" s="18" t="s">
        <v>1396</v>
      </c>
      <c r="X571" s="77" t="s">
        <v>1397</v>
      </c>
      <c r="Y571" s="89">
        <f t="shared" si="140"/>
        <v>31694</v>
      </c>
      <c r="Z571" s="90">
        <f t="shared" si="141"/>
        <v>35432.079680707422</v>
      </c>
      <c r="AA571" s="91">
        <f t="shared" si="142"/>
        <v>1.1179428182213487</v>
      </c>
      <c r="AB571" s="90">
        <f t="shared" si="143"/>
        <v>67126.079680707422</v>
      </c>
      <c r="AC571" s="90">
        <f t="shared" si="144"/>
        <v>-3738.0796807074221</v>
      </c>
      <c r="AD571" s="92">
        <f t="shared" si="134"/>
        <v>13727</v>
      </c>
      <c r="AE571" s="92" t="str">
        <f t="shared" si="135"/>
        <v/>
      </c>
      <c r="AF571" s="92">
        <f t="shared" si="136"/>
        <v>14701</v>
      </c>
      <c r="AG571" s="92">
        <f t="shared" si="137"/>
        <v>16906</v>
      </c>
      <c r="AH571" s="92">
        <f t="shared" si="138"/>
        <v>18136</v>
      </c>
      <c r="AI571" s="100">
        <f t="shared" si="139"/>
        <v>15867.5</v>
      </c>
      <c r="AJ571" s="93">
        <f t="shared" si="145"/>
        <v>2013.8716443706137</v>
      </c>
      <c r="AK571" s="23">
        <f t="shared" si="146"/>
        <v>0.1269180176064669</v>
      </c>
      <c r="AM571" s="41"/>
    </row>
    <row r="572" spans="1:39" s="15" customFormat="1" ht="74.25" customHeight="1" x14ac:dyDescent="0.2">
      <c r="A572" s="81">
        <v>569</v>
      </c>
      <c r="B572" s="82" t="s">
        <v>646</v>
      </c>
      <c r="C572" s="82" t="s">
        <v>1302</v>
      </c>
      <c r="D572" s="83" t="s">
        <v>1391</v>
      </c>
      <c r="E572" s="64">
        <v>5925</v>
      </c>
      <c r="F572" s="65">
        <v>5925</v>
      </c>
      <c r="G572" s="25" t="s">
        <v>1392</v>
      </c>
      <c r="H572" s="52" t="s">
        <v>1393</v>
      </c>
      <c r="I572" s="62">
        <v>150000</v>
      </c>
      <c r="J572" s="66">
        <v>150000</v>
      </c>
      <c r="K572" s="28" t="s">
        <v>1394</v>
      </c>
      <c r="L572" s="55" t="s">
        <v>1395</v>
      </c>
      <c r="M572" s="67">
        <v>6346</v>
      </c>
      <c r="N572" s="68">
        <v>6346</v>
      </c>
      <c r="O572" s="25" t="s">
        <v>1398</v>
      </c>
      <c r="P572" s="75" t="s">
        <v>1399</v>
      </c>
      <c r="Q572" s="69">
        <v>7298</v>
      </c>
      <c r="R572" s="63">
        <v>7298</v>
      </c>
      <c r="S572" s="24" t="s">
        <v>80</v>
      </c>
      <c r="T572" s="54" t="s">
        <v>81</v>
      </c>
      <c r="U572" s="18">
        <v>7829</v>
      </c>
      <c r="V572" s="18">
        <v>7829</v>
      </c>
      <c r="W572" s="18" t="s">
        <v>1396</v>
      </c>
      <c r="X572" s="77" t="s">
        <v>1397</v>
      </c>
      <c r="Y572" s="89">
        <f t="shared" si="140"/>
        <v>35479.599999999999</v>
      </c>
      <c r="Z572" s="90">
        <f t="shared" si="141"/>
        <v>64023.279565326862</v>
      </c>
      <c r="AA572" s="91">
        <f t="shared" si="142"/>
        <v>1.8045096214536485</v>
      </c>
      <c r="AB572" s="90">
        <f t="shared" si="143"/>
        <v>99502.879565326861</v>
      </c>
      <c r="AC572" s="90">
        <f t="shared" si="144"/>
        <v>-28543.679565326864</v>
      </c>
      <c r="AD572" s="92">
        <f t="shared" si="134"/>
        <v>5925</v>
      </c>
      <c r="AE572" s="92" t="str">
        <f t="shared" si="135"/>
        <v/>
      </c>
      <c r="AF572" s="92">
        <f t="shared" si="136"/>
        <v>6346</v>
      </c>
      <c r="AG572" s="92">
        <f t="shared" si="137"/>
        <v>7298</v>
      </c>
      <c r="AH572" s="92">
        <f t="shared" si="138"/>
        <v>7829</v>
      </c>
      <c r="AI572" s="100">
        <f t="shared" si="139"/>
        <v>6849.5</v>
      </c>
      <c r="AJ572" s="93">
        <f t="shared" si="145"/>
        <v>869.63306438213738</v>
      </c>
      <c r="AK572" s="23">
        <f t="shared" si="146"/>
        <v>0.12696299939880829</v>
      </c>
      <c r="AM572" s="41"/>
    </row>
    <row r="573" spans="1:39" s="15" customFormat="1" ht="74.25" customHeight="1" x14ac:dyDescent="0.2">
      <c r="A573" s="81">
        <v>570</v>
      </c>
      <c r="B573" s="82" t="s">
        <v>647</v>
      </c>
      <c r="C573" s="82" t="s">
        <v>1303</v>
      </c>
      <c r="D573" s="83" t="s">
        <v>1391</v>
      </c>
      <c r="E573" s="64">
        <v>11862</v>
      </c>
      <c r="F573" s="65">
        <v>11862</v>
      </c>
      <c r="G573" s="25" t="s">
        <v>1392</v>
      </c>
      <c r="H573" s="52" t="s">
        <v>1393</v>
      </c>
      <c r="I573" s="62">
        <v>170000</v>
      </c>
      <c r="J573" s="66">
        <v>170000</v>
      </c>
      <c r="K573" s="28" t="s">
        <v>1394</v>
      </c>
      <c r="L573" s="55" t="s">
        <v>1395</v>
      </c>
      <c r="M573" s="67">
        <v>12704</v>
      </c>
      <c r="N573" s="68">
        <v>12704</v>
      </c>
      <c r="O573" s="25" t="s">
        <v>1398</v>
      </c>
      <c r="P573" s="75" t="s">
        <v>1399</v>
      </c>
      <c r="Q573" s="69">
        <v>14610</v>
      </c>
      <c r="R573" s="63">
        <v>14610</v>
      </c>
      <c r="S573" s="24" t="s">
        <v>80</v>
      </c>
      <c r="T573" s="54" t="s">
        <v>81</v>
      </c>
      <c r="U573" s="18">
        <v>15673</v>
      </c>
      <c r="V573" s="18">
        <v>15673</v>
      </c>
      <c r="W573" s="18" t="s">
        <v>1396</v>
      </c>
      <c r="X573" s="77" t="s">
        <v>1397</v>
      </c>
      <c r="Y573" s="89">
        <f t="shared" si="140"/>
        <v>44969.8</v>
      </c>
      <c r="Z573" s="90">
        <f t="shared" si="141"/>
        <v>69910.262352533056</v>
      </c>
      <c r="AA573" s="91">
        <f t="shared" si="142"/>
        <v>1.5546046980981247</v>
      </c>
      <c r="AB573" s="90">
        <f t="shared" si="143"/>
        <v>114880.06235253306</v>
      </c>
      <c r="AC573" s="90">
        <f t="shared" si="144"/>
        <v>-24940.462352533053</v>
      </c>
      <c r="AD573" s="92">
        <f t="shared" si="134"/>
        <v>11862</v>
      </c>
      <c r="AE573" s="92" t="str">
        <f t="shared" si="135"/>
        <v/>
      </c>
      <c r="AF573" s="92">
        <f t="shared" si="136"/>
        <v>12704</v>
      </c>
      <c r="AG573" s="92">
        <f t="shared" si="137"/>
        <v>14610</v>
      </c>
      <c r="AH573" s="92">
        <f t="shared" si="138"/>
        <v>15673</v>
      </c>
      <c r="AI573" s="100">
        <f t="shared" si="139"/>
        <v>13712.25</v>
      </c>
      <c r="AJ573" s="93">
        <f t="shared" si="145"/>
        <v>1740.7363145136792</v>
      </c>
      <c r="AK573" s="23">
        <f t="shared" si="146"/>
        <v>0.12694753337444104</v>
      </c>
      <c r="AM573" s="41"/>
    </row>
    <row r="574" spans="1:39" s="15" customFormat="1" ht="74.25" customHeight="1" x14ac:dyDescent="0.2">
      <c r="A574" s="81">
        <v>571</v>
      </c>
      <c r="B574" s="82" t="s">
        <v>648</v>
      </c>
      <c r="C574" s="82" t="s">
        <v>1304</v>
      </c>
      <c r="D574" s="83" t="s">
        <v>1391</v>
      </c>
      <c r="E574" s="64">
        <v>87334</v>
      </c>
      <c r="F574" s="65">
        <v>87334</v>
      </c>
      <c r="G574" s="25" t="s">
        <v>1392</v>
      </c>
      <c r="H574" s="52" t="s">
        <v>1393</v>
      </c>
      <c r="I574" s="62">
        <v>200000</v>
      </c>
      <c r="J574" s="66">
        <v>200000</v>
      </c>
      <c r="K574" s="28" t="s">
        <v>1394</v>
      </c>
      <c r="L574" s="55" t="s">
        <v>1395</v>
      </c>
      <c r="M574" s="67">
        <v>93536</v>
      </c>
      <c r="N574" s="68">
        <v>93536</v>
      </c>
      <c r="O574" s="25" t="s">
        <v>1398</v>
      </c>
      <c r="P574" s="75" t="s">
        <v>1399</v>
      </c>
      <c r="Q574" s="69">
        <v>107566</v>
      </c>
      <c r="R574" s="63">
        <v>107566</v>
      </c>
      <c r="S574" s="24" t="s">
        <v>80</v>
      </c>
      <c r="T574" s="54" t="s">
        <v>81</v>
      </c>
      <c r="U574" s="18">
        <v>115390</v>
      </c>
      <c r="V574" s="18">
        <v>115390</v>
      </c>
      <c r="W574" s="18" t="s">
        <v>1396</v>
      </c>
      <c r="X574" s="77" t="s">
        <v>1397</v>
      </c>
      <c r="Y574" s="89">
        <f t="shared" si="140"/>
        <v>120765.2</v>
      </c>
      <c r="Z574" s="90">
        <f t="shared" si="141"/>
        <v>45662.730023510427</v>
      </c>
      <c r="AA574" s="91">
        <f t="shared" si="142"/>
        <v>0.37811165818886922</v>
      </c>
      <c r="AB574" s="90">
        <f t="shared" si="143"/>
        <v>166427.93002351042</v>
      </c>
      <c r="AC574" s="90">
        <f t="shared" si="144"/>
        <v>75102.469976489578</v>
      </c>
      <c r="AD574" s="92">
        <f t="shared" si="134"/>
        <v>87334</v>
      </c>
      <c r="AE574" s="92" t="str">
        <f t="shared" si="135"/>
        <v/>
      </c>
      <c r="AF574" s="92">
        <f t="shared" si="136"/>
        <v>93536</v>
      </c>
      <c r="AG574" s="92">
        <f t="shared" si="137"/>
        <v>107566</v>
      </c>
      <c r="AH574" s="92">
        <f t="shared" si="138"/>
        <v>115390</v>
      </c>
      <c r="AI574" s="100">
        <f t="shared" si="139"/>
        <v>100956.5</v>
      </c>
      <c r="AJ574" s="93">
        <f t="shared" si="145"/>
        <v>12814.675688444089</v>
      </c>
      <c r="AK574" s="23">
        <f t="shared" si="146"/>
        <v>0.12693264612426233</v>
      </c>
      <c r="AM574" s="41"/>
    </row>
    <row r="575" spans="1:39" s="15" customFormat="1" ht="74.25" customHeight="1" x14ac:dyDescent="0.2">
      <c r="A575" s="81">
        <v>572</v>
      </c>
      <c r="B575" s="82" t="s">
        <v>649</v>
      </c>
      <c r="C575" s="82" t="s">
        <v>1305</v>
      </c>
      <c r="D575" s="83" t="s">
        <v>1391</v>
      </c>
      <c r="E575" s="64">
        <v>19553</v>
      </c>
      <c r="F575" s="65">
        <v>19553</v>
      </c>
      <c r="G575" s="25" t="s">
        <v>1392</v>
      </c>
      <c r="H575" s="52" t="s">
        <v>1393</v>
      </c>
      <c r="I575" s="62">
        <v>30000</v>
      </c>
      <c r="J575" s="66">
        <v>30000</v>
      </c>
      <c r="K575" s="28" t="s">
        <v>1394</v>
      </c>
      <c r="L575" s="55" t="s">
        <v>1395</v>
      </c>
      <c r="M575" s="67">
        <v>20941</v>
      </c>
      <c r="N575" s="68">
        <v>20941</v>
      </c>
      <c r="O575" s="25" t="s">
        <v>1398</v>
      </c>
      <c r="P575" s="75" t="s">
        <v>1399</v>
      </c>
      <c r="Q575" s="69">
        <v>24083</v>
      </c>
      <c r="R575" s="63">
        <v>24083</v>
      </c>
      <c r="S575" s="24" t="s">
        <v>80</v>
      </c>
      <c r="T575" s="54" t="s">
        <v>81</v>
      </c>
      <c r="U575" s="18">
        <v>25834</v>
      </c>
      <c r="V575" s="18">
        <v>25834</v>
      </c>
      <c r="W575" s="18" t="s">
        <v>1396</v>
      </c>
      <c r="X575" s="77" t="s">
        <v>1397</v>
      </c>
      <c r="Y575" s="89">
        <f t="shared" si="140"/>
        <v>24082.2</v>
      </c>
      <c r="Z575" s="90">
        <f t="shared" si="141"/>
        <v>4137.3285704667023</v>
      </c>
      <c r="AA575" s="91">
        <f t="shared" si="142"/>
        <v>0.17180027449596391</v>
      </c>
      <c r="AB575" s="90">
        <f t="shared" si="143"/>
        <v>28219.528570466704</v>
      </c>
      <c r="AC575" s="90">
        <f t="shared" si="144"/>
        <v>19944.871429533297</v>
      </c>
      <c r="AD575" s="92" t="str">
        <f t="shared" si="134"/>
        <v/>
      </c>
      <c r="AE575" s="92" t="str">
        <f t="shared" si="135"/>
        <v/>
      </c>
      <c r="AF575" s="92">
        <f t="shared" si="136"/>
        <v>20941</v>
      </c>
      <c r="AG575" s="92">
        <f t="shared" si="137"/>
        <v>24083</v>
      </c>
      <c r="AH575" s="92">
        <f t="shared" si="138"/>
        <v>25834</v>
      </c>
      <c r="AI575" s="100">
        <f t="shared" si="139"/>
        <v>23619.333333333332</v>
      </c>
      <c r="AJ575" s="93">
        <f t="shared" si="145"/>
        <v>2479.2342231691891</v>
      </c>
      <c r="AK575" s="23">
        <f t="shared" si="146"/>
        <v>0.10496630824335386</v>
      </c>
      <c r="AM575" s="41"/>
    </row>
    <row r="576" spans="1:39" s="15" customFormat="1" ht="74.25" customHeight="1" x14ac:dyDescent="0.2">
      <c r="A576" s="81">
        <v>573</v>
      </c>
      <c r="B576" s="82" t="s">
        <v>650</v>
      </c>
      <c r="C576" s="82" t="s">
        <v>1306</v>
      </c>
      <c r="D576" s="83" t="s">
        <v>1391</v>
      </c>
      <c r="E576" s="64">
        <v>24008</v>
      </c>
      <c r="F576" s="65">
        <v>24008</v>
      </c>
      <c r="G576" s="25" t="s">
        <v>1392</v>
      </c>
      <c r="H576" s="52" t="s">
        <v>1393</v>
      </c>
      <c r="I576" s="62">
        <v>50000</v>
      </c>
      <c r="J576" s="66">
        <v>50000</v>
      </c>
      <c r="K576" s="28" t="s">
        <v>1394</v>
      </c>
      <c r="L576" s="55" t="s">
        <v>1395</v>
      </c>
      <c r="M576" s="67">
        <v>25713</v>
      </c>
      <c r="N576" s="68">
        <v>25713</v>
      </c>
      <c r="O576" s="25" t="s">
        <v>1398</v>
      </c>
      <c r="P576" s="75" t="s">
        <v>1399</v>
      </c>
      <c r="Q576" s="69">
        <v>29570</v>
      </c>
      <c r="R576" s="63">
        <v>29570</v>
      </c>
      <c r="S576" s="24" t="s">
        <v>80</v>
      </c>
      <c r="T576" s="54" t="s">
        <v>81</v>
      </c>
      <c r="U576" s="18">
        <v>31721</v>
      </c>
      <c r="V576" s="18">
        <v>31721</v>
      </c>
      <c r="W576" s="18" t="s">
        <v>1396</v>
      </c>
      <c r="X576" s="77" t="s">
        <v>1397</v>
      </c>
      <c r="Y576" s="89">
        <f t="shared" si="140"/>
        <v>32202.400000000001</v>
      </c>
      <c r="Z576" s="90">
        <f t="shared" si="141"/>
        <v>10406.444460044937</v>
      </c>
      <c r="AA576" s="91">
        <f t="shared" si="142"/>
        <v>0.3231574187031071</v>
      </c>
      <c r="AB576" s="90">
        <f t="shared" si="143"/>
        <v>42608.844460044937</v>
      </c>
      <c r="AC576" s="90">
        <f t="shared" si="144"/>
        <v>21795.955539955066</v>
      </c>
      <c r="AD576" s="92">
        <f t="shared" si="134"/>
        <v>24008</v>
      </c>
      <c r="AE576" s="92" t="str">
        <f t="shared" si="135"/>
        <v/>
      </c>
      <c r="AF576" s="92">
        <f t="shared" si="136"/>
        <v>25713</v>
      </c>
      <c r="AG576" s="92">
        <f t="shared" si="137"/>
        <v>29570</v>
      </c>
      <c r="AH576" s="92">
        <f t="shared" si="138"/>
        <v>31721</v>
      </c>
      <c r="AI576" s="100">
        <f t="shared" si="139"/>
        <v>27753</v>
      </c>
      <c r="AJ576" s="93">
        <f t="shared" si="145"/>
        <v>3522.9314498014292</v>
      </c>
      <c r="AK576" s="23">
        <f t="shared" si="146"/>
        <v>0.12693876156817024</v>
      </c>
      <c r="AM576" s="41"/>
    </row>
    <row r="577" spans="1:39" s="15" customFormat="1" ht="74.25" customHeight="1" x14ac:dyDescent="0.2">
      <c r="A577" s="81">
        <v>574</v>
      </c>
      <c r="B577" s="82" t="s">
        <v>651</v>
      </c>
      <c r="C577" s="82" t="s">
        <v>1307</v>
      </c>
      <c r="D577" s="83" t="s">
        <v>1391</v>
      </c>
      <c r="E577" s="64">
        <v>39977</v>
      </c>
      <c r="F577" s="65">
        <v>39977</v>
      </c>
      <c r="G577" s="25" t="s">
        <v>1392</v>
      </c>
      <c r="H577" s="52" t="s">
        <v>1393</v>
      </c>
      <c r="I577" s="62">
        <v>100000</v>
      </c>
      <c r="J577" s="66">
        <v>100000</v>
      </c>
      <c r="K577" s="28" t="s">
        <v>1394</v>
      </c>
      <c r="L577" s="55" t="s">
        <v>1395</v>
      </c>
      <c r="M577" s="67">
        <v>42816</v>
      </c>
      <c r="N577" s="68">
        <v>42816</v>
      </c>
      <c r="O577" s="25" t="s">
        <v>1398</v>
      </c>
      <c r="P577" s="75" t="s">
        <v>1399</v>
      </c>
      <c r="Q577" s="69">
        <v>49239</v>
      </c>
      <c r="R577" s="63">
        <v>49239</v>
      </c>
      <c r="S577" s="24" t="s">
        <v>80</v>
      </c>
      <c r="T577" s="54" t="s">
        <v>81</v>
      </c>
      <c r="U577" s="18">
        <v>52820</v>
      </c>
      <c r="V577" s="18">
        <v>52820</v>
      </c>
      <c r="W577" s="18" t="s">
        <v>1396</v>
      </c>
      <c r="X577" s="77" t="s">
        <v>1397</v>
      </c>
      <c r="Y577" s="89">
        <f t="shared" si="140"/>
        <v>56970.400000000001</v>
      </c>
      <c r="Z577" s="90">
        <f t="shared" si="141"/>
        <v>24584.901490549037</v>
      </c>
      <c r="AA577" s="91">
        <f t="shared" si="142"/>
        <v>0.43153815824619512</v>
      </c>
      <c r="AB577" s="90">
        <f t="shared" si="143"/>
        <v>81555.301490549042</v>
      </c>
      <c r="AC577" s="90">
        <f t="shared" si="144"/>
        <v>32385.498509450965</v>
      </c>
      <c r="AD577" s="92">
        <f t="shared" si="134"/>
        <v>39977</v>
      </c>
      <c r="AE577" s="92" t="str">
        <f t="shared" si="135"/>
        <v/>
      </c>
      <c r="AF577" s="92">
        <f t="shared" si="136"/>
        <v>42816</v>
      </c>
      <c r="AG577" s="92">
        <f t="shared" si="137"/>
        <v>49239</v>
      </c>
      <c r="AH577" s="92">
        <f t="shared" si="138"/>
        <v>52820</v>
      </c>
      <c r="AI577" s="100">
        <f t="shared" si="139"/>
        <v>46213</v>
      </c>
      <c r="AJ577" s="93">
        <f t="shared" si="145"/>
        <v>5866.1864386783118</v>
      </c>
      <c r="AK577" s="23">
        <f t="shared" si="146"/>
        <v>0.12693801395015064</v>
      </c>
      <c r="AM577" s="41"/>
    </row>
    <row r="578" spans="1:39" s="15" customFormat="1" ht="74.25" customHeight="1" x14ac:dyDescent="0.2">
      <c r="A578" s="81">
        <v>575</v>
      </c>
      <c r="B578" s="82" t="s">
        <v>652</v>
      </c>
      <c r="C578" s="82" t="s">
        <v>1308</v>
      </c>
      <c r="D578" s="83" t="s">
        <v>1391</v>
      </c>
      <c r="E578" s="64">
        <v>4634</v>
      </c>
      <c r="F578" s="65">
        <v>4634</v>
      </c>
      <c r="G578" s="25" t="s">
        <v>1392</v>
      </c>
      <c r="H578" s="52" t="s">
        <v>1393</v>
      </c>
      <c r="I578" s="62">
        <v>10000</v>
      </c>
      <c r="J578" s="66">
        <v>10000</v>
      </c>
      <c r="K578" s="28" t="s">
        <v>1394</v>
      </c>
      <c r="L578" s="55" t="s">
        <v>1395</v>
      </c>
      <c r="M578" s="67">
        <v>4963</v>
      </c>
      <c r="N578" s="68">
        <v>4963</v>
      </c>
      <c r="O578" s="25" t="s">
        <v>1398</v>
      </c>
      <c r="P578" s="75" t="s">
        <v>1399</v>
      </c>
      <c r="Q578" s="69">
        <v>5708</v>
      </c>
      <c r="R578" s="63">
        <v>5708</v>
      </c>
      <c r="S578" s="24" t="s">
        <v>80</v>
      </c>
      <c r="T578" s="54" t="s">
        <v>81</v>
      </c>
      <c r="U578" s="18">
        <v>6123</v>
      </c>
      <c r="V578" s="18">
        <v>6123</v>
      </c>
      <c r="W578" s="18" t="s">
        <v>1396</v>
      </c>
      <c r="X578" s="77" t="s">
        <v>1397</v>
      </c>
      <c r="Y578" s="89">
        <f t="shared" si="140"/>
        <v>6285.6</v>
      </c>
      <c r="Z578" s="90">
        <f t="shared" si="141"/>
        <v>2158.348975490293</v>
      </c>
      <c r="AA578" s="91">
        <f t="shared" si="142"/>
        <v>0.34337994391789056</v>
      </c>
      <c r="AB578" s="90">
        <f t="shared" si="143"/>
        <v>8443.9489754902934</v>
      </c>
      <c r="AC578" s="90">
        <f t="shared" si="144"/>
        <v>4127.2510245097073</v>
      </c>
      <c r="AD578" s="92">
        <f t="shared" si="134"/>
        <v>4634</v>
      </c>
      <c r="AE578" s="92" t="str">
        <f t="shared" si="135"/>
        <v/>
      </c>
      <c r="AF578" s="92">
        <f t="shared" si="136"/>
        <v>4963</v>
      </c>
      <c r="AG578" s="92">
        <f t="shared" si="137"/>
        <v>5708</v>
      </c>
      <c r="AH578" s="92">
        <f t="shared" si="138"/>
        <v>6123</v>
      </c>
      <c r="AI578" s="100">
        <f t="shared" si="139"/>
        <v>5357</v>
      </c>
      <c r="AJ578" s="93">
        <f t="shared" si="145"/>
        <v>680.17693776448107</v>
      </c>
      <c r="AK578" s="23">
        <f t="shared" si="146"/>
        <v>0.12696974757597182</v>
      </c>
      <c r="AM578" s="41"/>
    </row>
    <row r="579" spans="1:39" s="15" customFormat="1" ht="74.25" customHeight="1" x14ac:dyDescent="0.2">
      <c r="A579" s="81">
        <v>576</v>
      </c>
      <c r="B579" s="82" t="s">
        <v>653</v>
      </c>
      <c r="C579" s="82" t="s">
        <v>1309</v>
      </c>
      <c r="D579" s="83" t="s">
        <v>1391</v>
      </c>
      <c r="E579" s="64">
        <v>9485</v>
      </c>
      <c r="F579" s="65">
        <v>9485</v>
      </c>
      <c r="G579" s="25" t="s">
        <v>1392</v>
      </c>
      <c r="H579" s="52" t="s">
        <v>1393</v>
      </c>
      <c r="I579" s="62">
        <v>50000</v>
      </c>
      <c r="J579" s="66">
        <v>50000</v>
      </c>
      <c r="K579" s="28" t="s">
        <v>1394</v>
      </c>
      <c r="L579" s="55" t="s">
        <v>1395</v>
      </c>
      <c r="M579" s="67">
        <v>10158</v>
      </c>
      <c r="N579" s="68">
        <v>10158</v>
      </c>
      <c r="O579" s="25" t="s">
        <v>1398</v>
      </c>
      <c r="P579" s="75" t="s">
        <v>1399</v>
      </c>
      <c r="Q579" s="69">
        <v>11681</v>
      </c>
      <c r="R579" s="63">
        <v>11681</v>
      </c>
      <c r="S579" s="24" t="s">
        <v>80</v>
      </c>
      <c r="T579" s="54" t="s">
        <v>81</v>
      </c>
      <c r="U579" s="18">
        <v>12531</v>
      </c>
      <c r="V579" s="18">
        <v>12531</v>
      </c>
      <c r="W579" s="18" t="s">
        <v>1396</v>
      </c>
      <c r="X579" s="77" t="s">
        <v>1397</v>
      </c>
      <c r="Y579" s="89">
        <f t="shared" si="140"/>
        <v>18771</v>
      </c>
      <c r="Z579" s="90">
        <f t="shared" si="141"/>
        <v>17499.069303822991</v>
      </c>
      <c r="AA579" s="91">
        <f t="shared" si="142"/>
        <v>0.93223958786548355</v>
      </c>
      <c r="AB579" s="90">
        <f t="shared" si="143"/>
        <v>36270.069303822995</v>
      </c>
      <c r="AC579" s="90">
        <f t="shared" si="144"/>
        <v>1271.9306961770089</v>
      </c>
      <c r="AD579" s="92">
        <f t="shared" si="134"/>
        <v>9485</v>
      </c>
      <c r="AE579" s="92" t="str">
        <f t="shared" si="135"/>
        <v/>
      </c>
      <c r="AF579" s="92">
        <f t="shared" si="136"/>
        <v>10158</v>
      </c>
      <c r="AG579" s="92">
        <f t="shared" si="137"/>
        <v>11681</v>
      </c>
      <c r="AH579" s="92">
        <f t="shared" si="138"/>
        <v>12531</v>
      </c>
      <c r="AI579" s="100">
        <f t="shared" si="139"/>
        <v>10963.75</v>
      </c>
      <c r="AJ579" s="93">
        <f t="shared" si="145"/>
        <v>1391.2410227323421</v>
      </c>
      <c r="AK579" s="23">
        <f t="shared" si="146"/>
        <v>0.12689463210419263</v>
      </c>
      <c r="AM579" s="41"/>
    </row>
    <row r="580" spans="1:39" s="15" customFormat="1" ht="74.25" customHeight="1" x14ac:dyDescent="0.2">
      <c r="A580" s="81">
        <v>577</v>
      </c>
      <c r="B580" s="82" t="s">
        <v>654</v>
      </c>
      <c r="C580" s="82" t="s">
        <v>1310</v>
      </c>
      <c r="D580" s="83" t="s">
        <v>1391</v>
      </c>
      <c r="E580" s="64">
        <v>44746</v>
      </c>
      <c r="F580" s="65">
        <v>44746</v>
      </c>
      <c r="G580" s="25" t="s">
        <v>1392</v>
      </c>
      <c r="H580" s="52" t="s">
        <v>1393</v>
      </c>
      <c r="I580" s="62">
        <v>80000</v>
      </c>
      <c r="J580" s="66">
        <v>80000</v>
      </c>
      <c r="K580" s="28" t="s">
        <v>1394</v>
      </c>
      <c r="L580" s="55" t="s">
        <v>1395</v>
      </c>
      <c r="M580" s="67">
        <v>47924</v>
      </c>
      <c r="N580" s="68">
        <v>47924</v>
      </c>
      <c r="O580" s="25" t="s">
        <v>1398</v>
      </c>
      <c r="P580" s="75" t="s">
        <v>1399</v>
      </c>
      <c r="Q580" s="69">
        <v>55113</v>
      </c>
      <c r="R580" s="63">
        <v>55113</v>
      </c>
      <c r="S580" s="24" t="s">
        <v>80</v>
      </c>
      <c r="T580" s="54" t="s">
        <v>81</v>
      </c>
      <c r="U580" s="18">
        <v>59122</v>
      </c>
      <c r="V580" s="18">
        <v>59122</v>
      </c>
      <c r="W580" s="18" t="s">
        <v>1396</v>
      </c>
      <c r="X580" s="77" t="s">
        <v>1397</v>
      </c>
      <c r="Y580" s="89">
        <f t="shared" si="140"/>
        <v>57381</v>
      </c>
      <c r="Z580" s="90">
        <f t="shared" si="141"/>
        <v>13864.271888563064</v>
      </c>
      <c r="AA580" s="91">
        <f t="shared" si="142"/>
        <v>0.24161781580249672</v>
      </c>
      <c r="AB580" s="90">
        <f t="shared" si="143"/>
        <v>71245.27188856306</v>
      </c>
      <c r="AC580" s="90">
        <f t="shared" si="144"/>
        <v>43516.72811143694</v>
      </c>
      <c r="AD580" s="92">
        <f t="shared" si="134"/>
        <v>44746</v>
      </c>
      <c r="AE580" s="92" t="str">
        <f t="shared" si="135"/>
        <v/>
      </c>
      <c r="AF580" s="92">
        <f t="shared" si="136"/>
        <v>47924</v>
      </c>
      <c r="AG580" s="92">
        <f t="shared" si="137"/>
        <v>55113</v>
      </c>
      <c r="AH580" s="92">
        <f t="shared" si="138"/>
        <v>59122</v>
      </c>
      <c r="AI580" s="100">
        <f t="shared" si="139"/>
        <v>51726.25</v>
      </c>
      <c r="AJ580" s="93">
        <f t="shared" si="145"/>
        <v>6566.2822751284966</v>
      </c>
      <c r="AK580" s="23">
        <f t="shared" si="146"/>
        <v>0.12694294048241456</v>
      </c>
      <c r="AM580" s="41"/>
    </row>
    <row r="581" spans="1:39" s="15" customFormat="1" ht="74.25" customHeight="1" x14ac:dyDescent="0.2">
      <c r="A581" s="81">
        <v>578</v>
      </c>
      <c r="B581" s="82" t="s">
        <v>655</v>
      </c>
      <c r="C581" s="82" t="s">
        <v>1311</v>
      </c>
      <c r="D581" s="83" t="s">
        <v>1391</v>
      </c>
      <c r="E581" s="64">
        <v>68000</v>
      </c>
      <c r="F581" s="65">
        <v>68000</v>
      </c>
      <c r="G581" s="25" t="s">
        <v>1392</v>
      </c>
      <c r="H581" s="52" t="s">
        <v>1393</v>
      </c>
      <c r="I581" s="62">
        <v>200000</v>
      </c>
      <c r="J581" s="66">
        <v>200000</v>
      </c>
      <c r="K581" s="28" t="s">
        <v>1394</v>
      </c>
      <c r="L581" s="55" t="s">
        <v>1395</v>
      </c>
      <c r="M581" s="67">
        <v>72829</v>
      </c>
      <c r="N581" s="68">
        <v>72829</v>
      </c>
      <c r="O581" s="25" t="s">
        <v>1398</v>
      </c>
      <c r="P581" s="75" t="s">
        <v>1399</v>
      </c>
      <c r="Q581" s="69">
        <v>83754</v>
      </c>
      <c r="R581" s="63">
        <v>83754</v>
      </c>
      <c r="S581" s="24" t="s">
        <v>80</v>
      </c>
      <c r="T581" s="54" t="s">
        <v>81</v>
      </c>
      <c r="U581" s="18">
        <v>89845</v>
      </c>
      <c r="V581" s="18">
        <v>89845</v>
      </c>
      <c r="W581" s="18" t="s">
        <v>1396</v>
      </c>
      <c r="X581" s="77" t="s">
        <v>1397</v>
      </c>
      <c r="Y581" s="89">
        <f t="shared" si="140"/>
        <v>102885.6</v>
      </c>
      <c r="Z581" s="90">
        <f t="shared" si="141"/>
        <v>54972.007297350887</v>
      </c>
      <c r="AA581" s="91">
        <f t="shared" si="142"/>
        <v>0.5343022473247071</v>
      </c>
      <c r="AB581" s="90">
        <f t="shared" si="143"/>
        <v>157857.60729735089</v>
      </c>
      <c r="AC581" s="90">
        <f t="shared" si="144"/>
        <v>47913.592702649119</v>
      </c>
      <c r="AD581" s="92">
        <f t="shared" si="134"/>
        <v>68000</v>
      </c>
      <c r="AE581" s="92" t="str">
        <f t="shared" si="135"/>
        <v/>
      </c>
      <c r="AF581" s="92">
        <f t="shared" si="136"/>
        <v>72829</v>
      </c>
      <c r="AG581" s="92">
        <f t="shared" si="137"/>
        <v>83754</v>
      </c>
      <c r="AH581" s="92">
        <f t="shared" si="138"/>
        <v>89845</v>
      </c>
      <c r="AI581" s="100">
        <f t="shared" si="139"/>
        <v>78607</v>
      </c>
      <c r="AJ581" s="93">
        <f t="shared" si="145"/>
        <v>9977.9421057985037</v>
      </c>
      <c r="AK581" s="23">
        <f t="shared" si="146"/>
        <v>0.12693452371669831</v>
      </c>
      <c r="AM581" s="41"/>
    </row>
    <row r="582" spans="1:39" s="15" customFormat="1" ht="74.25" customHeight="1" x14ac:dyDescent="0.2">
      <c r="A582" s="81">
        <v>579</v>
      </c>
      <c r="B582" s="82" t="s">
        <v>656</v>
      </c>
      <c r="C582" s="82" t="s">
        <v>1312</v>
      </c>
      <c r="D582" s="83" t="s">
        <v>1391</v>
      </c>
      <c r="E582" s="64">
        <v>7508</v>
      </c>
      <c r="F582" s="65">
        <v>7508</v>
      </c>
      <c r="G582" s="25" t="s">
        <v>1392</v>
      </c>
      <c r="H582" s="52" t="s">
        <v>1393</v>
      </c>
      <c r="I582" s="62">
        <v>20000</v>
      </c>
      <c r="J582" s="66">
        <v>20000</v>
      </c>
      <c r="K582" s="28" t="s">
        <v>1394</v>
      </c>
      <c r="L582" s="55" t="s">
        <v>1395</v>
      </c>
      <c r="M582" s="67">
        <v>8041</v>
      </c>
      <c r="N582" s="68">
        <v>8041</v>
      </c>
      <c r="O582" s="25" t="s">
        <v>1398</v>
      </c>
      <c r="P582" s="75" t="s">
        <v>1399</v>
      </c>
      <c r="Q582" s="69">
        <v>9247</v>
      </c>
      <c r="R582" s="63">
        <v>9247</v>
      </c>
      <c r="S582" s="24" t="s">
        <v>80</v>
      </c>
      <c r="T582" s="54" t="s">
        <v>81</v>
      </c>
      <c r="U582" s="18">
        <v>9920</v>
      </c>
      <c r="V582" s="18">
        <v>9920</v>
      </c>
      <c r="W582" s="18" t="s">
        <v>1396</v>
      </c>
      <c r="X582" s="77" t="s">
        <v>1397</v>
      </c>
      <c r="Y582" s="89">
        <f t="shared" si="140"/>
        <v>10943.2</v>
      </c>
      <c r="Z582" s="90">
        <f t="shared" si="141"/>
        <v>5152.0147224168513</v>
      </c>
      <c r="AA582" s="91">
        <f t="shared" si="142"/>
        <v>0.47079599408005435</v>
      </c>
      <c r="AB582" s="90">
        <f t="shared" si="143"/>
        <v>16095.214722416851</v>
      </c>
      <c r="AC582" s="90">
        <f t="shared" si="144"/>
        <v>5791.1852775831494</v>
      </c>
      <c r="AD582" s="92">
        <f t="shared" si="134"/>
        <v>7508</v>
      </c>
      <c r="AE582" s="92" t="str">
        <f t="shared" si="135"/>
        <v/>
      </c>
      <c r="AF582" s="92">
        <f t="shared" si="136"/>
        <v>8041</v>
      </c>
      <c r="AG582" s="92">
        <f t="shared" si="137"/>
        <v>9247</v>
      </c>
      <c r="AH582" s="92">
        <f t="shared" si="138"/>
        <v>9920</v>
      </c>
      <c r="AI582" s="100">
        <f t="shared" si="139"/>
        <v>8679</v>
      </c>
      <c r="AJ582" s="93">
        <f t="shared" si="145"/>
        <v>1101.6638930877843</v>
      </c>
      <c r="AK582" s="23">
        <f t="shared" si="146"/>
        <v>0.126934427133055</v>
      </c>
      <c r="AM582" s="41"/>
    </row>
    <row r="583" spans="1:39" s="15" customFormat="1" ht="74.25" customHeight="1" x14ac:dyDescent="0.2">
      <c r="A583" s="81">
        <v>580</v>
      </c>
      <c r="B583" s="82" t="s">
        <v>657</v>
      </c>
      <c r="C583" s="82" t="s">
        <v>1313</v>
      </c>
      <c r="D583" s="83" t="s">
        <v>1391</v>
      </c>
      <c r="E583" s="64">
        <v>42861</v>
      </c>
      <c r="F583" s="65">
        <v>42861</v>
      </c>
      <c r="G583" s="25" t="s">
        <v>1392</v>
      </c>
      <c r="H583" s="52" t="s">
        <v>1393</v>
      </c>
      <c r="I583" s="62">
        <v>150000</v>
      </c>
      <c r="J583" s="66">
        <v>150000</v>
      </c>
      <c r="K583" s="28" t="s">
        <v>1394</v>
      </c>
      <c r="L583" s="55" t="s">
        <v>1395</v>
      </c>
      <c r="M583" s="67">
        <v>45906</v>
      </c>
      <c r="N583" s="68">
        <v>45906</v>
      </c>
      <c r="O583" s="25" t="s">
        <v>1398</v>
      </c>
      <c r="P583" s="75" t="s">
        <v>1399</v>
      </c>
      <c r="Q583" s="69">
        <v>52792</v>
      </c>
      <c r="R583" s="63">
        <v>52792</v>
      </c>
      <c r="S583" s="24" t="s">
        <v>80</v>
      </c>
      <c r="T583" s="54" t="s">
        <v>81</v>
      </c>
      <c r="U583" s="18">
        <v>56631</v>
      </c>
      <c r="V583" s="18">
        <v>56631</v>
      </c>
      <c r="W583" s="18" t="s">
        <v>1396</v>
      </c>
      <c r="X583" s="77" t="s">
        <v>1397</v>
      </c>
      <c r="Y583" s="89">
        <f t="shared" si="140"/>
        <v>69638</v>
      </c>
      <c r="Z583" s="90">
        <f t="shared" si="141"/>
        <v>45252.724674874553</v>
      </c>
      <c r="AA583" s="91">
        <f t="shared" si="142"/>
        <v>0.64982803462010041</v>
      </c>
      <c r="AB583" s="90">
        <f t="shared" si="143"/>
        <v>114890.72467487455</v>
      </c>
      <c r="AC583" s="90">
        <f t="shared" si="144"/>
        <v>24385.275325125447</v>
      </c>
      <c r="AD583" s="92">
        <f t="shared" si="134"/>
        <v>42861</v>
      </c>
      <c r="AE583" s="92" t="str">
        <f t="shared" si="135"/>
        <v/>
      </c>
      <c r="AF583" s="92">
        <f t="shared" si="136"/>
        <v>45906</v>
      </c>
      <c r="AG583" s="92">
        <f t="shared" si="137"/>
        <v>52792</v>
      </c>
      <c r="AH583" s="92">
        <f t="shared" si="138"/>
        <v>56631</v>
      </c>
      <c r="AI583" s="100">
        <f t="shared" si="139"/>
        <v>49547.5</v>
      </c>
      <c r="AJ583" s="93">
        <f t="shared" si="145"/>
        <v>6289.4768462885686</v>
      </c>
      <c r="AK583" s="23">
        <f t="shared" si="146"/>
        <v>0.12693832880142425</v>
      </c>
      <c r="AM583" s="41"/>
    </row>
    <row r="584" spans="1:39" s="15" customFormat="1" ht="74.25" customHeight="1" x14ac:dyDescent="0.2">
      <c r="A584" s="81">
        <v>581</v>
      </c>
      <c r="B584" s="82" t="s">
        <v>658</v>
      </c>
      <c r="C584" s="82" t="s">
        <v>1314</v>
      </c>
      <c r="D584" s="83" t="s">
        <v>1391</v>
      </c>
      <c r="E584" s="64">
        <v>73920</v>
      </c>
      <c r="F584" s="65">
        <v>73920</v>
      </c>
      <c r="G584" s="25" t="s">
        <v>1392</v>
      </c>
      <c r="H584" s="52" t="s">
        <v>1393</v>
      </c>
      <c r="I584" s="62">
        <v>250000</v>
      </c>
      <c r="J584" s="66">
        <v>250000</v>
      </c>
      <c r="K584" s="28" t="s">
        <v>1394</v>
      </c>
      <c r="L584" s="55" t="s">
        <v>1395</v>
      </c>
      <c r="M584" s="67">
        <v>79169</v>
      </c>
      <c r="N584" s="68">
        <v>79169</v>
      </c>
      <c r="O584" s="25" t="s">
        <v>1398</v>
      </c>
      <c r="P584" s="75" t="s">
        <v>1399</v>
      </c>
      <c r="Q584" s="69">
        <v>91045</v>
      </c>
      <c r="R584" s="63">
        <v>91045</v>
      </c>
      <c r="S584" s="24" t="s">
        <v>80</v>
      </c>
      <c r="T584" s="54" t="s">
        <v>81</v>
      </c>
      <c r="U584" s="18">
        <v>97667</v>
      </c>
      <c r="V584" s="18">
        <v>97667</v>
      </c>
      <c r="W584" s="18" t="s">
        <v>1396</v>
      </c>
      <c r="X584" s="77" t="s">
        <v>1397</v>
      </c>
      <c r="Y584" s="89">
        <f t="shared" si="140"/>
        <v>118360.2</v>
      </c>
      <c r="Z584" s="90">
        <f t="shared" si="141"/>
        <v>74185.994558946244</v>
      </c>
      <c r="AA584" s="91">
        <f t="shared" si="142"/>
        <v>0.62678159177617343</v>
      </c>
      <c r="AB584" s="90">
        <f t="shared" si="143"/>
        <v>192546.19455894624</v>
      </c>
      <c r="AC584" s="90">
        <f t="shared" si="144"/>
        <v>44174.205441053753</v>
      </c>
      <c r="AD584" s="92">
        <f t="shared" si="134"/>
        <v>73920</v>
      </c>
      <c r="AE584" s="92" t="str">
        <f t="shared" si="135"/>
        <v/>
      </c>
      <c r="AF584" s="92">
        <f t="shared" si="136"/>
        <v>79169</v>
      </c>
      <c r="AG584" s="92">
        <f t="shared" si="137"/>
        <v>91045</v>
      </c>
      <c r="AH584" s="92">
        <f t="shared" si="138"/>
        <v>97667</v>
      </c>
      <c r="AI584" s="100">
        <f t="shared" si="139"/>
        <v>85450.25</v>
      </c>
      <c r="AJ584" s="93">
        <f t="shared" si="145"/>
        <v>10846.673449342275</v>
      </c>
      <c r="AK584" s="23">
        <f t="shared" si="146"/>
        <v>0.12693553792226794</v>
      </c>
      <c r="AM584" s="41"/>
    </row>
    <row r="585" spans="1:39" s="15" customFormat="1" ht="74.25" customHeight="1" x14ac:dyDescent="0.2">
      <c r="A585" s="81">
        <v>582</v>
      </c>
      <c r="B585" s="82" t="s">
        <v>659</v>
      </c>
      <c r="C585" s="82" t="s">
        <v>1315</v>
      </c>
      <c r="D585" s="83" t="s">
        <v>1391</v>
      </c>
      <c r="E585" s="64">
        <v>27301</v>
      </c>
      <c r="F585" s="65">
        <v>27301</v>
      </c>
      <c r="G585" s="25" t="s">
        <v>1392</v>
      </c>
      <c r="H585" s="52" t="s">
        <v>1393</v>
      </c>
      <c r="I585" s="62">
        <v>100000</v>
      </c>
      <c r="J585" s="66">
        <v>100000</v>
      </c>
      <c r="K585" s="28" t="s">
        <v>1394</v>
      </c>
      <c r="L585" s="55" t="s">
        <v>1395</v>
      </c>
      <c r="M585" s="67">
        <v>29240</v>
      </c>
      <c r="N585" s="68">
        <v>29240</v>
      </c>
      <c r="O585" s="25" t="s">
        <v>1398</v>
      </c>
      <c r="P585" s="75" t="s">
        <v>1399</v>
      </c>
      <c r="Q585" s="69">
        <v>33626</v>
      </c>
      <c r="R585" s="63">
        <v>33626</v>
      </c>
      <c r="S585" s="24" t="s">
        <v>80</v>
      </c>
      <c r="T585" s="54" t="s">
        <v>81</v>
      </c>
      <c r="U585" s="18">
        <v>36071</v>
      </c>
      <c r="V585" s="18">
        <v>36071</v>
      </c>
      <c r="W585" s="18" t="s">
        <v>1396</v>
      </c>
      <c r="X585" s="77" t="s">
        <v>1397</v>
      </c>
      <c r="Y585" s="89">
        <f t="shared" si="140"/>
        <v>45247.6</v>
      </c>
      <c r="Z585" s="90">
        <f t="shared" si="141"/>
        <v>30803.492452967086</v>
      </c>
      <c r="AA585" s="91">
        <f t="shared" si="142"/>
        <v>0.68077627217724446</v>
      </c>
      <c r="AB585" s="90">
        <f t="shared" si="143"/>
        <v>76051.092452967088</v>
      </c>
      <c r="AC585" s="90">
        <f t="shared" si="144"/>
        <v>14444.107547032912</v>
      </c>
      <c r="AD585" s="92">
        <f t="shared" ref="AD585:AD648" si="147">IF(((IF(AND(F585&lt;=$AB585,F585&gt;=$AC585),F585,""))&lt;=0),"",(IF(AND(F585&lt;=$AB585,F585&gt;=$AC585),F585,"")))</f>
        <v>27301</v>
      </c>
      <c r="AE585" s="92" t="str">
        <f t="shared" ref="AE585:AE648" si="148">IF(((IF(AND(J585&lt;=$AB585,J585&gt;=$AC585),J585,""))&lt;=0),"",(IF(AND(J585&lt;=$AB585,J585&gt;=$AC585),J585,"")))</f>
        <v/>
      </c>
      <c r="AF585" s="92">
        <f t="shared" ref="AF585:AF648" si="149">IF(((IF(AND(N585&lt;=$AB585,N585&gt;=$AC585),N585,""))&lt;=0),"",(IF(AND(N585&lt;=$AB585,N585&gt;=$AC585),N585,"")))</f>
        <v>29240</v>
      </c>
      <c r="AG585" s="92">
        <f t="shared" ref="AG585:AG648" si="150">IF(((IF(AND(R585&lt;=$AB585,R585&gt;=$AC585),R585,""))&lt;=0),"",(IF(AND(R585&lt;=$AB585,R585&gt;=$AC585),R585,"")))</f>
        <v>33626</v>
      </c>
      <c r="AH585" s="92">
        <f t="shared" ref="AH585:AH648" si="151">IF(((IF(AND(V585&lt;=$AB585,V585&gt;=$AC585),V585,""))&lt;=0),"",(IF(AND(V585&lt;=$AB585,V585&gt;=$AC585),V585,"")))</f>
        <v>36071</v>
      </c>
      <c r="AI585" s="100">
        <f t="shared" ref="AI585:AI648" si="152">AVERAGE(AD585:AH585)</f>
        <v>31559.5</v>
      </c>
      <c r="AJ585" s="93">
        <f t="shared" si="145"/>
        <v>4005.7856907228575</v>
      </c>
      <c r="AK585" s="23">
        <f t="shared" si="146"/>
        <v>0.12692804672833402</v>
      </c>
      <c r="AM585" s="41"/>
    </row>
    <row r="586" spans="1:39" s="15" customFormat="1" ht="74.25" customHeight="1" x14ac:dyDescent="0.2">
      <c r="A586" s="81">
        <v>583</v>
      </c>
      <c r="B586" s="82" t="s">
        <v>660</v>
      </c>
      <c r="C586" s="82" t="s">
        <v>1316</v>
      </c>
      <c r="D586" s="83" t="s">
        <v>1391</v>
      </c>
      <c r="E586" s="64">
        <v>38142</v>
      </c>
      <c r="F586" s="65">
        <v>38142</v>
      </c>
      <c r="G586" s="25" t="s">
        <v>1392</v>
      </c>
      <c r="H586" s="52" t="s">
        <v>1393</v>
      </c>
      <c r="I586" s="62">
        <v>250000</v>
      </c>
      <c r="J586" s="66">
        <v>250000</v>
      </c>
      <c r="K586" s="28" t="s">
        <v>1394</v>
      </c>
      <c r="L586" s="55" t="s">
        <v>1395</v>
      </c>
      <c r="M586" s="67">
        <v>40852</v>
      </c>
      <c r="N586" s="68">
        <v>40852</v>
      </c>
      <c r="O586" s="25" t="s">
        <v>1398</v>
      </c>
      <c r="P586" s="75" t="s">
        <v>1399</v>
      </c>
      <c r="Q586" s="69">
        <v>46979</v>
      </c>
      <c r="R586" s="63">
        <v>46979</v>
      </c>
      <c r="S586" s="24" t="s">
        <v>80</v>
      </c>
      <c r="T586" s="54" t="s">
        <v>81</v>
      </c>
      <c r="U586" s="18">
        <v>50396</v>
      </c>
      <c r="V586" s="18">
        <v>50396</v>
      </c>
      <c r="W586" s="18" t="s">
        <v>1396</v>
      </c>
      <c r="X586" s="77" t="s">
        <v>1397</v>
      </c>
      <c r="Y586" s="89">
        <f t="shared" si="140"/>
        <v>85273.8</v>
      </c>
      <c r="Z586" s="90">
        <f t="shared" si="141"/>
        <v>92212.223285202272</v>
      </c>
      <c r="AA586" s="91">
        <f t="shared" si="142"/>
        <v>1.0813664136604944</v>
      </c>
      <c r="AB586" s="90">
        <f t="shared" si="143"/>
        <v>177486.02328520227</v>
      </c>
      <c r="AC586" s="90">
        <f t="shared" si="144"/>
        <v>-6938.4232852022687</v>
      </c>
      <c r="AD586" s="92">
        <f t="shared" si="147"/>
        <v>38142</v>
      </c>
      <c r="AE586" s="92" t="str">
        <f t="shared" si="148"/>
        <v/>
      </c>
      <c r="AF586" s="92">
        <f t="shared" si="149"/>
        <v>40852</v>
      </c>
      <c r="AG586" s="92">
        <f t="shared" si="150"/>
        <v>46979</v>
      </c>
      <c r="AH586" s="92">
        <f t="shared" si="151"/>
        <v>50396</v>
      </c>
      <c r="AI586" s="100">
        <f t="shared" si="152"/>
        <v>44092.25</v>
      </c>
      <c r="AJ586" s="93">
        <f t="shared" si="145"/>
        <v>5596.8826070113946</v>
      </c>
      <c r="AK586" s="23">
        <f t="shared" si="146"/>
        <v>0.12693574510285582</v>
      </c>
      <c r="AM586" s="41"/>
    </row>
    <row r="587" spans="1:39" s="15" customFormat="1" ht="74.25" customHeight="1" x14ac:dyDescent="0.2">
      <c r="A587" s="81">
        <v>584</v>
      </c>
      <c r="B587" s="82" t="s">
        <v>661</v>
      </c>
      <c r="C587" s="82" t="s">
        <v>1317</v>
      </c>
      <c r="D587" s="83" t="s">
        <v>1391</v>
      </c>
      <c r="E587" s="64">
        <v>123176</v>
      </c>
      <c r="F587" s="65">
        <v>123176</v>
      </c>
      <c r="G587" s="25" t="s">
        <v>1392</v>
      </c>
      <c r="H587" s="52" t="s">
        <v>1393</v>
      </c>
      <c r="I587" s="62">
        <v>350000</v>
      </c>
      <c r="J587" s="66">
        <v>350000</v>
      </c>
      <c r="K587" s="28" t="s">
        <v>1394</v>
      </c>
      <c r="L587" s="55" t="s">
        <v>1395</v>
      </c>
      <c r="M587" s="67">
        <v>131924</v>
      </c>
      <c r="N587" s="68">
        <v>131924</v>
      </c>
      <c r="O587" s="25" t="s">
        <v>1398</v>
      </c>
      <c r="P587" s="75" t="s">
        <v>1399</v>
      </c>
      <c r="Q587" s="69">
        <v>151712</v>
      </c>
      <c r="R587" s="63">
        <v>151712</v>
      </c>
      <c r="S587" s="24" t="s">
        <v>80</v>
      </c>
      <c r="T587" s="54" t="s">
        <v>81</v>
      </c>
      <c r="U587" s="18">
        <v>162747</v>
      </c>
      <c r="V587" s="18">
        <v>162747</v>
      </c>
      <c r="W587" s="18" t="s">
        <v>1396</v>
      </c>
      <c r="X587" s="77" t="s">
        <v>1397</v>
      </c>
      <c r="Y587" s="89">
        <f t="shared" si="140"/>
        <v>183911.8</v>
      </c>
      <c r="Z587" s="90">
        <f t="shared" si="141"/>
        <v>94156.299322987397</v>
      </c>
      <c r="AA587" s="91">
        <f t="shared" si="142"/>
        <v>0.51196442709487588</v>
      </c>
      <c r="AB587" s="90">
        <f t="shared" si="143"/>
        <v>278068.09932298737</v>
      </c>
      <c r="AC587" s="90">
        <f t="shared" si="144"/>
        <v>89755.500677012591</v>
      </c>
      <c r="AD587" s="92">
        <f t="shared" si="147"/>
        <v>123176</v>
      </c>
      <c r="AE587" s="92" t="str">
        <f t="shared" si="148"/>
        <v/>
      </c>
      <c r="AF587" s="92">
        <f t="shared" si="149"/>
        <v>131924</v>
      </c>
      <c r="AG587" s="92">
        <f t="shared" si="150"/>
        <v>151712</v>
      </c>
      <c r="AH587" s="92">
        <f t="shared" si="151"/>
        <v>162747</v>
      </c>
      <c r="AI587" s="100">
        <f t="shared" si="152"/>
        <v>142389.75</v>
      </c>
      <c r="AJ587" s="93">
        <f t="shared" si="145"/>
        <v>18074.125933222884</v>
      </c>
      <c r="AK587" s="23">
        <f t="shared" si="146"/>
        <v>0.12693417843084129</v>
      </c>
      <c r="AM587" s="41"/>
    </row>
    <row r="588" spans="1:39" s="15" customFormat="1" ht="74.25" customHeight="1" x14ac:dyDescent="0.2">
      <c r="A588" s="81">
        <v>585</v>
      </c>
      <c r="B588" s="82" t="s">
        <v>662</v>
      </c>
      <c r="C588" s="82" t="s">
        <v>1318</v>
      </c>
      <c r="D588" s="83" t="s">
        <v>1391</v>
      </c>
      <c r="E588" s="64">
        <v>43305</v>
      </c>
      <c r="F588" s="65">
        <v>43305</v>
      </c>
      <c r="G588" s="25" t="s">
        <v>1392</v>
      </c>
      <c r="H588" s="52" t="s">
        <v>1393</v>
      </c>
      <c r="I588" s="62">
        <v>100000</v>
      </c>
      <c r="J588" s="66">
        <v>100000</v>
      </c>
      <c r="K588" s="28" t="s">
        <v>1394</v>
      </c>
      <c r="L588" s="55" t="s">
        <v>1395</v>
      </c>
      <c r="M588" s="67">
        <v>46380</v>
      </c>
      <c r="N588" s="68">
        <v>46380</v>
      </c>
      <c r="O588" s="25" t="s">
        <v>1398</v>
      </c>
      <c r="P588" s="75" t="s">
        <v>1399</v>
      </c>
      <c r="Q588" s="69">
        <v>53338</v>
      </c>
      <c r="R588" s="63">
        <v>53338</v>
      </c>
      <c r="S588" s="24" t="s">
        <v>80</v>
      </c>
      <c r="T588" s="54" t="s">
        <v>81</v>
      </c>
      <c r="U588" s="18">
        <v>57217</v>
      </c>
      <c r="V588" s="18">
        <v>57217</v>
      </c>
      <c r="W588" s="18" t="s">
        <v>1396</v>
      </c>
      <c r="X588" s="77" t="s">
        <v>1397</v>
      </c>
      <c r="Y588" s="89">
        <f t="shared" si="140"/>
        <v>60048</v>
      </c>
      <c r="Z588" s="90">
        <f t="shared" si="141"/>
        <v>23001.865348271214</v>
      </c>
      <c r="AA588" s="91">
        <f t="shared" si="142"/>
        <v>0.38305797609031467</v>
      </c>
      <c r="AB588" s="90">
        <f t="shared" si="143"/>
        <v>83049.865348271211</v>
      </c>
      <c r="AC588" s="90">
        <f t="shared" si="144"/>
        <v>37046.134651728789</v>
      </c>
      <c r="AD588" s="92">
        <f t="shared" si="147"/>
        <v>43305</v>
      </c>
      <c r="AE588" s="92" t="str">
        <f t="shared" si="148"/>
        <v/>
      </c>
      <c r="AF588" s="92">
        <f t="shared" si="149"/>
        <v>46380</v>
      </c>
      <c r="AG588" s="92">
        <f t="shared" si="150"/>
        <v>53338</v>
      </c>
      <c r="AH588" s="92">
        <f t="shared" si="151"/>
        <v>57217</v>
      </c>
      <c r="AI588" s="100">
        <f t="shared" si="152"/>
        <v>50060</v>
      </c>
      <c r="AJ588" s="93">
        <f t="shared" si="145"/>
        <v>6354.5353357529875</v>
      </c>
      <c r="AK588" s="23">
        <f t="shared" si="146"/>
        <v>0.12693838065826982</v>
      </c>
      <c r="AM588" s="41"/>
    </row>
    <row r="589" spans="1:39" s="15" customFormat="1" ht="74.25" customHeight="1" x14ac:dyDescent="0.2">
      <c r="A589" s="81">
        <v>586</v>
      </c>
      <c r="B589" s="82" t="s">
        <v>663</v>
      </c>
      <c r="C589" s="82" t="s">
        <v>1319</v>
      </c>
      <c r="D589" s="83" t="s">
        <v>1391</v>
      </c>
      <c r="E589" s="64">
        <v>8572</v>
      </c>
      <c r="F589" s="65">
        <v>8572</v>
      </c>
      <c r="G589" s="25" t="s">
        <v>1392</v>
      </c>
      <c r="H589" s="52" t="s">
        <v>1393</v>
      </c>
      <c r="I589" s="62">
        <v>30000</v>
      </c>
      <c r="J589" s="66">
        <v>30000</v>
      </c>
      <c r="K589" s="28" t="s">
        <v>1394</v>
      </c>
      <c r="L589" s="55" t="s">
        <v>1395</v>
      </c>
      <c r="M589" s="67">
        <v>9181</v>
      </c>
      <c r="N589" s="68">
        <v>9181</v>
      </c>
      <c r="O589" s="25" t="s">
        <v>1398</v>
      </c>
      <c r="P589" s="75" t="s">
        <v>1399</v>
      </c>
      <c r="Q589" s="69">
        <v>10559</v>
      </c>
      <c r="R589" s="63">
        <v>10559</v>
      </c>
      <c r="S589" s="24" t="s">
        <v>80</v>
      </c>
      <c r="T589" s="54" t="s">
        <v>81</v>
      </c>
      <c r="U589" s="18">
        <v>11326</v>
      </c>
      <c r="V589" s="18">
        <v>11326</v>
      </c>
      <c r="W589" s="18" t="s">
        <v>1396</v>
      </c>
      <c r="X589" s="77" t="s">
        <v>1397</v>
      </c>
      <c r="Y589" s="89">
        <f t="shared" si="140"/>
        <v>13927.6</v>
      </c>
      <c r="Z589" s="90">
        <f t="shared" si="141"/>
        <v>9050.5592810610342</v>
      </c>
      <c r="AA589" s="91">
        <f t="shared" si="142"/>
        <v>0.64982906466735357</v>
      </c>
      <c r="AB589" s="90">
        <f t="shared" si="143"/>
        <v>22978.159281061035</v>
      </c>
      <c r="AC589" s="90">
        <f t="shared" si="144"/>
        <v>4877.0407189389662</v>
      </c>
      <c r="AD589" s="92">
        <f t="shared" si="147"/>
        <v>8572</v>
      </c>
      <c r="AE589" s="92" t="str">
        <f t="shared" si="148"/>
        <v/>
      </c>
      <c r="AF589" s="92">
        <f t="shared" si="149"/>
        <v>9181</v>
      </c>
      <c r="AG589" s="92">
        <f t="shared" si="150"/>
        <v>10559</v>
      </c>
      <c r="AH589" s="92">
        <f t="shared" si="151"/>
        <v>11326</v>
      </c>
      <c r="AI589" s="100">
        <f t="shared" si="152"/>
        <v>9909.5</v>
      </c>
      <c r="AJ589" s="93">
        <f t="shared" si="145"/>
        <v>1258.0329884386974</v>
      </c>
      <c r="AK589" s="23">
        <f t="shared" si="146"/>
        <v>0.12695221640231066</v>
      </c>
      <c r="AM589" s="41"/>
    </row>
    <row r="590" spans="1:39" s="15" customFormat="1" ht="74.25" customHeight="1" x14ac:dyDescent="0.2">
      <c r="A590" s="81">
        <v>587</v>
      </c>
      <c r="B590" s="82" t="s">
        <v>664</v>
      </c>
      <c r="C590" s="82" t="s">
        <v>1320</v>
      </c>
      <c r="D590" s="83" t="s">
        <v>1391</v>
      </c>
      <c r="E590" s="64">
        <v>31694</v>
      </c>
      <c r="F590" s="65">
        <v>31694</v>
      </c>
      <c r="G590" s="25" t="s">
        <v>1392</v>
      </c>
      <c r="H590" s="52" t="s">
        <v>1393</v>
      </c>
      <c r="I590" s="62">
        <v>80000</v>
      </c>
      <c r="J590" s="66">
        <v>80000</v>
      </c>
      <c r="K590" s="28" t="s">
        <v>1394</v>
      </c>
      <c r="L590" s="55" t="s">
        <v>1395</v>
      </c>
      <c r="M590" s="67">
        <v>33945</v>
      </c>
      <c r="N590" s="68">
        <v>33945</v>
      </c>
      <c r="O590" s="25" t="s">
        <v>1398</v>
      </c>
      <c r="P590" s="75" t="s">
        <v>1399</v>
      </c>
      <c r="Q590" s="69">
        <v>39037</v>
      </c>
      <c r="R590" s="63">
        <v>39037</v>
      </c>
      <c r="S590" s="24" t="s">
        <v>80</v>
      </c>
      <c r="T590" s="54" t="s">
        <v>81</v>
      </c>
      <c r="U590" s="18">
        <v>41876</v>
      </c>
      <c r="V590" s="18">
        <v>41876</v>
      </c>
      <c r="W590" s="18" t="s">
        <v>1396</v>
      </c>
      <c r="X590" s="77" t="s">
        <v>1397</v>
      </c>
      <c r="Y590" s="89">
        <f t="shared" si="140"/>
        <v>45310.400000000001</v>
      </c>
      <c r="Z590" s="90">
        <f t="shared" si="141"/>
        <v>19805.918718908248</v>
      </c>
      <c r="AA590" s="91">
        <f t="shared" si="142"/>
        <v>0.43711639532884827</v>
      </c>
      <c r="AB590" s="90">
        <f t="shared" si="143"/>
        <v>65116.318718908253</v>
      </c>
      <c r="AC590" s="90">
        <f t="shared" si="144"/>
        <v>25504.481281091754</v>
      </c>
      <c r="AD590" s="92">
        <f t="shared" si="147"/>
        <v>31694</v>
      </c>
      <c r="AE590" s="92" t="str">
        <f t="shared" si="148"/>
        <v/>
      </c>
      <c r="AF590" s="92">
        <f t="shared" si="149"/>
        <v>33945</v>
      </c>
      <c r="AG590" s="92">
        <f t="shared" si="150"/>
        <v>39037</v>
      </c>
      <c r="AH590" s="92">
        <f t="shared" si="151"/>
        <v>41876</v>
      </c>
      <c r="AI590" s="100">
        <f t="shared" si="152"/>
        <v>36638</v>
      </c>
      <c r="AJ590" s="93">
        <f t="shared" si="145"/>
        <v>4650.7071146941371</v>
      </c>
      <c r="AK590" s="23">
        <f t="shared" si="146"/>
        <v>0.12693670819078925</v>
      </c>
      <c r="AM590" s="41"/>
    </row>
    <row r="591" spans="1:39" s="15" customFormat="1" ht="74.25" customHeight="1" x14ac:dyDescent="0.2">
      <c r="A591" s="81">
        <v>588</v>
      </c>
      <c r="B591" s="82" t="s">
        <v>665</v>
      </c>
      <c r="C591" s="82" t="s">
        <v>1321</v>
      </c>
      <c r="D591" s="83" t="s">
        <v>1391</v>
      </c>
      <c r="E591" s="64">
        <v>22205</v>
      </c>
      <c r="F591" s="65">
        <v>22205</v>
      </c>
      <c r="G591" s="25" t="s">
        <v>1392</v>
      </c>
      <c r="H591" s="52" t="s">
        <v>1393</v>
      </c>
      <c r="I591" s="62">
        <v>100000</v>
      </c>
      <c r="J591" s="66">
        <v>100000</v>
      </c>
      <c r="K591" s="28" t="s">
        <v>1394</v>
      </c>
      <c r="L591" s="55" t="s">
        <v>1395</v>
      </c>
      <c r="M591" s="67">
        <v>23782</v>
      </c>
      <c r="N591" s="68">
        <v>23782</v>
      </c>
      <c r="O591" s="25" t="s">
        <v>1398</v>
      </c>
      <c r="P591" s="75" t="s">
        <v>1399</v>
      </c>
      <c r="Q591" s="69">
        <v>27349</v>
      </c>
      <c r="R591" s="63">
        <v>27349</v>
      </c>
      <c r="S591" s="24" t="s">
        <v>80</v>
      </c>
      <c r="T591" s="54" t="s">
        <v>81</v>
      </c>
      <c r="U591" s="18">
        <v>29338</v>
      </c>
      <c r="V591" s="18">
        <v>29338</v>
      </c>
      <c r="W591" s="18" t="s">
        <v>1396</v>
      </c>
      <c r="X591" s="77" t="s">
        <v>1397</v>
      </c>
      <c r="Y591" s="89">
        <f t="shared" si="140"/>
        <v>40534.800000000003</v>
      </c>
      <c r="Z591" s="90">
        <f t="shared" si="141"/>
        <v>33361.585464422998</v>
      </c>
      <c r="AA591" s="91">
        <f t="shared" si="142"/>
        <v>0.82303564997046974</v>
      </c>
      <c r="AB591" s="90">
        <f t="shared" si="143"/>
        <v>73896.385464423001</v>
      </c>
      <c r="AC591" s="90">
        <f t="shared" si="144"/>
        <v>7173.2145355770044</v>
      </c>
      <c r="AD591" s="92">
        <f t="shared" si="147"/>
        <v>22205</v>
      </c>
      <c r="AE591" s="92" t="str">
        <f t="shared" si="148"/>
        <v/>
      </c>
      <c r="AF591" s="92">
        <f t="shared" si="149"/>
        <v>23782</v>
      </c>
      <c r="AG591" s="92">
        <f t="shared" si="150"/>
        <v>27349</v>
      </c>
      <c r="AH591" s="92">
        <f t="shared" si="151"/>
        <v>29338</v>
      </c>
      <c r="AI591" s="100">
        <f t="shared" si="152"/>
        <v>25668.5</v>
      </c>
      <c r="AJ591" s="93">
        <f t="shared" si="145"/>
        <v>3258.0170349462569</v>
      </c>
      <c r="AK591" s="23">
        <f t="shared" si="146"/>
        <v>0.12692666244409517</v>
      </c>
      <c r="AM591" s="41"/>
    </row>
    <row r="592" spans="1:39" s="15" customFormat="1" ht="74.25" customHeight="1" x14ac:dyDescent="0.2">
      <c r="A592" s="81">
        <v>589</v>
      </c>
      <c r="B592" s="82" t="s">
        <v>666</v>
      </c>
      <c r="C592" s="82" t="s">
        <v>1322</v>
      </c>
      <c r="D592" s="83" t="s">
        <v>1391</v>
      </c>
      <c r="E592" s="64">
        <v>4025</v>
      </c>
      <c r="F592" s="65">
        <v>4025</v>
      </c>
      <c r="G592" s="25" t="s">
        <v>1392</v>
      </c>
      <c r="H592" s="52" t="s">
        <v>1393</v>
      </c>
      <c r="I592" s="62">
        <v>10000</v>
      </c>
      <c r="J592" s="66">
        <v>10000</v>
      </c>
      <c r="K592" s="28" t="s">
        <v>1394</v>
      </c>
      <c r="L592" s="55" t="s">
        <v>1395</v>
      </c>
      <c r="M592" s="67">
        <v>4311</v>
      </c>
      <c r="N592" s="68">
        <v>4311</v>
      </c>
      <c r="O592" s="25" t="s">
        <v>1398</v>
      </c>
      <c r="P592" s="75" t="s">
        <v>1399</v>
      </c>
      <c r="Q592" s="69">
        <v>4957</v>
      </c>
      <c r="R592" s="63">
        <v>4957</v>
      </c>
      <c r="S592" s="24" t="s">
        <v>80</v>
      </c>
      <c r="T592" s="54" t="s">
        <v>81</v>
      </c>
      <c r="U592" s="18">
        <v>5318</v>
      </c>
      <c r="V592" s="18">
        <v>5318</v>
      </c>
      <c r="W592" s="18" t="s">
        <v>1396</v>
      </c>
      <c r="X592" s="77" t="s">
        <v>1397</v>
      </c>
      <c r="Y592" s="89">
        <f t="shared" si="140"/>
        <v>5722.2</v>
      </c>
      <c r="Z592" s="90">
        <f t="shared" si="141"/>
        <v>2445.4270997108056</v>
      </c>
      <c r="AA592" s="91">
        <f t="shared" si="142"/>
        <v>0.42735785182461389</v>
      </c>
      <c r="AB592" s="90">
        <f t="shared" si="143"/>
        <v>8167.6270997108059</v>
      </c>
      <c r="AC592" s="90">
        <f t="shared" si="144"/>
        <v>3276.7729002891942</v>
      </c>
      <c r="AD592" s="92">
        <f t="shared" si="147"/>
        <v>4025</v>
      </c>
      <c r="AE592" s="92" t="str">
        <f t="shared" si="148"/>
        <v/>
      </c>
      <c r="AF592" s="92">
        <f t="shared" si="149"/>
        <v>4311</v>
      </c>
      <c r="AG592" s="92">
        <f t="shared" si="150"/>
        <v>4957</v>
      </c>
      <c r="AH592" s="92">
        <f t="shared" si="151"/>
        <v>5318</v>
      </c>
      <c r="AI592" s="100">
        <f t="shared" si="152"/>
        <v>4652.75</v>
      </c>
      <c r="AJ592" s="93">
        <f t="shared" si="145"/>
        <v>590.47685531836612</v>
      </c>
      <c r="AK592" s="23">
        <f t="shared" si="146"/>
        <v>0.12690921612344658</v>
      </c>
      <c r="AM592" s="41"/>
    </row>
    <row r="593" spans="1:39" s="15" customFormat="1" ht="74.25" customHeight="1" x14ac:dyDescent="0.2">
      <c r="A593" s="81">
        <v>590</v>
      </c>
      <c r="B593" s="82" t="s">
        <v>667</v>
      </c>
      <c r="C593" s="82" t="s">
        <v>1323</v>
      </c>
      <c r="D593" s="83" t="s">
        <v>1391</v>
      </c>
      <c r="E593" s="64">
        <v>82725</v>
      </c>
      <c r="F593" s="65">
        <v>82725</v>
      </c>
      <c r="G593" s="25" t="s">
        <v>1392</v>
      </c>
      <c r="H593" s="52" t="s">
        <v>1393</v>
      </c>
      <c r="I593" s="62">
        <v>380000</v>
      </c>
      <c r="J593" s="66">
        <v>380000</v>
      </c>
      <c r="K593" s="28" t="s">
        <v>1394</v>
      </c>
      <c r="L593" s="55" t="s">
        <v>1395</v>
      </c>
      <c r="M593" s="67">
        <v>88600</v>
      </c>
      <c r="N593" s="68">
        <v>88600</v>
      </c>
      <c r="O593" s="25" t="s">
        <v>1398</v>
      </c>
      <c r="P593" s="75" t="s">
        <v>1399</v>
      </c>
      <c r="Q593" s="69">
        <v>101891</v>
      </c>
      <c r="R593" s="63">
        <v>101891</v>
      </c>
      <c r="S593" s="24" t="s">
        <v>80</v>
      </c>
      <c r="T593" s="54" t="s">
        <v>81</v>
      </c>
      <c r="U593" s="18">
        <v>109302</v>
      </c>
      <c r="V593" s="18">
        <v>109302</v>
      </c>
      <c r="W593" s="18" t="s">
        <v>1396</v>
      </c>
      <c r="X593" s="77" t="s">
        <v>1397</v>
      </c>
      <c r="Y593" s="89">
        <f t="shared" si="140"/>
        <v>152503.6</v>
      </c>
      <c r="Z593" s="90">
        <f t="shared" si="141"/>
        <v>127608.13908720712</v>
      </c>
      <c r="AA593" s="91">
        <f t="shared" si="142"/>
        <v>0.83675492963580611</v>
      </c>
      <c r="AB593" s="90">
        <f t="shared" si="143"/>
        <v>280111.73908720713</v>
      </c>
      <c r="AC593" s="90">
        <f t="shared" si="144"/>
        <v>24895.460912792885</v>
      </c>
      <c r="AD593" s="92">
        <f t="shared" si="147"/>
        <v>82725</v>
      </c>
      <c r="AE593" s="92" t="str">
        <f t="shared" si="148"/>
        <v/>
      </c>
      <c r="AF593" s="92">
        <f t="shared" si="149"/>
        <v>88600</v>
      </c>
      <c r="AG593" s="92">
        <f t="shared" si="150"/>
        <v>101891</v>
      </c>
      <c r="AH593" s="92">
        <f t="shared" si="151"/>
        <v>109302</v>
      </c>
      <c r="AI593" s="100">
        <f t="shared" si="152"/>
        <v>95629.5</v>
      </c>
      <c r="AJ593" s="93">
        <f t="shared" si="145"/>
        <v>12139.242549132407</v>
      </c>
      <c r="AK593" s="23">
        <f t="shared" si="146"/>
        <v>0.12694035364748751</v>
      </c>
      <c r="AM593" s="41"/>
    </row>
    <row r="594" spans="1:39" s="15" customFormat="1" ht="74.25" customHeight="1" x14ac:dyDescent="0.2">
      <c r="A594" s="81">
        <v>591</v>
      </c>
      <c r="B594" s="82" t="s">
        <v>668</v>
      </c>
      <c r="C594" s="82" t="s">
        <v>1324</v>
      </c>
      <c r="D594" s="83" t="s">
        <v>1391</v>
      </c>
      <c r="E594" s="64">
        <v>219437</v>
      </c>
      <c r="F594" s="65">
        <v>219437</v>
      </c>
      <c r="G594" s="25" t="s">
        <v>1392</v>
      </c>
      <c r="H594" s="52" t="s">
        <v>1393</v>
      </c>
      <c r="I594" s="62">
        <v>650000</v>
      </c>
      <c r="J594" s="66">
        <v>650000</v>
      </c>
      <c r="K594" s="28" t="s">
        <v>1394</v>
      </c>
      <c r="L594" s="55" t="s">
        <v>1395</v>
      </c>
      <c r="M594" s="67">
        <v>235021</v>
      </c>
      <c r="N594" s="68">
        <v>235021</v>
      </c>
      <c r="O594" s="25" t="s">
        <v>1398</v>
      </c>
      <c r="P594" s="75" t="s">
        <v>1399</v>
      </c>
      <c r="Q594" s="69">
        <v>270275</v>
      </c>
      <c r="R594" s="63">
        <v>270275</v>
      </c>
      <c r="S594" s="24" t="s">
        <v>80</v>
      </c>
      <c r="T594" s="54" t="s">
        <v>81</v>
      </c>
      <c r="U594" s="18">
        <v>289933</v>
      </c>
      <c r="V594" s="18">
        <v>289933</v>
      </c>
      <c r="W594" s="18" t="s">
        <v>1396</v>
      </c>
      <c r="X594" s="77" t="s">
        <v>1397</v>
      </c>
      <c r="Y594" s="89">
        <f t="shared" si="140"/>
        <v>332933.2</v>
      </c>
      <c r="Z594" s="90">
        <f t="shared" si="141"/>
        <v>179425.89641186138</v>
      </c>
      <c r="AA594" s="91">
        <f t="shared" si="142"/>
        <v>0.53892461434264105</v>
      </c>
      <c r="AB594" s="90">
        <f t="shared" si="143"/>
        <v>512359.09641186136</v>
      </c>
      <c r="AC594" s="90">
        <f t="shared" si="144"/>
        <v>153507.30358813863</v>
      </c>
      <c r="AD594" s="92">
        <f t="shared" si="147"/>
        <v>219437</v>
      </c>
      <c r="AE594" s="92" t="str">
        <f t="shared" si="148"/>
        <v/>
      </c>
      <c r="AF594" s="92">
        <f t="shared" si="149"/>
        <v>235021</v>
      </c>
      <c r="AG594" s="92">
        <f t="shared" si="150"/>
        <v>270275</v>
      </c>
      <c r="AH594" s="92">
        <f t="shared" si="151"/>
        <v>289933</v>
      </c>
      <c r="AI594" s="100">
        <f t="shared" si="152"/>
        <v>253666.5</v>
      </c>
      <c r="AJ594" s="93">
        <f t="shared" si="145"/>
        <v>32199.454627886687</v>
      </c>
      <c r="AK594" s="23">
        <f t="shared" si="146"/>
        <v>0.12693617260413451</v>
      </c>
      <c r="AM594" s="41"/>
    </row>
    <row r="595" spans="1:39" s="15" customFormat="1" ht="74.25" customHeight="1" x14ac:dyDescent="0.2">
      <c r="A595" s="81">
        <v>592</v>
      </c>
      <c r="B595" s="82" t="s">
        <v>669</v>
      </c>
      <c r="C595" s="82" t="s">
        <v>1325</v>
      </c>
      <c r="D595" s="83" t="s">
        <v>1391</v>
      </c>
      <c r="E595" s="64">
        <v>67919</v>
      </c>
      <c r="F595" s="65">
        <v>67919</v>
      </c>
      <c r="G595" s="25" t="s">
        <v>1392</v>
      </c>
      <c r="H595" s="52" t="s">
        <v>1393</v>
      </c>
      <c r="I595" s="62">
        <v>200000</v>
      </c>
      <c r="J595" s="66">
        <v>200000</v>
      </c>
      <c r="K595" s="28" t="s">
        <v>1394</v>
      </c>
      <c r="L595" s="55" t="s">
        <v>1395</v>
      </c>
      <c r="M595" s="67">
        <v>72743</v>
      </c>
      <c r="N595" s="68">
        <v>72743</v>
      </c>
      <c r="O595" s="25" t="s">
        <v>1398</v>
      </c>
      <c r="P595" s="75" t="s">
        <v>1399</v>
      </c>
      <c r="Q595" s="69">
        <v>83654</v>
      </c>
      <c r="R595" s="63">
        <v>83654</v>
      </c>
      <c r="S595" s="24" t="s">
        <v>80</v>
      </c>
      <c r="T595" s="54" t="s">
        <v>81</v>
      </c>
      <c r="U595" s="18">
        <v>89739</v>
      </c>
      <c r="V595" s="18">
        <v>89739</v>
      </c>
      <c r="W595" s="18" t="s">
        <v>1396</v>
      </c>
      <c r="X595" s="77" t="s">
        <v>1397</v>
      </c>
      <c r="Y595" s="89">
        <f t="shared" si="140"/>
        <v>102811</v>
      </c>
      <c r="Z595" s="90">
        <f t="shared" si="141"/>
        <v>55011.602962466015</v>
      </c>
      <c r="AA595" s="91">
        <f t="shared" si="142"/>
        <v>0.53507506942317473</v>
      </c>
      <c r="AB595" s="90">
        <f t="shared" si="143"/>
        <v>157822.60296246602</v>
      </c>
      <c r="AC595" s="90">
        <f t="shared" si="144"/>
        <v>47799.397037533985</v>
      </c>
      <c r="AD595" s="92">
        <f t="shared" si="147"/>
        <v>67919</v>
      </c>
      <c r="AE595" s="92" t="str">
        <f t="shared" si="148"/>
        <v/>
      </c>
      <c r="AF595" s="92">
        <f t="shared" si="149"/>
        <v>72743</v>
      </c>
      <c r="AG595" s="92">
        <f t="shared" si="150"/>
        <v>83654</v>
      </c>
      <c r="AH595" s="92">
        <f t="shared" si="151"/>
        <v>89739</v>
      </c>
      <c r="AI595" s="100">
        <f t="shared" si="152"/>
        <v>78513.75</v>
      </c>
      <c r="AJ595" s="93">
        <f t="shared" si="145"/>
        <v>9966.254574813951</v>
      </c>
      <c r="AK595" s="23">
        <f t="shared" si="146"/>
        <v>0.12693642291718268</v>
      </c>
      <c r="AM595" s="41"/>
    </row>
    <row r="596" spans="1:39" s="15" customFormat="1" ht="74.25" customHeight="1" x14ac:dyDescent="0.2">
      <c r="A596" s="81">
        <v>593</v>
      </c>
      <c r="B596" s="82" t="s">
        <v>670</v>
      </c>
      <c r="C596" s="82" t="s">
        <v>1326</v>
      </c>
      <c r="D596" s="83" t="s">
        <v>1391</v>
      </c>
      <c r="E596" s="64">
        <v>122451</v>
      </c>
      <c r="F596" s="65">
        <v>122451</v>
      </c>
      <c r="G596" s="25" t="s">
        <v>1392</v>
      </c>
      <c r="H596" s="52" t="s">
        <v>1393</v>
      </c>
      <c r="I596" s="62">
        <v>150000</v>
      </c>
      <c r="J596" s="66">
        <v>150000</v>
      </c>
      <c r="K596" s="28" t="s">
        <v>1394</v>
      </c>
      <c r="L596" s="55" t="s">
        <v>1395</v>
      </c>
      <c r="M596" s="67">
        <v>131148</v>
      </c>
      <c r="N596" s="68">
        <v>131148</v>
      </c>
      <c r="O596" s="25" t="s">
        <v>1398</v>
      </c>
      <c r="P596" s="75" t="s">
        <v>1399</v>
      </c>
      <c r="Q596" s="69">
        <v>150820</v>
      </c>
      <c r="R596" s="63">
        <v>150820</v>
      </c>
      <c r="S596" s="24" t="s">
        <v>80</v>
      </c>
      <c r="T596" s="54" t="s">
        <v>81</v>
      </c>
      <c r="U596" s="18">
        <v>161790</v>
      </c>
      <c r="V596" s="18">
        <v>161790</v>
      </c>
      <c r="W596" s="18" t="s">
        <v>1396</v>
      </c>
      <c r="X596" s="77" t="s">
        <v>1397</v>
      </c>
      <c r="Y596" s="89">
        <f t="shared" si="140"/>
        <v>143241.79999999999</v>
      </c>
      <c r="Z596" s="90">
        <f t="shared" si="141"/>
        <v>16012.928126985395</v>
      </c>
      <c r="AA596" s="91">
        <f t="shared" si="142"/>
        <v>0.11178949250138853</v>
      </c>
      <c r="AB596" s="90">
        <f t="shared" si="143"/>
        <v>159254.72812698537</v>
      </c>
      <c r="AC596" s="90">
        <f t="shared" si="144"/>
        <v>127228.87187301459</v>
      </c>
      <c r="AD596" s="92" t="str">
        <f t="shared" si="147"/>
        <v/>
      </c>
      <c r="AE596" s="92">
        <f t="shared" si="148"/>
        <v>150000</v>
      </c>
      <c r="AF596" s="92">
        <f t="shared" si="149"/>
        <v>131148</v>
      </c>
      <c r="AG596" s="92">
        <f t="shared" si="150"/>
        <v>150820</v>
      </c>
      <c r="AH596" s="92" t="str">
        <f t="shared" si="151"/>
        <v/>
      </c>
      <c r="AI596" s="100">
        <f t="shared" si="152"/>
        <v>143989.33333333334</v>
      </c>
      <c r="AJ596" s="93">
        <f t="shared" si="145"/>
        <v>11128.476146055818</v>
      </c>
      <c r="AK596" s="23">
        <f t="shared" si="146"/>
        <v>7.7286809296446615E-2</v>
      </c>
      <c r="AM596" s="41"/>
    </row>
    <row r="597" spans="1:39" s="15" customFormat="1" ht="74.25" customHeight="1" x14ac:dyDescent="0.2">
      <c r="A597" s="81">
        <v>594</v>
      </c>
      <c r="B597" s="82" t="s">
        <v>671</v>
      </c>
      <c r="C597" s="82" t="s">
        <v>1327</v>
      </c>
      <c r="D597" s="83" t="s">
        <v>1391</v>
      </c>
      <c r="E597" s="64">
        <v>205375</v>
      </c>
      <c r="F597" s="65">
        <v>205375</v>
      </c>
      <c r="G597" s="25" t="s">
        <v>1392</v>
      </c>
      <c r="H597" s="52" t="s">
        <v>1393</v>
      </c>
      <c r="I597" s="62">
        <v>200000</v>
      </c>
      <c r="J597" s="66">
        <v>200000</v>
      </c>
      <c r="K597" s="28" t="s">
        <v>1394</v>
      </c>
      <c r="L597" s="55" t="s">
        <v>1395</v>
      </c>
      <c r="M597" s="67">
        <v>219961</v>
      </c>
      <c r="N597" s="68">
        <v>219961</v>
      </c>
      <c r="O597" s="25" t="s">
        <v>1398</v>
      </c>
      <c r="P597" s="75" t="s">
        <v>1399</v>
      </c>
      <c r="Q597" s="69">
        <v>252955</v>
      </c>
      <c r="R597" s="63">
        <v>252955</v>
      </c>
      <c r="S597" s="24" t="s">
        <v>80</v>
      </c>
      <c r="T597" s="54" t="s">
        <v>81</v>
      </c>
      <c r="U597" s="18">
        <v>271353</v>
      </c>
      <c r="V597" s="18">
        <v>271353</v>
      </c>
      <c r="W597" s="18" t="s">
        <v>1396</v>
      </c>
      <c r="X597" s="77" t="s">
        <v>1397</v>
      </c>
      <c r="Y597" s="89">
        <f t="shared" si="140"/>
        <v>229928.8</v>
      </c>
      <c r="Z597" s="90">
        <f t="shared" si="141"/>
        <v>31000.602545757025</v>
      </c>
      <c r="AA597" s="91">
        <f t="shared" si="142"/>
        <v>0.13482696619891474</v>
      </c>
      <c r="AB597" s="90">
        <f t="shared" si="143"/>
        <v>260929.40254575701</v>
      </c>
      <c r="AC597" s="90">
        <f t="shared" si="144"/>
        <v>198928.19745424297</v>
      </c>
      <c r="AD597" s="92">
        <f t="shared" si="147"/>
        <v>205375</v>
      </c>
      <c r="AE597" s="92">
        <f t="shared" si="148"/>
        <v>200000</v>
      </c>
      <c r="AF597" s="92">
        <f t="shared" si="149"/>
        <v>219961</v>
      </c>
      <c r="AG597" s="92">
        <f t="shared" si="150"/>
        <v>252955</v>
      </c>
      <c r="AH597" s="92" t="str">
        <f t="shared" si="151"/>
        <v/>
      </c>
      <c r="AI597" s="100">
        <f t="shared" si="152"/>
        <v>219572.75</v>
      </c>
      <c r="AJ597" s="93">
        <f t="shared" si="145"/>
        <v>23799.117635954488</v>
      </c>
      <c r="AK597" s="23">
        <f t="shared" si="146"/>
        <v>0.10838830244624839</v>
      </c>
      <c r="AM597" s="41"/>
    </row>
    <row r="598" spans="1:39" s="15" customFormat="1" ht="74.25" customHeight="1" x14ac:dyDescent="0.2">
      <c r="A598" s="81">
        <v>595</v>
      </c>
      <c r="B598" s="82" t="s">
        <v>672</v>
      </c>
      <c r="C598" s="82" t="s">
        <v>1328</v>
      </c>
      <c r="D598" s="83" t="s">
        <v>1391</v>
      </c>
      <c r="E598" s="64">
        <v>192730</v>
      </c>
      <c r="F598" s="65">
        <v>192730</v>
      </c>
      <c r="G598" s="25" t="s">
        <v>1392</v>
      </c>
      <c r="H598" s="52" t="s">
        <v>1393</v>
      </c>
      <c r="I598" s="62">
        <v>190000</v>
      </c>
      <c r="J598" s="66">
        <v>190000</v>
      </c>
      <c r="K598" s="28" t="s">
        <v>1394</v>
      </c>
      <c r="L598" s="55" t="s">
        <v>1395</v>
      </c>
      <c r="M598" s="67">
        <v>206416</v>
      </c>
      <c r="N598" s="68">
        <v>206416</v>
      </c>
      <c r="O598" s="25" t="s">
        <v>1398</v>
      </c>
      <c r="P598" s="75" t="s">
        <v>1399</v>
      </c>
      <c r="Q598" s="69">
        <v>237379</v>
      </c>
      <c r="R598" s="63">
        <v>237379</v>
      </c>
      <c r="S598" s="24" t="s">
        <v>80</v>
      </c>
      <c r="T598" s="54" t="s">
        <v>81</v>
      </c>
      <c r="U598" s="18">
        <v>254645</v>
      </c>
      <c r="V598" s="18">
        <v>254645</v>
      </c>
      <c r="W598" s="18" t="s">
        <v>1396</v>
      </c>
      <c r="X598" s="77" t="s">
        <v>1397</v>
      </c>
      <c r="Y598" s="89">
        <f t="shared" si="140"/>
        <v>216234</v>
      </c>
      <c r="Z598" s="90">
        <f t="shared" si="141"/>
        <v>28546.321312911758</v>
      </c>
      <c r="AA598" s="91">
        <f t="shared" si="142"/>
        <v>0.13201587776627061</v>
      </c>
      <c r="AB598" s="90">
        <f t="shared" si="143"/>
        <v>244780.32131291175</v>
      </c>
      <c r="AC598" s="90">
        <f t="shared" si="144"/>
        <v>187687.67868708825</v>
      </c>
      <c r="AD598" s="92">
        <f t="shared" si="147"/>
        <v>192730</v>
      </c>
      <c r="AE598" s="92">
        <f t="shared" si="148"/>
        <v>190000</v>
      </c>
      <c r="AF598" s="92">
        <f t="shared" si="149"/>
        <v>206416</v>
      </c>
      <c r="AG598" s="92">
        <f t="shared" si="150"/>
        <v>237379</v>
      </c>
      <c r="AH598" s="92" t="str">
        <f t="shared" si="151"/>
        <v/>
      </c>
      <c r="AI598" s="100">
        <f t="shared" si="152"/>
        <v>206631.25</v>
      </c>
      <c r="AJ598" s="93">
        <f t="shared" si="145"/>
        <v>21720.295353654838</v>
      </c>
      <c r="AK598" s="23">
        <f t="shared" si="146"/>
        <v>0.10511621719200187</v>
      </c>
      <c r="AM598" s="41"/>
    </row>
    <row r="599" spans="1:39" s="15" customFormat="1" ht="74.25" customHeight="1" x14ac:dyDescent="0.2">
      <c r="A599" s="81">
        <v>596</v>
      </c>
      <c r="B599" s="82" t="s">
        <v>673</v>
      </c>
      <c r="C599" s="82" t="s">
        <v>1329</v>
      </c>
      <c r="D599" s="83" t="s">
        <v>1391</v>
      </c>
      <c r="E599" s="64">
        <v>103599</v>
      </c>
      <c r="F599" s="65">
        <v>103599</v>
      </c>
      <c r="G599" s="25" t="s">
        <v>1392</v>
      </c>
      <c r="H599" s="52" t="s">
        <v>1393</v>
      </c>
      <c r="I599" s="62">
        <v>250000</v>
      </c>
      <c r="J599" s="66">
        <v>250000</v>
      </c>
      <c r="K599" s="28" t="s">
        <v>1394</v>
      </c>
      <c r="L599" s="55" t="s">
        <v>1395</v>
      </c>
      <c r="M599" s="67">
        <v>110956</v>
      </c>
      <c r="N599" s="68">
        <v>110956</v>
      </c>
      <c r="O599" s="25" t="s">
        <v>1398</v>
      </c>
      <c r="P599" s="75" t="s">
        <v>1399</v>
      </c>
      <c r="Q599" s="69">
        <v>127600</v>
      </c>
      <c r="R599" s="63">
        <v>127600</v>
      </c>
      <c r="S599" s="24" t="s">
        <v>80</v>
      </c>
      <c r="T599" s="54" t="s">
        <v>81</v>
      </c>
      <c r="U599" s="18">
        <v>136881</v>
      </c>
      <c r="V599" s="18">
        <v>136881</v>
      </c>
      <c r="W599" s="18" t="s">
        <v>1396</v>
      </c>
      <c r="X599" s="77" t="s">
        <v>1397</v>
      </c>
      <c r="Y599" s="89">
        <f t="shared" si="140"/>
        <v>145807.20000000001</v>
      </c>
      <c r="Z599" s="90">
        <f t="shared" si="141"/>
        <v>59714.857947582866</v>
      </c>
      <c r="AA599" s="91">
        <f t="shared" si="142"/>
        <v>0.40954670240964003</v>
      </c>
      <c r="AB599" s="90">
        <f t="shared" si="143"/>
        <v>205522.05794758289</v>
      </c>
      <c r="AC599" s="90">
        <f t="shared" si="144"/>
        <v>86092.342052417138</v>
      </c>
      <c r="AD599" s="92">
        <f t="shared" si="147"/>
        <v>103599</v>
      </c>
      <c r="AE599" s="92" t="str">
        <f t="shared" si="148"/>
        <v/>
      </c>
      <c r="AF599" s="92">
        <f t="shared" si="149"/>
        <v>110956</v>
      </c>
      <c r="AG599" s="92">
        <f t="shared" si="150"/>
        <v>127600</v>
      </c>
      <c r="AH599" s="92">
        <f t="shared" si="151"/>
        <v>136881</v>
      </c>
      <c r="AI599" s="100">
        <f t="shared" si="152"/>
        <v>119759</v>
      </c>
      <c r="AJ599" s="93">
        <f t="shared" si="145"/>
        <v>15201.782505131869</v>
      </c>
      <c r="AK599" s="23">
        <f t="shared" si="146"/>
        <v>0.12693645158302816</v>
      </c>
      <c r="AM599" s="41"/>
    </row>
    <row r="600" spans="1:39" s="15" customFormat="1" ht="74.25" customHeight="1" x14ac:dyDescent="0.2">
      <c r="A600" s="81">
        <v>597</v>
      </c>
      <c r="B600" s="82" t="s">
        <v>674</v>
      </c>
      <c r="C600" s="82" t="s">
        <v>1330</v>
      </c>
      <c r="D600" s="83" t="s">
        <v>1391</v>
      </c>
      <c r="E600" s="64">
        <v>413055</v>
      </c>
      <c r="F600" s="65">
        <v>413055</v>
      </c>
      <c r="G600" s="25" t="s">
        <v>1392</v>
      </c>
      <c r="H600" s="52" t="s">
        <v>1393</v>
      </c>
      <c r="I600" s="62">
        <v>3300000</v>
      </c>
      <c r="J600" s="66">
        <v>3300000</v>
      </c>
      <c r="K600" s="28" t="s">
        <v>1394</v>
      </c>
      <c r="L600" s="55" t="s">
        <v>1395</v>
      </c>
      <c r="M600" s="67">
        <v>442390</v>
      </c>
      <c r="N600" s="68">
        <v>442390</v>
      </c>
      <c r="O600" s="25" t="s">
        <v>1398</v>
      </c>
      <c r="P600" s="75" t="s">
        <v>1399</v>
      </c>
      <c r="Q600" s="69">
        <v>508749</v>
      </c>
      <c r="R600" s="63">
        <v>508749</v>
      </c>
      <c r="S600" s="24" t="s">
        <v>80</v>
      </c>
      <c r="T600" s="54" t="s">
        <v>81</v>
      </c>
      <c r="U600" s="18">
        <v>545752</v>
      </c>
      <c r="V600" s="18">
        <v>545752</v>
      </c>
      <c r="W600" s="18" t="s">
        <v>1396</v>
      </c>
      <c r="X600" s="77" t="s">
        <v>1397</v>
      </c>
      <c r="Y600" s="89">
        <f t="shared" si="140"/>
        <v>1041989.2</v>
      </c>
      <c r="Z600" s="90">
        <f t="shared" si="141"/>
        <v>1263357.300118102</v>
      </c>
      <c r="AA600" s="91">
        <f t="shared" si="142"/>
        <v>1.2124475955394758</v>
      </c>
      <c r="AB600" s="90">
        <f t="shared" si="143"/>
        <v>2305346.5001181019</v>
      </c>
      <c r="AC600" s="90">
        <f t="shared" si="144"/>
        <v>-221368.10011810204</v>
      </c>
      <c r="AD600" s="92">
        <f t="shared" si="147"/>
        <v>413055</v>
      </c>
      <c r="AE600" s="92" t="str">
        <f t="shared" si="148"/>
        <v/>
      </c>
      <c r="AF600" s="92">
        <f t="shared" si="149"/>
        <v>442390</v>
      </c>
      <c r="AG600" s="92">
        <f t="shared" si="150"/>
        <v>508749</v>
      </c>
      <c r="AH600" s="92">
        <f t="shared" si="151"/>
        <v>545752</v>
      </c>
      <c r="AI600" s="100">
        <f t="shared" si="152"/>
        <v>477486.5</v>
      </c>
      <c r="AJ600" s="93">
        <f t="shared" si="145"/>
        <v>60609.968654779332</v>
      </c>
      <c r="AK600" s="23">
        <f t="shared" si="146"/>
        <v>0.1269354602795667</v>
      </c>
      <c r="AM600" s="41"/>
    </row>
    <row r="601" spans="1:39" s="15" customFormat="1" ht="74.25" customHeight="1" x14ac:dyDescent="0.2">
      <c r="A601" s="81">
        <v>598</v>
      </c>
      <c r="B601" s="82" t="s">
        <v>675</v>
      </c>
      <c r="C601" s="82" t="s">
        <v>1331</v>
      </c>
      <c r="D601" s="83" t="s">
        <v>1391</v>
      </c>
      <c r="E601" s="64">
        <v>150274</v>
      </c>
      <c r="F601" s="65">
        <v>150274</v>
      </c>
      <c r="G601" s="25" t="s">
        <v>1392</v>
      </c>
      <c r="H601" s="52" t="s">
        <v>1393</v>
      </c>
      <c r="I601" s="62">
        <v>750000</v>
      </c>
      <c r="J601" s="66">
        <v>750000</v>
      </c>
      <c r="K601" s="28" t="s">
        <v>1394</v>
      </c>
      <c r="L601" s="55" t="s">
        <v>1395</v>
      </c>
      <c r="M601" s="67">
        <v>160946</v>
      </c>
      <c r="N601" s="68">
        <v>160946</v>
      </c>
      <c r="O601" s="25" t="s">
        <v>1398</v>
      </c>
      <c r="P601" s="75" t="s">
        <v>1399</v>
      </c>
      <c r="Q601" s="69">
        <v>185088</v>
      </c>
      <c r="R601" s="63">
        <v>185088</v>
      </c>
      <c r="S601" s="24" t="s">
        <v>80</v>
      </c>
      <c r="T601" s="54" t="s">
        <v>81</v>
      </c>
      <c r="U601" s="18">
        <v>198550</v>
      </c>
      <c r="V601" s="18">
        <v>198550</v>
      </c>
      <c r="W601" s="18" t="s">
        <v>1396</v>
      </c>
      <c r="X601" s="77" t="s">
        <v>1397</v>
      </c>
      <c r="Y601" s="89">
        <f t="shared" si="140"/>
        <v>288971.59999999998</v>
      </c>
      <c r="Z601" s="90">
        <f t="shared" si="141"/>
        <v>258429.2128432852</v>
      </c>
      <c r="AA601" s="91">
        <f t="shared" si="142"/>
        <v>0.89430661297956349</v>
      </c>
      <c r="AB601" s="90">
        <f t="shared" si="143"/>
        <v>547400.81284328515</v>
      </c>
      <c r="AC601" s="90">
        <f t="shared" si="144"/>
        <v>30542.387156714773</v>
      </c>
      <c r="AD601" s="92">
        <f t="shared" si="147"/>
        <v>150274</v>
      </c>
      <c r="AE601" s="92" t="str">
        <f t="shared" si="148"/>
        <v/>
      </c>
      <c r="AF601" s="92">
        <f t="shared" si="149"/>
        <v>160946</v>
      </c>
      <c r="AG601" s="92">
        <f t="shared" si="150"/>
        <v>185088</v>
      </c>
      <c r="AH601" s="92">
        <f t="shared" si="151"/>
        <v>198550</v>
      </c>
      <c r="AI601" s="100">
        <f t="shared" si="152"/>
        <v>173714.5</v>
      </c>
      <c r="AJ601" s="93">
        <f t="shared" si="145"/>
        <v>22050.322711168348</v>
      </c>
      <c r="AK601" s="23">
        <f t="shared" si="146"/>
        <v>0.12693426692169249</v>
      </c>
      <c r="AM601" s="41"/>
    </row>
    <row r="602" spans="1:39" s="15" customFormat="1" ht="74.25" customHeight="1" x14ac:dyDescent="0.2">
      <c r="A602" s="81">
        <v>599</v>
      </c>
      <c r="B602" s="82" t="s">
        <v>676</v>
      </c>
      <c r="C602" s="82" t="s">
        <v>1332</v>
      </c>
      <c r="D602" s="83" t="s">
        <v>1391</v>
      </c>
      <c r="E602" s="64">
        <v>446634</v>
      </c>
      <c r="F602" s="65">
        <v>446634</v>
      </c>
      <c r="G602" s="25" t="s">
        <v>1392</v>
      </c>
      <c r="H602" s="52" t="s">
        <v>1393</v>
      </c>
      <c r="I602" s="62">
        <v>950000</v>
      </c>
      <c r="J602" s="66">
        <v>950000</v>
      </c>
      <c r="K602" s="28" t="s">
        <v>1394</v>
      </c>
      <c r="L602" s="55" t="s">
        <v>1395</v>
      </c>
      <c r="M602" s="67">
        <v>478354</v>
      </c>
      <c r="N602" s="68">
        <v>478354</v>
      </c>
      <c r="O602" s="25" t="s">
        <v>1398</v>
      </c>
      <c r="P602" s="75" t="s">
        <v>1399</v>
      </c>
      <c r="Q602" s="69">
        <v>550107</v>
      </c>
      <c r="R602" s="63">
        <v>550107</v>
      </c>
      <c r="S602" s="24" t="s">
        <v>80</v>
      </c>
      <c r="T602" s="54" t="s">
        <v>81</v>
      </c>
      <c r="U602" s="18">
        <v>590119</v>
      </c>
      <c r="V602" s="18">
        <v>590119</v>
      </c>
      <c r="W602" s="18" t="s">
        <v>1396</v>
      </c>
      <c r="X602" s="77" t="s">
        <v>1397</v>
      </c>
      <c r="Y602" s="89">
        <f t="shared" si="140"/>
        <v>603042.80000000005</v>
      </c>
      <c r="Z602" s="90">
        <f t="shared" si="141"/>
        <v>202088.79961714853</v>
      </c>
      <c r="AA602" s="91">
        <f t="shared" si="142"/>
        <v>0.33511518521927219</v>
      </c>
      <c r="AB602" s="90">
        <f t="shared" si="143"/>
        <v>805131.59961714852</v>
      </c>
      <c r="AC602" s="90">
        <f t="shared" si="144"/>
        <v>400954.00038285152</v>
      </c>
      <c r="AD602" s="92">
        <f t="shared" si="147"/>
        <v>446634</v>
      </c>
      <c r="AE602" s="92" t="str">
        <f t="shared" si="148"/>
        <v/>
      </c>
      <c r="AF602" s="92">
        <f t="shared" si="149"/>
        <v>478354</v>
      </c>
      <c r="AG602" s="92">
        <f t="shared" si="150"/>
        <v>550107</v>
      </c>
      <c r="AH602" s="92">
        <f t="shared" si="151"/>
        <v>590119</v>
      </c>
      <c r="AI602" s="100">
        <f t="shared" si="152"/>
        <v>516303.5</v>
      </c>
      <c r="AJ602" s="93">
        <f t="shared" si="145"/>
        <v>65537.288197890317</v>
      </c>
      <c r="AK602" s="23">
        <f t="shared" si="146"/>
        <v>0.12693558768803681</v>
      </c>
      <c r="AM602" s="41"/>
    </row>
    <row r="603" spans="1:39" s="15" customFormat="1" ht="74.25" customHeight="1" x14ac:dyDescent="0.2">
      <c r="A603" s="81">
        <v>600</v>
      </c>
      <c r="B603" s="82" t="s">
        <v>677</v>
      </c>
      <c r="C603" s="82" t="s">
        <v>1333</v>
      </c>
      <c r="D603" s="83" t="s">
        <v>1391</v>
      </c>
      <c r="E603" s="64">
        <v>23106</v>
      </c>
      <c r="F603" s="65">
        <v>23106</v>
      </c>
      <c r="G603" s="25" t="s">
        <v>1392</v>
      </c>
      <c r="H603" s="52" t="s">
        <v>1393</v>
      </c>
      <c r="I603" s="62">
        <v>150000</v>
      </c>
      <c r="J603" s="66">
        <v>150000</v>
      </c>
      <c r="K603" s="28" t="s">
        <v>1394</v>
      </c>
      <c r="L603" s="55" t="s">
        <v>1395</v>
      </c>
      <c r="M603" s="67">
        <v>24747</v>
      </c>
      <c r="N603" s="68">
        <v>24747</v>
      </c>
      <c r="O603" s="25" t="s">
        <v>1398</v>
      </c>
      <c r="P603" s="75" t="s">
        <v>1399</v>
      </c>
      <c r="Q603" s="69">
        <v>28459</v>
      </c>
      <c r="R603" s="63">
        <v>28459</v>
      </c>
      <c r="S603" s="24" t="s">
        <v>80</v>
      </c>
      <c r="T603" s="54" t="s">
        <v>81</v>
      </c>
      <c r="U603" s="18">
        <v>30529</v>
      </c>
      <c r="V603" s="18">
        <v>30529</v>
      </c>
      <c r="W603" s="18" t="s">
        <v>1396</v>
      </c>
      <c r="X603" s="77" t="s">
        <v>1397</v>
      </c>
      <c r="Y603" s="89">
        <f t="shared" si="140"/>
        <v>51368.2</v>
      </c>
      <c r="Z603" s="90">
        <f t="shared" si="141"/>
        <v>55214.979649547997</v>
      </c>
      <c r="AA603" s="91">
        <f t="shared" si="142"/>
        <v>1.0748864015003057</v>
      </c>
      <c r="AB603" s="90">
        <f t="shared" si="143"/>
        <v>106583.17964954799</v>
      </c>
      <c r="AC603" s="90">
        <f t="shared" si="144"/>
        <v>-3846.7796495479997</v>
      </c>
      <c r="AD603" s="92">
        <f t="shared" si="147"/>
        <v>23106</v>
      </c>
      <c r="AE603" s="92" t="str">
        <f t="shared" si="148"/>
        <v/>
      </c>
      <c r="AF603" s="92">
        <f t="shared" si="149"/>
        <v>24747</v>
      </c>
      <c r="AG603" s="92">
        <f t="shared" si="150"/>
        <v>28459</v>
      </c>
      <c r="AH603" s="92">
        <f t="shared" si="151"/>
        <v>30529</v>
      </c>
      <c r="AI603" s="100">
        <f t="shared" si="152"/>
        <v>26710.25</v>
      </c>
      <c r="AJ603" s="93">
        <f t="shared" si="145"/>
        <v>3390.4742416560744</v>
      </c>
      <c r="AK603" s="23">
        <f t="shared" si="146"/>
        <v>0.12693532414170869</v>
      </c>
      <c r="AM603" s="41"/>
    </row>
    <row r="604" spans="1:39" s="15" customFormat="1" ht="74.25" customHeight="1" x14ac:dyDescent="0.2">
      <c r="A604" s="81">
        <v>601</v>
      </c>
      <c r="B604" s="82" t="s">
        <v>678</v>
      </c>
      <c r="C604" s="82" t="s">
        <v>1334</v>
      </c>
      <c r="D604" s="83" t="s">
        <v>1391</v>
      </c>
      <c r="E604" s="64">
        <v>53839</v>
      </c>
      <c r="F604" s="65">
        <v>53839</v>
      </c>
      <c r="G604" s="25" t="s">
        <v>1392</v>
      </c>
      <c r="H604" s="52" t="s">
        <v>1393</v>
      </c>
      <c r="I604" s="62">
        <v>200000</v>
      </c>
      <c r="J604" s="66">
        <v>200000</v>
      </c>
      <c r="K604" s="28" t="s">
        <v>1394</v>
      </c>
      <c r="L604" s="55" t="s">
        <v>1395</v>
      </c>
      <c r="M604" s="67">
        <v>57662</v>
      </c>
      <c r="N604" s="68">
        <v>57662</v>
      </c>
      <c r="O604" s="25" t="s">
        <v>1398</v>
      </c>
      <c r="P604" s="75" t="s">
        <v>1399</v>
      </c>
      <c r="Q604" s="69">
        <v>66312</v>
      </c>
      <c r="R604" s="63">
        <v>66312</v>
      </c>
      <c r="S604" s="24" t="s">
        <v>80</v>
      </c>
      <c r="T604" s="54" t="s">
        <v>81</v>
      </c>
      <c r="U604" s="18">
        <v>71135</v>
      </c>
      <c r="V604" s="18">
        <v>71135</v>
      </c>
      <c r="W604" s="18" t="s">
        <v>1396</v>
      </c>
      <c r="X604" s="77" t="s">
        <v>1397</v>
      </c>
      <c r="Y604" s="89">
        <f t="shared" si="140"/>
        <v>89789.6</v>
      </c>
      <c r="Z604" s="90">
        <f t="shared" si="141"/>
        <v>61988.20934903669</v>
      </c>
      <c r="AA604" s="91">
        <f t="shared" si="142"/>
        <v>0.69037181754943433</v>
      </c>
      <c r="AB604" s="90">
        <f t="shared" si="143"/>
        <v>151777.80934903669</v>
      </c>
      <c r="AC604" s="90">
        <f t="shared" si="144"/>
        <v>27801.390650963316</v>
      </c>
      <c r="AD604" s="92">
        <f t="shared" si="147"/>
        <v>53839</v>
      </c>
      <c r="AE604" s="92" t="str">
        <f t="shared" si="148"/>
        <v/>
      </c>
      <c r="AF604" s="92">
        <f t="shared" si="149"/>
        <v>57662</v>
      </c>
      <c r="AG604" s="92">
        <f t="shared" si="150"/>
        <v>66312</v>
      </c>
      <c r="AH604" s="92">
        <f t="shared" si="151"/>
        <v>71135</v>
      </c>
      <c r="AI604" s="100">
        <f t="shared" si="152"/>
        <v>62237</v>
      </c>
      <c r="AJ604" s="93">
        <f t="shared" si="145"/>
        <v>7900.1489015503157</v>
      </c>
      <c r="AK604" s="23">
        <f t="shared" si="146"/>
        <v>0.12693653134872046</v>
      </c>
      <c r="AM604" s="41"/>
    </row>
    <row r="605" spans="1:39" s="15" customFormat="1" ht="74.25" customHeight="1" x14ac:dyDescent="0.2">
      <c r="A605" s="81">
        <v>602</v>
      </c>
      <c r="B605" s="82" t="s">
        <v>679</v>
      </c>
      <c r="C605" s="82" t="s">
        <v>1335</v>
      </c>
      <c r="D605" s="83" t="s">
        <v>1391</v>
      </c>
      <c r="E605" s="64">
        <v>68635</v>
      </c>
      <c r="F605" s="65">
        <v>68635</v>
      </c>
      <c r="G605" s="25" t="s">
        <v>1392</v>
      </c>
      <c r="H605" s="52" t="s">
        <v>1393</v>
      </c>
      <c r="I605" s="62">
        <v>250000</v>
      </c>
      <c r="J605" s="66">
        <v>250000</v>
      </c>
      <c r="K605" s="28" t="s">
        <v>1394</v>
      </c>
      <c r="L605" s="55" t="s">
        <v>1395</v>
      </c>
      <c r="M605" s="67">
        <v>73509</v>
      </c>
      <c r="N605" s="68">
        <v>73509</v>
      </c>
      <c r="O605" s="25" t="s">
        <v>1398</v>
      </c>
      <c r="P605" s="75" t="s">
        <v>1399</v>
      </c>
      <c r="Q605" s="69">
        <v>84535</v>
      </c>
      <c r="R605" s="63">
        <v>84535</v>
      </c>
      <c r="S605" s="24" t="s">
        <v>80</v>
      </c>
      <c r="T605" s="54" t="s">
        <v>81</v>
      </c>
      <c r="U605" s="18">
        <v>90684</v>
      </c>
      <c r="V605" s="18">
        <v>90684</v>
      </c>
      <c r="W605" s="18" t="s">
        <v>1396</v>
      </c>
      <c r="X605" s="77" t="s">
        <v>1397</v>
      </c>
      <c r="Y605" s="89">
        <f t="shared" si="140"/>
        <v>113472.6</v>
      </c>
      <c r="Z605" s="90">
        <f t="shared" si="141"/>
        <v>76817.861909194005</v>
      </c>
      <c r="AA605" s="91">
        <f t="shared" si="142"/>
        <v>0.67697278381912462</v>
      </c>
      <c r="AB605" s="90">
        <f t="shared" si="143"/>
        <v>190290.46190919401</v>
      </c>
      <c r="AC605" s="90">
        <f t="shared" si="144"/>
        <v>36654.738090806</v>
      </c>
      <c r="AD605" s="92">
        <f t="shared" si="147"/>
        <v>68635</v>
      </c>
      <c r="AE605" s="92" t="str">
        <f t="shared" si="148"/>
        <v/>
      </c>
      <c r="AF605" s="92">
        <f t="shared" si="149"/>
        <v>73509</v>
      </c>
      <c r="AG605" s="92">
        <f t="shared" si="150"/>
        <v>84535</v>
      </c>
      <c r="AH605" s="92">
        <f t="shared" si="151"/>
        <v>90684</v>
      </c>
      <c r="AI605" s="100">
        <f t="shared" si="152"/>
        <v>79340.75</v>
      </c>
      <c r="AJ605" s="93">
        <f t="shared" si="145"/>
        <v>10070.947402470798</v>
      </c>
      <c r="AK605" s="23">
        <f t="shared" si="146"/>
        <v>0.12693284853585071</v>
      </c>
      <c r="AM605" s="41"/>
    </row>
    <row r="606" spans="1:39" s="15" customFormat="1" ht="74.25" customHeight="1" x14ac:dyDescent="0.2">
      <c r="A606" s="81">
        <v>603</v>
      </c>
      <c r="B606" s="82" t="s">
        <v>680</v>
      </c>
      <c r="C606" s="82" t="s">
        <v>1336</v>
      </c>
      <c r="D606" s="83" t="s">
        <v>1391</v>
      </c>
      <c r="E606" s="64">
        <v>91025</v>
      </c>
      <c r="F606" s="65">
        <v>91025</v>
      </c>
      <c r="G606" s="25" t="s">
        <v>1392</v>
      </c>
      <c r="H606" s="52" t="s">
        <v>1393</v>
      </c>
      <c r="I606" s="62">
        <v>300000</v>
      </c>
      <c r="J606" s="66">
        <v>300000</v>
      </c>
      <c r="K606" s="28" t="s">
        <v>1394</v>
      </c>
      <c r="L606" s="55" t="s">
        <v>1395</v>
      </c>
      <c r="M606" s="67">
        <v>97489</v>
      </c>
      <c r="N606" s="68">
        <v>97489</v>
      </c>
      <c r="O606" s="25" t="s">
        <v>1398</v>
      </c>
      <c r="P606" s="75" t="s">
        <v>1399</v>
      </c>
      <c r="Q606" s="69">
        <v>112112</v>
      </c>
      <c r="R606" s="63">
        <v>112112</v>
      </c>
      <c r="S606" s="24" t="s">
        <v>80</v>
      </c>
      <c r="T606" s="54" t="s">
        <v>81</v>
      </c>
      <c r="U606" s="18">
        <v>120266</v>
      </c>
      <c r="V606" s="18">
        <v>120266</v>
      </c>
      <c r="W606" s="18" t="s">
        <v>1396</v>
      </c>
      <c r="X606" s="77" t="s">
        <v>1397</v>
      </c>
      <c r="Y606" s="89">
        <f t="shared" si="140"/>
        <v>144178.4</v>
      </c>
      <c r="Z606" s="90">
        <f t="shared" si="141"/>
        <v>87871.514032136707</v>
      </c>
      <c r="AA606" s="91">
        <f t="shared" si="142"/>
        <v>0.60946378952836699</v>
      </c>
      <c r="AB606" s="90">
        <f t="shared" si="143"/>
        <v>232049.9140321367</v>
      </c>
      <c r="AC606" s="90">
        <f t="shared" si="144"/>
        <v>56306.885967863287</v>
      </c>
      <c r="AD606" s="92">
        <f t="shared" si="147"/>
        <v>91025</v>
      </c>
      <c r="AE606" s="92" t="str">
        <f t="shared" si="148"/>
        <v/>
      </c>
      <c r="AF606" s="92">
        <f t="shared" si="149"/>
        <v>97489</v>
      </c>
      <c r="AG606" s="92">
        <f t="shared" si="150"/>
        <v>112112</v>
      </c>
      <c r="AH606" s="92">
        <f t="shared" si="151"/>
        <v>120266</v>
      </c>
      <c r="AI606" s="100">
        <f t="shared" si="152"/>
        <v>105223</v>
      </c>
      <c r="AJ606" s="93">
        <f t="shared" si="145"/>
        <v>13355.999026654652</v>
      </c>
      <c r="AK606" s="23">
        <f t="shared" si="146"/>
        <v>0.12693041470642968</v>
      </c>
      <c r="AM606" s="41"/>
    </row>
    <row r="607" spans="1:39" s="15" customFormat="1" ht="74.25" customHeight="1" x14ac:dyDescent="0.2">
      <c r="A607" s="81">
        <v>604</v>
      </c>
      <c r="B607" s="82" t="s">
        <v>681</v>
      </c>
      <c r="C607" s="82" t="s">
        <v>1337</v>
      </c>
      <c r="D607" s="83" t="s">
        <v>1391</v>
      </c>
      <c r="E607" s="64">
        <v>29724</v>
      </c>
      <c r="F607" s="65">
        <v>29724</v>
      </c>
      <c r="G607" s="25" t="s">
        <v>1392</v>
      </c>
      <c r="H607" s="52" t="s">
        <v>1393</v>
      </c>
      <c r="I607" s="62">
        <v>80000</v>
      </c>
      <c r="J607" s="66">
        <v>80000</v>
      </c>
      <c r="K607" s="28" t="s">
        <v>1394</v>
      </c>
      <c r="L607" s="55" t="s">
        <v>1395</v>
      </c>
      <c r="M607" s="67">
        <v>31835</v>
      </c>
      <c r="N607" s="68">
        <v>31835</v>
      </c>
      <c r="O607" s="25" t="s">
        <v>1398</v>
      </c>
      <c r="P607" s="75" t="s">
        <v>1399</v>
      </c>
      <c r="Q607" s="69">
        <v>36610</v>
      </c>
      <c r="R607" s="63">
        <v>36610</v>
      </c>
      <c r="S607" s="24" t="s">
        <v>80</v>
      </c>
      <c r="T607" s="54" t="s">
        <v>81</v>
      </c>
      <c r="U607" s="18">
        <v>39273</v>
      </c>
      <c r="V607" s="18">
        <v>39273</v>
      </c>
      <c r="W607" s="18" t="s">
        <v>1396</v>
      </c>
      <c r="X607" s="77" t="s">
        <v>1397</v>
      </c>
      <c r="Y607" s="89">
        <f t="shared" si="140"/>
        <v>43488.4</v>
      </c>
      <c r="Z607" s="90">
        <f t="shared" si="141"/>
        <v>20757.163565863237</v>
      </c>
      <c r="AA607" s="91">
        <f t="shared" si="142"/>
        <v>0.47730345484918357</v>
      </c>
      <c r="AB607" s="90">
        <f t="shared" si="143"/>
        <v>64245.563565863238</v>
      </c>
      <c r="AC607" s="90">
        <f t="shared" si="144"/>
        <v>22731.236434136765</v>
      </c>
      <c r="AD607" s="92">
        <f t="shared" si="147"/>
        <v>29724</v>
      </c>
      <c r="AE607" s="92" t="str">
        <f t="shared" si="148"/>
        <v/>
      </c>
      <c r="AF607" s="92">
        <f t="shared" si="149"/>
        <v>31835</v>
      </c>
      <c r="AG607" s="92">
        <f t="shared" si="150"/>
        <v>36610</v>
      </c>
      <c r="AH607" s="92">
        <f t="shared" si="151"/>
        <v>39273</v>
      </c>
      <c r="AI607" s="100">
        <f t="shared" si="152"/>
        <v>34360.5</v>
      </c>
      <c r="AJ607" s="93">
        <f t="shared" si="145"/>
        <v>4361.5054358176221</v>
      </c>
      <c r="AK607" s="23">
        <f t="shared" si="146"/>
        <v>0.12693370107587557</v>
      </c>
      <c r="AM607" s="41"/>
    </row>
    <row r="608" spans="1:39" s="15" customFormat="1" ht="74.25" customHeight="1" x14ac:dyDescent="0.2">
      <c r="A608" s="81">
        <v>605</v>
      </c>
      <c r="B608" s="82" t="s">
        <v>682</v>
      </c>
      <c r="C608" s="82" t="s">
        <v>1338</v>
      </c>
      <c r="D608" s="83" t="s">
        <v>1391</v>
      </c>
      <c r="E608" s="64">
        <v>117515</v>
      </c>
      <c r="F608" s="65">
        <v>117515</v>
      </c>
      <c r="G608" s="25" t="s">
        <v>1392</v>
      </c>
      <c r="H608" s="52" t="s">
        <v>1393</v>
      </c>
      <c r="I608" s="62">
        <v>150000</v>
      </c>
      <c r="J608" s="66">
        <v>150000</v>
      </c>
      <c r="K608" s="28" t="s">
        <v>1394</v>
      </c>
      <c r="L608" s="55" t="s">
        <v>1395</v>
      </c>
      <c r="M608" s="67">
        <v>125861</v>
      </c>
      <c r="N608" s="68">
        <v>125861</v>
      </c>
      <c r="O608" s="25" t="s">
        <v>1398</v>
      </c>
      <c r="P608" s="75" t="s">
        <v>1399</v>
      </c>
      <c r="Q608" s="69">
        <v>144740</v>
      </c>
      <c r="R608" s="63">
        <v>144740</v>
      </c>
      <c r="S608" s="24" t="s">
        <v>80</v>
      </c>
      <c r="T608" s="54" t="s">
        <v>81</v>
      </c>
      <c r="U608" s="18">
        <v>155267</v>
      </c>
      <c r="V608" s="18">
        <v>155267</v>
      </c>
      <c r="W608" s="18" t="s">
        <v>1396</v>
      </c>
      <c r="X608" s="77" t="s">
        <v>1397</v>
      </c>
      <c r="Y608" s="89">
        <f t="shared" si="140"/>
        <v>138676.6</v>
      </c>
      <c r="Z608" s="90">
        <f t="shared" si="141"/>
        <v>16219.421207305741</v>
      </c>
      <c r="AA608" s="91">
        <f t="shared" si="142"/>
        <v>0.11695860157593811</v>
      </c>
      <c r="AB608" s="90">
        <f t="shared" si="143"/>
        <v>154896.02120730575</v>
      </c>
      <c r="AC608" s="90">
        <f t="shared" si="144"/>
        <v>122457.17879269426</v>
      </c>
      <c r="AD608" s="92" t="str">
        <f t="shared" si="147"/>
        <v/>
      </c>
      <c r="AE608" s="92">
        <f t="shared" si="148"/>
        <v>150000</v>
      </c>
      <c r="AF608" s="92">
        <f t="shared" si="149"/>
        <v>125861</v>
      </c>
      <c r="AG608" s="92">
        <f t="shared" si="150"/>
        <v>144740</v>
      </c>
      <c r="AH608" s="92" t="str">
        <f t="shared" si="151"/>
        <v/>
      </c>
      <c r="AI608" s="100">
        <f t="shared" si="152"/>
        <v>140200.33333333334</v>
      </c>
      <c r="AJ608" s="93">
        <f t="shared" si="145"/>
        <v>12693.670089195375</v>
      </c>
      <c r="AK608" s="23">
        <f t="shared" si="146"/>
        <v>9.0539514332077492E-2</v>
      </c>
      <c r="AM608" s="41"/>
    </row>
    <row r="609" spans="1:39" s="15" customFormat="1" ht="74.25" customHeight="1" x14ac:dyDescent="0.2">
      <c r="A609" s="81">
        <v>606</v>
      </c>
      <c r="B609" s="82" t="s">
        <v>683</v>
      </c>
      <c r="C609" s="82" t="s">
        <v>1339</v>
      </c>
      <c r="D609" s="83" t="s">
        <v>1391</v>
      </c>
      <c r="E609" s="64">
        <v>16042</v>
      </c>
      <c r="F609" s="65">
        <v>16042</v>
      </c>
      <c r="G609" s="25" t="s">
        <v>1392</v>
      </c>
      <c r="H609" s="52" t="s">
        <v>1393</v>
      </c>
      <c r="I609" s="62">
        <v>50000</v>
      </c>
      <c r="J609" s="66">
        <v>50000</v>
      </c>
      <c r="K609" s="28" t="s">
        <v>1394</v>
      </c>
      <c r="L609" s="55" t="s">
        <v>1395</v>
      </c>
      <c r="M609" s="67">
        <v>17182</v>
      </c>
      <c r="N609" s="68">
        <v>17182</v>
      </c>
      <c r="O609" s="25" t="s">
        <v>1398</v>
      </c>
      <c r="P609" s="75" t="s">
        <v>1399</v>
      </c>
      <c r="Q609" s="69">
        <v>19759</v>
      </c>
      <c r="R609" s="63">
        <v>19759</v>
      </c>
      <c r="S609" s="24" t="s">
        <v>80</v>
      </c>
      <c r="T609" s="54" t="s">
        <v>81</v>
      </c>
      <c r="U609" s="18">
        <v>21197</v>
      </c>
      <c r="V609" s="18">
        <v>21197</v>
      </c>
      <c r="W609" s="18" t="s">
        <v>1396</v>
      </c>
      <c r="X609" s="77" t="s">
        <v>1397</v>
      </c>
      <c r="Y609" s="89">
        <f t="shared" si="140"/>
        <v>24836</v>
      </c>
      <c r="Z609" s="90">
        <f t="shared" si="141"/>
        <v>14214.106531892885</v>
      </c>
      <c r="AA609" s="91">
        <f t="shared" si="142"/>
        <v>0.5723186717624773</v>
      </c>
      <c r="AB609" s="90">
        <f t="shared" si="143"/>
        <v>39050.106531892889</v>
      </c>
      <c r="AC609" s="90">
        <f t="shared" si="144"/>
        <v>10621.893468107115</v>
      </c>
      <c r="AD609" s="92">
        <f t="shared" si="147"/>
        <v>16042</v>
      </c>
      <c r="AE609" s="92" t="str">
        <f t="shared" si="148"/>
        <v/>
      </c>
      <c r="AF609" s="92">
        <f t="shared" si="149"/>
        <v>17182</v>
      </c>
      <c r="AG609" s="92">
        <f t="shared" si="150"/>
        <v>19759</v>
      </c>
      <c r="AH609" s="92">
        <f t="shared" si="151"/>
        <v>21197</v>
      </c>
      <c r="AI609" s="100">
        <f t="shared" si="152"/>
        <v>18545</v>
      </c>
      <c r="AJ609" s="93">
        <f t="shared" si="145"/>
        <v>2354.4056574855576</v>
      </c>
      <c r="AK609" s="23">
        <f t="shared" si="146"/>
        <v>0.12695635791240537</v>
      </c>
      <c r="AM609" s="41"/>
    </row>
    <row r="610" spans="1:39" s="15" customFormat="1" ht="74.25" customHeight="1" x14ac:dyDescent="0.2">
      <c r="A610" s="81">
        <v>607</v>
      </c>
      <c r="B610" s="82" t="s">
        <v>684</v>
      </c>
      <c r="C610" s="82" t="s">
        <v>1340</v>
      </c>
      <c r="D610" s="83" t="s">
        <v>1391</v>
      </c>
      <c r="E610" s="64">
        <v>26818</v>
      </c>
      <c r="F610" s="65">
        <v>26818</v>
      </c>
      <c r="G610" s="25" t="s">
        <v>1392</v>
      </c>
      <c r="H610" s="52" t="s">
        <v>1393</v>
      </c>
      <c r="I610" s="62">
        <v>100000</v>
      </c>
      <c r="J610" s="66">
        <v>100000</v>
      </c>
      <c r="K610" s="28" t="s">
        <v>1394</v>
      </c>
      <c r="L610" s="55" t="s">
        <v>1395</v>
      </c>
      <c r="M610" s="67">
        <v>28723</v>
      </c>
      <c r="N610" s="68">
        <v>28723</v>
      </c>
      <c r="O610" s="25" t="s">
        <v>1398</v>
      </c>
      <c r="P610" s="75" t="s">
        <v>1399</v>
      </c>
      <c r="Q610" s="69">
        <v>33031</v>
      </c>
      <c r="R610" s="63">
        <v>33031</v>
      </c>
      <c r="S610" s="24" t="s">
        <v>80</v>
      </c>
      <c r="T610" s="54" t="s">
        <v>81</v>
      </c>
      <c r="U610" s="18">
        <v>35434</v>
      </c>
      <c r="V610" s="18">
        <v>35434</v>
      </c>
      <c r="W610" s="18" t="s">
        <v>1396</v>
      </c>
      <c r="X610" s="77" t="s">
        <v>1397</v>
      </c>
      <c r="Y610" s="89">
        <f t="shared" si="140"/>
        <v>44801.2</v>
      </c>
      <c r="Z610" s="90">
        <f t="shared" si="141"/>
        <v>31044.699880978071</v>
      </c>
      <c r="AA610" s="91">
        <f t="shared" si="142"/>
        <v>0.69294348992835175</v>
      </c>
      <c r="AB610" s="90">
        <f t="shared" si="143"/>
        <v>75845.899880978075</v>
      </c>
      <c r="AC610" s="90">
        <f t="shared" si="144"/>
        <v>13756.500119021926</v>
      </c>
      <c r="AD610" s="92">
        <f t="shared" si="147"/>
        <v>26818</v>
      </c>
      <c r="AE610" s="92" t="str">
        <f t="shared" si="148"/>
        <v/>
      </c>
      <c r="AF610" s="92">
        <f t="shared" si="149"/>
        <v>28723</v>
      </c>
      <c r="AG610" s="92">
        <f t="shared" si="150"/>
        <v>33031</v>
      </c>
      <c r="AH610" s="92">
        <f t="shared" si="151"/>
        <v>35434</v>
      </c>
      <c r="AI610" s="100">
        <f t="shared" si="152"/>
        <v>31001.5</v>
      </c>
      <c r="AJ610" s="93">
        <f t="shared" si="145"/>
        <v>3935.2747045155566</v>
      </c>
      <c r="AK610" s="23">
        <f t="shared" si="146"/>
        <v>0.12693820313583395</v>
      </c>
      <c r="AM610" s="41"/>
    </row>
    <row r="611" spans="1:39" s="15" customFormat="1" ht="74.25" customHeight="1" x14ac:dyDescent="0.2">
      <c r="A611" s="81">
        <v>608</v>
      </c>
      <c r="B611" s="82" t="s">
        <v>685</v>
      </c>
      <c r="C611" s="82" t="s">
        <v>1341</v>
      </c>
      <c r="D611" s="83" t="s">
        <v>1391</v>
      </c>
      <c r="E611" s="64">
        <v>8912</v>
      </c>
      <c r="F611" s="65">
        <v>8912</v>
      </c>
      <c r="G611" s="25" t="s">
        <v>1392</v>
      </c>
      <c r="H611" s="52" t="s">
        <v>1393</v>
      </c>
      <c r="I611" s="62">
        <v>30000</v>
      </c>
      <c r="J611" s="66">
        <v>30000</v>
      </c>
      <c r="K611" s="28" t="s">
        <v>1394</v>
      </c>
      <c r="L611" s="55" t="s">
        <v>1395</v>
      </c>
      <c r="M611" s="67">
        <v>9545</v>
      </c>
      <c r="N611" s="68">
        <v>9545</v>
      </c>
      <c r="O611" s="25" t="s">
        <v>1398</v>
      </c>
      <c r="P611" s="75" t="s">
        <v>1399</v>
      </c>
      <c r="Q611" s="69">
        <v>10977</v>
      </c>
      <c r="R611" s="63">
        <v>10977</v>
      </c>
      <c r="S611" s="24" t="s">
        <v>80</v>
      </c>
      <c r="T611" s="54" t="s">
        <v>81</v>
      </c>
      <c r="U611" s="18">
        <v>11776</v>
      </c>
      <c r="V611" s="18">
        <v>11776</v>
      </c>
      <c r="W611" s="18" t="s">
        <v>1396</v>
      </c>
      <c r="X611" s="77" t="s">
        <v>1397</v>
      </c>
      <c r="Y611" s="89">
        <f t="shared" si="140"/>
        <v>14242</v>
      </c>
      <c r="Z611" s="90">
        <f t="shared" si="141"/>
        <v>8881.534974316095</v>
      </c>
      <c r="AA611" s="91">
        <f t="shared" si="142"/>
        <v>0.62361571228170865</v>
      </c>
      <c r="AB611" s="90">
        <f t="shared" si="143"/>
        <v>23123.534974316095</v>
      </c>
      <c r="AC611" s="90">
        <f t="shared" si="144"/>
        <v>5360.465025683905</v>
      </c>
      <c r="AD611" s="92">
        <f t="shared" si="147"/>
        <v>8912</v>
      </c>
      <c r="AE611" s="92" t="str">
        <f t="shared" si="148"/>
        <v/>
      </c>
      <c r="AF611" s="92">
        <f t="shared" si="149"/>
        <v>9545</v>
      </c>
      <c r="AG611" s="92">
        <f t="shared" si="150"/>
        <v>10977</v>
      </c>
      <c r="AH611" s="92">
        <f t="shared" si="151"/>
        <v>11776</v>
      </c>
      <c r="AI611" s="100">
        <f t="shared" si="152"/>
        <v>10302.5</v>
      </c>
      <c r="AJ611" s="93">
        <f t="shared" si="145"/>
        <v>1308.1091952381753</v>
      </c>
      <c r="AK611" s="23">
        <f t="shared" si="146"/>
        <v>0.12697007476225919</v>
      </c>
      <c r="AM611" s="41"/>
    </row>
    <row r="612" spans="1:39" s="15" customFormat="1" ht="74.25" customHeight="1" x14ac:dyDescent="0.2">
      <c r="A612" s="81">
        <v>609</v>
      </c>
      <c r="B612" s="82" t="s">
        <v>686</v>
      </c>
      <c r="C612" s="82" t="s">
        <v>1342</v>
      </c>
      <c r="D612" s="83" t="s">
        <v>1391</v>
      </c>
      <c r="E612" s="64">
        <v>41019</v>
      </c>
      <c r="F612" s="65">
        <v>41019</v>
      </c>
      <c r="G612" s="25" t="s">
        <v>1392</v>
      </c>
      <c r="H612" s="52" t="s">
        <v>1393</v>
      </c>
      <c r="I612" s="62">
        <v>150000</v>
      </c>
      <c r="J612" s="66">
        <v>150000</v>
      </c>
      <c r="K612" s="28" t="s">
        <v>1394</v>
      </c>
      <c r="L612" s="55" t="s">
        <v>1395</v>
      </c>
      <c r="M612" s="67">
        <v>43932</v>
      </c>
      <c r="N612" s="68">
        <v>43932</v>
      </c>
      <c r="O612" s="25" t="s">
        <v>1398</v>
      </c>
      <c r="P612" s="75" t="s">
        <v>1399</v>
      </c>
      <c r="Q612" s="69">
        <v>50522</v>
      </c>
      <c r="R612" s="63">
        <v>50522</v>
      </c>
      <c r="S612" s="24" t="s">
        <v>80</v>
      </c>
      <c r="T612" s="54" t="s">
        <v>81</v>
      </c>
      <c r="U612" s="18">
        <v>54197</v>
      </c>
      <c r="V612" s="18">
        <v>54197</v>
      </c>
      <c r="W612" s="18" t="s">
        <v>1396</v>
      </c>
      <c r="X612" s="77" t="s">
        <v>1397</v>
      </c>
      <c r="Y612" s="89">
        <f t="shared" si="140"/>
        <v>67934</v>
      </c>
      <c r="Z612" s="90">
        <f t="shared" si="141"/>
        <v>46171.486054706969</v>
      </c>
      <c r="AA612" s="91">
        <f t="shared" si="142"/>
        <v>0.67965210431752832</v>
      </c>
      <c r="AB612" s="90">
        <f t="shared" si="143"/>
        <v>114105.48605470697</v>
      </c>
      <c r="AC612" s="90">
        <f t="shared" si="144"/>
        <v>21762.513945293031</v>
      </c>
      <c r="AD612" s="92">
        <f t="shared" si="147"/>
        <v>41019</v>
      </c>
      <c r="AE612" s="92" t="str">
        <f t="shared" si="148"/>
        <v/>
      </c>
      <c r="AF612" s="92">
        <f t="shared" si="149"/>
        <v>43932</v>
      </c>
      <c r="AG612" s="92">
        <f t="shared" si="150"/>
        <v>50522</v>
      </c>
      <c r="AH612" s="92">
        <f t="shared" si="151"/>
        <v>54197</v>
      </c>
      <c r="AI612" s="100">
        <f t="shared" si="152"/>
        <v>47417.5</v>
      </c>
      <c r="AJ612" s="93">
        <f t="shared" si="145"/>
        <v>6019.109928663318</v>
      </c>
      <c r="AK612" s="23">
        <f t="shared" si="146"/>
        <v>0.12693857602495531</v>
      </c>
      <c r="AM612" s="41"/>
    </row>
    <row r="613" spans="1:39" s="15" customFormat="1" ht="74.25" customHeight="1" x14ac:dyDescent="0.2">
      <c r="A613" s="81">
        <v>610</v>
      </c>
      <c r="B613" s="82" t="s">
        <v>687</v>
      </c>
      <c r="C613" s="82" t="s">
        <v>1343</v>
      </c>
      <c r="D613" s="83" t="s">
        <v>1391</v>
      </c>
      <c r="E613" s="64">
        <v>99360</v>
      </c>
      <c r="F613" s="65">
        <v>99360</v>
      </c>
      <c r="G613" s="25" t="s">
        <v>1392</v>
      </c>
      <c r="H613" s="52" t="s">
        <v>1393</v>
      </c>
      <c r="I613" s="62">
        <v>250000</v>
      </c>
      <c r="J613" s="66">
        <v>250000</v>
      </c>
      <c r="K613" s="28" t="s">
        <v>1394</v>
      </c>
      <c r="L613" s="55" t="s">
        <v>1395</v>
      </c>
      <c r="M613" s="67">
        <v>106416</v>
      </c>
      <c r="N613" s="68">
        <v>106416</v>
      </c>
      <c r="O613" s="25" t="s">
        <v>1398</v>
      </c>
      <c r="P613" s="75" t="s">
        <v>1399</v>
      </c>
      <c r="Q613" s="69">
        <v>122379</v>
      </c>
      <c r="R613" s="63">
        <v>122379</v>
      </c>
      <c r="S613" s="24" t="s">
        <v>80</v>
      </c>
      <c r="T613" s="54" t="s">
        <v>81</v>
      </c>
      <c r="U613" s="18">
        <v>131280</v>
      </c>
      <c r="V613" s="18">
        <v>131280</v>
      </c>
      <c r="W613" s="18" t="s">
        <v>1396</v>
      </c>
      <c r="X613" s="77" t="s">
        <v>1397</v>
      </c>
      <c r="Y613" s="89">
        <f t="shared" ref="Y613:Y676" si="153">+AVERAGE(F613,J613,N613,R613,V613)</f>
        <v>141887</v>
      </c>
      <c r="Z613" s="90">
        <f t="shared" ref="Z613:Z676" si="154">+STDEV(F613,J613,N613,R613,V613)</f>
        <v>61741.859487708985</v>
      </c>
      <c r="AA613" s="91">
        <f t="shared" ref="AA613:AA676" si="155">Z613/Y613</f>
        <v>0.43514810721002617</v>
      </c>
      <c r="AB613" s="90">
        <f t="shared" ref="AB613:AB676" si="156">+Y613+Z613</f>
        <v>203628.85948770898</v>
      </c>
      <c r="AC613" s="90">
        <f t="shared" ref="AC613:AC676" si="157">Y613-Z613</f>
        <v>80145.140512291022</v>
      </c>
      <c r="AD613" s="92">
        <f t="shared" si="147"/>
        <v>99360</v>
      </c>
      <c r="AE613" s="92" t="str">
        <f t="shared" si="148"/>
        <v/>
      </c>
      <c r="AF613" s="92">
        <f t="shared" si="149"/>
        <v>106416</v>
      </c>
      <c r="AG613" s="92">
        <f t="shared" si="150"/>
        <v>122379</v>
      </c>
      <c r="AH613" s="92">
        <f t="shared" si="151"/>
        <v>131280</v>
      </c>
      <c r="AI613" s="100">
        <f t="shared" si="152"/>
        <v>114858.75</v>
      </c>
      <c r="AJ613" s="93">
        <f t="shared" ref="AJ613:AJ676" si="158">+STDEV(AD613:AH613)</f>
        <v>14579.699251013377</v>
      </c>
      <c r="AK613" s="23">
        <f t="shared" ref="AK613:AK676" si="159">+AJ613/AI613</f>
        <v>0.12693590389076476</v>
      </c>
      <c r="AM613" s="41"/>
    </row>
    <row r="614" spans="1:39" s="15" customFormat="1" ht="74.25" customHeight="1" x14ac:dyDescent="0.2">
      <c r="A614" s="81">
        <v>611</v>
      </c>
      <c r="B614" s="82" t="s">
        <v>688</v>
      </c>
      <c r="C614" s="82" t="s">
        <v>1344</v>
      </c>
      <c r="D614" s="83" t="s">
        <v>1391</v>
      </c>
      <c r="E614" s="64">
        <v>51014</v>
      </c>
      <c r="F614" s="65">
        <v>51014</v>
      </c>
      <c r="G614" s="25" t="s">
        <v>1392</v>
      </c>
      <c r="H614" s="52" t="s">
        <v>1393</v>
      </c>
      <c r="I614" s="62">
        <v>150000</v>
      </c>
      <c r="J614" s="66">
        <v>150000</v>
      </c>
      <c r="K614" s="28" t="s">
        <v>1394</v>
      </c>
      <c r="L614" s="55" t="s">
        <v>1395</v>
      </c>
      <c r="M614" s="67">
        <v>54637</v>
      </c>
      <c r="N614" s="68">
        <v>54637</v>
      </c>
      <c r="O614" s="25" t="s">
        <v>1398</v>
      </c>
      <c r="P614" s="75" t="s">
        <v>1399</v>
      </c>
      <c r="Q614" s="69">
        <v>62833</v>
      </c>
      <c r="R614" s="63">
        <v>62833</v>
      </c>
      <c r="S614" s="24" t="s">
        <v>80</v>
      </c>
      <c r="T614" s="54" t="s">
        <v>81</v>
      </c>
      <c r="U614" s="18">
        <v>67403</v>
      </c>
      <c r="V614" s="18">
        <v>67403</v>
      </c>
      <c r="W614" s="18" t="s">
        <v>1396</v>
      </c>
      <c r="X614" s="77" t="s">
        <v>1397</v>
      </c>
      <c r="Y614" s="89">
        <f t="shared" si="153"/>
        <v>77177.399999999994</v>
      </c>
      <c r="Z614" s="90">
        <f t="shared" si="154"/>
        <v>41222.035700581313</v>
      </c>
      <c r="AA614" s="91">
        <f t="shared" si="155"/>
        <v>0.53412055472951037</v>
      </c>
      <c r="AB614" s="90">
        <f t="shared" si="156"/>
        <v>118399.43570058131</v>
      </c>
      <c r="AC614" s="90">
        <f t="shared" si="157"/>
        <v>35955.364299418681</v>
      </c>
      <c r="AD614" s="92">
        <f t="shared" si="147"/>
        <v>51014</v>
      </c>
      <c r="AE614" s="92" t="str">
        <f t="shared" si="148"/>
        <v/>
      </c>
      <c r="AF614" s="92">
        <f t="shared" si="149"/>
        <v>54637</v>
      </c>
      <c r="AG614" s="92">
        <f t="shared" si="150"/>
        <v>62833</v>
      </c>
      <c r="AH614" s="92">
        <f t="shared" si="151"/>
        <v>67403</v>
      </c>
      <c r="AI614" s="100">
        <f t="shared" si="152"/>
        <v>58971.75</v>
      </c>
      <c r="AJ614" s="93">
        <f t="shared" si="158"/>
        <v>7485.7881070287676</v>
      </c>
      <c r="AK614" s="23">
        <f t="shared" si="159"/>
        <v>0.12693854442218125</v>
      </c>
      <c r="AM614" s="41"/>
    </row>
    <row r="615" spans="1:39" s="15" customFormat="1" ht="74.25" customHeight="1" x14ac:dyDescent="0.2">
      <c r="A615" s="81">
        <v>612</v>
      </c>
      <c r="B615" s="82" t="s">
        <v>689</v>
      </c>
      <c r="C615" s="82" t="s">
        <v>1345</v>
      </c>
      <c r="D615" s="83" t="s">
        <v>1391</v>
      </c>
      <c r="E615" s="64">
        <v>37795</v>
      </c>
      <c r="F615" s="65">
        <v>37795</v>
      </c>
      <c r="G615" s="25" t="s">
        <v>1392</v>
      </c>
      <c r="H615" s="52" t="s">
        <v>1393</v>
      </c>
      <c r="I615" s="62">
        <v>140000</v>
      </c>
      <c r="J615" s="66">
        <v>140000</v>
      </c>
      <c r="K615" s="28" t="s">
        <v>1394</v>
      </c>
      <c r="L615" s="55" t="s">
        <v>1395</v>
      </c>
      <c r="M615" s="67">
        <v>40479</v>
      </c>
      <c r="N615" s="68">
        <v>40479</v>
      </c>
      <c r="O615" s="25" t="s">
        <v>1398</v>
      </c>
      <c r="P615" s="75" t="s">
        <v>1399</v>
      </c>
      <c r="Q615" s="69">
        <v>46551</v>
      </c>
      <c r="R615" s="63">
        <v>46551</v>
      </c>
      <c r="S615" s="24" t="s">
        <v>80</v>
      </c>
      <c r="T615" s="54" t="s">
        <v>81</v>
      </c>
      <c r="U615" s="18">
        <v>49937</v>
      </c>
      <c r="V615" s="18">
        <v>49937</v>
      </c>
      <c r="W615" s="18" t="s">
        <v>1396</v>
      </c>
      <c r="X615" s="77" t="s">
        <v>1397</v>
      </c>
      <c r="Y615" s="89">
        <f t="shared" si="153"/>
        <v>62952.4</v>
      </c>
      <c r="Z615" s="90">
        <f t="shared" si="154"/>
        <v>43337.880968039957</v>
      </c>
      <c r="AA615" s="91">
        <f t="shared" si="155"/>
        <v>0.68842301434162889</v>
      </c>
      <c r="AB615" s="90">
        <f t="shared" si="156"/>
        <v>106290.28096803997</v>
      </c>
      <c r="AC615" s="90">
        <f t="shared" si="157"/>
        <v>19614.519031960044</v>
      </c>
      <c r="AD615" s="92">
        <f t="shared" si="147"/>
        <v>37795</v>
      </c>
      <c r="AE615" s="92" t="str">
        <f t="shared" si="148"/>
        <v/>
      </c>
      <c r="AF615" s="92">
        <f t="shared" si="149"/>
        <v>40479</v>
      </c>
      <c r="AG615" s="92">
        <f t="shared" si="150"/>
        <v>46551</v>
      </c>
      <c r="AH615" s="92">
        <f t="shared" si="151"/>
        <v>49937</v>
      </c>
      <c r="AI615" s="100">
        <f t="shared" si="152"/>
        <v>43690.5</v>
      </c>
      <c r="AJ615" s="93">
        <f t="shared" si="158"/>
        <v>5545.9256816753923</v>
      </c>
      <c r="AK615" s="23">
        <f t="shared" si="159"/>
        <v>0.12693664942436897</v>
      </c>
      <c r="AM615" s="41"/>
    </row>
    <row r="616" spans="1:39" s="15" customFormat="1" ht="74.25" customHeight="1" x14ac:dyDescent="0.2">
      <c r="A616" s="81">
        <v>613</v>
      </c>
      <c r="B616" s="82" t="s">
        <v>690</v>
      </c>
      <c r="C616" s="82" t="s">
        <v>1346</v>
      </c>
      <c r="D616" s="83" t="s">
        <v>1391</v>
      </c>
      <c r="E616" s="64">
        <v>113158</v>
      </c>
      <c r="F616" s="65">
        <v>113158</v>
      </c>
      <c r="G616" s="25" t="s">
        <v>1392</v>
      </c>
      <c r="H616" s="52" t="s">
        <v>1393</v>
      </c>
      <c r="I616" s="62">
        <v>150000</v>
      </c>
      <c r="J616" s="66">
        <v>150000</v>
      </c>
      <c r="K616" s="28" t="s">
        <v>1394</v>
      </c>
      <c r="L616" s="55" t="s">
        <v>1395</v>
      </c>
      <c r="M616" s="67">
        <v>121194</v>
      </c>
      <c r="N616" s="68">
        <v>121194</v>
      </c>
      <c r="O616" s="25" t="s">
        <v>1398</v>
      </c>
      <c r="P616" s="75" t="s">
        <v>1399</v>
      </c>
      <c r="Q616" s="69">
        <v>139373</v>
      </c>
      <c r="R616" s="63">
        <v>139373</v>
      </c>
      <c r="S616" s="24" t="s">
        <v>80</v>
      </c>
      <c r="T616" s="54" t="s">
        <v>81</v>
      </c>
      <c r="U616" s="18">
        <v>149511</v>
      </c>
      <c r="V616" s="18">
        <v>149511</v>
      </c>
      <c r="W616" s="18" t="s">
        <v>1396</v>
      </c>
      <c r="X616" s="77" t="s">
        <v>1397</v>
      </c>
      <c r="Y616" s="89">
        <f t="shared" si="153"/>
        <v>134647.20000000001</v>
      </c>
      <c r="Z616" s="90">
        <f t="shared" si="154"/>
        <v>16746.257125101143</v>
      </c>
      <c r="AA616" s="91">
        <f t="shared" si="155"/>
        <v>0.12437137292941214</v>
      </c>
      <c r="AB616" s="90">
        <f t="shared" si="156"/>
        <v>151393.45712510115</v>
      </c>
      <c r="AC616" s="90">
        <f t="shared" si="157"/>
        <v>117900.94287489887</v>
      </c>
      <c r="AD616" s="92" t="str">
        <f t="shared" si="147"/>
        <v/>
      </c>
      <c r="AE616" s="92">
        <f t="shared" si="148"/>
        <v>150000</v>
      </c>
      <c r="AF616" s="92">
        <f t="shared" si="149"/>
        <v>121194</v>
      </c>
      <c r="AG616" s="92">
        <f t="shared" si="150"/>
        <v>139373</v>
      </c>
      <c r="AH616" s="92">
        <f t="shared" si="151"/>
        <v>149511</v>
      </c>
      <c r="AI616" s="100">
        <f t="shared" si="152"/>
        <v>140019.5</v>
      </c>
      <c r="AJ616" s="93">
        <f t="shared" si="158"/>
        <v>13472.396037824898</v>
      </c>
      <c r="AK616" s="23">
        <f t="shared" si="159"/>
        <v>9.6217998477532748E-2</v>
      </c>
      <c r="AM616" s="41"/>
    </row>
    <row r="617" spans="1:39" s="15" customFormat="1" ht="74.25" customHeight="1" x14ac:dyDescent="0.2">
      <c r="A617" s="81">
        <v>614</v>
      </c>
      <c r="B617" s="82" t="s">
        <v>691</v>
      </c>
      <c r="C617" s="82" t="s">
        <v>1347</v>
      </c>
      <c r="D617" s="83" t="s">
        <v>1391</v>
      </c>
      <c r="E617" s="64">
        <v>113118</v>
      </c>
      <c r="F617" s="65">
        <v>113118</v>
      </c>
      <c r="G617" s="25" t="s">
        <v>1392</v>
      </c>
      <c r="H617" s="52" t="s">
        <v>1393</v>
      </c>
      <c r="I617" s="62">
        <v>50000</v>
      </c>
      <c r="J617" s="66">
        <v>50000</v>
      </c>
      <c r="K617" s="28" t="s">
        <v>1394</v>
      </c>
      <c r="L617" s="55" t="s">
        <v>1395</v>
      </c>
      <c r="M617" s="67">
        <v>121151</v>
      </c>
      <c r="N617" s="68">
        <v>121151</v>
      </c>
      <c r="O617" s="25" t="s">
        <v>1398</v>
      </c>
      <c r="P617" s="75" t="s">
        <v>1399</v>
      </c>
      <c r="Q617" s="69">
        <v>139324</v>
      </c>
      <c r="R617" s="63">
        <v>139324</v>
      </c>
      <c r="S617" s="24" t="s">
        <v>80</v>
      </c>
      <c r="T617" s="54" t="s">
        <v>81</v>
      </c>
      <c r="U617" s="18">
        <v>149457</v>
      </c>
      <c r="V617" s="18">
        <v>149457</v>
      </c>
      <c r="W617" s="18" t="s">
        <v>1396</v>
      </c>
      <c r="X617" s="77" t="s">
        <v>1397</v>
      </c>
      <c r="Y617" s="89">
        <f t="shared" si="153"/>
        <v>114610</v>
      </c>
      <c r="Z617" s="90">
        <f t="shared" si="154"/>
        <v>38873.377940436309</v>
      </c>
      <c r="AA617" s="91">
        <f t="shared" si="155"/>
        <v>0.33917963476517154</v>
      </c>
      <c r="AB617" s="90">
        <f t="shared" si="156"/>
        <v>153483.3779404363</v>
      </c>
      <c r="AC617" s="90">
        <f t="shared" si="157"/>
        <v>75736.622059563699</v>
      </c>
      <c r="AD617" s="92">
        <f t="shared" si="147"/>
        <v>113118</v>
      </c>
      <c r="AE617" s="92" t="str">
        <f t="shared" si="148"/>
        <v/>
      </c>
      <c r="AF617" s="92">
        <f t="shared" si="149"/>
        <v>121151</v>
      </c>
      <c r="AG617" s="92">
        <f t="shared" si="150"/>
        <v>139324</v>
      </c>
      <c r="AH617" s="92">
        <f t="shared" si="151"/>
        <v>149457</v>
      </c>
      <c r="AI617" s="100">
        <f t="shared" si="152"/>
        <v>130762.5</v>
      </c>
      <c r="AJ617" s="93">
        <f t="shared" si="158"/>
        <v>16598.121630674559</v>
      </c>
      <c r="AK617" s="23">
        <f t="shared" si="159"/>
        <v>0.12693334580383947</v>
      </c>
      <c r="AM617" s="41"/>
    </row>
    <row r="618" spans="1:39" s="15" customFormat="1" ht="74.25" customHeight="1" x14ac:dyDescent="0.2">
      <c r="A618" s="81">
        <v>615</v>
      </c>
      <c r="B618" s="82" t="s">
        <v>692</v>
      </c>
      <c r="C618" s="82" t="s">
        <v>1348</v>
      </c>
      <c r="D618" s="83" t="s">
        <v>1391</v>
      </c>
      <c r="E618" s="64">
        <v>101191</v>
      </c>
      <c r="F618" s="65">
        <v>101191</v>
      </c>
      <c r="G618" s="25" t="s">
        <v>1392</v>
      </c>
      <c r="H618" s="52" t="s">
        <v>1393</v>
      </c>
      <c r="I618" s="62">
        <v>250000</v>
      </c>
      <c r="J618" s="66">
        <v>250000</v>
      </c>
      <c r="K618" s="28" t="s">
        <v>1394</v>
      </c>
      <c r="L618" s="55" t="s">
        <v>1395</v>
      </c>
      <c r="M618" s="67">
        <v>108378</v>
      </c>
      <c r="N618" s="68">
        <v>108378</v>
      </c>
      <c r="O618" s="25" t="s">
        <v>1398</v>
      </c>
      <c r="P618" s="75" t="s">
        <v>1399</v>
      </c>
      <c r="Q618" s="69">
        <v>124634</v>
      </c>
      <c r="R618" s="63">
        <v>124634</v>
      </c>
      <c r="S618" s="24" t="s">
        <v>80</v>
      </c>
      <c r="T618" s="54" t="s">
        <v>81</v>
      </c>
      <c r="U618" s="18">
        <v>133699</v>
      </c>
      <c r="V618" s="18">
        <v>133699</v>
      </c>
      <c r="W618" s="18" t="s">
        <v>1396</v>
      </c>
      <c r="X618" s="77" t="s">
        <v>1397</v>
      </c>
      <c r="Y618" s="89">
        <f t="shared" si="153"/>
        <v>143580.4</v>
      </c>
      <c r="Z618" s="90">
        <f t="shared" si="154"/>
        <v>60864.212804405834</v>
      </c>
      <c r="AA618" s="91">
        <f t="shared" si="155"/>
        <v>0.42390335174164329</v>
      </c>
      <c r="AB618" s="90">
        <f t="shared" si="156"/>
        <v>204444.61280440583</v>
      </c>
      <c r="AC618" s="90">
        <f t="shared" si="157"/>
        <v>82716.187195594161</v>
      </c>
      <c r="AD618" s="92">
        <f t="shared" si="147"/>
        <v>101191</v>
      </c>
      <c r="AE618" s="92" t="str">
        <f t="shared" si="148"/>
        <v/>
      </c>
      <c r="AF618" s="92">
        <f t="shared" si="149"/>
        <v>108378</v>
      </c>
      <c r="AG618" s="92">
        <f t="shared" si="150"/>
        <v>124634</v>
      </c>
      <c r="AH618" s="92">
        <f t="shared" si="151"/>
        <v>133699</v>
      </c>
      <c r="AI618" s="100">
        <f t="shared" si="152"/>
        <v>116975.5</v>
      </c>
      <c r="AJ618" s="93">
        <f t="shared" si="158"/>
        <v>14848.069694969332</v>
      </c>
      <c r="AK618" s="23">
        <f t="shared" si="159"/>
        <v>0.12693315860987414</v>
      </c>
      <c r="AM618" s="41"/>
    </row>
    <row r="619" spans="1:39" s="15" customFormat="1" ht="74.25" customHeight="1" x14ac:dyDescent="0.2">
      <c r="A619" s="81">
        <v>616</v>
      </c>
      <c r="B619" s="82" t="s">
        <v>693</v>
      </c>
      <c r="C619" s="82" t="s">
        <v>1349</v>
      </c>
      <c r="D619" s="83" t="s">
        <v>1391</v>
      </c>
      <c r="E619" s="64">
        <v>207567</v>
      </c>
      <c r="F619" s="65">
        <v>207567</v>
      </c>
      <c r="G619" s="25" t="s">
        <v>1392</v>
      </c>
      <c r="H619" s="52" t="s">
        <v>1393</v>
      </c>
      <c r="I619" s="62">
        <v>350000</v>
      </c>
      <c r="J619" s="66">
        <v>350000</v>
      </c>
      <c r="K619" s="28" t="s">
        <v>1394</v>
      </c>
      <c r="L619" s="55" t="s">
        <v>1395</v>
      </c>
      <c r="M619" s="67">
        <v>222308</v>
      </c>
      <c r="N619" s="68">
        <v>222308</v>
      </c>
      <c r="O619" s="25" t="s">
        <v>1398</v>
      </c>
      <c r="P619" s="75" t="s">
        <v>1399</v>
      </c>
      <c r="Q619" s="69">
        <v>255654</v>
      </c>
      <c r="R619" s="63">
        <v>255654</v>
      </c>
      <c r="S619" s="24" t="s">
        <v>80</v>
      </c>
      <c r="T619" s="54" t="s">
        <v>81</v>
      </c>
      <c r="U619" s="18">
        <v>274249</v>
      </c>
      <c r="V619" s="18">
        <v>274249</v>
      </c>
      <c r="W619" s="18" t="s">
        <v>1396</v>
      </c>
      <c r="X619" s="77" t="s">
        <v>1397</v>
      </c>
      <c r="Y619" s="89">
        <f t="shared" si="153"/>
        <v>261955.6</v>
      </c>
      <c r="Z619" s="90">
        <f t="shared" si="154"/>
        <v>55840.63532321246</v>
      </c>
      <c r="AA619" s="91">
        <f t="shared" si="155"/>
        <v>0.21316832059788934</v>
      </c>
      <c r="AB619" s="90">
        <f t="shared" si="156"/>
        <v>317796.23532321246</v>
      </c>
      <c r="AC619" s="90">
        <f t="shared" si="157"/>
        <v>206114.96467678755</v>
      </c>
      <c r="AD619" s="92">
        <f t="shared" si="147"/>
        <v>207567</v>
      </c>
      <c r="AE619" s="92" t="str">
        <f t="shared" si="148"/>
        <v/>
      </c>
      <c r="AF619" s="92">
        <f t="shared" si="149"/>
        <v>222308</v>
      </c>
      <c r="AG619" s="92">
        <f t="shared" si="150"/>
        <v>255654</v>
      </c>
      <c r="AH619" s="92">
        <f t="shared" si="151"/>
        <v>274249</v>
      </c>
      <c r="AI619" s="100">
        <f t="shared" si="152"/>
        <v>239944.5</v>
      </c>
      <c r="AJ619" s="93">
        <f t="shared" si="158"/>
        <v>30457.26924178638</v>
      </c>
      <c r="AK619" s="23">
        <f t="shared" si="159"/>
        <v>0.12693464214343891</v>
      </c>
      <c r="AM619" s="41"/>
    </row>
    <row r="620" spans="1:39" s="15" customFormat="1" ht="74.25" customHeight="1" x14ac:dyDescent="0.2">
      <c r="A620" s="81">
        <v>617</v>
      </c>
      <c r="B620" s="82" t="s">
        <v>694</v>
      </c>
      <c r="C620" s="82" t="s">
        <v>1350</v>
      </c>
      <c r="D620" s="83" t="s">
        <v>1391</v>
      </c>
      <c r="E620" s="64">
        <v>82959</v>
      </c>
      <c r="F620" s="65">
        <v>82959</v>
      </c>
      <c r="G620" s="25" t="s">
        <v>1392</v>
      </c>
      <c r="H620" s="52" t="s">
        <v>1393</v>
      </c>
      <c r="I620" s="62">
        <v>100000</v>
      </c>
      <c r="J620" s="66">
        <v>100000</v>
      </c>
      <c r="K620" s="28" t="s">
        <v>1394</v>
      </c>
      <c r="L620" s="55" t="s">
        <v>1395</v>
      </c>
      <c r="M620" s="67">
        <v>88850</v>
      </c>
      <c r="N620" s="68">
        <v>88850</v>
      </c>
      <c r="O620" s="25" t="s">
        <v>1398</v>
      </c>
      <c r="P620" s="75" t="s">
        <v>1399</v>
      </c>
      <c r="Q620" s="69">
        <v>102178</v>
      </c>
      <c r="R620" s="63">
        <v>102178</v>
      </c>
      <c r="S620" s="24" t="s">
        <v>80</v>
      </c>
      <c r="T620" s="54" t="s">
        <v>81</v>
      </c>
      <c r="U620" s="18">
        <v>109610</v>
      </c>
      <c r="V620" s="18">
        <v>109610</v>
      </c>
      <c r="W620" s="18" t="s">
        <v>1396</v>
      </c>
      <c r="X620" s="77" t="s">
        <v>1397</v>
      </c>
      <c r="Y620" s="89">
        <f t="shared" si="153"/>
        <v>96719.4</v>
      </c>
      <c r="Z620" s="90">
        <f t="shared" si="154"/>
        <v>10700.493951215523</v>
      </c>
      <c r="AA620" s="91">
        <f t="shared" si="155"/>
        <v>0.11063441203332035</v>
      </c>
      <c r="AB620" s="90">
        <f t="shared" si="156"/>
        <v>107419.89395121552</v>
      </c>
      <c r="AC620" s="90">
        <f t="shared" si="157"/>
        <v>86018.906048784469</v>
      </c>
      <c r="AD620" s="92" t="str">
        <f t="shared" si="147"/>
        <v/>
      </c>
      <c r="AE620" s="92">
        <f t="shared" si="148"/>
        <v>100000</v>
      </c>
      <c r="AF620" s="92">
        <f t="shared" si="149"/>
        <v>88850</v>
      </c>
      <c r="AG620" s="92">
        <f t="shared" si="150"/>
        <v>102178</v>
      </c>
      <c r="AH620" s="92" t="str">
        <f t="shared" si="151"/>
        <v/>
      </c>
      <c r="AI620" s="100">
        <f t="shared" si="152"/>
        <v>97009.333333333328</v>
      </c>
      <c r="AJ620" s="93">
        <f t="shared" si="158"/>
        <v>7149.6126701614639</v>
      </c>
      <c r="AK620" s="23">
        <f t="shared" si="159"/>
        <v>7.3700255681530269E-2</v>
      </c>
      <c r="AM620" s="41"/>
    </row>
    <row r="621" spans="1:39" s="15" customFormat="1" ht="74.25" customHeight="1" x14ac:dyDescent="0.2">
      <c r="A621" s="81">
        <v>618</v>
      </c>
      <c r="B621" s="82" t="s">
        <v>695</v>
      </c>
      <c r="C621" s="82" t="s">
        <v>1351</v>
      </c>
      <c r="D621" s="83" t="s">
        <v>1391</v>
      </c>
      <c r="E621" s="64">
        <v>80504</v>
      </c>
      <c r="F621" s="65">
        <v>80504</v>
      </c>
      <c r="G621" s="25" t="s">
        <v>1392</v>
      </c>
      <c r="H621" s="52" t="s">
        <v>1393</v>
      </c>
      <c r="I621" s="62">
        <v>300000</v>
      </c>
      <c r="J621" s="66">
        <v>300000</v>
      </c>
      <c r="K621" s="28" t="s">
        <v>1394</v>
      </c>
      <c r="L621" s="55" t="s">
        <v>1395</v>
      </c>
      <c r="M621" s="67">
        <v>86221</v>
      </c>
      <c r="N621" s="68">
        <v>86221</v>
      </c>
      <c r="O621" s="25" t="s">
        <v>1398</v>
      </c>
      <c r="P621" s="75" t="s">
        <v>1399</v>
      </c>
      <c r="Q621" s="69">
        <v>99155</v>
      </c>
      <c r="R621" s="63">
        <v>99155</v>
      </c>
      <c r="S621" s="24" t="s">
        <v>80</v>
      </c>
      <c r="T621" s="54" t="s">
        <v>81</v>
      </c>
      <c r="U621" s="18">
        <v>106366</v>
      </c>
      <c r="V621" s="18">
        <v>106366</v>
      </c>
      <c r="W621" s="18" t="s">
        <v>1396</v>
      </c>
      <c r="X621" s="77" t="s">
        <v>1397</v>
      </c>
      <c r="Y621" s="89">
        <f t="shared" si="153"/>
        <v>134449.20000000001</v>
      </c>
      <c r="Z621" s="90">
        <f t="shared" si="154"/>
        <v>93109.422099484655</v>
      </c>
      <c r="AA621" s="91">
        <f t="shared" si="155"/>
        <v>0.69252492465172455</v>
      </c>
      <c r="AB621" s="90">
        <f t="shared" si="156"/>
        <v>227558.62209948467</v>
      </c>
      <c r="AC621" s="90">
        <f t="shared" si="157"/>
        <v>41339.777900515357</v>
      </c>
      <c r="AD621" s="92">
        <f t="shared" si="147"/>
        <v>80504</v>
      </c>
      <c r="AE621" s="92" t="str">
        <f t="shared" si="148"/>
        <v/>
      </c>
      <c r="AF621" s="92">
        <f t="shared" si="149"/>
        <v>86221</v>
      </c>
      <c r="AG621" s="92">
        <f t="shared" si="150"/>
        <v>99155</v>
      </c>
      <c r="AH621" s="92">
        <f t="shared" si="151"/>
        <v>106366</v>
      </c>
      <c r="AI621" s="100">
        <f t="shared" si="152"/>
        <v>93061.5</v>
      </c>
      <c r="AJ621" s="93">
        <f t="shared" si="158"/>
        <v>11812.757355221233</v>
      </c>
      <c r="AK621" s="23">
        <f t="shared" si="159"/>
        <v>0.12693495543507499</v>
      </c>
      <c r="AM621" s="41"/>
    </row>
    <row r="622" spans="1:39" s="15" customFormat="1" ht="74.25" customHeight="1" x14ac:dyDescent="0.2">
      <c r="A622" s="81">
        <v>619</v>
      </c>
      <c r="B622" s="82" t="s">
        <v>696</v>
      </c>
      <c r="C622" s="82" t="s">
        <v>1352</v>
      </c>
      <c r="D622" s="83" t="s">
        <v>1391</v>
      </c>
      <c r="E622" s="64">
        <v>165442</v>
      </c>
      <c r="F622" s="65">
        <v>165442</v>
      </c>
      <c r="G622" s="25" t="s">
        <v>1392</v>
      </c>
      <c r="H622" s="52" t="s">
        <v>1393</v>
      </c>
      <c r="I622" s="62">
        <v>400000</v>
      </c>
      <c r="J622" s="66">
        <v>400000</v>
      </c>
      <c r="K622" s="28" t="s">
        <v>1394</v>
      </c>
      <c r="L622" s="55" t="s">
        <v>1395</v>
      </c>
      <c r="M622" s="67">
        <v>177191</v>
      </c>
      <c r="N622" s="68">
        <v>177191</v>
      </c>
      <c r="O622" s="25" t="s">
        <v>1398</v>
      </c>
      <c r="P622" s="75" t="s">
        <v>1399</v>
      </c>
      <c r="Q622" s="69">
        <v>203770</v>
      </c>
      <c r="R622" s="63">
        <v>203770</v>
      </c>
      <c r="S622" s="24" t="s">
        <v>80</v>
      </c>
      <c r="T622" s="54" t="s">
        <v>81</v>
      </c>
      <c r="U622" s="18">
        <v>218591</v>
      </c>
      <c r="V622" s="18">
        <v>218591</v>
      </c>
      <c r="W622" s="18" t="s">
        <v>1396</v>
      </c>
      <c r="X622" s="77" t="s">
        <v>1397</v>
      </c>
      <c r="Y622" s="89">
        <f t="shared" si="153"/>
        <v>232998.8</v>
      </c>
      <c r="Z622" s="90">
        <f t="shared" si="154"/>
        <v>95694.487849091893</v>
      </c>
      <c r="AA622" s="91">
        <f t="shared" si="155"/>
        <v>0.4107080716685747</v>
      </c>
      <c r="AB622" s="90">
        <f t="shared" si="156"/>
        <v>328693.28784909187</v>
      </c>
      <c r="AC622" s="90">
        <f t="shared" si="157"/>
        <v>137304.31215090811</v>
      </c>
      <c r="AD622" s="92">
        <f t="shared" si="147"/>
        <v>165442</v>
      </c>
      <c r="AE622" s="92" t="str">
        <f t="shared" si="148"/>
        <v/>
      </c>
      <c r="AF622" s="92">
        <f t="shared" si="149"/>
        <v>177191</v>
      </c>
      <c r="AG622" s="92">
        <f t="shared" si="150"/>
        <v>203770</v>
      </c>
      <c r="AH622" s="92">
        <f t="shared" si="151"/>
        <v>218591</v>
      </c>
      <c r="AI622" s="100">
        <f t="shared" si="152"/>
        <v>191248.5</v>
      </c>
      <c r="AJ622" s="93">
        <f t="shared" si="158"/>
        <v>24276.113204822006</v>
      </c>
      <c r="AK622" s="23">
        <f t="shared" si="159"/>
        <v>0.12693492082197771</v>
      </c>
      <c r="AM622" s="41"/>
    </row>
    <row r="623" spans="1:39" s="15" customFormat="1" ht="74.25" customHeight="1" x14ac:dyDescent="0.2">
      <c r="A623" s="81">
        <v>620</v>
      </c>
      <c r="B623" s="82" t="s">
        <v>697</v>
      </c>
      <c r="C623" s="82" t="s">
        <v>1353</v>
      </c>
      <c r="D623" s="83" t="s">
        <v>1391</v>
      </c>
      <c r="E623" s="64">
        <v>80619</v>
      </c>
      <c r="F623" s="65">
        <v>80619</v>
      </c>
      <c r="G623" s="25" t="s">
        <v>1392</v>
      </c>
      <c r="H623" s="52" t="s">
        <v>1393</v>
      </c>
      <c r="I623" s="62">
        <v>150000</v>
      </c>
      <c r="J623" s="66">
        <v>150000</v>
      </c>
      <c r="K623" s="28" t="s">
        <v>1394</v>
      </c>
      <c r="L623" s="55" t="s">
        <v>1395</v>
      </c>
      <c r="M623" s="67">
        <v>86345</v>
      </c>
      <c r="N623" s="68">
        <v>86345</v>
      </c>
      <c r="O623" s="25" t="s">
        <v>1398</v>
      </c>
      <c r="P623" s="75" t="s">
        <v>1399</v>
      </c>
      <c r="Q623" s="69">
        <v>99296</v>
      </c>
      <c r="R623" s="63">
        <v>99296</v>
      </c>
      <c r="S623" s="24" t="s">
        <v>80</v>
      </c>
      <c r="T623" s="54" t="s">
        <v>81</v>
      </c>
      <c r="U623" s="18">
        <v>106518</v>
      </c>
      <c r="V623" s="18">
        <v>106518</v>
      </c>
      <c r="W623" s="18" t="s">
        <v>1396</v>
      </c>
      <c r="X623" s="77" t="s">
        <v>1397</v>
      </c>
      <c r="Y623" s="89">
        <f t="shared" si="153"/>
        <v>104555.6</v>
      </c>
      <c r="Z623" s="90">
        <f t="shared" si="154"/>
        <v>27392.03656722149</v>
      </c>
      <c r="AA623" s="91">
        <f t="shared" si="155"/>
        <v>0.26198536058538702</v>
      </c>
      <c r="AB623" s="90">
        <f t="shared" si="156"/>
        <v>131947.63656722149</v>
      </c>
      <c r="AC623" s="90">
        <f t="shared" si="157"/>
        <v>77163.563432778523</v>
      </c>
      <c r="AD623" s="92">
        <f t="shared" si="147"/>
        <v>80619</v>
      </c>
      <c r="AE623" s="92" t="str">
        <f t="shared" si="148"/>
        <v/>
      </c>
      <c r="AF623" s="92">
        <f t="shared" si="149"/>
        <v>86345</v>
      </c>
      <c r="AG623" s="92">
        <f t="shared" si="150"/>
        <v>99296</v>
      </c>
      <c r="AH623" s="92">
        <f t="shared" si="151"/>
        <v>106518</v>
      </c>
      <c r="AI623" s="100">
        <f t="shared" si="152"/>
        <v>93194.5</v>
      </c>
      <c r="AJ623" s="93">
        <f t="shared" si="158"/>
        <v>11829.381570197715</v>
      </c>
      <c r="AK623" s="23">
        <f t="shared" si="159"/>
        <v>0.12693218559247288</v>
      </c>
      <c r="AM623" s="41"/>
    </row>
    <row r="624" spans="1:39" s="15" customFormat="1" ht="74.25" customHeight="1" x14ac:dyDescent="0.2">
      <c r="A624" s="81">
        <v>621</v>
      </c>
      <c r="B624" s="82" t="s">
        <v>698</v>
      </c>
      <c r="C624" s="82" t="s">
        <v>1354</v>
      </c>
      <c r="D624" s="83" t="s">
        <v>1391</v>
      </c>
      <c r="E624" s="64">
        <v>190875</v>
      </c>
      <c r="F624" s="65">
        <v>190875</v>
      </c>
      <c r="G624" s="25" t="s">
        <v>1392</v>
      </c>
      <c r="H624" s="52" t="s">
        <v>1393</v>
      </c>
      <c r="I624" s="62">
        <v>650000</v>
      </c>
      <c r="J624" s="66">
        <v>650000</v>
      </c>
      <c r="K624" s="28" t="s">
        <v>1394</v>
      </c>
      <c r="L624" s="55" t="s">
        <v>1395</v>
      </c>
      <c r="M624" s="67">
        <v>204430</v>
      </c>
      <c r="N624" s="68">
        <v>204430</v>
      </c>
      <c r="O624" s="25" t="s">
        <v>1398</v>
      </c>
      <c r="P624" s="75" t="s">
        <v>1399</v>
      </c>
      <c r="Q624" s="69">
        <v>235095</v>
      </c>
      <c r="R624" s="63">
        <v>235095</v>
      </c>
      <c r="S624" s="24" t="s">
        <v>80</v>
      </c>
      <c r="T624" s="54" t="s">
        <v>81</v>
      </c>
      <c r="U624" s="18">
        <v>252194</v>
      </c>
      <c r="V624" s="18">
        <v>252194</v>
      </c>
      <c r="W624" s="18" t="s">
        <v>1396</v>
      </c>
      <c r="X624" s="77" t="s">
        <v>1397</v>
      </c>
      <c r="Y624" s="89">
        <f t="shared" si="153"/>
        <v>306518.8</v>
      </c>
      <c r="Z624" s="90">
        <f t="shared" si="154"/>
        <v>193537.78017405284</v>
      </c>
      <c r="AA624" s="91">
        <f t="shared" si="155"/>
        <v>0.63140590454501599</v>
      </c>
      <c r="AB624" s="90">
        <f t="shared" si="156"/>
        <v>500056.58017405285</v>
      </c>
      <c r="AC624" s="90">
        <f t="shared" si="157"/>
        <v>112981.01982594715</v>
      </c>
      <c r="AD624" s="92">
        <f t="shared" si="147"/>
        <v>190875</v>
      </c>
      <c r="AE624" s="92" t="str">
        <f t="shared" si="148"/>
        <v/>
      </c>
      <c r="AF624" s="92">
        <f t="shared" si="149"/>
        <v>204430</v>
      </c>
      <c r="AG624" s="92">
        <f t="shared" si="150"/>
        <v>235095</v>
      </c>
      <c r="AH624" s="92">
        <f t="shared" si="151"/>
        <v>252194</v>
      </c>
      <c r="AI624" s="100">
        <f t="shared" si="152"/>
        <v>220648.5</v>
      </c>
      <c r="AJ624" s="93">
        <f t="shared" si="158"/>
        <v>28007.861854605515</v>
      </c>
      <c r="AK624" s="23">
        <f t="shared" si="159"/>
        <v>0.12693429529140474</v>
      </c>
      <c r="AM624" s="41"/>
    </row>
    <row r="625" spans="1:39" s="15" customFormat="1" ht="74.25" customHeight="1" x14ac:dyDescent="0.2">
      <c r="A625" s="81">
        <v>622</v>
      </c>
      <c r="B625" s="82" t="s">
        <v>699</v>
      </c>
      <c r="C625" s="82" t="s">
        <v>1355</v>
      </c>
      <c r="D625" s="83" t="s">
        <v>1391</v>
      </c>
      <c r="E625" s="64">
        <v>120965</v>
      </c>
      <c r="F625" s="65">
        <v>120965</v>
      </c>
      <c r="G625" s="25" t="s">
        <v>1392</v>
      </c>
      <c r="H625" s="52" t="s">
        <v>1393</v>
      </c>
      <c r="I625" s="62">
        <v>250000</v>
      </c>
      <c r="J625" s="66">
        <v>250000</v>
      </c>
      <c r="K625" s="28" t="s">
        <v>1394</v>
      </c>
      <c r="L625" s="55" t="s">
        <v>1395</v>
      </c>
      <c r="M625" s="67">
        <v>129555</v>
      </c>
      <c r="N625" s="68">
        <v>129555</v>
      </c>
      <c r="O625" s="25" t="s">
        <v>1398</v>
      </c>
      <c r="P625" s="75" t="s">
        <v>1399</v>
      </c>
      <c r="Q625" s="69">
        <v>148989</v>
      </c>
      <c r="R625" s="63">
        <v>148989</v>
      </c>
      <c r="S625" s="24" t="s">
        <v>80</v>
      </c>
      <c r="T625" s="54" t="s">
        <v>81</v>
      </c>
      <c r="U625" s="18">
        <v>159825</v>
      </c>
      <c r="V625" s="18">
        <v>159825</v>
      </c>
      <c r="W625" s="18" t="s">
        <v>1396</v>
      </c>
      <c r="X625" s="77" t="s">
        <v>1397</v>
      </c>
      <c r="Y625" s="89">
        <f t="shared" si="153"/>
        <v>161866.79999999999</v>
      </c>
      <c r="Z625" s="90">
        <f t="shared" si="154"/>
        <v>51610.263719535484</v>
      </c>
      <c r="AA625" s="91">
        <f t="shared" si="155"/>
        <v>0.3188440354633284</v>
      </c>
      <c r="AB625" s="90">
        <f t="shared" si="156"/>
        <v>213477.06371953548</v>
      </c>
      <c r="AC625" s="90">
        <f t="shared" si="157"/>
        <v>110256.5362804645</v>
      </c>
      <c r="AD625" s="92">
        <f t="shared" si="147"/>
        <v>120965</v>
      </c>
      <c r="AE625" s="92" t="str">
        <f t="shared" si="148"/>
        <v/>
      </c>
      <c r="AF625" s="92">
        <f t="shared" si="149"/>
        <v>129555</v>
      </c>
      <c r="AG625" s="92">
        <f t="shared" si="150"/>
        <v>148989</v>
      </c>
      <c r="AH625" s="92">
        <f t="shared" si="151"/>
        <v>159825</v>
      </c>
      <c r="AI625" s="100">
        <f t="shared" si="152"/>
        <v>139833.5</v>
      </c>
      <c r="AJ625" s="93">
        <f t="shared" si="158"/>
        <v>17749.658278400741</v>
      </c>
      <c r="AK625" s="23">
        <f t="shared" si="159"/>
        <v>0.12693423448887955</v>
      </c>
      <c r="AM625" s="41"/>
    </row>
    <row r="626" spans="1:39" s="15" customFormat="1" ht="74.25" customHeight="1" x14ac:dyDescent="0.2">
      <c r="A626" s="81">
        <v>623</v>
      </c>
      <c r="B626" s="82" t="s">
        <v>700</v>
      </c>
      <c r="C626" s="82" t="s">
        <v>1356</v>
      </c>
      <c r="D626" s="83" t="s">
        <v>1391</v>
      </c>
      <c r="E626" s="64">
        <v>15216</v>
      </c>
      <c r="F626" s="65">
        <v>15216</v>
      </c>
      <c r="G626" s="25" t="s">
        <v>1392</v>
      </c>
      <c r="H626" s="52" t="s">
        <v>1393</v>
      </c>
      <c r="I626" s="62">
        <v>50000</v>
      </c>
      <c r="J626" s="66">
        <v>50000</v>
      </c>
      <c r="K626" s="28" t="s">
        <v>1394</v>
      </c>
      <c r="L626" s="55" t="s">
        <v>1395</v>
      </c>
      <c r="M626" s="67">
        <v>16296</v>
      </c>
      <c r="N626" s="68">
        <v>16296</v>
      </c>
      <c r="O626" s="25" t="s">
        <v>1398</v>
      </c>
      <c r="P626" s="75" t="s">
        <v>1399</v>
      </c>
      <c r="Q626" s="69">
        <v>18741</v>
      </c>
      <c r="R626" s="63">
        <v>18741</v>
      </c>
      <c r="S626" s="24" t="s">
        <v>80</v>
      </c>
      <c r="T626" s="54" t="s">
        <v>81</v>
      </c>
      <c r="U626" s="18">
        <v>20104</v>
      </c>
      <c r="V626" s="18">
        <v>20104</v>
      </c>
      <c r="W626" s="18" t="s">
        <v>1396</v>
      </c>
      <c r="X626" s="77" t="s">
        <v>1397</v>
      </c>
      <c r="Y626" s="89">
        <f t="shared" si="153"/>
        <v>24071.4</v>
      </c>
      <c r="Z626" s="90">
        <f t="shared" si="154"/>
        <v>14622.933009488896</v>
      </c>
      <c r="AA626" s="91">
        <f t="shared" si="155"/>
        <v>0.60748161758306096</v>
      </c>
      <c r="AB626" s="90">
        <f t="shared" si="156"/>
        <v>38694.333009488895</v>
      </c>
      <c r="AC626" s="90">
        <f t="shared" si="157"/>
        <v>9448.4669905111059</v>
      </c>
      <c r="AD626" s="92">
        <f t="shared" si="147"/>
        <v>15216</v>
      </c>
      <c r="AE626" s="92" t="str">
        <f t="shared" si="148"/>
        <v/>
      </c>
      <c r="AF626" s="92">
        <f t="shared" si="149"/>
        <v>16296</v>
      </c>
      <c r="AG626" s="92">
        <f t="shared" si="150"/>
        <v>18741</v>
      </c>
      <c r="AH626" s="92">
        <f t="shared" si="151"/>
        <v>20104</v>
      </c>
      <c r="AI626" s="100">
        <f t="shared" si="152"/>
        <v>17589.25</v>
      </c>
      <c r="AJ626" s="93">
        <f t="shared" si="158"/>
        <v>2232.7342542273141</v>
      </c>
      <c r="AK626" s="23">
        <f t="shared" si="159"/>
        <v>0.12693743361583434</v>
      </c>
      <c r="AM626" s="41"/>
    </row>
    <row r="627" spans="1:39" s="15" customFormat="1" ht="74.25" customHeight="1" x14ac:dyDescent="0.2">
      <c r="A627" s="81">
        <v>624</v>
      </c>
      <c r="B627" s="82" t="s">
        <v>701</v>
      </c>
      <c r="C627" s="82" t="s">
        <v>1357</v>
      </c>
      <c r="D627" s="83" t="s">
        <v>1391</v>
      </c>
      <c r="E627" s="64">
        <v>365824</v>
      </c>
      <c r="F627" s="65">
        <v>365824</v>
      </c>
      <c r="G627" s="25" t="s">
        <v>1392</v>
      </c>
      <c r="H627" s="52" t="s">
        <v>1393</v>
      </c>
      <c r="I627" s="62">
        <v>500000</v>
      </c>
      <c r="J627" s="66">
        <v>500000</v>
      </c>
      <c r="K627" s="28" t="s">
        <v>1394</v>
      </c>
      <c r="L627" s="55" t="s">
        <v>1395</v>
      </c>
      <c r="M627" s="67">
        <v>391804</v>
      </c>
      <c r="N627" s="68">
        <v>391804</v>
      </c>
      <c r="O627" s="25" t="s">
        <v>1398</v>
      </c>
      <c r="P627" s="75" t="s">
        <v>1399</v>
      </c>
      <c r="Q627" s="69">
        <v>450575</v>
      </c>
      <c r="R627" s="63">
        <v>450575</v>
      </c>
      <c r="S627" s="24" t="s">
        <v>80</v>
      </c>
      <c r="T627" s="54" t="s">
        <v>81</v>
      </c>
      <c r="U627" s="18">
        <v>483347</v>
      </c>
      <c r="V627" s="18">
        <v>483347</v>
      </c>
      <c r="W627" s="18" t="s">
        <v>1396</v>
      </c>
      <c r="X627" s="77" t="s">
        <v>1397</v>
      </c>
      <c r="Y627" s="89">
        <f t="shared" si="153"/>
        <v>438310</v>
      </c>
      <c r="Z627" s="90">
        <f t="shared" si="154"/>
        <v>57882.30715425915</v>
      </c>
      <c r="AA627" s="91">
        <f t="shared" si="155"/>
        <v>0.13205792054541113</v>
      </c>
      <c r="AB627" s="90">
        <f t="shared" si="156"/>
        <v>496192.30715425918</v>
      </c>
      <c r="AC627" s="90">
        <f t="shared" si="157"/>
        <v>380427.69284574082</v>
      </c>
      <c r="AD627" s="92" t="str">
        <f t="shared" si="147"/>
        <v/>
      </c>
      <c r="AE627" s="92" t="str">
        <f t="shared" si="148"/>
        <v/>
      </c>
      <c r="AF627" s="92">
        <f t="shared" si="149"/>
        <v>391804</v>
      </c>
      <c r="AG627" s="92">
        <f t="shared" si="150"/>
        <v>450575</v>
      </c>
      <c r="AH627" s="92">
        <f t="shared" si="151"/>
        <v>483347</v>
      </c>
      <c r="AI627" s="100">
        <f t="shared" si="152"/>
        <v>441908.66666666669</v>
      </c>
      <c r="AJ627" s="93">
        <f t="shared" si="158"/>
        <v>46382.746925266649</v>
      </c>
      <c r="AK627" s="23">
        <f t="shared" si="159"/>
        <v>0.10496003003320441</v>
      </c>
      <c r="AM627" s="41"/>
    </row>
    <row r="628" spans="1:39" s="15" customFormat="1" ht="74.25" customHeight="1" x14ac:dyDescent="0.2">
      <c r="A628" s="81">
        <v>625</v>
      </c>
      <c r="B628" s="82" t="s">
        <v>702</v>
      </c>
      <c r="C628" s="82" t="s">
        <v>1358</v>
      </c>
      <c r="D628" s="83" t="s">
        <v>1391</v>
      </c>
      <c r="E628" s="64">
        <v>618235</v>
      </c>
      <c r="F628" s="65">
        <v>618235</v>
      </c>
      <c r="G628" s="25" t="s">
        <v>1392</v>
      </c>
      <c r="H628" s="52" t="s">
        <v>1393</v>
      </c>
      <c r="I628" s="62">
        <v>1500000</v>
      </c>
      <c r="J628" s="66">
        <v>1500000</v>
      </c>
      <c r="K628" s="28" t="s">
        <v>1394</v>
      </c>
      <c r="L628" s="55" t="s">
        <v>1395</v>
      </c>
      <c r="M628" s="67">
        <v>661512</v>
      </c>
      <c r="N628" s="68">
        <v>661512</v>
      </c>
      <c r="O628" s="25" t="s">
        <v>1398</v>
      </c>
      <c r="P628" s="75" t="s">
        <v>1399</v>
      </c>
      <c r="Q628" s="69">
        <v>760739</v>
      </c>
      <c r="R628" s="63">
        <v>760739</v>
      </c>
      <c r="S628" s="24" t="s">
        <v>80</v>
      </c>
      <c r="T628" s="54" t="s">
        <v>81</v>
      </c>
      <c r="U628" s="18">
        <v>1216071</v>
      </c>
      <c r="V628" s="18">
        <v>1216071</v>
      </c>
      <c r="W628" s="18" t="s">
        <v>1396</v>
      </c>
      <c r="X628" s="77" t="s">
        <v>1397</v>
      </c>
      <c r="Y628" s="89">
        <f t="shared" si="153"/>
        <v>951311.4</v>
      </c>
      <c r="Z628" s="90">
        <f t="shared" si="154"/>
        <v>388071.59316329769</v>
      </c>
      <c r="AA628" s="91">
        <f t="shared" si="155"/>
        <v>0.40793329414879048</v>
      </c>
      <c r="AB628" s="90">
        <f t="shared" si="156"/>
        <v>1339382.9931632977</v>
      </c>
      <c r="AC628" s="90">
        <f t="shared" si="157"/>
        <v>563239.8068367024</v>
      </c>
      <c r="AD628" s="92">
        <f t="shared" si="147"/>
        <v>618235</v>
      </c>
      <c r="AE628" s="92" t="str">
        <f t="shared" si="148"/>
        <v/>
      </c>
      <c r="AF628" s="92">
        <f t="shared" si="149"/>
        <v>661512</v>
      </c>
      <c r="AG628" s="92">
        <f t="shared" si="150"/>
        <v>760739</v>
      </c>
      <c r="AH628" s="92">
        <f t="shared" si="151"/>
        <v>1216071</v>
      </c>
      <c r="AI628" s="100">
        <f t="shared" si="152"/>
        <v>814139.25</v>
      </c>
      <c r="AJ628" s="93">
        <f t="shared" si="158"/>
        <v>274514.28072673501</v>
      </c>
      <c r="AK628" s="23">
        <f t="shared" si="159"/>
        <v>0.33718344954715673</v>
      </c>
      <c r="AM628" s="41"/>
    </row>
    <row r="629" spans="1:39" s="15" customFormat="1" ht="74.25" customHeight="1" x14ac:dyDescent="0.2">
      <c r="A629" s="81">
        <v>626</v>
      </c>
      <c r="B629" s="82" t="s">
        <v>703</v>
      </c>
      <c r="C629" s="82" t="s">
        <v>1359</v>
      </c>
      <c r="D629" s="83" t="s">
        <v>1391</v>
      </c>
      <c r="E629" s="64">
        <v>424862</v>
      </c>
      <c r="F629" s="65">
        <v>424862</v>
      </c>
      <c r="G629" s="25" t="s">
        <v>1392</v>
      </c>
      <c r="H629" s="52" t="s">
        <v>1393</v>
      </c>
      <c r="I629" s="62">
        <v>1800000</v>
      </c>
      <c r="J629" s="66">
        <v>1800000</v>
      </c>
      <c r="K629" s="28" t="s">
        <v>1394</v>
      </c>
      <c r="L629" s="55" t="s">
        <v>1395</v>
      </c>
      <c r="M629" s="67">
        <v>455035</v>
      </c>
      <c r="N629" s="68">
        <v>455035</v>
      </c>
      <c r="O629" s="25" t="s">
        <v>1398</v>
      </c>
      <c r="P629" s="75" t="s">
        <v>1399</v>
      </c>
      <c r="Q629" s="69">
        <v>523290</v>
      </c>
      <c r="R629" s="63">
        <v>523290</v>
      </c>
      <c r="S629" s="24" t="s">
        <v>80</v>
      </c>
      <c r="T629" s="54" t="s">
        <v>81</v>
      </c>
      <c r="U629" s="18"/>
      <c r="V629" s="18"/>
      <c r="W629" s="18" t="s">
        <v>1396</v>
      </c>
      <c r="X629" s="77" t="s">
        <v>1397</v>
      </c>
      <c r="Y629" s="89">
        <f t="shared" si="153"/>
        <v>800796.75</v>
      </c>
      <c r="Z629" s="90">
        <f t="shared" si="154"/>
        <v>667406.73633768235</v>
      </c>
      <c r="AA629" s="91">
        <f t="shared" si="155"/>
        <v>0.83342837784704094</v>
      </c>
      <c r="AB629" s="90">
        <f t="shared" si="156"/>
        <v>1468203.4863376822</v>
      </c>
      <c r="AC629" s="90">
        <f t="shared" si="157"/>
        <v>133390.01366231765</v>
      </c>
      <c r="AD629" s="92">
        <f t="shared" si="147"/>
        <v>424862</v>
      </c>
      <c r="AE629" s="92" t="str">
        <f t="shared" si="148"/>
        <v/>
      </c>
      <c r="AF629" s="92">
        <f t="shared" si="149"/>
        <v>455035</v>
      </c>
      <c r="AG629" s="92">
        <f t="shared" si="150"/>
        <v>523290</v>
      </c>
      <c r="AH629" s="92" t="str">
        <f t="shared" si="151"/>
        <v/>
      </c>
      <c r="AI629" s="100">
        <f t="shared" si="152"/>
        <v>467729</v>
      </c>
      <c r="AJ629" s="93">
        <f t="shared" si="158"/>
        <v>50426.887897231965</v>
      </c>
      <c r="AK629" s="23">
        <f t="shared" si="159"/>
        <v>0.10781219017258277</v>
      </c>
      <c r="AM629" s="41"/>
    </row>
    <row r="630" spans="1:39" s="15" customFormat="1" ht="74.25" customHeight="1" x14ac:dyDescent="0.2">
      <c r="A630" s="81">
        <v>627</v>
      </c>
      <c r="B630" s="82" t="s">
        <v>704</v>
      </c>
      <c r="C630" s="82" t="s">
        <v>1360</v>
      </c>
      <c r="D630" s="83" t="s">
        <v>1391</v>
      </c>
      <c r="E630" s="64">
        <v>883193</v>
      </c>
      <c r="F630" s="65">
        <v>883193</v>
      </c>
      <c r="G630" s="25" t="s">
        <v>1392</v>
      </c>
      <c r="H630" s="52" t="s">
        <v>1393</v>
      </c>
      <c r="I630" s="62">
        <v>3500000</v>
      </c>
      <c r="J630" s="66">
        <v>3500000</v>
      </c>
      <c r="K630" s="28" t="s">
        <v>1394</v>
      </c>
      <c r="L630" s="55" t="s">
        <v>1395</v>
      </c>
      <c r="M630" s="67">
        <v>945017</v>
      </c>
      <c r="N630" s="68">
        <v>945017</v>
      </c>
      <c r="O630" s="25" t="s">
        <v>1398</v>
      </c>
      <c r="P630" s="75" t="s">
        <v>1399</v>
      </c>
      <c r="Q630" s="69">
        <v>1086769</v>
      </c>
      <c r="R630" s="63">
        <v>1086769</v>
      </c>
      <c r="S630" s="24" t="s">
        <v>80</v>
      </c>
      <c r="T630" s="54" t="s">
        <v>81</v>
      </c>
      <c r="U630" s="18"/>
      <c r="V630" s="18"/>
      <c r="W630" s="18" t="s">
        <v>1396</v>
      </c>
      <c r="X630" s="77" t="s">
        <v>1397</v>
      </c>
      <c r="Y630" s="89">
        <f t="shared" si="153"/>
        <v>1603744.75</v>
      </c>
      <c r="Z630" s="90">
        <f t="shared" si="154"/>
        <v>1267039.1959589294</v>
      </c>
      <c r="AA630" s="91">
        <f t="shared" si="155"/>
        <v>0.79005040918071867</v>
      </c>
      <c r="AB630" s="90">
        <f t="shared" si="156"/>
        <v>2870783.9459589291</v>
      </c>
      <c r="AC630" s="90">
        <f t="shared" si="157"/>
        <v>336705.55404107063</v>
      </c>
      <c r="AD630" s="92">
        <f t="shared" si="147"/>
        <v>883193</v>
      </c>
      <c r="AE630" s="92" t="str">
        <f t="shared" si="148"/>
        <v/>
      </c>
      <c r="AF630" s="92">
        <f t="shared" si="149"/>
        <v>945017</v>
      </c>
      <c r="AG630" s="92">
        <f t="shared" si="150"/>
        <v>1086769</v>
      </c>
      <c r="AH630" s="92" t="str">
        <f t="shared" si="151"/>
        <v/>
      </c>
      <c r="AI630" s="100">
        <f t="shared" si="152"/>
        <v>971659.66666666663</v>
      </c>
      <c r="AJ630" s="93">
        <f t="shared" si="158"/>
        <v>104370.3535939844</v>
      </c>
      <c r="AK630" s="23">
        <f t="shared" si="159"/>
        <v>0.10741451680507928</v>
      </c>
      <c r="AM630" s="41"/>
    </row>
    <row r="631" spans="1:39" s="15" customFormat="1" ht="74.25" customHeight="1" x14ac:dyDescent="0.2">
      <c r="A631" s="81">
        <v>628</v>
      </c>
      <c r="B631" s="82" t="s">
        <v>705</v>
      </c>
      <c r="C631" s="82" t="s">
        <v>1361</v>
      </c>
      <c r="D631" s="83" t="s">
        <v>1391</v>
      </c>
      <c r="E631" s="64">
        <v>153916</v>
      </c>
      <c r="F631" s="65">
        <v>153916</v>
      </c>
      <c r="G631" s="25" t="s">
        <v>1392</v>
      </c>
      <c r="H631" s="52" t="s">
        <v>1393</v>
      </c>
      <c r="I631" s="62">
        <v>400000</v>
      </c>
      <c r="J631" s="66">
        <v>400000</v>
      </c>
      <c r="K631" s="28" t="s">
        <v>1394</v>
      </c>
      <c r="L631" s="55" t="s">
        <v>1395</v>
      </c>
      <c r="M631" s="67">
        <v>164847</v>
      </c>
      <c r="N631" s="68">
        <v>164847</v>
      </c>
      <c r="O631" s="25" t="s">
        <v>1398</v>
      </c>
      <c r="P631" s="75" t="s">
        <v>1399</v>
      </c>
      <c r="Q631" s="69">
        <v>189574</v>
      </c>
      <c r="R631" s="63">
        <v>189574</v>
      </c>
      <c r="S631" s="24" t="s">
        <v>80</v>
      </c>
      <c r="T631" s="54" t="s">
        <v>81</v>
      </c>
      <c r="U631" s="18">
        <v>203362</v>
      </c>
      <c r="V631" s="18">
        <v>203362</v>
      </c>
      <c r="W631" s="18" t="s">
        <v>1396</v>
      </c>
      <c r="X631" s="77" t="s">
        <v>1397</v>
      </c>
      <c r="Y631" s="89">
        <f t="shared" si="153"/>
        <v>222339.8</v>
      </c>
      <c r="Z631" s="90">
        <f t="shared" si="154"/>
        <v>101222.69960932675</v>
      </c>
      <c r="AA631" s="91">
        <f t="shared" si="155"/>
        <v>0.4552612695042757</v>
      </c>
      <c r="AB631" s="90">
        <f t="shared" si="156"/>
        <v>323562.49960932671</v>
      </c>
      <c r="AC631" s="90">
        <f t="shared" si="157"/>
        <v>121117.10039067324</v>
      </c>
      <c r="AD631" s="92">
        <f t="shared" si="147"/>
        <v>153916</v>
      </c>
      <c r="AE631" s="92" t="str">
        <f t="shared" si="148"/>
        <v/>
      </c>
      <c r="AF631" s="92">
        <f t="shared" si="149"/>
        <v>164847</v>
      </c>
      <c r="AG631" s="92">
        <f t="shared" si="150"/>
        <v>189574</v>
      </c>
      <c r="AH631" s="92">
        <f t="shared" si="151"/>
        <v>203362</v>
      </c>
      <c r="AI631" s="100">
        <f t="shared" si="152"/>
        <v>177924.75</v>
      </c>
      <c r="AJ631" s="93">
        <f t="shared" si="158"/>
        <v>22584.702305985793</v>
      </c>
      <c r="AK631" s="23">
        <f t="shared" si="159"/>
        <v>0.12693401174364888</v>
      </c>
      <c r="AM631" s="41"/>
    </row>
    <row r="632" spans="1:39" s="15" customFormat="1" ht="74.25" customHeight="1" x14ac:dyDescent="0.2">
      <c r="A632" s="81">
        <v>629</v>
      </c>
      <c r="B632" s="82" t="s">
        <v>706</v>
      </c>
      <c r="C632" s="82" t="s">
        <v>1361</v>
      </c>
      <c r="D632" s="83" t="s">
        <v>1391</v>
      </c>
      <c r="E632" s="64">
        <v>353277</v>
      </c>
      <c r="F632" s="65">
        <v>353277</v>
      </c>
      <c r="G632" s="25" t="s">
        <v>1392</v>
      </c>
      <c r="H632" s="52" t="s">
        <v>1393</v>
      </c>
      <c r="I632" s="62">
        <v>950000</v>
      </c>
      <c r="J632" s="66">
        <v>950000</v>
      </c>
      <c r="K632" s="28" t="s">
        <v>1394</v>
      </c>
      <c r="L632" s="55" t="s">
        <v>1395</v>
      </c>
      <c r="M632" s="67">
        <v>378007</v>
      </c>
      <c r="N632" s="68">
        <v>378007</v>
      </c>
      <c r="O632" s="25" t="s">
        <v>1398</v>
      </c>
      <c r="P632" s="75" t="s">
        <v>1399</v>
      </c>
      <c r="Q632" s="69">
        <v>434708</v>
      </c>
      <c r="R632" s="63">
        <v>434708</v>
      </c>
      <c r="S632" s="24" t="s">
        <v>80</v>
      </c>
      <c r="T632" s="54" t="s">
        <v>81</v>
      </c>
      <c r="U632" s="18">
        <v>466326</v>
      </c>
      <c r="V632" s="18">
        <v>466326</v>
      </c>
      <c r="W632" s="18" t="s">
        <v>1396</v>
      </c>
      <c r="X632" s="77" t="s">
        <v>1397</v>
      </c>
      <c r="Y632" s="89">
        <f t="shared" si="153"/>
        <v>516463.6</v>
      </c>
      <c r="Z632" s="90">
        <f t="shared" si="154"/>
        <v>246450.63587521942</v>
      </c>
      <c r="AA632" s="91">
        <f t="shared" si="155"/>
        <v>0.47718878131047265</v>
      </c>
      <c r="AB632" s="90">
        <f t="shared" si="156"/>
        <v>762914.23587521934</v>
      </c>
      <c r="AC632" s="90">
        <f t="shared" si="157"/>
        <v>270012.96412478056</v>
      </c>
      <c r="AD632" s="92">
        <f t="shared" si="147"/>
        <v>353277</v>
      </c>
      <c r="AE632" s="92" t="str">
        <f t="shared" si="148"/>
        <v/>
      </c>
      <c r="AF632" s="92">
        <f t="shared" si="149"/>
        <v>378007</v>
      </c>
      <c r="AG632" s="92">
        <f t="shared" si="150"/>
        <v>434708</v>
      </c>
      <c r="AH632" s="92">
        <f t="shared" si="151"/>
        <v>466326</v>
      </c>
      <c r="AI632" s="100">
        <f t="shared" si="152"/>
        <v>408079.5</v>
      </c>
      <c r="AJ632" s="93">
        <f t="shared" si="158"/>
        <v>51670.110757251787</v>
      </c>
      <c r="AK632" s="23">
        <f t="shared" si="159"/>
        <v>0.12661775648434137</v>
      </c>
      <c r="AM632" s="41"/>
    </row>
    <row r="633" spans="1:39" s="15" customFormat="1" ht="74.25" customHeight="1" x14ac:dyDescent="0.2">
      <c r="A633" s="81">
        <v>630</v>
      </c>
      <c r="B633" s="82" t="s">
        <v>707</v>
      </c>
      <c r="C633" s="82" t="s">
        <v>1362</v>
      </c>
      <c r="D633" s="83" t="s">
        <v>1391</v>
      </c>
      <c r="E633" s="64">
        <v>127144</v>
      </c>
      <c r="F633" s="65">
        <v>127144</v>
      </c>
      <c r="G633" s="25" t="s">
        <v>1392</v>
      </c>
      <c r="H633" s="52" t="s">
        <v>1393</v>
      </c>
      <c r="I633" s="62">
        <v>500000</v>
      </c>
      <c r="J633" s="66">
        <v>500000</v>
      </c>
      <c r="K633" s="28" t="s">
        <v>1394</v>
      </c>
      <c r="L633" s="55" t="s">
        <v>1395</v>
      </c>
      <c r="M633" s="67">
        <v>136173</v>
      </c>
      <c r="N633" s="68">
        <v>136173</v>
      </c>
      <c r="O633" s="25" t="s">
        <v>1398</v>
      </c>
      <c r="P633" s="75" t="s">
        <v>1399</v>
      </c>
      <c r="Q633" s="69">
        <v>156599</v>
      </c>
      <c r="R633" s="63">
        <v>156599</v>
      </c>
      <c r="S633" s="24" t="s">
        <v>80</v>
      </c>
      <c r="T633" s="54" t="s">
        <v>81</v>
      </c>
      <c r="U633" s="18">
        <v>167989</v>
      </c>
      <c r="V633" s="18">
        <v>167989</v>
      </c>
      <c r="W633" s="18" t="s">
        <v>1396</v>
      </c>
      <c r="X633" s="77" t="s">
        <v>1397</v>
      </c>
      <c r="Y633" s="89">
        <f t="shared" si="153"/>
        <v>217581</v>
      </c>
      <c r="Z633" s="90">
        <f t="shared" si="154"/>
        <v>158701.58772205148</v>
      </c>
      <c r="AA633" s="91">
        <f t="shared" si="155"/>
        <v>0.72939083707700347</v>
      </c>
      <c r="AB633" s="90">
        <f t="shared" si="156"/>
        <v>376282.58772205148</v>
      </c>
      <c r="AC633" s="90">
        <f t="shared" si="157"/>
        <v>58879.412277948519</v>
      </c>
      <c r="AD633" s="92">
        <f t="shared" si="147"/>
        <v>127144</v>
      </c>
      <c r="AE633" s="92" t="str">
        <f t="shared" si="148"/>
        <v/>
      </c>
      <c r="AF633" s="92">
        <f t="shared" si="149"/>
        <v>136173</v>
      </c>
      <c r="AG633" s="92">
        <f t="shared" si="150"/>
        <v>156599</v>
      </c>
      <c r="AH633" s="92">
        <f t="shared" si="151"/>
        <v>167989</v>
      </c>
      <c r="AI633" s="100">
        <f t="shared" si="152"/>
        <v>146976.25</v>
      </c>
      <c r="AJ633" s="93">
        <f t="shared" si="158"/>
        <v>18656.19942315869</v>
      </c>
      <c r="AK633" s="23">
        <f t="shared" si="159"/>
        <v>0.12693342919797376</v>
      </c>
      <c r="AM633" s="41"/>
    </row>
    <row r="634" spans="1:39" s="15" customFormat="1" ht="74.25" customHeight="1" x14ac:dyDescent="0.2">
      <c r="A634" s="81">
        <v>631</v>
      </c>
      <c r="B634" s="82" t="s">
        <v>708</v>
      </c>
      <c r="C634" s="82" t="s">
        <v>1363</v>
      </c>
      <c r="D634" s="83" t="s">
        <v>1391</v>
      </c>
      <c r="E634" s="64">
        <v>1772122</v>
      </c>
      <c r="F634" s="65">
        <v>1772122</v>
      </c>
      <c r="G634" s="25" t="s">
        <v>1392</v>
      </c>
      <c r="H634" s="52" t="s">
        <v>1393</v>
      </c>
      <c r="I634" s="62">
        <v>4500000</v>
      </c>
      <c r="J634" s="66">
        <v>4500000</v>
      </c>
      <c r="K634" s="28" t="s">
        <v>1394</v>
      </c>
      <c r="L634" s="55" t="s">
        <v>1395</v>
      </c>
      <c r="M634" s="67">
        <v>1897975</v>
      </c>
      <c r="N634" s="68">
        <v>1897975</v>
      </c>
      <c r="O634" s="25" t="s">
        <v>1398</v>
      </c>
      <c r="P634" s="75" t="s">
        <v>1399</v>
      </c>
      <c r="Q634" s="69">
        <v>2182671</v>
      </c>
      <c r="R634" s="63">
        <v>2182671</v>
      </c>
      <c r="S634" s="24" t="s">
        <v>80</v>
      </c>
      <c r="T634" s="54" t="s">
        <v>81</v>
      </c>
      <c r="U634" s="18">
        <v>2341427</v>
      </c>
      <c r="V634" s="18">
        <v>2341427</v>
      </c>
      <c r="W634" s="18" t="s">
        <v>1396</v>
      </c>
      <c r="X634" s="77" t="s">
        <v>1397</v>
      </c>
      <c r="Y634" s="89">
        <f t="shared" si="153"/>
        <v>2538839</v>
      </c>
      <c r="Z634" s="90">
        <f t="shared" si="154"/>
        <v>1119211.9140799476</v>
      </c>
      <c r="AA634" s="91">
        <f t="shared" si="155"/>
        <v>0.44083611212839713</v>
      </c>
      <c r="AB634" s="90">
        <f t="shared" si="156"/>
        <v>3658050.9140799474</v>
      </c>
      <c r="AC634" s="90">
        <f t="shared" si="157"/>
        <v>1419627.0859200524</v>
      </c>
      <c r="AD634" s="92">
        <f t="shared" si="147"/>
        <v>1772122</v>
      </c>
      <c r="AE634" s="92" t="str">
        <f t="shared" si="148"/>
        <v/>
      </c>
      <c r="AF634" s="92">
        <f t="shared" si="149"/>
        <v>1897975</v>
      </c>
      <c r="AG634" s="92">
        <f t="shared" si="150"/>
        <v>2182671</v>
      </c>
      <c r="AH634" s="92">
        <f t="shared" si="151"/>
        <v>2341427</v>
      </c>
      <c r="AI634" s="100">
        <f t="shared" si="152"/>
        <v>2048548.75</v>
      </c>
      <c r="AJ634" s="93">
        <f t="shared" si="158"/>
        <v>260032.46564788147</v>
      </c>
      <c r="AK634" s="23">
        <f t="shared" si="159"/>
        <v>0.12693496586199449</v>
      </c>
      <c r="AM634" s="41"/>
    </row>
    <row r="635" spans="1:39" s="15" customFormat="1" ht="74.25" customHeight="1" x14ac:dyDescent="0.2">
      <c r="A635" s="81">
        <v>632</v>
      </c>
      <c r="B635" s="82" t="s">
        <v>709</v>
      </c>
      <c r="C635" s="82" t="s">
        <v>1364</v>
      </c>
      <c r="D635" s="83" t="s">
        <v>1391</v>
      </c>
      <c r="E635" s="64">
        <v>186130</v>
      </c>
      <c r="F635" s="65">
        <v>186130</v>
      </c>
      <c r="G635" s="25" t="s">
        <v>1392</v>
      </c>
      <c r="H635" s="52" t="s">
        <v>1393</v>
      </c>
      <c r="I635" s="62">
        <v>300000</v>
      </c>
      <c r="J635" s="66">
        <v>300000</v>
      </c>
      <c r="K635" s="28" t="s">
        <v>1394</v>
      </c>
      <c r="L635" s="55" t="s">
        <v>1395</v>
      </c>
      <c r="M635" s="67">
        <v>199349</v>
      </c>
      <c r="N635" s="68">
        <v>199349</v>
      </c>
      <c r="O635" s="25" t="s">
        <v>1398</v>
      </c>
      <c r="P635" s="75" t="s">
        <v>1399</v>
      </c>
      <c r="Q635" s="69">
        <v>229251</v>
      </c>
      <c r="R635" s="63">
        <v>229251</v>
      </c>
      <c r="S635" s="24" t="s">
        <v>80</v>
      </c>
      <c r="T635" s="54" t="s">
        <v>81</v>
      </c>
      <c r="U635" s="18">
        <v>245926</v>
      </c>
      <c r="V635" s="18">
        <v>245926</v>
      </c>
      <c r="W635" s="18" t="s">
        <v>1396</v>
      </c>
      <c r="X635" s="77" t="s">
        <v>1397</v>
      </c>
      <c r="Y635" s="89">
        <f t="shared" si="153"/>
        <v>232131.20000000001</v>
      </c>
      <c r="Z635" s="90">
        <f t="shared" si="154"/>
        <v>44708.917205631325</v>
      </c>
      <c r="AA635" s="91">
        <f t="shared" si="155"/>
        <v>0.1926019303119586</v>
      </c>
      <c r="AB635" s="90">
        <f t="shared" si="156"/>
        <v>276840.11720563134</v>
      </c>
      <c r="AC635" s="90">
        <f t="shared" si="157"/>
        <v>187422.28279436869</v>
      </c>
      <c r="AD635" s="92" t="str">
        <f t="shared" si="147"/>
        <v/>
      </c>
      <c r="AE635" s="92" t="str">
        <f t="shared" si="148"/>
        <v/>
      </c>
      <c r="AF635" s="92">
        <f t="shared" si="149"/>
        <v>199349</v>
      </c>
      <c r="AG635" s="92">
        <f t="shared" si="150"/>
        <v>229251</v>
      </c>
      <c r="AH635" s="92">
        <f t="shared" si="151"/>
        <v>245926</v>
      </c>
      <c r="AI635" s="100">
        <f t="shared" si="152"/>
        <v>224842</v>
      </c>
      <c r="AJ635" s="93">
        <f t="shared" si="158"/>
        <v>23599.442641723555</v>
      </c>
      <c r="AK635" s="23">
        <f t="shared" si="159"/>
        <v>0.10496011706764552</v>
      </c>
      <c r="AM635" s="41"/>
    </row>
    <row r="636" spans="1:39" s="15" customFormat="1" ht="74.25" customHeight="1" x14ac:dyDescent="0.2">
      <c r="A636" s="81">
        <v>633</v>
      </c>
      <c r="B636" s="82" t="s">
        <v>710</v>
      </c>
      <c r="C636" s="82" t="s">
        <v>1365</v>
      </c>
      <c r="D636" s="83" t="s">
        <v>1391</v>
      </c>
      <c r="E636" s="64">
        <v>428844</v>
      </c>
      <c r="F636" s="65">
        <v>428844</v>
      </c>
      <c r="G636" s="25" t="s">
        <v>1392</v>
      </c>
      <c r="H636" s="52" t="s">
        <v>1393</v>
      </c>
      <c r="I636" s="62">
        <v>450000</v>
      </c>
      <c r="J636" s="66">
        <v>450000</v>
      </c>
      <c r="K636" s="28" t="s">
        <v>1394</v>
      </c>
      <c r="L636" s="55" t="s">
        <v>1395</v>
      </c>
      <c r="M636" s="67">
        <v>459300</v>
      </c>
      <c r="N636" s="68">
        <v>459300</v>
      </c>
      <c r="O636" s="25" t="s">
        <v>1398</v>
      </c>
      <c r="P636" s="75" t="s">
        <v>1399</v>
      </c>
      <c r="Q636" s="69">
        <v>528195</v>
      </c>
      <c r="R636" s="63">
        <v>528195</v>
      </c>
      <c r="S636" s="24" t="s">
        <v>80</v>
      </c>
      <c r="T636" s="54" t="s">
        <v>81</v>
      </c>
      <c r="U636" s="18">
        <v>566613</v>
      </c>
      <c r="V636" s="18">
        <v>566613</v>
      </c>
      <c r="W636" s="18" t="s">
        <v>1396</v>
      </c>
      <c r="X636" s="77" t="s">
        <v>1397</v>
      </c>
      <c r="Y636" s="89">
        <f t="shared" si="153"/>
        <v>486590.4</v>
      </c>
      <c r="Z636" s="90">
        <f t="shared" si="154"/>
        <v>58208.309692860756</v>
      </c>
      <c r="AA636" s="91">
        <f t="shared" si="155"/>
        <v>0.11962486249802863</v>
      </c>
      <c r="AB636" s="90">
        <f t="shared" si="156"/>
        <v>544798.70969286072</v>
      </c>
      <c r="AC636" s="90">
        <f t="shared" si="157"/>
        <v>428382.09030713927</v>
      </c>
      <c r="AD636" s="92">
        <f t="shared" si="147"/>
        <v>428844</v>
      </c>
      <c r="AE636" s="92">
        <f t="shared" si="148"/>
        <v>450000</v>
      </c>
      <c r="AF636" s="92">
        <f t="shared" si="149"/>
        <v>459300</v>
      </c>
      <c r="AG636" s="92">
        <f t="shared" si="150"/>
        <v>528195</v>
      </c>
      <c r="AH636" s="92" t="str">
        <f t="shared" si="151"/>
        <v/>
      </c>
      <c r="AI636" s="100">
        <f t="shared" si="152"/>
        <v>466584.75</v>
      </c>
      <c r="AJ636" s="93">
        <f t="shared" si="158"/>
        <v>43005.071913089509</v>
      </c>
      <c r="AK636" s="23">
        <f t="shared" si="159"/>
        <v>9.216990463809524E-2</v>
      </c>
      <c r="AM636" s="41"/>
    </row>
    <row r="637" spans="1:39" s="15" customFormat="1" ht="74.25" customHeight="1" x14ac:dyDescent="0.2">
      <c r="A637" s="81">
        <v>634</v>
      </c>
      <c r="B637" s="82" t="s">
        <v>711</v>
      </c>
      <c r="C637" s="82" t="s">
        <v>1366</v>
      </c>
      <c r="D637" s="83" t="s">
        <v>1391</v>
      </c>
      <c r="E637" s="64">
        <v>317384</v>
      </c>
      <c r="F637" s="65">
        <v>317384</v>
      </c>
      <c r="G637" s="25" t="s">
        <v>1392</v>
      </c>
      <c r="H637" s="52" t="s">
        <v>1393</v>
      </c>
      <c r="I637" s="62">
        <v>430000</v>
      </c>
      <c r="J637" s="66">
        <v>430000</v>
      </c>
      <c r="K637" s="28" t="s">
        <v>1394</v>
      </c>
      <c r="L637" s="55" t="s">
        <v>1395</v>
      </c>
      <c r="M637" s="67">
        <v>339925</v>
      </c>
      <c r="N637" s="68">
        <v>339925</v>
      </c>
      <c r="O637" s="25" t="s">
        <v>1398</v>
      </c>
      <c r="P637" s="75" t="s">
        <v>1399</v>
      </c>
      <c r="Q637" s="69">
        <v>390913</v>
      </c>
      <c r="R637" s="63">
        <v>390913</v>
      </c>
      <c r="S637" s="24" t="s">
        <v>80</v>
      </c>
      <c r="T637" s="54" t="s">
        <v>81</v>
      </c>
      <c r="U637" s="18">
        <v>419346</v>
      </c>
      <c r="V637" s="18">
        <v>419346</v>
      </c>
      <c r="W637" s="18" t="s">
        <v>1396</v>
      </c>
      <c r="X637" s="77" t="s">
        <v>1397</v>
      </c>
      <c r="Y637" s="89">
        <f t="shared" si="153"/>
        <v>379513.59999999998</v>
      </c>
      <c r="Z637" s="90">
        <f t="shared" si="154"/>
        <v>49225.977494611398</v>
      </c>
      <c r="AA637" s="91">
        <f t="shared" si="155"/>
        <v>0.12970807237108603</v>
      </c>
      <c r="AB637" s="90">
        <f t="shared" si="156"/>
        <v>428739.57749461138</v>
      </c>
      <c r="AC637" s="90">
        <f t="shared" si="157"/>
        <v>330287.62250538857</v>
      </c>
      <c r="AD637" s="92" t="str">
        <f t="shared" si="147"/>
        <v/>
      </c>
      <c r="AE637" s="92" t="str">
        <f t="shared" si="148"/>
        <v/>
      </c>
      <c r="AF637" s="92">
        <f t="shared" si="149"/>
        <v>339925</v>
      </c>
      <c r="AG637" s="92">
        <f t="shared" si="150"/>
        <v>390913</v>
      </c>
      <c r="AH637" s="92">
        <f t="shared" si="151"/>
        <v>419346</v>
      </c>
      <c r="AI637" s="100">
        <f t="shared" si="152"/>
        <v>383394.66666666669</v>
      </c>
      <c r="AJ637" s="93">
        <f t="shared" si="158"/>
        <v>40240.748158220587</v>
      </c>
      <c r="AK637" s="23">
        <f t="shared" si="159"/>
        <v>0.10495907130916597</v>
      </c>
      <c r="AM637" s="41"/>
    </row>
    <row r="638" spans="1:39" s="15" customFormat="1" ht="74.25" customHeight="1" x14ac:dyDescent="0.2">
      <c r="A638" s="81">
        <v>635</v>
      </c>
      <c r="B638" s="82" t="s">
        <v>712</v>
      </c>
      <c r="C638" s="82" t="s">
        <v>1367</v>
      </c>
      <c r="D638" s="83" t="s">
        <v>1391</v>
      </c>
      <c r="E638" s="64">
        <v>408479</v>
      </c>
      <c r="F638" s="65">
        <v>408479</v>
      </c>
      <c r="G638" s="25" t="s">
        <v>1392</v>
      </c>
      <c r="H638" s="52" t="s">
        <v>1393</v>
      </c>
      <c r="I638" s="62">
        <v>750000</v>
      </c>
      <c r="J638" s="66">
        <v>750000</v>
      </c>
      <c r="K638" s="28" t="s">
        <v>1394</v>
      </c>
      <c r="L638" s="55" t="s">
        <v>1395</v>
      </c>
      <c r="M638" s="67">
        <v>437488</v>
      </c>
      <c r="N638" s="68">
        <v>437488</v>
      </c>
      <c r="O638" s="25" t="s">
        <v>1398</v>
      </c>
      <c r="P638" s="75" t="s">
        <v>1399</v>
      </c>
      <c r="Q638" s="69">
        <v>503111</v>
      </c>
      <c r="R638" s="63">
        <v>503111</v>
      </c>
      <c r="S638" s="24" t="s">
        <v>80</v>
      </c>
      <c r="T638" s="54" t="s">
        <v>81</v>
      </c>
      <c r="U638" s="18">
        <v>539705</v>
      </c>
      <c r="V638" s="18">
        <v>539705</v>
      </c>
      <c r="W638" s="18" t="s">
        <v>1396</v>
      </c>
      <c r="X638" s="77" t="s">
        <v>1397</v>
      </c>
      <c r="Y638" s="89">
        <f t="shared" si="153"/>
        <v>527756.6</v>
      </c>
      <c r="Z638" s="90">
        <f t="shared" si="154"/>
        <v>134645.70612648583</v>
      </c>
      <c r="AA638" s="91">
        <f t="shared" si="155"/>
        <v>0.25512841739257425</v>
      </c>
      <c r="AB638" s="90">
        <f t="shared" si="156"/>
        <v>662402.30612648581</v>
      </c>
      <c r="AC638" s="90">
        <f t="shared" si="157"/>
        <v>393110.89387351414</v>
      </c>
      <c r="AD638" s="92">
        <f t="shared" si="147"/>
        <v>408479</v>
      </c>
      <c r="AE638" s="92" t="str">
        <f t="shared" si="148"/>
        <v/>
      </c>
      <c r="AF638" s="92">
        <f t="shared" si="149"/>
        <v>437488</v>
      </c>
      <c r="AG638" s="92">
        <f t="shared" si="150"/>
        <v>503111</v>
      </c>
      <c r="AH638" s="92">
        <f t="shared" si="151"/>
        <v>539705</v>
      </c>
      <c r="AI638" s="100">
        <f t="shared" si="152"/>
        <v>472195.75</v>
      </c>
      <c r="AJ638" s="93">
        <f t="shared" si="158"/>
        <v>59938.033720251449</v>
      </c>
      <c r="AK638" s="23">
        <f t="shared" si="159"/>
        <v>0.12693471663023534</v>
      </c>
      <c r="AM638" s="41"/>
    </row>
    <row r="639" spans="1:39" s="15" customFormat="1" ht="74.25" customHeight="1" x14ac:dyDescent="0.2">
      <c r="A639" s="81">
        <v>636</v>
      </c>
      <c r="B639" s="82" t="s">
        <v>713</v>
      </c>
      <c r="C639" s="82" t="s">
        <v>1368</v>
      </c>
      <c r="D639" s="83" t="s">
        <v>1391</v>
      </c>
      <c r="E639" s="64">
        <v>418249</v>
      </c>
      <c r="F639" s="65">
        <v>418249</v>
      </c>
      <c r="G639" s="25" t="s">
        <v>1392</v>
      </c>
      <c r="H639" s="52" t="s">
        <v>1393</v>
      </c>
      <c r="I639" s="62">
        <v>950000</v>
      </c>
      <c r="J639" s="66">
        <v>950000</v>
      </c>
      <c r="K639" s="28" t="s">
        <v>1394</v>
      </c>
      <c r="L639" s="55" t="s">
        <v>1395</v>
      </c>
      <c r="M639" s="67">
        <v>447952</v>
      </c>
      <c r="N639" s="68">
        <v>447952</v>
      </c>
      <c r="O639" s="25" t="s">
        <v>1398</v>
      </c>
      <c r="P639" s="75" t="s">
        <v>1399</v>
      </c>
      <c r="Q639" s="69">
        <v>515145</v>
      </c>
      <c r="R639" s="63">
        <v>515145</v>
      </c>
      <c r="S639" s="24" t="s">
        <v>80</v>
      </c>
      <c r="T639" s="54" t="s">
        <v>81</v>
      </c>
      <c r="U639" s="18">
        <v>552614</v>
      </c>
      <c r="V639" s="18">
        <v>552614</v>
      </c>
      <c r="W639" s="18" t="s">
        <v>1396</v>
      </c>
      <c r="X639" s="77" t="s">
        <v>1397</v>
      </c>
      <c r="Y639" s="89">
        <f t="shared" si="153"/>
        <v>576792</v>
      </c>
      <c r="Z639" s="90">
        <f t="shared" si="154"/>
        <v>215293.26975430513</v>
      </c>
      <c r="AA639" s="91">
        <f t="shared" si="155"/>
        <v>0.37325980553527982</v>
      </c>
      <c r="AB639" s="90">
        <f t="shared" si="156"/>
        <v>792085.26975430513</v>
      </c>
      <c r="AC639" s="90">
        <f t="shared" si="157"/>
        <v>361498.73024569487</v>
      </c>
      <c r="AD639" s="92">
        <f t="shared" si="147"/>
        <v>418249</v>
      </c>
      <c r="AE639" s="92" t="str">
        <f t="shared" si="148"/>
        <v/>
      </c>
      <c r="AF639" s="92">
        <f t="shared" si="149"/>
        <v>447952</v>
      </c>
      <c r="AG639" s="92">
        <f t="shared" si="150"/>
        <v>515145</v>
      </c>
      <c r="AH639" s="92">
        <f t="shared" si="151"/>
        <v>552614</v>
      </c>
      <c r="AI639" s="100">
        <f t="shared" si="152"/>
        <v>483490</v>
      </c>
      <c r="AJ639" s="93">
        <f t="shared" si="158"/>
        <v>61371.828298223823</v>
      </c>
      <c r="AK639" s="23">
        <f t="shared" si="159"/>
        <v>0.12693505201394822</v>
      </c>
      <c r="AM639" s="41"/>
    </row>
    <row r="640" spans="1:39" s="15" customFormat="1" ht="74.25" customHeight="1" x14ac:dyDescent="0.2">
      <c r="A640" s="81">
        <v>637</v>
      </c>
      <c r="B640" s="82" t="s">
        <v>714</v>
      </c>
      <c r="C640" s="82" t="s">
        <v>1369</v>
      </c>
      <c r="D640" s="83" t="s">
        <v>1391</v>
      </c>
      <c r="E640" s="64">
        <v>647260</v>
      </c>
      <c r="F640" s="65">
        <v>647260</v>
      </c>
      <c r="G640" s="25" t="s">
        <v>1392</v>
      </c>
      <c r="H640" s="52" t="s">
        <v>1393</v>
      </c>
      <c r="I640" s="62">
        <v>1500000</v>
      </c>
      <c r="J640" s="66">
        <v>1500000</v>
      </c>
      <c r="K640" s="28" t="s">
        <v>1394</v>
      </c>
      <c r="L640" s="55" t="s">
        <v>1395</v>
      </c>
      <c r="M640" s="67">
        <v>693227</v>
      </c>
      <c r="N640" s="68">
        <v>693227</v>
      </c>
      <c r="O640" s="25" t="s">
        <v>1398</v>
      </c>
      <c r="P640" s="75" t="s">
        <v>1399</v>
      </c>
      <c r="Q640" s="69">
        <v>797211</v>
      </c>
      <c r="R640" s="63">
        <v>797211</v>
      </c>
      <c r="S640" s="24" t="s">
        <v>80</v>
      </c>
      <c r="T640" s="54" t="s">
        <v>81</v>
      </c>
      <c r="U640" s="18">
        <v>855196</v>
      </c>
      <c r="V640" s="18">
        <v>855196</v>
      </c>
      <c r="W640" s="18" t="s">
        <v>1396</v>
      </c>
      <c r="X640" s="77" t="s">
        <v>1397</v>
      </c>
      <c r="Y640" s="89">
        <f t="shared" si="153"/>
        <v>898578.8</v>
      </c>
      <c r="Z640" s="90">
        <f t="shared" si="154"/>
        <v>346119.72604100441</v>
      </c>
      <c r="AA640" s="91">
        <f t="shared" si="155"/>
        <v>0.38518572443619237</v>
      </c>
      <c r="AB640" s="90">
        <f t="shared" si="156"/>
        <v>1244698.5260410043</v>
      </c>
      <c r="AC640" s="90">
        <f t="shared" si="157"/>
        <v>552459.07395899564</v>
      </c>
      <c r="AD640" s="92">
        <f t="shared" si="147"/>
        <v>647260</v>
      </c>
      <c r="AE640" s="92" t="str">
        <f t="shared" si="148"/>
        <v/>
      </c>
      <c r="AF640" s="92">
        <f t="shared" si="149"/>
        <v>693227</v>
      </c>
      <c r="AG640" s="92">
        <f t="shared" si="150"/>
        <v>797211</v>
      </c>
      <c r="AH640" s="92">
        <f t="shared" si="151"/>
        <v>855196</v>
      </c>
      <c r="AI640" s="100">
        <f t="shared" si="152"/>
        <v>748223.5</v>
      </c>
      <c r="AJ640" s="93">
        <f t="shared" si="158"/>
        <v>94975.671019828369</v>
      </c>
      <c r="AK640" s="23">
        <f t="shared" si="159"/>
        <v>0.12693489447982906</v>
      </c>
      <c r="AM640" s="41"/>
    </row>
    <row r="641" spans="1:39" s="15" customFormat="1" ht="74.25" customHeight="1" x14ac:dyDescent="0.2">
      <c r="A641" s="81">
        <v>638</v>
      </c>
      <c r="B641" s="82" t="s">
        <v>715</v>
      </c>
      <c r="C641" s="82" t="s">
        <v>1370</v>
      </c>
      <c r="D641" s="83" t="s">
        <v>1391</v>
      </c>
      <c r="E641" s="64">
        <v>1199406</v>
      </c>
      <c r="F641" s="65">
        <v>1199406</v>
      </c>
      <c r="G641" s="25" t="s">
        <v>1392</v>
      </c>
      <c r="H641" s="52" t="s">
        <v>1393</v>
      </c>
      <c r="I641" s="62">
        <v>3500000</v>
      </c>
      <c r="J641" s="66">
        <v>3500000</v>
      </c>
      <c r="K641" s="28" t="s">
        <v>1394</v>
      </c>
      <c r="L641" s="55" t="s">
        <v>1395</v>
      </c>
      <c r="M641" s="67">
        <v>1284585</v>
      </c>
      <c r="N641" s="68">
        <v>1284585</v>
      </c>
      <c r="O641" s="25" t="s">
        <v>1398</v>
      </c>
      <c r="P641" s="75" t="s">
        <v>1399</v>
      </c>
      <c r="Q641" s="69">
        <v>1477273</v>
      </c>
      <c r="R641" s="63">
        <v>1477273</v>
      </c>
      <c r="S641" s="24" t="s">
        <v>80</v>
      </c>
      <c r="T641" s="54" t="s">
        <v>81</v>
      </c>
      <c r="U641" s="18"/>
      <c r="V641" s="18"/>
      <c r="W641" s="18" t="s">
        <v>1396</v>
      </c>
      <c r="X641" s="77" t="s">
        <v>1397</v>
      </c>
      <c r="Y641" s="89">
        <f t="shared" si="153"/>
        <v>1865316</v>
      </c>
      <c r="Z641" s="90">
        <f t="shared" si="154"/>
        <v>1095970.463739177</v>
      </c>
      <c r="AA641" s="91">
        <f t="shared" si="155"/>
        <v>0.58755217010907368</v>
      </c>
      <c r="AB641" s="90">
        <f t="shared" si="156"/>
        <v>2961286.4637391772</v>
      </c>
      <c r="AC641" s="90">
        <f t="shared" si="157"/>
        <v>769345.53626082302</v>
      </c>
      <c r="AD641" s="92">
        <f t="shared" si="147"/>
        <v>1199406</v>
      </c>
      <c r="AE641" s="92" t="str">
        <f t="shared" si="148"/>
        <v/>
      </c>
      <c r="AF641" s="92">
        <f t="shared" si="149"/>
        <v>1284585</v>
      </c>
      <c r="AG641" s="92">
        <f t="shared" si="150"/>
        <v>1477273</v>
      </c>
      <c r="AH641" s="92" t="str">
        <f t="shared" si="151"/>
        <v/>
      </c>
      <c r="AI641" s="100">
        <f t="shared" si="152"/>
        <v>1320421.3333333333</v>
      </c>
      <c r="AJ641" s="93">
        <f t="shared" si="158"/>
        <v>142357.64648354275</v>
      </c>
      <c r="AK641" s="23">
        <f t="shared" si="159"/>
        <v>0.10781228907001106</v>
      </c>
      <c r="AM641" s="41"/>
    </row>
    <row r="642" spans="1:39" s="15" customFormat="1" ht="74.25" customHeight="1" x14ac:dyDescent="0.2">
      <c r="A642" s="81">
        <v>639</v>
      </c>
      <c r="B642" s="82" t="s">
        <v>716</v>
      </c>
      <c r="C642" s="82" t="s">
        <v>1371</v>
      </c>
      <c r="D642" s="83" t="s">
        <v>1391</v>
      </c>
      <c r="E642" s="64">
        <v>3002857</v>
      </c>
      <c r="F642" s="65">
        <v>3002857</v>
      </c>
      <c r="G642" s="25" t="s">
        <v>1392</v>
      </c>
      <c r="H642" s="52" t="s">
        <v>1393</v>
      </c>
      <c r="I642" s="62">
        <v>4500000</v>
      </c>
      <c r="J642" s="66">
        <v>4500000</v>
      </c>
      <c r="K642" s="28" t="s">
        <v>1394</v>
      </c>
      <c r="L642" s="55" t="s">
        <v>1395</v>
      </c>
      <c r="M642" s="67">
        <v>3213057</v>
      </c>
      <c r="N642" s="68">
        <v>3213057</v>
      </c>
      <c r="O642" s="25" t="s">
        <v>1398</v>
      </c>
      <c r="P642" s="75" t="s">
        <v>1399</v>
      </c>
      <c r="Q642" s="69">
        <v>3695016</v>
      </c>
      <c r="R642" s="63">
        <v>3695016</v>
      </c>
      <c r="S642" s="24" t="s">
        <v>80</v>
      </c>
      <c r="T642" s="54" t="s">
        <v>81</v>
      </c>
      <c r="U642" s="18">
        <v>2963771</v>
      </c>
      <c r="V642" s="18">
        <v>2963771</v>
      </c>
      <c r="W642" s="18" t="s">
        <v>1396</v>
      </c>
      <c r="X642" s="77" t="s">
        <v>1397</v>
      </c>
      <c r="Y642" s="89">
        <f t="shared" si="153"/>
        <v>3474940.2</v>
      </c>
      <c r="Z642" s="90">
        <f t="shared" si="154"/>
        <v>642635.25045604154</v>
      </c>
      <c r="AA642" s="91">
        <f t="shared" si="155"/>
        <v>0.18493418979009812</v>
      </c>
      <c r="AB642" s="90">
        <f t="shared" si="156"/>
        <v>4117575.4504560418</v>
      </c>
      <c r="AC642" s="90">
        <f t="shared" si="157"/>
        <v>2832304.9495439585</v>
      </c>
      <c r="AD642" s="92">
        <f t="shared" si="147"/>
        <v>3002857</v>
      </c>
      <c r="AE642" s="92" t="str">
        <f t="shared" si="148"/>
        <v/>
      </c>
      <c r="AF642" s="92">
        <f t="shared" si="149"/>
        <v>3213057</v>
      </c>
      <c r="AG642" s="92">
        <f t="shared" si="150"/>
        <v>3695016</v>
      </c>
      <c r="AH642" s="92">
        <f t="shared" si="151"/>
        <v>2963771</v>
      </c>
      <c r="AI642" s="100">
        <f t="shared" si="152"/>
        <v>3218675.25</v>
      </c>
      <c r="AJ642" s="93">
        <f t="shared" si="158"/>
        <v>335899.67179935839</v>
      </c>
      <c r="AK642" s="23">
        <f t="shared" si="159"/>
        <v>0.10435960316262363</v>
      </c>
      <c r="AM642" s="41"/>
    </row>
    <row r="643" spans="1:39" s="15" customFormat="1" ht="74.25" customHeight="1" x14ac:dyDescent="0.2">
      <c r="A643" s="81">
        <v>640</v>
      </c>
      <c r="B643" s="82" t="s">
        <v>717</v>
      </c>
      <c r="C643" s="82" t="s">
        <v>1372</v>
      </c>
      <c r="D643" s="83" t="s">
        <v>1391</v>
      </c>
      <c r="E643" s="64">
        <v>529916</v>
      </c>
      <c r="F643" s="65">
        <v>529916</v>
      </c>
      <c r="G643" s="25" t="s">
        <v>1392</v>
      </c>
      <c r="H643" s="52" t="s">
        <v>1393</v>
      </c>
      <c r="I643" s="62">
        <v>150000</v>
      </c>
      <c r="J643" s="66">
        <v>150000</v>
      </c>
      <c r="K643" s="28" t="s">
        <v>1394</v>
      </c>
      <c r="L643" s="55" t="s">
        <v>1395</v>
      </c>
      <c r="M643" s="67">
        <v>567010</v>
      </c>
      <c r="N643" s="68">
        <v>567010</v>
      </c>
      <c r="O643" s="25" t="s">
        <v>1398</v>
      </c>
      <c r="P643" s="75" t="s">
        <v>1399</v>
      </c>
      <c r="Q643" s="69">
        <v>652062</v>
      </c>
      <c r="R643" s="63">
        <v>652062</v>
      </c>
      <c r="S643" s="24" t="s">
        <v>80</v>
      </c>
      <c r="T643" s="54" t="s">
        <v>81</v>
      </c>
      <c r="U643" s="18">
        <v>699489</v>
      </c>
      <c r="V643" s="18">
        <v>699489</v>
      </c>
      <c r="W643" s="18" t="s">
        <v>1396</v>
      </c>
      <c r="X643" s="77" t="s">
        <v>1397</v>
      </c>
      <c r="Y643" s="89">
        <f t="shared" si="153"/>
        <v>519695.4</v>
      </c>
      <c r="Z643" s="90">
        <f t="shared" si="154"/>
        <v>217292.70363682252</v>
      </c>
      <c r="AA643" s="91">
        <f t="shared" si="155"/>
        <v>0.41811550311359791</v>
      </c>
      <c r="AB643" s="90">
        <f t="shared" si="156"/>
        <v>736988.10363682255</v>
      </c>
      <c r="AC643" s="90">
        <f t="shared" si="157"/>
        <v>302402.6963631775</v>
      </c>
      <c r="AD643" s="92">
        <f t="shared" si="147"/>
        <v>529916</v>
      </c>
      <c r="AE643" s="92" t="str">
        <f t="shared" si="148"/>
        <v/>
      </c>
      <c r="AF643" s="92">
        <f t="shared" si="149"/>
        <v>567010</v>
      </c>
      <c r="AG643" s="92">
        <f t="shared" si="150"/>
        <v>652062</v>
      </c>
      <c r="AH643" s="92">
        <f t="shared" si="151"/>
        <v>699489</v>
      </c>
      <c r="AI643" s="100">
        <f t="shared" si="152"/>
        <v>612119.25</v>
      </c>
      <c r="AJ643" s="93">
        <f t="shared" si="158"/>
        <v>77505.086368035656</v>
      </c>
      <c r="AK643" s="23">
        <f t="shared" si="159"/>
        <v>0.12661762617012234</v>
      </c>
      <c r="AM643" s="41"/>
    </row>
    <row r="644" spans="1:39" s="15" customFormat="1" ht="74.25" customHeight="1" x14ac:dyDescent="0.2">
      <c r="A644" s="81">
        <v>641</v>
      </c>
      <c r="B644" s="82" t="s">
        <v>718</v>
      </c>
      <c r="C644" s="82" t="s">
        <v>1373</v>
      </c>
      <c r="D644" s="83" t="s">
        <v>1391</v>
      </c>
      <c r="E644" s="64">
        <v>406269</v>
      </c>
      <c r="F644" s="65">
        <v>406269</v>
      </c>
      <c r="G644" s="25" t="s">
        <v>1392</v>
      </c>
      <c r="H644" s="52" t="s">
        <v>1393</v>
      </c>
      <c r="I644" s="62">
        <v>170000</v>
      </c>
      <c r="J644" s="66">
        <v>170000</v>
      </c>
      <c r="K644" s="28" t="s">
        <v>1394</v>
      </c>
      <c r="L644" s="55" t="s">
        <v>1395</v>
      </c>
      <c r="M644" s="67">
        <v>434708</v>
      </c>
      <c r="N644" s="68">
        <v>434708</v>
      </c>
      <c r="O644" s="25" t="s">
        <v>1398</v>
      </c>
      <c r="P644" s="75" t="s">
        <v>1399</v>
      </c>
      <c r="Q644" s="69">
        <v>499914</v>
      </c>
      <c r="R644" s="63">
        <v>499914</v>
      </c>
      <c r="S644" s="24" t="s">
        <v>80</v>
      </c>
      <c r="T644" s="54" t="s">
        <v>81</v>
      </c>
      <c r="U644" s="18">
        <v>536275</v>
      </c>
      <c r="V644" s="18">
        <v>536275</v>
      </c>
      <c r="W644" s="18" t="s">
        <v>1396</v>
      </c>
      <c r="X644" s="77" t="s">
        <v>1397</v>
      </c>
      <c r="Y644" s="89">
        <f t="shared" si="153"/>
        <v>409433.2</v>
      </c>
      <c r="Z644" s="90">
        <f t="shared" si="154"/>
        <v>143398.6596300677</v>
      </c>
      <c r="AA644" s="91">
        <f t="shared" si="155"/>
        <v>0.35023700967598059</v>
      </c>
      <c r="AB644" s="90">
        <f t="shared" si="156"/>
        <v>552831.85963006772</v>
      </c>
      <c r="AC644" s="90">
        <f t="shared" si="157"/>
        <v>266034.54036993231</v>
      </c>
      <c r="AD644" s="92">
        <f t="shared" si="147"/>
        <v>406269</v>
      </c>
      <c r="AE644" s="92" t="str">
        <f t="shared" si="148"/>
        <v/>
      </c>
      <c r="AF644" s="92">
        <f t="shared" si="149"/>
        <v>434708</v>
      </c>
      <c r="AG644" s="92">
        <f t="shared" si="150"/>
        <v>499914</v>
      </c>
      <c r="AH644" s="92">
        <f t="shared" si="151"/>
        <v>536275</v>
      </c>
      <c r="AI644" s="100">
        <f t="shared" si="152"/>
        <v>469291.5</v>
      </c>
      <c r="AJ644" s="93">
        <f t="shared" si="158"/>
        <v>59420.481196862303</v>
      </c>
      <c r="AK644" s="23">
        <f t="shared" si="159"/>
        <v>0.12661742477087759</v>
      </c>
      <c r="AM644" s="41"/>
    </row>
    <row r="645" spans="1:39" s="15" customFormat="1" ht="74.25" customHeight="1" x14ac:dyDescent="0.2">
      <c r="A645" s="81">
        <v>642</v>
      </c>
      <c r="B645" s="82" t="s">
        <v>719</v>
      </c>
      <c r="C645" s="82" t="s">
        <v>1374</v>
      </c>
      <c r="D645" s="83" t="s">
        <v>1391</v>
      </c>
      <c r="E645" s="64">
        <v>600571</v>
      </c>
      <c r="F645" s="65">
        <v>600571</v>
      </c>
      <c r="G645" s="25" t="s">
        <v>1392</v>
      </c>
      <c r="H645" s="52" t="s">
        <v>1393</v>
      </c>
      <c r="I645" s="62">
        <v>200000</v>
      </c>
      <c r="J645" s="66">
        <v>200000</v>
      </c>
      <c r="K645" s="28" t="s">
        <v>1394</v>
      </c>
      <c r="L645" s="55" t="s">
        <v>1395</v>
      </c>
      <c r="M645" s="67">
        <v>642611</v>
      </c>
      <c r="N645" s="68">
        <v>642611</v>
      </c>
      <c r="O645" s="25" t="s">
        <v>1398</v>
      </c>
      <c r="P645" s="75" t="s">
        <v>1399</v>
      </c>
      <c r="Q645" s="69">
        <v>739002</v>
      </c>
      <c r="R645" s="63">
        <v>739002</v>
      </c>
      <c r="S645" s="24" t="s">
        <v>80</v>
      </c>
      <c r="T645" s="54" t="s">
        <v>81</v>
      </c>
      <c r="U645" s="18">
        <v>792753</v>
      </c>
      <c r="V645" s="18">
        <v>792753</v>
      </c>
      <c r="W645" s="18" t="s">
        <v>1396</v>
      </c>
      <c r="X645" s="77" t="s">
        <v>1397</v>
      </c>
      <c r="Y645" s="89">
        <f t="shared" si="153"/>
        <v>594987.4</v>
      </c>
      <c r="Z645" s="90">
        <f t="shared" si="154"/>
        <v>233541.0389959332</v>
      </c>
      <c r="AA645" s="91">
        <f t="shared" si="155"/>
        <v>0.39251425995900618</v>
      </c>
      <c r="AB645" s="90">
        <f t="shared" si="156"/>
        <v>828528.43899593316</v>
      </c>
      <c r="AC645" s="90">
        <f t="shared" si="157"/>
        <v>361446.36100406683</v>
      </c>
      <c r="AD645" s="92">
        <f t="shared" si="147"/>
        <v>600571</v>
      </c>
      <c r="AE645" s="92" t="str">
        <f t="shared" si="148"/>
        <v/>
      </c>
      <c r="AF645" s="92">
        <f t="shared" si="149"/>
        <v>642611</v>
      </c>
      <c r="AG645" s="92">
        <f t="shared" si="150"/>
        <v>739002</v>
      </c>
      <c r="AH645" s="92">
        <f t="shared" si="151"/>
        <v>792753</v>
      </c>
      <c r="AI645" s="100">
        <f t="shared" si="152"/>
        <v>693734.25</v>
      </c>
      <c r="AJ645" s="93">
        <f t="shared" si="158"/>
        <v>87838.601770045658</v>
      </c>
      <c r="AK645" s="23">
        <f t="shared" si="159"/>
        <v>0.12661707529943297</v>
      </c>
      <c r="AM645" s="41"/>
    </row>
    <row r="646" spans="1:39" s="15" customFormat="1" ht="74.25" customHeight="1" x14ac:dyDescent="0.2">
      <c r="A646" s="81">
        <v>643</v>
      </c>
      <c r="B646" s="82" t="s">
        <v>720</v>
      </c>
      <c r="C646" s="82" t="s">
        <v>1375</v>
      </c>
      <c r="D646" s="83" t="s">
        <v>1391</v>
      </c>
      <c r="E646" s="64">
        <v>697723</v>
      </c>
      <c r="F646" s="65">
        <v>697723</v>
      </c>
      <c r="G646" s="25" t="s">
        <v>1392</v>
      </c>
      <c r="H646" s="52" t="s">
        <v>1393</v>
      </c>
      <c r="I646" s="62">
        <v>250000</v>
      </c>
      <c r="J646" s="66">
        <v>250000</v>
      </c>
      <c r="K646" s="28" t="s">
        <v>1394</v>
      </c>
      <c r="L646" s="55" t="s">
        <v>1395</v>
      </c>
      <c r="M646" s="67">
        <v>746563</v>
      </c>
      <c r="N646" s="68">
        <v>746563</v>
      </c>
      <c r="O646" s="25" t="s">
        <v>1398</v>
      </c>
      <c r="P646" s="75" t="s">
        <v>1399</v>
      </c>
      <c r="Q646" s="69">
        <v>858548</v>
      </c>
      <c r="R646" s="63">
        <v>858548</v>
      </c>
      <c r="S646" s="24" t="s">
        <v>80</v>
      </c>
      <c r="T646" s="54" t="s">
        <v>81</v>
      </c>
      <c r="U646" s="18">
        <v>920994</v>
      </c>
      <c r="V646" s="18">
        <v>920994</v>
      </c>
      <c r="W646" s="18" t="s">
        <v>1396</v>
      </c>
      <c r="X646" s="77" t="s">
        <v>1397</v>
      </c>
      <c r="Y646" s="89">
        <f t="shared" si="153"/>
        <v>694765.6</v>
      </c>
      <c r="Z646" s="90">
        <f t="shared" si="154"/>
        <v>263871.23721675324</v>
      </c>
      <c r="AA646" s="91">
        <f t="shared" si="155"/>
        <v>0.37979893825594307</v>
      </c>
      <c r="AB646" s="90">
        <f t="shared" si="156"/>
        <v>958636.83721675328</v>
      </c>
      <c r="AC646" s="90">
        <f t="shared" si="157"/>
        <v>430894.36278324673</v>
      </c>
      <c r="AD646" s="92">
        <f t="shared" si="147"/>
        <v>697723</v>
      </c>
      <c r="AE646" s="92" t="str">
        <f t="shared" si="148"/>
        <v/>
      </c>
      <c r="AF646" s="92">
        <f t="shared" si="149"/>
        <v>746563</v>
      </c>
      <c r="AG646" s="92">
        <f t="shared" si="150"/>
        <v>858548</v>
      </c>
      <c r="AH646" s="92">
        <f t="shared" si="151"/>
        <v>920994</v>
      </c>
      <c r="AI646" s="100">
        <f t="shared" si="152"/>
        <v>805957</v>
      </c>
      <c r="AJ646" s="93">
        <f t="shared" si="158"/>
        <v>102048.30660362114</v>
      </c>
      <c r="AK646" s="23">
        <f t="shared" si="159"/>
        <v>0.12661755726871426</v>
      </c>
      <c r="AM646" s="41"/>
    </row>
    <row r="647" spans="1:39" s="15" customFormat="1" ht="74.25" customHeight="1" x14ac:dyDescent="0.2">
      <c r="A647" s="81">
        <v>644</v>
      </c>
      <c r="B647" s="82" t="s">
        <v>721</v>
      </c>
      <c r="C647" s="82" t="s">
        <v>1376</v>
      </c>
      <c r="D647" s="83" t="s">
        <v>1391</v>
      </c>
      <c r="E647" s="64">
        <v>1059832</v>
      </c>
      <c r="F647" s="65">
        <v>1059832</v>
      </c>
      <c r="G647" s="25" t="s">
        <v>1392</v>
      </c>
      <c r="H647" s="52" t="s">
        <v>1393</v>
      </c>
      <c r="I647" s="62">
        <v>300000</v>
      </c>
      <c r="J647" s="66">
        <v>300000</v>
      </c>
      <c r="K647" s="28" t="s">
        <v>1394</v>
      </c>
      <c r="L647" s="55" t="s">
        <v>1395</v>
      </c>
      <c r="M647" s="67">
        <v>1134020</v>
      </c>
      <c r="N647" s="68">
        <v>1134020</v>
      </c>
      <c r="O647" s="25" t="s">
        <v>1398</v>
      </c>
      <c r="P647" s="75" t="s">
        <v>1399</v>
      </c>
      <c r="Q647" s="69">
        <v>1304123</v>
      </c>
      <c r="R647" s="63">
        <v>1304123</v>
      </c>
      <c r="S647" s="24" t="s">
        <v>80</v>
      </c>
      <c r="T647" s="54" t="s">
        <v>81</v>
      </c>
      <c r="U647" s="18">
        <v>1398978</v>
      </c>
      <c r="V647" s="18">
        <v>1398978</v>
      </c>
      <c r="W647" s="18" t="s">
        <v>1396</v>
      </c>
      <c r="X647" s="77" t="s">
        <v>1397</v>
      </c>
      <c r="Y647" s="89">
        <f t="shared" si="153"/>
        <v>1039390.6</v>
      </c>
      <c r="Z647" s="90">
        <f t="shared" si="154"/>
        <v>434585.25498318515</v>
      </c>
      <c r="AA647" s="91">
        <f t="shared" si="155"/>
        <v>0.4181154370485794</v>
      </c>
      <c r="AB647" s="90">
        <f t="shared" si="156"/>
        <v>1473975.8549831852</v>
      </c>
      <c r="AC647" s="90">
        <f t="shared" si="157"/>
        <v>604805.34501681477</v>
      </c>
      <c r="AD647" s="92">
        <f t="shared" si="147"/>
        <v>1059832</v>
      </c>
      <c r="AE647" s="92" t="str">
        <f t="shared" si="148"/>
        <v/>
      </c>
      <c r="AF647" s="92">
        <f t="shared" si="149"/>
        <v>1134020</v>
      </c>
      <c r="AG647" s="92">
        <f t="shared" si="150"/>
        <v>1304123</v>
      </c>
      <c r="AH647" s="92">
        <f t="shared" si="151"/>
        <v>1398978</v>
      </c>
      <c r="AI647" s="100">
        <f t="shared" si="152"/>
        <v>1224238.25</v>
      </c>
      <c r="AJ647" s="93">
        <f t="shared" si="158"/>
        <v>155010.00095128271</v>
      </c>
      <c r="AK647" s="23">
        <f t="shared" si="159"/>
        <v>0.12661751170679622</v>
      </c>
      <c r="AM647" s="41"/>
    </row>
    <row r="648" spans="1:39" s="15" customFormat="1" ht="74.25" customHeight="1" x14ac:dyDescent="0.2">
      <c r="A648" s="81">
        <v>645</v>
      </c>
      <c r="B648" s="82" t="s">
        <v>722</v>
      </c>
      <c r="C648" s="82" t="s">
        <v>1377</v>
      </c>
      <c r="D648" s="83" t="s">
        <v>1391</v>
      </c>
      <c r="E648" s="64">
        <v>1589748</v>
      </c>
      <c r="F648" s="65">
        <v>1589748</v>
      </c>
      <c r="G648" s="25" t="s">
        <v>1392</v>
      </c>
      <c r="H648" s="52" t="s">
        <v>1393</v>
      </c>
      <c r="I648" s="62">
        <v>400000</v>
      </c>
      <c r="J648" s="66">
        <v>400000</v>
      </c>
      <c r="K648" s="28" t="s">
        <v>1394</v>
      </c>
      <c r="L648" s="55" t="s">
        <v>1395</v>
      </c>
      <c r="M648" s="67">
        <v>1701030</v>
      </c>
      <c r="N648" s="68">
        <v>1701030</v>
      </c>
      <c r="O648" s="25" t="s">
        <v>1398</v>
      </c>
      <c r="P648" s="75" t="s">
        <v>1399</v>
      </c>
      <c r="Q648" s="69">
        <v>1956185</v>
      </c>
      <c r="R648" s="63">
        <v>1956185</v>
      </c>
      <c r="S648" s="24" t="s">
        <v>80</v>
      </c>
      <c r="T648" s="54" t="s">
        <v>81</v>
      </c>
      <c r="U648" s="18">
        <v>2098467</v>
      </c>
      <c r="V648" s="18">
        <v>2098467</v>
      </c>
      <c r="W648" s="18" t="s">
        <v>1396</v>
      </c>
      <c r="X648" s="77" t="s">
        <v>1397</v>
      </c>
      <c r="Y648" s="89">
        <f t="shared" si="153"/>
        <v>1549086</v>
      </c>
      <c r="Z648" s="90">
        <f t="shared" si="154"/>
        <v>673180.52774460136</v>
      </c>
      <c r="AA648" s="91">
        <f t="shared" si="155"/>
        <v>0.43456627181744678</v>
      </c>
      <c r="AB648" s="90">
        <f t="shared" si="156"/>
        <v>2222266.5277446015</v>
      </c>
      <c r="AC648" s="90">
        <f t="shared" si="157"/>
        <v>875905.47225539864</v>
      </c>
      <c r="AD648" s="92">
        <f t="shared" si="147"/>
        <v>1589748</v>
      </c>
      <c r="AE648" s="92" t="str">
        <f t="shared" si="148"/>
        <v/>
      </c>
      <c r="AF648" s="92">
        <f t="shared" si="149"/>
        <v>1701030</v>
      </c>
      <c r="AG648" s="92">
        <f t="shared" si="150"/>
        <v>1956185</v>
      </c>
      <c r="AH648" s="92">
        <f t="shared" si="151"/>
        <v>2098467</v>
      </c>
      <c r="AI648" s="100">
        <f t="shared" si="152"/>
        <v>1836357.5</v>
      </c>
      <c r="AJ648" s="93">
        <f t="shared" si="158"/>
        <v>232515.0873190813</v>
      </c>
      <c r="AK648" s="23">
        <f t="shared" si="159"/>
        <v>0.12661754986111434</v>
      </c>
      <c r="AM648" s="41"/>
    </row>
    <row r="649" spans="1:39" s="15" customFormat="1" ht="74.25" customHeight="1" x14ac:dyDescent="0.2">
      <c r="A649" s="81">
        <v>646</v>
      </c>
      <c r="B649" s="82" t="s">
        <v>723</v>
      </c>
      <c r="C649" s="82" t="s">
        <v>1378</v>
      </c>
      <c r="D649" s="83" t="s">
        <v>1391</v>
      </c>
      <c r="E649" s="64">
        <v>2472941</v>
      </c>
      <c r="F649" s="65">
        <v>2472941</v>
      </c>
      <c r="G649" s="25" t="s">
        <v>1392</v>
      </c>
      <c r="H649" s="52" t="s">
        <v>1393</v>
      </c>
      <c r="I649" s="62">
        <v>950000</v>
      </c>
      <c r="J649" s="66">
        <v>950000</v>
      </c>
      <c r="K649" s="28" t="s">
        <v>1394</v>
      </c>
      <c r="L649" s="55" t="s">
        <v>1395</v>
      </c>
      <c r="M649" s="67">
        <v>2646047</v>
      </c>
      <c r="N649" s="68">
        <v>2646047</v>
      </c>
      <c r="O649" s="25" t="s">
        <v>1398</v>
      </c>
      <c r="P649" s="75" t="s">
        <v>1399</v>
      </c>
      <c r="Q649" s="69">
        <v>3042954</v>
      </c>
      <c r="R649" s="63">
        <v>3042954</v>
      </c>
      <c r="S649" s="24" t="s">
        <v>80</v>
      </c>
      <c r="T649" s="54" t="s">
        <v>81</v>
      </c>
      <c r="U649" s="18">
        <v>3264282</v>
      </c>
      <c r="V649" s="18">
        <v>3264282</v>
      </c>
      <c r="W649" s="18" t="s">
        <v>1396</v>
      </c>
      <c r="X649" s="77" t="s">
        <v>1397</v>
      </c>
      <c r="Y649" s="89">
        <f t="shared" si="153"/>
        <v>2475244.7999999998</v>
      </c>
      <c r="Z649" s="90">
        <f t="shared" si="154"/>
        <v>908353.43309952877</v>
      </c>
      <c r="AA649" s="91">
        <f t="shared" si="155"/>
        <v>0.36697519093849984</v>
      </c>
      <c r="AB649" s="90">
        <f t="shared" si="156"/>
        <v>3383598.2330995286</v>
      </c>
      <c r="AC649" s="90">
        <f t="shared" si="157"/>
        <v>1566891.366900471</v>
      </c>
      <c r="AD649" s="92">
        <f t="shared" ref="AD649:AD678" si="160">IF(((IF(AND(F649&lt;=$AB649,F649&gt;=$AC649),F649,""))&lt;=0),"",(IF(AND(F649&lt;=$AB649,F649&gt;=$AC649),F649,"")))</f>
        <v>2472941</v>
      </c>
      <c r="AE649" s="92" t="str">
        <f t="shared" ref="AE649:AE678" si="161">IF(((IF(AND(J649&lt;=$AB649,J649&gt;=$AC649),J649,""))&lt;=0),"",(IF(AND(J649&lt;=$AB649,J649&gt;=$AC649),J649,"")))</f>
        <v/>
      </c>
      <c r="AF649" s="92">
        <f t="shared" ref="AF649:AF678" si="162">IF(((IF(AND(N649&lt;=$AB649,N649&gt;=$AC649),N649,""))&lt;=0),"",(IF(AND(N649&lt;=$AB649,N649&gt;=$AC649),N649,"")))</f>
        <v>2646047</v>
      </c>
      <c r="AG649" s="92">
        <f t="shared" ref="AG649:AG678" si="163">IF(((IF(AND(R649&lt;=$AB649,R649&gt;=$AC649),R649,""))&lt;=0),"",(IF(AND(R649&lt;=$AB649,R649&gt;=$AC649),R649,"")))</f>
        <v>3042954</v>
      </c>
      <c r="AH649" s="92">
        <f t="shared" ref="AH649:AH678" si="164">IF(((IF(AND(V649&lt;=$AB649,V649&gt;=$AC649),V649,""))&lt;=0),"",(IF(AND(V649&lt;=$AB649,V649&gt;=$AC649),V649,"")))</f>
        <v>3264282</v>
      </c>
      <c r="AI649" s="100">
        <f t="shared" ref="AI649:AI678" si="165">AVERAGE(AD649:AH649)</f>
        <v>2856556</v>
      </c>
      <c r="AJ649" s="93">
        <f t="shared" si="158"/>
        <v>361690.11265907355</v>
      </c>
      <c r="AK649" s="23">
        <f t="shared" si="159"/>
        <v>0.12661754667476274</v>
      </c>
      <c r="AM649" s="41"/>
    </row>
    <row r="650" spans="1:39" s="15" customFormat="1" ht="74.25" customHeight="1" x14ac:dyDescent="0.2">
      <c r="A650" s="81">
        <v>647</v>
      </c>
      <c r="B650" s="82" t="s">
        <v>724</v>
      </c>
      <c r="C650" s="82" t="s">
        <v>1379</v>
      </c>
      <c r="D650" s="83" t="s">
        <v>1391</v>
      </c>
      <c r="E650" s="64">
        <v>688891</v>
      </c>
      <c r="F650" s="65">
        <v>688891</v>
      </c>
      <c r="G650" s="25" t="s">
        <v>1392</v>
      </c>
      <c r="H650" s="52" t="s">
        <v>1393</v>
      </c>
      <c r="I650" s="62">
        <v>150000</v>
      </c>
      <c r="J650" s="66">
        <v>150000</v>
      </c>
      <c r="K650" s="28" t="s">
        <v>1394</v>
      </c>
      <c r="L650" s="55" t="s">
        <v>1395</v>
      </c>
      <c r="M650" s="67">
        <v>737113</v>
      </c>
      <c r="N650" s="68">
        <v>737113</v>
      </c>
      <c r="O650" s="25" t="s">
        <v>1398</v>
      </c>
      <c r="P650" s="75" t="s">
        <v>1399</v>
      </c>
      <c r="Q650" s="69">
        <v>847680</v>
      </c>
      <c r="R650" s="63">
        <v>847680</v>
      </c>
      <c r="S650" s="24" t="s">
        <v>80</v>
      </c>
      <c r="T650" s="54" t="s">
        <v>81</v>
      </c>
      <c r="U650" s="18">
        <v>909336</v>
      </c>
      <c r="V650" s="18">
        <v>909336</v>
      </c>
      <c r="W650" s="18" t="s">
        <v>1396</v>
      </c>
      <c r="X650" s="77" t="s">
        <v>1397</v>
      </c>
      <c r="Y650" s="89">
        <f t="shared" si="153"/>
        <v>666604</v>
      </c>
      <c r="Z650" s="90">
        <f t="shared" si="154"/>
        <v>301684.96145234024</v>
      </c>
      <c r="AA650" s="91">
        <f t="shared" si="155"/>
        <v>0.45256998375698354</v>
      </c>
      <c r="AB650" s="90">
        <f t="shared" si="156"/>
        <v>968288.96145234024</v>
      </c>
      <c r="AC650" s="90">
        <f t="shared" si="157"/>
        <v>364919.03854765976</v>
      </c>
      <c r="AD650" s="92">
        <f t="shared" si="160"/>
        <v>688891</v>
      </c>
      <c r="AE650" s="92" t="str">
        <f t="shared" si="161"/>
        <v/>
      </c>
      <c r="AF650" s="92">
        <f t="shared" si="162"/>
        <v>737113</v>
      </c>
      <c r="AG650" s="92">
        <f t="shared" si="163"/>
        <v>847680</v>
      </c>
      <c r="AH650" s="92">
        <f t="shared" si="164"/>
        <v>909336</v>
      </c>
      <c r="AI650" s="100">
        <f t="shared" si="165"/>
        <v>795755</v>
      </c>
      <c r="AJ650" s="93">
        <f t="shared" si="158"/>
        <v>100756.55122786475</v>
      </c>
      <c r="AK650" s="23">
        <f t="shared" si="159"/>
        <v>0.1266175534277067</v>
      </c>
      <c r="AM650" s="41"/>
    </row>
    <row r="651" spans="1:39" s="15" customFormat="1" ht="74.25" customHeight="1" x14ac:dyDescent="0.2">
      <c r="A651" s="81">
        <v>648</v>
      </c>
      <c r="B651" s="82" t="s">
        <v>725</v>
      </c>
      <c r="C651" s="82" t="s">
        <v>1380</v>
      </c>
      <c r="D651" s="83" t="s">
        <v>1391</v>
      </c>
      <c r="E651" s="64">
        <v>1236471</v>
      </c>
      <c r="F651" s="65">
        <v>1236471</v>
      </c>
      <c r="G651" s="25" t="s">
        <v>1392</v>
      </c>
      <c r="H651" s="52" t="s">
        <v>1393</v>
      </c>
      <c r="I651" s="62">
        <v>180000</v>
      </c>
      <c r="J651" s="66">
        <v>180000</v>
      </c>
      <c r="K651" s="28" t="s">
        <v>1394</v>
      </c>
      <c r="L651" s="55" t="s">
        <v>1395</v>
      </c>
      <c r="M651" s="67">
        <v>1323024</v>
      </c>
      <c r="N651" s="68">
        <v>1323024</v>
      </c>
      <c r="O651" s="25" t="s">
        <v>1398</v>
      </c>
      <c r="P651" s="75" t="s">
        <v>1399</v>
      </c>
      <c r="Q651" s="69">
        <v>1521477</v>
      </c>
      <c r="R651" s="63">
        <v>1521477</v>
      </c>
      <c r="S651" s="24" t="s">
        <v>80</v>
      </c>
      <c r="T651" s="54" t="s">
        <v>81</v>
      </c>
      <c r="U651" s="18">
        <v>1132141</v>
      </c>
      <c r="V651" s="18">
        <v>1132141</v>
      </c>
      <c r="W651" s="18" t="s">
        <v>1396</v>
      </c>
      <c r="X651" s="77" t="s">
        <v>1397</v>
      </c>
      <c r="Y651" s="89">
        <f t="shared" si="153"/>
        <v>1078622.6000000001</v>
      </c>
      <c r="Z651" s="90">
        <f t="shared" si="154"/>
        <v>522291.81921441201</v>
      </c>
      <c r="AA651" s="91">
        <f t="shared" si="155"/>
        <v>0.4842210975501644</v>
      </c>
      <c r="AB651" s="90">
        <f t="shared" si="156"/>
        <v>1600914.4192144121</v>
      </c>
      <c r="AC651" s="90">
        <f t="shared" si="157"/>
        <v>556330.78078558808</v>
      </c>
      <c r="AD651" s="92">
        <f t="shared" si="160"/>
        <v>1236471</v>
      </c>
      <c r="AE651" s="92" t="str">
        <f t="shared" si="161"/>
        <v/>
      </c>
      <c r="AF651" s="92">
        <f t="shared" si="162"/>
        <v>1323024</v>
      </c>
      <c r="AG651" s="92">
        <f t="shared" si="163"/>
        <v>1521477</v>
      </c>
      <c r="AH651" s="92">
        <f t="shared" si="164"/>
        <v>1132141</v>
      </c>
      <c r="AI651" s="100">
        <f t="shared" si="165"/>
        <v>1303278.25</v>
      </c>
      <c r="AJ651" s="93">
        <f t="shared" si="158"/>
        <v>165077.51324226445</v>
      </c>
      <c r="AK651" s="23">
        <f t="shared" si="159"/>
        <v>0.12666329177385141</v>
      </c>
      <c r="AM651" s="41"/>
    </row>
    <row r="652" spans="1:39" s="15" customFormat="1" ht="74.25" customHeight="1" x14ac:dyDescent="0.2">
      <c r="A652" s="81">
        <v>649</v>
      </c>
      <c r="B652" s="82" t="s">
        <v>726</v>
      </c>
      <c r="C652" s="82" t="s">
        <v>1381</v>
      </c>
      <c r="D652" s="83" t="s">
        <v>1391</v>
      </c>
      <c r="E652" s="64">
        <v>2119664</v>
      </c>
      <c r="F652" s="65">
        <v>2119664</v>
      </c>
      <c r="G652" s="25" t="s">
        <v>1392</v>
      </c>
      <c r="H652" s="52" t="s">
        <v>1393</v>
      </c>
      <c r="I652" s="62">
        <v>200000</v>
      </c>
      <c r="J652" s="66">
        <v>200000</v>
      </c>
      <c r="K652" s="28" t="s">
        <v>1394</v>
      </c>
      <c r="L652" s="55" t="s">
        <v>1395</v>
      </c>
      <c r="M652" s="67">
        <v>2268040</v>
      </c>
      <c r="N652" s="68">
        <v>2268040</v>
      </c>
      <c r="O652" s="25" t="s">
        <v>1398</v>
      </c>
      <c r="P652" s="75" t="s">
        <v>1399</v>
      </c>
      <c r="Q652" s="69">
        <v>2608246</v>
      </c>
      <c r="R652" s="63">
        <v>2608246</v>
      </c>
      <c r="S652" s="24" t="s">
        <v>80</v>
      </c>
      <c r="T652" s="54" t="s">
        <v>81</v>
      </c>
      <c r="U652" s="18"/>
      <c r="V652" s="18"/>
      <c r="W652" s="18" t="s">
        <v>1396</v>
      </c>
      <c r="X652" s="77" t="s">
        <v>1397</v>
      </c>
      <c r="Y652" s="89">
        <f t="shared" si="153"/>
        <v>1798987.5</v>
      </c>
      <c r="Z652" s="90">
        <f t="shared" si="154"/>
        <v>1085434.4768166954</v>
      </c>
      <c r="AA652" s="91">
        <f t="shared" si="155"/>
        <v>0.60335854296747227</v>
      </c>
      <c r="AB652" s="90">
        <f t="shared" si="156"/>
        <v>2884421.9768166952</v>
      </c>
      <c r="AC652" s="90">
        <f t="shared" si="157"/>
        <v>713553.02318330458</v>
      </c>
      <c r="AD652" s="92">
        <f t="shared" si="160"/>
        <v>2119664</v>
      </c>
      <c r="AE652" s="92" t="str">
        <f t="shared" si="161"/>
        <v/>
      </c>
      <c r="AF652" s="92">
        <f t="shared" si="162"/>
        <v>2268040</v>
      </c>
      <c r="AG652" s="92">
        <f t="shared" si="163"/>
        <v>2608246</v>
      </c>
      <c r="AH652" s="92" t="str">
        <f t="shared" si="164"/>
        <v/>
      </c>
      <c r="AI652" s="100">
        <f t="shared" si="165"/>
        <v>2331983.3333333335</v>
      </c>
      <c r="AJ652" s="93">
        <f t="shared" si="158"/>
        <v>250488.83226470064</v>
      </c>
      <c r="AK652" s="23">
        <f t="shared" si="159"/>
        <v>0.10741450364769643</v>
      </c>
      <c r="AM652" s="41"/>
    </row>
    <row r="653" spans="1:39" s="15" customFormat="1" ht="74.25" customHeight="1" x14ac:dyDescent="0.2">
      <c r="A653" s="81">
        <v>650</v>
      </c>
      <c r="B653" s="82" t="s">
        <v>727</v>
      </c>
      <c r="C653" s="82" t="s">
        <v>1382</v>
      </c>
      <c r="D653" s="83" t="s">
        <v>1391</v>
      </c>
      <c r="E653" s="64">
        <v>2649580</v>
      </c>
      <c r="F653" s="65">
        <v>2649580</v>
      </c>
      <c r="G653" s="25" t="s">
        <v>1392</v>
      </c>
      <c r="H653" s="52" t="s">
        <v>1393</v>
      </c>
      <c r="I653" s="62">
        <v>250000</v>
      </c>
      <c r="J653" s="66">
        <v>250000</v>
      </c>
      <c r="K653" s="28" t="s">
        <v>1394</v>
      </c>
      <c r="L653" s="55" t="s">
        <v>1395</v>
      </c>
      <c r="M653" s="67">
        <v>2835050</v>
      </c>
      <c r="N653" s="68">
        <v>2835050</v>
      </c>
      <c r="O653" s="25" t="s">
        <v>1398</v>
      </c>
      <c r="P653" s="75" t="s">
        <v>1399</v>
      </c>
      <c r="Q653" s="69">
        <v>3260308</v>
      </c>
      <c r="R653" s="63">
        <v>3260308</v>
      </c>
      <c r="S653" s="24" t="s">
        <v>80</v>
      </c>
      <c r="T653" s="54" t="s">
        <v>81</v>
      </c>
      <c r="U653" s="18">
        <v>2697445</v>
      </c>
      <c r="V653" s="18">
        <v>2697445</v>
      </c>
      <c r="W653" s="18" t="s">
        <v>1396</v>
      </c>
      <c r="X653" s="77" t="s">
        <v>1397</v>
      </c>
      <c r="Y653" s="89">
        <f t="shared" si="153"/>
        <v>2338476.6</v>
      </c>
      <c r="Z653" s="90">
        <f t="shared" si="154"/>
        <v>1192029.4058926567</v>
      </c>
      <c r="AA653" s="91">
        <f t="shared" si="155"/>
        <v>0.50974613382603728</v>
      </c>
      <c r="AB653" s="90">
        <f t="shared" si="156"/>
        <v>3530506.0058926567</v>
      </c>
      <c r="AC653" s="90">
        <f t="shared" si="157"/>
        <v>1146447.1941073434</v>
      </c>
      <c r="AD653" s="92">
        <f t="shared" si="160"/>
        <v>2649580</v>
      </c>
      <c r="AE653" s="92" t="str">
        <f t="shared" si="161"/>
        <v/>
      </c>
      <c r="AF653" s="92">
        <f t="shared" si="162"/>
        <v>2835050</v>
      </c>
      <c r="AG653" s="92">
        <f t="shared" si="163"/>
        <v>3260308</v>
      </c>
      <c r="AH653" s="92">
        <f t="shared" si="164"/>
        <v>2697445</v>
      </c>
      <c r="AI653" s="100">
        <f t="shared" si="165"/>
        <v>2860595.75</v>
      </c>
      <c r="AJ653" s="93">
        <f t="shared" si="158"/>
        <v>277829.85327759507</v>
      </c>
      <c r="AK653" s="23">
        <f t="shared" si="159"/>
        <v>9.7123074197951617E-2</v>
      </c>
      <c r="AM653" s="41"/>
    </row>
    <row r="654" spans="1:39" s="15" customFormat="1" ht="74.25" customHeight="1" x14ac:dyDescent="0.2">
      <c r="A654" s="81">
        <v>651</v>
      </c>
      <c r="B654" s="82" t="s">
        <v>728</v>
      </c>
      <c r="C654" s="82" t="s">
        <v>1383</v>
      </c>
      <c r="D654" s="83" t="s">
        <v>1391</v>
      </c>
      <c r="E654" s="64">
        <v>2826218</v>
      </c>
      <c r="F654" s="65">
        <v>2826218</v>
      </c>
      <c r="G654" s="25" t="s">
        <v>1392</v>
      </c>
      <c r="H654" s="52" t="s">
        <v>1393</v>
      </c>
      <c r="I654" s="62">
        <v>300000</v>
      </c>
      <c r="J654" s="66">
        <v>300000</v>
      </c>
      <c r="K654" s="28" t="s">
        <v>1394</v>
      </c>
      <c r="L654" s="55" t="s">
        <v>1395</v>
      </c>
      <c r="M654" s="67">
        <v>3024053</v>
      </c>
      <c r="N654" s="68">
        <v>3024053</v>
      </c>
      <c r="O654" s="25" t="s">
        <v>1398</v>
      </c>
      <c r="P654" s="75" t="s">
        <v>1399</v>
      </c>
      <c r="Q654" s="69">
        <v>3477661</v>
      </c>
      <c r="R654" s="63">
        <v>3477661</v>
      </c>
      <c r="S654" s="24" t="s">
        <v>80</v>
      </c>
      <c r="T654" s="54" t="s">
        <v>81</v>
      </c>
      <c r="U654" s="18">
        <v>2730607</v>
      </c>
      <c r="V654" s="18">
        <v>2730607</v>
      </c>
      <c r="W654" s="18" t="s">
        <v>1396</v>
      </c>
      <c r="X654" s="77" t="s">
        <v>1397</v>
      </c>
      <c r="Y654" s="89">
        <f t="shared" si="153"/>
        <v>2471707.7999999998</v>
      </c>
      <c r="Z654" s="90">
        <f t="shared" si="154"/>
        <v>1247602.5114994359</v>
      </c>
      <c r="AA654" s="91">
        <f t="shared" si="155"/>
        <v>0.5047532364057904</v>
      </c>
      <c r="AB654" s="90">
        <f t="shared" si="156"/>
        <v>3719310.3114994355</v>
      </c>
      <c r="AC654" s="90">
        <f t="shared" si="157"/>
        <v>1224105.2885005639</v>
      </c>
      <c r="AD654" s="92">
        <f t="shared" si="160"/>
        <v>2826218</v>
      </c>
      <c r="AE654" s="92" t="str">
        <f t="shared" si="161"/>
        <v/>
      </c>
      <c r="AF654" s="92">
        <f t="shared" si="162"/>
        <v>3024053</v>
      </c>
      <c r="AG654" s="92">
        <f t="shared" si="163"/>
        <v>3477661</v>
      </c>
      <c r="AH654" s="92">
        <f t="shared" si="164"/>
        <v>2730607</v>
      </c>
      <c r="AI654" s="100">
        <f t="shared" si="165"/>
        <v>3014634.75</v>
      </c>
      <c r="AJ654" s="93">
        <f t="shared" si="158"/>
        <v>331991.28807482787</v>
      </c>
      <c r="AK654" s="23">
        <f t="shared" si="159"/>
        <v>0.1101265379080593</v>
      </c>
      <c r="AM654" s="41"/>
    </row>
    <row r="655" spans="1:39" s="15" customFormat="1" ht="74.25" customHeight="1" x14ac:dyDescent="0.2">
      <c r="A655" s="81">
        <v>652</v>
      </c>
      <c r="B655" s="82" t="s">
        <v>729</v>
      </c>
      <c r="C655" s="82" t="s">
        <v>1384</v>
      </c>
      <c r="D655" s="83" t="s">
        <v>1391</v>
      </c>
      <c r="E655" s="64">
        <v>397168</v>
      </c>
      <c r="F655" s="65">
        <v>397168</v>
      </c>
      <c r="G655" s="25" t="s">
        <v>1392</v>
      </c>
      <c r="H655" s="52" t="s">
        <v>1393</v>
      </c>
      <c r="I655" s="62">
        <v>350000</v>
      </c>
      <c r="J655" s="66">
        <v>350000</v>
      </c>
      <c r="K655" s="28" t="s">
        <v>1394</v>
      </c>
      <c r="L655" s="55" t="s">
        <v>1395</v>
      </c>
      <c r="M655" s="67">
        <v>425374</v>
      </c>
      <c r="N655" s="68">
        <v>425374</v>
      </c>
      <c r="O655" s="25" t="s">
        <v>1398</v>
      </c>
      <c r="P655" s="75" t="s">
        <v>1399</v>
      </c>
      <c r="Q655" s="69">
        <v>489181</v>
      </c>
      <c r="R655" s="63">
        <v>489181</v>
      </c>
      <c r="S655" s="24" t="s">
        <v>80</v>
      </c>
      <c r="T655" s="54" t="s">
        <v>81</v>
      </c>
      <c r="U655" s="18">
        <v>524761</v>
      </c>
      <c r="V655" s="18">
        <v>524761</v>
      </c>
      <c r="W655" s="18" t="s">
        <v>1396</v>
      </c>
      <c r="X655" s="77" t="s">
        <v>1397</v>
      </c>
      <c r="Y655" s="89">
        <f t="shared" si="153"/>
        <v>437296.8</v>
      </c>
      <c r="Z655" s="90">
        <f t="shared" si="154"/>
        <v>70205.344402687842</v>
      </c>
      <c r="AA655" s="91">
        <f t="shared" si="155"/>
        <v>0.16054392440714829</v>
      </c>
      <c r="AB655" s="90">
        <f t="shared" si="156"/>
        <v>507502.14440268785</v>
      </c>
      <c r="AC655" s="90">
        <f t="shared" si="157"/>
        <v>367091.45559731213</v>
      </c>
      <c r="AD655" s="92">
        <f t="shared" si="160"/>
        <v>397168</v>
      </c>
      <c r="AE655" s="92" t="str">
        <f t="shared" si="161"/>
        <v/>
      </c>
      <c r="AF655" s="92">
        <f t="shared" si="162"/>
        <v>425374</v>
      </c>
      <c r="AG655" s="92">
        <f t="shared" si="163"/>
        <v>489181</v>
      </c>
      <c r="AH655" s="92" t="str">
        <f t="shared" si="164"/>
        <v/>
      </c>
      <c r="AI655" s="100">
        <f t="shared" si="165"/>
        <v>437241</v>
      </c>
      <c r="AJ655" s="93">
        <f t="shared" si="158"/>
        <v>47140.399966483099</v>
      </c>
      <c r="AK655" s="23">
        <f t="shared" si="159"/>
        <v>0.10781331111785743</v>
      </c>
      <c r="AM655" s="41"/>
    </row>
    <row r="656" spans="1:39" s="15" customFormat="1" ht="74.25" customHeight="1" x14ac:dyDescent="0.2">
      <c r="A656" s="81">
        <v>653</v>
      </c>
      <c r="B656" s="82" t="s">
        <v>730</v>
      </c>
      <c r="C656" s="82" t="s">
        <v>1385</v>
      </c>
      <c r="D656" s="83" t="s">
        <v>1391</v>
      </c>
      <c r="E656" s="64">
        <v>239698</v>
      </c>
      <c r="F656" s="65">
        <v>239698</v>
      </c>
      <c r="G656" s="25" t="s">
        <v>1392</v>
      </c>
      <c r="H656" s="52" t="s">
        <v>1393</v>
      </c>
      <c r="I656" s="62">
        <v>1000000</v>
      </c>
      <c r="J656" s="66">
        <v>1000000</v>
      </c>
      <c r="K656" s="28" t="s">
        <v>1394</v>
      </c>
      <c r="L656" s="55" t="s">
        <v>1395</v>
      </c>
      <c r="M656" s="67">
        <v>256721</v>
      </c>
      <c r="N656" s="68">
        <v>256721</v>
      </c>
      <c r="O656" s="25" t="s">
        <v>1398</v>
      </c>
      <c r="P656" s="75" t="s">
        <v>1399</v>
      </c>
      <c r="Q656" s="69">
        <v>295229</v>
      </c>
      <c r="R656" s="63">
        <v>295229</v>
      </c>
      <c r="S656" s="24" t="s">
        <v>80</v>
      </c>
      <c r="T656" s="54" t="s">
        <v>81</v>
      </c>
      <c r="U656" s="18">
        <v>316702</v>
      </c>
      <c r="V656" s="18">
        <v>316702</v>
      </c>
      <c r="W656" s="18" t="s">
        <v>1396</v>
      </c>
      <c r="X656" s="77" t="s">
        <v>1397</v>
      </c>
      <c r="Y656" s="89">
        <f t="shared" si="153"/>
        <v>421670</v>
      </c>
      <c r="Z656" s="90">
        <f t="shared" si="154"/>
        <v>324728.03150867647</v>
      </c>
      <c r="AA656" s="91">
        <f t="shared" si="155"/>
        <v>0.77009991583151871</v>
      </c>
      <c r="AB656" s="90">
        <f t="shared" si="156"/>
        <v>746398.03150867647</v>
      </c>
      <c r="AC656" s="90">
        <f t="shared" si="157"/>
        <v>96941.968491323525</v>
      </c>
      <c r="AD656" s="92">
        <f t="shared" si="160"/>
        <v>239698</v>
      </c>
      <c r="AE656" s="92" t="str">
        <f t="shared" si="161"/>
        <v/>
      </c>
      <c r="AF656" s="92">
        <f t="shared" si="162"/>
        <v>256721</v>
      </c>
      <c r="AG656" s="92">
        <f t="shared" si="163"/>
        <v>295229</v>
      </c>
      <c r="AH656" s="92">
        <f t="shared" si="164"/>
        <v>316702</v>
      </c>
      <c r="AI656" s="100">
        <f t="shared" si="165"/>
        <v>277087.5</v>
      </c>
      <c r="AJ656" s="93">
        <f t="shared" si="158"/>
        <v>35171.919031143771</v>
      </c>
      <c r="AK656" s="23">
        <f t="shared" si="159"/>
        <v>0.12693434034788206</v>
      </c>
      <c r="AM656" s="41"/>
    </row>
    <row r="657" spans="1:39" s="15" customFormat="1" ht="74.25" customHeight="1" x14ac:dyDescent="0.2">
      <c r="A657" s="81">
        <v>654</v>
      </c>
      <c r="B657" s="82" t="s">
        <v>731</v>
      </c>
      <c r="C657" s="82" t="s">
        <v>1386</v>
      </c>
      <c r="D657" s="83" t="s">
        <v>1391</v>
      </c>
      <c r="E657" s="64">
        <v>325339</v>
      </c>
      <c r="F657" s="65">
        <v>325339</v>
      </c>
      <c r="G657" s="25" t="s">
        <v>1392</v>
      </c>
      <c r="H657" s="52" t="s">
        <v>1393</v>
      </c>
      <c r="I657" s="62">
        <v>1500000</v>
      </c>
      <c r="J657" s="66">
        <v>1500000</v>
      </c>
      <c r="K657" s="28" t="s">
        <v>1394</v>
      </c>
      <c r="L657" s="55" t="s">
        <v>1395</v>
      </c>
      <c r="M657" s="67">
        <v>348444</v>
      </c>
      <c r="N657" s="68">
        <v>348444</v>
      </c>
      <c r="O657" s="25" t="s">
        <v>1398</v>
      </c>
      <c r="P657" s="75" t="s">
        <v>1399</v>
      </c>
      <c r="Q657" s="69">
        <v>400711</v>
      </c>
      <c r="R657" s="63">
        <v>400711</v>
      </c>
      <c r="S657" s="24" t="s">
        <v>80</v>
      </c>
      <c r="T657" s="54" t="s">
        <v>81</v>
      </c>
      <c r="U657" s="18">
        <v>429856</v>
      </c>
      <c r="V657" s="18">
        <v>429856</v>
      </c>
      <c r="W657" s="18" t="s">
        <v>1396</v>
      </c>
      <c r="X657" s="77" t="s">
        <v>1397</v>
      </c>
      <c r="Y657" s="89">
        <f t="shared" si="153"/>
        <v>600870</v>
      </c>
      <c r="Z657" s="90">
        <f t="shared" si="154"/>
        <v>504326.37939483195</v>
      </c>
      <c r="AA657" s="91">
        <f t="shared" si="155"/>
        <v>0.83932694159274379</v>
      </c>
      <c r="AB657" s="90">
        <f t="shared" si="156"/>
        <v>1105196.3793948321</v>
      </c>
      <c r="AC657" s="90">
        <f t="shared" si="157"/>
        <v>96543.620605168049</v>
      </c>
      <c r="AD657" s="92">
        <f t="shared" si="160"/>
        <v>325339</v>
      </c>
      <c r="AE657" s="92" t="str">
        <f t="shared" si="161"/>
        <v/>
      </c>
      <c r="AF657" s="92">
        <f t="shared" si="162"/>
        <v>348444</v>
      </c>
      <c r="AG657" s="92">
        <f t="shared" si="163"/>
        <v>400711</v>
      </c>
      <c r="AH657" s="92">
        <f t="shared" si="164"/>
        <v>429856</v>
      </c>
      <c r="AI657" s="100">
        <f t="shared" si="165"/>
        <v>376087.5</v>
      </c>
      <c r="AJ657" s="93">
        <f t="shared" si="158"/>
        <v>47738.669472451787</v>
      </c>
      <c r="AK657" s="23">
        <f t="shared" si="159"/>
        <v>0.12693500707269395</v>
      </c>
      <c r="AM657" s="41"/>
    </row>
    <row r="658" spans="1:39" s="15" customFormat="1" ht="74.25" customHeight="1" x14ac:dyDescent="0.2">
      <c r="A658" s="81">
        <v>655</v>
      </c>
      <c r="B658" s="82" t="s">
        <v>732</v>
      </c>
      <c r="C658" s="82" t="s">
        <v>1387</v>
      </c>
      <c r="D658" s="83" t="s">
        <v>1391</v>
      </c>
      <c r="E658" s="64">
        <v>505559</v>
      </c>
      <c r="F658" s="65">
        <v>505559</v>
      </c>
      <c r="G658" s="25" t="s">
        <v>1392</v>
      </c>
      <c r="H658" s="52" t="s">
        <v>1393</v>
      </c>
      <c r="I658" s="62">
        <v>1500000</v>
      </c>
      <c r="J658" s="66">
        <v>1500000</v>
      </c>
      <c r="K658" s="28" t="s">
        <v>1394</v>
      </c>
      <c r="L658" s="55" t="s">
        <v>1395</v>
      </c>
      <c r="M658" s="67">
        <v>541463</v>
      </c>
      <c r="N658" s="68">
        <v>541463</v>
      </c>
      <c r="O658" s="25" t="s">
        <v>1398</v>
      </c>
      <c r="P658" s="75" t="s">
        <v>1399</v>
      </c>
      <c r="Q658" s="69">
        <v>622683</v>
      </c>
      <c r="R658" s="63">
        <v>622683</v>
      </c>
      <c r="S658" s="24" t="s">
        <v>80</v>
      </c>
      <c r="T658" s="54" t="s">
        <v>81</v>
      </c>
      <c r="U658" s="18">
        <v>667973</v>
      </c>
      <c r="V658" s="18">
        <v>667973</v>
      </c>
      <c r="W658" s="18" t="s">
        <v>1396</v>
      </c>
      <c r="X658" s="77" t="s">
        <v>1397</v>
      </c>
      <c r="Y658" s="89">
        <f t="shared" si="153"/>
        <v>767535.6</v>
      </c>
      <c r="Z658" s="90">
        <f t="shared" si="154"/>
        <v>414469.43305001402</v>
      </c>
      <c r="AA658" s="91">
        <f t="shared" si="155"/>
        <v>0.54000027236523496</v>
      </c>
      <c r="AB658" s="90">
        <f t="shared" si="156"/>
        <v>1182005.0330500139</v>
      </c>
      <c r="AC658" s="90">
        <f t="shared" si="157"/>
        <v>353066.16694998596</v>
      </c>
      <c r="AD658" s="92">
        <f t="shared" si="160"/>
        <v>505559</v>
      </c>
      <c r="AE658" s="92" t="str">
        <f t="shared" si="161"/>
        <v/>
      </c>
      <c r="AF658" s="92">
        <f t="shared" si="162"/>
        <v>541463</v>
      </c>
      <c r="AG658" s="92">
        <f t="shared" si="163"/>
        <v>622683</v>
      </c>
      <c r="AH658" s="92">
        <f t="shared" si="164"/>
        <v>667973</v>
      </c>
      <c r="AI658" s="100">
        <f t="shared" si="165"/>
        <v>584419.5</v>
      </c>
      <c r="AJ658" s="93">
        <f t="shared" si="158"/>
        <v>74183.381218437324</v>
      </c>
      <c r="AK658" s="23">
        <f t="shared" si="159"/>
        <v>0.12693515739710487</v>
      </c>
      <c r="AM658" s="41"/>
    </row>
    <row r="659" spans="1:39" s="15" customFormat="1" ht="74.25" customHeight="1" x14ac:dyDescent="0.2">
      <c r="A659" s="81">
        <v>656</v>
      </c>
      <c r="B659" s="82" t="s">
        <v>733</v>
      </c>
      <c r="C659" s="82" t="s">
        <v>1388</v>
      </c>
      <c r="D659" s="83" t="s">
        <v>1391</v>
      </c>
      <c r="E659" s="64">
        <v>534534</v>
      </c>
      <c r="F659" s="65">
        <v>534534</v>
      </c>
      <c r="G659" s="25" t="s">
        <v>1392</v>
      </c>
      <c r="H659" s="52" t="s">
        <v>1393</v>
      </c>
      <c r="I659" s="62">
        <v>700000</v>
      </c>
      <c r="J659" s="66">
        <v>700000</v>
      </c>
      <c r="K659" s="28" t="s">
        <v>1394</v>
      </c>
      <c r="L659" s="55" t="s">
        <v>1395</v>
      </c>
      <c r="M659" s="67">
        <v>572496</v>
      </c>
      <c r="N659" s="68">
        <v>572496</v>
      </c>
      <c r="O659" s="25" t="s">
        <v>1398</v>
      </c>
      <c r="P659" s="75" t="s">
        <v>1399</v>
      </c>
      <c r="Q659" s="69">
        <v>658370</v>
      </c>
      <c r="R659" s="63">
        <v>658370</v>
      </c>
      <c r="S659" s="24" t="s">
        <v>80</v>
      </c>
      <c r="T659" s="54" t="s">
        <v>81</v>
      </c>
      <c r="U659" s="18">
        <v>706257</v>
      </c>
      <c r="V659" s="18">
        <v>706257</v>
      </c>
      <c r="W659" s="18" t="s">
        <v>1396</v>
      </c>
      <c r="X659" s="77" t="s">
        <v>1397</v>
      </c>
      <c r="Y659" s="89">
        <f t="shared" si="153"/>
        <v>634331.4</v>
      </c>
      <c r="Z659" s="90">
        <f t="shared" si="154"/>
        <v>77211.801221056798</v>
      </c>
      <c r="AA659" s="91">
        <f t="shared" si="155"/>
        <v>0.1217215499990333</v>
      </c>
      <c r="AB659" s="90">
        <f t="shared" si="156"/>
        <v>711543.20122105686</v>
      </c>
      <c r="AC659" s="90">
        <f t="shared" si="157"/>
        <v>557119.59877894318</v>
      </c>
      <c r="AD659" s="92" t="str">
        <f t="shared" si="160"/>
        <v/>
      </c>
      <c r="AE659" s="92">
        <f t="shared" si="161"/>
        <v>700000</v>
      </c>
      <c r="AF659" s="92">
        <f t="shared" si="162"/>
        <v>572496</v>
      </c>
      <c r="AG659" s="92">
        <f t="shared" si="163"/>
        <v>658370</v>
      </c>
      <c r="AH659" s="92">
        <f t="shared" si="164"/>
        <v>706257</v>
      </c>
      <c r="AI659" s="100">
        <f t="shared" si="165"/>
        <v>659280.75</v>
      </c>
      <c r="AJ659" s="93">
        <f t="shared" si="158"/>
        <v>61636.698166892966</v>
      </c>
      <c r="AK659" s="23">
        <f t="shared" si="159"/>
        <v>9.3490820362786206E-2</v>
      </c>
      <c r="AM659" s="41"/>
    </row>
    <row r="660" spans="1:39" s="15" customFormat="1" ht="74.25" customHeight="1" x14ac:dyDescent="0.2">
      <c r="A660" s="81">
        <v>657</v>
      </c>
      <c r="B660" s="82" t="s">
        <v>734</v>
      </c>
      <c r="C660" s="82" t="s">
        <v>1388</v>
      </c>
      <c r="D660" s="83" t="s">
        <v>1391</v>
      </c>
      <c r="E660" s="64">
        <v>1985600</v>
      </c>
      <c r="F660" s="65">
        <v>1985600</v>
      </c>
      <c r="G660" s="25" t="s">
        <v>1392</v>
      </c>
      <c r="H660" s="52" t="s">
        <v>1393</v>
      </c>
      <c r="I660" s="62">
        <v>800000</v>
      </c>
      <c r="J660" s="66">
        <v>800000</v>
      </c>
      <c r="K660" s="28" t="s">
        <v>1394</v>
      </c>
      <c r="L660" s="55" t="s">
        <v>1395</v>
      </c>
      <c r="M660" s="67">
        <v>2126613</v>
      </c>
      <c r="N660" s="68">
        <v>2126613</v>
      </c>
      <c r="O660" s="25" t="s">
        <v>1398</v>
      </c>
      <c r="P660" s="75" t="s">
        <v>1399</v>
      </c>
      <c r="Q660" s="69">
        <v>2445605</v>
      </c>
      <c r="R660" s="63">
        <v>2445605</v>
      </c>
      <c r="S660" s="24" t="s">
        <v>80</v>
      </c>
      <c r="T660" s="54" t="s">
        <v>81</v>
      </c>
      <c r="U660" s="18">
        <v>2623486</v>
      </c>
      <c r="V660" s="18">
        <v>2623486</v>
      </c>
      <c r="W660" s="18" t="s">
        <v>1396</v>
      </c>
      <c r="X660" s="77" t="s">
        <v>1397</v>
      </c>
      <c r="Y660" s="89">
        <f t="shared" si="153"/>
        <v>1996260.8</v>
      </c>
      <c r="Z660" s="90">
        <f t="shared" si="154"/>
        <v>714749.41621291323</v>
      </c>
      <c r="AA660" s="91">
        <f t="shared" si="155"/>
        <v>0.3580441073695948</v>
      </c>
      <c r="AB660" s="90">
        <f t="shared" si="156"/>
        <v>2711010.2162129134</v>
      </c>
      <c r="AC660" s="90">
        <f t="shared" si="157"/>
        <v>1281511.3837870867</v>
      </c>
      <c r="AD660" s="92">
        <f t="shared" si="160"/>
        <v>1985600</v>
      </c>
      <c r="AE660" s="92" t="str">
        <f t="shared" si="161"/>
        <v/>
      </c>
      <c r="AF660" s="92">
        <f t="shared" si="162"/>
        <v>2126613</v>
      </c>
      <c r="AG660" s="92">
        <f t="shared" si="163"/>
        <v>2445605</v>
      </c>
      <c r="AH660" s="92">
        <f t="shared" si="164"/>
        <v>2623486</v>
      </c>
      <c r="AI660" s="100">
        <f t="shared" si="165"/>
        <v>2295326</v>
      </c>
      <c r="AJ660" s="93">
        <f t="shared" si="158"/>
        <v>291357.18908011634</v>
      </c>
      <c r="AK660" s="23">
        <f t="shared" si="159"/>
        <v>0.12693499271132569</v>
      </c>
      <c r="AM660" s="41"/>
    </row>
    <row r="661" spans="1:39" s="15" customFormat="1" ht="74.25" customHeight="1" x14ac:dyDescent="0.2">
      <c r="A661" s="81">
        <v>658</v>
      </c>
      <c r="B661" s="82" t="s">
        <v>735</v>
      </c>
      <c r="C661" s="82" t="s">
        <v>1388</v>
      </c>
      <c r="D661" s="83" t="s">
        <v>1391</v>
      </c>
      <c r="E661" s="64">
        <v>2240290</v>
      </c>
      <c r="F661" s="65">
        <v>2240290</v>
      </c>
      <c r="G661" s="25" t="s">
        <v>1392</v>
      </c>
      <c r="H661" s="52" t="s">
        <v>1393</v>
      </c>
      <c r="I661" s="62">
        <v>900000</v>
      </c>
      <c r="J661" s="66">
        <v>900000</v>
      </c>
      <c r="K661" s="28" t="s">
        <v>1394</v>
      </c>
      <c r="L661" s="55" t="s">
        <v>1395</v>
      </c>
      <c r="M661" s="67">
        <v>2399391</v>
      </c>
      <c r="N661" s="68">
        <v>2399391</v>
      </c>
      <c r="O661" s="25" t="s">
        <v>1398</v>
      </c>
      <c r="P661" s="75" t="s">
        <v>1399</v>
      </c>
      <c r="Q661" s="69">
        <v>2759300</v>
      </c>
      <c r="R661" s="63">
        <v>2759300</v>
      </c>
      <c r="S661" s="24" t="s">
        <v>80</v>
      </c>
      <c r="T661" s="54" t="s">
        <v>81</v>
      </c>
      <c r="U661" s="18">
        <v>2959997</v>
      </c>
      <c r="V661" s="18">
        <v>2959997</v>
      </c>
      <c r="W661" s="18" t="s">
        <v>1396</v>
      </c>
      <c r="X661" s="77" t="s">
        <v>1397</v>
      </c>
      <c r="Y661" s="89">
        <f t="shared" si="153"/>
        <v>2251795.6</v>
      </c>
      <c r="Z661" s="90">
        <f t="shared" si="154"/>
        <v>807523.69378446089</v>
      </c>
      <c r="AA661" s="91">
        <f t="shared" si="155"/>
        <v>0.35861323016372393</v>
      </c>
      <c r="AB661" s="90">
        <f t="shared" si="156"/>
        <v>3059319.293784461</v>
      </c>
      <c r="AC661" s="90">
        <f t="shared" si="157"/>
        <v>1444271.9062155392</v>
      </c>
      <c r="AD661" s="92">
        <f t="shared" si="160"/>
        <v>2240290</v>
      </c>
      <c r="AE661" s="92" t="str">
        <f t="shared" si="161"/>
        <v/>
      </c>
      <c r="AF661" s="92">
        <f t="shared" si="162"/>
        <v>2399391</v>
      </c>
      <c r="AG661" s="92">
        <f t="shared" si="163"/>
        <v>2759300</v>
      </c>
      <c r="AH661" s="92">
        <f t="shared" si="164"/>
        <v>2959997</v>
      </c>
      <c r="AI661" s="100">
        <f t="shared" si="165"/>
        <v>2589744.5</v>
      </c>
      <c r="AJ661" s="93">
        <f t="shared" si="158"/>
        <v>328729.31309767108</v>
      </c>
      <c r="AK661" s="23">
        <f t="shared" si="159"/>
        <v>0.1269350366793601</v>
      </c>
      <c r="AM661" s="41"/>
    </row>
    <row r="662" spans="1:39" s="15" customFormat="1" ht="74.25" customHeight="1" x14ac:dyDescent="0.2">
      <c r="A662" s="81">
        <v>659</v>
      </c>
      <c r="B662" s="82" t="s">
        <v>736</v>
      </c>
      <c r="C662" s="82" t="s">
        <v>1388</v>
      </c>
      <c r="D662" s="83" t="s">
        <v>1391</v>
      </c>
      <c r="E662" s="64">
        <v>2654888</v>
      </c>
      <c r="F662" s="65">
        <v>2654888</v>
      </c>
      <c r="G662" s="25" t="s">
        <v>1392</v>
      </c>
      <c r="H662" s="52" t="s">
        <v>1393</v>
      </c>
      <c r="I662" s="62">
        <v>900000</v>
      </c>
      <c r="J662" s="66">
        <v>900000</v>
      </c>
      <c r="K662" s="28" t="s">
        <v>1394</v>
      </c>
      <c r="L662" s="55" t="s">
        <v>1395</v>
      </c>
      <c r="M662" s="67">
        <v>2843433</v>
      </c>
      <c r="N662" s="68">
        <v>2843433</v>
      </c>
      <c r="O662" s="25" t="s">
        <v>1398</v>
      </c>
      <c r="P662" s="75" t="s">
        <v>1399</v>
      </c>
      <c r="Q662" s="69">
        <v>3269948</v>
      </c>
      <c r="R662" s="63">
        <v>3269948</v>
      </c>
      <c r="S662" s="24" t="s">
        <v>80</v>
      </c>
      <c r="T662" s="54" t="s">
        <v>81</v>
      </c>
      <c r="U662" s="18">
        <v>3507787</v>
      </c>
      <c r="V662" s="18">
        <v>3507787</v>
      </c>
      <c r="W662" s="18" t="s">
        <v>1396</v>
      </c>
      <c r="X662" s="77" t="s">
        <v>1397</v>
      </c>
      <c r="Y662" s="89">
        <f t="shared" si="153"/>
        <v>2635211.2000000002</v>
      </c>
      <c r="Z662" s="90">
        <f t="shared" si="154"/>
        <v>1027007.8791176337</v>
      </c>
      <c r="AA662" s="91">
        <f t="shared" si="155"/>
        <v>0.38972507369338505</v>
      </c>
      <c r="AB662" s="90">
        <f t="shared" si="156"/>
        <v>3662219.0791176339</v>
      </c>
      <c r="AC662" s="90">
        <f t="shared" si="157"/>
        <v>1608203.3208823665</v>
      </c>
      <c r="AD662" s="92">
        <f t="shared" si="160"/>
        <v>2654888</v>
      </c>
      <c r="AE662" s="92" t="str">
        <f t="shared" si="161"/>
        <v/>
      </c>
      <c r="AF662" s="92">
        <f t="shared" si="162"/>
        <v>2843433</v>
      </c>
      <c r="AG662" s="92">
        <f t="shared" si="163"/>
        <v>3269948</v>
      </c>
      <c r="AH662" s="92">
        <f t="shared" si="164"/>
        <v>3507787</v>
      </c>
      <c r="AI662" s="100">
        <f t="shared" si="165"/>
        <v>3069014</v>
      </c>
      <c r="AJ662" s="93">
        <f t="shared" si="158"/>
        <v>389565.29162730434</v>
      </c>
      <c r="AK662" s="23">
        <f t="shared" si="159"/>
        <v>0.12693499984923637</v>
      </c>
      <c r="AM662" s="41"/>
    </row>
    <row r="663" spans="1:39" s="15" customFormat="1" ht="74.25" customHeight="1" x14ac:dyDescent="0.2">
      <c r="A663" s="81">
        <v>660</v>
      </c>
      <c r="B663" s="82" t="s">
        <v>737</v>
      </c>
      <c r="C663" s="82" t="s">
        <v>1388</v>
      </c>
      <c r="D663" s="83" t="s">
        <v>1391</v>
      </c>
      <c r="E663" s="64">
        <v>696750</v>
      </c>
      <c r="F663" s="65">
        <v>696750</v>
      </c>
      <c r="G663" s="25" t="s">
        <v>1392</v>
      </c>
      <c r="H663" s="52" t="s">
        <v>1393</v>
      </c>
      <c r="I663" s="62">
        <v>700000</v>
      </c>
      <c r="J663" s="66">
        <v>700000</v>
      </c>
      <c r="K663" s="28" t="s">
        <v>1394</v>
      </c>
      <c r="L663" s="55" t="s">
        <v>1395</v>
      </c>
      <c r="M663" s="67">
        <v>746232</v>
      </c>
      <c r="N663" s="68">
        <v>746232</v>
      </c>
      <c r="O663" s="25" t="s">
        <v>1398</v>
      </c>
      <c r="P663" s="75" t="s">
        <v>1399</v>
      </c>
      <c r="Q663" s="69">
        <v>858167</v>
      </c>
      <c r="R663" s="63">
        <v>858167</v>
      </c>
      <c r="S663" s="24" t="s">
        <v>80</v>
      </c>
      <c r="T663" s="54" t="s">
        <v>81</v>
      </c>
      <c r="U663" s="18">
        <v>920586</v>
      </c>
      <c r="V663" s="18">
        <v>920586</v>
      </c>
      <c r="W663" s="18" t="s">
        <v>1396</v>
      </c>
      <c r="X663" s="77" t="s">
        <v>1397</v>
      </c>
      <c r="Y663" s="89">
        <f t="shared" si="153"/>
        <v>784347</v>
      </c>
      <c r="Z663" s="90">
        <f t="shared" si="154"/>
        <v>100313.08683815885</v>
      </c>
      <c r="AA663" s="91">
        <f t="shared" si="155"/>
        <v>0.12789375982589193</v>
      </c>
      <c r="AB663" s="90">
        <f t="shared" si="156"/>
        <v>884660.0868381589</v>
      </c>
      <c r="AC663" s="90">
        <f t="shared" si="157"/>
        <v>684033.9131618411</v>
      </c>
      <c r="AD663" s="92">
        <f t="shared" si="160"/>
        <v>696750</v>
      </c>
      <c r="AE663" s="92">
        <f t="shared" si="161"/>
        <v>700000</v>
      </c>
      <c r="AF663" s="92">
        <f t="shared" si="162"/>
        <v>746232</v>
      </c>
      <c r="AG663" s="92">
        <f t="shared" si="163"/>
        <v>858167</v>
      </c>
      <c r="AH663" s="92" t="str">
        <f t="shared" si="164"/>
        <v/>
      </c>
      <c r="AI663" s="100">
        <f t="shared" si="165"/>
        <v>750287.25</v>
      </c>
      <c r="AJ663" s="93">
        <f t="shared" si="158"/>
        <v>75386.847134740063</v>
      </c>
      <c r="AK663" s="23">
        <f t="shared" si="159"/>
        <v>0.10047731336863323</v>
      </c>
      <c r="AM663" s="41"/>
    </row>
    <row r="664" spans="1:39" s="15" customFormat="1" ht="74.25" customHeight="1" x14ac:dyDescent="0.2">
      <c r="A664" s="81">
        <v>661</v>
      </c>
      <c r="B664" s="82" t="s">
        <v>738</v>
      </c>
      <c r="C664" s="82" t="s">
        <v>1389</v>
      </c>
      <c r="D664" s="83" t="s">
        <v>1391</v>
      </c>
      <c r="E664" s="64">
        <v>3468187</v>
      </c>
      <c r="F664" s="65">
        <v>3468187</v>
      </c>
      <c r="G664" s="25" t="s">
        <v>1392</v>
      </c>
      <c r="H664" s="52" t="s">
        <v>1393</v>
      </c>
      <c r="I664" s="62">
        <v>900000</v>
      </c>
      <c r="J664" s="66">
        <v>900000</v>
      </c>
      <c r="K664" s="28" t="s">
        <v>1394</v>
      </c>
      <c r="L664" s="55" t="s">
        <v>1395</v>
      </c>
      <c r="M664" s="67">
        <v>3714491</v>
      </c>
      <c r="N664" s="68">
        <v>3714491</v>
      </c>
      <c r="O664" s="25" t="s">
        <v>1398</v>
      </c>
      <c r="P664" s="75" t="s">
        <v>1399</v>
      </c>
      <c r="Q664" s="69">
        <v>4271664</v>
      </c>
      <c r="R664" s="63">
        <v>4271664</v>
      </c>
      <c r="S664" s="24" t="s">
        <v>80</v>
      </c>
      <c r="T664" s="54" t="s">
        <v>81</v>
      </c>
      <c r="U664" s="18">
        <v>4582362</v>
      </c>
      <c r="V664" s="18">
        <v>4582362</v>
      </c>
      <c r="W664" s="18" t="s">
        <v>1396</v>
      </c>
      <c r="X664" s="77" t="s">
        <v>1397</v>
      </c>
      <c r="Y664" s="89">
        <f t="shared" si="153"/>
        <v>3387340.7999999998</v>
      </c>
      <c r="Z664" s="90">
        <f t="shared" si="154"/>
        <v>1458640.7034690548</v>
      </c>
      <c r="AA664" s="91">
        <f t="shared" si="155"/>
        <v>0.43061527894360524</v>
      </c>
      <c r="AB664" s="90">
        <f t="shared" si="156"/>
        <v>4845981.5034690546</v>
      </c>
      <c r="AC664" s="90">
        <f t="shared" si="157"/>
        <v>1928700.096530945</v>
      </c>
      <c r="AD664" s="92">
        <f t="shared" si="160"/>
        <v>3468187</v>
      </c>
      <c r="AE664" s="92" t="str">
        <f t="shared" si="161"/>
        <v/>
      </c>
      <c r="AF664" s="92">
        <f t="shared" si="162"/>
        <v>3714491</v>
      </c>
      <c r="AG664" s="92">
        <f t="shared" si="163"/>
        <v>4271664</v>
      </c>
      <c r="AH664" s="92">
        <f t="shared" si="164"/>
        <v>4582362</v>
      </c>
      <c r="AI664" s="100">
        <f t="shared" si="165"/>
        <v>4009176</v>
      </c>
      <c r="AJ664" s="93">
        <f t="shared" si="158"/>
        <v>508904.21105416946</v>
      </c>
      <c r="AK664" s="23">
        <f t="shared" si="159"/>
        <v>0.12693486418510175</v>
      </c>
      <c r="AM664" s="41"/>
    </row>
    <row r="665" spans="1:39" s="15" customFormat="1" ht="74.25" customHeight="1" x14ac:dyDescent="0.2">
      <c r="A665" s="81">
        <v>662</v>
      </c>
      <c r="B665" s="82" t="s">
        <v>739</v>
      </c>
      <c r="C665" s="82" t="s">
        <v>1389</v>
      </c>
      <c r="D665" s="83" t="s">
        <v>1391</v>
      </c>
      <c r="E665" s="64">
        <v>3941956</v>
      </c>
      <c r="F665" s="65">
        <v>3941956</v>
      </c>
      <c r="G665" s="25" t="s">
        <v>1392</v>
      </c>
      <c r="H665" s="52" t="s">
        <v>1393</v>
      </c>
      <c r="I665" s="62">
        <v>950000</v>
      </c>
      <c r="J665" s="66">
        <v>950000</v>
      </c>
      <c r="K665" s="28" t="s">
        <v>1394</v>
      </c>
      <c r="L665" s="55" t="s">
        <v>1395</v>
      </c>
      <c r="M665" s="67">
        <v>4221906</v>
      </c>
      <c r="N665" s="68">
        <v>4221906</v>
      </c>
      <c r="O665" s="25" t="s">
        <v>1398</v>
      </c>
      <c r="P665" s="75" t="s">
        <v>1399</v>
      </c>
      <c r="Q665" s="69">
        <v>4855192</v>
      </c>
      <c r="R665" s="63">
        <v>4855192</v>
      </c>
      <c r="S665" s="24" t="s">
        <v>80</v>
      </c>
      <c r="T665" s="54" t="s">
        <v>81</v>
      </c>
      <c r="U665" s="18">
        <v>5208333</v>
      </c>
      <c r="V665" s="18">
        <v>5208333</v>
      </c>
      <c r="W665" s="18" t="s">
        <v>1396</v>
      </c>
      <c r="X665" s="77" t="s">
        <v>1397</v>
      </c>
      <c r="Y665" s="89">
        <f t="shared" si="153"/>
        <v>3835477.4</v>
      </c>
      <c r="Z665" s="90">
        <f t="shared" si="154"/>
        <v>1689023.0123484998</v>
      </c>
      <c r="AA665" s="91">
        <f t="shared" si="155"/>
        <v>0.44036839125906463</v>
      </c>
      <c r="AB665" s="90">
        <f t="shared" si="156"/>
        <v>5524500.4123484995</v>
      </c>
      <c r="AC665" s="90">
        <f t="shared" si="157"/>
        <v>2146454.3876515003</v>
      </c>
      <c r="AD665" s="92">
        <f t="shared" si="160"/>
        <v>3941956</v>
      </c>
      <c r="AE665" s="92" t="str">
        <f t="shared" si="161"/>
        <v/>
      </c>
      <c r="AF665" s="92">
        <f t="shared" si="162"/>
        <v>4221906</v>
      </c>
      <c r="AG665" s="92">
        <f t="shared" si="163"/>
        <v>4855192</v>
      </c>
      <c r="AH665" s="92">
        <f t="shared" si="164"/>
        <v>5208333</v>
      </c>
      <c r="AI665" s="100">
        <f t="shared" si="165"/>
        <v>4556846.75</v>
      </c>
      <c r="AJ665" s="93">
        <f t="shared" si="158"/>
        <v>578423.19068963977</v>
      </c>
      <c r="AK665" s="23">
        <f t="shared" si="159"/>
        <v>0.12693496674858329</v>
      </c>
      <c r="AM665" s="41"/>
    </row>
    <row r="666" spans="1:39" s="15" customFormat="1" ht="74.25" customHeight="1" x14ac:dyDescent="0.2">
      <c r="A666" s="81">
        <v>663</v>
      </c>
      <c r="B666" s="82" t="s">
        <v>740</v>
      </c>
      <c r="C666" s="82" t="s">
        <v>1388</v>
      </c>
      <c r="D666" s="83" t="s">
        <v>1391</v>
      </c>
      <c r="E666" s="64">
        <v>780869</v>
      </c>
      <c r="F666" s="65">
        <v>780869</v>
      </c>
      <c r="G666" s="25" t="s">
        <v>1392</v>
      </c>
      <c r="H666" s="52" t="s">
        <v>1393</v>
      </c>
      <c r="I666" s="62">
        <v>700000</v>
      </c>
      <c r="J666" s="66">
        <v>700000</v>
      </c>
      <c r="K666" s="28" t="s">
        <v>1394</v>
      </c>
      <c r="L666" s="55" t="s">
        <v>1395</v>
      </c>
      <c r="M666" s="67">
        <v>836325</v>
      </c>
      <c r="N666" s="68">
        <v>836325</v>
      </c>
      <c r="O666" s="25" t="s">
        <v>1398</v>
      </c>
      <c r="P666" s="75" t="s">
        <v>1399</v>
      </c>
      <c r="Q666" s="69">
        <v>961773</v>
      </c>
      <c r="R666" s="63">
        <v>961773</v>
      </c>
      <c r="S666" s="24" t="s">
        <v>80</v>
      </c>
      <c r="T666" s="54" t="s">
        <v>81</v>
      </c>
      <c r="U666" s="18">
        <v>1031728</v>
      </c>
      <c r="V666" s="18">
        <v>1031728</v>
      </c>
      <c r="W666" s="18" t="s">
        <v>1396</v>
      </c>
      <c r="X666" s="77" t="s">
        <v>1397</v>
      </c>
      <c r="Y666" s="89">
        <f t="shared" si="153"/>
        <v>862139</v>
      </c>
      <c r="Z666" s="90">
        <f t="shared" si="154"/>
        <v>134394.56247743062</v>
      </c>
      <c r="AA666" s="91">
        <f t="shared" si="155"/>
        <v>0.15588502837411441</v>
      </c>
      <c r="AB666" s="90">
        <f t="shared" si="156"/>
        <v>996533.56247743056</v>
      </c>
      <c r="AC666" s="90">
        <f t="shared" si="157"/>
        <v>727744.43752256944</v>
      </c>
      <c r="AD666" s="92">
        <f t="shared" si="160"/>
        <v>780869</v>
      </c>
      <c r="AE666" s="92" t="str">
        <f t="shared" si="161"/>
        <v/>
      </c>
      <c r="AF666" s="92">
        <f t="shared" si="162"/>
        <v>836325</v>
      </c>
      <c r="AG666" s="92">
        <f t="shared" si="163"/>
        <v>961773</v>
      </c>
      <c r="AH666" s="92" t="str">
        <f t="shared" si="164"/>
        <v/>
      </c>
      <c r="AI666" s="100">
        <f t="shared" si="165"/>
        <v>859655.66666666663</v>
      </c>
      <c r="AJ666" s="93">
        <f t="shared" si="158"/>
        <v>92681.197172529734</v>
      </c>
      <c r="AK666" s="23">
        <f t="shared" si="159"/>
        <v>0.10781200050934704</v>
      </c>
      <c r="AM666" s="41"/>
    </row>
    <row r="667" spans="1:39" s="15" customFormat="1" ht="74.25" customHeight="1" x14ac:dyDescent="0.2">
      <c r="A667" s="81">
        <v>664</v>
      </c>
      <c r="B667" s="82" t="s">
        <v>741</v>
      </c>
      <c r="C667" s="82" t="s">
        <v>1389</v>
      </c>
      <c r="D667" s="83" t="s">
        <v>1391</v>
      </c>
      <c r="E667" s="64">
        <v>4309371</v>
      </c>
      <c r="F667" s="65">
        <v>4309371</v>
      </c>
      <c r="G667" s="25" t="s">
        <v>1392</v>
      </c>
      <c r="H667" s="52" t="s">
        <v>1393</v>
      </c>
      <c r="I667" s="62">
        <v>950000</v>
      </c>
      <c r="J667" s="66">
        <v>950000</v>
      </c>
      <c r="K667" s="28" t="s">
        <v>1394</v>
      </c>
      <c r="L667" s="55" t="s">
        <v>1395</v>
      </c>
      <c r="M667" s="67">
        <v>4615414</v>
      </c>
      <c r="N667" s="68">
        <v>4615414</v>
      </c>
      <c r="O667" s="25" t="s">
        <v>1398</v>
      </c>
      <c r="P667" s="75" t="s">
        <v>1399</v>
      </c>
      <c r="Q667" s="69">
        <v>5307727</v>
      </c>
      <c r="R667" s="63">
        <v>5307727</v>
      </c>
      <c r="S667" s="24" t="s">
        <v>80</v>
      </c>
      <c r="T667" s="54" t="s">
        <v>81</v>
      </c>
      <c r="U667" s="18">
        <v>5693782</v>
      </c>
      <c r="V667" s="18">
        <v>5693782</v>
      </c>
      <c r="W667" s="18" t="s">
        <v>1396</v>
      </c>
      <c r="X667" s="77" t="s">
        <v>1397</v>
      </c>
      <c r="Y667" s="89">
        <f t="shared" si="153"/>
        <v>4175258.8</v>
      </c>
      <c r="Z667" s="90">
        <f t="shared" si="154"/>
        <v>1884304.5097729557</v>
      </c>
      <c r="AA667" s="91">
        <f t="shared" si="155"/>
        <v>0.45130244615566245</v>
      </c>
      <c r="AB667" s="90">
        <f t="shared" si="156"/>
        <v>6059563.3097729553</v>
      </c>
      <c r="AC667" s="90">
        <f t="shared" si="157"/>
        <v>2290954.2902270444</v>
      </c>
      <c r="AD667" s="92">
        <f t="shared" si="160"/>
        <v>4309371</v>
      </c>
      <c r="AE667" s="92" t="str">
        <f t="shared" si="161"/>
        <v/>
      </c>
      <c r="AF667" s="92">
        <f t="shared" si="162"/>
        <v>4615414</v>
      </c>
      <c r="AG667" s="92">
        <f t="shared" si="163"/>
        <v>5307727</v>
      </c>
      <c r="AH667" s="92">
        <f t="shared" si="164"/>
        <v>5693782</v>
      </c>
      <c r="AI667" s="100">
        <f t="shared" si="165"/>
        <v>4981573.5</v>
      </c>
      <c r="AJ667" s="93">
        <f t="shared" si="158"/>
        <v>632335.89003550948</v>
      </c>
      <c r="AK667" s="23">
        <f t="shared" si="159"/>
        <v>0.12693497145741389</v>
      </c>
      <c r="AM667" s="41"/>
    </row>
    <row r="668" spans="1:39" s="15" customFormat="1" ht="74.25" customHeight="1" x14ac:dyDescent="0.2">
      <c r="A668" s="81">
        <v>665</v>
      </c>
      <c r="B668" s="82" t="s">
        <v>742</v>
      </c>
      <c r="C668" s="82" t="s">
        <v>1389</v>
      </c>
      <c r="D668" s="83" t="s">
        <v>1391</v>
      </c>
      <c r="E668" s="64">
        <v>1153729</v>
      </c>
      <c r="F668" s="65">
        <v>1153729</v>
      </c>
      <c r="G668" s="25" t="s">
        <v>1392</v>
      </c>
      <c r="H668" s="52" t="s">
        <v>1393</v>
      </c>
      <c r="I668" s="62">
        <v>800000</v>
      </c>
      <c r="J668" s="66">
        <v>800000</v>
      </c>
      <c r="K668" s="28" t="s">
        <v>1394</v>
      </c>
      <c r="L668" s="55" t="s">
        <v>1395</v>
      </c>
      <c r="M668" s="67">
        <v>1235664</v>
      </c>
      <c r="N668" s="68">
        <v>1235664</v>
      </c>
      <c r="O668" s="25" t="s">
        <v>1398</v>
      </c>
      <c r="P668" s="75" t="s">
        <v>1399</v>
      </c>
      <c r="Q668" s="69">
        <v>1421013</v>
      </c>
      <c r="R668" s="63">
        <v>1421013</v>
      </c>
      <c r="S668" s="24" t="s">
        <v>80</v>
      </c>
      <c r="T668" s="54" t="s">
        <v>81</v>
      </c>
      <c r="U668" s="18">
        <v>1524370</v>
      </c>
      <c r="V668" s="18">
        <v>1524370</v>
      </c>
      <c r="W668" s="18" t="s">
        <v>1396</v>
      </c>
      <c r="X668" s="77" t="s">
        <v>1397</v>
      </c>
      <c r="Y668" s="89">
        <f t="shared" si="153"/>
        <v>1226955.2</v>
      </c>
      <c r="Z668" s="90">
        <f t="shared" si="154"/>
        <v>280108.30734324886</v>
      </c>
      <c r="AA668" s="91">
        <f t="shared" si="155"/>
        <v>0.22829546453142616</v>
      </c>
      <c r="AB668" s="90">
        <f t="shared" si="156"/>
        <v>1507063.5073432489</v>
      </c>
      <c r="AC668" s="90">
        <f t="shared" si="157"/>
        <v>946846.89265675109</v>
      </c>
      <c r="AD668" s="92">
        <f t="shared" si="160"/>
        <v>1153729</v>
      </c>
      <c r="AE668" s="92" t="str">
        <f t="shared" si="161"/>
        <v/>
      </c>
      <c r="AF668" s="92">
        <f t="shared" si="162"/>
        <v>1235664</v>
      </c>
      <c r="AG668" s="92">
        <f t="shared" si="163"/>
        <v>1421013</v>
      </c>
      <c r="AH668" s="92" t="str">
        <f t="shared" si="164"/>
        <v/>
      </c>
      <c r="AI668" s="100">
        <f t="shared" si="165"/>
        <v>1270135.3333333333</v>
      </c>
      <c r="AJ668" s="93">
        <f t="shared" si="158"/>
        <v>136935.71039116618</v>
      </c>
      <c r="AK668" s="23">
        <f t="shared" si="159"/>
        <v>0.10781190539105244</v>
      </c>
      <c r="AM668" s="41"/>
    </row>
    <row r="669" spans="1:39" s="15" customFormat="1" ht="74.25" customHeight="1" x14ac:dyDescent="0.2">
      <c r="A669" s="81">
        <v>666</v>
      </c>
      <c r="B669" s="82" t="s">
        <v>743</v>
      </c>
      <c r="C669" s="82" t="s">
        <v>1388</v>
      </c>
      <c r="D669" s="83" t="s">
        <v>1391</v>
      </c>
      <c r="E669" s="64">
        <v>1481529</v>
      </c>
      <c r="F669" s="65">
        <v>1481529</v>
      </c>
      <c r="G669" s="25" t="s">
        <v>1392</v>
      </c>
      <c r="H669" s="52" t="s">
        <v>1393</v>
      </c>
      <c r="I669" s="62">
        <v>800000</v>
      </c>
      <c r="J669" s="66">
        <v>800000</v>
      </c>
      <c r="K669" s="28" t="s">
        <v>1394</v>
      </c>
      <c r="L669" s="55" t="s">
        <v>1395</v>
      </c>
      <c r="M669" s="67">
        <v>1586744</v>
      </c>
      <c r="N669" s="68">
        <v>1586744</v>
      </c>
      <c r="O669" s="25" t="s">
        <v>1398</v>
      </c>
      <c r="P669" s="75" t="s">
        <v>1399</v>
      </c>
      <c r="Q669" s="69">
        <v>1824756</v>
      </c>
      <c r="R669" s="63">
        <v>1824756</v>
      </c>
      <c r="S669" s="24" t="s">
        <v>80</v>
      </c>
      <c r="T669" s="54" t="s">
        <v>81</v>
      </c>
      <c r="U669" s="18">
        <v>1957479</v>
      </c>
      <c r="V669" s="18">
        <v>1957479</v>
      </c>
      <c r="W669" s="18" t="s">
        <v>1396</v>
      </c>
      <c r="X669" s="77" t="s">
        <v>1397</v>
      </c>
      <c r="Y669" s="89">
        <f t="shared" si="153"/>
        <v>1530101.6</v>
      </c>
      <c r="Z669" s="90">
        <f t="shared" si="154"/>
        <v>449468.75940970558</v>
      </c>
      <c r="AA669" s="91">
        <f t="shared" si="155"/>
        <v>0.29375092438940364</v>
      </c>
      <c r="AB669" s="90">
        <f t="shared" si="156"/>
        <v>1979570.3594097057</v>
      </c>
      <c r="AC669" s="90">
        <f t="shared" si="157"/>
        <v>1080632.8405902945</v>
      </c>
      <c r="AD669" s="92">
        <f t="shared" si="160"/>
        <v>1481529</v>
      </c>
      <c r="AE669" s="92" t="str">
        <f t="shared" si="161"/>
        <v/>
      </c>
      <c r="AF669" s="92">
        <f t="shared" si="162"/>
        <v>1586744</v>
      </c>
      <c r="AG669" s="92">
        <f t="shared" si="163"/>
        <v>1824756</v>
      </c>
      <c r="AH669" s="92">
        <f t="shared" si="164"/>
        <v>1957479</v>
      </c>
      <c r="AI669" s="100">
        <f t="shared" si="165"/>
        <v>1712627</v>
      </c>
      <c r="AJ669" s="93">
        <f t="shared" si="158"/>
        <v>217392.29504745561</v>
      </c>
      <c r="AK669" s="23">
        <f t="shared" si="159"/>
        <v>0.12693499229397623</v>
      </c>
      <c r="AM669" s="41"/>
    </row>
    <row r="670" spans="1:39" s="15" customFormat="1" ht="74.25" customHeight="1" x14ac:dyDescent="0.2">
      <c r="A670" s="81">
        <v>667</v>
      </c>
      <c r="B670" s="82" t="s">
        <v>744</v>
      </c>
      <c r="C670" s="82" t="s">
        <v>1388</v>
      </c>
      <c r="D670" s="83" t="s">
        <v>1391</v>
      </c>
      <c r="E670" s="64">
        <v>1699021</v>
      </c>
      <c r="F670" s="65">
        <v>1699021</v>
      </c>
      <c r="G670" s="25" t="s">
        <v>1392</v>
      </c>
      <c r="H670" s="52" t="s">
        <v>1393</v>
      </c>
      <c r="I670" s="62">
        <v>900000</v>
      </c>
      <c r="J670" s="66">
        <v>900000</v>
      </c>
      <c r="K670" s="28" t="s">
        <v>1394</v>
      </c>
      <c r="L670" s="55" t="s">
        <v>1395</v>
      </c>
      <c r="M670" s="67">
        <v>1819682</v>
      </c>
      <c r="N670" s="68">
        <v>1819682</v>
      </c>
      <c r="O670" s="25" t="s">
        <v>1398</v>
      </c>
      <c r="P670" s="75" t="s">
        <v>1399</v>
      </c>
      <c r="Q670" s="69">
        <v>2092635</v>
      </c>
      <c r="R670" s="63">
        <v>2092635</v>
      </c>
      <c r="S670" s="24" t="s">
        <v>80</v>
      </c>
      <c r="T670" s="54" t="s">
        <v>81</v>
      </c>
      <c r="U670" s="18">
        <v>2244842</v>
      </c>
      <c r="V670" s="18">
        <v>2244842</v>
      </c>
      <c r="W670" s="18" t="s">
        <v>1396</v>
      </c>
      <c r="X670" s="77" t="s">
        <v>1397</v>
      </c>
      <c r="Y670" s="89">
        <f t="shared" si="153"/>
        <v>1751236</v>
      </c>
      <c r="Z670" s="90">
        <f t="shared" si="154"/>
        <v>522545.24906317919</v>
      </c>
      <c r="AA670" s="91">
        <f t="shared" si="155"/>
        <v>0.29838653902910811</v>
      </c>
      <c r="AB670" s="90">
        <f t="shared" si="156"/>
        <v>2273781.2490631794</v>
      </c>
      <c r="AC670" s="90">
        <f t="shared" si="157"/>
        <v>1228690.7509368209</v>
      </c>
      <c r="AD670" s="92">
        <f t="shared" si="160"/>
        <v>1699021</v>
      </c>
      <c r="AE670" s="92" t="str">
        <f t="shared" si="161"/>
        <v/>
      </c>
      <c r="AF670" s="92">
        <f t="shared" si="162"/>
        <v>1819682</v>
      </c>
      <c r="AG670" s="92">
        <f t="shared" si="163"/>
        <v>2092635</v>
      </c>
      <c r="AH670" s="92">
        <f t="shared" si="164"/>
        <v>2244842</v>
      </c>
      <c r="AI670" s="100">
        <f t="shared" si="165"/>
        <v>1964045</v>
      </c>
      <c r="AJ670" s="93">
        <f t="shared" si="158"/>
        <v>249306.19704425053</v>
      </c>
      <c r="AK670" s="23">
        <f t="shared" si="159"/>
        <v>0.12693507381157282</v>
      </c>
      <c r="AM670" s="41"/>
    </row>
    <row r="671" spans="1:39" s="15" customFormat="1" ht="74.25" customHeight="1" x14ac:dyDescent="0.2">
      <c r="A671" s="81">
        <v>668</v>
      </c>
      <c r="B671" s="82" t="s">
        <v>745</v>
      </c>
      <c r="C671" s="82" t="s">
        <v>1388</v>
      </c>
      <c r="D671" s="83" t="s">
        <v>1391</v>
      </c>
      <c r="E671" s="64">
        <v>492402</v>
      </c>
      <c r="F671" s="65">
        <v>492402</v>
      </c>
      <c r="G671" s="25" t="s">
        <v>1392</v>
      </c>
      <c r="H671" s="52" t="s">
        <v>1393</v>
      </c>
      <c r="I671" s="62"/>
      <c r="J671" s="66"/>
      <c r="K671" s="28" t="s">
        <v>1394</v>
      </c>
      <c r="L671" s="55" t="s">
        <v>1395</v>
      </c>
      <c r="M671" s="67">
        <v>527372</v>
      </c>
      <c r="N671" s="68">
        <v>527372</v>
      </c>
      <c r="O671" s="25" t="s">
        <v>1398</v>
      </c>
      <c r="P671" s="75" t="s">
        <v>1399</v>
      </c>
      <c r="Q671" s="69">
        <v>606477</v>
      </c>
      <c r="R671" s="63">
        <v>606477</v>
      </c>
      <c r="S671" s="24" t="s">
        <v>80</v>
      </c>
      <c r="T671" s="54" t="s">
        <v>81</v>
      </c>
      <c r="U671" s="18">
        <v>1250589</v>
      </c>
      <c r="V671" s="18">
        <v>1250589</v>
      </c>
      <c r="W671" s="18" t="s">
        <v>1396</v>
      </c>
      <c r="X671" s="77" t="s">
        <v>1397</v>
      </c>
      <c r="Y671" s="89">
        <f t="shared" si="153"/>
        <v>719210</v>
      </c>
      <c r="Z671" s="90">
        <f t="shared" si="154"/>
        <v>357452.12175338954</v>
      </c>
      <c r="AA671" s="91">
        <f t="shared" si="155"/>
        <v>0.49700660690673037</v>
      </c>
      <c r="AB671" s="90">
        <f t="shared" si="156"/>
        <v>1076662.1217533895</v>
      </c>
      <c r="AC671" s="90">
        <f t="shared" si="157"/>
        <v>361757.87824661046</v>
      </c>
      <c r="AD671" s="92">
        <f t="shared" si="160"/>
        <v>492402</v>
      </c>
      <c r="AE671" s="92" t="str">
        <f t="shared" si="161"/>
        <v/>
      </c>
      <c r="AF671" s="92">
        <f t="shared" si="162"/>
        <v>527372</v>
      </c>
      <c r="AG671" s="92">
        <f t="shared" si="163"/>
        <v>606477</v>
      </c>
      <c r="AH671" s="92" t="str">
        <f t="shared" si="164"/>
        <v/>
      </c>
      <c r="AI671" s="100">
        <f t="shared" si="165"/>
        <v>542083.66666666663</v>
      </c>
      <c r="AJ671" s="93">
        <f t="shared" si="158"/>
        <v>58443.145520525613</v>
      </c>
      <c r="AK671" s="23">
        <f t="shared" si="159"/>
        <v>0.10781203920033061</v>
      </c>
      <c r="AM671" s="41"/>
    </row>
    <row r="672" spans="1:39" s="15" customFormat="1" ht="74.25" customHeight="1" x14ac:dyDescent="0.2">
      <c r="A672" s="81">
        <v>669</v>
      </c>
      <c r="B672" s="82" t="s">
        <v>746</v>
      </c>
      <c r="C672" s="82" t="s">
        <v>1388</v>
      </c>
      <c r="D672" s="83" t="s">
        <v>1391</v>
      </c>
      <c r="E672" s="64">
        <v>752398</v>
      </c>
      <c r="F672" s="65">
        <v>752398</v>
      </c>
      <c r="G672" s="25" t="s">
        <v>1392</v>
      </c>
      <c r="H672" s="52" t="s">
        <v>1393</v>
      </c>
      <c r="I672" s="62">
        <v>900000</v>
      </c>
      <c r="J672" s="66">
        <v>900000</v>
      </c>
      <c r="K672" s="28" t="s">
        <v>1394</v>
      </c>
      <c r="L672" s="55" t="s">
        <v>1395</v>
      </c>
      <c r="M672" s="67">
        <v>805831</v>
      </c>
      <c r="N672" s="68">
        <v>805831</v>
      </c>
      <c r="O672" s="25" t="s">
        <v>1398</v>
      </c>
      <c r="P672" s="75" t="s">
        <v>1399</v>
      </c>
      <c r="Q672" s="69">
        <v>926706</v>
      </c>
      <c r="R672" s="63">
        <v>926706</v>
      </c>
      <c r="S672" s="24" t="s">
        <v>80</v>
      </c>
      <c r="T672" s="54" t="s">
        <v>81</v>
      </c>
      <c r="U672" s="18">
        <v>994110</v>
      </c>
      <c r="V672" s="18">
        <v>994110</v>
      </c>
      <c r="W672" s="18" t="s">
        <v>1396</v>
      </c>
      <c r="X672" s="77" t="s">
        <v>1397</v>
      </c>
      <c r="Y672" s="89">
        <f t="shared" si="153"/>
        <v>875809</v>
      </c>
      <c r="Z672" s="90">
        <f t="shared" si="154"/>
        <v>96563.490895886731</v>
      </c>
      <c r="AA672" s="91">
        <f t="shared" si="155"/>
        <v>0.11025633545200693</v>
      </c>
      <c r="AB672" s="90">
        <f t="shared" si="156"/>
        <v>972372.49089588667</v>
      </c>
      <c r="AC672" s="90">
        <f t="shared" si="157"/>
        <v>779245.50910411333</v>
      </c>
      <c r="AD672" s="92" t="str">
        <f t="shared" si="160"/>
        <v/>
      </c>
      <c r="AE672" s="92">
        <f t="shared" si="161"/>
        <v>900000</v>
      </c>
      <c r="AF672" s="92">
        <f t="shared" si="162"/>
        <v>805831</v>
      </c>
      <c r="AG672" s="92">
        <f t="shared" si="163"/>
        <v>926706</v>
      </c>
      <c r="AH672" s="92" t="str">
        <f t="shared" si="164"/>
        <v/>
      </c>
      <c r="AI672" s="100">
        <f t="shared" si="165"/>
        <v>877512.33333333337</v>
      </c>
      <c r="AJ672" s="93">
        <f t="shared" si="158"/>
        <v>63497.738308803833</v>
      </c>
      <c r="AK672" s="23">
        <f t="shared" si="159"/>
        <v>7.236107789801681E-2</v>
      </c>
      <c r="AM672" s="41"/>
    </row>
    <row r="673" spans="1:60" s="15" customFormat="1" ht="74.25" customHeight="1" x14ac:dyDescent="0.2">
      <c r="A673" s="81">
        <v>670</v>
      </c>
      <c r="B673" s="82" t="s">
        <v>747</v>
      </c>
      <c r="C673" s="82" t="s">
        <v>1389</v>
      </c>
      <c r="D673" s="83" t="s">
        <v>1391</v>
      </c>
      <c r="E673" s="64">
        <v>814836</v>
      </c>
      <c r="F673" s="65">
        <v>814836</v>
      </c>
      <c r="G673" s="25" t="s">
        <v>1392</v>
      </c>
      <c r="H673" s="52" t="s">
        <v>1393</v>
      </c>
      <c r="I673" s="62">
        <v>950000</v>
      </c>
      <c r="J673" s="66">
        <v>950000</v>
      </c>
      <c r="K673" s="28" t="s">
        <v>1394</v>
      </c>
      <c r="L673" s="55" t="s">
        <v>1395</v>
      </c>
      <c r="M673" s="67">
        <v>872704</v>
      </c>
      <c r="N673" s="68">
        <v>872704</v>
      </c>
      <c r="O673" s="25" t="s">
        <v>1398</v>
      </c>
      <c r="P673" s="75" t="s">
        <v>1399</v>
      </c>
      <c r="Q673" s="69">
        <v>1003609</v>
      </c>
      <c r="R673" s="63">
        <v>1003609</v>
      </c>
      <c r="S673" s="24" t="s">
        <v>80</v>
      </c>
      <c r="T673" s="54" t="s">
        <v>81</v>
      </c>
      <c r="U673" s="18">
        <v>1076606</v>
      </c>
      <c r="V673" s="18">
        <v>1076606</v>
      </c>
      <c r="W673" s="18" t="s">
        <v>1396</v>
      </c>
      <c r="X673" s="77" t="s">
        <v>1397</v>
      </c>
      <c r="Y673" s="89">
        <f t="shared" si="153"/>
        <v>943551</v>
      </c>
      <c r="Z673" s="90">
        <f t="shared" si="154"/>
        <v>103608.68040854493</v>
      </c>
      <c r="AA673" s="91">
        <f t="shared" si="155"/>
        <v>0.10980718626607881</v>
      </c>
      <c r="AB673" s="90">
        <f t="shared" si="156"/>
        <v>1047159.680408545</v>
      </c>
      <c r="AC673" s="90">
        <f t="shared" si="157"/>
        <v>839942.31959145505</v>
      </c>
      <c r="AD673" s="92" t="str">
        <f t="shared" si="160"/>
        <v/>
      </c>
      <c r="AE673" s="92">
        <f t="shared" si="161"/>
        <v>950000</v>
      </c>
      <c r="AF673" s="92">
        <f t="shared" si="162"/>
        <v>872704</v>
      </c>
      <c r="AG673" s="92">
        <f t="shared" si="163"/>
        <v>1003609</v>
      </c>
      <c r="AH673" s="92" t="str">
        <f t="shared" si="164"/>
        <v/>
      </c>
      <c r="AI673" s="100">
        <f t="shared" si="165"/>
        <v>942104.33333333337</v>
      </c>
      <c r="AJ673" s="93">
        <f t="shared" si="158"/>
        <v>65808.707025235912</v>
      </c>
      <c r="AK673" s="23">
        <f t="shared" si="159"/>
        <v>6.9852886455147659E-2</v>
      </c>
      <c r="AM673" s="41"/>
    </row>
    <row r="674" spans="1:60" s="15" customFormat="1" ht="74.25" customHeight="1" x14ac:dyDescent="0.2">
      <c r="A674" s="81">
        <v>671</v>
      </c>
      <c r="B674" s="82" t="s">
        <v>748</v>
      </c>
      <c r="C674" s="82" t="s">
        <v>1388</v>
      </c>
      <c r="D674" s="83" t="s">
        <v>1391</v>
      </c>
      <c r="E674" s="64">
        <v>1107183</v>
      </c>
      <c r="F674" s="65">
        <v>1107183</v>
      </c>
      <c r="G674" s="25" t="s">
        <v>1392</v>
      </c>
      <c r="H674" s="52" t="s">
        <v>1393</v>
      </c>
      <c r="I674" s="62">
        <v>950000</v>
      </c>
      <c r="J674" s="66">
        <v>950000</v>
      </c>
      <c r="K674" s="28" t="s">
        <v>1394</v>
      </c>
      <c r="L674" s="55" t="s">
        <v>1395</v>
      </c>
      <c r="M674" s="67">
        <v>1185814</v>
      </c>
      <c r="N674" s="68">
        <v>1185814</v>
      </c>
      <c r="O674" s="25" t="s">
        <v>1398</v>
      </c>
      <c r="P674" s="75" t="s">
        <v>1399</v>
      </c>
      <c r="Q674" s="69">
        <v>1363686</v>
      </c>
      <c r="R674" s="63">
        <v>1363686</v>
      </c>
      <c r="S674" s="24" t="s">
        <v>80</v>
      </c>
      <c r="T674" s="54" t="s">
        <v>81</v>
      </c>
      <c r="U674" s="18">
        <v>1462873</v>
      </c>
      <c r="V674" s="18">
        <v>1462873</v>
      </c>
      <c r="W674" s="18" t="s">
        <v>1396</v>
      </c>
      <c r="X674" s="77" t="s">
        <v>1397</v>
      </c>
      <c r="Y674" s="89">
        <f t="shared" si="153"/>
        <v>1213911.2</v>
      </c>
      <c r="Z674" s="90">
        <f t="shared" si="154"/>
        <v>203865.121699863</v>
      </c>
      <c r="AA674" s="91">
        <f t="shared" si="155"/>
        <v>0.16794072062261473</v>
      </c>
      <c r="AB674" s="90">
        <f t="shared" si="156"/>
        <v>1417776.3216998628</v>
      </c>
      <c r="AC674" s="90">
        <f t="shared" si="157"/>
        <v>1010046.078300137</v>
      </c>
      <c r="AD674" s="92">
        <f t="shared" si="160"/>
        <v>1107183</v>
      </c>
      <c r="AE674" s="92" t="str">
        <f t="shared" si="161"/>
        <v/>
      </c>
      <c r="AF674" s="92">
        <f t="shared" si="162"/>
        <v>1185814</v>
      </c>
      <c r="AG674" s="92">
        <f t="shared" si="163"/>
        <v>1363686</v>
      </c>
      <c r="AH674" s="92" t="str">
        <f t="shared" si="164"/>
        <v/>
      </c>
      <c r="AI674" s="100">
        <f t="shared" si="165"/>
        <v>1218894.3333333333</v>
      </c>
      <c r="AJ674" s="93">
        <f t="shared" si="158"/>
        <v>131412.24673649459</v>
      </c>
      <c r="AK674" s="23">
        <f t="shared" si="159"/>
        <v>0.10781266525139964</v>
      </c>
      <c r="AM674" s="41"/>
    </row>
    <row r="675" spans="1:60" s="15" customFormat="1" ht="74.25" customHeight="1" x14ac:dyDescent="0.2">
      <c r="A675" s="81">
        <v>672</v>
      </c>
      <c r="B675" s="82" t="s">
        <v>749</v>
      </c>
      <c r="C675" s="82" t="s">
        <v>1390</v>
      </c>
      <c r="D675" s="83" t="s">
        <v>1391</v>
      </c>
      <c r="E675" s="64">
        <v>1656964</v>
      </c>
      <c r="F675" s="65">
        <v>1656964</v>
      </c>
      <c r="G675" s="25" t="s">
        <v>1392</v>
      </c>
      <c r="H675" s="52" t="s">
        <v>1393</v>
      </c>
      <c r="I675" s="62">
        <v>1500000</v>
      </c>
      <c r="J675" s="66">
        <v>1500000</v>
      </c>
      <c r="K675" s="28" t="s">
        <v>1394</v>
      </c>
      <c r="L675" s="55" t="s">
        <v>1395</v>
      </c>
      <c r="M675" s="67">
        <v>1774639</v>
      </c>
      <c r="N675" s="68">
        <v>1774639</v>
      </c>
      <c r="O675" s="25" t="s">
        <v>1398</v>
      </c>
      <c r="P675" s="75" t="s">
        <v>1399</v>
      </c>
      <c r="Q675" s="69">
        <v>2040835</v>
      </c>
      <c r="R675" s="63">
        <v>2040835</v>
      </c>
      <c r="S675" s="24" t="s">
        <v>80</v>
      </c>
      <c r="T675" s="54" t="s">
        <v>81</v>
      </c>
      <c r="U675" s="18">
        <v>2189274</v>
      </c>
      <c r="V675" s="18">
        <v>2189274</v>
      </c>
      <c r="W675" s="18" t="s">
        <v>1396</v>
      </c>
      <c r="X675" s="77" t="s">
        <v>1397</v>
      </c>
      <c r="Y675" s="89">
        <f t="shared" si="153"/>
        <v>1832342.4</v>
      </c>
      <c r="Z675" s="90">
        <f t="shared" si="154"/>
        <v>280806.01299170894</v>
      </c>
      <c r="AA675" s="91">
        <f t="shared" si="155"/>
        <v>0.15324974905984218</v>
      </c>
      <c r="AB675" s="90">
        <f t="shared" si="156"/>
        <v>2113148.4129917091</v>
      </c>
      <c r="AC675" s="90">
        <f t="shared" si="157"/>
        <v>1551536.387008291</v>
      </c>
      <c r="AD675" s="92">
        <f t="shared" si="160"/>
        <v>1656964</v>
      </c>
      <c r="AE675" s="92" t="str">
        <f t="shared" si="161"/>
        <v/>
      </c>
      <c r="AF675" s="92">
        <f t="shared" si="162"/>
        <v>1774639</v>
      </c>
      <c r="AG675" s="92">
        <f t="shared" si="163"/>
        <v>2040835</v>
      </c>
      <c r="AH675" s="92" t="str">
        <f t="shared" si="164"/>
        <v/>
      </c>
      <c r="AI675" s="100">
        <f t="shared" si="165"/>
        <v>1824146</v>
      </c>
      <c r="AJ675" s="93">
        <f t="shared" si="158"/>
        <v>196665.81667132699</v>
      </c>
      <c r="AK675" s="23">
        <f t="shared" si="159"/>
        <v>0.10781254168872831</v>
      </c>
      <c r="AM675" s="41"/>
    </row>
    <row r="676" spans="1:60" s="15" customFormat="1" ht="74.25" customHeight="1" x14ac:dyDescent="0.2">
      <c r="A676" s="81">
        <v>673</v>
      </c>
      <c r="B676" s="82" t="s">
        <v>750</v>
      </c>
      <c r="C676" s="82" t="s">
        <v>1390</v>
      </c>
      <c r="D676" s="83" t="s">
        <v>1391</v>
      </c>
      <c r="E676" s="64">
        <v>1924799</v>
      </c>
      <c r="F676" s="65">
        <v>1924799</v>
      </c>
      <c r="G676" s="25" t="s">
        <v>1392</v>
      </c>
      <c r="H676" s="52" t="s">
        <v>1393</v>
      </c>
      <c r="I676" s="62">
        <v>1800000</v>
      </c>
      <c r="J676" s="66">
        <v>1800000</v>
      </c>
      <c r="K676" s="28" t="s">
        <v>1394</v>
      </c>
      <c r="L676" s="55" t="s">
        <v>1395</v>
      </c>
      <c r="M676" s="67">
        <v>2061494</v>
      </c>
      <c r="N676" s="68">
        <v>2061494</v>
      </c>
      <c r="O676" s="25" t="s">
        <v>1398</v>
      </c>
      <c r="P676" s="75" t="s">
        <v>1399</v>
      </c>
      <c r="Q676" s="69">
        <v>2370719</v>
      </c>
      <c r="R676" s="63">
        <v>2370719</v>
      </c>
      <c r="S676" s="24" t="s">
        <v>80</v>
      </c>
      <c r="T676" s="54" t="s">
        <v>81</v>
      </c>
      <c r="U676" s="18">
        <v>2843152</v>
      </c>
      <c r="V676" s="18">
        <v>2843152</v>
      </c>
      <c r="W676" s="18" t="s">
        <v>1396</v>
      </c>
      <c r="X676" s="77" t="s">
        <v>1397</v>
      </c>
      <c r="Y676" s="89">
        <f t="shared" si="153"/>
        <v>2200032.7999999998</v>
      </c>
      <c r="Z676" s="90">
        <f t="shared" si="154"/>
        <v>417644.87579844694</v>
      </c>
      <c r="AA676" s="91">
        <f t="shared" si="155"/>
        <v>0.18983574962993596</v>
      </c>
      <c r="AB676" s="90">
        <f t="shared" si="156"/>
        <v>2617677.6757984469</v>
      </c>
      <c r="AC676" s="90">
        <f t="shared" si="157"/>
        <v>1782387.9242015528</v>
      </c>
      <c r="AD676" s="92">
        <f t="shared" si="160"/>
        <v>1924799</v>
      </c>
      <c r="AE676" s="92">
        <f t="shared" si="161"/>
        <v>1800000</v>
      </c>
      <c r="AF676" s="92">
        <f t="shared" si="162"/>
        <v>2061494</v>
      </c>
      <c r="AG676" s="92">
        <f t="shared" si="163"/>
        <v>2370719</v>
      </c>
      <c r="AH676" s="92" t="str">
        <f t="shared" si="164"/>
        <v/>
      </c>
      <c r="AI676" s="100">
        <f t="shared" si="165"/>
        <v>2039253</v>
      </c>
      <c r="AJ676" s="93">
        <f t="shared" si="158"/>
        <v>245428.93564940544</v>
      </c>
      <c r="AK676" s="23">
        <f t="shared" si="159"/>
        <v>0.12035237199572855</v>
      </c>
      <c r="AM676" s="41"/>
    </row>
    <row r="677" spans="1:60" s="15" customFormat="1" ht="74.25" customHeight="1" x14ac:dyDescent="0.2">
      <c r="A677" s="81">
        <v>674</v>
      </c>
      <c r="B677" s="82" t="s">
        <v>751</v>
      </c>
      <c r="C677" s="82" t="s">
        <v>1390</v>
      </c>
      <c r="D677" s="83" t="s">
        <v>1391</v>
      </c>
      <c r="E677" s="64">
        <v>1021577</v>
      </c>
      <c r="F677" s="65">
        <v>1021577</v>
      </c>
      <c r="G677" s="25" t="s">
        <v>1392</v>
      </c>
      <c r="H677" s="52" t="s">
        <v>1393</v>
      </c>
      <c r="I677" s="62"/>
      <c r="J677" s="66"/>
      <c r="K677" s="28" t="s">
        <v>1394</v>
      </c>
      <c r="L677" s="55" t="s">
        <v>1395</v>
      </c>
      <c r="M677" s="67">
        <v>1094128</v>
      </c>
      <c r="N677" s="68">
        <v>1094128</v>
      </c>
      <c r="O677" s="25" t="s">
        <v>1398</v>
      </c>
      <c r="P677" s="75" t="s">
        <v>1399</v>
      </c>
      <c r="Q677" s="69">
        <v>1258247</v>
      </c>
      <c r="R677" s="63">
        <v>1258247</v>
      </c>
      <c r="S677" s="24" t="s">
        <v>80</v>
      </c>
      <c r="T677" s="54" t="s">
        <v>81</v>
      </c>
      <c r="U677" s="18">
        <v>3349765</v>
      </c>
      <c r="V677" s="18">
        <v>3349765</v>
      </c>
      <c r="W677" s="18" t="s">
        <v>1396</v>
      </c>
      <c r="X677" s="77" t="s">
        <v>1397</v>
      </c>
      <c r="Y677" s="89">
        <f t="shared" ref="Y677:Y678" si="166">+AVERAGE(F677,J677,N677,R677,V677)</f>
        <v>1680929.25</v>
      </c>
      <c r="Z677" s="90">
        <f t="shared" ref="Z677:Z678" si="167">+STDEV(F677,J677,N677,R677,V677)</f>
        <v>1116953.3176644328</v>
      </c>
      <c r="AA677" s="91">
        <f t="shared" ref="AA677:AA678" si="168">Z677/Y677</f>
        <v>0.66448562166696357</v>
      </c>
      <c r="AB677" s="90">
        <f t="shared" ref="AB677:AB678" si="169">+Y677+Z677</f>
        <v>2797882.5676644328</v>
      </c>
      <c r="AC677" s="90">
        <f t="shared" ref="AC677:AC678" si="170">Y677-Z677</f>
        <v>563975.93233556719</v>
      </c>
      <c r="AD677" s="92">
        <f t="shared" si="160"/>
        <v>1021577</v>
      </c>
      <c r="AE677" s="92" t="str">
        <f t="shared" si="161"/>
        <v/>
      </c>
      <c r="AF677" s="92">
        <f t="shared" si="162"/>
        <v>1094128</v>
      </c>
      <c r="AG677" s="92">
        <f t="shared" si="163"/>
        <v>1258247</v>
      </c>
      <c r="AH677" s="92" t="str">
        <f t="shared" si="164"/>
        <v/>
      </c>
      <c r="AI677" s="100">
        <f t="shared" si="165"/>
        <v>1124650.6666666667</v>
      </c>
      <c r="AJ677" s="93">
        <f t="shared" ref="AJ677:AJ678" si="171">+STDEV(AD677:AH677)</f>
        <v>121251.37982857488</v>
      </c>
      <c r="AK677" s="23">
        <f t="shared" ref="AK677:AK678" si="172">+AJ677/AI677</f>
        <v>0.10781248206427495</v>
      </c>
      <c r="AM677" s="41"/>
    </row>
    <row r="678" spans="1:60" s="15" customFormat="1" ht="74.25" customHeight="1" x14ac:dyDescent="0.2">
      <c r="A678" s="81">
        <v>675</v>
      </c>
      <c r="B678" s="82" t="s">
        <v>752</v>
      </c>
      <c r="C678" s="82" t="s">
        <v>1390</v>
      </c>
      <c r="D678" s="83" t="s">
        <v>1391</v>
      </c>
      <c r="E678" s="64">
        <v>3139628</v>
      </c>
      <c r="F678" s="65">
        <v>3139628</v>
      </c>
      <c r="G678" s="25" t="s">
        <v>1392</v>
      </c>
      <c r="H678" s="52" t="s">
        <v>1393</v>
      </c>
      <c r="I678" s="62">
        <v>1900000</v>
      </c>
      <c r="J678" s="66">
        <v>1900000</v>
      </c>
      <c r="K678" s="28" t="s">
        <v>1394</v>
      </c>
      <c r="L678" s="55" t="s">
        <v>1395</v>
      </c>
      <c r="M678" s="67">
        <v>3362599</v>
      </c>
      <c r="N678" s="68">
        <v>3362599</v>
      </c>
      <c r="O678" s="25" t="s">
        <v>1398</v>
      </c>
      <c r="P678" s="75" t="s">
        <v>1399</v>
      </c>
      <c r="Q678" s="69">
        <v>3866989</v>
      </c>
      <c r="R678" s="63">
        <v>3866989</v>
      </c>
      <c r="S678" s="24" t="s">
        <v>80</v>
      </c>
      <c r="T678" s="54" t="s">
        <v>81</v>
      </c>
      <c r="U678" s="18">
        <v>4148253</v>
      </c>
      <c r="V678" s="18">
        <v>4148253</v>
      </c>
      <c r="W678" s="18" t="s">
        <v>1396</v>
      </c>
      <c r="X678" s="77" t="s">
        <v>1397</v>
      </c>
      <c r="Y678" s="89">
        <f t="shared" si="166"/>
        <v>3283493.8</v>
      </c>
      <c r="Z678" s="90">
        <f t="shared" si="167"/>
        <v>870242.09535663074</v>
      </c>
      <c r="AA678" s="91">
        <f t="shared" si="168"/>
        <v>0.26503540081501931</v>
      </c>
      <c r="AB678" s="90">
        <f t="shared" si="169"/>
        <v>4153735.8953566304</v>
      </c>
      <c r="AC678" s="90">
        <f t="shared" si="170"/>
        <v>2413251.7046433692</v>
      </c>
      <c r="AD678" s="92">
        <f t="shared" si="160"/>
        <v>3139628</v>
      </c>
      <c r="AE678" s="92" t="str">
        <f t="shared" si="161"/>
        <v/>
      </c>
      <c r="AF678" s="92">
        <f t="shared" si="162"/>
        <v>3362599</v>
      </c>
      <c r="AG678" s="92">
        <f t="shared" si="163"/>
        <v>3866989</v>
      </c>
      <c r="AH678" s="92">
        <f t="shared" si="164"/>
        <v>4148253</v>
      </c>
      <c r="AI678" s="100">
        <f t="shared" si="165"/>
        <v>3629367.25</v>
      </c>
      <c r="AJ678" s="93">
        <f t="shared" si="171"/>
        <v>460693.80642126792</v>
      </c>
      <c r="AK678" s="23">
        <f t="shared" si="172"/>
        <v>0.12693502053870903</v>
      </c>
      <c r="AM678" s="41"/>
    </row>
    <row r="679" spans="1:60" s="15" customFormat="1" ht="74.25" customHeight="1" x14ac:dyDescent="0.2">
      <c r="A679" s="26"/>
      <c r="B679" s="78"/>
      <c r="C679" s="80"/>
      <c r="D679" s="79"/>
      <c r="E679" s="84"/>
      <c r="F679" s="63"/>
      <c r="G679" s="24"/>
      <c r="H679" s="48"/>
      <c r="I679" s="86"/>
      <c r="J679" s="65"/>
      <c r="K679" s="18"/>
      <c r="L679" s="53"/>
      <c r="M679" s="85"/>
      <c r="N679" s="63"/>
      <c r="O679" s="24"/>
      <c r="P679" s="74"/>
      <c r="Q679" s="87"/>
      <c r="R679" s="65"/>
      <c r="S679" s="18"/>
      <c r="T679" s="53"/>
      <c r="U679" s="88"/>
      <c r="V679" s="63"/>
      <c r="W679" s="24"/>
      <c r="X679" s="48"/>
      <c r="Y679" s="89"/>
      <c r="Z679" s="90"/>
      <c r="AA679" s="91"/>
      <c r="AB679" s="90"/>
      <c r="AC679" s="90"/>
      <c r="AD679" s="92"/>
      <c r="AE679" s="92"/>
      <c r="AF679" s="92"/>
      <c r="AG679" s="92"/>
      <c r="AH679" s="92"/>
      <c r="AI679" s="100"/>
      <c r="AJ679" s="93"/>
      <c r="AK679" s="23"/>
      <c r="AM679" s="41"/>
    </row>
    <row r="680" spans="1:60" s="15" customFormat="1" ht="74.25" customHeight="1" x14ac:dyDescent="0.2">
      <c r="A680" s="26"/>
      <c r="B680" s="27"/>
      <c r="C680" s="27"/>
      <c r="D680" s="56"/>
      <c r="E680" s="51"/>
      <c r="F680" s="61">
        <f>+SUM(F8:F679)</f>
        <v>426158460</v>
      </c>
      <c r="G680" s="18"/>
      <c r="H680" s="53"/>
      <c r="I680" s="47"/>
      <c r="J680" s="16">
        <f>+SUM(J8:J679)</f>
        <v>533906000</v>
      </c>
      <c r="K680" s="16"/>
      <c r="L680" s="48"/>
      <c r="M680" s="51"/>
      <c r="N680" s="61">
        <f>+SUM(N8:N679)</f>
        <v>455866970</v>
      </c>
      <c r="O680" s="18"/>
      <c r="P680" s="53"/>
      <c r="Q680" s="47"/>
      <c r="R680" s="16">
        <f>+SUM(R8:R679)</f>
        <v>520182515</v>
      </c>
      <c r="S680" s="16"/>
      <c r="T680" s="48"/>
      <c r="U680" s="51"/>
      <c r="V680" s="61">
        <f>+SUM(V8:V679)</f>
        <v>515108409</v>
      </c>
      <c r="W680" s="25"/>
      <c r="X680" s="70"/>
      <c r="Y680" s="72"/>
      <c r="Z680" s="30"/>
      <c r="AA680" s="29"/>
      <c r="AB680" s="30"/>
      <c r="AC680" s="30"/>
      <c r="AD680" s="31"/>
      <c r="AE680" s="31"/>
      <c r="AF680" s="31"/>
      <c r="AG680" s="31"/>
      <c r="AH680" s="31"/>
      <c r="AI680" s="101">
        <f>+SUM(AI8:AI679)</f>
        <v>477377825.66666633</v>
      </c>
      <c r="AJ680" s="33"/>
      <c r="AK680" s="23"/>
      <c r="AM680" s="41"/>
    </row>
    <row r="681" spans="1:60" x14ac:dyDescent="0.2">
      <c r="AK681" s="60"/>
      <c r="AM681" s="41"/>
    </row>
    <row r="682" spans="1:60" x14ac:dyDescent="0.2">
      <c r="AM682" s="41"/>
    </row>
    <row r="683" spans="1:60" x14ac:dyDescent="0.2">
      <c r="AK683" s="60">
        <f>+AVERAGE(AK8:AK678)</f>
        <v>0.1200140108583343</v>
      </c>
      <c r="AM683" s="41" t="s">
        <v>1400</v>
      </c>
      <c r="AN683" s="41" t="s">
        <v>1400</v>
      </c>
      <c r="AO683" s="41" t="s">
        <v>1400</v>
      </c>
      <c r="AP683" s="41" t="s">
        <v>1400</v>
      </c>
      <c r="AQ683" s="41" t="s">
        <v>1400</v>
      </c>
      <c r="AR683" s="41" t="s">
        <v>1400</v>
      </c>
      <c r="AS683" s="41" t="s">
        <v>1400</v>
      </c>
      <c r="AT683" s="41" t="s">
        <v>1400</v>
      </c>
      <c r="AU683" s="41" t="s">
        <v>1400</v>
      </c>
      <c r="AV683" s="41" t="s">
        <v>1400</v>
      </c>
      <c r="AW683" s="41" t="s">
        <v>1400</v>
      </c>
      <c r="AX683" s="41" t="s">
        <v>1400</v>
      </c>
      <c r="AY683" s="41" t="s">
        <v>1400</v>
      </c>
      <c r="AZ683" s="41" t="s">
        <v>1400</v>
      </c>
      <c r="BA683" s="41" t="s">
        <v>1400</v>
      </c>
      <c r="BB683" s="41" t="s">
        <v>1400</v>
      </c>
      <c r="BC683" s="41" t="s">
        <v>1400</v>
      </c>
      <c r="BD683" s="41" t="s">
        <v>1400</v>
      </c>
      <c r="BE683" s="41" t="s">
        <v>1400</v>
      </c>
      <c r="BF683" s="41" t="s">
        <v>1400</v>
      </c>
      <c r="BG683" s="41" t="s">
        <v>1400</v>
      </c>
      <c r="BH683" s="41" t="s">
        <v>1400</v>
      </c>
    </row>
    <row r="684" spans="1:60" x14ac:dyDescent="0.2">
      <c r="AM684" s="41"/>
    </row>
    <row r="685" spans="1:60" x14ac:dyDescent="0.2">
      <c r="AM685" s="41"/>
    </row>
    <row r="686" spans="1:60" x14ac:dyDescent="0.2">
      <c r="AM686" s="41"/>
    </row>
    <row r="687" spans="1:60" x14ac:dyDescent="0.2">
      <c r="AM687" s="41"/>
    </row>
    <row r="688" spans="1:60" x14ac:dyDescent="0.2">
      <c r="AM688" s="41"/>
    </row>
    <row r="689" spans="39:39" x14ac:dyDescent="0.2">
      <c r="AM689" s="41"/>
    </row>
    <row r="690" spans="39:39" x14ac:dyDescent="0.2">
      <c r="AM690" s="41"/>
    </row>
    <row r="691" spans="39:39" x14ac:dyDescent="0.2">
      <c r="AM691" s="41"/>
    </row>
    <row r="692" spans="39:39" x14ac:dyDescent="0.2">
      <c r="AM692" s="41"/>
    </row>
    <row r="693" spans="39:39" x14ac:dyDescent="0.2">
      <c r="AM693" s="41"/>
    </row>
    <row r="694" spans="39:39" x14ac:dyDescent="0.2">
      <c r="AM694" s="41"/>
    </row>
    <row r="695" spans="39:39" x14ac:dyDescent="0.2">
      <c r="AM695" s="41"/>
    </row>
    <row r="696" spans="39:39" x14ac:dyDescent="0.2">
      <c r="AM696" s="41"/>
    </row>
    <row r="697" spans="39:39" x14ac:dyDescent="0.2">
      <c r="AM697" s="41"/>
    </row>
    <row r="698" spans="39:39" x14ac:dyDescent="0.2">
      <c r="AM698" s="41"/>
    </row>
    <row r="699" spans="39:39" x14ac:dyDescent="0.2">
      <c r="AM699" s="41"/>
    </row>
    <row r="700" spans="39:39" x14ac:dyDescent="0.2">
      <c r="AM700" s="41"/>
    </row>
    <row r="701" spans="39:39" x14ac:dyDescent="0.2">
      <c r="AM701" s="41"/>
    </row>
    <row r="702" spans="39:39" x14ac:dyDescent="0.2">
      <c r="AM702" s="41"/>
    </row>
    <row r="703" spans="39:39" x14ac:dyDescent="0.2">
      <c r="AM703" s="41"/>
    </row>
    <row r="704" spans="39:39" x14ac:dyDescent="0.2">
      <c r="AM704" s="41"/>
    </row>
    <row r="705" spans="39:39" x14ac:dyDescent="0.2">
      <c r="AM705" s="41"/>
    </row>
    <row r="706" spans="39:39" x14ac:dyDescent="0.2">
      <c r="AM706" s="41"/>
    </row>
    <row r="707" spans="39:39" x14ac:dyDescent="0.2">
      <c r="AM707" s="41"/>
    </row>
    <row r="708" spans="39:39" x14ac:dyDescent="0.2">
      <c r="AM708" s="41"/>
    </row>
    <row r="709" spans="39:39" x14ac:dyDescent="0.2">
      <c r="AM709" s="41"/>
    </row>
    <row r="710" spans="39:39" x14ac:dyDescent="0.2">
      <c r="AM710" s="41"/>
    </row>
    <row r="711" spans="39:39" x14ac:dyDescent="0.2">
      <c r="AM711" s="41"/>
    </row>
    <row r="712" spans="39:39" x14ac:dyDescent="0.2">
      <c r="AM712" s="41"/>
    </row>
    <row r="713" spans="39:39" x14ac:dyDescent="0.2">
      <c r="AM713" s="41"/>
    </row>
    <row r="714" spans="39:39" x14ac:dyDescent="0.2">
      <c r="AM714" s="41"/>
    </row>
    <row r="715" spans="39:39" x14ac:dyDescent="0.2">
      <c r="AM715" s="41"/>
    </row>
    <row r="716" spans="39:39" x14ac:dyDescent="0.2">
      <c r="AM716" s="41"/>
    </row>
    <row r="717" spans="39:39" x14ac:dyDescent="0.2">
      <c r="AM717" s="41"/>
    </row>
    <row r="718" spans="39:39" x14ac:dyDescent="0.2">
      <c r="AM718" s="41"/>
    </row>
    <row r="719" spans="39:39" x14ac:dyDescent="0.2">
      <c r="AM719" s="41"/>
    </row>
    <row r="720" spans="39:39" x14ac:dyDescent="0.2">
      <c r="AM720" s="41"/>
    </row>
    <row r="721" spans="37:39" x14ac:dyDescent="0.2">
      <c r="AM721" s="41"/>
    </row>
    <row r="722" spans="37:39" x14ac:dyDescent="0.2">
      <c r="AM722" s="41"/>
    </row>
    <row r="723" spans="37:39" x14ac:dyDescent="0.2">
      <c r="AM723" s="41"/>
    </row>
    <row r="725" spans="37:39" x14ac:dyDescent="0.2">
      <c r="AK725" s="4">
        <v>351</v>
      </c>
    </row>
  </sheetData>
  <autoFilter ref="A7:JM678" xr:uid="{00000000-0001-0000-0000-000000000000}"/>
  <mergeCells count="11">
    <mergeCell ref="A6:D6"/>
    <mergeCell ref="A1:B4"/>
    <mergeCell ref="C1:AD4"/>
    <mergeCell ref="AE1:AI1"/>
    <mergeCell ref="AE2:AI2"/>
    <mergeCell ref="AE3:AI3"/>
    <mergeCell ref="AE4:AI4"/>
    <mergeCell ref="Y6:AC6"/>
    <mergeCell ref="AD6:AH6"/>
    <mergeCell ref="E6:X6"/>
    <mergeCell ref="AI6:AK6"/>
  </mergeCells>
  <phoneticPr fontId="26" type="noConversion"/>
  <conditionalFormatting sqref="AK8:AK679">
    <cfRule type="cellIs" dxfId="2" priority="1" operator="greaterThan">
      <formula>0.201</formula>
    </cfRule>
  </conditionalFormatting>
  <printOptions horizontalCentered="1" verticalCentered="1"/>
  <pageMargins left="0" right="0" top="0.59055118110236227" bottom="0.59055118110236227" header="0" footer="0"/>
  <pageSetup scale="18"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AN681"/>
  <sheetViews>
    <sheetView showGridLines="0" topLeftCell="AB1" zoomScale="70" zoomScaleNormal="70" zoomScaleSheetLayoutView="100" workbookViewId="0">
      <pane ySplit="7" topLeftCell="A678" activePane="bottomLeft" state="frozen"/>
      <selection activeCell="R7" sqref="R7"/>
      <selection pane="bottomLeft" activeCell="B676" sqref="B676"/>
    </sheetView>
  </sheetViews>
  <sheetFormatPr baseColWidth="10" defaultColWidth="7.28515625" defaultRowHeight="15" x14ac:dyDescent="0.2"/>
  <cols>
    <col min="1" max="1" width="15.7109375" style="3" customWidth="1"/>
    <col min="2" max="2" width="51.7109375" style="5" customWidth="1"/>
    <col min="3" max="3" width="29" style="5" customWidth="1"/>
    <col min="4" max="4" width="15.7109375" style="5" customWidth="1"/>
    <col min="5" max="8" width="15.7109375" style="2" customWidth="1"/>
    <col min="9" max="9" width="15.7109375" style="1" customWidth="1"/>
    <col min="10" max="10" width="15.7109375" style="2" customWidth="1"/>
    <col min="11" max="11" width="19.140625" style="2" customWidth="1"/>
    <col min="12" max="26" width="15.7109375" style="2" customWidth="1"/>
    <col min="27" max="27" width="15.7109375" style="1" customWidth="1"/>
    <col min="28" max="35" width="15.7109375" style="2" customWidth="1"/>
    <col min="36" max="36" width="13.7109375" style="4" customWidth="1"/>
    <col min="37" max="37" width="18.85546875" style="4" customWidth="1"/>
    <col min="38" max="273" width="11.42578125" style="4" customWidth="1"/>
    <col min="274" max="16384" width="7.28515625" style="4"/>
  </cols>
  <sheetData>
    <row r="1" spans="1:40" s="22" customFormat="1" ht="32.25" customHeight="1" x14ac:dyDescent="0.2">
      <c r="A1" s="109"/>
      <c r="B1" s="110"/>
      <c r="C1" s="115" t="s">
        <v>0</v>
      </c>
      <c r="D1" s="116"/>
      <c r="E1" s="116"/>
      <c r="F1" s="116"/>
      <c r="G1" s="116"/>
      <c r="H1" s="116"/>
      <c r="I1" s="116"/>
      <c r="J1" s="116"/>
      <c r="K1" s="116"/>
      <c r="L1" s="116"/>
      <c r="M1" s="116"/>
      <c r="N1" s="116"/>
      <c r="O1" s="116"/>
      <c r="P1" s="116"/>
      <c r="Q1" s="116"/>
      <c r="R1" s="116"/>
      <c r="S1" s="116"/>
      <c r="T1" s="116"/>
      <c r="U1" s="116"/>
      <c r="V1" s="116"/>
      <c r="W1" s="116"/>
      <c r="X1" s="116"/>
      <c r="Y1" s="116"/>
      <c r="Z1" s="116"/>
      <c r="AA1" s="116"/>
      <c r="AB1" s="116"/>
      <c r="AC1" s="116"/>
      <c r="AD1" s="117"/>
      <c r="AE1" s="124" t="s">
        <v>1</v>
      </c>
      <c r="AF1" s="124"/>
      <c r="AG1" s="124"/>
      <c r="AH1" s="124"/>
      <c r="AI1" s="124"/>
    </row>
    <row r="2" spans="1:40" s="22" customFormat="1" ht="32.25" customHeight="1" x14ac:dyDescent="0.2">
      <c r="A2" s="111"/>
      <c r="B2" s="112"/>
      <c r="C2" s="118"/>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20"/>
      <c r="AE2" s="124" t="s">
        <v>2</v>
      </c>
      <c r="AF2" s="124"/>
      <c r="AG2" s="124"/>
      <c r="AH2" s="124"/>
      <c r="AI2" s="124"/>
    </row>
    <row r="3" spans="1:40" s="22" customFormat="1" ht="32.25" customHeight="1" x14ac:dyDescent="0.2">
      <c r="A3" s="111"/>
      <c r="B3" s="112"/>
      <c r="C3" s="118"/>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20"/>
      <c r="AE3" s="125" t="s">
        <v>3</v>
      </c>
      <c r="AF3" s="125"/>
      <c r="AG3" s="125"/>
      <c r="AH3" s="125"/>
      <c r="AI3" s="125"/>
    </row>
    <row r="4" spans="1:40" s="22" customFormat="1" ht="32.25" customHeight="1" x14ac:dyDescent="0.2">
      <c r="A4" s="113"/>
      <c r="B4" s="114"/>
      <c r="C4" s="121"/>
      <c r="D4" s="122"/>
      <c r="E4" s="122"/>
      <c r="F4" s="122"/>
      <c r="G4" s="122"/>
      <c r="H4" s="122"/>
      <c r="I4" s="122"/>
      <c r="J4" s="122"/>
      <c r="K4" s="122"/>
      <c r="L4" s="122"/>
      <c r="M4" s="122"/>
      <c r="N4" s="122"/>
      <c r="O4" s="122"/>
      <c r="P4" s="122"/>
      <c r="Q4" s="122"/>
      <c r="R4" s="122"/>
      <c r="S4" s="122"/>
      <c r="T4" s="122"/>
      <c r="U4" s="122"/>
      <c r="V4" s="122"/>
      <c r="W4" s="122"/>
      <c r="X4" s="122"/>
      <c r="Y4" s="122"/>
      <c r="Z4" s="122"/>
      <c r="AA4" s="122"/>
      <c r="AB4" s="122"/>
      <c r="AC4" s="122"/>
      <c r="AD4" s="123"/>
      <c r="AE4" s="125" t="s">
        <v>31</v>
      </c>
      <c r="AF4" s="125"/>
      <c r="AG4" s="125"/>
      <c r="AH4" s="125"/>
      <c r="AI4" s="125"/>
    </row>
    <row r="5" spans="1:40" ht="18" x14ac:dyDescent="0.3">
      <c r="A5" s="1"/>
      <c r="B5" s="1"/>
      <c r="C5" s="6"/>
      <c r="D5" s="6"/>
      <c r="E5" s="6"/>
      <c r="F5" s="7"/>
      <c r="G5" s="7"/>
      <c r="H5" s="7"/>
      <c r="I5" s="7"/>
      <c r="J5" s="7"/>
      <c r="K5" s="7"/>
      <c r="L5" s="7"/>
      <c r="M5" s="7"/>
      <c r="N5" s="7"/>
      <c r="O5" s="7"/>
      <c r="P5" s="7"/>
      <c r="Q5" s="7"/>
      <c r="R5" s="7"/>
      <c r="S5" s="7"/>
      <c r="T5" s="7"/>
      <c r="U5" s="7"/>
      <c r="V5" s="7"/>
      <c r="W5" s="7"/>
      <c r="X5" s="7"/>
      <c r="Y5" s="7"/>
      <c r="Z5" s="7"/>
      <c r="AA5" s="7"/>
      <c r="AB5" s="7"/>
      <c r="AC5" s="7"/>
    </row>
    <row r="6" spans="1:40" s="9" customFormat="1" ht="26.25" customHeight="1" x14ac:dyDescent="0.2">
      <c r="A6" s="126" t="s">
        <v>5</v>
      </c>
      <c r="B6" s="127"/>
      <c r="C6" s="127"/>
      <c r="D6" s="127"/>
      <c r="E6" s="126" t="s">
        <v>6</v>
      </c>
      <c r="F6" s="127"/>
      <c r="G6" s="127"/>
      <c r="H6" s="127"/>
      <c r="I6" s="127"/>
      <c r="J6" s="127"/>
      <c r="K6" s="127"/>
      <c r="L6" s="127"/>
      <c r="M6" s="127"/>
      <c r="N6" s="127"/>
      <c r="O6" s="127"/>
      <c r="P6" s="127"/>
      <c r="Q6" s="127"/>
      <c r="R6" s="127"/>
      <c r="S6" s="127"/>
      <c r="T6" s="127"/>
      <c r="U6" s="127"/>
      <c r="V6" s="127"/>
      <c r="W6" s="127"/>
      <c r="X6" s="128"/>
      <c r="Y6" s="129" t="s">
        <v>7</v>
      </c>
      <c r="Z6" s="130"/>
      <c r="AA6" s="130"/>
      <c r="AB6" s="130"/>
      <c r="AC6" s="130"/>
      <c r="AD6" s="126" t="s">
        <v>8</v>
      </c>
      <c r="AE6" s="127"/>
      <c r="AF6" s="127"/>
      <c r="AG6" s="127"/>
      <c r="AH6" s="129"/>
      <c r="AI6" s="131" t="s">
        <v>32</v>
      </c>
      <c r="AJ6" s="131"/>
      <c r="AK6" s="131"/>
    </row>
    <row r="7" spans="1:40" s="8" customFormat="1" ht="55.5" customHeight="1" x14ac:dyDescent="0.25">
      <c r="A7" s="14" t="s">
        <v>10</v>
      </c>
      <c r="B7" s="14" t="s">
        <v>11</v>
      </c>
      <c r="C7" s="14" t="s">
        <v>12</v>
      </c>
      <c r="D7" s="45" t="s">
        <v>13</v>
      </c>
      <c r="E7" s="46" t="s">
        <v>14</v>
      </c>
      <c r="F7" s="14" t="str">
        <f>+E7</f>
        <v>VALOR  ANTES DE IVA</v>
      </c>
      <c r="G7" s="14" t="s">
        <v>33</v>
      </c>
      <c r="H7" s="44" t="s">
        <v>16</v>
      </c>
      <c r="I7" s="46" t="s">
        <v>14</v>
      </c>
      <c r="J7" s="14" t="str">
        <f>+I7</f>
        <v>VALOR  ANTES DE IVA</v>
      </c>
      <c r="K7" s="14" t="s">
        <v>17</v>
      </c>
      <c r="L7" s="45" t="s">
        <v>16</v>
      </c>
      <c r="M7" s="46" t="s">
        <v>14</v>
      </c>
      <c r="N7" s="14" t="str">
        <f>+M7</f>
        <v>VALOR  ANTES DE IVA</v>
      </c>
      <c r="O7" s="14" t="s">
        <v>18</v>
      </c>
      <c r="P7" s="44" t="s">
        <v>16</v>
      </c>
      <c r="Q7" s="46" t="s">
        <v>14</v>
      </c>
      <c r="R7" s="14" t="str">
        <f>+Q7</f>
        <v>VALOR  ANTES DE IVA</v>
      </c>
      <c r="S7" s="14" t="s">
        <v>19</v>
      </c>
      <c r="T7" s="44" t="s">
        <v>16</v>
      </c>
      <c r="U7" s="46" t="s">
        <v>14</v>
      </c>
      <c r="V7" s="14" t="str">
        <f>+U7</f>
        <v>VALOR  ANTES DE IVA</v>
      </c>
      <c r="W7" s="14" t="s">
        <v>20</v>
      </c>
      <c r="X7" s="76" t="s">
        <v>16</v>
      </c>
      <c r="Y7" s="43" t="s">
        <v>34</v>
      </c>
      <c r="Z7" s="14" t="s">
        <v>22</v>
      </c>
      <c r="AA7" s="14" t="s">
        <v>23</v>
      </c>
      <c r="AB7" s="14" t="s">
        <v>24</v>
      </c>
      <c r="AC7" s="14" t="s">
        <v>25</v>
      </c>
      <c r="AD7" s="14" t="s">
        <v>26</v>
      </c>
      <c r="AE7" s="14" t="s">
        <v>27</v>
      </c>
      <c r="AF7" s="14" t="s">
        <v>28</v>
      </c>
      <c r="AG7" s="14" t="s">
        <v>29</v>
      </c>
      <c r="AH7" s="14" t="s">
        <v>30</v>
      </c>
      <c r="AI7" s="14" t="s">
        <v>1403</v>
      </c>
      <c r="AJ7" s="19" t="s">
        <v>22</v>
      </c>
      <c r="AK7" s="19" t="s">
        <v>23</v>
      </c>
      <c r="AN7" s="40"/>
    </row>
    <row r="8" spans="1:40" s="15" customFormat="1" ht="85.5" customHeight="1" x14ac:dyDescent="0.2">
      <c r="A8" s="81">
        <v>1</v>
      </c>
      <c r="B8" s="82" t="s">
        <v>82</v>
      </c>
      <c r="C8" s="82" t="s">
        <v>753</v>
      </c>
      <c r="D8" s="83" t="s">
        <v>1391</v>
      </c>
      <c r="E8" s="64">
        <v>6378</v>
      </c>
      <c r="F8" s="65">
        <v>6378</v>
      </c>
      <c r="G8" s="25" t="s">
        <v>1392</v>
      </c>
      <c r="H8" s="52" t="s">
        <v>1393</v>
      </c>
      <c r="I8" s="62">
        <v>50000</v>
      </c>
      <c r="J8" s="66">
        <v>50000</v>
      </c>
      <c r="K8" s="28" t="s">
        <v>1394</v>
      </c>
      <c r="L8" s="55" t="s">
        <v>1395</v>
      </c>
      <c r="M8" s="67">
        <v>6832</v>
      </c>
      <c r="N8" s="68">
        <v>6832</v>
      </c>
      <c r="O8" s="25" t="s">
        <v>1398</v>
      </c>
      <c r="P8" s="75" t="s">
        <v>1399</v>
      </c>
      <c r="Q8" s="69">
        <v>7857</v>
      </c>
      <c r="R8" s="63">
        <v>7857</v>
      </c>
      <c r="S8" s="24" t="s">
        <v>80</v>
      </c>
      <c r="T8" s="54" t="s">
        <v>81</v>
      </c>
      <c r="U8" s="18">
        <v>8428</v>
      </c>
      <c r="V8" s="18">
        <v>8428</v>
      </c>
      <c r="W8" s="18" t="s">
        <v>1396</v>
      </c>
      <c r="X8" s="77" t="s">
        <v>1397</v>
      </c>
      <c r="Y8" s="49">
        <f t="shared" ref="Y8:Y22" si="0">MEDIAN(F8,J8,N8,R8,V8)</f>
        <v>7857</v>
      </c>
      <c r="Z8" s="16">
        <f t="shared" ref="Z8:Z22" si="1">+STDEV(F8,J8,N8,R8,V8)</f>
        <v>19080.276046221134</v>
      </c>
      <c r="AA8" s="35">
        <f>Z8/Y8</f>
        <v>2.4284429230267448</v>
      </c>
      <c r="AB8" s="36">
        <f>+Y8+Z8</f>
        <v>26937.276046221134</v>
      </c>
      <c r="AC8" s="36">
        <f>Y8-Z8</f>
        <v>-11223.276046221134</v>
      </c>
      <c r="AD8" s="18">
        <f t="shared" ref="AD8" si="2">+IF(((IF(AND(F8&lt;=$AB8,F8&gt;=$AC8),F8,""))&lt;=0),"",(IF(AND(F8&lt;=$AB8,F8&gt;=$AC8),F8,"")))</f>
        <v>6378</v>
      </c>
      <c r="AE8" s="18" t="str">
        <f t="shared" ref="AE8" si="3">+IF(((IF(AND(J8&lt;=$AB8,J8&gt;=$AC8),J8,""))&lt;=0),"",(IF(AND(J8&lt;=$AB8,J8&gt;=$AC8),J8,"")))</f>
        <v/>
      </c>
      <c r="AF8" s="18">
        <f t="shared" ref="AF8" si="4">+IF(((IF(AND(N8&lt;=$AB8,N8&gt;=$AC8),N8,""))&lt;=0),"",(IF(AND(N8&lt;=$AB8,N8&gt;=$AC8),N8,"")))</f>
        <v>6832</v>
      </c>
      <c r="AG8" s="18">
        <f t="shared" ref="AG8" si="5">+IF(((IF(AND(R8&lt;=$AB8,R8&gt;=$AC8),R8,""))&lt;=0),"",(IF(AND(R8&lt;=$AB8,R8&gt;=$AC8),R8,"")))</f>
        <v>7857</v>
      </c>
      <c r="AH8" s="18">
        <f t="shared" ref="AH8" si="6">+IF(((IF(AND(V8&lt;=$AB8,V8&gt;=$AC8),V8,""))&lt;=0),"",(IF(AND(V8&lt;=$AB8,V8&gt;=$AC8),V8,"")))</f>
        <v>8428</v>
      </c>
      <c r="AI8" s="94">
        <f t="shared" ref="AI8:AI22" si="7">+MEDIAN(AD8:AH8)</f>
        <v>7344.5</v>
      </c>
      <c r="AJ8" s="39">
        <f t="shared" ref="AJ8:AJ22" si="8">+STDEV(AD8:AH8)</f>
        <v>936.30207910339141</v>
      </c>
      <c r="AK8" s="35">
        <f>+AJ8/AI8</f>
        <v>0.12748343373999474</v>
      </c>
      <c r="AN8" s="41"/>
    </row>
    <row r="9" spans="1:40" s="15" customFormat="1" ht="85.5" customHeight="1" x14ac:dyDescent="0.2">
      <c r="A9" s="81">
        <v>2</v>
      </c>
      <c r="B9" s="82" t="s">
        <v>83</v>
      </c>
      <c r="C9" s="82" t="s">
        <v>754</v>
      </c>
      <c r="D9" s="83" t="s">
        <v>1391</v>
      </c>
      <c r="E9" s="64">
        <v>3431</v>
      </c>
      <c r="F9" s="65">
        <v>3431</v>
      </c>
      <c r="G9" s="25" t="s">
        <v>1392</v>
      </c>
      <c r="H9" s="52" t="s">
        <v>1393</v>
      </c>
      <c r="I9" s="62">
        <v>40000</v>
      </c>
      <c r="J9" s="66">
        <v>40000</v>
      </c>
      <c r="K9" s="28" t="s">
        <v>1394</v>
      </c>
      <c r="L9" s="55" t="s">
        <v>1395</v>
      </c>
      <c r="M9" s="67">
        <v>3675</v>
      </c>
      <c r="N9" s="68">
        <v>3675</v>
      </c>
      <c r="O9" s="25" t="s">
        <v>1398</v>
      </c>
      <c r="P9" s="75" t="s">
        <v>1399</v>
      </c>
      <c r="Q9" s="69">
        <v>4226</v>
      </c>
      <c r="R9" s="63">
        <v>4226</v>
      </c>
      <c r="S9" s="24" t="s">
        <v>80</v>
      </c>
      <c r="T9" s="54" t="s">
        <v>81</v>
      </c>
      <c r="U9" s="18">
        <v>4533</v>
      </c>
      <c r="V9" s="18">
        <v>4533</v>
      </c>
      <c r="W9" s="18" t="s">
        <v>1396</v>
      </c>
      <c r="X9" s="77" t="s">
        <v>1397</v>
      </c>
      <c r="Y9" s="49">
        <f t="shared" si="0"/>
        <v>4226</v>
      </c>
      <c r="Z9" s="16">
        <f t="shared" si="1"/>
        <v>16120.676986404758</v>
      </c>
      <c r="AA9" s="35">
        <f t="shared" ref="AA9:AA22" si="9">Z9/Y9</f>
        <v>3.8146419750129574</v>
      </c>
      <c r="AB9" s="36">
        <f t="shared" ref="AB9:AB22" si="10">+Y9+Z9</f>
        <v>20346.67698640476</v>
      </c>
      <c r="AC9" s="36">
        <f t="shared" ref="AC9:AC22" si="11">Y9-Z9</f>
        <v>-11894.676986404758</v>
      </c>
      <c r="AD9" s="18">
        <f t="shared" ref="AD9:AD72" si="12">+IF(((IF(AND(F9&lt;=$AB9,F9&gt;=$AC9),F9,""))&lt;=0),"",(IF(AND(F9&lt;=$AB9,F9&gt;=$AC9),F9,"")))</f>
        <v>3431</v>
      </c>
      <c r="AE9" s="18" t="str">
        <f t="shared" ref="AE9:AE72" si="13">+IF(((IF(AND(J9&lt;=$AB9,J9&gt;=$AC9),J9,""))&lt;=0),"",(IF(AND(J9&lt;=$AB9,J9&gt;=$AC9),J9,"")))</f>
        <v/>
      </c>
      <c r="AF9" s="18">
        <f t="shared" ref="AF9:AF72" si="14">+IF(((IF(AND(N9&lt;=$AB9,N9&gt;=$AC9),N9,""))&lt;=0),"",(IF(AND(N9&lt;=$AB9,N9&gt;=$AC9),N9,"")))</f>
        <v>3675</v>
      </c>
      <c r="AG9" s="18">
        <f t="shared" ref="AG9:AG72" si="15">+IF(((IF(AND(R9&lt;=$AB9,R9&gt;=$AC9),R9,""))&lt;=0),"",(IF(AND(R9&lt;=$AB9,R9&gt;=$AC9),R9,"")))</f>
        <v>4226</v>
      </c>
      <c r="AH9" s="18">
        <f t="shared" ref="AH9:AH72" si="16">+IF(((IF(AND(V9&lt;=$AB9,V9&gt;=$AC9),V9,""))&lt;=0),"",(IF(AND(V9&lt;=$AB9,V9&gt;=$AC9),V9,"")))</f>
        <v>4533</v>
      </c>
      <c r="AI9" s="94">
        <f t="shared" si="7"/>
        <v>3950.5</v>
      </c>
      <c r="AJ9" s="39">
        <f t="shared" si="8"/>
        <v>503.32055723299572</v>
      </c>
      <c r="AK9" s="35">
        <f t="shared" ref="AK9:AK22" si="17">+AJ9/AI9</f>
        <v>0.12740679843893069</v>
      </c>
      <c r="AN9" s="41"/>
    </row>
    <row r="10" spans="1:40" s="15" customFormat="1" ht="85.5" customHeight="1" x14ac:dyDescent="0.2">
      <c r="A10" s="81">
        <v>3</v>
      </c>
      <c r="B10" s="82" t="s">
        <v>84</v>
      </c>
      <c r="C10" s="82" t="s">
        <v>755</v>
      </c>
      <c r="D10" s="83" t="s">
        <v>1391</v>
      </c>
      <c r="E10" s="64">
        <v>10291</v>
      </c>
      <c r="F10" s="65">
        <v>10291</v>
      </c>
      <c r="G10" s="25" t="s">
        <v>1392</v>
      </c>
      <c r="H10" s="52" t="s">
        <v>1393</v>
      </c>
      <c r="I10" s="62">
        <v>60000</v>
      </c>
      <c r="J10" s="66">
        <v>60000</v>
      </c>
      <c r="K10" s="28" t="s">
        <v>1394</v>
      </c>
      <c r="L10" s="55" t="s">
        <v>1395</v>
      </c>
      <c r="M10" s="67">
        <v>11022</v>
      </c>
      <c r="N10" s="68">
        <v>11022</v>
      </c>
      <c r="O10" s="25" t="s">
        <v>1398</v>
      </c>
      <c r="P10" s="75" t="s">
        <v>1399</v>
      </c>
      <c r="Q10" s="69">
        <v>12675</v>
      </c>
      <c r="R10" s="63">
        <v>12675</v>
      </c>
      <c r="S10" s="24" t="s">
        <v>80</v>
      </c>
      <c r="T10" s="54" t="s">
        <v>81</v>
      </c>
      <c r="U10" s="18">
        <v>13597</v>
      </c>
      <c r="V10" s="18">
        <v>13597</v>
      </c>
      <c r="W10" s="18" t="s">
        <v>1396</v>
      </c>
      <c r="X10" s="77" t="s">
        <v>1397</v>
      </c>
      <c r="Y10" s="49">
        <f t="shared" si="0"/>
        <v>12675</v>
      </c>
      <c r="Z10" s="16">
        <f t="shared" si="1"/>
        <v>21552.359232807903</v>
      </c>
      <c r="AA10" s="35">
        <f t="shared" si="9"/>
        <v>1.7003833714246865</v>
      </c>
      <c r="AB10" s="36">
        <f t="shared" si="10"/>
        <v>34227.359232807903</v>
      </c>
      <c r="AC10" s="36">
        <f t="shared" si="11"/>
        <v>-8877.359232807903</v>
      </c>
      <c r="AD10" s="18">
        <f t="shared" si="12"/>
        <v>10291</v>
      </c>
      <c r="AE10" s="18" t="str">
        <f t="shared" si="13"/>
        <v/>
      </c>
      <c r="AF10" s="18">
        <f t="shared" si="14"/>
        <v>11022</v>
      </c>
      <c r="AG10" s="18">
        <f t="shared" si="15"/>
        <v>12675</v>
      </c>
      <c r="AH10" s="18">
        <f t="shared" si="16"/>
        <v>13597</v>
      </c>
      <c r="AI10" s="94">
        <f t="shared" si="7"/>
        <v>11848.5</v>
      </c>
      <c r="AJ10" s="39">
        <f t="shared" si="8"/>
        <v>1509.9826433881065</v>
      </c>
      <c r="AK10" s="35">
        <f t="shared" si="17"/>
        <v>0.12744082739486909</v>
      </c>
      <c r="AN10" s="41"/>
    </row>
    <row r="11" spans="1:40" s="15" customFormat="1" ht="85.5" customHeight="1" x14ac:dyDescent="0.2">
      <c r="A11" s="81">
        <v>4</v>
      </c>
      <c r="B11" s="82" t="s">
        <v>85</v>
      </c>
      <c r="C11" s="82" t="s">
        <v>756</v>
      </c>
      <c r="D11" s="83" t="s">
        <v>1391</v>
      </c>
      <c r="E11" s="64">
        <v>19818</v>
      </c>
      <c r="F11" s="65">
        <v>19818</v>
      </c>
      <c r="G11" s="25" t="s">
        <v>1392</v>
      </c>
      <c r="H11" s="52" t="s">
        <v>1393</v>
      </c>
      <c r="I11" s="62">
        <v>45000</v>
      </c>
      <c r="J11" s="66">
        <v>45000</v>
      </c>
      <c r="K11" s="28" t="s">
        <v>1394</v>
      </c>
      <c r="L11" s="55" t="s">
        <v>1395</v>
      </c>
      <c r="M11" s="67">
        <v>21226</v>
      </c>
      <c r="N11" s="68">
        <v>21226</v>
      </c>
      <c r="O11" s="25" t="s">
        <v>1398</v>
      </c>
      <c r="P11" s="75" t="s">
        <v>1399</v>
      </c>
      <c r="Q11" s="69">
        <v>24409</v>
      </c>
      <c r="R11" s="63">
        <v>24409</v>
      </c>
      <c r="S11" s="24" t="s">
        <v>80</v>
      </c>
      <c r="T11" s="54" t="s">
        <v>81</v>
      </c>
      <c r="U11" s="18">
        <v>26185</v>
      </c>
      <c r="V11" s="18">
        <v>26185</v>
      </c>
      <c r="W11" s="18" t="s">
        <v>1396</v>
      </c>
      <c r="X11" s="77" t="s">
        <v>1397</v>
      </c>
      <c r="Y11" s="49">
        <f t="shared" si="0"/>
        <v>24409</v>
      </c>
      <c r="Z11" s="16">
        <f t="shared" si="1"/>
        <v>10195.110313282537</v>
      </c>
      <c r="AA11" s="35">
        <f t="shared" si="9"/>
        <v>0.41767832821019041</v>
      </c>
      <c r="AB11" s="36">
        <f t="shared" si="10"/>
        <v>34604.110313282537</v>
      </c>
      <c r="AC11" s="36">
        <f t="shared" si="11"/>
        <v>14213.889686717463</v>
      </c>
      <c r="AD11" s="18">
        <f t="shared" si="12"/>
        <v>19818</v>
      </c>
      <c r="AE11" s="18" t="str">
        <f t="shared" si="13"/>
        <v/>
      </c>
      <c r="AF11" s="18">
        <f t="shared" si="14"/>
        <v>21226</v>
      </c>
      <c r="AG11" s="18">
        <f t="shared" si="15"/>
        <v>24409</v>
      </c>
      <c r="AH11" s="18">
        <f t="shared" si="16"/>
        <v>26185</v>
      </c>
      <c r="AI11" s="94">
        <f t="shared" si="7"/>
        <v>22817.5</v>
      </c>
      <c r="AJ11" s="39">
        <f t="shared" si="8"/>
        <v>2907.9743809050315</v>
      </c>
      <c r="AK11" s="35">
        <f t="shared" si="17"/>
        <v>0.12744491644154843</v>
      </c>
      <c r="AN11" s="41"/>
    </row>
    <row r="12" spans="1:40" s="15" customFormat="1" ht="85.5" customHeight="1" x14ac:dyDescent="0.2">
      <c r="A12" s="81">
        <v>5</v>
      </c>
      <c r="B12" s="82" t="s">
        <v>86</v>
      </c>
      <c r="C12" s="82" t="s">
        <v>757</v>
      </c>
      <c r="D12" s="83" t="s">
        <v>1391</v>
      </c>
      <c r="E12" s="64">
        <v>9289</v>
      </c>
      <c r="F12" s="65">
        <v>9289</v>
      </c>
      <c r="G12" s="25" t="s">
        <v>1392</v>
      </c>
      <c r="H12" s="52" t="s">
        <v>1393</v>
      </c>
      <c r="I12" s="62">
        <v>80000</v>
      </c>
      <c r="J12" s="66">
        <v>80000</v>
      </c>
      <c r="K12" s="28" t="s">
        <v>1394</v>
      </c>
      <c r="L12" s="55" t="s">
        <v>1395</v>
      </c>
      <c r="M12" s="67">
        <v>9949</v>
      </c>
      <c r="N12" s="68">
        <v>9949</v>
      </c>
      <c r="O12" s="25" t="s">
        <v>1398</v>
      </c>
      <c r="P12" s="75" t="s">
        <v>1399</v>
      </c>
      <c r="Q12" s="69">
        <v>11442</v>
      </c>
      <c r="R12" s="63">
        <v>11442</v>
      </c>
      <c r="S12" s="24" t="s">
        <v>80</v>
      </c>
      <c r="T12" s="54" t="s">
        <v>81</v>
      </c>
      <c r="U12" s="18">
        <v>12274</v>
      </c>
      <c r="V12" s="18">
        <v>12274</v>
      </c>
      <c r="W12" s="18" t="s">
        <v>1396</v>
      </c>
      <c r="X12" s="77" t="s">
        <v>1397</v>
      </c>
      <c r="Y12" s="49">
        <f t="shared" si="0"/>
        <v>11442</v>
      </c>
      <c r="Z12" s="16">
        <f t="shared" si="1"/>
        <v>30997.18268972198</v>
      </c>
      <c r="AA12" s="35">
        <f t="shared" si="9"/>
        <v>2.7090703277156072</v>
      </c>
      <c r="AB12" s="36">
        <f t="shared" si="10"/>
        <v>42439.18268972198</v>
      </c>
      <c r="AC12" s="36">
        <f t="shared" si="11"/>
        <v>-19555.18268972198</v>
      </c>
      <c r="AD12" s="18">
        <f t="shared" si="12"/>
        <v>9289</v>
      </c>
      <c r="AE12" s="18" t="str">
        <f t="shared" si="13"/>
        <v/>
      </c>
      <c r="AF12" s="18">
        <f t="shared" si="14"/>
        <v>9949</v>
      </c>
      <c r="AG12" s="18">
        <f t="shared" si="15"/>
        <v>11442</v>
      </c>
      <c r="AH12" s="18">
        <f t="shared" si="16"/>
        <v>12274</v>
      </c>
      <c r="AI12" s="94">
        <f t="shared" si="7"/>
        <v>10695.5</v>
      </c>
      <c r="AJ12" s="39">
        <f t="shared" si="8"/>
        <v>1363.4555364954151</v>
      </c>
      <c r="AK12" s="35">
        <f t="shared" si="17"/>
        <v>0.12747936389092751</v>
      </c>
      <c r="AN12" s="41"/>
    </row>
    <row r="13" spans="1:40" s="15" customFormat="1" ht="85.5" customHeight="1" x14ac:dyDescent="0.2">
      <c r="A13" s="81">
        <v>6</v>
      </c>
      <c r="B13" s="82" t="s">
        <v>87</v>
      </c>
      <c r="C13" s="82" t="s">
        <v>758</v>
      </c>
      <c r="D13" s="83" t="s">
        <v>1391</v>
      </c>
      <c r="E13" s="64">
        <v>6597</v>
      </c>
      <c r="F13" s="65">
        <v>6597</v>
      </c>
      <c r="G13" s="25" t="s">
        <v>1392</v>
      </c>
      <c r="H13" s="52" t="s">
        <v>1393</v>
      </c>
      <c r="I13" s="62">
        <v>30000</v>
      </c>
      <c r="J13" s="66">
        <v>30000</v>
      </c>
      <c r="K13" s="28" t="s">
        <v>1394</v>
      </c>
      <c r="L13" s="55" t="s">
        <v>1395</v>
      </c>
      <c r="M13" s="67">
        <v>7066</v>
      </c>
      <c r="N13" s="68">
        <v>7066</v>
      </c>
      <c r="O13" s="25" t="s">
        <v>1398</v>
      </c>
      <c r="P13" s="75" t="s">
        <v>1399</v>
      </c>
      <c r="Q13" s="69">
        <v>8125</v>
      </c>
      <c r="R13" s="63">
        <v>8125</v>
      </c>
      <c r="S13" s="24" t="s">
        <v>80</v>
      </c>
      <c r="T13" s="54" t="s">
        <v>81</v>
      </c>
      <c r="U13" s="18">
        <v>8716</v>
      </c>
      <c r="V13" s="18">
        <v>8716</v>
      </c>
      <c r="W13" s="18" t="s">
        <v>1396</v>
      </c>
      <c r="X13" s="77" t="s">
        <v>1397</v>
      </c>
      <c r="Y13" s="49">
        <f t="shared" si="0"/>
        <v>8125</v>
      </c>
      <c r="Z13" s="16">
        <f t="shared" si="1"/>
        <v>10040.994009559014</v>
      </c>
      <c r="AA13" s="35">
        <f t="shared" si="9"/>
        <v>1.2358146473303402</v>
      </c>
      <c r="AB13" s="36">
        <f t="shared" si="10"/>
        <v>18165.994009559014</v>
      </c>
      <c r="AC13" s="36">
        <f t="shared" si="11"/>
        <v>-1915.9940095590136</v>
      </c>
      <c r="AD13" s="18">
        <f t="shared" si="12"/>
        <v>6597</v>
      </c>
      <c r="AE13" s="18" t="str">
        <f t="shared" si="13"/>
        <v/>
      </c>
      <c r="AF13" s="18">
        <f t="shared" si="14"/>
        <v>7066</v>
      </c>
      <c r="AG13" s="18">
        <f t="shared" si="15"/>
        <v>8125</v>
      </c>
      <c r="AH13" s="18">
        <f t="shared" si="16"/>
        <v>8716</v>
      </c>
      <c r="AI13" s="94">
        <f t="shared" si="7"/>
        <v>7595.5</v>
      </c>
      <c r="AJ13" s="39">
        <f t="shared" si="8"/>
        <v>967.73653439353006</v>
      </c>
      <c r="AK13" s="35">
        <f t="shared" si="17"/>
        <v>0.12740919417991312</v>
      </c>
      <c r="AN13" s="41"/>
    </row>
    <row r="14" spans="1:40" s="15" customFormat="1" ht="85.5" customHeight="1" x14ac:dyDescent="0.2">
      <c r="A14" s="81">
        <v>7</v>
      </c>
      <c r="B14" s="82" t="s">
        <v>88</v>
      </c>
      <c r="C14" s="82" t="s">
        <v>759</v>
      </c>
      <c r="D14" s="83" t="s">
        <v>1391</v>
      </c>
      <c r="E14" s="64">
        <v>67192</v>
      </c>
      <c r="F14" s="65">
        <v>67192</v>
      </c>
      <c r="G14" s="25" t="s">
        <v>1392</v>
      </c>
      <c r="H14" s="52" t="s">
        <v>1393</v>
      </c>
      <c r="I14" s="62">
        <v>350000</v>
      </c>
      <c r="J14" s="66">
        <v>350000</v>
      </c>
      <c r="K14" s="28" t="s">
        <v>1394</v>
      </c>
      <c r="L14" s="55" t="s">
        <v>1395</v>
      </c>
      <c r="M14" s="67">
        <v>71963</v>
      </c>
      <c r="N14" s="68">
        <v>71963</v>
      </c>
      <c r="O14" s="25" t="s">
        <v>1398</v>
      </c>
      <c r="P14" s="75" t="s">
        <v>1399</v>
      </c>
      <c r="Q14" s="69">
        <v>82758</v>
      </c>
      <c r="R14" s="63">
        <v>82758</v>
      </c>
      <c r="S14" s="24" t="s">
        <v>80</v>
      </c>
      <c r="T14" s="54" t="s">
        <v>81</v>
      </c>
      <c r="U14" s="18">
        <v>88777</v>
      </c>
      <c r="V14" s="18">
        <v>88777</v>
      </c>
      <c r="W14" s="18" t="s">
        <v>1396</v>
      </c>
      <c r="X14" s="77" t="s">
        <v>1397</v>
      </c>
      <c r="Y14" s="49">
        <f t="shared" si="0"/>
        <v>82758</v>
      </c>
      <c r="Z14" s="16">
        <f t="shared" si="1"/>
        <v>122087.49455411066</v>
      </c>
      <c r="AA14" s="35">
        <f t="shared" si="9"/>
        <v>1.475234956791013</v>
      </c>
      <c r="AB14" s="36">
        <f t="shared" si="10"/>
        <v>204845.49455411066</v>
      </c>
      <c r="AC14" s="36">
        <f t="shared" si="11"/>
        <v>-39329.494554110657</v>
      </c>
      <c r="AD14" s="18">
        <f t="shared" si="12"/>
        <v>67192</v>
      </c>
      <c r="AE14" s="18" t="str">
        <f t="shared" si="13"/>
        <v/>
      </c>
      <c r="AF14" s="18">
        <f t="shared" si="14"/>
        <v>71963</v>
      </c>
      <c r="AG14" s="18">
        <f t="shared" si="15"/>
        <v>82758</v>
      </c>
      <c r="AH14" s="18">
        <f t="shared" si="16"/>
        <v>88777</v>
      </c>
      <c r="AI14" s="94">
        <f t="shared" si="7"/>
        <v>77360.5</v>
      </c>
      <c r="AJ14" s="39">
        <f t="shared" si="8"/>
        <v>9859.2004577788484</v>
      </c>
      <c r="AK14" s="35">
        <f t="shared" si="17"/>
        <v>0.12744489058083711</v>
      </c>
      <c r="AN14" s="41"/>
    </row>
    <row r="15" spans="1:40" s="15" customFormat="1" ht="85.5" customHeight="1" x14ac:dyDescent="0.2">
      <c r="A15" s="81">
        <v>8</v>
      </c>
      <c r="B15" s="82" t="s">
        <v>89</v>
      </c>
      <c r="C15" s="82" t="s">
        <v>760</v>
      </c>
      <c r="D15" s="83" t="s">
        <v>1391</v>
      </c>
      <c r="E15" s="64">
        <v>28918</v>
      </c>
      <c r="F15" s="65">
        <v>28918</v>
      </c>
      <c r="G15" s="25" t="s">
        <v>1392</v>
      </c>
      <c r="H15" s="52" t="s">
        <v>1393</v>
      </c>
      <c r="I15" s="62">
        <v>350000</v>
      </c>
      <c r="J15" s="66">
        <v>350000</v>
      </c>
      <c r="K15" s="28" t="s">
        <v>1394</v>
      </c>
      <c r="L15" s="55" t="s">
        <v>1395</v>
      </c>
      <c r="M15" s="67">
        <v>30972</v>
      </c>
      <c r="N15" s="68">
        <v>30972</v>
      </c>
      <c r="O15" s="25" t="s">
        <v>1398</v>
      </c>
      <c r="P15" s="75" t="s">
        <v>1399</v>
      </c>
      <c r="Q15" s="69">
        <v>35617</v>
      </c>
      <c r="R15" s="63">
        <v>35617</v>
      </c>
      <c r="S15" s="24" t="s">
        <v>80</v>
      </c>
      <c r="T15" s="54" t="s">
        <v>81</v>
      </c>
      <c r="U15" s="18">
        <v>38208</v>
      </c>
      <c r="V15" s="18">
        <v>38208</v>
      </c>
      <c r="W15" s="18" t="s">
        <v>1396</v>
      </c>
      <c r="X15" s="77" t="s">
        <v>1397</v>
      </c>
      <c r="Y15" s="49">
        <f t="shared" si="0"/>
        <v>35617</v>
      </c>
      <c r="Z15" s="16">
        <f t="shared" si="1"/>
        <v>141622.64756740004</v>
      </c>
      <c r="AA15" s="35">
        <f t="shared" si="9"/>
        <v>3.976265479052139</v>
      </c>
      <c r="AB15" s="36">
        <f t="shared" si="10"/>
        <v>177239.64756740004</v>
      </c>
      <c r="AC15" s="36">
        <f t="shared" si="11"/>
        <v>-106005.64756740004</v>
      </c>
      <c r="AD15" s="18">
        <f t="shared" si="12"/>
        <v>28918</v>
      </c>
      <c r="AE15" s="18" t="str">
        <f t="shared" si="13"/>
        <v/>
      </c>
      <c r="AF15" s="18">
        <f t="shared" si="14"/>
        <v>30972</v>
      </c>
      <c r="AG15" s="18">
        <f t="shared" si="15"/>
        <v>35617</v>
      </c>
      <c r="AH15" s="18">
        <f t="shared" si="16"/>
        <v>38208</v>
      </c>
      <c r="AI15" s="94">
        <f t="shared" si="7"/>
        <v>33294.5</v>
      </c>
      <c r="AJ15" s="39">
        <f t="shared" si="8"/>
        <v>4243.1181439282755</v>
      </c>
      <c r="AK15" s="35">
        <f t="shared" si="17"/>
        <v>0.12744201426446636</v>
      </c>
      <c r="AN15" s="41"/>
    </row>
    <row r="16" spans="1:40" s="15" customFormat="1" ht="85.5" customHeight="1" x14ac:dyDescent="0.2">
      <c r="A16" s="81">
        <v>9</v>
      </c>
      <c r="B16" s="82" t="s">
        <v>90</v>
      </c>
      <c r="C16" s="82" t="s">
        <v>761</v>
      </c>
      <c r="D16" s="83" t="s">
        <v>1391</v>
      </c>
      <c r="E16" s="64">
        <v>6361</v>
      </c>
      <c r="F16" s="65">
        <v>6361</v>
      </c>
      <c r="G16" s="25" t="s">
        <v>1392</v>
      </c>
      <c r="H16" s="52" t="s">
        <v>1393</v>
      </c>
      <c r="I16" s="62">
        <v>10000</v>
      </c>
      <c r="J16" s="66">
        <v>10000</v>
      </c>
      <c r="K16" s="28" t="s">
        <v>1394</v>
      </c>
      <c r="L16" s="55" t="s">
        <v>1395</v>
      </c>
      <c r="M16" s="67">
        <v>6813</v>
      </c>
      <c r="N16" s="68">
        <v>6813</v>
      </c>
      <c r="O16" s="25" t="s">
        <v>1398</v>
      </c>
      <c r="P16" s="75" t="s">
        <v>1399</v>
      </c>
      <c r="Q16" s="69">
        <v>7835</v>
      </c>
      <c r="R16" s="63">
        <v>7835</v>
      </c>
      <c r="S16" s="24" t="s">
        <v>80</v>
      </c>
      <c r="T16" s="54" t="s">
        <v>81</v>
      </c>
      <c r="U16" s="18">
        <v>8405</v>
      </c>
      <c r="V16" s="18">
        <v>8405</v>
      </c>
      <c r="W16" s="18" t="s">
        <v>1396</v>
      </c>
      <c r="X16" s="77" t="s">
        <v>1397</v>
      </c>
      <c r="Y16" s="49">
        <f t="shared" si="0"/>
        <v>7835</v>
      </c>
      <c r="Z16" s="16">
        <f t="shared" si="1"/>
        <v>1433.3405736251252</v>
      </c>
      <c r="AA16" s="35">
        <f t="shared" si="9"/>
        <v>0.18294072413849716</v>
      </c>
      <c r="AB16" s="36">
        <f t="shared" si="10"/>
        <v>9268.3405736251261</v>
      </c>
      <c r="AC16" s="36">
        <f t="shared" si="11"/>
        <v>6401.6594263748748</v>
      </c>
      <c r="AD16" s="18" t="str">
        <f t="shared" si="12"/>
        <v/>
      </c>
      <c r="AE16" s="18" t="str">
        <f t="shared" si="13"/>
        <v/>
      </c>
      <c r="AF16" s="18">
        <f t="shared" si="14"/>
        <v>6813</v>
      </c>
      <c r="AG16" s="18">
        <f t="shared" si="15"/>
        <v>7835</v>
      </c>
      <c r="AH16" s="18">
        <f t="shared" si="16"/>
        <v>8405</v>
      </c>
      <c r="AI16" s="94">
        <f t="shared" si="7"/>
        <v>7835</v>
      </c>
      <c r="AJ16" s="39">
        <f t="shared" si="8"/>
        <v>806.62341481842282</v>
      </c>
      <c r="AK16" s="35">
        <f t="shared" si="17"/>
        <v>0.10295129736036028</v>
      </c>
      <c r="AN16" s="41"/>
    </row>
    <row r="17" spans="1:40" s="15" customFormat="1" ht="85.5" customHeight="1" x14ac:dyDescent="0.2">
      <c r="A17" s="81">
        <v>10</v>
      </c>
      <c r="B17" s="82" t="s">
        <v>91</v>
      </c>
      <c r="C17" s="82" t="s">
        <v>762</v>
      </c>
      <c r="D17" s="83" t="s">
        <v>1391</v>
      </c>
      <c r="E17" s="64">
        <v>8034</v>
      </c>
      <c r="F17" s="65">
        <v>8034</v>
      </c>
      <c r="G17" s="25" t="s">
        <v>1392</v>
      </c>
      <c r="H17" s="52" t="s">
        <v>1393</v>
      </c>
      <c r="I17" s="62">
        <v>8000</v>
      </c>
      <c r="J17" s="66">
        <v>8000</v>
      </c>
      <c r="K17" s="28" t="s">
        <v>1394</v>
      </c>
      <c r="L17" s="55" t="s">
        <v>1395</v>
      </c>
      <c r="M17" s="67">
        <v>8604</v>
      </c>
      <c r="N17" s="68">
        <v>8604</v>
      </c>
      <c r="O17" s="25" t="s">
        <v>1398</v>
      </c>
      <c r="P17" s="75" t="s">
        <v>1399</v>
      </c>
      <c r="Q17" s="69">
        <v>9895</v>
      </c>
      <c r="R17" s="63">
        <v>9895</v>
      </c>
      <c r="S17" s="24" t="s">
        <v>80</v>
      </c>
      <c r="T17" s="54" t="s">
        <v>81</v>
      </c>
      <c r="U17" s="18">
        <v>10614</v>
      </c>
      <c r="V17" s="18">
        <v>10614</v>
      </c>
      <c r="W17" s="18" t="s">
        <v>1396</v>
      </c>
      <c r="X17" s="77" t="s">
        <v>1397</v>
      </c>
      <c r="Y17" s="49">
        <f t="shared" si="0"/>
        <v>8604</v>
      </c>
      <c r="Z17" s="16">
        <f t="shared" si="1"/>
        <v>1171.7157505128951</v>
      </c>
      <c r="AA17" s="35">
        <f t="shared" si="9"/>
        <v>0.1361826767216289</v>
      </c>
      <c r="AB17" s="36">
        <f t="shared" si="10"/>
        <v>9775.7157505128944</v>
      </c>
      <c r="AC17" s="36">
        <f t="shared" si="11"/>
        <v>7432.2842494871047</v>
      </c>
      <c r="AD17" s="18">
        <f t="shared" si="12"/>
        <v>8034</v>
      </c>
      <c r="AE17" s="18">
        <f t="shared" si="13"/>
        <v>8000</v>
      </c>
      <c r="AF17" s="18">
        <f t="shared" si="14"/>
        <v>8604</v>
      </c>
      <c r="AG17" s="18" t="str">
        <f t="shared" si="15"/>
        <v/>
      </c>
      <c r="AH17" s="18" t="str">
        <f t="shared" si="16"/>
        <v/>
      </c>
      <c r="AI17" s="94">
        <f t="shared" si="7"/>
        <v>8034</v>
      </c>
      <c r="AJ17" s="39">
        <f t="shared" si="8"/>
        <v>339.33071380783281</v>
      </c>
      <c r="AK17" s="35">
        <f t="shared" si="17"/>
        <v>4.2236832687059099E-2</v>
      </c>
      <c r="AN17" s="41"/>
    </row>
    <row r="18" spans="1:40" s="15" customFormat="1" ht="85.5" customHeight="1" x14ac:dyDescent="0.2">
      <c r="A18" s="81">
        <v>11</v>
      </c>
      <c r="B18" s="82" t="s">
        <v>92</v>
      </c>
      <c r="C18" s="82" t="s">
        <v>763</v>
      </c>
      <c r="D18" s="83" t="s">
        <v>1391</v>
      </c>
      <c r="E18" s="64">
        <v>20009</v>
      </c>
      <c r="F18" s="65">
        <v>20009</v>
      </c>
      <c r="G18" s="25" t="s">
        <v>1392</v>
      </c>
      <c r="H18" s="52" t="s">
        <v>1393</v>
      </c>
      <c r="I18" s="62">
        <v>12000</v>
      </c>
      <c r="J18" s="66">
        <v>12000</v>
      </c>
      <c r="K18" s="28" t="s">
        <v>1394</v>
      </c>
      <c r="L18" s="55" t="s">
        <v>1395</v>
      </c>
      <c r="M18" s="67">
        <v>21430</v>
      </c>
      <c r="N18" s="68">
        <v>21430</v>
      </c>
      <c r="O18" s="25" t="s">
        <v>1398</v>
      </c>
      <c r="P18" s="75" t="s">
        <v>1399</v>
      </c>
      <c r="Q18" s="69">
        <v>24644</v>
      </c>
      <c r="R18" s="63">
        <v>24644</v>
      </c>
      <c r="S18" s="24" t="s">
        <v>80</v>
      </c>
      <c r="T18" s="54" t="s">
        <v>81</v>
      </c>
      <c r="U18" s="18">
        <v>26437</v>
      </c>
      <c r="V18" s="18">
        <v>26437</v>
      </c>
      <c r="W18" s="18" t="s">
        <v>1396</v>
      </c>
      <c r="X18" s="77" t="s">
        <v>1397</v>
      </c>
      <c r="Y18" s="49">
        <f t="shared" si="0"/>
        <v>21430</v>
      </c>
      <c r="Z18" s="16">
        <f t="shared" si="1"/>
        <v>5589.2889977169725</v>
      </c>
      <c r="AA18" s="35">
        <f t="shared" si="9"/>
        <v>0.26081609882020401</v>
      </c>
      <c r="AB18" s="36">
        <f t="shared" si="10"/>
        <v>27019.288997716973</v>
      </c>
      <c r="AC18" s="36">
        <f t="shared" si="11"/>
        <v>15840.711002283027</v>
      </c>
      <c r="AD18" s="18">
        <f t="shared" si="12"/>
        <v>20009</v>
      </c>
      <c r="AE18" s="18" t="str">
        <f t="shared" si="13"/>
        <v/>
      </c>
      <c r="AF18" s="18">
        <f t="shared" si="14"/>
        <v>21430</v>
      </c>
      <c r="AG18" s="18">
        <f t="shared" si="15"/>
        <v>24644</v>
      </c>
      <c r="AH18" s="18">
        <f t="shared" si="16"/>
        <v>26437</v>
      </c>
      <c r="AI18" s="94">
        <f t="shared" si="7"/>
        <v>23037</v>
      </c>
      <c r="AJ18" s="39">
        <f t="shared" si="8"/>
        <v>2935.9317657829401</v>
      </c>
      <c r="AK18" s="35">
        <f t="shared" si="17"/>
        <v>0.12744418829634677</v>
      </c>
      <c r="AN18" s="41"/>
    </row>
    <row r="19" spans="1:40" s="15" customFormat="1" ht="85.5" customHeight="1" x14ac:dyDescent="0.2">
      <c r="A19" s="81">
        <v>12</v>
      </c>
      <c r="B19" s="82" t="s">
        <v>93</v>
      </c>
      <c r="C19" s="82" t="s">
        <v>764</v>
      </c>
      <c r="D19" s="83" t="s">
        <v>1391</v>
      </c>
      <c r="E19" s="64">
        <v>14802</v>
      </c>
      <c r="F19" s="65">
        <v>14802</v>
      </c>
      <c r="G19" s="25" t="s">
        <v>1392</v>
      </c>
      <c r="H19" s="52" t="s">
        <v>1393</v>
      </c>
      <c r="I19" s="62">
        <v>11000</v>
      </c>
      <c r="J19" s="66">
        <v>11000</v>
      </c>
      <c r="K19" s="28" t="s">
        <v>1394</v>
      </c>
      <c r="L19" s="55" t="s">
        <v>1395</v>
      </c>
      <c r="M19" s="67">
        <v>15854</v>
      </c>
      <c r="N19" s="68">
        <v>15854</v>
      </c>
      <c r="O19" s="25" t="s">
        <v>1398</v>
      </c>
      <c r="P19" s="75" t="s">
        <v>1399</v>
      </c>
      <c r="Q19" s="69">
        <v>18232</v>
      </c>
      <c r="R19" s="63">
        <v>18232</v>
      </c>
      <c r="S19" s="24" t="s">
        <v>80</v>
      </c>
      <c r="T19" s="54" t="s">
        <v>81</v>
      </c>
      <c r="U19" s="18">
        <v>19558</v>
      </c>
      <c r="V19" s="18">
        <v>19558</v>
      </c>
      <c r="W19" s="18" t="s">
        <v>1396</v>
      </c>
      <c r="X19" s="77" t="s">
        <v>1397</v>
      </c>
      <c r="Y19" s="49">
        <f t="shared" si="0"/>
        <v>15854</v>
      </c>
      <c r="Z19" s="16">
        <f t="shared" si="1"/>
        <v>3317.9935503252545</v>
      </c>
      <c r="AA19" s="35">
        <f t="shared" si="9"/>
        <v>0.20928431628139615</v>
      </c>
      <c r="AB19" s="36">
        <f t="shared" si="10"/>
        <v>19171.993550325256</v>
      </c>
      <c r="AC19" s="36">
        <f t="shared" si="11"/>
        <v>12536.006449674745</v>
      </c>
      <c r="AD19" s="18">
        <f t="shared" si="12"/>
        <v>14802</v>
      </c>
      <c r="AE19" s="18" t="str">
        <f t="shared" si="13"/>
        <v/>
      </c>
      <c r="AF19" s="18">
        <f t="shared" si="14"/>
        <v>15854</v>
      </c>
      <c r="AG19" s="18">
        <f t="shared" si="15"/>
        <v>18232</v>
      </c>
      <c r="AH19" s="18" t="str">
        <f t="shared" si="16"/>
        <v/>
      </c>
      <c r="AI19" s="94">
        <f t="shared" si="7"/>
        <v>15854</v>
      </c>
      <c r="AJ19" s="39">
        <f t="shared" si="8"/>
        <v>1757.1989073522668</v>
      </c>
      <c r="AK19" s="35">
        <f t="shared" si="17"/>
        <v>0.11083631306624617</v>
      </c>
      <c r="AN19" s="41"/>
    </row>
    <row r="20" spans="1:40" s="15" customFormat="1" ht="85.5" customHeight="1" x14ac:dyDescent="0.2">
      <c r="A20" s="81">
        <v>13</v>
      </c>
      <c r="B20" s="82" t="s">
        <v>94</v>
      </c>
      <c r="C20" s="82" t="s">
        <v>765</v>
      </c>
      <c r="D20" s="83" t="s">
        <v>1391</v>
      </c>
      <c r="E20" s="64">
        <v>25830</v>
      </c>
      <c r="F20" s="65">
        <v>25830</v>
      </c>
      <c r="G20" s="25" t="s">
        <v>1392</v>
      </c>
      <c r="H20" s="52" t="s">
        <v>1393</v>
      </c>
      <c r="I20" s="62">
        <v>20000</v>
      </c>
      <c r="J20" s="66">
        <v>20000</v>
      </c>
      <c r="K20" s="28" t="s">
        <v>1394</v>
      </c>
      <c r="L20" s="55" t="s">
        <v>1395</v>
      </c>
      <c r="M20" s="67">
        <v>27664</v>
      </c>
      <c r="N20" s="68">
        <v>27664</v>
      </c>
      <c r="O20" s="25" t="s">
        <v>1398</v>
      </c>
      <c r="P20" s="75" t="s">
        <v>1399</v>
      </c>
      <c r="Q20" s="69">
        <v>31814</v>
      </c>
      <c r="R20" s="63">
        <v>31814</v>
      </c>
      <c r="S20" s="24" t="s">
        <v>80</v>
      </c>
      <c r="T20" s="54" t="s">
        <v>81</v>
      </c>
      <c r="U20" s="18">
        <v>34128</v>
      </c>
      <c r="V20" s="18">
        <v>34128</v>
      </c>
      <c r="W20" s="18" t="s">
        <v>1396</v>
      </c>
      <c r="X20" s="77" t="s">
        <v>1397</v>
      </c>
      <c r="Y20" s="49">
        <f t="shared" si="0"/>
        <v>27664</v>
      </c>
      <c r="Z20" s="16">
        <f t="shared" si="1"/>
        <v>5496.7526049477656</v>
      </c>
      <c r="AA20" s="35">
        <f t="shared" si="9"/>
        <v>0.19869695651199268</v>
      </c>
      <c r="AB20" s="36">
        <f t="shared" si="10"/>
        <v>33160.752604947767</v>
      </c>
      <c r="AC20" s="36">
        <f t="shared" si="11"/>
        <v>22167.247395052233</v>
      </c>
      <c r="AD20" s="18">
        <f t="shared" si="12"/>
        <v>25830</v>
      </c>
      <c r="AE20" s="18" t="str">
        <f t="shared" si="13"/>
        <v/>
      </c>
      <c r="AF20" s="18">
        <f t="shared" si="14"/>
        <v>27664</v>
      </c>
      <c r="AG20" s="18">
        <f t="shared" si="15"/>
        <v>31814</v>
      </c>
      <c r="AH20" s="18" t="str">
        <f t="shared" si="16"/>
        <v/>
      </c>
      <c r="AI20" s="94">
        <f t="shared" si="7"/>
        <v>27664</v>
      </c>
      <c r="AJ20" s="39">
        <f t="shared" si="8"/>
        <v>3065.7873376997304</v>
      </c>
      <c r="AK20" s="35">
        <f t="shared" si="17"/>
        <v>0.11082227218405619</v>
      </c>
      <c r="AN20" s="41"/>
    </row>
    <row r="21" spans="1:40" s="15" customFormat="1" ht="85.5" customHeight="1" x14ac:dyDescent="0.2">
      <c r="A21" s="81">
        <v>14</v>
      </c>
      <c r="B21" s="82" t="s">
        <v>95</v>
      </c>
      <c r="C21" s="82" t="s">
        <v>766</v>
      </c>
      <c r="D21" s="83" t="s">
        <v>1391</v>
      </c>
      <c r="E21" s="64">
        <v>38112</v>
      </c>
      <c r="F21" s="65">
        <v>38112</v>
      </c>
      <c r="G21" s="25" t="s">
        <v>1392</v>
      </c>
      <c r="H21" s="52" t="s">
        <v>1393</v>
      </c>
      <c r="I21" s="62">
        <v>25000</v>
      </c>
      <c r="J21" s="66">
        <v>25000</v>
      </c>
      <c r="K21" s="28" t="s">
        <v>1394</v>
      </c>
      <c r="L21" s="55" t="s">
        <v>1395</v>
      </c>
      <c r="M21" s="67">
        <v>40818</v>
      </c>
      <c r="N21" s="68">
        <v>40818</v>
      </c>
      <c r="O21" s="25" t="s">
        <v>1398</v>
      </c>
      <c r="P21" s="75" t="s">
        <v>1399</v>
      </c>
      <c r="Q21" s="69">
        <v>46941</v>
      </c>
      <c r="R21" s="63">
        <v>46941</v>
      </c>
      <c r="S21" s="24" t="s">
        <v>80</v>
      </c>
      <c r="T21" s="54" t="s">
        <v>81</v>
      </c>
      <c r="U21" s="18">
        <v>50355</v>
      </c>
      <c r="V21" s="18">
        <v>50355</v>
      </c>
      <c r="W21" s="18" t="s">
        <v>1396</v>
      </c>
      <c r="X21" s="77" t="s">
        <v>1397</v>
      </c>
      <c r="Y21" s="49">
        <f t="shared" si="0"/>
        <v>40818</v>
      </c>
      <c r="Z21" s="16">
        <f t="shared" si="1"/>
        <v>9802.2517668135843</v>
      </c>
      <c r="AA21" s="35">
        <f t="shared" si="9"/>
        <v>0.24014532232871733</v>
      </c>
      <c r="AB21" s="36">
        <f t="shared" si="10"/>
        <v>50620.251766813584</v>
      </c>
      <c r="AC21" s="36">
        <f t="shared" si="11"/>
        <v>31015.748233186416</v>
      </c>
      <c r="AD21" s="18">
        <f t="shared" si="12"/>
        <v>38112</v>
      </c>
      <c r="AE21" s="18" t="str">
        <f t="shared" si="13"/>
        <v/>
      </c>
      <c r="AF21" s="18">
        <f t="shared" si="14"/>
        <v>40818</v>
      </c>
      <c r="AG21" s="18">
        <f t="shared" si="15"/>
        <v>46941</v>
      </c>
      <c r="AH21" s="18">
        <f t="shared" si="16"/>
        <v>50355</v>
      </c>
      <c r="AI21" s="94">
        <f t="shared" si="7"/>
        <v>43879.5</v>
      </c>
      <c r="AJ21" s="39">
        <f t="shared" si="8"/>
        <v>5592.1494078752939</v>
      </c>
      <c r="AK21" s="35">
        <f t="shared" si="17"/>
        <v>0.12744332565036734</v>
      </c>
      <c r="AN21" s="41"/>
    </row>
    <row r="22" spans="1:40" s="15" customFormat="1" ht="85.5" customHeight="1" x14ac:dyDescent="0.2">
      <c r="A22" s="81">
        <v>15</v>
      </c>
      <c r="B22" s="82" t="s">
        <v>96</v>
      </c>
      <c r="C22" s="82" t="s">
        <v>767</v>
      </c>
      <c r="D22" s="83" t="s">
        <v>1391</v>
      </c>
      <c r="E22" s="64">
        <v>34451</v>
      </c>
      <c r="F22" s="65">
        <v>34451</v>
      </c>
      <c r="G22" s="25" t="s">
        <v>1392</v>
      </c>
      <c r="H22" s="52" t="s">
        <v>1393</v>
      </c>
      <c r="I22" s="62">
        <v>70000</v>
      </c>
      <c r="J22" s="66">
        <v>70000</v>
      </c>
      <c r="K22" s="28" t="s">
        <v>1394</v>
      </c>
      <c r="L22" s="55" t="s">
        <v>1395</v>
      </c>
      <c r="M22" s="67">
        <v>36897</v>
      </c>
      <c r="N22" s="68">
        <v>36897</v>
      </c>
      <c r="O22" s="25" t="s">
        <v>1398</v>
      </c>
      <c r="P22" s="75" t="s">
        <v>1399</v>
      </c>
      <c r="Q22" s="69">
        <v>42432</v>
      </c>
      <c r="R22" s="63">
        <v>42432</v>
      </c>
      <c r="S22" s="24" t="s">
        <v>80</v>
      </c>
      <c r="T22" s="54" t="s">
        <v>81</v>
      </c>
      <c r="U22" s="18">
        <v>45518</v>
      </c>
      <c r="V22" s="18">
        <v>45518</v>
      </c>
      <c r="W22" s="18" t="s">
        <v>1396</v>
      </c>
      <c r="X22" s="77" t="s">
        <v>1397</v>
      </c>
      <c r="Y22" s="49">
        <f t="shared" si="0"/>
        <v>42432</v>
      </c>
      <c r="Z22" s="16">
        <f t="shared" si="1"/>
        <v>14187.216051784091</v>
      </c>
      <c r="AA22" s="35">
        <f t="shared" si="9"/>
        <v>0.334351811175153</v>
      </c>
      <c r="AB22" s="36">
        <f t="shared" si="10"/>
        <v>56619.216051784089</v>
      </c>
      <c r="AC22" s="36">
        <f t="shared" si="11"/>
        <v>28244.783948215911</v>
      </c>
      <c r="AD22" s="18">
        <f t="shared" si="12"/>
        <v>34451</v>
      </c>
      <c r="AE22" s="18" t="str">
        <f t="shared" si="13"/>
        <v/>
      </c>
      <c r="AF22" s="18">
        <f t="shared" si="14"/>
        <v>36897</v>
      </c>
      <c r="AG22" s="18">
        <f t="shared" si="15"/>
        <v>42432</v>
      </c>
      <c r="AH22" s="18">
        <f t="shared" si="16"/>
        <v>45518</v>
      </c>
      <c r="AI22" s="94">
        <f t="shared" si="7"/>
        <v>39664.5</v>
      </c>
      <c r="AJ22" s="39">
        <f t="shared" si="8"/>
        <v>5055.0224859374594</v>
      </c>
      <c r="AK22" s="35">
        <f t="shared" si="17"/>
        <v>0.12744450291664988</v>
      </c>
      <c r="AN22" s="41"/>
    </row>
    <row r="23" spans="1:40" s="15" customFormat="1" ht="85.5" customHeight="1" x14ac:dyDescent="0.2">
      <c r="A23" s="81">
        <v>16</v>
      </c>
      <c r="B23" s="82" t="s">
        <v>97</v>
      </c>
      <c r="C23" s="82" t="s">
        <v>768</v>
      </c>
      <c r="D23" s="83" t="s">
        <v>1391</v>
      </c>
      <c r="E23" s="64"/>
      <c r="F23" s="65"/>
      <c r="G23" s="25" t="s">
        <v>1392</v>
      </c>
      <c r="H23" s="52" t="s">
        <v>1393</v>
      </c>
      <c r="I23" s="62">
        <v>150000</v>
      </c>
      <c r="J23" s="66">
        <v>150000</v>
      </c>
      <c r="K23" s="28" t="s">
        <v>1394</v>
      </c>
      <c r="L23" s="55" t="s">
        <v>1395</v>
      </c>
      <c r="M23" s="67">
        <v>102720</v>
      </c>
      <c r="N23" s="68">
        <v>102720</v>
      </c>
      <c r="O23" s="25" t="s">
        <v>1398</v>
      </c>
      <c r="P23" s="75" t="s">
        <v>1399</v>
      </c>
      <c r="Q23" s="69">
        <v>118128</v>
      </c>
      <c r="R23" s="63">
        <v>118128</v>
      </c>
      <c r="S23" s="24" t="s">
        <v>80</v>
      </c>
      <c r="T23" s="54" t="s">
        <v>81</v>
      </c>
      <c r="U23" s="18">
        <v>123900</v>
      </c>
      <c r="V23" s="18">
        <v>123900</v>
      </c>
      <c r="W23" s="18" t="s">
        <v>1396</v>
      </c>
      <c r="X23" s="77" t="s">
        <v>1397</v>
      </c>
      <c r="Y23" s="49">
        <f t="shared" ref="Y23:Y82" si="18">MEDIAN(F23,J23,N23,R23,V23)</f>
        <v>121014</v>
      </c>
      <c r="Z23" s="16">
        <f t="shared" ref="Z23:Z82" si="19">+STDEV(F23,J23,N23,R23,V23)</f>
        <v>19688.718495625864</v>
      </c>
      <c r="AA23" s="35">
        <f t="shared" ref="AA23:AA82" si="20">Z23/Y23</f>
        <v>0.16269785723656655</v>
      </c>
      <c r="AB23" s="36">
        <f t="shared" ref="AB23:AB82" si="21">+Y23+Z23</f>
        <v>140702.71849562586</v>
      </c>
      <c r="AC23" s="36">
        <f t="shared" ref="AC23:AC82" si="22">Y23-Z23</f>
        <v>101325.28150437414</v>
      </c>
      <c r="AD23" s="18" t="str">
        <f t="shared" si="12"/>
        <v/>
      </c>
      <c r="AE23" s="18" t="str">
        <f t="shared" si="13"/>
        <v/>
      </c>
      <c r="AF23" s="18">
        <f t="shared" si="14"/>
        <v>102720</v>
      </c>
      <c r="AG23" s="18">
        <f t="shared" si="15"/>
        <v>118128</v>
      </c>
      <c r="AH23" s="18">
        <f t="shared" si="16"/>
        <v>123900</v>
      </c>
      <c r="AI23" s="94">
        <f t="shared" ref="AI23:AI82" si="23">+MEDIAN(AD23:AH23)</f>
        <v>118128</v>
      </c>
      <c r="AJ23" s="39">
        <f t="shared" ref="AJ23:AJ82" si="24">+STDEV(AD23:AH23)</f>
        <v>10949.237781690559</v>
      </c>
      <c r="AK23" s="35">
        <f t="shared" ref="AK23:AK82" si="25">+AJ23/AI23</f>
        <v>9.2689606034899091E-2</v>
      </c>
      <c r="AN23" s="41"/>
    </row>
    <row r="24" spans="1:40" s="15" customFormat="1" ht="85.5" customHeight="1" x14ac:dyDescent="0.2">
      <c r="A24" s="81">
        <v>17</v>
      </c>
      <c r="B24" s="82" t="s">
        <v>98</v>
      </c>
      <c r="C24" s="82" t="s">
        <v>769</v>
      </c>
      <c r="D24" s="83" t="s">
        <v>1391</v>
      </c>
      <c r="E24" s="64"/>
      <c r="F24" s="65"/>
      <c r="G24" s="25" t="s">
        <v>1392</v>
      </c>
      <c r="H24" s="52" t="s">
        <v>1393</v>
      </c>
      <c r="I24" s="62">
        <v>500000</v>
      </c>
      <c r="J24" s="66">
        <v>500000</v>
      </c>
      <c r="K24" s="28" t="s">
        <v>1394</v>
      </c>
      <c r="L24" s="55" t="s">
        <v>1395</v>
      </c>
      <c r="M24" s="67">
        <v>155150</v>
      </c>
      <c r="N24" s="68">
        <v>155150</v>
      </c>
      <c r="O24" s="25" t="s">
        <v>1398</v>
      </c>
      <c r="P24" s="75" t="s">
        <v>1399</v>
      </c>
      <c r="Q24" s="69">
        <v>178423</v>
      </c>
      <c r="R24" s="63">
        <v>178423</v>
      </c>
      <c r="S24" s="24" t="s">
        <v>80</v>
      </c>
      <c r="T24" s="54" t="s">
        <v>81</v>
      </c>
      <c r="U24" s="18">
        <v>156500</v>
      </c>
      <c r="V24" s="18">
        <v>156500</v>
      </c>
      <c r="W24" s="18" t="s">
        <v>1396</v>
      </c>
      <c r="X24" s="77" t="s">
        <v>1397</v>
      </c>
      <c r="Y24" s="49">
        <f t="shared" si="18"/>
        <v>167461.5</v>
      </c>
      <c r="Z24" s="16">
        <f t="shared" si="19"/>
        <v>168658.83028246698</v>
      </c>
      <c r="AA24" s="35">
        <f t="shared" si="20"/>
        <v>1.00714988389849</v>
      </c>
      <c r="AB24" s="36">
        <f t="shared" si="21"/>
        <v>336120.33028246695</v>
      </c>
      <c r="AC24" s="36">
        <f t="shared" si="22"/>
        <v>-1197.3302824669809</v>
      </c>
      <c r="AD24" s="18" t="str">
        <f t="shared" si="12"/>
        <v/>
      </c>
      <c r="AE24" s="18" t="str">
        <f t="shared" si="13"/>
        <v/>
      </c>
      <c r="AF24" s="18">
        <f t="shared" si="14"/>
        <v>155150</v>
      </c>
      <c r="AG24" s="18">
        <f t="shared" si="15"/>
        <v>178423</v>
      </c>
      <c r="AH24" s="18">
        <f t="shared" si="16"/>
        <v>156500</v>
      </c>
      <c r="AI24" s="94">
        <f t="shared" si="23"/>
        <v>156500</v>
      </c>
      <c r="AJ24" s="39">
        <f t="shared" si="24"/>
        <v>13064.410676847745</v>
      </c>
      <c r="AK24" s="35">
        <f t="shared" si="25"/>
        <v>8.3478662471870579E-2</v>
      </c>
      <c r="AN24" s="41"/>
    </row>
    <row r="25" spans="1:40" s="15" customFormat="1" ht="85.5" customHeight="1" x14ac:dyDescent="0.2">
      <c r="A25" s="81">
        <v>18</v>
      </c>
      <c r="B25" s="82" t="s">
        <v>99</v>
      </c>
      <c r="C25" s="82" t="s">
        <v>770</v>
      </c>
      <c r="D25" s="83" t="s">
        <v>1391</v>
      </c>
      <c r="E25" s="64">
        <v>55193</v>
      </c>
      <c r="F25" s="65">
        <v>55193</v>
      </c>
      <c r="G25" s="25" t="s">
        <v>1392</v>
      </c>
      <c r="H25" s="52" t="s">
        <v>1393</v>
      </c>
      <c r="I25" s="62">
        <v>120000</v>
      </c>
      <c r="J25" s="66">
        <v>120000</v>
      </c>
      <c r="K25" s="28" t="s">
        <v>1394</v>
      </c>
      <c r="L25" s="55" t="s">
        <v>1395</v>
      </c>
      <c r="M25" s="67">
        <v>59113</v>
      </c>
      <c r="N25" s="68">
        <v>59113</v>
      </c>
      <c r="O25" s="25" t="s">
        <v>1398</v>
      </c>
      <c r="P25" s="75" t="s">
        <v>1399</v>
      </c>
      <c r="Q25" s="69">
        <v>67980</v>
      </c>
      <c r="R25" s="63">
        <v>67980</v>
      </c>
      <c r="S25" s="24" t="s">
        <v>80</v>
      </c>
      <c r="T25" s="54" t="s">
        <v>81</v>
      </c>
      <c r="U25" s="18">
        <v>72925</v>
      </c>
      <c r="V25" s="18">
        <v>72925</v>
      </c>
      <c r="W25" s="18" t="s">
        <v>1396</v>
      </c>
      <c r="X25" s="77" t="s">
        <v>1397</v>
      </c>
      <c r="Y25" s="49">
        <f t="shared" si="18"/>
        <v>67980</v>
      </c>
      <c r="Z25" s="16">
        <f t="shared" si="19"/>
        <v>26092.581027947384</v>
      </c>
      <c r="AA25" s="35">
        <f t="shared" si="20"/>
        <v>0.38382731726901126</v>
      </c>
      <c r="AB25" s="36">
        <f t="shared" si="21"/>
        <v>94072.581027947381</v>
      </c>
      <c r="AC25" s="36">
        <f t="shared" si="22"/>
        <v>41887.418972052619</v>
      </c>
      <c r="AD25" s="18">
        <f t="shared" si="12"/>
        <v>55193</v>
      </c>
      <c r="AE25" s="18" t="str">
        <f t="shared" si="13"/>
        <v/>
      </c>
      <c r="AF25" s="18">
        <f t="shared" si="14"/>
        <v>59113</v>
      </c>
      <c r="AG25" s="18">
        <f t="shared" si="15"/>
        <v>67980</v>
      </c>
      <c r="AH25" s="18">
        <f t="shared" si="16"/>
        <v>72925</v>
      </c>
      <c r="AI25" s="94">
        <f t="shared" si="23"/>
        <v>63546.5</v>
      </c>
      <c r="AJ25" s="39">
        <f t="shared" si="24"/>
        <v>8099.1030933472293</v>
      </c>
      <c r="AK25" s="35">
        <f t="shared" si="25"/>
        <v>0.12745159990475052</v>
      </c>
      <c r="AN25" s="41"/>
    </row>
    <row r="26" spans="1:40" s="15" customFormat="1" ht="85.5" customHeight="1" x14ac:dyDescent="0.2">
      <c r="A26" s="81">
        <v>19</v>
      </c>
      <c r="B26" s="82" t="s">
        <v>100</v>
      </c>
      <c r="C26" s="82" t="s">
        <v>771</v>
      </c>
      <c r="D26" s="83" t="s">
        <v>1391</v>
      </c>
      <c r="E26" s="64">
        <v>5975</v>
      </c>
      <c r="F26" s="65">
        <v>5975</v>
      </c>
      <c r="G26" s="25" t="s">
        <v>1392</v>
      </c>
      <c r="H26" s="52" t="s">
        <v>1393</v>
      </c>
      <c r="I26" s="62">
        <v>12000</v>
      </c>
      <c r="J26" s="66">
        <v>12000</v>
      </c>
      <c r="K26" s="28" t="s">
        <v>1394</v>
      </c>
      <c r="L26" s="55" t="s">
        <v>1395</v>
      </c>
      <c r="M26" s="67">
        <v>6399</v>
      </c>
      <c r="N26" s="68">
        <v>6399</v>
      </c>
      <c r="O26" s="25" t="s">
        <v>1398</v>
      </c>
      <c r="P26" s="75" t="s">
        <v>1399</v>
      </c>
      <c r="Q26" s="69">
        <v>7359</v>
      </c>
      <c r="R26" s="63">
        <v>7359</v>
      </c>
      <c r="S26" s="24" t="s">
        <v>80</v>
      </c>
      <c r="T26" s="54" t="s">
        <v>81</v>
      </c>
      <c r="U26" s="18">
        <v>7894</v>
      </c>
      <c r="V26" s="18">
        <v>7894</v>
      </c>
      <c r="W26" s="18" t="s">
        <v>1396</v>
      </c>
      <c r="X26" s="77" t="s">
        <v>1397</v>
      </c>
      <c r="Y26" s="49">
        <f t="shared" si="18"/>
        <v>7359</v>
      </c>
      <c r="Z26" s="16">
        <f t="shared" si="19"/>
        <v>2400.9434187418906</v>
      </c>
      <c r="AA26" s="35">
        <f t="shared" si="20"/>
        <v>0.32625946714796722</v>
      </c>
      <c r="AB26" s="36">
        <f t="shared" si="21"/>
        <v>9759.9434187418901</v>
      </c>
      <c r="AC26" s="36">
        <f t="shared" si="22"/>
        <v>4958.0565812581099</v>
      </c>
      <c r="AD26" s="18">
        <f t="shared" si="12"/>
        <v>5975</v>
      </c>
      <c r="AE26" s="18" t="str">
        <f t="shared" si="13"/>
        <v/>
      </c>
      <c r="AF26" s="18">
        <f t="shared" si="14"/>
        <v>6399</v>
      </c>
      <c r="AG26" s="18">
        <f t="shared" si="15"/>
        <v>7359</v>
      </c>
      <c r="AH26" s="18">
        <f t="shared" si="16"/>
        <v>7894</v>
      </c>
      <c r="AI26" s="94">
        <f t="shared" si="23"/>
        <v>6879</v>
      </c>
      <c r="AJ26" s="39">
        <f t="shared" si="24"/>
        <v>876.57681732217088</v>
      </c>
      <c r="AK26" s="35">
        <f t="shared" si="25"/>
        <v>0.12742794262569718</v>
      </c>
      <c r="AN26" s="41"/>
    </row>
    <row r="27" spans="1:40" s="15" customFormat="1" ht="85.5" customHeight="1" x14ac:dyDescent="0.2">
      <c r="A27" s="81">
        <v>20</v>
      </c>
      <c r="B27" s="82" t="s">
        <v>101</v>
      </c>
      <c r="C27" s="82" t="s">
        <v>772</v>
      </c>
      <c r="D27" s="83" t="s">
        <v>1391</v>
      </c>
      <c r="E27" s="64">
        <v>7925</v>
      </c>
      <c r="F27" s="65">
        <v>7925</v>
      </c>
      <c r="G27" s="25" t="s">
        <v>1392</v>
      </c>
      <c r="H27" s="52" t="s">
        <v>1393</v>
      </c>
      <c r="I27" s="62">
        <v>10000</v>
      </c>
      <c r="J27" s="66">
        <v>10000</v>
      </c>
      <c r="K27" s="28" t="s">
        <v>1394</v>
      </c>
      <c r="L27" s="55" t="s">
        <v>1395</v>
      </c>
      <c r="M27" s="67">
        <v>8488</v>
      </c>
      <c r="N27" s="68">
        <v>8488</v>
      </c>
      <c r="O27" s="25" t="s">
        <v>1398</v>
      </c>
      <c r="P27" s="75" t="s">
        <v>1399</v>
      </c>
      <c r="Q27" s="69">
        <v>9761</v>
      </c>
      <c r="R27" s="63">
        <v>9761</v>
      </c>
      <c r="S27" s="24" t="s">
        <v>80</v>
      </c>
      <c r="T27" s="54" t="s">
        <v>81</v>
      </c>
      <c r="U27" s="18">
        <v>10471</v>
      </c>
      <c r="V27" s="18">
        <v>10471</v>
      </c>
      <c r="W27" s="18" t="s">
        <v>1396</v>
      </c>
      <c r="X27" s="77" t="s">
        <v>1397</v>
      </c>
      <c r="Y27" s="49">
        <f t="shared" si="18"/>
        <v>9761</v>
      </c>
      <c r="Z27" s="16">
        <f t="shared" si="19"/>
        <v>1074.6541304066159</v>
      </c>
      <c r="AA27" s="35">
        <f t="shared" si="20"/>
        <v>0.11009672476248498</v>
      </c>
      <c r="AB27" s="36">
        <f t="shared" si="21"/>
        <v>10835.654130406616</v>
      </c>
      <c r="AC27" s="36">
        <f t="shared" si="22"/>
        <v>8686.3458695933841</v>
      </c>
      <c r="AD27" s="18" t="str">
        <f t="shared" si="12"/>
        <v/>
      </c>
      <c r="AE27" s="18">
        <f t="shared" si="13"/>
        <v>10000</v>
      </c>
      <c r="AF27" s="18" t="str">
        <f t="shared" si="14"/>
        <v/>
      </c>
      <c r="AG27" s="18">
        <f t="shared" si="15"/>
        <v>9761</v>
      </c>
      <c r="AH27" s="18">
        <f t="shared" si="16"/>
        <v>10471</v>
      </c>
      <c r="AI27" s="94">
        <f t="shared" si="23"/>
        <v>10000</v>
      </c>
      <c r="AJ27" s="39">
        <f t="shared" si="24"/>
        <v>361.26213935774302</v>
      </c>
      <c r="AK27" s="35">
        <f t="shared" si="25"/>
        <v>3.6126213935774303E-2</v>
      </c>
      <c r="AN27" s="41"/>
    </row>
    <row r="28" spans="1:40" s="15" customFormat="1" ht="85.5" customHeight="1" x14ac:dyDescent="0.2">
      <c r="A28" s="81">
        <v>21</v>
      </c>
      <c r="B28" s="82" t="s">
        <v>102</v>
      </c>
      <c r="C28" s="82" t="s">
        <v>773</v>
      </c>
      <c r="D28" s="83" t="s">
        <v>1391</v>
      </c>
      <c r="E28" s="64">
        <v>18733</v>
      </c>
      <c r="F28" s="65">
        <v>18733</v>
      </c>
      <c r="G28" s="25" t="s">
        <v>1392</v>
      </c>
      <c r="H28" s="52" t="s">
        <v>1393</v>
      </c>
      <c r="I28" s="62">
        <v>15000</v>
      </c>
      <c r="J28" s="66">
        <v>15000</v>
      </c>
      <c r="K28" s="28" t="s">
        <v>1394</v>
      </c>
      <c r="L28" s="55" t="s">
        <v>1395</v>
      </c>
      <c r="M28" s="67">
        <v>20064</v>
      </c>
      <c r="N28" s="68">
        <v>20064</v>
      </c>
      <c r="O28" s="25" t="s">
        <v>1398</v>
      </c>
      <c r="P28" s="75" t="s">
        <v>1399</v>
      </c>
      <c r="Q28" s="69">
        <v>23073</v>
      </c>
      <c r="R28" s="63">
        <v>23073</v>
      </c>
      <c r="S28" s="24" t="s">
        <v>80</v>
      </c>
      <c r="T28" s="54" t="s">
        <v>81</v>
      </c>
      <c r="U28" s="18">
        <v>24752</v>
      </c>
      <c r="V28" s="18">
        <v>24752</v>
      </c>
      <c r="W28" s="18" t="s">
        <v>1396</v>
      </c>
      <c r="X28" s="77" t="s">
        <v>1397</v>
      </c>
      <c r="Y28" s="49">
        <f t="shared" si="18"/>
        <v>20064</v>
      </c>
      <c r="Z28" s="16">
        <f t="shared" si="19"/>
        <v>3811.4315289665133</v>
      </c>
      <c r="AA28" s="35">
        <f t="shared" si="20"/>
        <v>0.18996369263190357</v>
      </c>
      <c r="AB28" s="36">
        <f t="shared" si="21"/>
        <v>23875.431528966514</v>
      </c>
      <c r="AC28" s="36">
        <f t="shared" si="22"/>
        <v>16252.568471033486</v>
      </c>
      <c r="AD28" s="18">
        <f t="shared" si="12"/>
        <v>18733</v>
      </c>
      <c r="AE28" s="18" t="str">
        <f t="shared" si="13"/>
        <v/>
      </c>
      <c r="AF28" s="18">
        <f t="shared" si="14"/>
        <v>20064</v>
      </c>
      <c r="AG28" s="18">
        <f t="shared" si="15"/>
        <v>23073</v>
      </c>
      <c r="AH28" s="18" t="str">
        <f t="shared" si="16"/>
        <v/>
      </c>
      <c r="AI28" s="94">
        <f t="shared" si="23"/>
        <v>20064</v>
      </c>
      <c r="AJ28" s="39">
        <f t="shared" si="24"/>
        <v>2223.4073700816352</v>
      </c>
      <c r="AK28" s="35">
        <f t="shared" si="25"/>
        <v>0.11081575807823142</v>
      </c>
      <c r="AN28" s="41"/>
    </row>
    <row r="29" spans="1:40" s="15" customFormat="1" ht="85.5" customHeight="1" x14ac:dyDescent="0.2">
      <c r="A29" s="81">
        <v>22</v>
      </c>
      <c r="B29" s="82" t="s">
        <v>103</v>
      </c>
      <c r="C29" s="82" t="s">
        <v>774</v>
      </c>
      <c r="D29" s="83" t="s">
        <v>1391</v>
      </c>
      <c r="E29" s="64">
        <v>13210</v>
      </c>
      <c r="F29" s="65">
        <v>13210</v>
      </c>
      <c r="G29" s="25" t="s">
        <v>1392</v>
      </c>
      <c r="H29" s="52" t="s">
        <v>1393</v>
      </c>
      <c r="I29" s="62">
        <v>14000</v>
      </c>
      <c r="J29" s="66">
        <v>14000</v>
      </c>
      <c r="K29" s="28" t="s">
        <v>1394</v>
      </c>
      <c r="L29" s="55" t="s">
        <v>1395</v>
      </c>
      <c r="M29" s="67">
        <v>14148</v>
      </c>
      <c r="N29" s="68">
        <v>14148</v>
      </c>
      <c r="O29" s="25" t="s">
        <v>1398</v>
      </c>
      <c r="P29" s="75" t="s">
        <v>1399</v>
      </c>
      <c r="Q29" s="69">
        <v>16271</v>
      </c>
      <c r="R29" s="63">
        <v>16271</v>
      </c>
      <c r="S29" s="24" t="s">
        <v>80</v>
      </c>
      <c r="T29" s="54" t="s">
        <v>81</v>
      </c>
      <c r="U29" s="18">
        <v>17454</v>
      </c>
      <c r="V29" s="18">
        <v>17454</v>
      </c>
      <c r="W29" s="18" t="s">
        <v>1396</v>
      </c>
      <c r="X29" s="77" t="s">
        <v>1397</v>
      </c>
      <c r="Y29" s="49">
        <f t="shared" si="18"/>
        <v>14148</v>
      </c>
      <c r="Z29" s="16">
        <f t="shared" si="19"/>
        <v>1772.4406337025823</v>
      </c>
      <c r="AA29" s="35">
        <f t="shared" si="20"/>
        <v>0.12527852938242737</v>
      </c>
      <c r="AB29" s="36">
        <f t="shared" si="21"/>
        <v>15920.440633702583</v>
      </c>
      <c r="AC29" s="36">
        <f t="shared" si="22"/>
        <v>12375.559366297417</v>
      </c>
      <c r="AD29" s="18">
        <f t="shared" si="12"/>
        <v>13210</v>
      </c>
      <c r="AE29" s="18">
        <f t="shared" si="13"/>
        <v>14000</v>
      </c>
      <c r="AF29" s="18">
        <f t="shared" si="14"/>
        <v>14148</v>
      </c>
      <c r="AG29" s="18" t="str">
        <f t="shared" si="15"/>
        <v/>
      </c>
      <c r="AH29" s="18" t="str">
        <f t="shared" si="16"/>
        <v/>
      </c>
      <c r="AI29" s="94">
        <f t="shared" si="23"/>
        <v>14000</v>
      </c>
      <c r="AJ29" s="39">
        <f t="shared" si="24"/>
        <v>504.2895993375235</v>
      </c>
      <c r="AK29" s="35">
        <f t="shared" si="25"/>
        <v>3.6020685666965965E-2</v>
      </c>
      <c r="AN29" s="41"/>
    </row>
    <row r="30" spans="1:40" s="15" customFormat="1" ht="85.5" customHeight="1" x14ac:dyDescent="0.2">
      <c r="A30" s="81">
        <v>23</v>
      </c>
      <c r="B30" s="82" t="s">
        <v>104</v>
      </c>
      <c r="C30" s="82" t="s">
        <v>775</v>
      </c>
      <c r="D30" s="83" t="s">
        <v>1391</v>
      </c>
      <c r="E30" s="64">
        <v>16465</v>
      </c>
      <c r="F30" s="65">
        <v>16465</v>
      </c>
      <c r="G30" s="25" t="s">
        <v>1392</v>
      </c>
      <c r="H30" s="52" t="s">
        <v>1393</v>
      </c>
      <c r="I30" s="62">
        <v>20000</v>
      </c>
      <c r="J30" s="66">
        <v>20000</v>
      </c>
      <c r="K30" s="28" t="s">
        <v>1394</v>
      </c>
      <c r="L30" s="55" t="s">
        <v>1395</v>
      </c>
      <c r="M30" s="67">
        <v>17634</v>
      </c>
      <c r="N30" s="68">
        <v>17634</v>
      </c>
      <c r="O30" s="25" t="s">
        <v>1398</v>
      </c>
      <c r="P30" s="75" t="s">
        <v>1399</v>
      </c>
      <c r="Q30" s="69">
        <v>20279</v>
      </c>
      <c r="R30" s="63">
        <v>20279</v>
      </c>
      <c r="S30" s="24" t="s">
        <v>80</v>
      </c>
      <c r="T30" s="54" t="s">
        <v>81</v>
      </c>
      <c r="U30" s="18">
        <v>21754</v>
      </c>
      <c r="V30" s="18">
        <v>21754</v>
      </c>
      <c r="W30" s="18" t="s">
        <v>1396</v>
      </c>
      <c r="X30" s="77" t="s">
        <v>1397</v>
      </c>
      <c r="Y30" s="49">
        <f t="shared" si="18"/>
        <v>20000</v>
      </c>
      <c r="Z30" s="16">
        <f t="shared" si="19"/>
        <v>2136.366845838982</v>
      </c>
      <c r="AA30" s="35">
        <f t="shared" si="20"/>
        <v>0.1068183422919491</v>
      </c>
      <c r="AB30" s="36">
        <f t="shared" si="21"/>
        <v>22136.36684583898</v>
      </c>
      <c r="AC30" s="36">
        <f t="shared" si="22"/>
        <v>17863.63315416102</v>
      </c>
      <c r="AD30" s="18" t="str">
        <f t="shared" si="12"/>
        <v/>
      </c>
      <c r="AE30" s="18">
        <f t="shared" si="13"/>
        <v>20000</v>
      </c>
      <c r="AF30" s="18" t="str">
        <f t="shared" si="14"/>
        <v/>
      </c>
      <c r="AG30" s="18">
        <f t="shared" si="15"/>
        <v>20279</v>
      </c>
      <c r="AH30" s="18">
        <f t="shared" si="16"/>
        <v>21754</v>
      </c>
      <c r="AI30" s="94">
        <f t="shared" si="23"/>
        <v>20279</v>
      </c>
      <c r="AJ30" s="39">
        <f t="shared" si="24"/>
        <v>942.5127762175606</v>
      </c>
      <c r="AK30" s="35">
        <f t="shared" si="25"/>
        <v>4.6477280744492359E-2</v>
      </c>
      <c r="AN30" s="41"/>
    </row>
    <row r="31" spans="1:40" s="15" customFormat="1" ht="85.5" customHeight="1" x14ac:dyDescent="0.2">
      <c r="A31" s="81">
        <v>24</v>
      </c>
      <c r="B31" s="82" t="s">
        <v>105</v>
      </c>
      <c r="C31" s="82" t="s">
        <v>776</v>
      </c>
      <c r="D31" s="83" t="s">
        <v>1391</v>
      </c>
      <c r="E31" s="64">
        <v>58958</v>
      </c>
      <c r="F31" s="65">
        <v>58958</v>
      </c>
      <c r="G31" s="25" t="s">
        <v>1392</v>
      </c>
      <c r="H31" s="52" t="s">
        <v>1393</v>
      </c>
      <c r="I31" s="62">
        <v>150000</v>
      </c>
      <c r="J31" s="66">
        <v>150000</v>
      </c>
      <c r="K31" s="28" t="s">
        <v>1394</v>
      </c>
      <c r="L31" s="55" t="s">
        <v>1395</v>
      </c>
      <c r="M31" s="67">
        <v>63145</v>
      </c>
      <c r="N31" s="68">
        <v>63145</v>
      </c>
      <c r="O31" s="25" t="s">
        <v>1398</v>
      </c>
      <c r="P31" s="75" t="s">
        <v>1399</v>
      </c>
      <c r="Q31" s="69">
        <v>72617</v>
      </c>
      <c r="R31" s="63">
        <v>72617</v>
      </c>
      <c r="S31" s="24" t="s">
        <v>80</v>
      </c>
      <c r="T31" s="54" t="s">
        <v>81</v>
      </c>
      <c r="U31" s="18">
        <v>77899</v>
      </c>
      <c r="V31" s="18">
        <v>77899</v>
      </c>
      <c r="W31" s="18" t="s">
        <v>1396</v>
      </c>
      <c r="X31" s="77" t="s">
        <v>1397</v>
      </c>
      <c r="Y31" s="49">
        <f t="shared" si="18"/>
        <v>72617</v>
      </c>
      <c r="Z31" s="16">
        <f t="shared" si="19"/>
        <v>37361.262849373823</v>
      </c>
      <c r="AA31" s="35">
        <f t="shared" si="20"/>
        <v>0.51449747096924714</v>
      </c>
      <c r="AB31" s="36">
        <f t="shared" si="21"/>
        <v>109978.26284937383</v>
      </c>
      <c r="AC31" s="36">
        <f t="shared" si="22"/>
        <v>35255.737150626177</v>
      </c>
      <c r="AD31" s="18">
        <f t="shared" si="12"/>
        <v>58958</v>
      </c>
      <c r="AE31" s="18" t="str">
        <f t="shared" si="13"/>
        <v/>
      </c>
      <c r="AF31" s="18">
        <f t="shared" si="14"/>
        <v>63145</v>
      </c>
      <c r="AG31" s="18">
        <f t="shared" si="15"/>
        <v>72617</v>
      </c>
      <c r="AH31" s="18">
        <f t="shared" si="16"/>
        <v>77899</v>
      </c>
      <c r="AI31" s="94">
        <f t="shared" si="23"/>
        <v>67881</v>
      </c>
      <c r="AJ31" s="39">
        <f t="shared" si="24"/>
        <v>8651.3946611707252</v>
      </c>
      <c r="AK31" s="35">
        <f t="shared" si="25"/>
        <v>0.12744942857604816</v>
      </c>
      <c r="AN31" s="41"/>
    </row>
    <row r="32" spans="1:40" s="15" customFormat="1" ht="85.5" customHeight="1" x14ac:dyDescent="0.2">
      <c r="A32" s="81">
        <v>25</v>
      </c>
      <c r="B32" s="82" t="s">
        <v>106</v>
      </c>
      <c r="C32" s="82" t="s">
        <v>777</v>
      </c>
      <c r="D32" s="83" t="s">
        <v>1391</v>
      </c>
      <c r="E32" s="64">
        <v>83490</v>
      </c>
      <c r="F32" s="65">
        <v>83490</v>
      </c>
      <c r="G32" s="25" t="s">
        <v>1392</v>
      </c>
      <c r="H32" s="52" t="s">
        <v>1393</v>
      </c>
      <c r="I32" s="62">
        <v>280000</v>
      </c>
      <c r="J32" s="66">
        <v>280000</v>
      </c>
      <c r="K32" s="28" t="s">
        <v>1394</v>
      </c>
      <c r="L32" s="55" t="s">
        <v>1395</v>
      </c>
      <c r="M32" s="67">
        <v>89334</v>
      </c>
      <c r="N32" s="68">
        <v>89334</v>
      </c>
      <c r="O32" s="25" t="s">
        <v>1398</v>
      </c>
      <c r="P32" s="75" t="s">
        <v>1399</v>
      </c>
      <c r="Q32" s="69">
        <v>102734</v>
      </c>
      <c r="R32" s="63">
        <v>102734</v>
      </c>
      <c r="S32" s="24" t="s">
        <v>80</v>
      </c>
      <c r="T32" s="54" t="s">
        <v>81</v>
      </c>
      <c r="U32" s="18">
        <v>110207</v>
      </c>
      <c r="V32" s="18">
        <v>110207</v>
      </c>
      <c r="W32" s="18" t="s">
        <v>1396</v>
      </c>
      <c r="X32" s="77" t="s">
        <v>1397</v>
      </c>
      <c r="Y32" s="49">
        <f t="shared" si="18"/>
        <v>102734</v>
      </c>
      <c r="Z32" s="16">
        <f t="shared" si="19"/>
        <v>82768.342704200622</v>
      </c>
      <c r="AA32" s="35">
        <f t="shared" si="20"/>
        <v>0.80565677092491894</v>
      </c>
      <c r="AB32" s="36">
        <f t="shared" si="21"/>
        <v>185502.34270420062</v>
      </c>
      <c r="AC32" s="36">
        <f t="shared" si="22"/>
        <v>19965.657295799378</v>
      </c>
      <c r="AD32" s="18">
        <f t="shared" si="12"/>
        <v>83490</v>
      </c>
      <c r="AE32" s="18" t="str">
        <f t="shared" si="13"/>
        <v/>
      </c>
      <c r="AF32" s="18">
        <f t="shared" si="14"/>
        <v>89334</v>
      </c>
      <c r="AG32" s="18">
        <f t="shared" si="15"/>
        <v>102734</v>
      </c>
      <c r="AH32" s="18">
        <f t="shared" si="16"/>
        <v>110207</v>
      </c>
      <c r="AI32" s="94">
        <f t="shared" si="23"/>
        <v>96034</v>
      </c>
      <c r="AJ32" s="39">
        <f t="shared" si="24"/>
        <v>12211.230551559222</v>
      </c>
      <c r="AK32" s="35">
        <f t="shared" si="25"/>
        <v>0.12715528408229607</v>
      </c>
      <c r="AN32" s="41"/>
    </row>
    <row r="33" spans="1:40" s="15" customFormat="1" ht="85.5" customHeight="1" x14ac:dyDescent="0.2">
      <c r="A33" s="81">
        <v>26</v>
      </c>
      <c r="B33" s="82" t="s">
        <v>107</v>
      </c>
      <c r="C33" s="82" t="s">
        <v>778</v>
      </c>
      <c r="D33" s="83" t="s">
        <v>1391</v>
      </c>
      <c r="E33" s="64">
        <v>254605</v>
      </c>
      <c r="F33" s="65">
        <v>254605</v>
      </c>
      <c r="G33" s="25" t="s">
        <v>1392</v>
      </c>
      <c r="H33" s="52" t="s">
        <v>1393</v>
      </c>
      <c r="I33" s="62">
        <v>550000</v>
      </c>
      <c r="J33" s="66">
        <v>550000</v>
      </c>
      <c r="K33" s="28" t="s">
        <v>1394</v>
      </c>
      <c r="L33" s="55" t="s">
        <v>1395</v>
      </c>
      <c r="M33" s="67">
        <v>272427</v>
      </c>
      <c r="N33" s="68">
        <v>272427</v>
      </c>
      <c r="O33" s="25" t="s">
        <v>1398</v>
      </c>
      <c r="P33" s="75" t="s">
        <v>1399</v>
      </c>
      <c r="Q33" s="69">
        <v>313291</v>
      </c>
      <c r="R33" s="63">
        <v>313291</v>
      </c>
      <c r="S33" s="24" t="s">
        <v>80</v>
      </c>
      <c r="T33" s="54" t="s">
        <v>81</v>
      </c>
      <c r="U33" s="18"/>
      <c r="V33" s="18"/>
      <c r="W33" s="18" t="s">
        <v>1396</v>
      </c>
      <c r="X33" s="77" t="s">
        <v>1397</v>
      </c>
      <c r="Y33" s="49">
        <f t="shared" si="18"/>
        <v>292859</v>
      </c>
      <c r="Z33" s="16">
        <f t="shared" si="19"/>
        <v>137164.03312913337</v>
      </c>
      <c r="AA33" s="35">
        <f t="shared" si="20"/>
        <v>0.46836202107202912</v>
      </c>
      <c r="AB33" s="36">
        <f t="shared" si="21"/>
        <v>430023.0331291334</v>
      </c>
      <c r="AC33" s="36">
        <f t="shared" si="22"/>
        <v>155694.96687086663</v>
      </c>
      <c r="AD33" s="18">
        <f t="shared" si="12"/>
        <v>254605</v>
      </c>
      <c r="AE33" s="18" t="str">
        <f t="shared" si="13"/>
        <v/>
      </c>
      <c r="AF33" s="18">
        <f t="shared" si="14"/>
        <v>272427</v>
      </c>
      <c r="AG33" s="18">
        <f t="shared" si="15"/>
        <v>313291</v>
      </c>
      <c r="AH33" s="18" t="str">
        <f t="shared" si="16"/>
        <v/>
      </c>
      <c r="AI33" s="94">
        <f t="shared" si="23"/>
        <v>272427</v>
      </c>
      <c r="AJ33" s="39">
        <f t="shared" si="24"/>
        <v>30087.474625387444</v>
      </c>
      <c r="AK33" s="35">
        <f t="shared" si="25"/>
        <v>0.1104423373064617</v>
      </c>
      <c r="AN33" s="41"/>
    </row>
    <row r="34" spans="1:40" s="15" customFormat="1" ht="85.5" customHeight="1" x14ac:dyDescent="0.2">
      <c r="A34" s="81">
        <v>27</v>
      </c>
      <c r="B34" s="82" t="s">
        <v>108</v>
      </c>
      <c r="C34" s="82" t="s">
        <v>779</v>
      </c>
      <c r="D34" s="83" t="s">
        <v>1391</v>
      </c>
      <c r="E34" s="64">
        <v>5833</v>
      </c>
      <c r="F34" s="65">
        <v>5833</v>
      </c>
      <c r="G34" s="25" t="s">
        <v>1392</v>
      </c>
      <c r="H34" s="52" t="s">
        <v>1393</v>
      </c>
      <c r="I34" s="62">
        <v>5000</v>
      </c>
      <c r="J34" s="66">
        <v>5000</v>
      </c>
      <c r="K34" s="28" t="s">
        <v>1394</v>
      </c>
      <c r="L34" s="55" t="s">
        <v>1395</v>
      </c>
      <c r="M34" s="67">
        <v>6247</v>
      </c>
      <c r="N34" s="68">
        <v>6247</v>
      </c>
      <c r="O34" s="25" t="s">
        <v>1398</v>
      </c>
      <c r="P34" s="75" t="s">
        <v>1399</v>
      </c>
      <c r="Q34" s="69">
        <v>7184</v>
      </c>
      <c r="R34" s="63">
        <v>7184</v>
      </c>
      <c r="S34" s="24" t="s">
        <v>80</v>
      </c>
      <c r="T34" s="54" t="s">
        <v>81</v>
      </c>
      <c r="U34" s="18">
        <v>7707</v>
      </c>
      <c r="V34" s="18">
        <v>7707</v>
      </c>
      <c r="W34" s="18" t="s">
        <v>1396</v>
      </c>
      <c r="X34" s="77" t="s">
        <v>1397</v>
      </c>
      <c r="Y34" s="49">
        <f t="shared" si="18"/>
        <v>6247</v>
      </c>
      <c r="Z34" s="16">
        <f t="shared" si="19"/>
        <v>1075.5969040490972</v>
      </c>
      <c r="AA34" s="35">
        <f t="shared" si="20"/>
        <v>0.17217815015993232</v>
      </c>
      <c r="AB34" s="36">
        <f t="shared" si="21"/>
        <v>7322.5969040490972</v>
      </c>
      <c r="AC34" s="36">
        <f t="shared" si="22"/>
        <v>5171.4030959509028</v>
      </c>
      <c r="AD34" s="18">
        <f t="shared" si="12"/>
        <v>5833</v>
      </c>
      <c r="AE34" s="18" t="str">
        <f t="shared" si="13"/>
        <v/>
      </c>
      <c r="AF34" s="18">
        <f t="shared" si="14"/>
        <v>6247</v>
      </c>
      <c r="AG34" s="18">
        <f t="shared" si="15"/>
        <v>7184</v>
      </c>
      <c r="AH34" s="18" t="str">
        <f t="shared" si="16"/>
        <v/>
      </c>
      <c r="AI34" s="94">
        <f t="shared" si="23"/>
        <v>6247</v>
      </c>
      <c r="AJ34" s="39">
        <f t="shared" si="24"/>
        <v>692.16640581101115</v>
      </c>
      <c r="AK34" s="35">
        <f t="shared" si="25"/>
        <v>0.11079980883800403</v>
      </c>
      <c r="AN34" s="41"/>
    </row>
    <row r="35" spans="1:40" s="15" customFormat="1" ht="85.5" customHeight="1" x14ac:dyDescent="0.2">
      <c r="A35" s="81">
        <v>28</v>
      </c>
      <c r="B35" s="82" t="s">
        <v>109</v>
      </c>
      <c r="C35" s="82" t="s">
        <v>780</v>
      </c>
      <c r="D35" s="83" t="s">
        <v>1391</v>
      </c>
      <c r="E35" s="64">
        <v>128331</v>
      </c>
      <c r="F35" s="65">
        <v>128331</v>
      </c>
      <c r="G35" s="25" t="s">
        <v>1392</v>
      </c>
      <c r="H35" s="52" t="s">
        <v>1393</v>
      </c>
      <c r="I35" s="62">
        <v>1500000</v>
      </c>
      <c r="J35" s="66">
        <v>1500000</v>
      </c>
      <c r="K35" s="28" t="s">
        <v>1394</v>
      </c>
      <c r="L35" s="55" t="s">
        <v>1395</v>
      </c>
      <c r="M35" s="67">
        <v>137445</v>
      </c>
      <c r="N35" s="68">
        <v>137445</v>
      </c>
      <c r="O35" s="25" t="s">
        <v>1398</v>
      </c>
      <c r="P35" s="75" t="s">
        <v>1399</v>
      </c>
      <c r="Q35" s="69">
        <v>158061</v>
      </c>
      <c r="R35" s="63">
        <v>158061</v>
      </c>
      <c r="S35" s="24" t="s">
        <v>80</v>
      </c>
      <c r="T35" s="54" t="s">
        <v>81</v>
      </c>
      <c r="U35" s="18">
        <v>169558</v>
      </c>
      <c r="V35" s="18">
        <v>169558</v>
      </c>
      <c r="W35" s="18" t="s">
        <v>1396</v>
      </c>
      <c r="X35" s="77" t="s">
        <v>1397</v>
      </c>
      <c r="Y35" s="49">
        <f t="shared" si="18"/>
        <v>158061</v>
      </c>
      <c r="Z35" s="16">
        <f t="shared" si="19"/>
        <v>604696.75116251456</v>
      </c>
      <c r="AA35" s="35">
        <f t="shared" si="20"/>
        <v>3.8257176100525401</v>
      </c>
      <c r="AB35" s="36">
        <f t="shared" si="21"/>
        <v>762757.75116251456</v>
      </c>
      <c r="AC35" s="36">
        <f t="shared" si="22"/>
        <v>-446635.75116251456</v>
      </c>
      <c r="AD35" s="18">
        <f t="shared" si="12"/>
        <v>128331</v>
      </c>
      <c r="AE35" s="18" t="str">
        <f t="shared" si="13"/>
        <v/>
      </c>
      <c r="AF35" s="18">
        <f t="shared" si="14"/>
        <v>137445</v>
      </c>
      <c r="AG35" s="18">
        <f t="shared" si="15"/>
        <v>158061</v>
      </c>
      <c r="AH35" s="18">
        <f t="shared" si="16"/>
        <v>169558</v>
      </c>
      <c r="AI35" s="94">
        <f t="shared" si="23"/>
        <v>147753</v>
      </c>
      <c r="AJ35" s="39">
        <f t="shared" si="24"/>
        <v>18830.490918985623</v>
      </c>
      <c r="AK35" s="35">
        <f t="shared" si="25"/>
        <v>0.1274457433621356</v>
      </c>
      <c r="AN35" s="41"/>
    </row>
    <row r="36" spans="1:40" s="15" customFormat="1" ht="85.5" customHeight="1" x14ac:dyDescent="0.2">
      <c r="A36" s="81">
        <v>29</v>
      </c>
      <c r="B36" s="82" t="s">
        <v>110</v>
      </c>
      <c r="C36" s="82" t="s">
        <v>781</v>
      </c>
      <c r="D36" s="83" t="s">
        <v>1391</v>
      </c>
      <c r="E36" s="64">
        <v>823848</v>
      </c>
      <c r="F36" s="65">
        <v>823848</v>
      </c>
      <c r="G36" s="25" t="s">
        <v>1392</v>
      </c>
      <c r="H36" s="52" t="s">
        <v>1393</v>
      </c>
      <c r="I36" s="62">
        <v>1300000</v>
      </c>
      <c r="J36" s="66">
        <v>1300000</v>
      </c>
      <c r="K36" s="28" t="s">
        <v>1394</v>
      </c>
      <c r="L36" s="55" t="s">
        <v>1395</v>
      </c>
      <c r="M36" s="67">
        <v>882356</v>
      </c>
      <c r="N36" s="68">
        <v>882356</v>
      </c>
      <c r="O36" s="25" t="s">
        <v>1398</v>
      </c>
      <c r="P36" s="75" t="s">
        <v>1399</v>
      </c>
      <c r="Q36" s="69">
        <v>1014710</v>
      </c>
      <c r="R36" s="63">
        <v>1014710</v>
      </c>
      <c r="S36" s="24" t="s">
        <v>80</v>
      </c>
      <c r="T36" s="54" t="s">
        <v>81</v>
      </c>
      <c r="U36" s="18">
        <v>1088514</v>
      </c>
      <c r="V36" s="18">
        <v>1088514</v>
      </c>
      <c r="W36" s="18" t="s">
        <v>1396</v>
      </c>
      <c r="X36" s="77" t="s">
        <v>1397</v>
      </c>
      <c r="Y36" s="49">
        <f t="shared" si="18"/>
        <v>1014710</v>
      </c>
      <c r="Z36" s="16">
        <f t="shared" si="19"/>
        <v>187433.89014476558</v>
      </c>
      <c r="AA36" s="35">
        <f t="shared" si="20"/>
        <v>0.1847167073792173</v>
      </c>
      <c r="AB36" s="36">
        <f t="shared" si="21"/>
        <v>1202143.8901447656</v>
      </c>
      <c r="AC36" s="36">
        <f t="shared" si="22"/>
        <v>827276.10985523439</v>
      </c>
      <c r="AD36" s="18" t="str">
        <f t="shared" si="12"/>
        <v/>
      </c>
      <c r="AE36" s="18" t="str">
        <f t="shared" si="13"/>
        <v/>
      </c>
      <c r="AF36" s="18">
        <f t="shared" si="14"/>
        <v>882356</v>
      </c>
      <c r="AG36" s="18">
        <f t="shared" si="15"/>
        <v>1014710</v>
      </c>
      <c r="AH36" s="18">
        <f t="shared" si="16"/>
        <v>1088514</v>
      </c>
      <c r="AI36" s="94">
        <f t="shared" si="23"/>
        <v>1014710</v>
      </c>
      <c r="AJ36" s="39">
        <f t="shared" si="24"/>
        <v>104455.51899891807</v>
      </c>
      <c r="AK36" s="35">
        <f t="shared" si="25"/>
        <v>0.10294125316486293</v>
      </c>
      <c r="AN36" s="41"/>
    </row>
    <row r="37" spans="1:40" s="15" customFormat="1" ht="85.5" customHeight="1" x14ac:dyDescent="0.2">
      <c r="A37" s="81">
        <v>30</v>
      </c>
      <c r="B37" s="82" t="s">
        <v>111</v>
      </c>
      <c r="C37" s="82" t="s">
        <v>782</v>
      </c>
      <c r="D37" s="83" t="s">
        <v>1391</v>
      </c>
      <c r="E37" s="64">
        <v>808442</v>
      </c>
      <c r="F37" s="65">
        <v>808442</v>
      </c>
      <c r="G37" s="25" t="s">
        <v>1392</v>
      </c>
      <c r="H37" s="52" t="s">
        <v>1393</v>
      </c>
      <c r="I37" s="62">
        <v>1800000</v>
      </c>
      <c r="J37" s="66">
        <v>1800000</v>
      </c>
      <c r="K37" s="28" t="s">
        <v>1394</v>
      </c>
      <c r="L37" s="55" t="s">
        <v>1395</v>
      </c>
      <c r="M37" s="67">
        <v>865856</v>
      </c>
      <c r="N37" s="68">
        <v>865856</v>
      </c>
      <c r="O37" s="25" t="s">
        <v>1398</v>
      </c>
      <c r="P37" s="75" t="s">
        <v>1399</v>
      </c>
      <c r="Q37" s="69">
        <v>995734</v>
      </c>
      <c r="R37" s="63">
        <v>995734</v>
      </c>
      <c r="S37" s="24" t="s">
        <v>80</v>
      </c>
      <c r="T37" s="54" t="s">
        <v>81</v>
      </c>
      <c r="U37" s="18">
        <v>1068158</v>
      </c>
      <c r="V37" s="18">
        <v>1068158</v>
      </c>
      <c r="W37" s="18" t="s">
        <v>1396</v>
      </c>
      <c r="X37" s="77" t="s">
        <v>1397</v>
      </c>
      <c r="Y37" s="49">
        <f t="shared" si="18"/>
        <v>995734</v>
      </c>
      <c r="Z37" s="16">
        <f t="shared" si="19"/>
        <v>400444.47074469639</v>
      </c>
      <c r="AA37" s="35">
        <f t="shared" si="20"/>
        <v>0.40216008567016531</v>
      </c>
      <c r="AB37" s="36">
        <f t="shared" si="21"/>
        <v>1396178.4707446964</v>
      </c>
      <c r="AC37" s="36">
        <f t="shared" si="22"/>
        <v>595289.52925530355</v>
      </c>
      <c r="AD37" s="18">
        <f t="shared" si="12"/>
        <v>808442</v>
      </c>
      <c r="AE37" s="18" t="str">
        <f t="shared" si="13"/>
        <v/>
      </c>
      <c r="AF37" s="18">
        <f t="shared" si="14"/>
        <v>865856</v>
      </c>
      <c r="AG37" s="18">
        <f t="shared" si="15"/>
        <v>995734</v>
      </c>
      <c r="AH37" s="18">
        <f t="shared" si="16"/>
        <v>1068158</v>
      </c>
      <c r="AI37" s="94">
        <f t="shared" si="23"/>
        <v>930795</v>
      </c>
      <c r="AJ37" s="39">
        <f t="shared" si="24"/>
        <v>118626.40627195954</v>
      </c>
      <c r="AK37" s="35">
        <f t="shared" si="25"/>
        <v>0.12744632950537932</v>
      </c>
      <c r="AN37" s="41"/>
    </row>
    <row r="38" spans="1:40" s="15" customFormat="1" ht="85.5" customHeight="1" x14ac:dyDescent="0.2">
      <c r="A38" s="81">
        <v>31</v>
      </c>
      <c r="B38" s="82" t="s">
        <v>112</v>
      </c>
      <c r="C38" s="82" t="s">
        <v>783</v>
      </c>
      <c r="D38" s="83" t="s">
        <v>1391</v>
      </c>
      <c r="E38" s="64">
        <v>470386</v>
      </c>
      <c r="F38" s="65">
        <v>470386</v>
      </c>
      <c r="G38" s="25" t="s">
        <v>1392</v>
      </c>
      <c r="H38" s="52" t="s">
        <v>1393</v>
      </c>
      <c r="I38" s="62">
        <v>1750000</v>
      </c>
      <c r="J38" s="66">
        <v>1750000</v>
      </c>
      <c r="K38" s="28" t="s">
        <v>1394</v>
      </c>
      <c r="L38" s="55" t="s">
        <v>1395</v>
      </c>
      <c r="M38" s="67">
        <v>503792</v>
      </c>
      <c r="N38" s="68">
        <v>503792</v>
      </c>
      <c r="O38" s="25" t="s">
        <v>1398</v>
      </c>
      <c r="P38" s="75" t="s">
        <v>1399</v>
      </c>
      <c r="Q38" s="69">
        <v>579361</v>
      </c>
      <c r="R38" s="63">
        <v>579361</v>
      </c>
      <c r="S38" s="24" t="s">
        <v>80</v>
      </c>
      <c r="T38" s="54" t="s">
        <v>81</v>
      </c>
      <c r="U38" s="18">
        <v>621500</v>
      </c>
      <c r="V38" s="18">
        <v>621500</v>
      </c>
      <c r="W38" s="18" t="s">
        <v>1396</v>
      </c>
      <c r="X38" s="77" t="s">
        <v>1397</v>
      </c>
      <c r="Y38" s="49">
        <f t="shared" si="18"/>
        <v>579361</v>
      </c>
      <c r="Z38" s="16">
        <f t="shared" si="19"/>
        <v>542748.68868491973</v>
      </c>
      <c r="AA38" s="35">
        <f t="shared" si="20"/>
        <v>0.93680570263604168</v>
      </c>
      <c r="AB38" s="36">
        <f t="shared" si="21"/>
        <v>1122109.6886849198</v>
      </c>
      <c r="AC38" s="36">
        <f t="shared" si="22"/>
        <v>36612.311315080267</v>
      </c>
      <c r="AD38" s="18">
        <f t="shared" si="12"/>
        <v>470386</v>
      </c>
      <c r="AE38" s="18" t="str">
        <f t="shared" si="13"/>
        <v/>
      </c>
      <c r="AF38" s="18">
        <f t="shared" si="14"/>
        <v>503792</v>
      </c>
      <c r="AG38" s="18">
        <f t="shared" si="15"/>
        <v>579361</v>
      </c>
      <c r="AH38" s="18">
        <f t="shared" si="16"/>
        <v>621500</v>
      </c>
      <c r="AI38" s="94">
        <f t="shared" si="23"/>
        <v>541576.5</v>
      </c>
      <c r="AJ38" s="39">
        <f t="shared" si="24"/>
        <v>69022.03440629183</v>
      </c>
      <c r="AK38" s="35">
        <f t="shared" si="25"/>
        <v>0.12744650923053683</v>
      </c>
      <c r="AN38" s="41"/>
    </row>
    <row r="39" spans="1:40" s="15" customFormat="1" ht="85.5" customHeight="1" x14ac:dyDescent="0.2">
      <c r="A39" s="81">
        <v>32</v>
      </c>
      <c r="B39" s="82" t="s">
        <v>113</v>
      </c>
      <c r="C39" s="82" t="s">
        <v>784</v>
      </c>
      <c r="D39" s="83" t="s">
        <v>1391</v>
      </c>
      <c r="E39" s="64">
        <v>1112030</v>
      </c>
      <c r="F39" s="65">
        <v>1112030</v>
      </c>
      <c r="G39" s="25" t="s">
        <v>1392</v>
      </c>
      <c r="H39" s="52" t="s">
        <v>1393</v>
      </c>
      <c r="I39" s="62">
        <v>1900000</v>
      </c>
      <c r="J39" s="66">
        <v>1900000</v>
      </c>
      <c r="K39" s="28" t="s">
        <v>1394</v>
      </c>
      <c r="L39" s="55" t="s">
        <v>1395</v>
      </c>
      <c r="M39" s="67">
        <v>1191004</v>
      </c>
      <c r="N39" s="68">
        <v>1191004</v>
      </c>
      <c r="O39" s="25" t="s">
        <v>1398</v>
      </c>
      <c r="P39" s="75" t="s">
        <v>1399</v>
      </c>
      <c r="Q39" s="69">
        <v>1369655</v>
      </c>
      <c r="R39" s="63">
        <v>1369655</v>
      </c>
      <c r="S39" s="24" t="s">
        <v>80</v>
      </c>
      <c r="T39" s="54" t="s">
        <v>81</v>
      </c>
      <c r="U39" s="18">
        <v>1469276</v>
      </c>
      <c r="V39" s="18">
        <v>1469276</v>
      </c>
      <c r="W39" s="18" t="s">
        <v>1396</v>
      </c>
      <c r="X39" s="77" t="s">
        <v>1397</v>
      </c>
      <c r="Y39" s="49">
        <f t="shared" si="18"/>
        <v>1369655</v>
      </c>
      <c r="Z39" s="16">
        <f t="shared" si="19"/>
        <v>309020.15301271208</v>
      </c>
      <c r="AA39" s="35">
        <f t="shared" si="20"/>
        <v>0.22561897194016894</v>
      </c>
      <c r="AB39" s="36">
        <f t="shared" si="21"/>
        <v>1678675.153012712</v>
      </c>
      <c r="AC39" s="36">
        <f t="shared" si="22"/>
        <v>1060634.846987288</v>
      </c>
      <c r="AD39" s="18">
        <f t="shared" si="12"/>
        <v>1112030</v>
      </c>
      <c r="AE39" s="18" t="str">
        <f t="shared" si="13"/>
        <v/>
      </c>
      <c r="AF39" s="18">
        <f t="shared" si="14"/>
        <v>1191004</v>
      </c>
      <c r="AG39" s="18">
        <f t="shared" si="15"/>
        <v>1369655</v>
      </c>
      <c r="AH39" s="18">
        <f t="shared" si="16"/>
        <v>1469276</v>
      </c>
      <c r="AI39" s="94">
        <f t="shared" si="23"/>
        <v>1280329.5</v>
      </c>
      <c r="AJ39" s="39">
        <f t="shared" si="24"/>
        <v>163173.74871666703</v>
      </c>
      <c r="AK39" s="35">
        <f t="shared" si="25"/>
        <v>0.12744668362063596</v>
      </c>
      <c r="AN39" s="41"/>
    </row>
    <row r="40" spans="1:40" s="15" customFormat="1" ht="85.5" customHeight="1" x14ac:dyDescent="0.2">
      <c r="A40" s="81">
        <v>33</v>
      </c>
      <c r="B40" s="82" t="s">
        <v>114</v>
      </c>
      <c r="C40" s="82" t="s">
        <v>785</v>
      </c>
      <c r="D40" s="83" t="s">
        <v>1391</v>
      </c>
      <c r="E40" s="64">
        <v>645185</v>
      </c>
      <c r="F40" s="65">
        <v>645185</v>
      </c>
      <c r="G40" s="25" t="s">
        <v>1392</v>
      </c>
      <c r="H40" s="52" t="s">
        <v>1393</v>
      </c>
      <c r="I40" s="62">
        <v>1700000</v>
      </c>
      <c r="J40" s="66">
        <v>1700000</v>
      </c>
      <c r="K40" s="28" t="s">
        <v>1394</v>
      </c>
      <c r="L40" s="55" t="s">
        <v>1395</v>
      </c>
      <c r="M40" s="67">
        <v>691005</v>
      </c>
      <c r="N40" s="68">
        <v>691005</v>
      </c>
      <c r="O40" s="25" t="s">
        <v>1398</v>
      </c>
      <c r="P40" s="75" t="s">
        <v>1399</v>
      </c>
      <c r="Q40" s="69">
        <v>794656</v>
      </c>
      <c r="R40" s="63">
        <v>794656</v>
      </c>
      <c r="S40" s="24" t="s">
        <v>80</v>
      </c>
      <c r="T40" s="54" t="s">
        <v>81</v>
      </c>
      <c r="U40" s="18">
        <v>852455</v>
      </c>
      <c r="V40" s="18">
        <v>852455</v>
      </c>
      <c r="W40" s="18" t="s">
        <v>1396</v>
      </c>
      <c r="X40" s="77" t="s">
        <v>1397</v>
      </c>
      <c r="Y40" s="49">
        <f t="shared" si="18"/>
        <v>794656</v>
      </c>
      <c r="Z40" s="16">
        <f t="shared" si="19"/>
        <v>434524.92111811024</v>
      </c>
      <c r="AA40" s="35">
        <f t="shared" si="20"/>
        <v>0.54680883441150663</v>
      </c>
      <c r="AB40" s="36">
        <f t="shared" si="21"/>
        <v>1229180.9211181102</v>
      </c>
      <c r="AC40" s="36">
        <f t="shared" si="22"/>
        <v>360131.07888188976</v>
      </c>
      <c r="AD40" s="18">
        <f t="shared" si="12"/>
        <v>645185</v>
      </c>
      <c r="AE40" s="18" t="str">
        <f t="shared" si="13"/>
        <v/>
      </c>
      <c r="AF40" s="18">
        <f t="shared" si="14"/>
        <v>691005</v>
      </c>
      <c r="AG40" s="18">
        <f t="shared" si="15"/>
        <v>794656</v>
      </c>
      <c r="AH40" s="18">
        <f t="shared" si="16"/>
        <v>852455</v>
      </c>
      <c r="AI40" s="94">
        <f t="shared" si="23"/>
        <v>742830.5</v>
      </c>
      <c r="AJ40" s="39">
        <f t="shared" si="24"/>
        <v>94671.476627950964</v>
      </c>
      <c r="AK40" s="35">
        <f t="shared" si="25"/>
        <v>0.12744694331742029</v>
      </c>
      <c r="AN40" s="41"/>
    </row>
    <row r="41" spans="1:40" s="15" customFormat="1" ht="85.5" customHeight="1" x14ac:dyDescent="0.2">
      <c r="A41" s="81">
        <v>34</v>
      </c>
      <c r="B41" s="82" t="s">
        <v>115</v>
      </c>
      <c r="C41" s="82" t="s">
        <v>786</v>
      </c>
      <c r="D41" s="83" t="s">
        <v>1391</v>
      </c>
      <c r="E41" s="64">
        <v>159275</v>
      </c>
      <c r="F41" s="65">
        <v>159275</v>
      </c>
      <c r="G41" s="25" t="s">
        <v>1392</v>
      </c>
      <c r="H41" s="52" t="s">
        <v>1393</v>
      </c>
      <c r="I41" s="62">
        <v>350000</v>
      </c>
      <c r="J41" s="66">
        <v>350000</v>
      </c>
      <c r="K41" s="28" t="s">
        <v>1394</v>
      </c>
      <c r="L41" s="55" t="s">
        <v>1395</v>
      </c>
      <c r="M41" s="67">
        <v>170587</v>
      </c>
      <c r="N41" s="68">
        <v>170587</v>
      </c>
      <c r="O41" s="25" t="s">
        <v>1398</v>
      </c>
      <c r="P41" s="75" t="s">
        <v>1399</v>
      </c>
      <c r="Q41" s="69">
        <v>196175</v>
      </c>
      <c r="R41" s="63">
        <v>196175</v>
      </c>
      <c r="S41" s="24" t="s">
        <v>80</v>
      </c>
      <c r="T41" s="54" t="s">
        <v>81</v>
      </c>
      <c r="U41" s="18">
        <v>210443</v>
      </c>
      <c r="V41" s="18">
        <v>210443</v>
      </c>
      <c r="W41" s="18" t="s">
        <v>1396</v>
      </c>
      <c r="X41" s="77" t="s">
        <v>1397</v>
      </c>
      <c r="Y41" s="49">
        <f t="shared" si="18"/>
        <v>196175</v>
      </c>
      <c r="Z41" s="16">
        <f t="shared" si="19"/>
        <v>76895.349319708534</v>
      </c>
      <c r="AA41" s="35">
        <f t="shared" si="20"/>
        <v>0.39197323471241763</v>
      </c>
      <c r="AB41" s="36">
        <f t="shared" si="21"/>
        <v>273070.34931970853</v>
      </c>
      <c r="AC41" s="36">
        <f t="shared" si="22"/>
        <v>119279.65068029147</v>
      </c>
      <c r="AD41" s="18">
        <f t="shared" si="12"/>
        <v>159275</v>
      </c>
      <c r="AE41" s="18" t="str">
        <f t="shared" si="13"/>
        <v/>
      </c>
      <c r="AF41" s="18">
        <f t="shared" si="14"/>
        <v>170587</v>
      </c>
      <c r="AG41" s="18">
        <f t="shared" si="15"/>
        <v>196175</v>
      </c>
      <c r="AH41" s="18">
        <f t="shared" si="16"/>
        <v>210443</v>
      </c>
      <c r="AI41" s="94">
        <f t="shared" si="23"/>
        <v>183381</v>
      </c>
      <c r="AJ41" s="39">
        <f t="shared" si="24"/>
        <v>23371.203563359762</v>
      </c>
      <c r="AK41" s="35">
        <f t="shared" si="25"/>
        <v>0.12744615616317809</v>
      </c>
      <c r="AN41" s="41"/>
    </row>
    <row r="42" spans="1:40" s="15" customFormat="1" ht="85.5" customHeight="1" x14ac:dyDescent="0.2">
      <c r="A42" s="81">
        <v>35</v>
      </c>
      <c r="B42" s="82" t="s">
        <v>116</v>
      </c>
      <c r="C42" s="82" t="s">
        <v>787</v>
      </c>
      <c r="D42" s="83" t="s">
        <v>1391</v>
      </c>
      <c r="E42" s="64">
        <v>37179</v>
      </c>
      <c r="F42" s="65">
        <v>37179</v>
      </c>
      <c r="G42" s="25" t="s">
        <v>1392</v>
      </c>
      <c r="H42" s="52" t="s">
        <v>1393</v>
      </c>
      <c r="I42" s="62">
        <v>250000</v>
      </c>
      <c r="J42" s="66">
        <v>250000</v>
      </c>
      <c r="K42" s="28" t="s">
        <v>1394</v>
      </c>
      <c r="L42" s="55" t="s">
        <v>1395</v>
      </c>
      <c r="M42" s="67">
        <v>39819</v>
      </c>
      <c r="N42" s="68">
        <v>39819</v>
      </c>
      <c r="O42" s="25" t="s">
        <v>1398</v>
      </c>
      <c r="P42" s="75" t="s">
        <v>1399</v>
      </c>
      <c r="Q42" s="69">
        <v>45792</v>
      </c>
      <c r="R42" s="63">
        <v>45792</v>
      </c>
      <c r="S42" s="24" t="s">
        <v>80</v>
      </c>
      <c r="T42" s="54" t="s">
        <v>81</v>
      </c>
      <c r="U42" s="18">
        <v>49123</v>
      </c>
      <c r="V42" s="18">
        <v>49123</v>
      </c>
      <c r="W42" s="18" t="s">
        <v>1396</v>
      </c>
      <c r="X42" s="77" t="s">
        <v>1397</v>
      </c>
      <c r="Y42" s="49">
        <f t="shared" si="18"/>
        <v>45792</v>
      </c>
      <c r="Z42" s="16">
        <f t="shared" si="19"/>
        <v>92703.413207389502</v>
      </c>
      <c r="AA42" s="35">
        <f t="shared" si="20"/>
        <v>2.0244456063807981</v>
      </c>
      <c r="AB42" s="36">
        <f t="shared" si="21"/>
        <v>138495.4132073895</v>
      </c>
      <c r="AC42" s="36">
        <f t="shared" si="22"/>
        <v>-46911.413207389502</v>
      </c>
      <c r="AD42" s="18">
        <f t="shared" si="12"/>
        <v>37179</v>
      </c>
      <c r="AE42" s="18" t="str">
        <f t="shared" si="13"/>
        <v/>
      </c>
      <c r="AF42" s="18">
        <f t="shared" si="14"/>
        <v>39819</v>
      </c>
      <c r="AG42" s="18">
        <f t="shared" si="15"/>
        <v>45792</v>
      </c>
      <c r="AH42" s="18">
        <f t="shared" si="16"/>
        <v>49123</v>
      </c>
      <c r="AI42" s="94">
        <f t="shared" si="23"/>
        <v>42805.5</v>
      </c>
      <c r="AJ42" s="39">
        <f t="shared" si="24"/>
        <v>5455.4957840694915</v>
      </c>
      <c r="AK42" s="35">
        <f t="shared" si="25"/>
        <v>0.12744847704312509</v>
      </c>
      <c r="AN42" s="41"/>
    </row>
    <row r="43" spans="1:40" s="15" customFormat="1" ht="85.5" customHeight="1" x14ac:dyDescent="0.2">
      <c r="A43" s="81">
        <v>36</v>
      </c>
      <c r="B43" s="82" t="s">
        <v>117</v>
      </c>
      <c r="C43" s="82" t="s">
        <v>788</v>
      </c>
      <c r="D43" s="83" t="s">
        <v>1391</v>
      </c>
      <c r="E43" s="64">
        <v>8042215</v>
      </c>
      <c r="F43" s="65">
        <v>8042215</v>
      </c>
      <c r="G43" s="25" t="s">
        <v>1392</v>
      </c>
      <c r="H43" s="52" t="s">
        <v>1393</v>
      </c>
      <c r="I43" s="62">
        <v>9000000</v>
      </c>
      <c r="J43" s="66">
        <v>9000000</v>
      </c>
      <c r="K43" s="28" t="s">
        <v>1394</v>
      </c>
      <c r="L43" s="55" t="s">
        <v>1395</v>
      </c>
      <c r="M43" s="67">
        <v>8613358</v>
      </c>
      <c r="N43" s="68">
        <v>8613358</v>
      </c>
      <c r="O43" s="25" t="s">
        <v>1398</v>
      </c>
      <c r="P43" s="75" t="s">
        <v>1399</v>
      </c>
      <c r="Q43" s="69">
        <v>9905362</v>
      </c>
      <c r="R43" s="63">
        <v>9905362</v>
      </c>
      <c r="S43" s="24" t="s">
        <v>80</v>
      </c>
      <c r="T43" s="54" t="s">
        <v>81</v>
      </c>
      <c r="U43" s="18">
        <v>10625825</v>
      </c>
      <c r="V43" s="18">
        <v>10625825</v>
      </c>
      <c r="W43" s="18" t="s">
        <v>1396</v>
      </c>
      <c r="X43" s="77" t="s">
        <v>1397</v>
      </c>
      <c r="Y43" s="49">
        <f t="shared" si="18"/>
        <v>9000000</v>
      </c>
      <c r="Z43" s="16">
        <f t="shared" si="19"/>
        <v>1030552.2263012681</v>
      </c>
      <c r="AA43" s="35">
        <f t="shared" si="20"/>
        <v>0.11450580292236312</v>
      </c>
      <c r="AB43" s="36">
        <f t="shared" si="21"/>
        <v>10030552.226301268</v>
      </c>
      <c r="AC43" s="36">
        <f t="shared" si="22"/>
        <v>7969447.7736987323</v>
      </c>
      <c r="AD43" s="18">
        <f t="shared" si="12"/>
        <v>8042215</v>
      </c>
      <c r="AE43" s="18">
        <f t="shared" si="13"/>
        <v>9000000</v>
      </c>
      <c r="AF43" s="18">
        <f t="shared" si="14"/>
        <v>8613358</v>
      </c>
      <c r="AG43" s="18">
        <f t="shared" si="15"/>
        <v>9905362</v>
      </c>
      <c r="AH43" s="18" t="str">
        <f t="shared" si="16"/>
        <v/>
      </c>
      <c r="AI43" s="94">
        <f t="shared" si="23"/>
        <v>8806679</v>
      </c>
      <c r="AJ43" s="39">
        <f t="shared" si="24"/>
        <v>782800.5226698881</v>
      </c>
      <c r="AK43" s="35">
        <f t="shared" si="25"/>
        <v>8.8887141528593019E-2</v>
      </c>
      <c r="AN43" s="41"/>
    </row>
    <row r="44" spans="1:40" s="15" customFormat="1" ht="85.5" customHeight="1" x14ac:dyDescent="0.2">
      <c r="A44" s="81">
        <v>37</v>
      </c>
      <c r="B44" s="82" t="s">
        <v>118</v>
      </c>
      <c r="C44" s="82" t="s">
        <v>789</v>
      </c>
      <c r="D44" s="83" t="s">
        <v>1391</v>
      </c>
      <c r="E44" s="64">
        <v>13315047</v>
      </c>
      <c r="F44" s="65">
        <v>13315047</v>
      </c>
      <c r="G44" s="25" t="s">
        <v>1392</v>
      </c>
      <c r="H44" s="52" t="s">
        <v>1393</v>
      </c>
      <c r="I44" s="62">
        <v>16000000</v>
      </c>
      <c r="J44" s="66">
        <v>16000000</v>
      </c>
      <c r="K44" s="28" t="s">
        <v>1394</v>
      </c>
      <c r="L44" s="55" t="s">
        <v>1395</v>
      </c>
      <c r="M44" s="67">
        <v>14260655</v>
      </c>
      <c r="N44" s="68">
        <v>14260655</v>
      </c>
      <c r="O44" s="25" t="s">
        <v>1398</v>
      </c>
      <c r="P44" s="75" t="s">
        <v>1399</v>
      </c>
      <c r="Q44" s="69">
        <v>16399753</v>
      </c>
      <c r="R44" s="63">
        <v>16399753</v>
      </c>
      <c r="S44" s="24" t="s">
        <v>80</v>
      </c>
      <c r="T44" s="54" t="s">
        <v>81</v>
      </c>
      <c r="U44" s="18">
        <v>17592584</v>
      </c>
      <c r="V44" s="18">
        <v>17592584</v>
      </c>
      <c r="W44" s="18" t="s">
        <v>1396</v>
      </c>
      <c r="X44" s="77" t="s">
        <v>1397</v>
      </c>
      <c r="Y44" s="49">
        <f t="shared" si="18"/>
        <v>16000000</v>
      </c>
      <c r="Z44" s="16">
        <f t="shared" si="19"/>
        <v>1713733.7189740711</v>
      </c>
      <c r="AA44" s="35">
        <f t="shared" si="20"/>
        <v>0.10710835743587944</v>
      </c>
      <c r="AB44" s="36">
        <f t="shared" si="21"/>
        <v>17713733.718974072</v>
      </c>
      <c r="AC44" s="36">
        <f t="shared" si="22"/>
        <v>14286266.281025929</v>
      </c>
      <c r="AD44" s="18" t="str">
        <f t="shared" si="12"/>
        <v/>
      </c>
      <c r="AE44" s="18">
        <f t="shared" si="13"/>
        <v>16000000</v>
      </c>
      <c r="AF44" s="18" t="str">
        <f t="shared" si="14"/>
        <v/>
      </c>
      <c r="AG44" s="18">
        <f t="shared" si="15"/>
        <v>16399753</v>
      </c>
      <c r="AH44" s="18">
        <f t="shared" si="16"/>
        <v>17592584</v>
      </c>
      <c r="AI44" s="94">
        <f t="shared" si="23"/>
        <v>16399753</v>
      </c>
      <c r="AJ44" s="39">
        <f t="shared" si="24"/>
        <v>828550.1445925486</v>
      </c>
      <c r="AK44" s="35">
        <f t="shared" si="25"/>
        <v>5.0522111192317871E-2</v>
      </c>
      <c r="AN44" s="41"/>
    </row>
    <row r="45" spans="1:40" s="15" customFormat="1" ht="85.5" customHeight="1" x14ac:dyDescent="0.2">
      <c r="A45" s="81">
        <v>38</v>
      </c>
      <c r="B45" s="82" t="s">
        <v>119</v>
      </c>
      <c r="C45" s="82" t="s">
        <v>790</v>
      </c>
      <c r="D45" s="83" t="s">
        <v>1391</v>
      </c>
      <c r="E45" s="64">
        <v>1286816</v>
      </c>
      <c r="F45" s="65">
        <v>1286816</v>
      </c>
      <c r="G45" s="25" t="s">
        <v>1392</v>
      </c>
      <c r="H45" s="52" t="s">
        <v>1393</v>
      </c>
      <c r="I45" s="62">
        <v>3500000</v>
      </c>
      <c r="J45" s="66">
        <v>3500000</v>
      </c>
      <c r="K45" s="28" t="s">
        <v>1394</v>
      </c>
      <c r="L45" s="55" t="s">
        <v>1395</v>
      </c>
      <c r="M45" s="67">
        <v>1378203</v>
      </c>
      <c r="N45" s="68">
        <v>1378203</v>
      </c>
      <c r="O45" s="25" t="s">
        <v>1398</v>
      </c>
      <c r="P45" s="75" t="s">
        <v>1399</v>
      </c>
      <c r="Q45" s="69">
        <v>1584934</v>
      </c>
      <c r="R45" s="63">
        <v>1584934</v>
      </c>
      <c r="S45" s="24" t="s">
        <v>80</v>
      </c>
      <c r="T45" s="54" t="s">
        <v>81</v>
      </c>
      <c r="U45" s="18">
        <v>1700213</v>
      </c>
      <c r="V45" s="18">
        <v>1700213</v>
      </c>
      <c r="W45" s="18" t="s">
        <v>1396</v>
      </c>
      <c r="X45" s="77" t="s">
        <v>1397</v>
      </c>
      <c r="Y45" s="49">
        <f t="shared" si="18"/>
        <v>1584934</v>
      </c>
      <c r="Z45" s="16">
        <f t="shared" si="19"/>
        <v>914733.76882003224</v>
      </c>
      <c r="AA45" s="35">
        <f t="shared" si="20"/>
        <v>0.57714312950572844</v>
      </c>
      <c r="AB45" s="36">
        <f t="shared" si="21"/>
        <v>2499667.7688200325</v>
      </c>
      <c r="AC45" s="36">
        <f t="shared" si="22"/>
        <v>670200.23117996776</v>
      </c>
      <c r="AD45" s="18">
        <f t="shared" si="12"/>
        <v>1286816</v>
      </c>
      <c r="AE45" s="18" t="str">
        <f t="shared" si="13"/>
        <v/>
      </c>
      <c r="AF45" s="18">
        <f t="shared" si="14"/>
        <v>1378203</v>
      </c>
      <c r="AG45" s="18">
        <f t="shared" si="15"/>
        <v>1584934</v>
      </c>
      <c r="AH45" s="18">
        <f t="shared" si="16"/>
        <v>1700213</v>
      </c>
      <c r="AI45" s="94">
        <f t="shared" si="23"/>
        <v>1481568.5</v>
      </c>
      <c r="AJ45" s="39">
        <f t="shared" si="24"/>
        <v>188820.99097734515</v>
      </c>
      <c r="AK45" s="35">
        <f t="shared" si="25"/>
        <v>0.12744668301016468</v>
      </c>
      <c r="AN45" s="41"/>
    </row>
    <row r="46" spans="1:40" s="15" customFormat="1" ht="85.5" customHeight="1" x14ac:dyDescent="0.2">
      <c r="A46" s="81">
        <v>39</v>
      </c>
      <c r="B46" s="82" t="s">
        <v>120</v>
      </c>
      <c r="C46" s="82" t="s">
        <v>791</v>
      </c>
      <c r="D46" s="83" t="s">
        <v>1391</v>
      </c>
      <c r="E46" s="64">
        <v>1688995</v>
      </c>
      <c r="F46" s="65">
        <v>1688995</v>
      </c>
      <c r="G46" s="25" t="s">
        <v>1392</v>
      </c>
      <c r="H46" s="52" t="s">
        <v>1393</v>
      </c>
      <c r="I46" s="62">
        <v>3700000</v>
      </c>
      <c r="J46" s="66">
        <v>3700000</v>
      </c>
      <c r="K46" s="28" t="s">
        <v>1394</v>
      </c>
      <c r="L46" s="55" t="s">
        <v>1395</v>
      </c>
      <c r="M46" s="67">
        <v>1808944</v>
      </c>
      <c r="N46" s="68">
        <v>1808944</v>
      </c>
      <c r="O46" s="25" t="s">
        <v>1398</v>
      </c>
      <c r="P46" s="75" t="s">
        <v>1399</v>
      </c>
      <c r="Q46" s="69">
        <v>2080285</v>
      </c>
      <c r="R46" s="63">
        <v>2080285</v>
      </c>
      <c r="S46" s="24" t="s">
        <v>80</v>
      </c>
      <c r="T46" s="54" t="s">
        <v>81</v>
      </c>
      <c r="U46" s="18">
        <v>2231594</v>
      </c>
      <c r="V46" s="18">
        <v>2231594</v>
      </c>
      <c r="W46" s="18" t="s">
        <v>1396</v>
      </c>
      <c r="X46" s="77" t="s">
        <v>1397</v>
      </c>
      <c r="Y46" s="49">
        <f t="shared" si="18"/>
        <v>2080285</v>
      </c>
      <c r="Z46" s="16">
        <f t="shared" si="19"/>
        <v>810462.50508539868</v>
      </c>
      <c r="AA46" s="35">
        <f t="shared" si="20"/>
        <v>0.38959205353372189</v>
      </c>
      <c r="AB46" s="36">
        <f t="shared" si="21"/>
        <v>2890747.5050853984</v>
      </c>
      <c r="AC46" s="36">
        <f t="shared" si="22"/>
        <v>1269822.4949146013</v>
      </c>
      <c r="AD46" s="18">
        <f t="shared" si="12"/>
        <v>1688995</v>
      </c>
      <c r="AE46" s="18" t="str">
        <f t="shared" si="13"/>
        <v/>
      </c>
      <c r="AF46" s="18">
        <f t="shared" si="14"/>
        <v>1808944</v>
      </c>
      <c r="AG46" s="18">
        <f t="shared" si="15"/>
        <v>2080285</v>
      </c>
      <c r="AH46" s="18">
        <f t="shared" si="16"/>
        <v>2231594</v>
      </c>
      <c r="AI46" s="94">
        <f t="shared" si="23"/>
        <v>1944614.5</v>
      </c>
      <c r="AJ46" s="39">
        <f t="shared" si="24"/>
        <v>247834.3996441979</v>
      </c>
      <c r="AK46" s="35">
        <f t="shared" si="25"/>
        <v>0.12744654513488299</v>
      </c>
      <c r="AN46" s="41"/>
    </row>
    <row r="47" spans="1:40" s="15" customFormat="1" ht="85.5" customHeight="1" x14ac:dyDescent="0.2">
      <c r="A47" s="81">
        <v>40</v>
      </c>
      <c r="B47" s="82" t="s">
        <v>121</v>
      </c>
      <c r="C47" s="82" t="s">
        <v>792</v>
      </c>
      <c r="D47" s="83" t="s">
        <v>1391</v>
      </c>
      <c r="E47" s="64">
        <v>8151903</v>
      </c>
      <c r="F47" s="65">
        <v>8151903</v>
      </c>
      <c r="G47" s="25" t="s">
        <v>1392</v>
      </c>
      <c r="H47" s="52" t="s">
        <v>1393</v>
      </c>
      <c r="I47" s="62">
        <v>9500000</v>
      </c>
      <c r="J47" s="66">
        <v>9500000</v>
      </c>
      <c r="K47" s="28" t="s">
        <v>1394</v>
      </c>
      <c r="L47" s="55" t="s">
        <v>1395</v>
      </c>
      <c r="M47" s="67">
        <v>8730836</v>
      </c>
      <c r="N47" s="68">
        <v>8730836</v>
      </c>
      <c r="O47" s="25" t="s">
        <v>1398</v>
      </c>
      <c r="P47" s="75" t="s">
        <v>1399</v>
      </c>
      <c r="Q47" s="69">
        <v>10040461</v>
      </c>
      <c r="R47" s="63">
        <v>10040461</v>
      </c>
      <c r="S47" s="24" t="s">
        <v>80</v>
      </c>
      <c r="T47" s="54" t="s">
        <v>81</v>
      </c>
      <c r="U47" s="18">
        <v>10770751</v>
      </c>
      <c r="V47" s="18">
        <v>10770751</v>
      </c>
      <c r="W47" s="18" t="s">
        <v>1396</v>
      </c>
      <c r="X47" s="77" t="s">
        <v>1397</v>
      </c>
      <c r="Y47" s="49">
        <f t="shared" si="18"/>
        <v>9500000</v>
      </c>
      <c r="Z47" s="16">
        <f t="shared" si="19"/>
        <v>1036478.6272213721</v>
      </c>
      <c r="AA47" s="35">
        <f t="shared" si="20"/>
        <v>0.10910301339172337</v>
      </c>
      <c r="AB47" s="36">
        <f t="shared" si="21"/>
        <v>10536478.627221372</v>
      </c>
      <c r="AC47" s="36">
        <f t="shared" si="22"/>
        <v>8463521.372778628</v>
      </c>
      <c r="AD47" s="18" t="str">
        <f t="shared" si="12"/>
        <v/>
      </c>
      <c r="AE47" s="18">
        <f t="shared" si="13"/>
        <v>9500000</v>
      </c>
      <c r="AF47" s="18">
        <f t="shared" si="14"/>
        <v>8730836</v>
      </c>
      <c r="AG47" s="18">
        <f t="shared" si="15"/>
        <v>10040461</v>
      </c>
      <c r="AH47" s="18" t="str">
        <f t="shared" si="16"/>
        <v/>
      </c>
      <c r="AI47" s="94">
        <f t="shared" si="23"/>
        <v>9500000</v>
      </c>
      <c r="AJ47" s="39">
        <f t="shared" si="24"/>
        <v>658132.33117689437</v>
      </c>
      <c r="AK47" s="35">
        <f t="shared" si="25"/>
        <v>6.927708749230467E-2</v>
      </c>
      <c r="AN47" s="41"/>
    </row>
    <row r="48" spans="1:40" s="15" customFormat="1" ht="85.5" customHeight="1" x14ac:dyDescent="0.2">
      <c r="A48" s="81">
        <v>41</v>
      </c>
      <c r="B48" s="82" t="s">
        <v>122</v>
      </c>
      <c r="C48" s="82" t="s">
        <v>793</v>
      </c>
      <c r="D48" s="83" t="s">
        <v>1391</v>
      </c>
      <c r="E48" s="64">
        <v>1882476</v>
      </c>
      <c r="F48" s="65">
        <v>1882476</v>
      </c>
      <c r="G48" s="25" t="s">
        <v>1392</v>
      </c>
      <c r="H48" s="52" t="s">
        <v>1393</v>
      </c>
      <c r="I48" s="62">
        <v>3500000</v>
      </c>
      <c r="J48" s="66">
        <v>3500000</v>
      </c>
      <c r="K48" s="28" t="s">
        <v>1394</v>
      </c>
      <c r="L48" s="55" t="s">
        <v>1395</v>
      </c>
      <c r="M48" s="67">
        <v>2016166</v>
      </c>
      <c r="N48" s="68">
        <v>2016166</v>
      </c>
      <c r="O48" s="25" t="s">
        <v>1398</v>
      </c>
      <c r="P48" s="75" t="s">
        <v>1399</v>
      </c>
      <c r="Q48" s="69">
        <v>2318591</v>
      </c>
      <c r="R48" s="63">
        <v>2318591</v>
      </c>
      <c r="S48" s="24" t="s">
        <v>80</v>
      </c>
      <c r="T48" s="54" t="s">
        <v>81</v>
      </c>
      <c r="U48" s="18">
        <v>2487233</v>
      </c>
      <c r="V48" s="18">
        <v>2487233</v>
      </c>
      <c r="W48" s="18" t="s">
        <v>1396</v>
      </c>
      <c r="X48" s="77" t="s">
        <v>1397</v>
      </c>
      <c r="Y48" s="49">
        <f t="shared" si="18"/>
        <v>2318591</v>
      </c>
      <c r="Z48" s="16">
        <f t="shared" si="19"/>
        <v>638559.97812867991</v>
      </c>
      <c r="AA48" s="35">
        <f t="shared" si="20"/>
        <v>0.27540863314343922</v>
      </c>
      <c r="AB48" s="36">
        <f t="shared" si="21"/>
        <v>2957150.97812868</v>
      </c>
      <c r="AC48" s="36">
        <f t="shared" si="22"/>
        <v>1680031.02187132</v>
      </c>
      <c r="AD48" s="18">
        <f t="shared" si="12"/>
        <v>1882476</v>
      </c>
      <c r="AE48" s="18" t="str">
        <f t="shared" si="13"/>
        <v/>
      </c>
      <c r="AF48" s="18">
        <f t="shared" si="14"/>
        <v>2016166</v>
      </c>
      <c r="AG48" s="18">
        <f t="shared" si="15"/>
        <v>2318591</v>
      </c>
      <c r="AH48" s="18">
        <f t="shared" si="16"/>
        <v>2487233</v>
      </c>
      <c r="AI48" s="94">
        <f t="shared" si="23"/>
        <v>2167378.5</v>
      </c>
      <c r="AJ48" s="39">
        <f t="shared" si="24"/>
        <v>276225.37019192619</v>
      </c>
      <c r="AK48" s="35">
        <f t="shared" si="25"/>
        <v>0.12744676123340995</v>
      </c>
      <c r="AN48" s="41"/>
    </row>
    <row r="49" spans="1:40" s="15" customFormat="1" ht="85.5" customHeight="1" x14ac:dyDescent="0.2">
      <c r="A49" s="81">
        <v>42</v>
      </c>
      <c r="B49" s="82" t="s">
        <v>123</v>
      </c>
      <c r="C49" s="82" t="s">
        <v>794</v>
      </c>
      <c r="D49" s="83" t="s">
        <v>1391</v>
      </c>
      <c r="E49" s="64">
        <v>2872860</v>
      </c>
      <c r="F49" s="65">
        <v>2872860</v>
      </c>
      <c r="G49" s="25" t="s">
        <v>1392</v>
      </c>
      <c r="H49" s="52" t="s">
        <v>1393</v>
      </c>
      <c r="I49" s="62">
        <v>4000000</v>
      </c>
      <c r="J49" s="66">
        <v>4000000</v>
      </c>
      <c r="K49" s="28" t="s">
        <v>1394</v>
      </c>
      <c r="L49" s="55" t="s">
        <v>1395</v>
      </c>
      <c r="M49" s="67">
        <v>3076885</v>
      </c>
      <c r="N49" s="68">
        <v>3076885</v>
      </c>
      <c r="O49" s="25" t="s">
        <v>1398</v>
      </c>
      <c r="P49" s="75" t="s">
        <v>1399</v>
      </c>
      <c r="Q49" s="69">
        <v>3538418</v>
      </c>
      <c r="R49" s="63">
        <v>3538418</v>
      </c>
      <c r="S49" s="24" t="s">
        <v>80</v>
      </c>
      <c r="T49" s="54" t="s">
        <v>81</v>
      </c>
      <c r="U49" s="18">
        <v>3795783</v>
      </c>
      <c r="V49" s="18">
        <v>3795783</v>
      </c>
      <c r="W49" s="18" t="s">
        <v>1396</v>
      </c>
      <c r="X49" s="77" t="s">
        <v>1397</v>
      </c>
      <c r="Y49" s="49">
        <f t="shared" si="18"/>
        <v>3538418</v>
      </c>
      <c r="Z49" s="16">
        <f t="shared" si="19"/>
        <v>474857.48979425314</v>
      </c>
      <c r="AA49" s="35">
        <f t="shared" si="20"/>
        <v>0.13420050706113668</v>
      </c>
      <c r="AB49" s="36">
        <f t="shared" si="21"/>
        <v>4013275.4897942534</v>
      </c>
      <c r="AC49" s="36">
        <f t="shared" si="22"/>
        <v>3063560.5102057466</v>
      </c>
      <c r="AD49" s="18" t="str">
        <f t="shared" si="12"/>
        <v/>
      </c>
      <c r="AE49" s="18">
        <f t="shared" si="13"/>
        <v>4000000</v>
      </c>
      <c r="AF49" s="18">
        <f t="shared" si="14"/>
        <v>3076885</v>
      </c>
      <c r="AG49" s="18">
        <f t="shared" si="15"/>
        <v>3538418</v>
      </c>
      <c r="AH49" s="18">
        <f t="shared" si="16"/>
        <v>3795783</v>
      </c>
      <c r="AI49" s="94">
        <f t="shared" si="23"/>
        <v>3667100.5</v>
      </c>
      <c r="AJ49" s="39">
        <f t="shared" si="24"/>
        <v>398221.84110074455</v>
      </c>
      <c r="AK49" s="35">
        <f t="shared" si="25"/>
        <v>0.10859310812472812</v>
      </c>
      <c r="AN49" s="41"/>
    </row>
    <row r="50" spans="1:40" s="15" customFormat="1" ht="85.5" customHeight="1" x14ac:dyDescent="0.2">
      <c r="A50" s="81">
        <v>43</v>
      </c>
      <c r="B50" s="82" t="s">
        <v>124</v>
      </c>
      <c r="C50" s="82" t="s">
        <v>795</v>
      </c>
      <c r="D50" s="83" t="s">
        <v>1391</v>
      </c>
      <c r="E50" s="64">
        <v>4016782</v>
      </c>
      <c r="F50" s="65">
        <v>4016782</v>
      </c>
      <c r="G50" s="25" t="s">
        <v>1392</v>
      </c>
      <c r="H50" s="52" t="s">
        <v>1393</v>
      </c>
      <c r="I50" s="62">
        <v>5000000</v>
      </c>
      <c r="J50" s="66">
        <v>5000000</v>
      </c>
      <c r="K50" s="28" t="s">
        <v>1394</v>
      </c>
      <c r="L50" s="55" t="s">
        <v>1395</v>
      </c>
      <c r="M50" s="67">
        <v>4302046</v>
      </c>
      <c r="N50" s="68">
        <v>4302046</v>
      </c>
      <c r="O50" s="25" t="s">
        <v>1398</v>
      </c>
      <c r="P50" s="75" t="s">
        <v>1399</v>
      </c>
      <c r="Q50" s="69">
        <v>4947352</v>
      </c>
      <c r="R50" s="63">
        <v>4947352</v>
      </c>
      <c r="S50" s="24" t="s">
        <v>80</v>
      </c>
      <c r="T50" s="54" t="s">
        <v>81</v>
      </c>
      <c r="U50" s="18">
        <v>5307196</v>
      </c>
      <c r="V50" s="18">
        <v>5307196</v>
      </c>
      <c r="W50" s="18" t="s">
        <v>1396</v>
      </c>
      <c r="X50" s="77" t="s">
        <v>1397</v>
      </c>
      <c r="Y50" s="49">
        <f t="shared" si="18"/>
        <v>4947352</v>
      </c>
      <c r="Z50" s="16">
        <f t="shared" si="19"/>
        <v>534777.38557384722</v>
      </c>
      <c r="AA50" s="35">
        <f t="shared" si="20"/>
        <v>0.10809366011835164</v>
      </c>
      <c r="AB50" s="36">
        <f t="shared" si="21"/>
        <v>5482129.3855738472</v>
      </c>
      <c r="AC50" s="36">
        <f t="shared" si="22"/>
        <v>4412574.6144261528</v>
      </c>
      <c r="AD50" s="18" t="str">
        <f t="shared" si="12"/>
        <v/>
      </c>
      <c r="AE50" s="18">
        <f t="shared" si="13"/>
        <v>5000000</v>
      </c>
      <c r="AF50" s="18" t="str">
        <f t="shared" si="14"/>
        <v/>
      </c>
      <c r="AG50" s="18">
        <f t="shared" si="15"/>
        <v>4947352</v>
      </c>
      <c r="AH50" s="18">
        <f t="shared" si="16"/>
        <v>5307196</v>
      </c>
      <c r="AI50" s="94">
        <f t="shared" si="23"/>
        <v>5000000</v>
      </c>
      <c r="AJ50" s="39">
        <f t="shared" si="24"/>
        <v>194348.86958594157</v>
      </c>
      <c r="AK50" s="35">
        <f t="shared" si="25"/>
        <v>3.8869773917188315E-2</v>
      </c>
      <c r="AN50" s="41"/>
    </row>
    <row r="51" spans="1:40" s="15" customFormat="1" ht="85.5" customHeight="1" x14ac:dyDescent="0.2">
      <c r="A51" s="81">
        <v>44</v>
      </c>
      <c r="B51" s="82" t="s">
        <v>125</v>
      </c>
      <c r="C51" s="82" t="s">
        <v>796</v>
      </c>
      <c r="D51" s="83" t="s">
        <v>1391</v>
      </c>
      <c r="E51" s="64">
        <v>4440591</v>
      </c>
      <c r="F51" s="65">
        <v>4440591</v>
      </c>
      <c r="G51" s="25" t="s">
        <v>1392</v>
      </c>
      <c r="H51" s="52" t="s">
        <v>1393</v>
      </c>
      <c r="I51" s="62">
        <v>6000000</v>
      </c>
      <c r="J51" s="66">
        <v>6000000</v>
      </c>
      <c r="K51" s="28" t="s">
        <v>1394</v>
      </c>
      <c r="L51" s="55" t="s">
        <v>1395</v>
      </c>
      <c r="M51" s="67">
        <v>4755953</v>
      </c>
      <c r="N51" s="68">
        <v>4755953</v>
      </c>
      <c r="O51" s="25" t="s">
        <v>1398</v>
      </c>
      <c r="P51" s="75" t="s">
        <v>1399</v>
      </c>
      <c r="Q51" s="69">
        <v>5469346</v>
      </c>
      <c r="R51" s="63">
        <v>5469346</v>
      </c>
      <c r="S51" s="24" t="s">
        <v>80</v>
      </c>
      <c r="T51" s="54" t="s">
        <v>81</v>
      </c>
      <c r="U51" s="18"/>
      <c r="V51" s="18"/>
      <c r="W51" s="18" t="s">
        <v>1396</v>
      </c>
      <c r="X51" s="77" t="s">
        <v>1397</v>
      </c>
      <c r="Y51" s="49">
        <f t="shared" si="18"/>
        <v>5112649.5</v>
      </c>
      <c r="Z51" s="16">
        <f t="shared" si="19"/>
        <v>702834.89340930327</v>
      </c>
      <c r="AA51" s="35">
        <f t="shared" si="20"/>
        <v>0.13746979788254668</v>
      </c>
      <c r="AB51" s="36">
        <f t="shared" si="21"/>
        <v>5815484.3934093034</v>
      </c>
      <c r="AC51" s="36">
        <f t="shared" si="22"/>
        <v>4409814.6065906966</v>
      </c>
      <c r="AD51" s="18">
        <f t="shared" si="12"/>
        <v>4440591</v>
      </c>
      <c r="AE51" s="18" t="str">
        <f t="shared" si="13"/>
        <v/>
      </c>
      <c r="AF51" s="18">
        <f t="shared" si="14"/>
        <v>4755953</v>
      </c>
      <c r="AG51" s="18">
        <f t="shared" si="15"/>
        <v>5469346</v>
      </c>
      <c r="AH51" s="18" t="str">
        <f t="shared" si="16"/>
        <v/>
      </c>
      <c r="AI51" s="94">
        <f t="shared" si="23"/>
        <v>4755953</v>
      </c>
      <c r="AJ51" s="39">
        <f t="shared" si="24"/>
        <v>527054.64826050063</v>
      </c>
      <c r="AK51" s="35">
        <f t="shared" si="25"/>
        <v>0.11081998671149623</v>
      </c>
      <c r="AN51" s="41"/>
    </row>
    <row r="52" spans="1:40" s="15" customFormat="1" ht="85.5" customHeight="1" x14ac:dyDescent="0.2">
      <c r="A52" s="81">
        <v>45</v>
      </c>
      <c r="B52" s="82" t="s">
        <v>126</v>
      </c>
      <c r="C52" s="82" t="s">
        <v>797</v>
      </c>
      <c r="D52" s="83" t="s">
        <v>1391</v>
      </c>
      <c r="E52" s="64">
        <v>4121741</v>
      </c>
      <c r="F52" s="65">
        <v>4121741</v>
      </c>
      <c r="G52" s="25" t="s">
        <v>1392</v>
      </c>
      <c r="H52" s="52" t="s">
        <v>1393</v>
      </c>
      <c r="I52" s="62">
        <v>7000000</v>
      </c>
      <c r="J52" s="66">
        <v>7000000</v>
      </c>
      <c r="K52" s="28" t="s">
        <v>1394</v>
      </c>
      <c r="L52" s="55" t="s">
        <v>1395</v>
      </c>
      <c r="M52" s="67">
        <v>4414459</v>
      </c>
      <c r="N52" s="68">
        <v>4414459</v>
      </c>
      <c r="O52" s="25" t="s">
        <v>1398</v>
      </c>
      <c r="P52" s="75" t="s">
        <v>1399</v>
      </c>
      <c r="Q52" s="69">
        <v>5076628</v>
      </c>
      <c r="R52" s="63">
        <v>5076628</v>
      </c>
      <c r="S52" s="24" t="s">
        <v>80</v>
      </c>
      <c r="T52" s="54" t="s">
        <v>81</v>
      </c>
      <c r="U52" s="18">
        <v>5445875</v>
      </c>
      <c r="V52" s="18">
        <v>5445875</v>
      </c>
      <c r="W52" s="18" t="s">
        <v>1396</v>
      </c>
      <c r="X52" s="77" t="s">
        <v>1397</v>
      </c>
      <c r="Y52" s="49">
        <f t="shared" si="18"/>
        <v>5076628</v>
      </c>
      <c r="Z52" s="16">
        <f t="shared" si="19"/>
        <v>1128572.4490843734</v>
      </c>
      <c r="AA52" s="35">
        <f t="shared" si="20"/>
        <v>0.22230749408551767</v>
      </c>
      <c r="AB52" s="36">
        <f t="shared" si="21"/>
        <v>6205200.4490843732</v>
      </c>
      <c r="AC52" s="36">
        <f t="shared" si="22"/>
        <v>3948055.5509156268</v>
      </c>
      <c r="AD52" s="18">
        <f t="shared" si="12"/>
        <v>4121741</v>
      </c>
      <c r="AE52" s="18" t="str">
        <f t="shared" si="13"/>
        <v/>
      </c>
      <c r="AF52" s="18">
        <f t="shared" si="14"/>
        <v>4414459</v>
      </c>
      <c r="AG52" s="18">
        <f t="shared" si="15"/>
        <v>5076628</v>
      </c>
      <c r="AH52" s="18">
        <f t="shared" si="16"/>
        <v>5445875</v>
      </c>
      <c r="AI52" s="94">
        <f t="shared" si="23"/>
        <v>4745543.5</v>
      </c>
      <c r="AJ52" s="39">
        <f t="shared" si="24"/>
        <v>604803.95975851826</v>
      </c>
      <c r="AK52" s="35">
        <f t="shared" si="25"/>
        <v>0.12744672127829368</v>
      </c>
      <c r="AN52" s="41"/>
    </row>
    <row r="53" spans="1:40" s="15" customFormat="1" ht="85.5" customHeight="1" x14ac:dyDescent="0.2">
      <c r="A53" s="81">
        <v>46</v>
      </c>
      <c r="B53" s="82" t="s">
        <v>127</v>
      </c>
      <c r="C53" s="82" t="s">
        <v>798</v>
      </c>
      <c r="D53" s="83" t="s">
        <v>1391</v>
      </c>
      <c r="E53" s="64">
        <v>3065760</v>
      </c>
      <c r="F53" s="65">
        <v>3065760</v>
      </c>
      <c r="G53" s="25" t="s">
        <v>1392</v>
      </c>
      <c r="H53" s="52" t="s">
        <v>1393</v>
      </c>
      <c r="I53" s="62">
        <v>4500000</v>
      </c>
      <c r="J53" s="66">
        <v>4500000</v>
      </c>
      <c r="K53" s="28" t="s">
        <v>1394</v>
      </c>
      <c r="L53" s="55" t="s">
        <v>1395</v>
      </c>
      <c r="M53" s="67">
        <v>3283485</v>
      </c>
      <c r="N53" s="68">
        <v>3283485</v>
      </c>
      <c r="O53" s="25" t="s">
        <v>1398</v>
      </c>
      <c r="P53" s="75" t="s">
        <v>1399</v>
      </c>
      <c r="Q53" s="69">
        <v>3776007</v>
      </c>
      <c r="R53" s="63">
        <v>3776007</v>
      </c>
      <c r="S53" s="24" t="s">
        <v>80</v>
      </c>
      <c r="T53" s="54" t="s">
        <v>81</v>
      </c>
      <c r="U53" s="18">
        <v>4050654</v>
      </c>
      <c r="V53" s="18">
        <v>4050654</v>
      </c>
      <c r="W53" s="18" t="s">
        <v>1396</v>
      </c>
      <c r="X53" s="77" t="s">
        <v>1397</v>
      </c>
      <c r="Y53" s="49">
        <f t="shared" si="18"/>
        <v>3776007</v>
      </c>
      <c r="Z53" s="16">
        <f t="shared" si="19"/>
        <v>578422.81905687228</v>
      </c>
      <c r="AA53" s="35">
        <f t="shared" si="20"/>
        <v>0.15318372531006227</v>
      </c>
      <c r="AB53" s="36">
        <f t="shared" si="21"/>
        <v>4354429.8190568723</v>
      </c>
      <c r="AC53" s="36">
        <f t="shared" si="22"/>
        <v>3197584.1809431277</v>
      </c>
      <c r="AD53" s="18" t="str">
        <f t="shared" si="12"/>
        <v/>
      </c>
      <c r="AE53" s="18" t="str">
        <f t="shared" si="13"/>
        <v/>
      </c>
      <c r="AF53" s="18">
        <f t="shared" si="14"/>
        <v>3283485</v>
      </c>
      <c r="AG53" s="18">
        <f t="shared" si="15"/>
        <v>3776007</v>
      </c>
      <c r="AH53" s="18">
        <f t="shared" si="16"/>
        <v>4050654</v>
      </c>
      <c r="AI53" s="94">
        <f t="shared" si="23"/>
        <v>3776007</v>
      </c>
      <c r="AJ53" s="39">
        <f t="shared" si="24"/>
        <v>388706.65238583199</v>
      </c>
      <c r="AK53" s="35">
        <f t="shared" si="25"/>
        <v>0.10294118956501722</v>
      </c>
      <c r="AN53" s="41"/>
    </row>
    <row r="54" spans="1:40" s="15" customFormat="1" ht="85.5" customHeight="1" x14ac:dyDescent="0.2">
      <c r="A54" s="81">
        <v>47</v>
      </c>
      <c r="B54" s="82" t="s">
        <v>128</v>
      </c>
      <c r="C54" s="82" t="s">
        <v>799</v>
      </c>
      <c r="D54" s="83" t="s">
        <v>1391</v>
      </c>
      <c r="E54" s="64">
        <v>5729559</v>
      </c>
      <c r="F54" s="65">
        <v>5729559</v>
      </c>
      <c r="G54" s="25" t="s">
        <v>1392</v>
      </c>
      <c r="H54" s="52" t="s">
        <v>1393</v>
      </c>
      <c r="I54" s="62">
        <v>6000000</v>
      </c>
      <c r="J54" s="66">
        <v>6000000</v>
      </c>
      <c r="K54" s="28" t="s">
        <v>1394</v>
      </c>
      <c r="L54" s="55" t="s">
        <v>1395</v>
      </c>
      <c r="M54" s="67">
        <v>6136462</v>
      </c>
      <c r="N54" s="68">
        <v>6136462</v>
      </c>
      <c r="O54" s="25" t="s">
        <v>1398</v>
      </c>
      <c r="P54" s="75" t="s">
        <v>1399</v>
      </c>
      <c r="Q54" s="69">
        <v>7056931</v>
      </c>
      <c r="R54" s="63">
        <v>7056931</v>
      </c>
      <c r="S54" s="24" t="s">
        <v>80</v>
      </c>
      <c r="T54" s="54" t="s">
        <v>81</v>
      </c>
      <c r="U54" s="18">
        <v>7570214</v>
      </c>
      <c r="V54" s="18">
        <v>7570214</v>
      </c>
      <c r="W54" s="18" t="s">
        <v>1396</v>
      </c>
      <c r="X54" s="77" t="s">
        <v>1397</v>
      </c>
      <c r="Y54" s="49">
        <f t="shared" si="18"/>
        <v>6136462</v>
      </c>
      <c r="Z54" s="16">
        <f t="shared" si="19"/>
        <v>779624.91234099434</v>
      </c>
      <c r="AA54" s="35">
        <f t="shared" si="20"/>
        <v>0.1270479491832581</v>
      </c>
      <c r="AB54" s="36">
        <f t="shared" si="21"/>
        <v>6916086.912340994</v>
      </c>
      <c r="AC54" s="36">
        <f t="shared" si="22"/>
        <v>5356837.087659006</v>
      </c>
      <c r="AD54" s="18">
        <f t="shared" si="12"/>
        <v>5729559</v>
      </c>
      <c r="AE54" s="18">
        <f t="shared" si="13"/>
        <v>6000000</v>
      </c>
      <c r="AF54" s="18">
        <f t="shared" si="14"/>
        <v>6136462</v>
      </c>
      <c r="AG54" s="18" t="str">
        <f t="shared" si="15"/>
        <v/>
      </c>
      <c r="AH54" s="18" t="str">
        <f t="shared" si="16"/>
        <v/>
      </c>
      <c r="AI54" s="94">
        <f t="shared" si="23"/>
        <v>6000000</v>
      </c>
      <c r="AJ54" s="39">
        <f t="shared" si="24"/>
        <v>207095.09222174564</v>
      </c>
      <c r="AK54" s="35">
        <f t="shared" si="25"/>
        <v>3.4515848703624272E-2</v>
      </c>
      <c r="AN54" s="41"/>
    </row>
    <row r="55" spans="1:40" s="15" customFormat="1" ht="85.5" customHeight="1" x14ac:dyDescent="0.2">
      <c r="A55" s="81">
        <v>48</v>
      </c>
      <c r="B55" s="82" t="s">
        <v>129</v>
      </c>
      <c r="C55" s="82" t="s">
        <v>800</v>
      </c>
      <c r="D55" s="83" t="s">
        <v>1391</v>
      </c>
      <c r="E55" s="64">
        <v>3299996</v>
      </c>
      <c r="F55" s="65">
        <v>3299996</v>
      </c>
      <c r="G55" s="25" t="s">
        <v>1392</v>
      </c>
      <c r="H55" s="52" t="s">
        <v>1393</v>
      </c>
      <c r="I55" s="62">
        <v>4500000</v>
      </c>
      <c r="J55" s="66">
        <v>4500000</v>
      </c>
      <c r="K55" s="28" t="s">
        <v>1394</v>
      </c>
      <c r="L55" s="55" t="s">
        <v>1395</v>
      </c>
      <c r="M55" s="67">
        <v>3534356</v>
      </c>
      <c r="N55" s="68">
        <v>3534356</v>
      </c>
      <c r="O55" s="25" t="s">
        <v>1398</v>
      </c>
      <c r="P55" s="75" t="s">
        <v>1399</v>
      </c>
      <c r="Q55" s="69"/>
      <c r="R55" s="63"/>
      <c r="S55" s="24" t="s">
        <v>80</v>
      </c>
      <c r="T55" s="54" t="s">
        <v>81</v>
      </c>
      <c r="U55" s="18">
        <v>4360140</v>
      </c>
      <c r="V55" s="18">
        <v>4360140</v>
      </c>
      <c r="W55" s="18" t="s">
        <v>1396</v>
      </c>
      <c r="X55" s="77" t="s">
        <v>1397</v>
      </c>
      <c r="Y55" s="49">
        <f t="shared" si="18"/>
        <v>3947248</v>
      </c>
      <c r="Z55" s="16">
        <f t="shared" si="19"/>
        <v>595314.19430863007</v>
      </c>
      <c r="AA55" s="35">
        <f t="shared" si="20"/>
        <v>0.15081753016497318</v>
      </c>
      <c r="AB55" s="36">
        <f t="shared" si="21"/>
        <v>4542562.1943086302</v>
      </c>
      <c r="AC55" s="36">
        <f t="shared" si="22"/>
        <v>3351933.8056913698</v>
      </c>
      <c r="AD55" s="18" t="str">
        <f t="shared" si="12"/>
        <v/>
      </c>
      <c r="AE55" s="18">
        <f t="shared" si="13"/>
        <v>4500000</v>
      </c>
      <c r="AF55" s="18">
        <f t="shared" si="14"/>
        <v>3534356</v>
      </c>
      <c r="AG55" s="18" t="str">
        <f t="shared" si="15"/>
        <v/>
      </c>
      <c r="AH55" s="18">
        <f t="shared" si="16"/>
        <v>4360140</v>
      </c>
      <c r="AI55" s="94">
        <f t="shared" si="23"/>
        <v>4360140</v>
      </c>
      <c r="AJ55" s="39">
        <f t="shared" si="24"/>
        <v>521847.41847146471</v>
      </c>
      <c r="AK55" s="35">
        <f t="shared" si="25"/>
        <v>0.11968593175252737</v>
      </c>
      <c r="AN55" s="41"/>
    </row>
    <row r="56" spans="1:40" s="15" customFormat="1" ht="85.5" customHeight="1" x14ac:dyDescent="0.2">
      <c r="A56" s="81">
        <v>49</v>
      </c>
      <c r="B56" s="82" t="s">
        <v>130</v>
      </c>
      <c r="C56" s="82" t="s">
        <v>801</v>
      </c>
      <c r="D56" s="83" t="s">
        <v>1391</v>
      </c>
      <c r="E56" s="64">
        <v>5983948</v>
      </c>
      <c r="F56" s="65">
        <v>5983948</v>
      </c>
      <c r="G56" s="25" t="s">
        <v>1392</v>
      </c>
      <c r="H56" s="52" t="s">
        <v>1393</v>
      </c>
      <c r="I56" s="62">
        <v>6000000</v>
      </c>
      <c r="J56" s="66">
        <v>6000000</v>
      </c>
      <c r="K56" s="28" t="s">
        <v>1394</v>
      </c>
      <c r="L56" s="55" t="s">
        <v>1395</v>
      </c>
      <c r="M56" s="67">
        <v>6408916</v>
      </c>
      <c r="N56" s="68">
        <v>6408916</v>
      </c>
      <c r="O56" s="25" t="s">
        <v>1398</v>
      </c>
      <c r="P56" s="75" t="s">
        <v>1399</v>
      </c>
      <c r="Q56" s="69">
        <v>7370253</v>
      </c>
      <c r="R56" s="63">
        <v>7370253</v>
      </c>
      <c r="S56" s="24" t="s">
        <v>80</v>
      </c>
      <c r="T56" s="54" t="s">
        <v>81</v>
      </c>
      <c r="U56" s="18">
        <v>7906326</v>
      </c>
      <c r="V56" s="18">
        <v>7906326</v>
      </c>
      <c r="W56" s="18" t="s">
        <v>1396</v>
      </c>
      <c r="X56" s="77" t="s">
        <v>1397</v>
      </c>
      <c r="Y56" s="49">
        <f t="shared" si="18"/>
        <v>6408916</v>
      </c>
      <c r="Z56" s="16">
        <f t="shared" si="19"/>
        <v>864028.30943135009</v>
      </c>
      <c r="AA56" s="35">
        <f t="shared" si="20"/>
        <v>0.13481660696307302</v>
      </c>
      <c r="AB56" s="36">
        <f t="shared" si="21"/>
        <v>7272944.3094313499</v>
      </c>
      <c r="AC56" s="36">
        <f t="shared" si="22"/>
        <v>5544887.6905686501</v>
      </c>
      <c r="AD56" s="18">
        <f t="shared" si="12"/>
        <v>5983948</v>
      </c>
      <c r="AE56" s="18">
        <f t="shared" si="13"/>
        <v>6000000</v>
      </c>
      <c r="AF56" s="18">
        <f t="shared" si="14"/>
        <v>6408916</v>
      </c>
      <c r="AG56" s="18" t="str">
        <f t="shared" si="15"/>
        <v/>
      </c>
      <c r="AH56" s="18" t="str">
        <f t="shared" si="16"/>
        <v/>
      </c>
      <c r="AI56" s="94">
        <f t="shared" si="23"/>
        <v>6000000</v>
      </c>
      <c r="AJ56" s="39">
        <f t="shared" si="24"/>
        <v>240855.33790500334</v>
      </c>
      <c r="AK56" s="35">
        <f t="shared" si="25"/>
        <v>4.0142556317500556E-2</v>
      </c>
      <c r="AN56" s="41"/>
    </row>
    <row r="57" spans="1:40" s="15" customFormat="1" ht="85.5" customHeight="1" x14ac:dyDescent="0.2">
      <c r="A57" s="81">
        <v>50</v>
      </c>
      <c r="B57" s="82" t="s">
        <v>131</v>
      </c>
      <c r="C57" s="82" t="s">
        <v>802</v>
      </c>
      <c r="D57" s="83" t="s">
        <v>1391</v>
      </c>
      <c r="E57" s="64">
        <v>3815395</v>
      </c>
      <c r="F57" s="65">
        <v>3815395</v>
      </c>
      <c r="G57" s="25" t="s">
        <v>1392</v>
      </c>
      <c r="H57" s="52" t="s">
        <v>1393</v>
      </c>
      <c r="I57" s="62">
        <v>8000000</v>
      </c>
      <c r="J57" s="66">
        <v>8000000</v>
      </c>
      <c r="K57" s="28" t="s">
        <v>1394</v>
      </c>
      <c r="L57" s="55" t="s">
        <v>1395</v>
      </c>
      <c r="M57" s="67">
        <v>4082473</v>
      </c>
      <c r="N57" s="68">
        <v>4082473</v>
      </c>
      <c r="O57" s="25" t="s">
        <v>1398</v>
      </c>
      <c r="P57" s="75" t="s">
        <v>1399</v>
      </c>
      <c r="Q57" s="69">
        <v>4694843</v>
      </c>
      <c r="R57" s="63">
        <v>4694843</v>
      </c>
      <c r="S57" s="24" t="s">
        <v>80</v>
      </c>
      <c r="T57" s="54" t="s">
        <v>81</v>
      </c>
      <c r="U57" s="18"/>
      <c r="V57" s="18"/>
      <c r="W57" s="18" t="s">
        <v>1396</v>
      </c>
      <c r="X57" s="77" t="s">
        <v>1397</v>
      </c>
      <c r="Y57" s="49">
        <f t="shared" si="18"/>
        <v>4388658</v>
      </c>
      <c r="Z57" s="16">
        <f t="shared" si="19"/>
        <v>1936529.4570461828</v>
      </c>
      <c r="AA57" s="35">
        <f t="shared" si="20"/>
        <v>0.44125777334351018</v>
      </c>
      <c r="AB57" s="36">
        <f t="shared" si="21"/>
        <v>6325187.4570461828</v>
      </c>
      <c r="AC57" s="36">
        <f t="shared" si="22"/>
        <v>2452128.5429538172</v>
      </c>
      <c r="AD57" s="18">
        <f t="shared" si="12"/>
        <v>3815395</v>
      </c>
      <c r="AE57" s="18" t="str">
        <f t="shared" si="13"/>
        <v/>
      </c>
      <c r="AF57" s="18">
        <f t="shared" si="14"/>
        <v>4082473</v>
      </c>
      <c r="AG57" s="18">
        <f t="shared" si="15"/>
        <v>4694843</v>
      </c>
      <c r="AH57" s="18" t="str">
        <f t="shared" si="16"/>
        <v/>
      </c>
      <c r="AI57" s="94">
        <f t="shared" si="23"/>
        <v>4082473</v>
      </c>
      <c r="AJ57" s="39">
        <f t="shared" si="24"/>
        <v>450879.96549118625</v>
      </c>
      <c r="AK57" s="35">
        <f t="shared" si="25"/>
        <v>0.11044285301854691</v>
      </c>
      <c r="AN57" s="41"/>
    </row>
    <row r="58" spans="1:40" s="15" customFormat="1" ht="85.5" customHeight="1" x14ac:dyDescent="0.2">
      <c r="A58" s="81">
        <v>51</v>
      </c>
      <c r="B58" s="82" t="s">
        <v>132</v>
      </c>
      <c r="C58" s="82" t="s">
        <v>803</v>
      </c>
      <c r="D58" s="83" t="s">
        <v>1391</v>
      </c>
      <c r="E58" s="64">
        <v>7418824</v>
      </c>
      <c r="F58" s="65">
        <v>7418824</v>
      </c>
      <c r="G58" s="25" t="s">
        <v>1392</v>
      </c>
      <c r="H58" s="52" t="s">
        <v>1393</v>
      </c>
      <c r="I58" s="62">
        <v>15000000</v>
      </c>
      <c r="J58" s="66">
        <v>15000000</v>
      </c>
      <c r="K58" s="28" t="s">
        <v>1394</v>
      </c>
      <c r="L58" s="55" t="s">
        <v>1395</v>
      </c>
      <c r="M58" s="67">
        <v>7938142</v>
      </c>
      <c r="N58" s="68">
        <v>7938142</v>
      </c>
      <c r="O58" s="25" t="s">
        <v>1398</v>
      </c>
      <c r="P58" s="75" t="s">
        <v>1399</v>
      </c>
      <c r="Q58" s="69">
        <v>9128863</v>
      </c>
      <c r="R58" s="63">
        <v>9128863</v>
      </c>
      <c r="S58" s="24" t="s">
        <v>80</v>
      </c>
      <c r="T58" s="54" t="s">
        <v>81</v>
      </c>
      <c r="U58" s="18">
        <v>9792848</v>
      </c>
      <c r="V58" s="18">
        <v>9792848</v>
      </c>
      <c r="W58" s="18" t="s">
        <v>1396</v>
      </c>
      <c r="X58" s="77" t="s">
        <v>1397</v>
      </c>
      <c r="Y58" s="49">
        <f t="shared" si="18"/>
        <v>9128863</v>
      </c>
      <c r="Z58" s="16">
        <f t="shared" si="19"/>
        <v>3025370.1511115623</v>
      </c>
      <c r="AA58" s="35">
        <f t="shared" si="20"/>
        <v>0.33140711511516407</v>
      </c>
      <c r="AB58" s="36">
        <f t="shared" si="21"/>
        <v>12154233.151111562</v>
      </c>
      <c r="AC58" s="36">
        <f t="shared" si="22"/>
        <v>6103492.8488884382</v>
      </c>
      <c r="AD58" s="18">
        <f t="shared" si="12"/>
        <v>7418824</v>
      </c>
      <c r="AE58" s="18" t="str">
        <f t="shared" si="13"/>
        <v/>
      </c>
      <c r="AF58" s="18">
        <f t="shared" si="14"/>
        <v>7938142</v>
      </c>
      <c r="AG58" s="18">
        <f t="shared" si="15"/>
        <v>9128863</v>
      </c>
      <c r="AH58" s="18">
        <f t="shared" si="16"/>
        <v>9792848</v>
      </c>
      <c r="AI58" s="94">
        <f t="shared" si="23"/>
        <v>8533502.5</v>
      </c>
      <c r="AJ58" s="39">
        <f t="shared" si="24"/>
        <v>1085070.7137372431</v>
      </c>
      <c r="AK58" s="35">
        <f t="shared" si="25"/>
        <v>0.12715420353333734</v>
      </c>
      <c r="AN58" s="41"/>
    </row>
    <row r="59" spans="1:40" s="15" customFormat="1" ht="85.5" customHeight="1" x14ac:dyDescent="0.2">
      <c r="A59" s="81">
        <v>52</v>
      </c>
      <c r="B59" s="82" t="s">
        <v>133</v>
      </c>
      <c r="C59" s="82" t="s">
        <v>804</v>
      </c>
      <c r="D59" s="83" t="s">
        <v>1391</v>
      </c>
      <c r="E59" s="64">
        <v>14795077</v>
      </c>
      <c r="F59" s="65">
        <v>14795077</v>
      </c>
      <c r="G59" s="25" t="s">
        <v>1392</v>
      </c>
      <c r="H59" s="52" t="s">
        <v>1393</v>
      </c>
      <c r="I59" s="62">
        <v>20000000</v>
      </c>
      <c r="J59" s="66">
        <v>20000000</v>
      </c>
      <c r="K59" s="28" t="s">
        <v>1394</v>
      </c>
      <c r="L59" s="55" t="s">
        <v>1395</v>
      </c>
      <c r="M59" s="67">
        <v>15830733</v>
      </c>
      <c r="N59" s="68">
        <v>15830733</v>
      </c>
      <c r="O59" s="25" t="s">
        <v>1398</v>
      </c>
      <c r="P59" s="75" t="s">
        <v>1399</v>
      </c>
      <c r="Q59" s="69">
        <v>18205343</v>
      </c>
      <c r="R59" s="63">
        <v>18205343</v>
      </c>
      <c r="S59" s="24" t="s">
        <v>80</v>
      </c>
      <c r="T59" s="54" t="s">
        <v>81</v>
      </c>
      <c r="U59" s="18">
        <v>14529502</v>
      </c>
      <c r="V59" s="18">
        <v>14529502</v>
      </c>
      <c r="W59" s="18" t="s">
        <v>1396</v>
      </c>
      <c r="X59" s="77" t="s">
        <v>1397</v>
      </c>
      <c r="Y59" s="49">
        <f t="shared" si="18"/>
        <v>15830733</v>
      </c>
      <c r="Z59" s="16">
        <f t="shared" si="19"/>
        <v>2358367.6803599773</v>
      </c>
      <c r="AA59" s="35">
        <f t="shared" si="20"/>
        <v>0.14897400394283558</v>
      </c>
      <c r="AB59" s="36">
        <f t="shared" si="21"/>
        <v>18189100.680359978</v>
      </c>
      <c r="AC59" s="36">
        <f t="shared" si="22"/>
        <v>13472365.319640022</v>
      </c>
      <c r="AD59" s="18">
        <f t="shared" si="12"/>
        <v>14795077</v>
      </c>
      <c r="AE59" s="18" t="str">
        <f t="shared" si="13"/>
        <v/>
      </c>
      <c r="AF59" s="18">
        <f t="shared" si="14"/>
        <v>15830733</v>
      </c>
      <c r="AG59" s="18" t="str">
        <f t="shared" si="15"/>
        <v/>
      </c>
      <c r="AH59" s="18">
        <f t="shared" si="16"/>
        <v>14529502</v>
      </c>
      <c r="AI59" s="94">
        <f t="shared" si="23"/>
        <v>14795077</v>
      </c>
      <c r="AJ59" s="39">
        <f t="shared" si="24"/>
        <v>687545.82226956578</v>
      </c>
      <c r="AK59" s="35">
        <f t="shared" si="25"/>
        <v>4.6471256774774865E-2</v>
      </c>
      <c r="AN59" s="41"/>
    </row>
    <row r="60" spans="1:40" s="15" customFormat="1" ht="85.5" customHeight="1" x14ac:dyDescent="0.2">
      <c r="A60" s="81">
        <v>53</v>
      </c>
      <c r="B60" s="82" t="s">
        <v>134</v>
      </c>
      <c r="C60" s="82" t="s">
        <v>805</v>
      </c>
      <c r="D60" s="83" t="s">
        <v>1391</v>
      </c>
      <c r="E60" s="64">
        <v>1413109</v>
      </c>
      <c r="F60" s="65">
        <v>1413109</v>
      </c>
      <c r="G60" s="25" t="s">
        <v>1392</v>
      </c>
      <c r="H60" s="52" t="s">
        <v>1393</v>
      </c>
      <c r="I60" s="62"/>
      <c r="J60" s="66"/>
      <c r="K60" s="28" t="s">
        <v>1394</v>
      </c>
      <c r="L60" s="55" t="s">
        <v>1395</v>
      </c>
      <c r="M60" s="67">
        <v>1512027</v>
      </c>
      <c r="N60" s="68">
        <v>1512027</v>
      </c>
      <c r="O60" s="25" t="s">
        <v>1398</v>
      </c>
      <c r="P60" s="75" t="s">
        <v>1399</v>
      </c>
      <c r="Q60" s="69">
        <v>1738831</v>
      </c>
      <c r="R60" s="63">
        <v>1738831</v>
      </c>
      <c r="S60" s="24" t="s">
        <v>80</v>
      </c>
      <c r="T60" s="54" t="s">
        <v>81</v>
      </c>
      <c r="U60" s="18">
        <v>2565304</v>
      </c>
      <c r="V60" s="18">
        <v>2565304</v>
      </c>
      <c r="W60" s="18" t="s">
        <v>1396</v>
      </c>
      <c r="X60" s="77" t="s">
        <v>1397</v>
      </c>
      <c r="Y60" s="49">
        <f t="shared" si="18"/>
        <v>1625429</v>
      </c>
      <c r="Z60" s="16">
        <f t="shared" si="19"/>
        <v>523396.20293067658</v>
      </c>
      <c r="AA60" s="35">
        <f t="shared" si="20"/>
        <v>0.32200496172436727</v>
      </c>
      <c r="AB60" s="36">
        <f t="shared" si="21"/>
        <v>2148825.2029306768</v>
      </c>
      <c r="AC60" s="36">
        <f t="shared" si="22"/>
        <v>1102032.7970693235</v>
      </c>
      <c r="AD60" s="18">
        <f t="shared" si="12"/>
        <v>1413109</v>
      </c>
      <c r="AE60" s="18" t="str">
        <f t="shared" si="13"/>
        <v/>
      </c>
      <c r="AF60" s="18">
        <f t="shared" si="14"/>
        <v>1512027</v>
      </c>
      <c r="AG60" s="18">
        <f t="shared" si="15"/>
        <v>1738831</v>
      </c>
      <c r="AH60" s="18" t="str">
        <f t="shared" si="16"/>
        <v/>
      </c>
      <c r="AI60" s="94">
        <f t="shared" si="23"/>
        <v>1512027</v>
      </c>
      <c r="AJ60" s="39">
        <f t="shared" si="24"/>
        <v>166992.83738332413</v>
      </c>
      <c r="AK60" s="35">
        <f t="shared" si="25"/>
        <v>0.11044302607250012</v>
      </c>
      <c r="AN60" s="41"/>
    </row>
    <row r="61" spans="1:40" s="15" customFormat="1" ht="85.5" customHeight="1" x14ac:dyDescent="0.2">
      <c r="A61" s="81">
        <v>54</v>
      </c>
      <c r="B61" s="82" t="s">
        <v>135</v>
      </c>
      <c r="C61" s="82" t="s">
        <v>806</v>
      </c>
      <c r="D61" s="83" t="s">
        <v>1391</v>
      </c>
      <c r="E61" s="64">
        <v>3179496</v>
      </c>
      <c r="F61" s="65">
        <v>3179496</v>
      </c>
      <c r="G61" s="25" t="s">
        <v>1392</v>
      </c>
      <c r="H61" s="52" t="s">
        <v>1393</v>
      </c>
      <c r="I61" s="62">
        <v>1500000</v>
      </c>
      <c r="J61" s="66">
        <v>1500000</v>
      </c>
      <c r="K61" s="28" t="s">
        <v>1394</v>
      </c>
      <c r="L61" s="55" t="s">
        <v>1395</v>
      </c>
      <c r="M61" s="67">
        <v>3402061</v>
      </c>
      <c r="N61" s="68">
        <v>3402061</v>
      </c>
      <c r="O61" s="25" t="s">
        <v>1398</v>
      </c>
      <c r="P61" s="75" t="s">
        <v>1399</v>
      </c>
      <c r="Q61" s="69">
        <v>3912370</v>
      </c>
      <c r="R61" s="63">
        <v>3912370</v>
      </c>
      <c r="S61" s="24" t="s">
        <v>80</v>
      </c>
      <c r="T61" s="54" t="s">
        <v>81</v>
      </c>
      <c r="U61" s="18">
        <v>4196934</v>
      </c>
      <c r="V61" s="18">
        <v>4196934</v>
      </c>
      <c r="W61" s="18" t="s">
        <v>1396</v>
      </c>
      <c r="X61" s="77" t="s">
        <v>1397</v>
      </c>
      <c r="Y61" s="49">
        <f t="shared" si="18"/>
        <v>3402061</v>
      </c>
      <c r="Z61" s="16">
        <f t="shared" si="19"/>
        <v>1051821.2650836639</v>
      </c>
      <c r="AA61" s="35">
        <f t="shared" si="20"/>
        <v>0.30917178295264658</v>
      </c>
      <c r="AB61" s="36">
        <f t="shared" si="21"/>
        <v>4453882.2650836641</v>
      </c>
      <c r="AC61" s="36">
        <f t="shared" si="22"/>
        <v>2350239.7349163359</v>
      </c>
      <c r="AD61" s="18">
        <f t="shared" si="12"/>
        <v>3179496</v>
      </c>
      <c r="AE61" s="18" t="str">
        <f t="shared" si="13"/>
        <v/>
      </c>
      <c r="AF61" s="18">
        <f t="shared" si="14"/>
        <v>3402061</v>
      </c>
      <c r="AG61" s="18">
        <f t="shared" si="15"/>
        <v>3912370</v>
      </c>
      <c r="AH61" s="18">
        <f t="shared" si="16"/>
        <v>4196934</v>
      </c>
      <c r="AI61" s="94">
        <f t="shared" si="23"/>
        <v>3657215.5</v>
      </c>
      <c r="AJ61" s="39">
        <f t="shared" si="24"/>
        <v>465029.98063305911</v>
      </c>
      <c r="AK61" s="35">
        <f t="shared" si="25"/>
        <v>0.12715410963151039</v>
      </c>
      <c r="AN61" s="41"/>
    </row>
    <row r="62" spans="1:40" s="15" customFormat="1" ht="85.5" customHeight="1" x14ac:dyDescent="0.2">
      <c r="A62" s="81">
        <v>55</v>
      </c>
      <c r="B62" s="82" t="s">
        <v>136</v>
      </c>
      <c r="C62" s="82" t="s">
        <v>806</v>
      </c>
      <c r="D62" s="83" t="s">
        <v>1391</v>
      </c>
      <c r="E62" s="64">
        <v>3886050</v>
      </c>
      <c r="F62" s="65">
        <v>3886050</v>
      </c>
      <c r="G62" s="25" t="s">
        <v>1392</v>
      </c>
      <c r="H62" s="52" t="s">
        <v>1393</v>
      </c>
      <c r="I62" s="62">
        <v>2000000</v>
      </c>
      <c r="J62" s="66">
        <v>2000000</v>
      </c>
      <c r="K62" s="28" t="s">
        <v>1394</v>
      </c>
      <c r="L62" s="55" t="s">
        <v>1395</v>
      </c>
      <c r="M62" s="67">
        <v>4158074</v>
      </c>
      <c r="N62" s="68">
        <v>4158074</v>
      </c>
      <c r="O62" s="25" t="s">
        <v>1398</v>
      </c>
      <c r="P62" s="75" t="s">
        <v>1399</v>
      </c>
      <c r="Q62" s="69">
        <v>4781785</v>
      </c>
      <c r="R62" s="63">
        <v>4781785</v>
      </c>
      <c r="S62" s="24" t="s">
        <v>80</v>
      </c>
      <c r="T62" s="54" t="s">
        <v>81</v>
      </c>
      <c r="U62" s="18">
        <v>5129587</v>
      </c>
      <c r="V62" s="18">
        <v>5129587</v>
      </c>
      <c r="W62" s="18" t="s">
        <v>1396</v>
      </c>
      <c r="X62" s="77" t="s">
        <v>1397</v>
      </c>
      <c r="Y62" s="49">
        <f t="shared" si="18"/>
        <v>4158074</v>
      </c>
      <c r="Z62" s="16">
        <f t="shared" si="19"/>
        <v>1217038.4594957135</v>
      </c>
      <c r="AA62" s="35">
        <f t="shared" si="20"/>
        <v>0.29269283314720074</v>
      </c>
      <c r="AB62" s="36">
        <f t="shared" si="21"/>
        <v>5375112.4594957139</v>
      </c>
      <c r="AC62" s="36">
        <f t="shared" si="22"/>
        <v>2941035.5405042865</v>
      </c>
      <c r="AD62" s="18">
        <f t="shared" si="12"/>
        <v>3886050</v>
      </c>
      <c r="AE62" s="18" t="str">
        <f t="shared" si="13"/>
        <v/>
      </c>
      <c r="AF62" s="18">
        <f t="shared" si="14"/>
        <v>4158074</v>
      </c>
      <c r="AG62" s="18">
        <f t="shared" si="15"/>
        <v>4781785</v>
      </c>
      <c r="AH62" s="18">
        <f t="shared" si="16"/>
        <v>5129587</v>
      </c>
      <c r="AI62" s="94">
        <f t="shared" si="23"/>
        <v>4469929.5</v>
      </c>
      <c r="AJ62" s="39">
        <f t="shared" si="24"/>
        <v>568370.60012694774</v>
      </c>
      <c r="AK62" s="35">
        <f t="shared" si="25"/>
        <v>0.12715426498940258</v>
      </c>
      <c r="AN62" s="41"/>
    </row>
    <row r="63" spans="1:40" s="15" customFormat="1" ht="85.5" customHeight="1" x14ac:dyDescent="0.2">
      <c r="A63" s="81">
        <v>56</v>
      </c>
      <c r="B63" s="82" t="s">
        <v>137</v>
      </c>
      <c r="C63" s="82" t="s">
        <v>807</v>
      </c>
      <c r="D63" s="83" t="s">
        <v>1391</v>
      </c>
      <c r="E63" s="64">
        <v>60969</v>
      </c>
      <c r="F63" s="65">
        <v>60969</v>
      </c>
      <c r="G63" s="25" t="s">
        <v>1392</v>
      </c>
      <c r="H63" s="52" t="s">
        <v>1393</v>
      </c>
      <c r="I63" s="62">
        <v>120000</v>
      </c>
      <c r="J63" s="66">
        <v>120000</v>
      </c>
      <c r="K63" s="28" t="s">
        <v>1394</v>
      </c>
      <c r="L63" s="55" t="s">
        <v>1395</v>
      </c>
      <c r="M63" s="67">
        <v>65299</v>
      </c>
      <c r="N63" s="68">
        <v>65299</v>
      </c>
      <c r="O63" s="25" t="s">
        <v>1398</v>
      </c>
      <c r="P63" s="75" t="s">
        <v>1399</v>
      </c>
      <c r="Q63" s="69">
        <v>75094</v>
      </c>
      <c r="R63" s="63">
        <v>75094</v>
      </c>
      <c r="S63" s="24" t="s">
        <v>80</v>
      </c>
      <c r="T63" s="54" t="s">
        <v>81</v>
      </c>
      <c r="U63" s="18">
        <v>80555</v>
      </c>
      <c r="V63" s="18">
        <v>80555</v>
      </c>
      <c r="W63" s="18" t="s">
        <v>1396</v>
      </c>
      <c r="X63" s="77" t="s">
        <v>1397</v>
      </c>
      <c r="Y63" s="49">
        <f t="shared" si="18"/>
        <v>75094</v>
      </c>
      <c r="Z63" s="16">
        <f t="shared" si="19"/>
        <v>23462.418061657674</v>
      </c>
      <c r="AA63" s="35">
        <f t="shared" si="20"/>
        <v>0.31244064854259562</v>
      </c>
      <c r="AB63" s="36">
        <f t="shared" si="21"/>
        <v>98556.418061657678</v>
      </c>
      <c r="AC63" s="36">
        <f t="shared" si="22"/>
        <v>51631.581938342322</v>
      </c>
      <c r="AD63" s="18">
        <f t="shared" si="12"/>
        <v>60969</v>
      </c>
      <c r="AE63" s="18" t="str">
        <f t="shared" si="13"/>
        <v/>
      </c>
      <c r="AF63" s="18">
        <f t="shared" si="14"/>
        <v>65299</v>
      </c>
      <c r="AG63" s="18">
        <f t="shared" si="15"/>
        <v>75094</v>
      </c>
      <c r="AH63" s="18">
        <f t="shared" si="16"/>
        <v>80555</v>
      </c>
      <c r="AI63" s="94">
        <f t="shared" si="23"/>
        <v>70196.5</v>
      </c>
      <c r="AJ63" s="39">
        <f t="shared" si="24"/>
        <v>8946.0699145863309</v>
      </c>
      <c r="AK63" s="35">
        <f t="shared" si="25"/>
        <v>0.12744324737823581</v>
      </c>
      <c r="AN63" s="41"/>
    </row>
    <row r="64" spans="1:40" s="15" customFormat="1" ht="85.5" customHeight="1" x14ac:dyDescent="0.2">
      <c r="A64" s="81">
        <v>57</v>
      </c>
      <c r="B64" s="82" t="s">
        <v>138</v>
      </c>
      <c r="C64" s="82" t="s">
        <v>808</v>
      </c>
      <c r="D64" s="83" t="s">
        <v>1391</v>
      </c>
      <c r="E64" s="64">
        <v>51026</v>
      </c>
      <c r="F64" s="65">
        <v>51026</v>
      </c>
      <c r="G64" s="25" t="s">
        <v>1392</v>
      </c>
      <c r="H64" s="52" t="s">
        <v>1393</v>
      </c>
      <c r="I64" s="62">
        <v>130000</v>
      </c>
      <c r="J64" s="66">
        <v>130000</v>
      </c>
      <c r="K64" s="28" t="s">
        <v>1394</v>
      </c>
      <c r="L64" s="55" t="s">
        <v>1395</v>
      </c>
      <c r="M64" s="67">
        <v>54650</v>
      </c>
      <c r="N64" s="68">
        <v>54650</v>
      </c>
      <c r="O64" s="25" t="s">
        <v>1398</v>
      </c>
      <c r="P64" s="75" t="s">
        <v>1399</v>
      </c>
      <c r="Q64" s="69">
        <v>62848</v>
      </c>
      <c r="R64" s="63">
        <v>62848</v>
      </c>
      <c r="S64" s="24" t="s">
        <v>80</v>
      </c>
      <c r="T64" s="54" t="s">
        <v>81</v>
      </c>
      <c r="U64" s="18">
        <v>67419</v>
      </c>
      <c r="V64" s="18">
        <v>67419</v>
      </c>
      <c r="W64" s="18" t="s">
        <v>1396</v>
      </c>
      <c r="X64" s="77" t="s">
        <v>1397</v>
      </c>
      <c r="Y64" s="49">
        <f t="shared" si="18"/>
        <v>62848</v>
      </c>
      <c r="Z64" s="16">
        <f t="shared" si="19"/>
        <v>32413.777900763129</v>
      </c>
      <c r="AA64" s="35">
        <f t="shared" si="20"/>
        <v>0.51574875733138892</v>
      </c>
      <c r="AB64" s="36">
        <f t="shared" si="21"/>
        <v>95261.777900763132</v>
      </c>
      <c r="AC64" s="36">
        <f t="shared" si="22"/>
        <v>30434.222099236871</v>
      </c>
      <c r="AD64" s="18">
        <f t="shared" si="12"/>
        <v>51026</v>
      </c>
      <c r="AE64" s="18" t="str">
        <f t="shared" si="13"/>
        <v/>
      </c>
      <c r="AF64" s="18">
        <f t="shared" si="14"/>
        <v>54650</v>
      </c>
      <c r="AG64" s="18">
        <f t="shared" si="15"/>
        <v>62848</v>
      </c>
      <c r="AH64" s="18">
        <f t="shared" si="16"/>
        <v>67419</v>
      </c>
      <c r="AI64" s="94">
        <f t="shared" si="23"/>
        <v>58749</v>
      </c>
      <c r="AJ64" s="39">
        <f t="shared" si="24"/>
        <v>7487.6126313175864</v>
      </c>
      <c r="AK64" s="35">
        <f t="shared" si="25"/>
        <v>0.12745089501638474</v>
      </c>
      <c r="AN64" s="41"/>
    </row>
    <row r="65" spans="1:40" s="15" customFormat="1" ht="85.5" customHeight="1" x14ac:dyDescent="0.2">
      <c r="A65" s="81">
        <v>58</v>
      </c>
      <c r="B65" s="82" t="s">
        <v>139</v>
      </c>
      <c r="C65" s="82" t="s">
        <v>809</v>
      </c>
      <c r="D65" s="83" t="s">
        <v>1391</v>
      </c>
      <c r="E65" s="64">
        <v>147159</v>
      </c>
      <c r="F65" s="65">
        <v>147159</v>
      </c>
      <c r="G65" s="25" t="s">
        <v>1392</v>
      </c>
      <c r="H65" s="52" t="s">
        <v>1393</v>
      </c>
      <c r="I65" s="62">
        <v>150000</v>
      </c>
      <c r="J65" s="66">
        <v>150000</v>
      </c>
      <c r="K65" s="28" t="s">
        <v>1394</v>
      </c>
      <c r="L65" s="55" t="s">
        <v>1395</v>
      </c>
      <c r="M65" s="67">
        <v>157610</v>
      </c>
      <c r="N65" s="68">
        <v>157610</v>
      </c>
      <c r="O65" s="25" t="s">
        <v>1398</v>
      </c>
      <c r="P65" s="75" t="s">
        <v>1399</v>
      </c>
      <c r="Q65" s="69">
        <v>181252</v>
      </c>
      <c r="R65" s="63">
        <v>181252</v>
      </c>
      <c r="S65" s="24" t="s">
        <v>80</v>
      </c>
      <c r="T65" s="54" t="s">
        <v>81</v>
      </c>
      <c r="U65" s="18">
        <v>194435</v>
      </c>
      <c r="V65" s="18">
        <v>194435</v>
      </c>
      <c r="W65" s="18" t="s">
        <v>1396</v>
      </c>
      <c r="X65" s="77" t="s">
        <v>1397</v>
      </c>
      <c r="Y65" s="49">
        <f t="shared" si="18"/>
        <v>157610</v>
      </c>
      <c r="Z65" s="16">
        <f t="shared" si="19"/>
        <v>20751.545260534142</v>
      </c>
      <c r="AA65" s="35">
        <f t="shared" si="20"/>
        <v>0.13166388719328811</v>
      </c>
      <c r="AB65" s="36">
        <f t="shared" si="21"/>
        <v>178361.54526053416</v>
      </c>
      <c r="AC65" s="36">
        <f t="shared" si="22"/>
        <v>136858.45473946584</v>
      </c>
      <c r="AD65" s="18">
        <f t="shared" si="12"/>
        <v>147159</v>
      </c>
      <c r="AE65" s="18">
        <f t="shared" si="13"/>
        <v>150000</v>
      </c>
      <c r="AF65" s="18">
        <f t="shared" si="14"/>
        <v>157610</v>
      </c>
      <c r="AG65" s="18" t="str">
        <f t="shared" si="15"/>
        <v/>
      </c>
      <c r="AH65" s="18" t="str">
        <f t="shared" si="16"/>
        <v/>
      </c>
      <c r="AI65" s="94">
        <f t="shared" si="23"/>
        <v>150000</v>
      </c>
      <c r="AJ65" s="39">
        <f t="shared" si="24"/>
        <v>5403.8070222143697</v>
      </c>
      <c r="AK65" s="35">
        <f t="shared" si="25"/>
        <v>3.6025380148095795E-2</v>
      </c>
      <c r="AN65" s="41"/>
    </row>
    <row r="66" spans="1:40" s="15" customFormat="1" ht="85.5" customHeight="1" x14ac:dyDescent="0.2">
      <c r="A66" s="81">
        <v>59</v>
      </c>
      <c r="B66" s="82" t="s">
        <v>140</v>
      </c>
      <c r="C66" s="82" t="s">
        <v>810</v>
      </c>
      <c r="D66" s="83" t="s">
        <v>1391</v>
      </c>
      <c r="E66" s="64">
        <v>172554</v>
      </c>
      <c r="F66" s="65">
        <v>172554</v>
      </c>
      <c r="G66" s="25" t="s">
        <v>1392</v>
      </c>
      <c r="H66" s="52" t="s">
        <v>1393</v>
      </c>
      <c r="I66" s="62">
        <v>200000</v>
      </c>
      <c r="J66" s="66">
        <v>200000</v>
      </c>
      <c r="K66" s="28" t="s">
        <v>1394</v>
      </c>
      <c r="L66" s="55" t="s">
        <v>1395</v>
      </c>
      <c r="M66" s="67">
        <v>184809</v>
      </c>
      <c r="N66" s="68">
        <v>184809</v>
      </c>
      <c r="O66" s="25" t="s">
        <v>1398</v>
      </c>
      <c r="P66" s="75" t="s">
        <v>1399</v>
      </c>
      <c r="Q66" s="69">
        <v>212530</v>
      </c>
      <c r="R66" s="63">
        <v>212530</v>
      </c>
      <c r="S66" s="24" t="s">
        <v>80</v>
      </c>
      <c r="T66" s="54" t="s">
        <v>81</v>
      </c>
      <c r="U66" s="18">
        <v>227988</v>
      </c>
      <c r="V66" s="18">
        <v>227988</v>
      </c>
      <c r="W66" s="18" t="s">
        <v>1396</v>
      </c>
      <c r="X66" s="77" t="s">
        <v>1397</v>
      </c>
      <c r="Y66" s="49">
        <f t="shared" si="18"/>
        <v>200000</v>
      </c>
      <c r="Z66" s="16">
        <f t="shared" si="19"/>
        <v>21928.750584563633</v>
      </c>
      <c r="AA66" s="35">
        <f t="shared" si="20"/>
        <v>0.10964375292281817</v>
      </c>
      <c r="AB66" s="36">
        <f t="shared" si="21"/>
        <v>221928.75058456365</v>
      </c>
      <c r="AC66" s="36">
        <f t="shared" si="22"/>
        <v>178071.24941543635</v>
      </c>
      <c r="AD66" s="18" t="str">
        <f t="shared" si="12"/>
        <v/>
      </c>
      <c r="AE66" s="18">
        <f t="shared" si="13"/>
        <v>200000</v>
      </c>
      <c r="AF66" s="18">
        <f t="shared" si="14"/>
        <v>184809</v>
      </c>
      <c r="AG66" s="18">
        <f t="shared" si="15"/>
        <v>212530</v>
      </c>
      <c r="AH66" s="18" t="str">
        <f t="shared" si="16"/>
        <v/>
      </c>
      <c r="AI66" s="94">
        <f t="shared" si="23"/>
        <v>200000</v>
      </c>
      <c r="AJ66" s="39">
        <f t="shared" si="24"/>
        <v>13881.769951990993</v>
      </c>
      <c r="AK66" s="35">
        <f t="shared" si="25"/>
        <v>6.9408849759954969E-2</v>
      </c>
      <c r="AN66" s="41"/>
    </row>
    <row r="67" spans="1:40" s="15" customFormat="1" ht="85.5" customHeight="1" x14ac:dyDescent="0.2">
      <c r="A67" s="81">
        <v>60</v>
      </c>
      <c r="B67" s="82" t="s">
        <v>141</v>
      </c>
      <c r="C67" s="82" t="s">
        <v>811</v>
      </c>
      <c r="D67" s="83" t="s">
        <v>1391</v>
      </c>
      <c r="E67" s="64">
        <v>208167</v>
      </c>
      <c r="F67" s="65">
        <v>208167</v>
      </c>
      <c r="G67" s="25" t="s">
        <v>1392</v>
      </c>
      <c r="H67" s="52" t="s">
        <v>1393</v>
      </c>
      <c r="I67" s="62">
        <v>250000</v>
      </c>
      <c r="J67" s="66">
        <v>250000</v>
      </c>
      <c r="K67" s="28" t="s">
        <v>1394</v>
      </c>
      <c r="L67" s="55" t="s">
        <v>1395</v>
      </c>
      <c r="M67" s="67">
        <v>222950</v>
      </c>
      <c r="N67" s="68">
        <v>222950</v>
      </c>
      <c r="O67" s="25" t="s">
        <v>1398</v>
      </c>
      <c r="P67" s="75" t="s">
        <v>1399</v>
      </c>
      <c r="Q67" s="69">
        <v>256393</v>
      </c>
      <c r="R67" s="63">
        <v>256393</v>
      </c>
      <c r="S67" s="24" t="s">
        <v>80</v>
      </c>
      <c r="T67" s="54" t="s">
        <v>81</v>
      </c>
      <c r="U67" s="18">
        <v>275041</v>
      </c>
      <c r="V67" s="18">
        <v>275041</v>
      </c>
      <c r="W67" s="18" t="s">
        <v>1396</v>
      </c>
      <c r="X67" s="77" t="s">
        <v>1397</v>
      </c>
      <c r="Y67" s="49">
        <f t="shared" si="18"/>
        <v>250000</v>
      </c>
      <c r="Z67" s="16">
        <f t="shared" si="19"/>
        <v>26782.17223639636</v>
      </c>
      <c r="AA67" s="35">
        <f t="shared" si="20"/>
        <v>0.10712868894558544</v>
      </c>
      <c r="AB67" s="36">
        <f t="shared" si="21"/>
        <v>276782.17223639635</v>
      </c>
      <c r="AC67" s="36">
        <f t="shared" si="22"/>
        <v>223217.82776360365</v>
      </c>
      <c r="AD67" s="18" t="str">
        <f t="shared" si="12"/>
        <v/>
      </c>
      <c r="AE67" s="18">
        <f t="shared" si="13"/>
        <v>250000</v>
      </c>
      <c r="AF67" s="18" t="str">
        <f t="shared" si="14"/>
        <v/>
      </c>
      <c r="AG67" s="18">
        <f t="shared" si="15"/>
        <v>256393</v>
      </c>
      <c r="AH67" s="18">
        <f t="shared" si="16"/>
        <v>275041</v>
      </c>
      <c r="AI67" s="94">
        <f t="shared" si="23"/>
        <v>256393</v>
      </c>
      <c r="AJ67" s="39">
        <f t="shared" si="24"/>
        <v>13010.700941917003</v>
      </c>
      <c r="AK67" s="35">
        <f t="shared" si="25"/>
        <v>5.0745148821992034E-2</v>
      </c>
      <c r="AN67" s="41"/>
    </row>
    <row r="68" spans="1:40" s="15" customFormat="1" ht="85.5" customHeight="1" x14ac:dyDescent="0.2">
      <c r="A68" s="81">
        <v>61</v>
      </c>
      <c r="B68" s="82" t="s">
        <v>142</v>
      </c>
      <c r="C68" s="82" t="s">
        <v>812</v>
      </c>
      <c r="D68" s="83" t="s">
        <v>1391</v>
      </c>
      <c r="E68" s="64">
        <v>270036</v>
      </c>
      <c r="F68" s="65">
        <v>270036</v>
      </c>
      <c r="G68" s="25" t="s">
        <v>1392</v>
      </c>
      <c r="H68" s="52" t="s">
        <v>1393</v>
      </c>
      <c r="I68" s="62">
        <v>300000</v>
      </c>
      <c r="J68" s="66">
        <v>300000</v>
      </c>
      <c r="K68" s="28" t="s">
        <v>1394</v>
      </c>
      <c r="L68" s="55" t="s">
        <v>1395</v>
      </c>
      <c r="M68" s="67">
        <v>289214</v>
      </c>
      <c r="N68" s="68">
        <v>289214</v>
      </c>
      <c r="O68" s="25" t="s">
        <v>1398</v>
      </c>
      <c r="P68" s="75" t="s">
        <v>1399</v>
      </c>
      <c r="Q68" s="69">
        <v>332596</v>
      </c>
      <c r="R68" s="63">
        <v>332596</v>
      </c>
      <c r="S68" s="24" t="s">
        <v>80</v>
      </c>
      <c r="T68" s="54" t="s">
        <v>81</v>
      </c>
      <c r="U68" s="18">
        <v>356787</v>
      </c>
      <c r="V68" s="18">
        <v>356787</v>
      </c>
      <c r="W68" s="18" t="s">
        <v>1396</v>
      </c>
      <c r="X68" s="77" t="s">
        <v>1397</v>
      </c>
      <c r="Y68" s="49">
        <f t="shared" si="18"/>
        <v>300000</v>
      </c>
      <c r="Z68" s="16">
        <f t="shared" si="19"/>
        <v>34743.373250160963</v>
      </c>
      <c r="AA68" s="35">
        <f t="shared" si="20"/>
        <v>0.1158112441672032</v>
      </c>
      <c r="AB68" s="36">
        <f t="shared" si="21"/>
        <v>334743.37325016095</v>
      </c>
      <c r="AC68" s="36">
        <f t="shared" si="22"/>
        <v>265256.62674983905</v>
      </c>
      <c r="AD68" s="18">
        <f t="shared" si="12"/>
        <v>270036</v>
      </c>
      <c r="AE68" s="18">
        <f t="shared" si="13"/>
        <v>300000</v>
      </c>
      <c r="AF68" s="18">
        <f t="shared" si="14"/>
        <v>289214</v>
      </c>
      <c r="AG68" s="18">
        <f t="shared" si="15"/>
        <v>332596</v>
      </c>
      <c r="AH68" s="18" t="str">
        <f t="shared" si="16"/>
        <v/>
      </c>
      <c r="AI68" s="94">
        <f t="shared" si="23"/>
        <v>294607</v>
      </c>
      <c r="AJ68" s="39">
        <f t="shared" si="24"/>
        <v>26204.683926097383</v>
      </c>
      <c r="AK68" s="35">
        <f t="shared" si="25"/>
        <v>8.8947933776513735E-2</v>
      </c>
      <c r="AN68" s="41"/>
    </row>
    <row r="69" spans="1:40" s="15" customFormat="1" ht="85.5" customHeight="1" x14ac:dyDescent="0.2">
      <c r="A69" s="81">
        <v>62</v>
      </c>
      <c r="B69" s="82" t="s">
        <v>143</v>
      </c>
      <c r="C69" s="82" t="s">
        <v>813</v>
      </c>
      <c r="D69" s="83" t="s">
        <v>1391</v>
      </c>
      <c r="E69" s="64">
        <v>289442</v>
      </c>
      <c r="F69" s="65">
        <v>289442</v>
      </c>
      <c r="G69" s="25" t="s">
        <v>1392</v>
      </c>
      <c r="H69" s="52" t="s">
        <v>1393</v>
      </c>
      <c r="I69" s="62">
        <v>350000</v>
      </c>
      <c r="J69" s="66">
        <v>350000</v>
      </c>
      <c r="K69" s="28" t="s">
        <v>1394</v>
      </c>
      <c r="L69" s="55" t="s">
        <v>1395</v>
      </c>
      <c r="M69" s="67">
        <v>309998</v>
      </c>
      <c r="N69" s="68">
        <v>309998</v>
      </c>
      <c r="O69" s="25" t="s">
        <v>1398</v>
      </c>
      <c r="P69" s="75" t="s">
        <v>1399</v>
      </c>
      <c r="Q69" s="69">
        <v>356498</v>
      </c>
      <c r="R69" s="63">
        <v>356498</v>
      </c>
      <c r="S69" s="24" t="s">
        <v>80</v>
      </c>
      <c r="T69" s="54" t="s">
        <v>81</v>
      </c>
      <c r="U69" s="18">
        <v>382427</v>
      </c>
      <c r="V69" s="18">
        <v>382427</v>
      </c>
      <c r="W69" s="18" t="s">
        <v>1396</v>
      </c>
      <c r="X69" s="77" t="s">
        <v>1397</v>
      </c>
      <c r="Y69" s="49">
        <f t="shared" si="18"/>
        <v>350000</v>
      </c>
      <c r="Z69" s="16">
        <f t="shared" si="19"/>
        <v>37421.220771107939</v>
      </c>
      <c r="AA69" s="35">
        <f t="shared" si="20"/>
        <v>0.10691777363173696</v>
      </c>
      <c r="AB69" s="36">
        <f t="shared" si="21"/>
        <v>387421.22077110794</v>
      </c>
      <c r="AC69" s="36">
        <f t="shared" si="22"/>
        <v>312578.77922889206</v>
      </c>
      <c r="AD69" s="18" t="str">
        <f t="shared" si="12"/>
        <v/>
      </c>
      <c r="AE69" s="18">
        <f t="shared" si="13"/>
        <v>350000</v>
      </c>
      <c r="AF69" s="18" t="str">
        <f t="shared" si="14"/>
        <v/>
      </c>
      <c r="AG69" s="18">
        <f t="shared" si="15"/>
        <v>356498</v>
      </c>
      <c r="AH69" s="18">
        <f t="shared" si="16"/>
        <v>382427</v>
      </c>
      <c r="AI69" s="94">
        <f t="shared" si="23"/>
        <v>356498</v>
      </c>
      <c r="AJ69" s="39">
        <f t="shared" si="24"/>
        <v>17156.37575363748</v>
      </c>
      <c r="AK69" s="35">
        <f t="shared" si="25"/>
        <v>4.8124746151836699E-2</v>
      </c>
      <c r="AN69" s="41"/>
    </row>
    <row r="70" spans="1:40" s="15" customFormat="1" ht="85.5" customHeight="1" x14ac:dyDescent="0.2">
      <c r="A70" s="81">
        <v>63</v>
      </c>
      <c r="B70" s="82" t="s">
        <v>144</v>
      </c>
      <c r="C70" s="82" t="s">
        <v>814</v>
      </c>
      <c r="D70" s="83" t="s">
        <v>1391</v>
      </c>
      <c r="E70" s="64">
        <v>53419</v>
      </c>
      <c r="F70" s="65">
        <v>53419</v>
      </c>
      <c r="G70" s="25" t="s">
        <v>1392</v>
      </c>
      <c r="H70" s="52" t="s">
        <v>1393</v>
      </c>
      <c r="I70" s="62">
        <v>150000</v>
      </c>
      <c r="J70" s="66">
        <v>150000</v>
      </c>
      <c r="K70" s="28" t="s">
        <v>1394</v>
      </c>
      <c r="L70" s="55" t="s">
        <v>1395</v>
      </c>
      <c r="M70" s="67">
        <v>57213</v>
      </c>
      <c r="N70" s="68">
        <v>57213</v>
      </c>
      <c r="O70" s="25" t="s">
        <v>1398</v>
      </c>
      <c r="P70" s="75" t="s">
        <v>1399</v>
      </c>
      <c r="Q70" s="69">
        <v>65795</v>
      </c>
      <c r="R70" s="63">
        <v>65795</v>
      </c>
      <c r="S70" s="24" t="s">
        <v>80</v>
      </c>
      <c r="T70" s="54" t="s">
        <v>81</v>
      </c>
      <c r="U70" s="18">
        <v>70580</v>
      </c>
      <c r="V70" s="18">
        <v>70580</v>
      </c>
      <c r="W70" s="18" t="s">
        <v>1396</v>
      </c>
      <c r="X70" s="77" t="s">
        <v>1397</v>
      </c>
      <c r="Y70" s="49">
        <f t="shared" si="18"/>
        <v>65795</v>
      </c>
      <c r="Z70" s="16">
        <f t="shared" si="19"/>
        <v>40045.360983514685</v>
      </c>
      <c r="AA70" s="35">
        <f t="shared" si="20"/>
        <v>0.60863836132707172</v>
      </c>
      <c r="AB70" s="36">
        <f t="shared" si="21"/>
        <v>105840.36098351469</v>
      </c>
      <c r="AC70" s="36">
        <f t="shared" si="22"/>
        <v>25749.639016485315</v>
      </c>
      <c r="AD70" s="18">
        <f t="shared" si="12"/>
        <v>53419</v>
      </c>
      <c r="AE70" s="18" t="str">
        <f t="shared" si="13"/>
        <v/>
      </c>
      <c r="AF70" s="18">
        <f t="shared" si="14"/>
        <v>57213</v>
      </c>
      <c r="AG70" s="18">
        <f t="shared" si="15"/>
        <v>65795</v>
      </c>
      <c r="AH70" s="18">
        <f t="shared" si="16"/>
        <v>70580</v>
      </c>
      <c r="AI70" s="94">
        <f t="shared" si="23"/>
        <v>61504</v>
      </c>
      <c r="AJ70" s="39">
        <f t="shared" si="24"/>
        <v>7838.3850962214574</v>
      </c>
      <c r="AK70" s="35">
        <f t="shared" si="25"/>
        <v>0.12744512708476616</v>
      </c>
      <c r="AN70" s="41"/>
    </row>
    <row r="71" spans="1:40" s="15" customFormat="1" ht="85.5" customHeight="1" x14ac:dyDescent="0.2">
      <c r="A71" s="81">
        <v>64</v>
      </c>
      <c r="B71" s="82" t="s">
        <v>145</v>
      </c>
      <c r="C71" s="82" t="s">
        <v>815</v>
      </c>
      <c r="D71" s="83" t="s">
        <v>1391</v>
      </c>
      <c r="E71" s="64">
        <v>368519</v>
      </c>
      <c r="F71" s="65">
        <v>368519</v>
      </c>
      <c r="G71" s="25" t="s">
        <v>1392</v>
      </c>
      <c r="H71" s="52" t="s">
        <v>1393</v>
      </c>
      <c r="I71" s="62">
        <v>350000</v>
      </c>
      <c r="J71" s="66">
        <v>350000</v>
      </c>
      <c r="K71" s="28" t="s">
        <v>1394</v>
      </c>
      <c r="L71" s="55" t="s">
        <v>1395</v>
      </c>
      <c r="M71" s="67">
        <v>394691</v>
      </c>
      <c r="N71" s="68">
        <v>394691</v>
      </c>
      <c r="O71" s="25" t="s">
        <v>1398</v>
      </c>
      <c r="P71" s="75" t="s">
        <v>1399</v>
      </c>
      <c r="Q71" s="69">
        <v>453894</v>
      </c>
      <c r="R71" s="63">
        <v>453894</v>
      </c>
      <c r="S71" s="24" t="s">
        <v>80</v>
      </c>
      <c r="T71" s="54" t="s">
        <v>81</v>
      </c>
      <c r="U71" s="18">
        <v>486908</v>
      </c>
      <c r="V71" s="18">
        <v>486908</v>
      </c>
      <c r="W71" s="18" t="s">
        <v>1396</v>
      </c>
      <c r="X71" s="77" t="s">
        <v>1397</v>
      </c>
      <c r="Y71" s="49">
        <f t="shared" si="18"/>
        <v>394691</v>
      </c>
      <c r="Z71" s="16">
        <f t="shared" si="19"/>
        <v>57864.806474229117</v>
      </c>
      <c r="AA71" s="35">
        <f t="shared" si="20"/>
        <v>0.1466078691285819</v>
      </c>
      <c r="AB71" s="36">
        <f t="shared" si="21"/>
        <v>452555.80647422909</v>
      </c>
      <c r="AC71" s="36">
        <f t="shared" si="22"/>
        <v>336826.19352577091</v>
      </c>
      <c r="AD71" s="18">
        <f t="shared" si="12"/>
        <v>368519</v>
      </c>
      <c r="AE71" s="18">
        <f t="shared" si="13"/>
        <v>350000</v>
      </c>
      <c r="AF71" s="18">
        <f t="shared" si="14"/>
        <v>394691</v>
      </c>
      <c r="AG71" s="18" t="str">
        <f t="shared" si="15"/>
        <v/>
      </c>
      <c r="AH71" s="18" t="str">
        <f t="shared" si="16"/>
        <v/>
      </c>
      <c r="AI71" s="94">
        <f t="shared" si="23"/>
        <v>368519</v>
      </c>
      <c r="AJ71" s="39">
        <f t="shared" si="24"/>
        <v>22454.444348502591</v>
      </c>
      <c r="AK71" s="35">
        <f t="shared" si="25"/>
        <v>6.0931578422015124E-2</v>
      </c>
      <c r="AN71" s="41"/>
    </row>
    <row r="72" spans="1:40" s="15" customFormat="1" ht="85.5" customHeight="1" x14ac:dyDescent="0.2">
      <c r="A72" s="81">
        <v>65</v>
      </c>
      <c r="B72" s="82" t="s">
        <v>146</v>
      </c>
      <c r="C72" s="82" t="s">
        <v>816</v>
      </c>
      <c r="D72" s="83" t="s">
        <v>1391</v>
      </c>
      <c r="E72" s="64">
        <v>65703</v>
      </c>
      <c r="F72" s="65">
        <v>65703</v>
      </c>
      <c r="G72" s="25" t="s">
        <v>1392</v>
      </c>
      <c r="H72" s="52" t="s">
        <v>1393</v>
      </c>
      <c r="I72" s="62">
        <v>150000</v>
      </c>
      <c r="J72" s="66">
        <v>150000</v>
      </c>
      <c r="K72" s="28" t="s">
        <v>1394</v>
      </c>
      <c r="L72" s="55" t="s">
        <v>1395</v>
      </c>
      <c r="M72" s="67">
        <v>70369</v>
      </c>
      <c r="N72" s="68">
        <v>70369</v>
      </c>
      <c r="O72" s="25" t="s">
        <v>1398</v>
      </c>
      <c r="P72" s="75" t="s">
        <v>1399</v>
      </c>
      <c r="Q72" s="69">
        <v>80925</v>
      </c>
      <c r="R72" s="63">
        <v>80925</v>
      </c>
      <c r="S72" s="24" t="s">
        <v>80</v>
      </c>
      <c r="T72" s="54" t="s">
        <v>81</v>
      </c>
      <c r="U72" s="18">
        <v>86811</v>
      </c>
      <c r="V72" s="18">
        <v>86811</v>
      </c>
      <c r="W72" s="18" t="s">
        <v>1396</v>
      </c>
      <c r="X72" s="77" t="s">
        <v>1397</v>
      </c>
      <c r="Y72" s="49">
        <f t="shared" si="18"/>
        <v>80925</v>
      </c>
      <c r="Z72" s="16">
        <f t="shared" si="19"/>
        <v>34151.667394140495</v>
      </c>
      <c r="AA72" s="35">
        <f t="shared" si="20"/>
        <v>0.42201627919852325</v>
      </c>
      <c r="AB72" s="36">
        <f t="shared" si="21"/>
        <v>115076.6673941405</v>
      </c>
      <c r="AC72" s="36">
        <f t="shared" si="22"/>
        <v>46773.332605859505</v>
      </c>
      <c r="AD72" s="18">
        <f t="shared" si="12"/>
        <v>65703</v>
      </c>
      <c r="AE72" s="18" t="str">
        <f t="shared" si="13"/>
        <v/>
      </c>
      <c r="AF72" s="18">
        <f t="shared" si="14"/>
        <v>70369</v>
      </c>
      <c r="AG72" s="18">
        <f t="shared" si="15"/>
        <v>80925</v>
      </c>
      <c r="AH72" s="18">
        <f t="shared" si="16"/>
        <v>86811</v>
      </c>
      <c r="AI72" s="94">
        <f t="shared" si="23"/>
        <v>75647</v>
      </c>
      <c r="AJ72" s="39">
        <f t="shared" si="24"/>
        <v>9641.2395468632567</v>
      </c>
      <c r="AK72" s="35">
        <f t="shared" si="25"/>
        <v>0.12745038860580402</v>
      </c>
      <c r="AN72" s="41"/>
    </row>
    <row r="73" spans="1:40" s="15" customFormat="1" ht="85.5" customHeight="1" x14ac:dyDescent="0.2">
      <c r="A73" s="81">
        <v>66</v>
      </c>
      <c r="B73" s="82" t="s">
        <v>147</v>
      </c>
      <c r="C73" s="82" t="s">
        <v>817</v>
      </c>
      <c r="D73" s="83" t="s">
        <v>1391</v>
      </c>
      <c r="E73" s="64">
        <v>91220</v>
      </c>
      <c r="F73" s="65">
        <v>91220</v>
      </c>
      <c r="G73" s="25" t="s">
        <v>1392</v>
      </c>
      <c r="H73" s="52" t="s">
        <v>1393</v>
      </c>
      <c r="I73" s="62">
        <v>200000</v>
      </c>
      <c r="J73" s="66">
        <v>200000</v>
      </c>
      <c r="K73" s="28" t="s">
        <v>1394</v>
      </c>
      <c r="L73" s="55" t="s">
        <v>1395</v>
      </c>
      <c r="M73" s="67">
        <v>97698</v>
      </c>
      <c r="N73" s="68">
        <v>97698</v>
      </c>
      <c r="O73" s="25" t="s">
        <v>1398</v>
      </c>
      <c r="P73" s="75" t="s">
        <v>1399</v>
      </c>
      <c r="Q73" s="69">
        <v>112353</v>
      </c>
      <c r="R73" s="63">
        <v>112353</v>
      </c>
      <c r="S73" s="24" t="s">
        <v>80</v>
      </c>
      <c r="T73" s="54" t="s">
        <v>81</v>
      </c>
      <c r="U73" s="18">
        <v>120525</v>
      </c>
      <c r="V73" s="18">
        <v>120525</v>
      </c>
      <c r="W73" s="18" t="s">
        <v>1396</v>
      </c>
      <c r="X73" s="77" t="s">
        <v>1397</v>
      </c>
      <c r="Y73" s="49">
        <f t="shared" si="18"/>
        <v>112353</v>
      </c>
      <c r="Z73" s="16">
        <f t="shared" si="19"/>
        <v>43844.631127425404</v>
      </c>
      <c r="AA73" s="35">
        <f t="shared" si="20"/>
        <v>0.39023996802422189</v>
      </c>
      <c r="AB73" s="36">
        <f t="shared" si="21"/>
        <v>156197.63112742541</v>
      </c>
      <c r="AC73" s="36">
        <f t="shared" si="22"/>
        <v>68508.368872574589</v>
      </c>
      <c r="AD73" s="18">
        <f t="shared" ref="AD73:AD136" si="26">+IF(((IF(AND(F73&lt;=$AB73,F73&gt;=$AC73),F73,""))&lt;=0),"",(IF(AND(F73&lt;=$AB73,F73&gt;=$AC73),F73,"")))</f>
        <v>91220</v>
      </c>
      <c r="AE73" s="18" t="str">
        <f t="shared" ref="AE73:AE136" si="27">+IF(((IF(AND(J73&lt;=$AB73,J73&gt;=$AC73),J73,""))&lt;=0),"",(IF(AND(J73&lt;=$AB73,J73&gt;=$AC73),J73,"")))</f>
        <v/>
      </c>
      <c r="AF73" s="18">
        <f t="shared" ref="AF73:AF136" si="28">+IF(((IF(AND(N73&lt;=$AB73,N73&gt;=$AC73),N73,""))&lt;=0),"",(IF(AND(N73&lt;=$AB73,N73&gt;=$AC73),N73,"")))</f>
        <v>97698</v>
      </c>
      <c r="AG73" s="18">
        <f t="shared" ref="AG73:AG136" si="29">+IF(((IF(AND(R73&lt;=$AB73,R73&gt;=$AC73),R73,""))&lt;=0),"",(IF(AND(R73&lt;=$AB73,R73&gt;=$AC73),R73,"")))</f>
        <v>112353</v>
      </c>
      <c r="AH73" s="18">
        <f t="shared" ref="AH73:AH136" si="30">+IF(((IF(AND(V73&lt;=$AB73,V73&gt;=$AC73),V73,""))&lt;=0),"",(IF(AND(V73&lt;=$AB73,V73&gt;=$AC73),V73,"")))</f>
        <v>120525</v>
      </c>
      <c r="AI73" s="94">
        <f t="shared" si="23"/>
        <v>105025.5</v>
      </c>
      <c r="AJ73" s="39">
        <f t="shared" si="24"/>
        <v>13385.233580330229</v>
      </c>
      <c r="AK73" s="35">
        <f t="shared" si="25"/>
        <v>0.12744746352390826</v>
      </c>
      <c r="AN73" s="41"/>
    </row>
    <row r="74" spans="1:40" s="15" customFormat="1" ht="85.5" customHeight="1" x14ac:dyDescent="0.2">
      <c r="A74" s="81">
        <v>67</v>
      </c>
      <c r="B74" s="82" t="s">
        <v>148</v>
      </c>
      <c r="C74" s="82" t="s">
        <v>818</v>
      </c>
      <c r="D74" s="83" t="s">
        <v>1391</v>
      </c>
      <c r="E74" s="64">
        <v>104071</v>
      </c>
      <c r="F74" s="65">
        <v>104071</v>
      </c>
      <c r="G74" s="25" t="s">
        <v>1392</v>
      </c>
      <c r="H74" s="52" t="s">
        <v>1393</v>
      </c>
      <c r="I74" s="62">
        <v>250000</v>
      </c>
      <c r="J74" s="66">
        <v>250000</v>
      </c>
      <c r="K74" s="28" t="s">
        <v>1394</v>
      </c>
      <c r="L74" s="55" t="s">
        <v>1395</v>
      </c>
      <c r="M74" s="67">
        <v>111462</v>
      </c>
      <c r="N74" s="68">
        <v>111462</v>
      </c>
      <c r="O74" s="25" t="s">
        <v>1398</v>
      </c>
      <c r="P74" s="75" t="s">
        <v>1399</v>
      </c>
      <c r="Q74" s="69">
        <v>128181</v>
      </c>
      <c r="R74" s="63">
        <v>128181</v>
      </c>
      <c r="S74" s="24" t="s">
        <v>80</v>
      </c>
      <c r="T74" s="54" t="s">
        <v>81</v>
      </c>
      <c r="U74" s="18">
        <v>137504</v>
      </c>
      <c r="V74" s="18">
        <v>137504</v>
      </c>
      <c r="W74" s="18" t="s">
        <v>1396</v>
      </c>
      <c r="X74" s="77" t="s">
        <v>1397</v>
      </c>
      <c r="Y74" s="49">
        <f t="shared" si="18"/>
        <v>128181</v>
      </c>
      <c r="Z74" s="16">
        <f t="shared" si="19"/>
        <v>59490.160020796713</v>
      </c>
      <c r="AA74" s="35">
        <f t="shared" si="20"/>
        <v>0.46411059377596298</v>
      </c>
      <c r="AB74" s="36">
        <f t="shared" si="21"/>
        <v>187671.1600207967</v>
      </c>
      <c r="AC74" s="36">
        <f t="shared" si="22"/>
        <v>68690.839979203287</v>
      </c>
      <c r="AD74" s="18">
        <f t="shared" si="26"/>
        <v>104071</v>
      </c>
      <c r="AE74" s="18" t="str">
        <f t="shared" si="27"/>
        <v/>
      </c>
      <c r="AF74" s="18">
        <f t="shared" si="28"/>
        <v>111462</v>
      </c>
      <c r="AG74" s="18">
        <f t="shared" si="29"/>
        <v>128181</v>
      </c>
      <c r="AH74" s="18">
        <f t="shared" si="30"/>
        <v>137504</v>
      </c>
      <c r="AI74" s="94">
        <f t="shared" si="23"/>
        <v>119821.5</v>
      </c>
      <c r="AJ74" s="39">
        <f t="shared" si="24"/>
        <v>15270.651383181617</v>
      </c>
      <c r="AK74" s="35">
        <f t="shared" si="25"/>
        <v>0.1274450026345991</v>
      </c>
      <c r="AN74" s="41"/>
    </row>
    <row r="75" spans="1:40" s="15" customFormat="1" ht="85.5" customHeight="1" x14ac:dyDescent="0.2">
      <c r="A75" s="81">
        <v>68</v>
      </c>
      <c r="B75" s="82" t="s">
        <v>149</v>
      </c>
      <c r="C75" s="82" t="s">
        <v>819</v>
      </c>
      <c r="D75" s="83" t="s">
        <v>1391</v>
      </c>
      <c r="E75" s="64">
        <v>377822</v>
      </c>
      <c r="F75" s="65">
        <v>377822</v>
      </c>
      <c r="G75" s="25" t="s">
        <v>1392</v>
      </c>
      <c r="H75" s="52" t="s">
        <v>1393</v>
      </c>
      <c r="I75" s="62">
        <v>450000</v>
      </c>
      <c r="J75" s="66">
        <v>450000</v>
      </c>
      <c r="K75" s="28" t="s">
        <v>1394</v>
      </c>
      <c r="L75" s="55" t="s">
        <v>1395</v>
      </c>
      <c r="M75" s="67">
        <v>404654</v>
      </c>
      <c r="N75" s="68">
        <v>404654</v>
      </c>
      <c r="O75" s="25" t="s">
        <v>1398</v>
      </c>
      <c r="P75" s="75" t="s">
        <v>1399</v>
      </c>
      <c r="Q75" s="69">
        <v>465352</v>
      </c>
      <c r="R75" s="63">
        <v>465352</v>
      </c>
      <c r="S75" s="24" t="s">
        <v>80</v>
      </c>
      <c r="T75" s="54" t="s">
        <v>81</v>
      </c>
      <c r="U75" s="18">
        <v>499200</v>
      </c>
      <c r="V75" s="18">
        <v>499200</v>
      </c>
      <c r="W75" s="18" t="s">
        <v>1396</v>
      </c>
      <c r="X75" s="77" t="s">
        <v>1397</v>
      </c>
      <c r="Y75" s="49">
        <f t="shared" si="18"/>
        <v>450000</v>
      </c>
      <c r="Z75" s="16">
        <f t="shared" si="19"/>
        <v>48376.235765094418</v>
      </c>
      <c r="AA75" s="35">
        <f t="shared" si="20"/>
        <v>0.10750274614465426</v>
      </c>
      <c r="AB75" s="36">
        <f t="shared" si="21"/>
        <v>498376.2357650944</v>
      </c>
      <c r="AC75" s="36">
        <f t="shared" si="22"/>
        <v>401623.7642349056</v>
      </c>
      <c r="AD75" s="18" t="str">
        <f t="shared" si="26"/>
        <v/>
      </c>
      <c r="AE75" s="18">
        <f t="shared" si="27"/>
        <v>450000</v>
      </c>
      <c r="AF75" s="18">
        <f t="shared" si="28"/>
        <v>404654</v>
      </c>
      <c r="AG75" s="18">
        <f t="shared" si="29"/>
        <v>465352</v>
      </c>
      <c r="AH75" s="18" t="str">
        <f t="shared" si="30"/>
        <v/>
      </c>
      <c r="AI75" s="94">
        <f t="shared" si="23"/>
        <v>450000</v>
      </c>
      <c r="AJ75" s="39">
        <f t="shared" si="24"/>
        <v>31559.971546248264</v>
      </c>
      <c r="AK75" s="35">
        <f t="shared" si="25"/>
        <v>7.0133270102773926E-2</v>
      </c>
      <c r="AN75" s="41"/>
    </row>
    <row r="76" spans="1:40" s="15" customFormat="1" ht="85.5" customHeight="1" x14ac:dyDescent="0.2">
      <c r="A76" s="81">
        <v>69</v>
      </c>
      <c r="B76" s="82" t="s">
        <v>150</v>
      </c>
      <c r="C76" s="82" t="s">
        <v>820</v>
      </c>
      <c r="D76" s="83" t="s">
        <v>1391</v>
      </c>
      <c r="E76" s="64">
        <v>61620</v>
      </c>
      <c r="F76" s="65">
        <v>61620</v>
      </c>
      <c r="G76" s="25" t="s">
        <v>1392</v>
      </c>
      <c r="H76" s="52" t="s">
        <v>1393</v>
      </c>
      <c r="I76" s="62">
        <v>350000</v>
      </c>
      <c r="J76" s="66">
        <v>350000</v>
      </c>
      <c r="K76" s="28" t="s">
        <v>1394</v>
      </c>
      <c r="L76" s="55" t="s">
        <v>1395</v>
      </c>
      <c r="M76" s="67">
        <v>65997</v>
      </c>
      <c r="N76" s="68">
        <v>65997</v>
      </c>
      <c r="O76" s="25" t="s">
        <v>1398</v>
      </c>
      <c r="P76" s="75" t="s">
        <v>1399</v>
      </c>
      <c r="Q76" s="69">
        <v>75896</v>
      </c>
      <c r="R76" s="63">
        <v>75896</v>
      </c>
      <c r="S76" s="24" t="s">
        <v>80</v>
      </c>
      <c r="T76" s="54" t="s">
        <v>81</v>
      </c>
      <c r="U76" s="18">
        <v>81416</v>
      </c>
      <c r="V76" s="18">
        <v>81416</v>
      </c>
      <c r="W76" s="18" t="s">
        <v>1396</v>
      </c>
      <c r="X76" s="77" t="s">
        <v>1397</v>
      </c>
      <c r="Y76" s="49">
        <f t="shared" si="18"/>
        <v>75896</v>
      </c>
      <c r="Z76" s="16">
        <f t="shared" si="19"/>
        <v>124914.3999633349</v>
      </c>
      <c r="AA76" s="35">
        <f t="shared" si="20"/>
        <v>1.6458627590826249</v>
      </c>
      <c r="AB76" s="36">
        <f t="shared" si="21"/>
        <v>200810.3999633349</v>
      </c>
      <c r="AC76" s="36">
        <f t="shared" si="22"/>
        <v>-49018.399963334901</v>
      </c>
      <c r="AD76" s="18">
        <f t="shared" si="26"/>
        <v>61620</v>
      </c>
      <c r="AE76" s="18" t="str">
        <f t="shared" si="27"/>
        <v/>
      </c>
      <c r="AF76" s="18">
        <f t="shared" si="28"/>
        <v>65997</v>
      </c>
      <c r="AG76" s="18">
        <f t="shared" si="29"/>
        <v>75896</v>
      </c>
      <c r="AH76" s="18">
        <f t="shared" si="30"/>
        <v>81416</v>
      </c>
      <c r="AI76" s="94">
        <f t="shared" si="23"/>
        <v>70946.5</v>
      </c>
      <c r="AJ76" s="39">
        <f t="shared" si="24"/>
        <v>9041.8014567525934</v>
      </c>
      <c r="AK76" s="35">
        <f t="shared" si="25"/>
        <v>0.1274453490553106</v>
      </c>
      <c r="AN76" s="41"/>
    </row>
    <row r="77" spans="1:40" s="15" customFormat="1" ht="85.5" customHeight="1" x14ac:dyDescent="0.2">
      <c r="A77" s="81">
        <v>70</v>
      </c>
      <c r="B77" s="82" t="s">
        <v>151</v>
      </c>
      <c r="C77" s="82" t="s">
        <v>821</v>
      </c>
      <c r="D77" s="83" t="s">
        <v>1391</v>
      </c>
      <c r="E77" s="64">
        <v>158650</v>
      </c>
      <c r="F77" s="65">
        <v>158650</v>
      </c>
      <c r="G77" s="25" t="s">
        <v>1392</v>
      </c>
      <c r="H77" s="52" t="s">
        <v>1393</v>
      </c>
      <c r="I77" s="62">
        <v>390000</v>
      </c>
      <c r="J77" s="66">
        <v>390000</v>
      </c>
      <c r="K77" s="28" t="s">
        <v>1394</v>
      </c>
      <c r="L77" s="55" t="s">
        <v>1395</v>
      </c>
      <c r="M77" s="67">
        <v>169917</v>
      </c>
      <c r="N77" s="68">
        <v>169917</v>
      </c>
      <c r="O77" s="25" t="s">
        <v>1398</v>
      </c>
      <c r="P77" s="75" t="s">
        <v>1399</v>
      </c>
      <c r="Q77" s="69">
        <v>195404</v>
      </c>
      <c r="R77" s="63">
        <v>195404</v>
      </c>
      <c r="S77" s="24" t="s">
        <v>80</v>
      </c>
      <c r="T77" s="54" t="s">
        <v>81</v>
      </c>
      <c r="U77" s="18">
        <v>209617</v>
      </c>
      <c r="V77" s="18">
        <v>209617</v>
      </c>
      <c r="W77" s="18" t="s">
        <v>1396</v>
      </c>
      <c r="X77" s="77" t="s">
        <v>1397</v>
      </c>
      <c r="Y77" s="49">
        <f t="shared" si="18"/>
        <v>195404</v>
      </c>
      <c r="Z77" s="16">
        <f t="shared" si="19"/>
        <v>94569.578281284528</v>
      </c>
      <c r="AA77" s="35">
        <f t="shared" si="20"/>
        <v>0.48396951076377415</v>
      </c>
      <c r="AB77" s="36">
        <f t="shared" si="21"/>
        <v>289973.57828128454</v>
      </c>
      <c r="AC77" s="36">
        <f t="shared" si="22"/>
        <v>100834.42171871547</v>
      </c>
      <c r="AD77" s="18">
        <f t="shared" si="26"/>
        <v>158650</v>
      </c>
      <c r="AE77" s="18" t="str">
        <f t="shared" si="27"/>
        <v/>
      </c>
      <c r="AF77" s="18">
        <f t="shared" si="28"/>
        <v>169917</v>
      </c>
      <c r="AG77" s="18">
        <f t="shared" si="29"/>
        <v>195404</v>
      </c>
      <c r="AH77" s="18">
        <f t="shared" si="30"/>
        <v>209617</v>
      </c>
      <c r="AI77" s="94">
        <f t="shared" si="23"/>
        <v>182660.5</v>
      </c>
      <c r="AJ77" s="39">
        <f t="shared" si="24"/>
        <v>23279.32457496709</v>
      </c>
      <c r="AK77" s="35">
        <f t="shared" si="25"/>
        <v>0.1274458603527697</v>
      </c>
      <c r="AN77" s="41"/>
    </row>
    <row r="78" spans="1:40" s="15" customFormat="1" ht="85.5" customHeight="1" x14ac:dyDescent="0.2">
      <c r="A78" s="81">
        <v>71</v>
      </c>
      <c r="B78" s="82" t="s">
        <v>152</v>
      </c>
      <c r="C78" s="82" t="s">
        <v>822</v>
      </c>
      <c r="D78" s="83" t="s">
        <v>1391</v>
      </c>
      <c r="E78" s="64">
        <v>165363</v>
      </c>
      <c r="F78" s="65">
        <v>165363</v>
      </c>
      <c r="G78" s="25" t="s">
        <v>1392</v>
      </c>
      <c r="H78" s="52" t="s">
        <v>1393</v>
      </c>
      <c r="I78" s="62">
        <v>450000</v>
      </c>
      <c r="J78" s="66">
        <v>450000</v>
      </c>
      <c r="K78" s="28" t="s">
        <v>1394</v>
      </c>
      <c r="L78" s="55" t="s">
        <v>1395</v>
      </c>
      <c r="M78" s="67">
        <v>177107</v>
      </c>
      <c r="N78" s="68">
        <v>177107</v>
      </c>
      <c r="O78" s="25" t="s">
        <v>1398</v>
      </c>
      <c r="P78" s="75" t="s">
        <v>1399</v>
      </c>
      <c r="Q78" s="69">
        <v>203673</v>
      </c>
      <c r="R78" s="63">
        <v>203673</v>
      </c>
      <c r="S78" s="24" t="s">
        <v>80</v>
      </c>
      <c r="T78" s="54" t="s">
        <v>81</v>
      </c>
      <c r="U78" s="18">
        <v>218487</v>
      </c>
      <c r="V78" s="18">
        <v>218487</v>
      </c>
      <c r="W78" s="18" t="s">
        <v>1396</v>
      </c>
      <c r="X78" s="77" t="s">
        <v>1397</v>
      </c>
      <c r="Y78" s="49">
        <f t="shared" si="18"/>
        <v>203673</v>
      </c>
      <c r="Z78" s="16">
        <f t="shared" si="19"/>
        <v>117649.7598127595</v>
      </c>
      <c r="AA78" s="35">
        <f t="shared" si="20"/>
        <v>0.57764043252055741</v>
      </c>
      <c r="AB78" s="36">
        <f t="shared" si="21"/>
        <v>321322.75981275947</v>
      </c>
      <c r="AC78" s="36">
        <f t="shared" si="22"/>
        <v>86023.240187240503</v>
      </c>
      <c r="AD78" s="18">
        <f t="shared" si="26"/>
        <v>165363</v>
      </c>
      <c r="AE78" s="18" t="str">
        <f t="shared" si="27"/>
        <v/>
      </c>
      <c r="AF78" s="18">
        <f t="shared" si="28"/>
        <v>177107</v>
      </c>
      <c r="AG78" s="18">
        <f t="shared" si="29"/>
        <v>203673</v>
      </c>
      <c r="AH78" s="18">
        <f t="shared" si="30"/>
        <v>218487</v>
      </c>
      <c r="AI78" s="94">
        <f t="shared" si="23"/>
        <v>190390</v>
      </c>
      <c r="AJ78" s="39">
        <f t="shared" si="24"/>
        <v>24264.597606389438</v>
      </c>
      <c r="AK78" s="35">
        <f t="shared" si="25"/>
        <v>0.12744680711376352</v>
      </c>
      <c r="AN78" s="41"/>
    </row>
    <row r="79" spans="1:40" s="15" customFormat="1" ht="85.5" customHeight="1" x14ac:dyDescent="0.2">
      <c r="A79" s="81">
        <v>72</v>
      </c>
      <c r="B79" s="82" t="s">
        <v>153</v>
      </c>
      <c r="C79" s="82" t="s">
        <v>823</v>
      </c>
      <c r="D79" s="83" t="s">
        <v>1391</v>
      </c>
      <c r="E79" s="64">
        <v>180473</v>
      </c>
      <c r="F79" s="65">
        <v>180473</v>
      </c>
      <c r="G79" s="25" t="s">
        <v>1392</v>
      </c>
      <c r="H79" s="52" t="s">
        <v>1393</v>
      </c>
      <c r="I79" s="62">
        <v>500000</v>
      </c>
      <c r="J79" s="66">
        <v>500000</v>
      </c>
      <c r="K79" s="28" t="s">
        <v>1394</v>
      </c>
      <c r="L79" s="55" t="s">
        <v>1395</v>
      </c>
      <c r="M79" s="67">
        <v>193290</v>
      </c>
      <c r="N79" s="68">
        <v>193290</v>
      </c>
      <c r="O79" s="25" t="s">
        <v>1398</v>
      </c>
      <c r="P79" s="75" t="s">
        <v>1399</v>
      </c>
      <c r="Q79" s="69">
        <v>222283</v>
      </c>
      <c r="R79" s="63">
        <v>222283</v>
      </c>
      <c r="S79" s="24" t="s">
        <v>80</v>
      </c>
      <c r="T79" s="54" t="s">
        <v>81</v>
      </c>
      <c r="U79" s="18">
        <v>238451</v>
      </c>
      <c r="V79" s="18">
        <v>238451</v>
      </c>
      <c r="W79" s="18" t="s">
        <v>1396</v>
      </c>
      <c r="X79" s="77" t="s">
        <v>1397</v>
      </c>
      <c r="Y79" s="49">
        <f t="shared" si="18"/>
        <v>222283</v>
      </c>
      <c r="Z79" s="16">
        <f t="shared" si="19"/>
        <v>132309.94928311327</v>
      </c>
      <c r="AA79" s="35">
        <f t="shared" si="20"/>
        <v>0.59523197582862053</v>
      </c>
      <c r="AB79" s="36">
        <f t="shared" si="21"/>
        <v>354592.94928311324</v>
      </c>
      <c r="AC79" s="36">
        <f t="shared" si="22"/>
        <v>89973.050716886733</v>
      </c>
      <c r="AD79" s="18">
        <f t="shared" si="26"/>
        <v>180473</v>
      </c>
      <c r="AE79" s="18" t="str">
        <f t="shared" si="27"/>
        <v/>
      </c>
      <c r="AF79" s="18">
        <f t="shared" si="28"/>
        <v>193290</v>
      </c>
      <c r="AG79" s="18">
        <f t="shared" si="29"/>
        <v>222283</v>
      </c>
      <c r="AH79" s="18">
        <f t="shared" si="30"/>
        <v>238451</v>
      </c>
      <c r="AI79" s="94">
        <f t="shared" si="23"/>
        <v>207786.5</v>
      </c>
      <c r="AJ79" s="39">
        <f t="shared" si="24"/>
        <v>26481.619831812906</v>
      </c>
      <c r="AK79" s="35">
        <f t="shared" si="25"/>
        <v>0.12744629623104922</v>
      </c>
      <c r="AN79" s="41"/>
    </row>
    <row r="80" spans="1:40" s="15" customFormat="1" ht="85.5" customHeight="1" x14ac:dyDescent="0.2">
      <c r="A80" s="81">
        <v>73</v>
      </c>
      <c r="B80" s="82" t="s">
        <v>154</v>
      </c>
      <c r="C80" s="82" t="s">
        <v>824</v>
      </c>
      <c r="D80" s="83" t="s">
        <v>1391</v>
      </c>
      <c r="E80" s="64">
        <v>59108</v>
      </c>
      <c r="F80" s="65">
        <v>59108</v>
      </c>
      <c r="G80" s="25" t="s">
        <v>1392</v>
      </c>
      <c r="H80" s="52" t="s">
        <v>1393</v>
      </c>
      <c r="I80" s="62">
        <v>300000</v>
      </c>
      <c r="J80" s="66">
        <v>300000</v>
      </c>
      <c r="K80" s="28" t="s">
        <v>1394</v>
      </c>
      <c r="L80" s="55" t="s">
        <v>1395</v>
      </c>
      <c r="M80" s="67">
        <v>63305</v>
      </c>
      <c r="N80" s="68">
        <v>63305</v>
      </c>
      <c r="O80" s="25" t="s">
        <v>1398</v>
      </c>
      <c r="P80" s="75" t="s">
        <v>1399</v>
      </c>
      <c r="Q80" s="69">
        <v>72801</v>
      </c>
      <c r="R80" s="63">
        <v>72801</v>
      </c>
      <c r="S80" s="24" t="s">
        <v>80</v>
      </c>
      <c r="T80" s="54" t="s">
        <v>81</v>
      </c>
      <c r="U80" s="18">
        <v>78096</v>
      </c>
      <c r="V80" s="18">
        <v>78096</v>
      </c>
      <c r="W80" s="18" t="s">
        <v>1396</v>
      </c>
      <c r="X80" s="77" t="s">
        <v>1397</v>
      </c>
      <c r="Y80" s="49">
        <f t="shared" si="18"/>
        <v>72801</v>
      </c>
      <c r="Z80" s="16">
        <f t="shared" si="19"/>
        <v>103878.99003889093</v>
      </c>
      <c r="AA80" s="35">
        <f t="shared" si="20"/>
        <v>1.4268896036990004</v>
      </c>
      <c r="AB80" s="36">
        <f t="shared" si="21"/>
        <v>176679.99003889092</v>
      </c>
      <c r="AC80" s="36">
        <f t="shared" si="22"/>
        <v>-31077.99003889093</v>
      </c>
      <c r="AD80" s="18">
        <f t="shared" si="26"/>
        <v>59108</v>
      </c>
      <c r="AE80" s="18" t="str">
        <f t="shared" si="27"/>
        <v/>
      </c>
      <c r="AF80" s="18">
        <f t="shared" si="28"/>
        <v>63305</v>
      </c>
      <c r="AG80" s="18">
        <f t="shared" si="29"/>
        <v>72801</v>
      </c>
      <c r="AH80" s="18">
        <f t="shared" si="30"/>
        <v>78096</v>
      </c>
      <c r="AI80" s="94">
        <f t="shared" si="23"/>
        <v>68053</v>
      </c>
      <c r="AJ80" s="39">
        <f t="shared" si="24"/>
        <v>8672.9556861160854</v>
      </c>
      <c r="AK80" s="35">
        <f t="shared" si="25"/>
        <v>0.127444134514512</v>
      </c>
      <c r="AN80" s="41"/>
    </row>
    <row r="81" spans="1:40" s="15" customFormat="1" ht="85.5" customHeight="1" x14ac:dyDescent="0.2">
      <c r="A81" s="81">
        <v>74</v>
      </c>
      <c r="B81" s="82" t="s">
        <v>155</v>
      </c>
      <c r="C81" s="82" t="s">
        <v>825</v>
      </c>
      <c r="D81" s="83" t="s">
        <v>1391</v>
      </c>
      <c r="E81" s="64">
        <v>92039</v>
      </c>
      <c r="F81" s="65">
        <v>92039</v>
      </c>
      <c r="G81" s="25" t="s">
        <v>1392</v>
      </c>
      <c r="H81" s="52" t="s">
        <v>1393</v>
      </c>
      <c r="I81" s="62">
        <v>350000</v>
      </c>
      <c r="J81" s="66">
        <v>350000</v>
      </c>
      <c r="K81" s="28" t="s">
        <v>1394</v>
      </c>
      <c r="L81" s="55" t="s">
        <v>1395</v>
      </c>
      <c r="M81" s="67">
        <v>98576</v>
      </c>
      <c r="N81" s="68">
        <v>98576</v>
      </c>
      <c r="O81" s="25" t="s">
        <v>1398</v>
      </c>
      <c r="P81" s="75" t="s">
        <v>1399</v>
      </c>
      <c r="Q81" s="69">
        <v>113362</v>
      </c>
      <c r="R81" s="63">
        <v>113362</v>
      </c>
      <c r="S81" s="24" t="s">
        <v>80</v>
      </c>
      <c r="T81" s="54" t="s">
        <v>81</v>
      </c>
      <c r="U81" s="18">
        <v>121607</v>
      </c>
      <c r="V81" s="18">
        <v>121607</v>
      </c>
      <c r="W81" s="18" t="s">
        <v>1396</v>
      </c>
      <c r="X81" s="77" t="s">
        <v>1397</v>
      </c>
      <c r="Y81" s="49">
        <f t="shared" si="18"/>
        <v>113362</v>
      </c>
      <c r="Z81" s="16">
        <f t="shared" si="19"/>
        <v>109569.04510262012</v>
      </c>
      <c r="AA81" s="35">
        <f t="shared" si="20"/>
        <v>0.96654121401016313</v>
      </c>
      <c r="AB81" s="36">
        <f t="shared" si="21"/>
        <v>222931.04510262012</v>
      </c>
      <c r="AC81" s="36">
        <f t="shared" si="22"/>
        <v>3792.954897379881</v>
      </c>
      <c r="AD81" s="18">
        <f t="shared" si="26"/>
        <v>92039</v>
      </c>
      <c r="AE81" s="18" t="str">
        <f t="shared" si="27"/>
        <v/>
      </c>
      <c r="AF81" s="18">
        <f t="shared" si="28"/>
        <v>98576</v>
      </c>
      <c r="AG81" s="18">
        <f t="shared" si="29"/>
        <v>113362</v>
      </c>
      <c r="AH81" s="18">
        <f t="shared" si="30"/>
        <v>121607</v>
      </c>
      <c r="AI81" s="94">
        <f t="shared" si="23"/>
        <v>105969</v>
      </c>
      <c r="AJ81" s="39">
        <f t="shared" si="24"/>
        <v>13505.252385646112</v>
      </c>
      <c r="AK81" s="35">
        <f t="shared" si="25"/>
        <v>0.12744531311653515</v>
      </c>
      <c r="AN81" s="41"/>
    </row>
    <row r="82" spans="1:40" s="15" customFormat="1" ht="85.5" customHeight="1" x14ac:dyDescent="0.2">
      <c r="A82" s="81">
        <v>75</v>
      </c>
      <c r="B82" s="82" t="s">
        <v>156</v>
      </c>
      <c r="C82" s="82" t="s">
        <v>826</v>
      </c>
      <c r="D82" s="83" t="s">
        <v>1391</v>
      </c>
      <c r="E82" s="64">
        <v>80764</v>
      </c>
      <c r="F82" s="65">
        <v>80764</v>
      </c>
      <c r="G82" s="25" t="s">
        <v>1392</v>
      </c>
      <c r="H82" s="52" t="s">
        <v>1393</v>
      </c>
      <c r="I82" s="62">
        <v>380000</v>
      </c>
      <c r="J82" s="66">
        <v>380000</v>
      </c>
      <c r="K82" s="28" t="s">
        <v>1394</v>
      </c>
      <c r="L82" s="55" t="s">
        <v>1395</v>
      </c>
      <c r="M82" s="67">
        <v>86500</v>
      </c>
      <c r="N82" s="68">
        <v>86500</v>
      </c>
      <c r="O82" s="25" t="s">
        <v>1398</v>
      </c>
      <c r="P82" s="75" t="s">
        <v>1399</v>
      </c>
      <c r="Q82" s="69">
        <v>99475</v>
      </c>
      <c r="R82" s="63">
        <v>99475</v>
      </c>
      <c r="S82" s="24" t="s">
        <v>80</v>
      </c>
      <c r="T82" s="54" t="s">
        <v>81</v>
      </c>
      <c r="U82" s="18">
        <v>106710</v>
      </c>
      <c r="V82" s="18">
        <v>106710</v>
      </c>
      <c r="W82" s="18" t="s">
        <v>1396</v>
      </c>
      <c r="X82" s="77" t="s">
        <v>1397</v>
      </c>
      <c r="Y82" s="49">
        <f t="shared" si="18"/>
        <v>99475</v>
      </c>
      <c r="Z82" s="16">
        <f t="shared" si="19"/>
        <v>128598.49756198554</v>
      </c>
      <c r="AA82" s="35">
        <f t="shared" si="20"/>
        <v>1.2927720287709026</v>
      </c>
      <c r="AB82" s="36">
        <f t="shared" si="21"/>
        <v>228073.49756198554</v>
      </c>
      <c r="AC82" s="36">
        <f t="shared" si="22"/>
        <v>-29123.49756198554</v>
      </c>
      <c r="AD82" s="18">
        <f t="shared" si="26"/>
        <v>80764</v>
      </c>
      <c r="AE82" s="18" t="str">
        <f t="shared" si="27"/>
        <v/>
      </c>
      <c r="AF82" s="18">
        <f t="shared" si="28"/>
        <v>86500</v>
      </c>
      <c r="AG82" s="18">
        <f t="shared" si="29"/>
        <v>99475</v>
      </c>
      <c r="AH82" s="18">
        <f t="shared" si="30"/>
        <v>106710</v>
      </c>
      <c r="AI82" s="94">
        <f t="shared" si="23"/>
        <v>92987.5</v>
      </c>
      <c r="AJ82" s="39">
        <f t="shared" si="24"/>
        <v>11850.942589093916</v>
      </c>
      <c r="AK82" s="35">
        <f t="shared" si="25"/>
        <v>0.12744662012737107</v>
      </c>
      <c r="AN82" s="41"/>
    </row>
    <row r="83" spans="1:40" s="15" customFormat="1" ht="85.5" customHeight="1" x14ac:dyDescent="0.2">
      <c r="A83" s="81">
        <v>76</v>
      </c>
      <c r="B83" s="82" t="s">
        <v>157</v>
      </c>
      <c r="C83" s="82" t="s">
        <v>827</v>
      </c>
      <c r="D83" s="83" t="s">
        <v>1391</v>
      </c>
      <c r="E83" s="64">
        <v>211112</v>
      </c>
      <c r="F83" s="65">
        <v>211112</v>
      </c>
      <c r="G83" s="25" t="s">
        <v>1392</v>
      </c>
      <c r="H83" s="52" t="s">
        <v>1393</v>
      </c>
      <c r="I83" s="62">
        <v>380000</v>
      </c>
      <c r="J83" s="66">
        <v>380000</v>
      </c>
      <c r="K83" s="28" t="s">
        <v>1394</v>
      </c>
      <c r="L83" s="55" t="s">
        <v>1395</v>
      </c>
      <c r="M83" s="67">
        <v>226105</v>
      </c>
      <c r="N83" s="68">
        <v>226105</v>
      </c>
      <c r="O83" s="25" t="s">
        <v>1398</v>
      </c>
      <c r="P83" s="75" t="s">
        <v>1399</v>
      </c>
      <c r="Q83" s="69">
        <v>260021</v>
      </c>
      <c r="R83" s="63">
        <v>260021</v>
      </c>
      <c r="S83" s="24" t="s">
        <v>80</v>
      </c>
      <c r="T83" s="54" t="s">
        <v>81</v>
      </c>
      <c r="U83" s="18">
        <v>278934</v>
      </c>
      <c r="V83" s="18">
        <v>278934</v>
      </c>
      <c r="W83" s="18" t="s">
        <v>1396</v>
      </c>
      <c r="X83" s="77" t="s">
        <v>1397</v>
      </c>
      <c r="Y83" s="49">
        <f t="shared" ref="Y83:Y96" si="31">MEDIAN(F83,J83,N83,R83,V83)</f>
        <v>260021</v>
      </c>
      <c r="Z83" s="16">
        <f t="shared" ref="Z83:Z96" si="32">+STDEV(F83,J83,N83,R83,V83)</f>
        <v>66457.402990938514</v>
      </c>
      <c r="AA83" s="35">
        <f t="shared" ref="AA83:AA96" si="33">Z83/Y83</f>
        <v>0.25558475273511955</v>
      </c>
      <c r="AB83" s="36">
        <f t="shared" ref="AB83:AB96" si="34">+Y83+Z83</f>
        <v>326478.40299093851</v>
      </c>
      <c r="AC83" s="36">
        <f t="shared" ref="AC83:AC96" si="35">Y83-Z83</f>
        <v>193563.59700906149</v>
      </c>
      <c r="AD83" s="18">
        <f t="shared" si="26"/>
        <v>211112</v>
      </c>
      <c r="AE83" s="18" t="str">
        <f t="shared" si="27"/>
        <v/>
      </c>
      <c r="AF83" s="18">
        <f t="shared" si="28"/>
        <v>226105</v>
      </c>
      <c r="AG83" s="18">
        <f t="shared" si="29"/>
        <v>260021</v>
      </c>
      <c r="AH83" s="18">
        <f t="shared" si="30"/>
        <v>278934</v>
      </c>
      <c r="AI83" s="94">
        <f t="shared" ref="AI83:AI96" si="36">+MEDIAN(AD83:AH83)</f>
        <v>243063</v>
      </c>
      <c r="AJ83" s="39">
        <f t="shared" ref="AJ83:AJ96" si="37">+STDEV(AD83:AH83)</f>
        <v>30977.954365430051</v>
      </c>
      <c r="AK83" s="35">
        <f t="shared" ref="AK83:AK96" si="38">+AJ83/AI83</f>
        <v>0.12744825154560774</v>
      </c>
      <c r="AN83" s="41"/>
    </row>
    <row r="84" spans="1:40" s="15" customFormat="1" ht="85.5" customHeight="1" x14ac:dyDescent="0.2">
      <c r="A84" s="81">
        <v>77</v>
      </c>
      <c r="B84" s="82" t="s">
        <v>158</v>
      </c>
      <c r="C84" s="82" t="s">
        <v>828</v>
      </c>
      <c r="D84" s="83" t="s">
        <v>1391</v>
      </c>
      <c r="E84" s="64">
        <v>178720</v>
      </c>
      <c r="F84" s="65">
        <v>178720</v>
      </c>
      <c r="G84" s="25" t="s">
        <v>1392</v>
      </c>
      <c r="H84" s="52" t="s">
        <v>1393</v>
      </c>
      <c r="I84" s="62">
        <v>390000</v>
      </c>
      <c r="J84" s="66">
        <v>390000</v>
      </c>
      <c r="K84" s="28" t="s">
        <v>1394</v>
      </c>
      <c r="L84" s="55" t="s">
        <v>1395</v>
      </c>
      <c r="M84" s="67">
        <v>191413</v>
      </c>
      <c r="N84" s="68">
        <v>191413</v>
      </c>
      <c r="O84" s="25" t="s">
        <v>1398</v>
      </c>
      <c r="P84" s="75" t="s">
        <v>1399</v>
      </c>
      <c r="Q84" s="69">
        <v>220125</v>
      </c>
      <c r="R84" s="63">
        <v>220125</v>
      </c>
      <c r="S84" s="24" t="s">
        <v>80</v>
      </c>
      <c r="T84" s="54" t="s">
        <v>81</v>
      </c>
      <c r="U84" s="18">
        <v>236136</v>
      </c>
      <c r="V84" s="18">
        <v>236136</v>
      </c>
      <c r="W84" s="18" t="s">
        <v>1396</v>
      </c>
      <c r="X84" s="77" t="s">
        <v>1397</v>
      </c>
      <c r="Y84" s="49">
        <f t="shared" si="31"/>
        <v>220125</v>
      </c>
      <c r="Z84" s="16">
        <f t="shared" si="32"/>
        <v>85106.005138885448</v>
      </c>
      <c r="AA84" s="35">
        <f t="shared" si="33"/>
        <v>0.38662580415166586</v>
      </c>
      <c r="AB84" s="36">
        <f t="shared" si="34"/>
        <v>305231.00513888546</v>
      </c>
      <c r="AC84" s="36">
        <f t="shared" si="35"/>
        <v>135018.99486111454</v>
      </c>
      <c r="AD84" s="18">
        <f t="shared" si="26"/>
        <v>178720</v>
      </c>
      <c r="AE84" s="18" t="str">
        <f t="shared" si="27"/>
        <v/>
      </c>
      <c r="AF84" s="18">
        <f t="shared" si="28"/>
        <v>191413</v>
      </c>
      <c r="AG84" s="18">
        <f t="shared" si="29"/>
        <v>220125</v>
      </c>
      <c r="AH84" s="18">
        <f t="shared" si="30"/>
        <v>236136</v>
      </c>
      <c r="AI84" s="94">
        <f t="shared" si="36"/>
        <v>205769</v>
      </c>
      <c r="AJ84" s="39">
        <f t="shared" si="37"/>
        <v>26224.926317023914</v>
      </c>
      <c r="AK84" s="35">
        <f t="shared" si="38"/>
        <v>0.12744838297811581</v>
      </c>
      <c r="AN84" s="41"/>
    </row>
    <row r="85" spans="1:40" s="15" customFormat="1" ht="85.5" customHeight="1" x14ac:dyDescent="0.2">
      <c r="A85" s="81">
        <v>78</v>
      </c>
      <c r="B85" s="82" t="s">
        <v>159</v>
      </c>
      <c r="C85" s="82" t="s">
        <v>829</v>
      </c>
      <c r="D85" s="83" t="s">
        <v>1391</v>
      </c>
      <c r="E85" s="64">
        <v>421208</v>
      </c>
      <c r="F85" s="65">
        <v>421208</v>
      </c>
      <c r="G85" s="25" t="s">
        <v>1392</v>
      </c>
      <c r="H85" s="52" t="s">
        <v>1393</v>
      </c>
      <c r="I85" s="62">
        <v>400000</v>
      </c>
      <c r="J85" s="66">
        <v>400000</v>
      </c>
      <c r="K85" s="28" t="s">
        <v>1394</v>
      </c>
      <c r="L85" s="55" t="s">
        <v>1395</v>
      </c>
      <c r="M85" s="67">
        <v>451122</v>
      </c>
      <c r="N85" s="68">
        <v>451122</v>
      </c>
      <c r="O85" s="25" t="s">
        <v>1398</v>
      </c>
      <c r="P85" s="75" t="s">
        <v>1399</v>
      </c>
      <c r="Q85" s="69">
        <v>518790</v>
      </c>
      <c r="R85" s="63">
        <v>518790</v>
      </c>
      <c r="S85" s="24" t="s">
        <v>80</v>
      </c>
      <c r="T85" s="54" t="s">
        <v>81</v>
      </c>
      <c r="U85" s="18">
        <v>556524</v>
      </c>
      <c r="V85" s="18">
        <v>556524</v>
      </c>
      <c r="W85" s="18" t="s">
        <v>1396</v>
      </c>
      <c r="X85" s="77" t="s">
        <v>1397</v>
      </c>
      <c r="Y85" s="49">
        <f t="shared" si="31"/>
        <v>451122</v>
      </c>
      <c r="Z85" s="16">
        <f t="shared" si="32"/>
        <v>66149.064008495334</v>
      </c>
      <c r="AA85" s="35">
        <f t="shared" si="33"/>
        <v>0.14663231677571772</v>
      </c>
      <c r="AB85" s="36">
        <f t="shared" si="34"/>
        <v>517271.0640084953</v>
      </c>
      <c r="AC85" s="36">
        <f t="shared" si="35"/>
        <v>384972.9359915047</v>
      </c>
      <c r="AD85" s="18">
        <f t="shared" si="26"/>
        <v>421208</v>
      </c>
      <c r="AE85" s="18">
        <f t="shared" si="27"/>
        <v>400000</v>
      </c>
      <c r="AF85" s="18">
        <f t="shared" si="28"/>
        <v>451122</v>
      </c>
      <c r="AG85" s="18" t="str">
        <f t="shared" si="29"/>
        <v/>
      </c>
      <c r="AH85" s="18" t="str">
        <f t="shared" si="30"/>
        <v/>
      </c>
      <c r="AI85" s="94">
        <f t="shared" si="36"/>
        <v>421208</v>
      </c>
      <c r="AJ85" s="39">
        <f t="shared" si="37"/>
        <v>25684.254398366327</v>
      </c>
      <c r="AK85" s="35">
        <f t="shared" si="38"/>
        <v>6.0977603460443126E-2</v>
      </c>
      <c r="AN85" s="41"/>
    </row>
    <row r="86" spans="1:40" s="15" customFormat="1" ht="85.5" customHeight="1" x14ac:dyDescent="0.2">
      <c r="A86" s="81">
        <v>79</v>
      </c>
      <c r="B86" s="82" t="s">
        <v>160</v>
      </c>
      <c r="C86" s="82" t="s">
        <v>830</v>
      </c>
      <c r="D86" s="83" t="s">
        <v>1391</v>
      </c>
      <c r="E86" s="64">
        <v>596835</v>
      </c>
      <c r="F86" s="65">
        <v>596835</v>
      </c>
      <c r="G86" s="25" t="s">
        <v>1392</v>
      </c>
      <c r="H86" s="52" t="s">
        <v>1393</v>
      </c>
      <c r="I86" s="62">
        <v>390000</v>
      </c>
      <c r="J86" s="66">
        <v>390000</v>
      </c>
      <c r="K86" s="28" t="s">
        <v>1394</v>
      </c>
      <c r="L86" s="55" t="s">
        <v>1395</v>
      </c>
      <c r="M86" s="67">
        <v>639221</v>
      </c>
      <c r="N86" s="68">
        <v>639221</v>
      </c>
      <c r="O86" s="25" t="s">
        <v>1398</v>
      </c>
      <c r="P86" s="75" t="s">
        <v>1399</v>
      </c>
      <c r="Q86" s="69">
        <v>735104</v>
      </c>
      <c r="R86" s="63">
        <v>735104</v>
      </c>
      <c r="S86" s="24" t="s">
        <v>80</v>
      </c>
      <c r="T86" s="54" t="s">
        <v>81</v>
      </c>
      <c r="U86" s="18">
        <v>788571</v>
      </c>
      <c r="V86" s="18">
        <v>788571</v>
      </c>
      <c r="W86" s="18" t="s">
        <v>1396</v>
      </c>
      <c r="X86" s="77" t="s">
        <v>1397</v>
      </c>
      <c r="Y86" s="49">
        <f t="shared" si="31"/>
        <v>639221</v>
      </c>
      <c r="Z86" s="16">
        <f t="shared" si="32"/>
        <v>154091.32231472351</v>
      </c>
      <c r="AA86" s="35">
        <f t="shared" si="33"/>
        <v>0.24106110768376432</v>
      </c>
      <c r="AB86" s="36">
        <f t="shared" si="34"/>
        <v>793312.32231472351</v>
      </c>
      <c r="AC86" s="36">
        <f t="shared" si="35"/>
        <v>485129.67768527649</v>
      </c>
      <c r="AD86" s="18">
        <f t="shared" si="26"/>
        <v>596835</v>
      </c>
      <c r="AE86" s="18" t="str">
        <f t="shared" si="27"/>
        <v/>
      </c>
      <c r="AF86" s="18">
        <f t="shared" si="28"/>
        <v>639221</v>
      </c>
      <c r="AG86" s="18">
        <f t="shared" si="29"/>
        <v>735104</v>
      </c>
      <c r="AH86" s="18">
        <f t="shared" si="30"/>
        <v>788571</v>
      </c>
      <c r="AI86" s="94">
        <f t="shared" si="36"/>
        <v>687162.5</v>
      </c>
      <c r="AJ86" s="39">
        <f t="shared" si="37"/>
        <v>87576.28832956632</v>
      </c>
      <c r="AK86" s="35">
        <f t="shared" si="38"/>
        <v>0.12744625664172057</v>
      </c>
      <c r="AN86" s="41"/>
    </row>
    <row r="87" spans="1:40" s="15" customFormat="1" ht="85.5" customHeight="1" x14ac:dyDescent="0.2">
      <c r="A87" s="81">
        <v>80</v>
      </c>
      <c r="B87" s="82" t="s">
        <v>161</v>
      </c>
      <c r="C87" s="82" t="s">
        <v>831</v>
      </c>
      <c r="D87" s="83" t="s">
        <v>1391</v>
      </c>
      <c r="E87" s="64">
        <v>157260</v>
      </c>
      <c r="F87" s="65">
        <v>157260</v>
      </c>
      <c r="G87" s="25" t="s">
        <v>1392</v>
      </c>
      <c r="H87" s="52" t="s">
        <v>1393</v>
      </c>
      <c r="I87" s="62">
        <v>450000</v>
      </c>
      <c r="J87" s="66">
        <v>450000</v>
      </c>
      <c r="K87" s="28" t="s">
        <v>1394</v>
      </c>
      <c r="L87" s="55" t="s">
        <v>1395</v>
      </c>
      <c r="M87" s="67">
        <v>168428</v>
      </c>
      <c r="N87" s="68">
        <v>168428</v>
      </c>
      <c r="O87" s="25" t="s">
        <v>1398</v>
      </c>
      <c r="P87" s="75" t="s">
        <v>1399</v>
      </c>
      <c r="Q87" s="69">
        <v>193692</v>
      </c>
      <c r="R87" s="63">
        <v>193692</v>
      </c>
      <c r="S87" s="24" t="s">
        <v>80</v>
      </c>
      <c r="T87" s="54" t="s">
        <v>81</v>
      </c>
      <c r="U87" s="18">
        <v>207780</v>
      </c>
      <c r="V87" s="18">
        <v>207780</v>
      </c>
      <c r="W87" s="18" t="s">
        <v>1396</v>
      </c>
      <c r="X87" s="77" t="s">
        <v>1397</v>
      </c>
      <c r="Y87" s="49">
        <f t="shared" si="31"/>
        <v>193692</v>
      </c>
      <c r="Z87" s="16">
        <f t="shared" si="32"/>
        <v>121600.45736756091</v>
      </c>
      <c r="AA87" s="35">
        <f t="shared" si="33"/>
        <v>0.62780319975817744</v>
      </c>
      <c r="AB87" s="36">
        <f t="shared" si="34"/>
        <v>315292.45736756094</v>
      </c>
      <c r="AC87" s="36">
        <f t="shared" si="35"/>
        <v>72091.542632439086</v>
      </c>
      <c r="AD87" s="18">
        <f t="shared" si="26"/>
        <v>157260</v>
      </c>
      <c r="AE87" s="18" t="str">
        <f t="shared" si="27"/>
        <v/>
      </c>
      <c r="AF87" s="18">
        <f t="shared" si="28"/>
        <v>168428</v>
      </c>
      <c r="AG87" s="18">
        <f t="shared" si="29"/>
        <v>193692</v>
      </c>
      <c r="AH87" s="18">
        <f t="shared" si="30"/>
        <v>207780</v>
      </c>
      <c r="AI87" s="94">
        <f t="shared" si="36"/>
        <v>181060</v>
      </c>
      <c r="AJ87" s="39">
        <f t="shared" si="37"/>
        <v>23075.251157896419</v>
      </c>
      <c r="AK87" s="35">
        <f t="shared" si="38"/>
        <v>0.12744532838780745</v>
      </c>
      <c r="AN87" s="41"/>
    </row>
    <row r="88" spans="1:40" s="15" customFormat="1" ht="85.5" customHeight="1" x14ac:dyDescent="0.2">
      <c r="A88" s="81">
        <v>81</v>
      </c>
      <c r="B88" s="82" t="s">
        <v>162</v>
      </c>
      <c r="C88" s="82" t="s">
        <v>832</v>
      </c>
      <c r="D88" s="83" t="s">
        <v>1391</v>
      </c>
      <c r="E88" s="64">
        <v>690710</v>
      </c>
      <c r="F88" s="65">
        <v>690710</v>
      </c>
      <c r="G88" s="25" t="s">
        <v>1392</v>
      </c>
      <c r="H88" s="52" t="s">
        <v>1393</v>
      </c>
      <c r="I88" s="62">
        <v>450000</v>
      </c>
      <c r="J88" s="66">
        <v>450000</v>
      </c>
      <c r="K88" s="28" t="s">
        <v>1394</v>
      </c>
      <c r="L88" s="55" t="s">
        <v>1395</v>
      </c>
      <c r="M88" s="67">
        <v>739763</v>
      </c>
      <c r="N88" s="68">
        <v>739763</v>
      </c>
      <c r="O88" s="25" t="s">
        <v>1398</v>
      </c>
      <c r="P88" s="75" t="s">
        <v>1399</v>
      </c>
      <c r="Q88" s="69">
        <v>850727</v>
      </c>
      <c r="R88" s="63">
        <v>850727</v>
      </c>
      <c r="S88" s="24" t="s">
        <v>80</v>
      </c>
      <c r="T88" s="54" t="s">
        <v>81</v>
      </c>
      <c r="U88" s="18">
        <v>912605</v>
      </c>
      <c r="V88" s="18">
        <v>912605</v>
      </c>
      <c r="W88" s="18" t="s">
        <v>1396</v>
      </c>
      <c r="X88" s="77" t="s">
        <v>1397</v>
      </c>
      <c r="Y88" s="49">
        <f t="shared" si="31"/>
        <v>739763</v>
      </c>
      <c r="Z88" s="16">
        <f t="shared" si="32"/>
        <v>178851.15265074474</v>
      </c>
      <c r="AA88" s="35">
        <f t="shared" si="33"/>
        <v>0.24176817798503675</v>
      </c>
      <c r="AB88" s="36">
        <f t="shared" si="34"/>
        <v>918614.15265074477</v>
      </c>
      <c r="AC88" s="36">
        <f t="shared" si="35"/>
        <v>560911.84734925523</v>
      </c>
      <c r="AD88" s="18">
        <f t="shared" si="26"/>
        <v>690710</v>
      </c>
      <c r="AE88" s="18" t="str">
        <f t="shared" si="27"/>
        <v/>
      </c>
      <c r="AF88" s="18">
        <f t="shared" si="28"/>
        <v>739763</v>
      </c>
      <c r="AG88" s="18">
        <f t="shared" si="29"/>
        <v>850727</v>
      </c>
      <c r="AH88" s="18">
        <f t="shared" si="30"/>
        <v>912605</v>
      </c>
      <c r="AI88" s="94">
        <f t="shared" si="36"/>
        <v>795245</v>
      </c>
      <c r="AJ88" s="39">
        <f t="shared" si="37"/>
        <v>101351.40241876281</v>
      </c>
      <c r="AK88" s="35">
        <f t="shared" si="38"/>
        <v>0.12744676473132532</v>
      </c>
      <c r="AN88" s="41"/>
    </row>
    <row r="89" spans="1:40" s="15" customFormat="1" ht="85.5" customHeight="1" x14ac:dyDescent="0.2">
      <c r="A89" s="81">
        <v>82</v>
      </c>
      <c r="B89" s="82" t="s">
        <v>163</v>
      </c>
      <c r="C89" s="82" t="s">
        <v>833</v>
      </c>
      <c r="D89" s="83" t="s">
        <v>1391</v>
      </c>
      <c r="E89" s="64">
        <v>617954</v>
      </c>
      <c r="F89" s="65">
        <v>617954</v>
      </c>
      <c r="G89" s="25" t="s">
        <v>1392</v>
      </c>
      <c r="H89" s="52" t="s">
        <v>1393</v>
      </c>
      <c r="I89" s="62">
        <v>500000</v>
      </c>
      <c r="J89" s="66">
        <v>500000</v>
      </c>
      <c r="K89" s="28" t="s">
        <v>1394</v>
      </c>
      <c r="L89" s="55" t="s">
        <v>1395</v>
      </c>
      <c r="M89" s="67">
        <v>661840</v>
      </c>
      <c r="N89" s="68">
        <v>661840</v>
      </c>
      <c r="O89" s="25" t="s">
        <v>1398</v>
      </c>
      <c r="P89" s="75" t="s">
        <v>1399</v>
      </c>
      <c r="Q89" s="69">
        <v>761116</v>
      </c>
      <c r="R89" s="63">
        <v>761116</v>
      </c>
      <c r="S89" s="24" t="s">
        <v>80</v>
      </c>
      <c r="T89" s="54" t="s">
        <v>81</v>
      </c>
      <c r="U89" s="18">
        <v>816475</v>
      </c>
      <c r="V89" s="18">
        <v>816475</v>
      </c>
      <c r="W89" s="18" t="s">
        <v>1396</v>
      </c>
      <c r="X89" s="77" t="s">
        <v>1397</v>
      </c>
      <c r="Y89" s="49">
        <f t="shared" si="31"/>
        <v>661840</v>
      </c>
      <c r="Z89" s="16">
        <f t="shared" si="32"/>
        <v>123916.8220541505</v>
      </c>
      <c r="AA89" s="35">
        <f t="shared" si="33"/>
        <v>0.18723078395707496</v>
      </c>
      <c r="AB89" s="36">
        <f t="shared" si="34"/>
        <v>785756.82205415051</v>
      </c>
      <c r="AC89" s="36">
        <f t="shared" si="35"/>
        <v>537923.17794584949</v>
      </c>
      <c r="AD89" s="18">
        <f t="shared" si="26"/>
        <v>617954</v>
      </c>
      <c r="AE89" s="18" t="str">
        <f t="shared" si="27"/>
        <v/>
      </c>
      <c r="AF89" s="18">
        <f t="shared" si="28"/>
        <v>661840</v>
      </c>
      <c r="AG89" s="18">
        <f t="shared" si="29"/>
        <v>761116</v>
      </c>
      <c r="AH89" s="18" t="str">
        <f t="shared" si="30"/>
        <v/>
      </c>
      <c r="AI89" s="94">
        <f t="shared" si="36"/>
        <v>661840</v>
      </c>
      <c r="AJ89" s="39">
        <f t="shared" si="37"/>
        <v>73345.146869669115</v>
      </c>
      <c r="AK89" s="35">
        <f t="shared" si="38"/>
        <v>0.11082005752095539</v>
      </c>
      <c r="AN89" s="41"/>
    </row>
    <row r="90" spans="1:40" s="15" customFormat="1" ht="85.5" customHeight="1" x14ac:dyDescent="0.2">
      <c r="A90" s="81">
        <v>83</v>
      </c>
      <c r="B90" s="82" t="s">
        <v>164</v>
      </c>
      <c r="C90" s="82" t="s">
        <v>834</v>
      </c>
      <c r="D90" s="83" t="s">
        <v>1391</v>
      </c>
      <c r="E90" s="64">
        <v>565413</v>
      </c>
      <c r="F90" s="65">
        <v>565413</v>
      </c>
      <c r="G90" s="25" t="s">
        <v>1392</v>
      </c>
      <c r="H90" s="52" t="s">
        <v>1393</v>
      </c>
      <c r="I90" s="62">
        <v>550000</v>
      </c>
      <c r="J90" s="66">
        <v>550000</v>
      </c>
      <c r="K90" s="28" t="s">
        <v>1394</v>
      </c>
      <c r="L90" s="55" t="s">
        <v>1395</v>
      </c>
      <c r="M90" s="67">
        <v>605568</v>
      </c>
      <c r="N90" s="68">
        <v>605568</v>
      </c>
      <c r="O90" s="25" t="s">
        <v>1398</v>
      </c>
      <c r="P90" s="75" t="s">
        <v>1399</v>
      </c>
      <c r="Q90" s="69">
        <v>696403</v>
      </c>
      <c r="R90" s="63">
        <v>696403</v>
      </c>
      <c r="S90" s="24" t="s">
        <v>80</v>
      </c>
      <c r="T90" s="54" t="s">
        <v>81</v>
      </c>
      <c r="U90" s="18">
        <v>747056</v>
      </c>
      <c r="V90" s="18">
        <v>747056</v>
      </c>
      <c r="W90" s="18" t="s">
        <v>1396</v>
      </c>
      <c r="X90" s="77" t="s">
        <v>1397</v>
      </c>
      <c r="Y90" s="49">
        <f t="shared" si="31"/>
        <v>605568</v>
      </c>
      <c r="Z90" s="16">
        <f t="shared" si="32"/>
        <v>85495.856651068185</v>
      </c>
      <c r="AA90" s="35">
        <f t="shared" si="33"/>
        <v>0.14118291694915877</v>
      </c>
      <c r="AB90" s="36">
        <f t="shared" si="34"/>
        <v>691063.8566510682</v>
      </c>
      <c r="AC90" s="36">
        <f t="shared" si="35"/>
        <v>520072.1433489318</v>
      </c>
      <c r="AD90" s="18">
        <f t="shared" si="26"/>
        <v>565413</v>
      </c>
      <c r="AE90" s="18">
        <f t="shared" si="27"/>
        <v>550000</v>
      </c>
      <c r="AF90" s="18">
        <f t="shared" si="28"/>
        <v>605568</v>
      </c>
      <c r="AG90" s="18" t="str">
        <f t="shared" si="29"/>
        <v/>
      </c>
      <c r="AH90" s="18" t="str">
        <f t="shared" si="30"/>
        <v/>
      </c>
      <c r="AI90" s="94">
        <f t="shared" si="36"/>
        <v>565413</v>
      </c>
      <c r="AJ90" s="39">
        <f t="shared" si="37"/>
        <v>28687.358476048877</v>
      </c>
      <c r="AK90" s="35">
        <f t="shared" si="38"/>
        <v>5.0736998399486533E-2</v>
      </c>
      <c r="AN90" s="41"/>
    </row>
    <row r="91" spans="1:40" s="15" customFormat="1" ht="85.5" customHeight="1" x14ac:dyDescent="0.2">
      <c r="A91" s="81">
        <v>84</v>
      </c>
      <c r="B91" s="82" t="s">
        <v>165</v>
      </c>
      <c r="C91" s="82" t="s">
        <v>835</v>
      </c>
      <c r="D91" s="83" t="s">
        <v>1391</v>
      </c>
      <c r="E91" s="64">
        <v>651389</v>
      </c>
      <c r="F91" s="65">
        <v>651389</v>
      </c>
      <c r="G91" s="25" t="s">
        <v>1392</v>
      </c>
      <c r="H91" s="52" t="s">
        <v>1393</v>
      </c>
      <c r="I91" s="62">
        <v>600000</v>
      </c>
      <c r="J91" s="66">
        <v>600000</v>
      </c>
      <c r="K91" s="28" t="s">
        <v>1394</v>
      </c>
      <c r="L91" s="55" t="s">
        <v>1395</v>
      </c>
      <c r="M91" s="67">
        <v>697650</v>
      </c>
      <c r="N91" s="68">
        <v>697650</v>
      </c>
      <c r="O91" s="25" t="s">
        <v>1398</v>
      </c>
      <c r="P91" s="75" t="s">
        <v>1399</v>
      </c>
      <c r="Q91" s="69">
        <v>802297</v>
      </c>
      <c r="R91" s="63">
        <v>802297</v>
      </c>
      <c r="S91" s="24" t="s">
        <v>80</v>
      </c>
      <c r="T91" s="54" t="s">
        <v>81</v>
      </c>
      <c r="U91" s="18">
        <v>860652</v>
      </c>
      <c r="V91" s="18">
        <v>860652</v>
      </c>
      <c r="W91" s="18" t="s">
        <v>1396</v>
      </c>
      <c r="X91" s="77" t="s">
        <v>1397</v>
      </c>
      <c r="Y91" s="49">
        <f t="shared" si="31"/>
        <v>697650</v>
      </c>
      <c r="Z91" s="16">
        <f t="shared" si="32"/>
        <v>107394.1696569234</v>
      </c>
      <c r="AA91" s="35">
        <f t="shared" si="33"/>
        <v>0.15393703097100753</v>
      </c>
      <c r="AB91" s="36">
        <f t="shared" si="34"/>
        <v>805044.16965692339</v>
      </c>
      <c r="AC91" s="36">
        <f t="shared" si="35"/>
        <v>590255.83034307661</v>
      </c>
      <c r="AD91" s="18">
        <f t="shared" si="26"/>
        <v>651389</v>
      </c>
      <c r="AE91" s="18">
        <f t="shared" si="27"/>
        <v>600000</v>
      </c>
      <c r="AF91" s="18">
        <f t="shared" si="28"/>
        <v>697650</v>
      </c>
      <c r="AG91" s="18">
        <f t="shared" si="29"/>
        <v>802297</v>
      </c>
      <c r="AH91" s="18" t="str">
        <f t="shared" si="30"/>
        <v/>
      </c>
      <c r="AI91" s="94">
        <f t="shared" si="36"/>
        <v>674519.5</v>
      </c>
      <c r="AJ91" s="39">
        <f t="shared" si="37"/>
        <v>86103.003830683316</v>
      </c>
      <c r="AK91" s="35">
        <f t="shared" si="38"/>
        <v>0.12765087418626639</v>
      </c>
      <c r="AN91" s="41"/>
    </row>
    <row r="92" spans="1:40" s="15" customFormat="1" ht="85.5" customHeight="1" x14ac:dyDescent="0.2">
      <c r="A92" s="81">
        <v>85</v>
      </c>
      <c r="B92" s="82" t="s">
        <v>166</v>
      </c>
      <c r="C92" s="82" t="s">
        <v>836</v>
      </c>
      <c r="D92" s="83" t="s">
        <v>1391</v>
      </c>
      <c r="E92" s="64">
        <v>771658</v>
      </c>
      <c r="F92" s="65">
        <v>771658</v>
      </c>
      <c r="G92" s="25" t="s">
        <v>1392</v>
      </c>
      <c r="H92" s="52" t="s">
        <v>1393</v>
      </c>
      <c r="I92" s="62">
        <v>900000</v>
      </c>
      <c r="J92" s="66">
        <v>900000</v>
      </c>
      <c r="K92" s="28" t="s">
        <v>1394</v>
      </c>
      <c r="L92" s="55" t="s">
        <v>1395</v>
      </c>
      <c r="M92" s="67">
        <v>826460</v>
      </c>
      <c r="N92" s="68">
        <v>826460</v>
      </c>
      <c r="O92" s="25" t="s">
        <v>1398</v>
      </c>
      <c r="P92" s="75" t="s">
        <v>1399</v>
      </c>
      <c r="Q92" s="69">
        <v>950429</v>
      </c>
      <c r="R92" s="63">
        <v>950429</v>
      </c>
      <c r="S92" s="24" t="s">
        <v>80</v>
      </c>
      <c r="T92" s="54" t="s">
        <v>81</v>
      </c>
      <c r="U92" s="18">
        <v>1019558</v>
      </c>
      <c r="V92" s="18">
        <v>1019558</v>
      </c>
      <c r="W92" s="18" t="s">
        <v>1396</v>
      </c>
      <c r="X92" s="77" t="s">
        <v>1397</v>
      </c>
      <c r="Y92" s="49">
        <f t="shared" si="31"/>
        <v>900000</v>
      </c>
      <c r="Z92" s="16">
        <f t="shared" si="32"/>
        <v>98124.336639795947</v>
      </c>
      <c r="AA92" s="35">
        <f t="shared" si="33"/>
        <v>0.10902704071088438</v>
      </c>
      <c r="AB92" s="36">
        <f t="shared" si="34"/>
        <v>998124.33663979592</v>
      </c>
      <c r="AC92" s="36">
        <f t="shared" si="35"/>
        <v>801875.66336020408</v>
      </c>
      <c r="AD92" s="18" t="str">
        <f t="shared" si="26"/>
        <v/>
      </c>
      <c r="AE92" s="18">
        <f t="shared" si="27"/>
        <v>900000</v>
      </c>
      <c r="AF92" s="18">
        <f t="shared" si="28"/>
        <v>826460</v>
      </c>
      <c r="AG92" s="18">
        <f t="shared" si="29"/>
        <v>950429</v>
      </c>
      <c r="AH92" s="18" t="str">
        <f t="shared" si="30"/>
        <v/>
      </c>
      <c r="AI92" s="94">
        <f t="shared" si="36"/>
        <v>900000</v>
      </c>
      <c r="AJ92" s="39">
        <f t="shared" si="37"/>
        <v>62342.506368715505</v>
      </c>
      <c r="AK92" s="35">
        <f t="shared" si="38"/>
        <v>6.9269451520795E-2</v>
      </c>
      <c r="AN92" s="41"/>
    </row>
    <row r="93" spans="1:40" s="15" customFormat="1" ht="85.5" customHeight="1" x14ac:dyDescent="0.2">
      <c r="A93" s="81">
        <v>86</v>
      </c>
      <c r="B93" s="82" t="s">
        <v>167</v>
      </c>
      <c r="C93" s="82" t="s">
        <v>837</v>
      </c>
      <c r="D93" s="83" t="s">
        <v>1391</v>
      </c>
      <c r="E93" s="64">
        <v>927353</v>
      </c>
      <c r="F93" s="65">
        <v>927353</v>
      </c>
      <c r="G93" s="25" t="s">
        <v>1392</v>
      </c>
      <c r="H93" s="52" t="s">
        <v>1393</v>
      </c>
      <c r="I93" s="62">
        <v>1500000</v>
      </c>
      <c r="J93" s="66">
        <v>1500000</v>
      </c>
      <c r="K93" s="28" t="s">
        <v>1394</v>
      </c>
      <c r="L93" s="55" t="s">
        <v>1395</v>
      </c>
      <c r="M93" s="67">
        <v>992268</v>
      </c>
      <c r="N93" s="68">
        <v>992268</v>
      </c>
      <c r="O93" s="25" t="s">
        <v>1398</v>
      </c>
      <c r="P93" s="75" t="s">
        <v>1399</v>
      </c>
      <c r="Q93" s="69">
        <v>1141108</v>
      </c>
      <c r="R93" s="63">
        <v>1141108</v>
      </c>
      <c r="S93" s="24" t="s">
        <v>80</v>
      </c>
      <c r="T93" s="54" t="s">
        <v>81</v>
      </c>
      <c r="U93" s="18">
        <v>1324106</v>
      </c>
      <c r="V93" s="18">
        <v>1324106</v>
      </c>
      <c r="W93" s="18" t="s">
        <v>1396</v>
      </c>
      <c r="X93" s="77" t="s">
        <v>1397</v>
      </c>
      <c r="Y93" s="49">
        <f t="shared" si="31"/>
        <v>1141108</v>
      </c>
      <c r="Z93" s="16">
        <f t="shared" si="32"/>
        <v>236488.34109105676</v>
      </c>
      <c r="AA93" s="35">
        <f t="shared" si="33"/>
        <v>0.20724448614071303</v>
      </c>
      <c r="AB93" s="36">
        <f t="shared" si="34"/>
        <v>1377596.3410910568</v>
      </c>
      <c r="AC93" s="36">
        <f t="shared" si="35"/>
        <v>904619.65890894318</v>
      </c>
      <c r="AD93" s="18">
        <f t="shared" si="26"/>
        <v>927353</v>
      </c>
      <c r="AE93" s="18" t="str">
        <f t="shared" si="27"/>
        <v/>
      </c>
      <c r="AF93" s="18">
        <f t="shared" si="28"/>
        <v>992268</v>
      </c>
      <c r="AG93" s="18">
        <f t="shared" si="29"/>
        <v>1141108</v>
      </c>
      <c r="AH93" s="18">
        <f t="shared" si="30"/>
        <v>1324106</v>
      </c>
      <c r="AI93" s="94">
        <f t="shared" si="36"/>
        <v>1066688</v>
      </c>
      <c r="AJ93" s="39">
        <f t="shared" si="37"/>
        <v>176322.66164312707</v>
      </c>
      <c r="AK93" s="35">
        <f t="shared" si="38"/>
        <v>0.1652991893066455</v>
      </c>
      <c r="AN93" s="41"/>
    </row>
    <row r="94" spans="1:40" s="15" customFormat="1" ht="85.5" customHeight="1" x14ac:dyDescent="0.2">
      <c r="A94" s="81">
        <v>87</v>
      </c>
      <c r="B94" s="82" t="s">
        <v>168</v>
      </c>
      <c r="C94" s="82" t="s">
        <v>838</v>
      </c>
      <c r="D94" s="83" t="s">
        <v>1391</v>
      </c>
      <c r="E94" s="64">
        <v>653642</v>
      </c>
      <c r="F94" s="65">
        <v>653642</v>
      </c>
      <c r="G94" s="25" t="s">
        <v>1392</v>
      </c>
      <c r="H94" s="52" t="s">
        <v>1393</v>
      </c>
      <c r="I94" s="62">
        <v>500000</v>
      </c>
      <c r="J94" s="66">
        <v>500000</v>
      </c>
      <c r="K94" s="28" t="s">
        <v>1394</v>
      </c>
      <c r="L94" s="55" t="s">
        <v>1395</v>
      </c>
      <c r="M94" s="67">
        <v>700062</v>
      </c>
      <c r="N94" s="68">
        <v>700062</v>
      </c>
      <c r="O94" s="25" t="s">
        <v>1398</v>
      </c>
      <c r="P94" s="75" t="s">
        <v>1399</v>
      </c>
      <c r="Q94" s="69">
        <v>805072</v>
      </c>
      <c r="R94" s="63">
        <v>805072</v>
      </c>
      <c r="S94" s="24" t="s">
        <v>80</v>
      </c>
      <c r="T94" s="54" t="s">
        <v>81</v>
      </c>
      <c r="U94" s="18">
        <v>863628</v>
      </c>
      <c r="V94" s="18">
        <v>863628</v>
      </c>
      <c r="W94" s="18" t="s">
        <v>1396</v>
      </c>
      <c r="X94" s="77" t="s">
        <v>1397</v>
      </c>
      <c r="Y94" s="49">
        <f t="shared" si="31"/>
        <v>700062</v>
      </c>
      <c r="Z94" s="16">
        <f t="shared" si="32"/>
        <v>141300.14838350294</v>
      </c>
      <c r="AA94" s="35">
        <f t="shared" si="33"/>
        <v>0.20183947762270046</v>
      </c>
      <c r="AB94" s="36">
        <f t="shared" si="34"/>
        <v>841362.14838350296</v>
      </c>
      <c r="AC94" s="36">
        <f t="shared" si="35"/>
        <v>558761.85161649704</v>
      </c>
      <c r="AD94" s="18">
        <f t="shared" si="26"/>
        <v>653642</v>
      </c>
      <c r="AE94" s="18" t="str">
        <f t="shared" si="27"/>
        <v/>
      </c>
      <c r="AF94" s="18">
        <f t="shared" si="28"/>
        <v>700062</v>
      </c>
      <c r="AG94" s="18">
        <f t="shared" si="29"/>
        <v>805072</v>
      </c>
      <c r="AH94" s="18" t="str">
        <f t="shared" si="30"/>
        <v/>
      </c>
      <c r="AI94" s="94">
        <f t="shared" si="36"/>
        <v>700062</v>
      </c>
      <c r="AJ94" s="39">
        <f t="shared" si="37"/>
        <v>77581.098857904813</v>
      </c>
      <c r="AK94" s="35">
        <f t="shared" si="38"/>
        <v>0.11082032571101533</v>
      </c>
      <c r="AN94" s="41"/>
    </row>
    <row r="95" spans="1:40" s="15" customFormat="1" ht="85.5" customHeight="1" x14ac:dyDescent="0.2">
      <c r="A95" s="81">
        <v>88</v>
      </c>
      <c r="B95" s="82" t="s">
        <v>169</v>
      </c>
      <c r="C95" s="82" t="s">
        <v>839</v>
      </c>
      <c r="D95" s="83" t="s">
        <v>1391</v>
      </c>
      <c r="E95" s="64">
        <v>897498</v>
      </c>
      <c r="F95" s="65">
        <v>897498</v>
      </c>
      <c r="G95" s="25" t="s">
        <v>1392</v>
      </c>
      <c r="H95" s="52" t="s">
        <v>1393</v>
      </c>
      <c r="I95" s="62">
        <v>700000</v>
      </c>
      <c r="J95" s="66">
        <v>700000</v>
      </c>
      <c r="K95" s="28" t="s">
        <v>1394</v>
      </c>
      <c r="L95" s="55" t="s">
        <v>1395</v>
      </c>
      <c r="M95" s="67">
        <v>961237</v>
      </c>
      <c r="N95" s="68">
        <v>961237</v>
      </c>
      <c r="O95" s="25" t="s">
        <v>1398</v>
      </c>
      <c r="P95" s="75" t="s">
        <v>1399</v>
      </c>
      <c r="Q95" s="69">
        <v>1105422</v>
      </c>
      <c r="R95" s="63">
        <v>1105422</v>
      </c>
      <c r="S95" s="24" t="s">
        <v>80</v>
      </c>
      <c r="T95" s="54" t="s">
        <v>81</v>
      </c>
      <c r="U95" s="18">
        <v>1185825</v>
      </c>
      <c r="V95" s="18">
        <v>1185825</v>
      </c>
      <c r="W95" s="18" t="s">
        <v>1396</v>
      </c>
      <c r="X95" s="77" t="s">
        <v>1397</v>
      </c>
      <c r="Y95" s="49">
        <f t="shared" si="31"/>
        <v>961237</v>
      </c>
      <c r="Z95" s="16">
        <f t="shared" si="32"/>
        <v>189177.74632419122</v>
      </c>
      <c r="AA95" s="35">
        <f t="shared" si="33"/>
        <v>0.19680655896952701</v>
      </c>
      <c r="AB95" s="36">
        <f t="shared" si="34"/>
        <v>1150414.7463241913</v>
      </c>
      <c r="AC95" s="36">
        <f t="shared" si="35"/>
        <v>772059.25367580878</v>
      </c>
      <c r="AD95" s="18">
        <f t="shared" si="26"/>
        <v>897498</v>
      </c>
      <c r="AE95" s="18" t="str">
        <f t="shared" si="27"/>
        <v/>
      </c>
      <c r="AF95" s="18">
        <f t="shared" si="28"/>
        <v>961237</v>
      </c>
      <c r="AG95" s="18">
        <f t="shared" si="29"/>
        <v>1105422</v>
      </c>
      <c r="AH95" s="18" t="str">
        <f t="shared" si="30"/>
        <v/>
      </c>
      <c r="AI95" s="94">
        <f t="shared" si="36"/>
        <v>961237</v>
      </c>
      <c r="AJ95" s="39">
        <f t="shared" si="37"/>
        <v>106524.14759261551</v>
      </c>
      <c r="AK95" s="35">
        <f t="shared" si="38"/>
        <v>0.11081985773811819</v>
      </c>
      <c r="AN95" s="41"/>
    </row>
    <row r="96" spans="1:40" s="15" customFormat="1" ht="85.5" customHeight="1" x14ac:dyDescent="0.2">
      <c r="A96" s="81">
        <v>89</v>
      </c>
      <c r="B96" s="82" t="s">
        <v>170</v>
      </c>
      <c r="C96" s="82" t="s">
        <v>840</v>
      </c>
      <c r="D96" s="83" t="s">
        <v>1391</v>
      </c>
      <c r="E96" s="64">
        <v>779385</v>
      </c>
      <c r="F96" s="65">
        <v>779385</v>
      </c>
      <c r="G96" s="25" t="s">
        <v>1392</v>
      </c>
      <c r="H96" s="52" t="s">
        <v>1393</v>
      </c>
      <c r="I96" s="62">
        <v>850000</v>
      </c>
      <c r="J96" s="66">
        <v>850000</v>
      </c>
      <c r="K96" s="28" t="s">
        <v>1394</v>
      </c>
      <c r="L96" s="55" t="s">
        <v>1395</v>
      </c>
      <c r="M96" s="67">
        <v>834736</v>
      </c>
      <c r="N96" s="68">
        <v>834736</v>
      </c>
      <c r="O96" s="25" t="s">
        <v>1398</v>
      </c>
      <c r="P96" s="75" t="s">
        <v>1399</v>
      </c>
      <c r="Q96" s="69">
        <v>959946</v>
      </c>
      <c r="R96" s="63">
        <v>959946</v>
      </c>
      <c r="S96" s="24" t="s">
        <v>80</v>
      </c>
      <c r="T96" s="54" t="s">
        <v>81</v>
      </c>
      <c r="U96" s="18">
        <v>1029767</v>
      </c>
      <c r="V96" s="18">
        <v>1029767</v>
      </c>
      <c r="W96" s="18" t="s">
        <v>1396</v>
      </c>
      <c r="X96" s="77" t="s">
        <v>1397</v>
      </c>
      <c r="Y96" s="49">
        <f t="shared" si="31"/>
        <v>850000</v>
      </c>
      <c r="Z96" s="16">
        <f t="shared" si="32"/>
        <v>101629.3574893591</v>
      </c>
      <c r="AA96" s="35">
        <f t="shared" si="33"/>
        <v>0.11956394998748129</v>
      </c>
      <c r="AB96" s="36">
        <f t="shared" si="34"/>
        <v>951629.3574893591</v>
      </c>
      <c r="AC96" s="36">
        <f t="shared" si="35"/>
        <v>748370.6425106409</v>
      </c>
      <c r="AD96" s="18">
        <f t="shared" si="26"/>
        <v>779385</v>
      </c>
      <c r="AE96" s="18">
        <f t="shared" si="27"/>
        <v>850000</v>
      </c>
      <c r="AF96" s="18">
        <f t="shared" si="28"/>
        <v>834736</v>
      </c>
      <c r="AG96" s="18" t="str">
        <f t="shared" si="29"/>
        <v/>
      </c>
      <c r="AH96" s="18" t="str">
        <f t="shared" si="30"/>
        <v/>
      </c>
      <c r="AI96" s="94">
        <f t="shared" si="36"/>
        <v>834736</v>
      </c>
      <c r="AJ96" s="39">
        <f t="shared" si="37"/>
        <v>37155.5314903896</v>
      </c>
      <c r="AK96" s="35">
        <f t="shared" si="38"/>
        <v>4.4511715668654042E-2</v>
      </c>
      <c r="AN96" s="41"/>
    </row>
    <row r="97" spans="1:40" s="15" customFormat="1" ht="85.5" customHeight="1" x14ac:dyDescent="0.2">
      <c r="A97" s="81">
        <v>90</v>
      </c>
      <c r="B97" s="82" t="s">
        <v>171</v>
      </c>
      <c r="C97" s="82" t="s">
        <v>841</v>
      </c>
      <c r="D97" s="83" t="s">
        <v>1391</v>
      </c>
      <c r="E97" s="64">
        <v>1131596</v>
      </c>
      <c r="F97" s="65">
        <v>1131596</v>
      </c>
      <c r="G97" s="25" t="s">
        <v>1392</v>
      </c>
      <c r="H97" s="52" t="s">
        <v>1393</v>
      </c>
      <c r="I97" s="62">
        <v>950000</v>
      </c>
      <c r="J97" s="66">
        <v>950000</v>
      </c>
      <c r="K97" s="28" t="s">
        <v>1394</v>
      </c>
      <c r="L97" s="55" t="s">
        <v>1395</v>
      </c>
      <c r="M97" s="67">
        <v>1211959</v>
      </c>
      <c r="N97" s="68">
        <v>1211959</v>
      </c>
      <c r="O97" s="25" t="s">
        <v>1398</v>
      </c>
      <c r="P97" s="75" t="s">
        <v>1399</v>
      </c>
      <c r="Q97" s="69">
        <v>1393753</v>
      </c>
      <c r="R97" s="63">
        <v>1393753</v>
      </c>
      <c r="S97" s="24" t="s">
        <v>80</v>
      </c>
      <c r="T97" s="54" t="s">
        <v>81</v>
      </c>
      <c r="U97" s="18">
        <v>1495127</v>
      </c>
      <c r="V97" s="18">
        <v>1495127</v>
      </c>
      <c r="W97" s="18" t="s">
        <v>1396</v>
      </c>
      <c r="X97" s="77" t="s">
        <v>1397</v>
      </c>
      <c r="Y97" s="49">
        <f t="shared" ref="Y97:Y100" si="39">MEDIAN(F97,J97,N97,R97,V97)</f>
        <v>1211959</v>
      </c>
      <c r="Z97" s="16">
        <f t="shared" ref="Z97:Z100" si="40">+STDEV(F97,J97,N97,R97,V97)</f>
        <v>215235.79522816365</v>
      </c>
      <c r="AA97" s="35">
        <f t="shared" ref="AA97:AA100" si="41">Z97/Y97</f>
        <v>0.17759329748627112</v>
      </c>
      <c r="AB97" s="36">
        <f t="shared" ref="AB97:AB100" si="42">+Y97+Z97</f>
        <v>1427194.7952281637</v>
      </c>
      <c r="AC97" s="36">
        <f t="shared" ref="AC97:AC100" si="43">Y97-Z97</f>
        <v>996723.20477183629</v>
      </c>
      <c r="AD97" s="18">
        <f t="shared" si="26"/>
        <v>1131596</v>
      </c>
      <c r="AE97" s="18" t="str">
        <f t="shared" si="27"/>
        <v/>
      </c>
      <c r="AF97" s="18">
        <f t="shared" si="28"/>
        <v>1211959</v>
      </c>
      <c r="AG97" s="18">
        <f t="shared" si="29"/>
        <v>1393753</v>
      </c>
      <c r="AH97" s="18" t="str">
        <f t="shared" si="30"/>
        <v/>
      </c>
      <c r="AI97" s="94">
        <f t="shared" ref="AI97:AI100" si="44">+MEDIAN(AD97:AH97)</f>
        <v>1211959</v>
      </c>
      <c r="AJ97" s="39">
        <f t="shared" ref="AJ97:AJ100" si="45">+STDEV(AD97:AH97)</f>
        <v>134309.07319438003</v>
      </c>
      <c r="AK97" s="35">
        <f t="shared" ref="AK97:AK100" si="46">+AJ97/AI97</f>
        <v>0.11081981584721928</v>
      </c>
      <c r="AN97" s="41"/>
    </row>
    <row r="98" spans="1:40" s="15" customFormat="1" ht="85.5" customHeight="1" x14ac:dyDescent="0.2">
      <c r="A98" s="81">
        <v>91</v>
      </c>
      <c r="B98" s="82" t="s">
        <v>172</v>
      </c>
      <c r="C98" s="82" t="s">
        <v>842</v>
      </c>
      <c r="D98" s="83" t="s">
        <v>1391</v>
      </c>
      <c r="E98" s="64">
        <v>1280630</v>
      </c>
      <c r="F98" s="65">
        <v>1280630</v>
      </c>
      <c r="G98" s="25" t="s">
        <v>1392</v>
      </c>
      <c r="H98" s="52" t="s">
        <v>1393</v>
      </c>
      <c r="I98" s="62">
        <v>1700000</v>
      </c>
      <c r="J98" s="66">
        <v>1700000</v>
      </c>
      <c r="K98" s="28" t="s">
        <v>1394</v>
      </c>
      <c r="L98" s="55" t="s">
        <v>1395</v>
      </c>
      <c r="M98" s="67">
        <v>1370274</v>
      </c>
      <c r="N98" s="68">
        <v>1370274</v>
      </c>
      <c r="O98" s="25" t="s">
        <v>1398</v>
      </c>
      <c r="P98" s="75" t="s">
        <v>1399</v>
      </c>
      <c r="Q98" s="69">
        <v>1575816</v>
      </c>
      <c r="R98" s="63">
        <v>1575816</v>
      </c>
      <c r="S98" s="24" t="s">
        <v>80</v>
      </c>
      <c r="T98" s="54" t="s">
        <v>81</v>
      </c>
      <c r="U98" s="18">
        <v>1990432</v>
      </c>
      <c r="V98" s="18">
        <v>1990432</v>
      </c>
      <c r="W98" s="18" t="s">
        <v>1396</v>
      </c>
      <c r="X98" s="77" t="s">
        <v>1397</v>
      </c>
      <c r="Y98" s="49">
        <f t="shared" si="39"/>
        <v>1575816</v>
      </c>
      <c r="Z98" s="16">
        <f t="shared" si="40"/>
        <v>281256.32714447472</v>
      </c>
      <c r="AA98" s="35">
        <f t="shared" si="41"/>
        <v>0.17848297462678048</v>
      </c>
      <c r="AB98" s="36">
        <f t="shared" si="42"/>
        <v>1857072.3271444747</v>
      </c>
      <c r="AC98" s="36">
        <f t="shared" si="43"/>
        <v>1294559.6728555253</v>
      </c>
      <c r="AD98" s="18" t="str">
        <f t="shared" si="26"/>
        <v/>
      </c>
      <c r="AE98" s="18">
        <f t="shared" si="27"/>
        <v>1700000</v>
      </c>
      <c r="AF98" s="18">
        <f t="shared" si="28"/>
        <v>1370274</v>
      </c>
      <c r="AG98" s="18">
        <f t="shared" si="29"/>
        <v>1575816</v>
      </c>
      <c r="AH98" s="18" t="str">
        <f t="shared" si="30"/>
        <v/>
      </c>
      <c r="AI98" s="94">
        <f t="shared" si="44"/>
        <v>1575816</v>
      </c>
      <c r="AJ98" s="39">
        <f t="shared" si="45"/>
        <v>166527.48256469061</v>
      </c>
      <c r="AK98" s="35">
        <f t="shared" si="46"/>
        <v>0.10567698421940798</v>
      </c>
      <c r="AN98" s="41"/>
    </row>
    <row r="99" spans="1:40" s="15" customFormat="1" ht="85.5" customHeight="1" x14ac:dyDescent="0.2">
      <c r="A99" s="81">
        <v>92</v>
      </c>
      <c r="B99" s="82" t="s">
        <v>173</v>
      </c>
      <c r="C99" s="82" t="s">
        <v>843</v>
      </c>
      <c r="D99" s="83" t="s">
        <v>1391</v>
      </c>
      <c r="E99" s="64">
        <v>9583</v>
      </c>
      <c r="F99" s="65">
        <v>9583</v>
      </c>
      <c r="G99" s="25" t="s">
        <v>1392</v>
      </c>
      <c r="H99" s="52" t="s">
        <v>1393</v>
      </c>
      <c r="I99" s="62">
        <v>15000</v>
      </c>
      <c r="J99" s="66">
        <v>15000</v>
      </c>
      <c r="K99" s="28" t="s">
        <v>1394</v>
      </c>
      <c r="L99" s="55" t="s">
        <v>1395</v>
      </c>
      <c r="M99" s="67">
        <v>10263</v>
      </c>
      <c r="N99" s="68">
        <v>10263</v>
      </c>
      <c r="O99" s="25" t="s">
        <v>1398</v>
      </c>
      <c r="P99" s="75" t="s">
        <v>1399</v>
      </c>
      <c r="Q99" s="69">
        <v>11802</v>
      </c>
      <c r="R99" s="63">
        <v>11802</v>
      </c>
      <c r="S99" s="24" t="s">
        <v>80</v>
      </c>
      <c r="T99" s="54" t="s">
        <v>81</v>
      </c>
      <c r="U99" s="18">
        <v>12661</v>
      </c>
      <c r="V99" s="18">
        <v>12661</v>
      </c>
      <c r="W99" s="18" t="s">
        <v>1396</v>
      </c>
      <c r="X99" s="77" t="s">
        <v>1397</v>
      </c>
      <c r="Y99" s="49">
        <f t="shared" si="39"/>
        <v>11802</v>
      </c>
      <c r="Z99" s="16">
        <f t="shared" si="40"/>
        <v>2135.397316660295</v>
      </c>
      <c r="AA99" s="35">
        <f t="shared" si="41"/>
        <v>0.18093520730895568</v>
      </c>
      <c r="AB99" s="36">
        <f t="shared" si="42"/>
        <v>13937.397316660295</v>
      </c>
      <c r="AC99" s="36">
        <f t="shared" si="43"/>
        <v>9666.6026833397045</v>
      </c>
      <c r="AD99" s="18" t="str">
        <f t="shared" si="26"/>
        <v/>
      </c>
      <c r="AE99" s="18" t="str">
        <f t="shared" si="27"/>
        <v/>
      </c>
      <c r="AF99" s="18">
        <f t="shared" si="28"/>
        <v>10263</v>
      </c>
      <c r="AG99" s="18">
        <f t="shared" si="29"/>
        <v>11802</v>
      </c>
      <c r="AH99" s="18">
        <f t="shared" si="30"/>
        <v>12661</v>
      </c>
      <c r="AI99" s="94">
        <f t="shared" si="44"/>
        <v>11802</v>
      </c>
      <c r="AJ99" s="39">
        <f t="shared" si="45"/>
        <v>1214.9626880416261</v>
      </c>
      <c r="AK99" s="35">
        <f t="shared" si="46"/>
        <v>0.10294549127619268</v>
      </c>
      <c r="AN99" s="41"/>
    </row>
    <row r="100" spans="1:40" s="15" customFormat="1" ht="85.5" customHeight="1" x14ac:dyDescent="0.2">
      <c r="A100" s="81">
        <v>93</v>
      </c>
      <c r="B100" s="82" t="s">
        <v>174</v>
      </c>
      <c r="C100" s="82" t="s">
        <v>844</v>
      </c>
      <c r="D100" s="83" t="s">
        <v>1391</v>
      </c>
      <c r="E100" s="64">
        <v>6844</v>
      </c>
      <c r="F100" s="65">
        <v>6844</v>
      </c>
      <c r="G100" s="25" t="s">
        <v>1392</v>
      </c>
      <c r="H100" s="52" t="s">
        <v>1393</v>
      </c>
      <c r="I100" s="62">
        <v>14000</v>
      </c>
      <c r="J100" s="66">
        <v>14000</v>
      </c>
      <c r="K100" s="28" t="s">
        <v>1394</v>
      </c>
      <c r="L100" s="55" t="s">
        <v>1395</v>
      </c>
      <c r="M100" s="67">
        <v>7330</v>
      </c>
      <c r="N100" s="68">
        <v>7330</v>
      </c>
      <c r="O100" s="25" t="s">
        <v>1398</v>
      </c>
      <c r="P100" s="75" t="s">
        <v>1399</v>
      </c>
      <c r="Q100" s="69">
        <v>8429</v>
      </c>
      <c r="R100" s="63">
        <v>8429</v>
      </c>
      <c r="S100" s="24" t="s">
        <v>80</v>
      </c>
      <c r="T100" s="54" t="s">
        <v>81</v>
      </c>
      <c r="U100" s="18">
        <v>9043</v>
      </c>
      <c r="V100" s="18">
        <v>9043</v>
      </c>
      <c r="W100" s="18" t="s">
        <v>1396</v>
      </c>
      <c r="X100" s="77" t="s">
        <v>1397</v>
      </c>
      <c r="Y100" s="49">
        <f t="shared" si="39"/>
        <v>8429</v>
      </c>
      <c r="Z100" s="16">
        <f t="shared" si="40"/>
        <v>2858.3939021765359</v>
      </c>
      <c r="AA100" s="35">
        <f t="shared" si="41"/>
        <v>0.33911423682246244</v>
      </c>
      <c r="AB100" s="36">
        <f t="shared" si="42"/>
        <v>11287.393902176536</v>
      </c>
      <c r="AC100" s="36">
        <f t="shared" si="43"/>
        <v>5570.6060978234636</v>
      </c>
      <c r="AD100" s="18">
        <f t="shared" si="26"/>
        <v>6844</v>
      </c>
      <c r="AE100" s="18" t="str">
        <f t="shared" si="27"/>
        <v/>
      </c>
      <c r="AF100" s="18">
        <f t="shared" si="28"/>
        <v>7330</v>
      </c>
      <c r="AG100" s="18">
        <f t="shared" si="29"/>
        <v>8429</v>
      </c>
      <c r="AH100" s="18">
        <f t="shared" si="30"/>
        <v>9043</v>
      </c>
      <c r="AI100" s="94">
        <f t="shared" si="44"/>
        <v>7879.5</v>
      </c>
      <c r="AJ100" s="39">
        <f t="shared" si="45"/>
        <v>1004.2902966772108</v>
      </c>
      <c r="AK100" s="35">
        <f t="shared" si="46"/>
        <v>0.12745609450818082</v>
      </c>
      <c r="AN100" s="41"/>
    </row>
    <row r="101" spans="1:40" s="15" customFormat="1" ht="85.5" customHeight="1" x14ac:dyDescent="0.2">
      <c r="A101" s="81">
        <v>94</v>
      </c>
      <c r="B101" s="82" t="s">
        <v>175</v>
      </c>
      <c r="C101" s="82" t="s">
        <v>845</v>
      </c>
      <c r="D101" s="83" t="s">
        <v>1391</v>
      </c>
      <c r="E101" s="64">
        <v>15672</v>
      </c>
      <c r="F101" s="65">
        <v>15672</v>
      </c>
      <c r="G101" s="25" t="s">
        <v>1392</v>
      </c>
      <c r="H101" s="52" t="s">
        <v>1393</v>
      </c>
      <c r="I101" s="62">
        <v>13000</v>
      </c>
      <c r="J101" s="66">
        <v>13000</v>
      </c>
      <c r="K101" s="28" t="s">
        <v>1394</v>
      </c>
      <c r="L101" s="55" t="s">
        <v>1395</v>
      </c>
      <c r="M101" s="67">
        <v>16786</v>
      </c>
      <c r="N101" s="68">
        <v>16786</v>
      </c>
      <c r="O101" s="25" t="s">
        <v>1398</v>
      </c>
      <c r="P101" s="75" t="s">
        <v>1399</v>
      </c>
      <c r="Q101" s="69">
        <v>19303</v>
      </c>
      <c r="R101" s="63">
        <v>19303</v>
      </c>
      <c r="S101" s="24" t="s">
        <v>80</v>
      </c>
      <c r="T101" s="54" t="s">
        <v>81</v>
      </c>
      <c r="U101" s="18">
        <v>20707</v>
      </c>
      <c r="V101" s="18">
        <v>20707</v>
      </c>
      <c r="W101" s="18" t="s">
        <v>1396</v>
      </c>
      <c r="X101" s="77" t="s">
        <v>1397</v>
      </c>
      <c r="Y101" s="49">
        <f t="shared" ref="Y101:Y163" si="47">MEDIAN(F101,J101,N101,R101,V101)</f>
        <v>16786</v>
      </c>
      <c r="Z101" s="16">
        <f t="shared" ref="Z101:Z163" si="48">+STDEV(F101,J101,N101,R101,V101)</f>
        <v>3033.6130768441799</v>
      </c>
      <c r="AA101" s="35">
        <f t="shared" ref="AA101:AA163" si="49">Z101/Y101</f>
        <v>0.18072280929609078</v>
      </c>
      <c r="AB101" s="36">
        <f t="shared" ref="AB101:AB163" si="50">+Y101+Z101</f>
        <v>19819.61307684418</v>
      </c>
      <c r="AC101" s="36">
        <f t="shared" ref="AC101:AC163" si="51">Y101-Z101</f>
        <v>13752.38692315582</v>
      </c>
      <c r="AD101" s="18">
        <f t="shared" si="26"/>
        <v>15672</v>
      </c>
      <c r="AE101" s="18" t="str">
        <f t="shared" si="27"/>
        <v/>
      </c>
      <c r="AF101" s="18">
        <f t="shared" si="28"/>
        <v>16786</v>
      </c>
      <c r="AG101" s="18">
        <f t="shared" si="29"/>
        <v>19303</v>
      </c>
      <c r="AH101" s="18" t="str">
        <f t="shared" si="30"/>
        <v/>
      </c>
      <c r="AI101" s="94">
        <f t="shared" ref="AI101:AI163" si="52">+MEDIAN(AD101:AH101)</f>
        <v>16786</v>
      </c>
      <c r="AJ101" s="39">
        <f t="shared" ref="AJ101:AJ163" si="53">+STDEV(AD101:AH101)</f>
        <v>1860.1275045902992</v>
      </c>
      <c r="AK101" s="35">
        <f t="shared" ref="AK101:AK163" si="54">+AJ101/AI101</f>
        <v>0.11081422045694622</v>
      </c>
      <c r="AN101" s="41"/>
    </row>
    <row r="102" spans="1:40" s="15" customFormat="1" ht="85.5" customHeight="1" x14ac:dyDescent="0.2">
      <c r="A102" s="81">
        <v>95</v>
      </c>
      <c r="B102" s="82" t="s">
        <v>176</v>
      </c>
      <c r="C102" s="82" t="s">
        <v>846</v>
      </c>
      <c r="D102" s="83" t="s">
        <v>1391</v>
      </c>
      <c r="E102" s="64">
        <v>5454</v>
      </c>
      <c r="F102" s="65">
        <v>5454</v>
      </c>
      <c r="G102" s="25" t="s">
        <v>1392</v>
      </c>
      <c r="H102" s="52" t="s">
        <v>1393</v>
      </c>
      <c r="I102" s="62">
        <v>12000</v>
      </c>
      <c r="J102" s="66">
        <v>12000</v>
      </c>
      <c r="K102" s="28" t="s">
        <v>1394</v>
      </c>
      <c r="L102" s="55" t="s">
        <v>1395</v>
      </c>
      <c r="M102" s="67">
        <v>5841</v>
      </c>
      <c r="N102" s="68">
        <v>5841</v>
      </c>
      <c r="O102" s="25" t="s">
        <v>1398</v>
      </c>
      <c r="P102" s="75" t="s">
        <v>1399</v>
      </c>
      <c r="Q102" s="69">
        <v>6717</v>
      </c>
      <c r="R102" s="63">
        <v>6717</v>
      </c>
      <c r="S102" s="24" t="s">
        <v>80</v>
      </c>
      <c r="T102" s="54" t="s">
        <v>81</v>
      </c>
      <c r="U102" s="18">
        <v>7206</v>
      </c>
      <c r="V102" s="18">
        <v>7206</v>
      </c>
      <c r="W102" s="18" t="s">
        <v>1396</v>
      </c>
      <c r="X102" s="77" t="s">
        <v>1397</v>
      </c>
      <c r="Y102" s="49">
        <f t="shared" si="47"/>
        <v>6717</v>
      </c>
      <c r="Z102" s="16">
        <f t="shared" si="48"/>
        <v>2639.6977667907358</v>
      </c>
      <c r="AA102" s="35">
        <f t="shared" si="49"/>
        <v>0.3929876085738776</v>
      </c>
      <c r="AB102" s="36">
        <f t="shared" si="50"/>
        <v>9356.6977667907358</v>
      </c>
      <c r="AC102" s="36">
        <f t="shared" si="51"/>
        <v>4077.3022332092642</v>
      </c>
      <c r="AD102" s="18">
        <f t="shared" si="26"/>
        <v>5454</v>
      </c>
      <c r="AE102" s="18" t="str">
        <f t="shared" si="27"/>
        <v/>
      </c>
      <c r="AF102" s="18">
        <f t="shared" si="28"/>
        <v>5841</v>
      </c>
      <c r="AG102" s="18">
        <f t="shared" si="29"/>
        <v>6717</v>
      </c>
      <c r="AH102" s="18">
        <f t="shared" si="30"/>
        <v>7206</v>
      </c>
      <c r="AI102" s="94">
        <f t="shared" si="52"/>
        <v>6279</v>
      </c>
      <c r="AJ102" s="39">
        <f t="shared" si="53"/>
        <v>800.216845611238</v>
      </c>
      <c r="AK102" s="35">
        <f t="shared" si="54"/>
        <v>0.12744335811613919</v>
      </c>
      <c r="AN102" s="41"/>
    </row>
    <row r="103" spans="1:40" s="15" customFormat="1" ht="85.5" customHeight="1" x14ac:dyDescent="0.2">
      <c r="A103" s="81">
        <v>96</v>
      </c>
      <c r="B103" s="82" t="s">
        <v>177</v>
      </c>
      <c r="C103" s="82" t="s">
        <v>847</v>
      </c>
      <c r="D103" s="83" t="s">
        <v>1391</v>
      </c>
      <c r="E103" s="64">
        <v>4637</v>
      </c>
      <c r="F103" s="65">
        <v>4637</v>
      </c>
      <c r="G103" s="25" t="s">
        <v>1392</v>
      </c>
      <c r="H103" s="52" t="s">
        <v>1393</v>
      </c>
      <c r="I103" s="62">
        <v>11000</v>
      </c>
      <c r="J103" s="66">
        <v>11000</v>
      </c>
      <c r="K103" s="28" t="s">
        <v>1394</v>
      </c>
      <c r="L103" s="55" t="s">
        <v>1395</v>
      </c>
      <c r="M103" s="67">
        <v>4966</v>
      </c>
      <c r="N103" s="68">
        <v>4966</v>
      </c>
      <c r="O103" s="25" t="s">
        <v>1398</v>
      </c>
      <c r="P103" s="75" t="s">
        <v>1399</v>
      </c>
      <c r="Q103" s="69">
        <v>5711</v>
      </c>
      <c r="R103" s="63">
        <v>5711</v>
      </c>
      <c r="S103" s="24" t="s">
        <v>80</v>
      </c>
      <c r="T103" s="54" t="s">
        <v>81</v>
      </c>
      <c r="U103" s="18">
        <v>6126</v>
      </c>
      <c r="V103" s="18">
        <v>6126</v>
      </c>
      <c r="W103" s="18" t="s">
        <v>1396</v>
      </c>
      <c r="X103" s="77" t="s">
        <v>1397</v>
      </c>
      <c r="Y103" s="49">
        <f t="shared" si="47"/>
        <v>5711</v>
      </c>
      <c r="Z103" s="16">
        <f t="shared" si="48"/>
        <v>2590.1545320694672</v>
      </c>
      <c r="AA103" s="35">
        <f t="shared" si="49"/>
        <v>0.45353782736289044</v>
      </c>
      <c r="AB103" s="36">
        <f t="shared" si="50"/>
        <v>8301.1545320694677</v>
      </c>
      <c r="AC103" s="36">
        <f t="shared" si="51"/>
        <v>3120.8454679305328</v>
      </c>
      <c r="AD103" s="18">
        <f t="shared" si="26"/>
        <v>4637</v>
      </c>
      <c r="AE103" s="18" t="str">
        <f t="shared" si="27"/>
        <v/>
      </c>
      <c r="AF103" s="18">
        <f t="shared" si="28"/>
        <v>4966</v>
      </c>
      <c r="AG103" s="18">
        <f t="shared" si="29"/>
        <v>5711</v>
      </c>
      <c r="AH103" s="18">
        <f t="shared" si="30"/>
        <v>6126</v>
      </c>
      <c r="AI103" s="94">
        <f t="shared" si="52"/>
        <v>5338.5</v>
      </c>
      <c r="AJ103" s="39">
        <f t="shared" si="53"/>
        <v>680.17693776448107</v>
      </c>
      <c r="AK103" s="35">
        <f t="shared" si="54"/>
        <v>0.12740974763781607</v>
      </c>
      <c r="AN103" s="41"/>
    </row>
    <row r="104" spans="1:40" s="15" customFormat="1" ht="85.5" customHeight="1" x14ac:dyDescent="0.2">
      <c r="A104" s="81">
        <v>97</v>
      </c>
      <c r="B104" s="82" t="s">
        <v>178</v>
      </c>
      <c r="C104" s="82" t="s">
        <v>848</v>
      </c>
      <c r="D104" s="83" t="s">
        <v>1391</v>
      </c>
      <c r="E104" s="64">
        <v>14136</v>
      </c>
      <c r="F104" s="65">
        <v>14136</v>
      </c>
      <c r="G104" s="25" t="s">
        <v>1392</v>
      </c>
      <c r="H104" s="52" t="s">
        <v>1393</v>
      </c>
      <c r="I104" s="62">
        <v>20000</v>
      </c>
      <c r="J104" s="66">
        <v>20000</v>
      </c>
      <c r="K104" s="28" t="s">
        <v>1394</v>
      </c>
      <c r="L104" s="55" t="s">
        <v>1395</v>
      </c>
      <c r="M104" s="67">
        <v>15139</v>
      </c>
      <c r="N104" s="68">
        <v>15139</v>
      </c>
      <c r="O104" s="25" t="s">
        <v>1398</v>
      </c>
      <c r="P104" s="75" t="s">
        <v>1399</v>
      </c>
      <c r="Q104" s="69">
        <v>17410</v>
      </c>
      <c r="R104" s="63">
        <v>17410</v>
      </c>
      <c r="S104" s="24" t="s">
        <v>80</v>
      </c>
      <c r="T104" s="54" t="s">
        <v>81</v>
      </c>
      <c r="U104" s="18">
        <v>18676</v>
      </c>
      <c r="V104" s="18">
        <v>18676</v>
      </c>
      <c r="W104" s="18" t="s">
        <v>1396</v>
      </c>
      <c r="X104" s="77" t="s">
        <v>1397</v>
      </c>
      <c r="Y104" s="49">
        <f t="shared" si="47"/>
        <v>17410</v>
      </c>
      <c r="Z104" s="16">
        <f t="shared" si="48"/>
        <v>2429.8574443781654</v>
      </c>
      <c r="AA104" s="35">
        <f t="shared" si="49"/>
        <v>0.13956676877531105</v>
      </c>
      <c r="AB104" s="36">
        <f t="shared" si="50"/>
        <v>19839.857444378165</v>
      </c>
      <c r="AC104" s="36">
        <f t="shared" si="51"/>
        <v>14980.142555621835</v>
      </c>
      <c r="AD104" s="18" t="str">
        <f t="shared" si="26"/>
        <v/>
      </c>
      <c r="AE104" s="18" t="str">
        <f t="shared" si="27"/>
        <v/>
      </c>
      <c r="AF104" s="18">
        <f t="shared" si="28"/>
        <v>15139</v>
      </c>
      <c r="AG104" s="18">
        <f t="shared" si="29"/>
        <v>17410</v>
      </c>
      <c r="AH104" s="18">
        <f t="shared" si="30"/>
        <v>18676</v>
      </c>
      <c r="AI104" s="94">
        <f t="shared" si="52"/>
        <v>17410</v>
      </c>
      <c r="AJ104" s="39">
        <f t="shared" si="53"/>
        <v>1792.1386665099328</v>
      </c>
      <c r="AK104" s="35">
        <f t="shared" si="54"/>
        <v>0.10293731570993296</v>
      </c>
      <c r="AN104" s="41"/>
    </row>
    <row r="105" spans="1:40" s="15" customFormat="1" ht="85.5" customHeight="1" x14ac:dyDescent="0.2">
      <c r="A105" s="81">
        <v>98</v>
      </c>
      <c r="B105" s="82" t="s">
        <v>179</v>
      </c>
      <c r="C105" s="82" t="s">
        <v>849</v>
      </c>
      <c r="D105" s="83" t="s">
        <v>1391</v>
      </c>
      <c r="E105" s="64">
        <v>10800</v>
      </c>
      <c r="F105" s="65">
        <v>10800</v>
      </c>
      <c r="G105" s="25" t="s">
        <v>1392</v>
      </c>
      <c r="H105" s="52" t="s">
        <v>1393</v>
      </c>
      <c r="I105" s="62">
        <v>15000</v>
      </c>
      <c r="J105" s="66">
        <v>15000</v>
      </c>
      <c r="K105" s="28" t="s">
        <v>1394</v>
      </c>
      <c r="L105" s="55" t="s">
        <v>1395</v>
      </c>
      <c r="M105" s="67">
        <v>11567</v>
      </c>
      <c r="N105" s="68">
        <v>11567</v>
      </c>
      <c r="O105" s="25" t="s">
        <v>1398</v>
      </c>
      <c r="P105" s="75" t="s">
        <v>1399</v>
      </c>
      <c r="Q105" s="69">
        <v>13302</v>
      </c>
      <c r="R105" s="63">
        <v>13302</v>
      </c>
      <c r="S105" s="24" t="s">
        <v>80</v>
      </c>
      <c r="T105" s="54" t="s">
        <v>81</v>
      </c>
      <c r="U105" s="18">
        <v>14269</v>
      </c>
      <c r="V105" s="18">
        <v>14269</v>
      </c>
      <c r="W105" s="18" t="s">
        <v>1396</v>
      </c>
      <c r="X105" s="77" t="s">
        <v>1397</v>
      </c>
      <c r="Y105" s="49">
        <f t="shared" si="47"/>
        <v>13302</v>
      </c>
      <c r="Z105" s="16">
        <f t="shared" si="48"/>
        <v>1774.4213986536602</v>
      </c>
      <c r="AA105" s="35">
        <f t="shared" si="49"/>
        <v>0.13339508334488498</v>
      </c>
      <c r="AB105" s="36">
        <f t="shared" si="50"/>
        <v>15076.42139865366</v>
      </c>
      <c r="AC105" s="36">
        <f t="shared" si="51"/>
        <v>11527.57860134634</v>
      </c>
      <c r="AD105" s="18" t="str">
        <f t="shared" si="26"/>
        <v/>
      </c>
      <c r="AE105" s="18">
        <f t="shared" si="27"/>
        <v>15000</v>
      </c>
      <c r="AF105" s="18">
        <f t="shared" si="28"/>
        <v>11567</v>
      </c>
      <c r="AG105" s="18">
        <f t="shared" si="29"/>
        <v>13302</v>
      </c>
      <c r="AH105" s="18">
        <f t="shared" si="30"/>
        <v>14269</v>
      </c>
      <c r="AI105" s="94">
        <f t="shared" si="52"/>
        <v>13785.5</v>
      </c>
      <c r="AJ105" s="39">
        <f t="shared" si="53"/>
        <v>1484.6203779642344</v>
      </c>
      <c r="AK105" s="35">
        <f t="shared" si="54"/>
        <v>0.10769434390948709</v>
      </c>
      <c r="AN105" s="41"/>
    </row>
    <row r="106" spans="1:40" s="15" customFormat="1" ht="85.5" customHeight="1" x14ac:dyDescent="0.2">
      <c r="A106" s="81">
        <v>99</v>
      </c>
      <c r="B106" s="82" t="s">
        <v>180</v>
      </c>
      <c r="C106" s="82" t="s">
        <v>850</v>
      </c>
      <c r="D106" s="83" t="s">
        <v>1391</v>
      </c>
      <c r="E106" s="64">
        <v>16469</v>
      </c>
      <c r="F106" s="65">
        <v>16469</v>
      </c>
      <c r="G106" s="25" t="s">
        <v>1392</v>
      </c>
      <c r="H106" s="52" t="s">
        <v>1393</v>
      </c>
      <c r="I106" s="62">
        <v>25000</v>
      </c>
      <c r="J106" s="66">
        <v>25000</v>
      </c>
      <c r="K106" s="28" t="s">
        <v>1394</v>
      </c>
      <c r="L106" s="55" t="s">
        <v>1395</v>
      </c>
      <c r="M106" s="67">
        <v>17639</v>
      </c>
      <c r="N106" s="68">
        <v>17639</v>
      </c>
      <c r="O106" s="25" t="s">
        <v>1398</v>
      </c>
      <c r="P106" s="75" t="s">
        <v>1399</v>
      </c>
      <c r="Q106" s="69">
        <v>20285</v>
      </c>
      <c r="R106" s="63">
        <v>20285</v>
      </c>
      <c r="S106" s="24" t="s">
        <v>80</v>
      </c>
      <c r="T106" s="54" t="s">
        <v>81</v>
      </c>
      <c r="U106" s="18">
        <v>21760</v>
      </c>
      <c r="V106" s="18">
        <v>21760</v>
      </c>
      <c r="W106" s="18" t="s">
        <v>1396</v>
      </c>
      <c r="X106" s="77" t="s">
        <v>1397</v>
      </c>
      <c r="Y106" s="49">
        <f t="shared" si="47"/>
        <v>20285</v>
      </c>
      <c r="Z106" s="16">
        <f t="shared" si="48"/>
        <v>3389.5141687268415</v>
      </c>
      <c r="AA106" s="35">
        <f t="shared" si="49"/>
        <v>0.16709461024041614</v>
      </c>
      <c r="AB106" s="36">
        <f t="shared" si="50"/>
        <v>23674.514168726841</v>
      </c>
      <c r="AC106" s="36">
        <f t="shared" si="51"/>
        <v>16895.485831273159</v>
      </c>
      <c r="AD106" s="18" t="str">
        <f t="shared" si="26"/>
        <v/>
      </c>
      <c r="AE106" s="18" t="str">
        <f t="shared" si="27"/>
        <v/>
      </c>
      <c r="AF106" s="18">
        <f t="shared" si="28"/>
        <v>17639</v>
      </c>
      <c r="AG106" s="18">
        <f t="shared" si="29"/>
        <v>20285</v>
      </c>
      <c r="AH106" s="18">
        <f t="shared" si="30"/>
        <v>21760</v>
      </c>
      <c r="AI106" s="94">
        <f t="shared" si="52"/>
        <v>20285</v>
      </c>
      <c r="AJ106" s="39">
        <f t="shared" si="53"/>
        <v>2088.0446195743357</v>
      </c>
      <c r="AK106" s="35">
        <f t="shared" si="54"/>
        <v>0.10293540150723864</v>
      </c>
      <c r="AN106" s="41"/>
    </row>
    <row r="107" spans="1:40" s="15" customFormat="1" ht="85.5" customHeight="1" x14ac:dyDescent="0.2">
      <c r="A107" s="81">
        <v>100</v>
      </c>
      <c r="B107" s="82" t="s">
        <v>181</v>
      </c>
      <c r="C107" s="82" t="s">
        <v>851</v>
      </c>
      <c r="D107" s="83" t="s">
        <v>1391</v>
      </c>
      <c r="E107" s="64">
        <v>12264</v>
      </c>
      <c r="F107" s="65">
        <v>12264</v>
      </c>
      <c r="G107" s="25" t="s">
        <v>1392</v>
      </c>
      <c r="H107" s="52" t="s">
        <v>1393</v>
      </c>
      <c r="I107" s="62">
        <v>20000</v>
      </c>
      <c r="J107" s="66">
        <v>20000</v>
      </c>
      <c r="K107" s="28" t="s">
        <v>1394</v>
      </c>
      <c r="L107" s="55" t="s">
        <v>1395</v>
      </c>
      <c r="M107" s="67">
        <v>13135</v>
      </c>
      <c r="N107" s="68">
        <v>13135</v>
      </c>
      <c r="O107" s="25" t="s">
        <v>1398</v>
      </c>
      <c r="P107" s="75" t="s">
        <v>1399</v>
      </c>
      <c r="Q107" s="69">
        <v>15105</v>
      </c>
      <c r="R107" s="63">
        <v>15105</v>
      </c>
      <c r="S107" s="24" t="s">
        <v>80</v>
      </c>
      <c r="T107" s="54" t="s">
        <v>81</v>
      </c>
      <c r="U107" s="18">
        <v>16204</v>
      </c>
      <c r="V107" s="18">
        <v>16204</v>
      </c>
      <c r="W107" s="18" t="s">
        <v>1396</v>
      </c>
      <c r="X107" s="77" t="s">
        <v>1397</v>
      </c>
      <c r="Y107" s="49">
        <f t="shared" si="47"/>
        <v>15105</v>
      </c>
      <c r="Z107" s="16">
        <f t="shared" si="48"/>
        <v>3034.8438674831382</v>
      </c>
      <c r="AA107" s="35">
        <f t="shared" si="49"/>
        <v>0.20091650893632163</v>
      </c>
      <c r="AB107" s="36">
        <f t="shared" si="50"/>
        <v>18139.843867483138</v>
      </c>
      <c r="AC107" s="36">
        <f t="shared" si="51"/>
        <v>12070.156132516862</v>
      </c>
      <c r="AD107" s="18">
        <f t="shared" si="26"/>
        <v>12264</v>
      </c>
      <c r="AE107" s="18" t="str">
        <f t="shared" si="27"/>
        <v/>
      </c>
      <c r="AF107" s="18">
        <f t="shared" si="28"/>
        <v>13135</v>
      </c>
      <c r="AG107" s="18">
        <f t="shared" si="29"/>
        <v>15105</v>
      </c>
      <c r="AH107" s="18">
        <f t="shared" si="30"/>
        <v>16204</v>
      </c>
      <c r="AI107" s="94">
        <f t="shared" si="52"/>
        <v>14120</v>
      </c>
      <c r="AJ107" s="39">
        <f t="shared" si="53"/>
        <v>1799.5597609785937</v>
      </c>
      <c r="AK107" s="35">
        <f t="shared" si="54"/>
        <v>0.12744757514012703</v>
      </c>
      <c r="AN107" s="41"/>
    </row>
    <row r="108" spans="1:40" s="15" customFormat="1" ht="85.5" customHeight="1" x14ac:dyDescent="0.2">
      <c r="A108" s="81">
        <v>101</v>
      </c>
      <c r="B108" s="82" t="s">
        <v>182</v>
      </c>
      <c r="C108" s="82" t="s">
        <v>852</v>
      </c>
      <c r="D108" s="83" t="s">
        <v>1391</v>
      </c>
      <c r="E108" s="64">
        <v>14075</v>
      </c>
      <c r="F108" s="65">
        <v>14075</v>
      </c>
      <c r="G108" s="25" t="s">
        <v>1392</v>
      </c>
      <c r="H108" s="52" t="s">
        <v>1393</v>
      </c>
      <c r="I108" s="62">
        <v>30000</v>
      </c>
      <c r="J108" s="66">
        <v>30000</v>
      </c>
      <c r="K108" s="28" t="s">
        <v>1394</v>
      </c>
      <c r="L108" s="55" t="s">
        <v>1395</v>
      </c>
      <c r="M108" s="67">
        <v>15075</v>
      </c>
      <c r="N108" s="68">
        <v>15075</v>
      </c>
      <c r="O108" s="25" t="s">
        <v>1398</v>
      </c>
      <c r="P108" s="75" t="s">
        <v>1399</v>
      </c>
      <c r="Q108" s="69">
        <v>17337</v>
      </c>
      <c r="R108" s="63">
        <v>17337</v>
      </c>
      <c r="S108" s="24" t="s">
        <v>80</v>
      </c>
      <c r="T108" s="54" t="s">
        <v>81</v>
      </c>
      <c r="U108" s="18">
        <v>18598</v>
      </c>
      <c r="V108" s="18">
        <v>18598</v>
      </c>
      <c r="W108" s="18" t="s">
        <v>1396</v>
      </c>
      <c r="X108" s="77" t="s">
        <v>1397</v>
      </c>
      <c r="Y108" s="49">
        <f t="shared" si="47"/>
        <v>17337</v>
      </c>
      <c r="Z108" s="16">
        <f t="shared" si="48"/>
        <v>6395.0562546392039</v>
      </c>
      <c r="AA108" s="35">
        <f t="shared" si="49"/>
        <v>0.3688675234838325</v>
      </c>
      <c r="AB108" s="36">
        <f t="shared" si="50"/>
        <v>23732.056254639203</v>
      </c>
      <c r="AC108" s="36">
        <f t="shared" si="51"/>
        <v>10941.943745360797</v>
      </c>
      <c r="AD108" s="18">
        <f t="shared" si="26"/>
        <v>14075</v>
      </c>
      <c r="AE108" s="18" t="str">
        <f t="shared" si="27"/>
        <v/>
      </c>
      <c r="AF108" s="18">
        <f t="shared" si="28"/>
        <v>15075</v>
      </c>
      <c r="AG108" s="18">
        <f t="shared" si="29"/>
        <v>17337</v>
      </c>
      <c r="AH108" s="18">
        <f t="shared" si="30"/>
        <v>18598</v>
      </c>
      <c r="AI108" s="94">
        <f t="shared" si="52"/>
        <v>16206</v>
      </c>
      <c r="AJ108" s="39">
        <f t="shared" si="53"/>
        <v>2065.9232601107592</v>
      </c>
      <c r="AK108" s="35">
        <f t="shared" si="54"/>
        <v>0.12747891275519926</v>
      </c>
      <c r="AN108" s="41"/>
    </row>
    <row r="109" spans="1:40" s="15" customFormat="1" ht="85.5" customHeight="1" x14ac:dyDescent="0.2">
      <c r="A109" s="81">
        <v>102</v>
      </c>
      <c r="B109" s="82" t="s">
        <v>183</v>
      </c>
      <c r="C109" s="82" t="s">
        <v>853</v>
      </c>
      <c r="D109" s="83" t="s">
        <v>1391</v>
      </c>
      <c r="E109" s="64">
        <v>9123</v>
      </c>
      <c r="F109" s="65">
        <v>9123</v>
      </c>
      <c r="G109" s="25" t="s">
        <v>1392</v>
      </c>
      <c r="H109" s="52" t="s">
        <v>1393</v>
      </c>
      <c r="I109" s="62">
        <v>25000</v>
      </c>
      <c r="J109" s="66">
        <v>25000</v>
      </c>
      <c r="K109" s="28" t="s">
        <v>1394</v>
      </c>
      <c r="L109" s="55" t="s">
        <v>1395</v>
      </c>
      <c r="M109" s="67">
        <v>9770</v>
      </c>
      <c r="N109" s="68">
        <v>9770</v>
      </c>
      <c r="O109" s="25" t="s">
        <v>1398</v>
      </c>
      <c r="P109" s="75" t="s">
        <v>1399</v>
      </c>
      <c r="Q109" s="69">
        <v>11236</v>
      </c>
      <c r="R109" s="63">
        <v>11236</v>
      </c>
      <c r="S109" s="24" t="s">
        <v>80</v>
      </c>
      <c r="T109" s="54" t="s">
        <v>81</v>
      </c>
      <c r="U109" s="18">
        <v>12053</v>
      </c>
      <c r="V109" s="18">
        <v>12053</v>
      </c>
      <c r="W109" s="18" t="s">
        <v>1396</v>
      </c>
      <c r="X109" s="77" t="s">
        <v>1397</v>
      </c>
      <c r="Y109" s="49">
        <f t="shared" si="47"/>
        <v>11236</v>
      </c>
      <c r="Z109" s="16">
        <f t="shared" si="48"/>
        <v>6567.3493359193262</v>
      </c>
      <c r="AA109" s="35">
        <f t="shared" si="49"/>
        <v>0.58449175292980826</v>
      </c>
      <c r="AB109" s="36">
        <f t="shared" si="50"/>
        <v>17803.349335919327</v>
      </c>
      <c r="AC109" s="36">
        <f t="shared" si="51"/>
        <v>4668.6506640806738</v>
      </c>
      <c r="AD109" s="18">
        <f t="shared" si="26"/>
        <v>9123</v>
      </c>
      <c r="AE109" s="18" t="str">
        <f t="shared" si="27"/>
        <v/>
      </c>
      <c r="AF109" s="18">
        <f t="shared" si="28"/>
        <v>9770</v>
      </c>
      <c r="AG109" s="18">
        <f t="shared" si="29"/>
        <v>11236</v>
      </c>
      <c r="AH109" s="18">
        <f t="shared" si="30"/>
        <v>12053</v>
      </c>
      <c r="AI109" s="94">
        <f t="shared" si="52"/>
        <v>10503</v>
      </c>
      <c r="AJ109" s="39">
        <f t="shared" si="53"/>
        <v>1338.4385180749493</v>
      </c>
      <c r="AK109" s="35">
        <f t="shared" si="54"/>
        <v>0.12743392536179657</v>
      </c>
      <c r="AN109" s="41"/>
    </row>
    <row r="110" spans="1:40" s="15" customFormat="1" ht="85.5" customHeight="1" x14ac:dyDescent="0.2">
      <c r="A110" s="81">
        <v>103</v>
      </c>
      <c r="B110" s="82" t="s">
        <v>184</v>
      </c>
      <c r="C110" s="82" t="s">
        <v>854</v>
      </c>
      <c r="D110" s="83" t="s">
        <v>1391</v>
      </c>
      <c r="E110" s="64">
        <v>161056</v>
      </c>
      <c r="F110" s="65">
        <v>161056</v>
      </c>
      <c r="G110" s="25" t="s">
        <v>1392</v>
      </c>
      <c r="H110" s="52" t="s">
        <v>1393</v>
      </c>
      <c r="I110" s="62">
        <v>80000</v>
      </c>
      <c r="J110" s="66">
        <v>80000</v>
      </c>
      <c r="K110" s="28" t="s">
        <v>1394</v>
      </c>
      <c r="L110" s="55" t="s">
        <v>1395</v>
      </c>
      <c r="M110" s="67">
        <v>172494</v>
      </c>
      <c r="N110" s="68">
        <v>172494</v>
      </c>
      <c r="O110" s="25" t="s">
        <v>1398</v>
      </c>
      <c r="P110" s="75" t="s">
        <v>1399</v>
      </c>
      <c r="Q110" s="69">
        <v>198368</v>
      </c>
      <c r="R110" s="63">
        <v>198368</v>
      </c>
      <c r="S110" s="24" t="s">
        <v>80</v>
      </c>
      <c r="T110" s="54" t="s">
        <v>81</v>
      </c>
      <c r="U110" s="18">
        <v>212796</v>
      </c>
      <c r="V110" s="18">
        <v>212796</v>
      </c>
      <c r="W110" s="18" t="s">
        <v>1396</v>
      </c>
      <c r="X110" s="77" t="s">
        <v>1397</v>
      </c>
      <c r="Y110" s="49">
        <f t="shared" si="47"/>
        <v>172494</v>
      </c>
      <c r="Z110" s="16">
        <f t="shared" si="48"/>
        <v>51707.300869413026</v>
      </c>
      <c r="AA110" s="35">
        <f t="shared" si="49"/>
        <v>0.29976289534368167</v>
      </c>
      <c r="AB110" s="36">
        <f t="shared" si="50"/>
        <v>224201.30086941301</v>
      </c>
      <c r="AC110" s="36">
        <f t="shared" si="51"/>
        <v>120786.69913058697</v>
      </c>
      <c r="AD110" s="18">
        <f t="shared" si="26"/>
        <v>161056</v>
      </c>
      <c r="AE110" s="18" t="str">
        <f t="shared" si="27"/>
        <v/>
      </c>
      <c r="AF110" s="18">
        <f t="shared" si="28"/>
        <v>172494</v>
      </c>
      <c r="AG110" s="18">
        <f t="shared" si="29"/>
        <v>198368</v>
      </c>
      <c r="AH110" s="18">
        <f t="shared" si="30"/>
        <v>212796</v>
      </c>
      <c r="AI110" s="94">
        <f t="shared" si="52"/>
        <v>185431</v>
      </c>
      <c r="AJ110" s="39">
        <f t="shared" si="53"/>
        <v>23632.468928714719</v>
      </c>
      <c r="AK110" s="35">
        <f t="shared" si="54"/>
        <v>0.12744616018203386</v>
      </c>
      <c r="AN110" s="41"/>
    </row>
    <row r="111" spans="1:40" s="15" customFormat="1" ht="85.5" customHeight="1" x14ac:dyDescent="0.2">
      <c r="A111" s="81">
        <v>104</v>
      </c>
      <c r="B111" s="82" t="s">
        <v>185</v>
      </c>
      <c r="C111" s="82" t="s">
        <v>855</v>
      </c>
      <c r="D111" s="83" t="s">
        <v>1391</v>
      </c>
      <c r="E111" s="64">
        <v>154238</v>
      </c>
      <c r="F111" s="65">
        <v>154238</v>
      </c>
      <c r="G111" s="25" t="s">
        <v>1392</v>
      </c>
      <c r="H111" s="52" t="s">
        <v>1393</v>
      </c>
      <c r="I111" s="62">
        <v>150000</v>
      </c>
      <c r="J111" s="66">
        <v>150000</v>
      </c>
      <c r="K111" s="28" t="s">
        <v>1394</v>
      </c>
      <c r="L111" s="55" t="s">
        <v>1395</v>
      </c>
      <c r="M111" s="67">
        <v>165192</v>
      </c>
      <c r="N111" s="68">
        <v>165192</v>
      </c>
      <c r="O111" s="25" t="s">
        <v>1398</v>
      </c>
      <c r="P111" s="75" t="s">
        <v>1399</v>
      </c>
      <c r="Q111" s="69">
        <v>189971</v>
      </c>
      <c r="R111" s="63">
        <v>189971</v>
      </c>
      <c r="S111" s="24" t="s">
        <v>80</v>
      </c>
      <c r="T111" s="54" t="s">
        <v>81</v>
      </c>
      <c r="U111" s="18">
        <v>203788</v>
      </c>
      <c r="V111" s="18">
        <v>203788</v>
      </c>
      <c r="W111" s="18" t="s">
        <v>1396</v>
      </c>
      <c r="X111" s="77" t="s">
        <v>1397</v>
      </c>
      <c r="Y111" s="49">
        <f t="shared" si="47"/>
        <v>165192</v>
      </c>
      <c r="Z111" s="16">
        <f t="shared" si="48"/>
        <v>23330.437998460231</v>
      </c>
      <c r="AA111" s="35">
        <f t="shared" si="49"/>
        <v>0.1412322509471417</v>
      </c>
      <c r="AB111" s="36">
        <f t="shared" si="50"/>
        <v>188522.43799846023</v>
      </c>
      <c r="AC111" s="36">
        <f t="shared" si="51"/>
        <v>141861.56200153977</v>
      </c>
      <c r="AD111" s="18">
        <f t="shared" si="26"/>
        <v>154238</v>
      </c>
      <c r="AE111" s="18">
        <f t="shared" si="27"/>
        <v>150000</v>
      </c>
      <c r="AF111" s="18">
        <f t="shared" si="28"/>
        <v>165192</v>
      </c>
      <c r="AG111" s="18" t="str">
        <f t="shared" si="29"/>
        <v/>
      </c>
      <c r="AH111" s="18" t="str">
        <f t="shared" si="30"/>
        <v/>
      </c>
      <c r="AI111" s="94">
        <f t="shared" si="52"/>
        <v>154238</v>
      </c>
      <c r="AJ111" s="39">
        <f t="shared" si="53"/>
        <v>7839.511294292096</v>
      </c>
      <c r="AK111" s="35">
        <f t="shared" si="54"/>
        <v>5.0827366111412857E-2</v>
      </c>
      <c r="AN111" s="41"/>
    </row>
    <row r="112" spans="1:40" s="15" customFormat="1" ht="85.5" customHeight="1" x14ac:dyDescent="0.2">
      <c r="A112" s="81">
        <v>105</v>
      </c>
      <c r="B112" s="82" t="s">
        <v>186</v>
      </c>
      <c r="C112" s="82" t="s">
        <v>856</v>
      </c>
      <c r="D112" s="83" t="s">
        <v>1391</v>
      </c>
      <c r="E112" s="64">
        <v>294451</v>
      </c>
      <c r="F112" s="65">
        <v>294451</v>
      </c>
      <c r="G112" s="25" t="s">
        <v>1392</v>
      </c>
      <c r="H112" s="52" t="s">
        <v>1393</v>
      </c>
      <c r="I112" s="62">
        <v>350000</v>
      </c>
      <c r="J112" s="66">
        <v>350000</v>
      </c>
      <c r="K112" s="28" t="s">
        <v>1394</v>
      </c>
      <c r="L112" s="55" t="s">
        <v>1395</v>
      </c>
      <c r="M112" s="67">
        <v>315362</v>
      </c>
      <c r="N112" s="68">
        <v>315362</v>
      </c>
      <c r="O112" s="25" t="s">
        <v>1398</v>
      </c>
      <c r="P112" s="75" t="s">
        <v>1399</v>
      </c>
      <c r="Q112" s="69">
        <v>362667</v>
      </c>
      <c r="R112" s="63">
        <v>362667</v>
      </c>
      <c r="S112" s="24" t="s">
        <v>80</v>
      </c>
      <c r="T112" s="54" t="s">
        <v>81</v>
      </c>
      <c r="U112" s="18">
        <v>389045</v>
      </c>
      <c r="V112" s="18">
        <v>389045</v>
      </c>
      <c r="W112" s="18" t="s">
        <v>1396</v>
      </c>
      <c r="X112" s="77" t="s">
        <v>1397</v>
      </c>
      <c r="Y112" s="49">
        <f t="shared" si="47"/>
        <v>350000</v>
      </c>
      <c r="Z112" s="16">
        <f t="shared" si="48"/>
        <v>37664.247749025868</v>
      </c>
      <c r="AA112" s="35">
        <f t="shared" si="49"/>
        <v>0.10761213642578819</v>
      </c>
      <c r="AB112" s="36">
        <f t="shared" si="50"/>
        <v>387664.24774902588</v>
      </c>
      <c r="AC112" s="36">
        <f t="shared" si="51"/>
        <v>312335.75225097412</v>
      </c>
      <c r="AD112" s="18" t="str">
        <f t="shared" si="26"/>
        <v/>
      </c>
      <c r="AE112" s="18">
        <f t="shared" si="27"/>
        <v>350000</v>
      </c>
      <c r="AF112" s="18">
        <f t="shared" si="28"/>
        <v>315362</v>
      </c>
      <c r="AG112" s="18">
        <f t="shared" si="29"/>
        <v>362667</v>
      </c>
      <c r="AH112" s="18" t="str">
        <f t="shared" si="30"/>
        <v/>
      </c>
      <c r="AI112" s="94">
        <f t="shared" si="52"/>
        <v>350000</v>
      </c>
      <c r="AJ112" s="39">
        <f t="shared" si="53"/>
        <v>24488.116022539041</v>
      </c>
      <c r="AK112" s="35">
        <f t="shared" si="54"/>
        <v>6.996604577868297E-2</v>
      </c>
      <c r="AN112" s="41"/>
    </row>
    <row r="113" spans="1:40" s="15" customFormat="1" ht="85.5" customHeight="1" x14ac:dyDescent="0.2">
      <c r="A113" s="81">
        <v>106</v>
      </c>
      <c r="B113" s="82" t="s">
        <v>187</v>
      </c>
      <c r="C113" s="82" t="s">
        <v>857</v>
      </c>
      <c r="D113" s="83" t="s">
        <v>1391</v>
      </c>
      <c r="E113" s="64">
        <v>16610</v>
      </c>
      <c r="F113" s="65">
        <v>16610</v>
      </c>
      <c r="G113" s="25" t="s">
        <v>1392</v>
      </c>
      <c r="H113" s="52" t="s">
        <v>1393</v>
      </c>
      <c r="I113" s="62">
        <v>20000</v>
      </c>
      <c r="J113" s="66">
        <v>20000</v>
      </c>
      <c r="K113" s="28" t="s">
        <v>1394</v>
      </c>
      <c r="L113" s="55" t="s">
        <v>1395</v>
      </c>
      <c r="M113" s="67">
        <v>17790</v>
      </c>
      <c r="N113" s="68">
        <v>17790</v>
      </c>
      <c r="O113" s="25" t="s">
        <v>1398</v>
      </c>
      <c r="P113" s="75" t="s">
        <v>1399</v>
      </c>
      <c r="Q113" s="69">
        <v>20458</v>
      </c>
      <c r="R113" s="63">
        <v>20458</v>
      </c>
      <c r="S113" s="24" t="s">
        <v>80</v>
      </c>
      <c r="T113" s="54" t="s">
        <v>81</v>
      </c>
      <c r="U113" s="18">
        <v>21946</v>
      </c>
      <c r="V113" s="18">
        <v>21946</v>
      </c>
      <c r="W113" s="18" t="s">
        <v>1396</v>
      </c>
      <c r="X113" s="77" t="s">
        <v>1397</v>
      </c>
      <c r="Y113" s="49">
        <f t="shared" si="47"/>
        <v>20000</v>
      </c>
      <c r="Z113" s="16">
        <f t="shared" si="48"/>
        <v>2140.6772760040221</v>
      </c>
      <c r="AA113" s="35">
        <f t="shared" si="49"/>
        <v>0.10703386380020111</v>
      </c>
      <c r="AB113" s="36">
        <f t="shared" si="50"/>
        <v>22140.677276004022</v>
      </c>
      <c r="AC113" s="36">
        <f t="shared" si="51"/>
        <v>17859.322723995978</v>
      </c>
      <c r="AD113" s="18" t="str">
        <f t="shared" si="26"/>
        <v/>
      </c>
      <c r="AE113" s="18">
        <f t="shared" si="27"/>
        <v>20000</v>
      </c>
      <c r="AF113" s="18" t="str">
        <f t="shared" si="28"/>
        <v/>
      </c>
      <c r="AG113" s="18">
        <f t="shared" si="29"/>
        <v>20458</v>
      </c>
      <c r="AH113" s="18">
        <f t="shared" si="30"/>
        <v>21946</v>
      </c>
      <c r="AI113" s="94">
        <f t="shared" si="52"/>
        <v>20458</v>
      </c>
      <c r="AJ113" s="39">
        <f t="shared" si="53"/>
        <v>1017.4169908809923</v>
      </c>
      <c r="AK113" s="35">
        <f t="shared" si="54"/>
        <v>4.9731987040814954E-2</v>
      </c>
      <c r="AN113" s="41"/>
    </row>
    <row r="114" spans="1:40" s="15" customFormat="1" ht="85.5" customHeight="1" x14ac:dyDescent="0.2">
      <c r="A114" s="81">
        <v>107</v>
      </c>
      <c r="B114" s="82" t="s">
        <v>188</v>
      </c>
      <c r="C114" s="82" t="s">
        <v>858</v>
      </c>
      <c r="D114" s="83" t="s">
        <v>1391</v>
      </c>
      <c r="E114" s="64">
        <v>542813</v>
      </c>
      <c r="F114" s="65">
        <v>542813</v>
      </c>
      <c r="G114" s="25" t="s">
        <v>1392</v>
      </c>
      <c r="H114" s="52" t="s">
        <v>1393</v>
      </c>
      <c r="I114" s="62">
        <v>750000</v>
      </c>
      <c r="J114" s="66">
        <v>750000</v>
      </c>
      <c r="K114" s="28" t="s">
        <v>1394</v>
      </c>
      <c r="L114" s="55" t="s">
        <v>1395</v>
      </c>
      <c r="M114" s="67">
        <v>581362</v>
      </c>
      <c r="N114" s="68">
        <v>581362</v>
      </c>
      <c r="O114" s="25" t="s">
        <v>1398</v>
      </c>
      <c r="P114" s="75" t="s">
        <v>1399</v>
      </c>
      <c r="Q114" s="69">
        <v>668567</v>
      </c>
      <c r="R114" s="63">
        <v>668567</v>
      </c>
      <c r="S114" s="24" t="s">
        <v>80</v>
      </c>
      <c r="T114" s="54" t="s">
        <v>81</v>
      </c>
      <c r="U114" s="18">
        <v>717195</v>
      </c>
      <c r="V114" s="18">
        <v>717195</v>
      </c>
      <c r="W114" s="18" t="s">
        <v>1396</v>
      </c>
      <c r="X114" s="77" t="s">
        <v>1397</v>
      </c>
      <c r="Y114" s="49">
        <f t="shared" si="47"/>
        <v>668567</v>
      </c>
      <c r="Z114" s="16">
        <f t="shared" si="48"/>
        <v>88091.402436900666</v>
      </c>
      <c r="AA114" s="35">
        <f t="shared" si="49"/>
        <v>0.13176151744986017</v>
      </c>
      <c r="AB114" s="36">
        <f t="shared" si="50"/>
        <v>756658.40243690065</v>
      </c>
      <c r="AC114" s="36">
        <f t="shared" si="51"/>
        <v>580475.59756309935</v>
      </c>
      <c r="AD114" s="18" t="str">
        <f t="shared" si="26"/>
        <v/>
      </c>
      <c r="AE114" s="18">
        <f t="shared" si="27"/>
        <v>750000</v>
      </c>
      <c r="AF114" s="18">
        <f t="shared" si="28"/>
        <v>581362</v>
      </c>
      <c r="AG114" s="18">
        <f t="shared" si="29"/>
        <v>668567</v>
      </c>
      <c r="AH114" s="18">
        <f t="shared" si="30"/>
        <v>717195</v>
      </c>
      <c r="AI114" s="94">
        <f t="shared" si="52"/>
        <v>692881</v>
      </c>
      <c r="AJ114" s="39">
        <f t="shared" si="53"/>
        <v>73352.047719655835</v>
      </c>
      <c r="AK114" s="35">
        <f t="shared" si="54"/>
        <v>0.1058652895946863</v>
      </c>
      <c r="AN114" s="41"/>
    </row>
    <row r="115" spans="1:40" s="15" customFormat="1" ht="85.5" customHeight="1" x14ac:dyDescent="0.2">
      <c r="A115" s="81">
        <v>108</v>
      </c>
      <c r="B115" s="82" t="s">
        <v>189</v>
      </c>
      <c r="C115" s="82" t="s">
        <v>859</v>
      </c>
      <c r="D115" s="83" t="s">
        <v>1391</v>
      </c>
      <c r="E115" s="64">
        <v>756718</v>
      </c>
      <c r="F115" s="65">
        <v>756718</v>
      </c>
      <c r="G115" s="25" t="s">
        <v>1392</v>
      </c>
      <c r="H115" s="52" t="s">
        <v>1393</v>
      </c>
      <c r="I115" s="62">
        <v>950000</v>
      </c>
      <c r="J115" s="66">
        <v>950000</v>
      </c>
      <c r="K115" s="28" t="s">
        <v>1394</v>
      </c>
      <c r="L115" s="55" t="s">
        <v>1395</v>
      </c>
      <c r="M115" s="67">
        <v>810458</v>
      </c>
      <c r="N115" s="68">
        <v>810458</v>
      </c>
      <c r="O115" s="25" t="s">
        <v>1398</v>
      </c>
      <c r="P115" s="75" t="s">
        <v>1399</v>
      </c>
      <c r="Q115" s="69">
        <v>932027</v>
      </c>
      <c r="R115" s="63">
        <v>932027</v>
      </c>
      <c r="S115" s="24" t="s">
        <v>80</v>
      </c>
      <c r="T115" s="54" t="s">
        <v>81</v>
      </c>
      <c r="U115" s="18">
        <v>999818</v>
      </c>
      <c r="V115" s="18">
        <v>999818</v>
      </c>
      <c r="W115" s="18" t="s">
        <v>1396</v>
      </c>
      <c r="X115" s="77" t="s">
        <v>1397</v>
      </c>
      <c r="Y115" s="49">
        <f t="shared" si="47"/>
        <v>932027</v>
      </c>
      <c r="Z115" s="16">
        <f t="shared" si="48"/>
        <v>101878.71643871428</v>
      </c>
      <c r="AA115" s="35">
        <f t="shared" si="49"/>
        <v>0.10930876083923995</v>
      </c>
      <c r="AB115" s="36">
        <f t="shared" si="50"/>
        <v>1033905.7164387143</v>
      </c>
      <c r="AC115" s="36">
        <f t="shared" si="51"/>
        <v>830148.2835612857</v>
      </c>
      <c r="AD115" s="18" t="str">
        <f t="shared" si="26"/>
        <v/>
      </c>
      <c r="AE115" s="18">
        <f t="shared" si="27"/>
        <v>950000</v>
      </c>
      <c r="AF115" s="18" t="str">
        <f t="shared" si="28"/>
        <v/>
      </c>
      <c r="AG115" s="18">
        <f t="shared" si="29"/>
        <v>932027</v>
      </c>
      <c r="AH115" s="18">
        <f t="shared" si="30"/>
        <v>999818</v>
      </c>
      <c r="AI115" s="94">
        <f t="shared" si="52"/>
        <v>950000</v>
      </c>
      <c r="AJ115" s="39">
        <f t="shared" si="53"/>
        <v>35119.988453870537</v>
      </c>
      <c r="AK115" s="35">
        <f t="shared" si="54"/>
        <v>3.6968408898811089E-2</v>
      </c>
      <c r="AN115" s="41"/>
    </row>
    <row r="116" spans="1:40" s="15" customFormat="1" ht="85.5" customHeight="1" x14ac:dyDescent="0.2">
      <c r="A116" s="81">
        <v>109</v>
      </c>
      <c r="B116" s="82" t="s">
        <v>190</v>
      </c>
      <c r="C116" s="82" t="s">
        <v>860</v>
      </c>
      <c r="D116" s="83" t="s">
        <v>1391</v>
      </c>
      <c r="E116" s="64">
        <v>629325</v>
      </c>
      <c r="F116" s="65">
        <v>629325</v>
      </c>
      <c r="G116" s="25" t="s">
        <v>1392</v>
      </c>
      <c r="H116" s="52" t="s">
        <v>1393</v>
      </c>
      <c r="I116" s="62">
        <v>1000000</v>
      </c>
      <c r="J116" s="66">
        <v>1000000</v>
      </c>
      <c r="K116" s="28" t="s">
        <v>1394</v>
      </c>
      <c r="L116" s="55" t="s">
        <v>1395</v>
      </c>
      <c r="M116" s="67">
        <v>674018</v>
      </c>
      <c r="N116" s="68">
        <v>674018</v>
      </c>
      <c r="O116" s="25" t="s">
        <v>1398</v>
      </c>
      <c r="P116" s="75" t="s">
        <v>1399</v>
      </c>
      <c r="Q116" s="69">
        <v>775121</v>
      </c>
      <c r="R116" s="63">
        <v>775121</v>
      </c>
      <c r="S116" s="24" t="s">
        <v>80</v>
      </c>
      <c r="T116" s="54" t="s">
        <v>81</v>
      </c>
      <c r="U116" s="18">
        <v>831499</v>
      </c>
      <c r="V116" s="18">
        <v>831499</v>
      </c>
      <c r="W116" s="18" t="s">
        <v>1396</v>
      </c>
      <c r="X116" s="77" t="s">
        <v>1397</v>
      </c>
      <c r="Y116" s="49">
        <f t="shared" si="47"/>
        <v>775121</v>
      </c>
      <c r="Z116" s="16">
        <f t="shared" si="48"/>
        <v>145766.28495403199</v>
      </c>
      <c r="AA116" s="35">
        <f t="shared" si="49"/>
        <v>0.18805616794543301</v>
      </c>
      <c r="AB116" s="36">
        <f t="shared" si="50"/>
        <v>920887.28495403193</v>
      </c>
      <c r="AC116" s="36">
        <f t="shared" si="51"/>
        <v>629354.71504596807</v>
      </c>
      <c r="AD116" s="18" t="str">
        <f t="shared" si="26"/>
        <v/>
      </c>
      <c r="AE116" s="18" t="str">
        <f t="shared" si="27"/>
        <v/>
      </c>
      <c r="AF116" s="18">
        <f t="shared" si="28"/>
        <v>674018</v>
      </c>
      <c r="AG116" s="18">
        <f t="shared" si="29"/>
        <v>775121</v>
      </c>
      <c r="AH116" s="18">
        <f t="shared" si="30"/>
        <v>831499</v>
      </c>
      <c r="AI116" s="94">
        <f t="shared" si="52"/>
        <v>775121</v>
      </c>
      <c r="AJ116" s="39">
        <f t="shared" si="53"/>
        <v>79791.980438721614</v>
      </c>
      <c r="AK116" s="35">
        <f t="shared" si="54"/>
        <v>0.10294132198549855</v>
      </c>
      <c r="AN116" s="41"/>
    </row>
    <row r="117" spans="1:40" s="15" customFormat="1" ht="85.5" customHeight="1" x14ac:dyDescent="0.2">
      <c r="A117" s="81">
        <v>110</v>
      </c>
      <c r="B117" s="82" t="s">
        <v>191</v>
      </c>
      <c r="C117" s="82" t="s">
        <v>861</v>
      </c>
      <c r="D117" s="83" t="s">
        <v>1391</v>
      </c>
      <c r="E117" s="64">
        <v>716803</v>
      </c>
      <c r="F117" s="65">
        <v>716803</v>
      </c>
      <c r="G117" s="25" t="s">
        <v>1392</v>
      </c>
      <c r="H117" s="52" t="s">
        <v>1393</v>
      </c>
      <c r="I117" s="62">
        <v>1100000</v>
      </c>
      <c r="J117" s="66">
        <v>1100000</v>
      </c>
      <c r="K117" s="28" t="s">
        <v>1394</v>
      </c>
      <c r="L117" s="55" t="s">
        <v>1395</v>
      </c>
      <c r="M117" s="67">
        <v>767709</v>
      </c>
      <c r="N117" s="68">
        <v>767709</v>
      </c>
      <c r="O117" s="25" t="s">
        <v>1398</v>
      </c>
      <c r="P117" s="75" t="s">
        <v>1399</v>
      </c>
      <c r="Q117" s="69">
        <v>882865</v>
      </c>
      <c r="R117" s="63">
        <v>882865</v>
      </c>
      <c r="S117" s="24" t="s">
        <v>80</v>
      </c>
      <c r="T117" s="54" t="s">
        <v>81</v>
      </c>
      <c r="U117" s="18">
        <v>947080</v>
      </c>
      <c r="V117" s="18">
        <v>947080</v>
      </c>
      <c r="W117" s="18" t="s">
        <v>1396</v>
      </c>
      <c r="X117" s="77" t="s">
        <v>1397</v>
      </c>
      <c r="Y117" s="49">
        <f t="shared" si="47"/>
        <v>882865</v>
      </c>
      <c r="Z117" s="16">
        <f t="shared" si="48"/>
        <v>151747.04539561897</v>
      </c>
      <c r="AA117" s="35">
        <f t="shared" si="49"/>
        <v>0.17188023695085769</v>
      </c>
      <c r="AB117" s="36">
        <f t="shared" si="50"/>
        <v>1034612.045395619</v>
      </c>
      <c r="AC117" s="36">
        <f t="shared" si="51"/>
        <v>731117.954604381</v>
      </c>
      <c r="AD117" s="18" t="str">
        <f t="shared" si="26"/>
        <v/>
      </c>
      <c r="AE117" s="18" t="str">
        <f t="shared" si="27"/>
        <v/>
      </c>
      <c r="AF117" s="18">
        <f t="shared" si="28"/>
        <v>767709</v>
      </c>
      <c r="AG117" s="18">
        <f t="shared" si="29"/>
        <v>882865</v>
      </c>
      <c r="AH117" s="18">
        <f t="shared" si="30"/>
        <v>947080</v>
      </c>
      <c r="AI117" s="94">
        <f t="shared" si="52"/>
        <v>882865</v>
      </c>
      <c r="AJ117" s="39">
        <f t="shared" si="53"/>
        <v>90883.099090718373</v>
      </c>
      <c r="AK117" s="35">
        <f t="shared" si="54"/>
        <v>0.10294110548126653</v>
      </c>
      <c r="AN117" s="41"/>
    </row>
    <row r="118" spans="1:40" s="15" customFormat="1" ht="85.5" customHeight="1" x14ac:dyDescent="0.2">
      <c r="A118" s="81">
        <v>111</v>
      </c>
      <c r="B118" s="82" t="s">
        <v>192</v>
      </c>
      <c r="C118" s="82" t="s">
        <v>862</v>
      </c>
      <c r="D118" s="83" t="s">
        <v>1391</v>
      </c>
      <c r="E118" s="64">
        <v>1088794</v>
      </c>
      <c r="F118" s="65">
        <v>1088794</v>
      </c>
      <c r="G118" s="25" t="s">
        <v>1392</v>
      </c>
      <c r="H118" s="52" t="s">
        <v>1393</v>
      </c>
      <c r="I118" s="62">
        <v>1300000</v>
      </c>
      <c r="J118" s="66">
        <v>1300000</v>
      </c>
      <c r="K118" s="28" t="s">
        <v>1394</v>
      </c>
      <c r="L118" s="55" t="s">
        <v>1395</v>
      </c>
      <c r="M118" s="67">
        <v>1166118</v>
      </c>
      <c r="N118" s="68">
        <v>1166118</v>
      </c>
      <c r="O118" s="25" t="s">
        <v>1398</v>
      </c>
      <c r="P118" s="75" t="s">
        <v>1399</v>
      </c>
      <c r="Q118" s="69">
        <v>1341036</v>
      </c>
      <c r="R118" s="63">
        <v>1341036</v>
      </c>
      <c r="S118" s="24" t="s">
        <v>80</v>
      </c>
      <c r="T118" s="54" t="s">
        <v>81</v>
      </c>
      <c r="U118" s="18">
        <v>1438576</v>
      </c>
      <c r="V118" s="18">
        <v>1438576</v>
      </c>
      <c r="W118" s="18" t="s">
        <v>1396</v>
      </c>
      <c r="X118" s="77" t="s">
        <v>1397</v>
      </c>
      <c r="Y118" s="49">
        <f t="shared" si="47"/>
        <v>1300000</v>
      </c>
      <c r="Z118" s="16">
        <f t="shared" si="48"/>
        <v>139591.51488969522</v>
      </c>
      <c r="AA118" s="35">
        <f t="shared" si="49"/>
        <v>0.10737808837668862</v>
      </c>
      <c r="AB118" s="36">
        <f t="shared" si="50"/>
        <v>1439591.5148896952</v>
      </c>
      <c r="AC118" s="36">
        <f t="shared" si="51"/>
        <v>1160408.4851103048</v>
      </c>
      <c r="AD118" s="18" t="str">
        <f t="shared" si="26"/>
        <v/>
      </c>
      <c r="AE118" s="18">
        <f t="shared" si="27"/>
        <v>1300000</v>
      </c>
      <c r="AF118" s="18">
        <f t="shared" si="28"/>
        <v>1166118</v>
      </c>
      <c r="AG118" s="18">
        <f t="shared" si="29"/>
        <v>1341036</v>
      </c>
      <c r="AH118" s="18">
        <f t="shared" si="30"/>
        <v>1438576</v>
      </c>
      <c r="AI118" s="94">
        <f t="shared" si="52"/>
        <v>1320518</v>
      </c>
      <c r="AJ118" s="39">
        <f t="shared" si="53"/>
        <v>112973.2162520539</v>
      </c>
      <c r="AK118" s="35">
        <f t="shared" si="54"/>
        <v>8.5552197131772451E-2</v>
      </c>
      <c r="AN118" s="41"/>
    </row>
    <row r="119" spans="1:40" s="15" customFormat="1" ht="85.5" customHeight="1" x14ac:dyDescent="0.2">
      <c r="A119" s="81">
        <v>112</v>
      </c>
      <c r="B119" s="82" t="s">
        <v>193</v>
      </c>
      <c r="C119" s="82" t="s">
        <v>863</v>
      </c>
      <c r="D119" s="83" t="s">
        <v>1391</v>
      </c>
      <c r="E119" s="64">
        <v>847051</v>
      </c>
      <c r="F119" s="65">
        <v>847051</v>
      </c>
      <c r="G119" s="25" t="s">
        <v>1392</v>
      </c>
      <c r="H119" s="52" t="s">
        <v>1393</v>
      </c>
      <c r="I119" s="62">
        <v>1400000</v>
      </c>
      <c r="J119" s="66">
        <v>1400000</v>
      </c>
      <c r="K119" s="28" t="s">
        <v>1394</v>
      </c>
      <c r="L119" s="55" t="s">
        <v>1395</v>
      </c>
      <c r="M119" s="67">
        <v>907207</v>
      </c>
      <c r="N119" s="68">
        <v>907207</v>
      </c>
      <c r="O119" s="25" t="s">
        <v>1398</v>
      </c>
      <c r="P119" s="75" t="s">
        <v>1399</v>
      </c>
      <c r="Q119" s="69">
        <v>1043288</v>
      </c>
      <c r="R119" s="63">
        <v>1043288</v>
      </c>
      <c r="S119" s="24" t="s">
        <v>80</v>
      </c>
      <c r="T119" s="54" t="s">
        <v>81</v>
      </c>
      <c r="U119" s="18">
        <v>1119171</v>
      </c>
      <c r="V119" s="18">
        <v>1119171</v>
      </c>
      <c r="W119" s="18" t="s">
        <v>1396</v>
      </c>
      <c r="X119" s="77" t="s">
        <v>1397</v>
      </c>
      <c r="Y119" s="49">
        <f t="shared" si="47"/>
        <v>1043288</v>
      </c>
      <c r="Z119" s="16">
        <f t="shared" si="48"/>
        <v>216804.9722776211</v>
      </c>
      <c r="AA119" s="35">
        <f t="shared" si="49"/>
        <v>0.20780932233249216</v>
      </c>
      <c r="AB119" s="36">
        <f t="shared" si="50"/>
        <v>1260092.972277621</v>
      </c>
      <c r="AC119" s="36">
        <f t="shared" si="51"/>
        <v>826483.02772237896</v>
      </c>
      <c r="AD119" s="18">
        <f t="shared" si="26"/>
        <v>847051</v>
      </c>
      <c r="AE119" s="18" t="str">
        <f t="shared" si="27"/>
        <v/>
      </c>
      <c r="AF119" s="18">
        <f t="shared" si="28"/>
        <v>907207</v>
      </c>
      <c r="AG119" s="18">
        <f t="shared" si="29"/>
        <v>1043288</v>
      </c>
      <c r="AH119" s="18">
        <f t="shared" si="30"/>
        <v>1119171</v>
      </c>
      <c r="AI119" s="94">
        <f t="shared" si="52"/>
        <v>975247.5</v>
      </c>
      <c r="AJ119" s="39">
        <f t="shared" si="53"/>
        <v>124291.99640731765</v>
      </c>
      <c r="AK119" s="35">
        <f t="shared" si="54"/>
        <v>0.12744661884015868</v>
      </c>
      <c r="AN119" s="41"/>
    </row>
    <row r="120" spans="1:40" s="15" customFormat="1" ht="85.5" customHeight="1" x14ac:dyDescent="0.2">
      <c r="A120" s="81">
        <v>113</v>
      </c>
      <c r="B120" s="82" t="s">
        <v>194</v>
      </c>
      <c r="C120" s="82" t="s">
        <v>864</v>
      </c>
      <c r="D120" s="83" t="s">
        <v>1391</v>
      </c>
      <c r="E120" s="64">
        <v>920241</v>
      </c>
      <c r="F120" s="65">
        <v>920241</v>
      </c>
      <c r="G120" s="25" t="s">
        <v>1392</v>
      </c>
      <c r="H120" s="52" t="s">
        <v>1393</v>
      </c>
      <c r="I120" s="62">
        <v>1900000</v>
      </c>
      <c r="J120" s="66">
        <v>1900000</v>
      </c>
      <c r="K120" s="28" t="s">
        <v>1394</v>
      </c>
      <c r="L120" s="55" t="s">
        <v>1395</v>
      </c>
      <c r="M120" s="67">
        <v>985594</v>
      </c>
      <c r="N120" s="68">
        <v>985594</v>
      </c>
      <c r="O120" s="25" t="s">
        <v>1398</v>
      </c>
      <c r="P120" s="75" t="s">
        <v>1399</v>
      </c>
      <c r="Q120" s="69">
        <v>1133433</v>
      </c>
      <c r="R120" s="63">
        <v>1133433</v>
      </c>
      <c r="S120" s="24" t="s">
        <v>80</v>
      </c>
      <c r="T120" s="54" t="s">
        <v>81</v>
      </c>
      <c r="U120" s="18">
        <v>1215873</v>
      </c>
      <c r="V120" s="18">
        <v>1215873</v>
      </c>
      <c r="W120" s="18" t="s">
        <v>1396</v>
      </c>
      <c r="X120" s="77" t="s">
        <v>1397</v>
      </c>
      <c r="Y120" s="49">
        <f t="shared" si="47"/>
        <v>1133433</v>
      </c>
      <c r="Z120" s="16">
        <f t="shared" si="48"/>
        <v>391824.06847933674</v>
      </c>
      <c r="AA120" s="35">
        <f t="shared" si="49"/>
        <v>0.34569671827036685</v>
      </c>
      <c r="AB120" s="36">
        <f t="shared" si="50"/>
        <v>1525257.0684793368</v>
      </c>
      <c r="AC120" s="36">
        <f t="shared" si="51"/>
        <v>741608.9315206632</v>
      </c>
      <c r="AD120" s="18">
        <f t="shared" si="26"/>
        <v>920241</v>
      </c>
      <c r="AE120" s="18" t="str">
        <f t="shared" si="27"/>
        <v/>
      </c>
      <c r="AF120" s="18">
        <f t="shared" si="28"/>
        <v>985594</v>
      </c>
      <c r="AG120" s="18">
        <f t="shared" si="29"/>
        <v>1133433</v>
      </c>
      <c r="AH120" s="18">
        <f t="shared" si="30"/>
        <v>1215873</v>
      </c>
      <c r="AI120" s="94">
        <f t="shared" si="52"/>
        <v>1059513.5</v>
      </c>
      <c r="AJ120" s="39">
        <f t="shared" si="53"/>
        <v>135031.25078384634</v>
      </c>
      <c r="AK120" s="35">
        <f t="shared" si="54"/>
        <v>0.12744646555598049</v>
      </c>
      <c r="AN120" s="41"/>
    </row>
    <row r="121" spans="1:40" s="15" customFormat="1" ht="85.5" customHeight="1" x14ac:dyDescent="0.2">
      <c r="A121" s="81">
        <v>114</v>
      </c>
      <c r="B121" s="82" t="s">
        <v>195</v>
      </c>
      <c r="C121" s="82" t="s">
        <v>865</v>
      </c>
      <c r="D121" s="83" t="s">
        <v>1391</v>
      </c>
      <c r="E121" s="64">
        <v>1010022</v>
      </c>
      <c r="F121" s="65">
        <v>1010022</v>
      </c>
      <c r="G121" s="25" t="s">
        <v>1392</v>
      </c>
      <c r="H121" s="52" t="s">
        <v>1393</v>
      </c>
      <c r="I121" s="62">
        <v>1950000</v>
      </c>
      <c r="J121" s="66">
        <v>1950000</v>
      </c>
      <c r="K121" s="28" t="s">
        <v>1394</v>
      </c>
      <c r="L121" s="55" t="s">
        <v>1395</v>
      </c>
      <c r="M121" s="67">
        <v>1081751</v>
      </c>
      <c r="N121" s="68">
        <v>1081751</v>
      </c>
      <c r="O121" s="25" t="s">
        <v>1398</v>
      </c>
      <c r="P121" s="75" t="s">
        <v>1399</v>
      </c>
      <c r="Q121" s="69">
        <v>1244014</v>
      </c>
      <c r="R121" s="63">
        <v>1244014</v>
      </c>
      <c r="S121" s="24" t="s">
        <v>80</v>
      </c>
      <c r="T121" s="54" t="s">
        <v>81</v>
      </c>
      <c r="U121" s="18">
        <v>1334497</v>
      </c>
      <c r="V121" s="18">
        <v>1334497</v>
      </c>
      <c r="W121" s="18" t="s">
        <v>1396</v>
      </c>
      <c r="X121" s="77" t="s">
        <v>1397</v>
      </c>
      <c r="Y121" s="49">
        <f t="shared" si="47"/>
        <v>1244014</v>
      </c>
      <c r="Z121" s="16">
        <f t="shared" si="48"/>
        <v>372709.90514031146</v>
      </c>
      <c r="AA121" s="35">
        <f t="shared" si="49"/>
        <v>0.29960266133685914</v>
      </c>
      <c r="AB121" s="36">
        <f t="shared" si="50"/>
        <v>1616723.9051403115</v>
      </c>
      <c r="AC121" s="36">
        <f t="shared" si="51"/>
        <v>871304.09485968854</v>
      </c>
      <c r="AD121" s="18">
        <f t="shared" si="26"/>
        <v>1010022</v>
      </c>
      <c r="AE121" s="18" t="str">
        <f t="shared" si="27"/>
        <v/>
      </c>
      <c r="AF121" s="18">
        <f t="shared" si="28"/>
        <v>1081751</v>
      </c>
      <c r="AG121" s="18">
        <f t="shared" si="29"/>
        <v>1244014</v>
      </c>
      <c r="AH121" s="18">
        <f t="shared" si="30"/>
        <v>1334497</v>
      </c>
      <c r="AI121" s="94">
        <f t="shared" si="52"/>
        <v>1162882.5</v>
      </c>
      <c r="AJ121" s="39">
        <f t="shared" si="53"/>
        <v>148205.46720234942</v>
      </c>
      <c r="AK121" s="35">
        <f t="shared" si="54"/>
        <v>0.12744663988180183</v>
      </c>
      <c r="AN121" s="41"/>
    </row>
    <row r="122" spans="1:40" s="15" customFormat="1" ht="85.5" customHeight="1" x14ac:dyDescent="0.2">
      <c r="A122" s="81">
        <v>115</v>
      </c>
      <c r="B122" s="82" t="s">
        <v>196</v>
      </c>
      <c r="C122" s="82" t="s">
        <v>866</v>
      </c>
      <c r="D122" s="83" t="s">
        <v>1391</v>
      </c>
      <c r="E122" s="64">
        <v>1029495</v>
      </c>
      <c r="F122" s="65">
        <v>1029495</v>
      </c>
      <c r="G122" s="25" t="s">
        <v>1392</v>
      </c>
      <c r="H122" s="52" t="s">
        <v>1393</v>
      </c>
      <c r="I122" s="62">
        <v>2500000</v>
      </c>
      <c r="J122" s="66">
        <v>2500000</v>
      </c>
      <c r="K122" s="28" t="s">
        <v>1394</v>
      </c>
      <c r="L122" s="55" t="s">
        <v>1395</v>
      </c>
      <c r="M122" s="67">
        <v>1102608</v>
      </c>
      <c r="N122" s="68">
        <v>1102608</v>
      </c>
      <c r="O122" s="25" t="s">
        <v>1398</v>
      </c>
      <c r="P122" s="75" t="s">
        <v>1399</v>
      </c>
      <c r="Q122" s="69">
        <v>1267999</v>
      </c>
      <c r="R122" s="63">
        <v>1267999</v>
      </c>
      <c r="S122" s="24" t="s">
        <v>80</v>
      </c>
      <c r="T122" s="54" t="s">
        <v>81</v>
      </c>
      <c r="U122" s="18">
        <v>1360227</v>
      </c>
      <c r="V122" s="18">
        <v>1360227</v>
      </c>
      <c r="W122" s="18" t="s">
        <v>1396</v>
      </c>
      <c r="X122" s="77" t="s">
        <v>1397</v>
      </c>
      <c r="Y122" s="49">
        <f t="shared" si="47"/>
        <v>1267999</v>
      </c>
      <c r="Z122" s="16">
        <f t="shared" si="48"/>
        <v>600243.25789024914</v>
      </c>
      <c r="AA122" s="35">
        <f t="shared" si="49"/>
        <v>0.47337833696260734</v>
      </c>
      <c r="AB122" s="36">
        <f t="shared" si="50"/>
        <v>1868242.2578902491</v>
      </c>
      <c r="AC122" s="36">
        <f t="shared" si="51"/>
        <v>667755.74210975086</v>
      </c>
      <c r="AD122" s="18">
        <f t="shared" si="26"/>
        <v>1029495</v>
      </c>
      <c r="AE122" s="18" t="str">
        <f t="shared" si="27"/>
        <v/>
      </c>
      <c r="AF122" s="18">
        <f t="shared" si="28"/>
        <v>1102608</v>
      </c>
      <c r="AG122" s="18">
        <f t="shared" si="29"/>
        <v>1267999</v>
      </c>
      <c r="AH122" s="18">
        <f t="shared" si="30"/>
        <v>1360227</v>
      </c>
      <c r="AI122" s="94">
        <f t="shared" si="52"/>
        <v>1185303.5</v>
      </c>
      <c r="AJ122" s="39">
        <f t="shared" si="53"/>
        <v>151063.19335380805</v>
      </c>
      <c r="AK122" s="35">
        <f t="shared" si="54"/>
        <v>0.12744684661254105</v>
      </c>
      <c r="AN122" s="41"/>
    </row>
    <row r="123" spans="1:40" s="15" customFormat="1" ht="85.5" customHeight="1" x14ac:dyDescent="0.2">
      <c r="A123" s="81">
        <v>116</v>
      </c>
      <c r="B123" s="82" t="s">
        <v>197</v>
      </c>
      <c r="C123" s="82" t="s">
        <v>867</v>
      </c>
      <c r="D123" s="83" t="s">
        <v>1391</v>
      </c>
      <c r="E123" s="64">
        <v>638910</v>
      </c>
      <c r="F123" s="65">
        <v>638910</v>
      </c>
      <c r="G123" s="25" t="s">
        <v>1392</v>
      </c>
      <c r="H123" s="52" t="s">
        <v>1393</v>
      </c>
      <c r="I123" s="62">
        <v>1100000</v>
      </c>
      <c r="J123" s="66">
        <v>1100000</v>
      </c>
      <c r="K123" s="28" t="s">
        <v>1394</v>
      </c>
      <c r="L123" s="55" t="s">
        <v>1395</v>
      </c>
      <c r="M123" s="67">
        <v>684284</v>
      </c>
      <c r="N123" s="68">
        <v>684284</v>
      </c>
      <c r="O123" s="25" t="s">
        <v>1398</v>
      </c>
      <c r="P123" s="75" t="s">
        <v>1399</v>
      </c>
      <c r="Q123" s="69">
        <v>786926</v>
      </c>
      <c r="R123" s="63">
        <v>786926</v>
      </c>
      <c r="S123" s="24" t="s">
        <v>80</v>
      </c>
      <c r="T123" s="54" t="s">
        <v>81</v>
      </c>
      <c r="U123" s="18">
        <v>844163</v>
      </c>
      <c r="V123" s="18">
        <v>844163</v>
      </c>
      <c r="W123" s="18" t="s">
        <v>1396</v>
      </c>
      <c r="X123" s="77" t="s">
        <v>1397</v>
      </c>
      <c r="Y123" s="49">
        <f t="shared" si="47"/>
        <v>786926</v>
      </c>
      <c r="Z123" s="16">
        <f t="shared" si="48"/>
        <v>180881.28149645572</v>
      </c>
      <c r="AA123" s="35">
        <f t="shared" si="49"/>
        <v>0.22985805716986821</v>
      </c>
      <c r="AB123" s="36">
        <f t="shared" si="50"/>
        <v>967807.28149645566</v>
      </c>
      <c r="AC123" s="36">
        <f t="shared" si="51"/>
        <v>606044.71850354434</v>
      </c>
      <c r="AD123" s="18">
        <f t="shared" si="26"/>
        <v>638910</v>
      </c>
      <c r="AE123" s="18" t="str">
        <f t="shared" si="27"/>
        <v/>
      </c>
      <c r="AF123" s="18">
        <f t="shared" si="28"/>
        <v>684284</v>
      </c>
      <c r="AG123" s="18">
        <f t="shared" si="29"/>
        <v>786926</v>
      </c>
      <c r="AH123" s="18">
        <f t="shared" si="30"/>
        <v>844163</v>
      </c>
      <c r="AI123" s="94">
        <f t="shared" si="52"/>
        <v>735605</v>
      </c>
      <c r="AJ123" s="39">
        <f t="shared" si="53"/>
        <v>93750.146273219216</v>
      </c>
      <c r="AK123" s="35">
        <f t="shared" si="54"/>
        <v>0.12744631462975267</v>
      </c>
      <c r="AN123" s="41"/>
    </row>
    <row r="124" spans="1:40" s="15" customFormat="1" ht="85.5" customHeight="1" x14ac:dyDescent="0.2">
      <c r="A124" s="81">
        <v>117</v>
      </c>
      <c r="B124" s="82" t="s">
        <v>198</v>
      </c>
      <c r="C124" s="82" t="s">
        <v>868</v>
      </c>
      <c r="D124" s="83" t="s">
        <v>1391</v>
      </c>
      <c r="E124" s="64">
        <v>634042</v>
      </c>
      <c r="F124" s="65">
        <v>634042</v>
      </c>
      <c r="G124" s="25" t="s">
        <v>1392</v>
      </c>
      <c r="H124" s="52" t="s">
        <v>1393</v>
      </c>
      <c r="I124" s="62">
        <v>1300000</v>
      </c>
      <c r="J124" s="66">
        <v>1300000</v>
      </c>
      <c r="K124" s="28" t="s">
        <v>1394</v>
      </c>
      <c r="L124" s="55" t="s">
        <v>1395</v>
      </c>
      <c r="M124" s="67">
        <v>679071</v>
      </c>
      <c r="N124" s="68">
        <v>679071</v>
      </c>
      <c r="O124" s="25" t="s">
        <v>1398</v>
      </c>
      <c r="P124" s="75" t="s">
        <v>1399</v>
      </c>
      <c r="Q124" s="69">
        <v>780931</v>
      </c>
      <c r="R124" s="63">
        <v>780931</v>
      </c>
      <c r="S124" s="24" t="s">
        <v>80</v>
      </c>
      <c r="T124" s="54" t="s">
        <v>81</v>
      </c>
      <c r="U124" s="18">
        <v>837732</v>
      </c>
      <c r="V124" s="18">
        <v>837732</v>
      </c>
      <c r="W124" s="18" t="s">
        <v>1396</v>
      </c>
      <c r="X124" s="77" t="s">
        <v>1397</v>
      </c>
      <c r="Y124" s="49">
        <f t="shared" si="47"/>
        <v>780931</v>
      </c>
      <c r="Z124" s="16">
        <f t="shared" si="48"/>
        <v>266087.01046593755</v>
      </c>
      <c r="AA124" s="35">
        <f t="shared" si="49"/>
        <v>0.34073050047435377</v>
      </c>
      <c r="AB124" s="36">
        <f t="shared" si="50"/>
        <v>1047018.0104659376</v>
      </c>
      <c r="AC124" s="36">
        <f t="shared" si="51"/>
        <v>514843.98953406245</v>
      </c>
      <c r="AD124" s="18">
        <f t="shared" si="26"/>
        <v>634042</v>
      </c>
      <c r="AE124" s="18" t="str">
        <f t="shared" si="27"/>
        <v/>
      </c>
      <c r="AF124" s="18">
        <f t="shared" si="28"/>
        <v>679071</v>
      </c>
      <c r="AG124" s="18">
        <f t="shared" si="29"/>
        <v>780931</v>
      </c>
      <c r="AH124" s="18">
        <f t="shared" si="30"/>
        <v>837732</v>
      </c>
      <c r="AI124" s="94">
        <f t="shared" si="52"/>
        <v>730001</v>
      </c>
      <c r="AJ124" s="39">
        <f t="shared" si="53"/>
        <v>93036.162943950636</v>
      </c>
      <c r="AK124" s="35">
        <f t="shared" si="54"/>
        <v>0.12744662396894063</v>
      </c>
      <c r="AN124" s="41"/>
    </row>
    <row r="125" spans="1:40" s="15" customFormat="1" ht="85.5" customHeight="1" x14ac:dyDescent="0.2">
      <c r="A125" s="81">
        <v>118</v>
      </c>
      <c r="B125" s="82" t="s">
        <v>199</v>
      </c>
      <c r="C125" s="82" t="s">
        <v>869</v>
      </c>
      <c r="D125" s="83" t="s">
        <v>1391</v>
      </c>
      <c r="E125" s="64">
        <v>733942</v>
      </c>
      <c r="F125" s="65">
        <v>733942</v>
      </c>
      <c r="G125" s="25" t="s">
        <v>1392</v>
      </c>
      <c r="H125" s="52" t="s">
        <v>1393</v>
      </c>
      <c r="I125" s="62">
        <v>1400000</v>
      </c>
      <c r="J125" s="66">
        <v>1400000</v>
      </c>
      <c r="K125" s="28" t="s">
        <v>1394</v>
      </c>
      <c r="L125" s="55" t="s">
        <v>1395</v>
      </c>
      <c r="M125" s="67">
        <v>786066</v>
      </c>
      <c r="N125" s="68">
        <v>786066</v>
      </c>
      <c r="O125" s="25" t="s">
        <v>1398</v>
      </c>
      <c r="P125" s="75" t="s">
        <v>1399</v>
      </c>
      <c r="Q125" s="69">
        <v>903976</v>
      </c>
      <c r="R125" s="63">
        <v>903976</v>
      </c>
      <c r="S125" s="24" t="s">
        <v>80</v>
      </c>
      <c r="T125" s="54" t="s">
        <v>81</v>
      </c>
      <c r="U125" s="18">
        <v>969726</v>
      </c>
      <c r="V125" s="18">
        <v>969726</v>
      </c>
      <c r="W125" s="18" t="s">
        <v>1396</v>
      </c>
      <c r="X125" s="77" t="s">
        <v>1397</v>
      </c>
      <c r="Y125" s="49">
        <f t="shared" si="47"/>
        <v>903976</v>
      </c>
      <c r="Z125" s="16">
        <f t="shared" si="48"/>
        <v>263714.15706783737</v>
      </c>
      <c r="AA125" s="35">
        <f t="shared" si="49"/>
        <v>0.29172694525942877</v>
      </c>
      <c r="AB125" s="36">
        <f t="shared" si="50"/>
        <v>1167690.1570678374</v>
      </c>
      <c r="AC125" s="36">
        <f t="shared" si="51"/>
        <v>640261.84293216257</v>
      </c>
      <c r="AD125" s="18">
        <f t="shared" si="26"/>
        <v>733942</v>
      </c>
      <c r="AE125" s="18" t="str">
        <f t="shared" si="27"/>
        <v/>
      </c>
      <c r="AF125" s="18">
        <f t="shared" si="28"/>
        <v>786066</v>
      </c>
      <c r="AG125" s="18">
        <f t="shared" si="29"/>
        <v>903976</v>
      </c>
      <c r="AH125" s="18">
        <f t="shared" si="30"/>
        <v>969726</v>
      </c>
      <c r="AI125" s="94">
        <f t="shared" si="52"/>
        <v>845021</v>
      </c>
      <c r="AJ125" s="39">
        <f t="shared" si="53"/>
        <v>107695.32386474973</v>
      </c>
      <c r="AK125" s="35">
        <f t="shared" si="54"/>
        <v>0.12744692009399736</v>
      </c>
      <c r="AN125" s="41"/>
    </row>
    <row r="126" spans="1:40" s="15" customFormat="1" ht="85.5" customHeight="1" x14ac:dyDescent="0.2">
      <c r="A126" s="81">
        <v>119</v>
      </c>
      <c r="B126" s="82" t="s">
        <v>200</v>
      </c>
      <c r="C126" s="82" t="s">
        <v>870</v>
      </c>
      <c r="D126" s="83" t="s">
        <v>1391</v>
      </c>
      <c r="E126" s="64">
        <v>247294</v>
      </c>
      <c r="F126" s="65">
        <v>247294</v>
      </c>
      <c r="G126" s="25" t="s">
        <v>1392</v>
      </c>
      <c r="H126" s="52" t="s">
        <v>1393</v>
      </c>
      <c r="I126" s="62">
        <v>250000</v>
      </c>
      <c r="J126" s="66">
        <v>250000</v>
      </c>
      <c r="K126" s="28" t="s">
        <v>1394</v>
      </c>
      <c r="L126" s="55" t="s">
        <v>1395</v>
      </c>
      <c r="M126" s="67">
        <v>264605</v>
      </c>
      <c r="N126" s="68">
        <v>264605</v>
      </c>
      <c r="O126" s="25" t="s">
        <v>1398</v>
      </c>
      <c r="P126" s="75" t="s">
        <v>1399</v>
      </c>
      <c r="Q126" s="69">
        <v>304295</v>
      </c>
      <c r="R126" s="63">
        <v>304295</v>
      </c>
      <c r="S126" s="24" t="s">
        <v>80</v>
      </c>
      <c r="T126" s="54" t="s">
        <v>81</v>
      </c>
      <c r="U126" s="18">
        <v>326428</v>
      </c>
      <c r="V126" s="18">
        <v>326428</v>
      </c>
      <c r="W126" s="18" t="s">
        <v>1396</v>
      </c>
      <c r="X126" s="77" t="s">
        <v>1397</v>
      </c>
      <c r="Y126" s="49">
        <f t="shared" si="47"/>
        <v>264605</v>
      </c>
      <c r="Z126" s="16">
        <f t="shared" si="48"/>
        <v>35148.284784609379</v>
      </c>
      <c r="AA126" s="35">
        <f t="shared" si="49"/>
        <v>0.13283303333122723</v>
      </c>
      <c r="AB126" s="36">
        <f t="shared" si="50"/>
        <v>299753.28478460939</v>
      </c>
      <c r="AC126" s="36">
        <f t="shared" si="51"/>
        <v>229456.71521539061</v>
      </c>
      <c r="AD126" s="18">
        <f t="shared" si="26"/>
        <v>247294</v>
      </c>
      <c r="AE126" s="18">
        <f t="shared" si="27"/>
        <v>250000</v>
      </c>
      <c r="AF126" s="18">
        <f t="shared" si="28"/>
        <v>264605</v>
      </c>
      <c r="AG126" s="18" t="str">
        <f t="shared" si="29"/>
        <v/>
      </c>
      <c r="AH126" s="18" t="str">
        <f t="shared" si="30"/>
        <v/>
      </c>
      <c r="AI126" s="94">
        <f t="shared" si="52"/>
        <v>250000</v>
      </c>
      <c r="AJ126" s="39">
        <f t="shared" si="53"/>
        <v>9312.171085914033</v>
      </c>
      <c r="AK126" s="35">
        <f t="shared" si="54"/>
        <v>3.7248684343656135E-2</v>
      </c>
      <c r="AN126" s="41"/>
    </row>
    <row r="127" spans="1:40" s="15" customFormat="1" ht="85.5" customHeight="1" x14ac:dyDescent="0.2">
      <c r="A127" s="81">
        <v>120</v>
      </c>
      <c r="B127" s="82" t="s">
        <v>201</v>
      </c>
      <c r="C127" s="82" t="s">
        <v>871</v>
      </c>
      <c r="D127" s="83" t="s">
        <v>1391</v>
      </c>
      <c r="E127" s="64">
        <v>268538</v>
      </c>
      <c r="F127" s="65">
        <v>268538</v>
      </c>
      <c r="G127" s="25" t="s">
        <v>1392</v>
      </c>
      <c r="H127" s="52" t="s">
        <v>1393</v>
      </c>
      <c r="I127" s="62">
        <v>150000</v>
      </c>
      <c r="J127" s="66">
        <v>150000</v>
      </c>
      <c r="K127" s="28" t="s">
        <v>1394</v>
      </c>
      <c r="L127" s="55" t="s">
        <v>1395</v>
      </c>
      <c r="M127" s="67">
        <v>287610</v>
      </c>
      <c r="N127" s="68">
        <v>287610</v>
      </c>
      <c r="O127" s="25" t="s">
        <v>1398</v>
      </c>
      <c r="P127" s="75" t="s">
        <v>1399</v>
      </c>
      <c r="Q127" s="69">
        <v>330751</v>
      </c>
      <c r="R127" s="63">
        <v>330751</v>
      </c>
      <c r="S127" s="24" t="s">
        <v>80</v>
      </c>
      <c r="T127" s="54" t="s">
        <v>81</v>
      </c>
      <c r="U127" s="18">
        <v>354808</v>
      </c>
      <c r="V127" s="18">
        <v>354808</v>
      </c>
      <c r="W127" s="18" t="s">
        <v>1396</v>
      </c>
      <c r="X127" s="77" t="s">
        <v>1397</v>
      </c>
      <c r="Y127" s="49">
        <f t="shared" si="47"/>
        <v>287610</v>
      </c>
      <c r="Z127" s="16">
        <f t="shared" si="48"/>
        <v>79447.208319738987</v>
      </c>
      <c r="AA127" s="35">
        <f t="shared" si="49"/>
        <v>0.27623242696616596</v>
      </c>
      <c r="AB127" s="36">
        <f t="shared" si="50"/>
        <v>367057.20831973897</v>
      </c>
      <c r="AC127" s="36">
        <f t="shared" si="51"/>
        <v>208162.79168026103</v>
      </c>
      <c r="AD127" s="18">
        <f t="shared" si="26"/>
        <v>268538</v>
      </c>
      <c r="AE127" s="18" t="str">
        <f t="shared" si="27"/>
        <v/>
      </c>
      <c r="AF127" s="18">
        <f t="shared" si="28"/>
        <v>287610</v>
      </c>
      <c r="AG127" s="18">
        <f t="shared" si="29"/>
        <v>330751</v>
      </c>
      <c r="AH127" s="18">
        <f t="shared" si="30"/>
        <v>354808</v>
      </c>
      <c r="AI127" s="94">
        <f t="shared" si="52"/>
        <v>309180.5</v>
      </c>
      <c r="AJ127" s="39">
        <f t="shared" si="53"/>
        <v>39404.068938583827</v>
      </c>
      <c r="AK127" s="35">
        <f t="shared" si="54"/>
        <v>0.12744681161516921</v>
      </c>
      <c r="AN127" s="41"/>
    </row>
    <row r="128" spans="1:40" s="15" customFormat="1" ht="85.5" customHeight="1" x14ac:dyDescent="0.2">
      <c r="A128" s="81">
        <v>121</v>
      </c>
      <c r="B128" s="82" t="s">
        <v>202</v>
      </c>
      <c r="C128" s="82" t="s">
        <v>872</v>
      </c>
      <c r="D128" s="83" t="s">
        <v>1391</v>
      </c>
      <c r="E128" s="64">
        <v>268603</v>
      </c>
      <c r="F128" s="65">
        <v>268603</v>
      </c>
      <c r="G128" s="25" t="s">
        <v>1392</v>
      </c>
      <c r="H128" s="52" t="s">
        <v>1393</v>
      </c>
      <c r="I128" s="62">
        <v>160000</v>
      </c>
      <c r="J128" s="66">
        <v>160000</v>
      </c>
      <c r="K128" s="28" t="s">
        <v>1394</v>
      </c>
      <c r="L128" s="55" t="s">
        <v>1395</v>
      </c>
      <c r="M128" s="67">
        <v>287679</v>
      </c>
      <c r="N128" s="68">
        <v>287679</v>
      </c>
      <c r="O128" s="25" t="s">
        <v>1398</v>
      </c>
      <c r="P128" s="75" t="s">
        <v>1399</v>
      </c>
      <c r="Q128" s="69">
        <v>330831</v>
      </c>
      <c r="R128" s="63">
        <v>330831</v>
      </c>
      <c r="S128" s="24" t="s">
        <v>80</v>
      </c>
      <c r="T128" s="54" t="s">
        <v>81</v>
      </c>
      <c r="U128" s="18">
        <v>354894</v>
      </c>
      <c r="V128" s="18">
        <v>354894</v>
      </c>
      <c r="W128" s="18" t="s">
        <v>1396</v>
      </c>
      <c r="X128" s="77" t="s">
        <v>1397</v>
      </c>
      <c r="Y128" s="49">
        <f t="shared" si="47"/>
        <v>287679</v>
      </c>
      <c r="Z128" s="16">
        <f t="shared" si="48"/>
        <v>75466.805347119356</v>
      </c>
      <c r="AA128" s="35">
        <f t="shared" si="49"/>
        <v>0.26232990710868487</v>
      </c>
      <c r="AB128" s="36">
        <f t="shared" si="50"/>
        <v>363145.80534711934</v>
      </c>
      <c r="AC128" s="36">
        <f t="shared" si="51"/>
        <v>212212.19465288066</v>
      </c>
      <c r="AD128" s="18">
        <f t="shared" si="26"/>
        <v>268603</v>
      </c>
      <c r="AE128" s="18" t="str">
        <f t="shared" si="27"/>
        <v/>
      </c>
      <c r="AF128" s="18">
        <f t="shared" si="28"/>
        <v>287679</v>
      </c>
      <c r="AG128" s="18">
        <f t="shared" si="29"/>
        <v>330831</v>
      </c>
      <c r="AH128" s="18">
        <f t="shared" si="30"/>
        <v>354894</v>
      </c>
      <c r="AI128" s="94">
        <f t="shared" si="52"/>
        <v>309255</v>
      </c>
      <c r="AJ128" s="39">
        <f t="shared" si="53"/>
        <v>39413.760011574639</v>
      </c>
      <c r="AK128" s="35">
        <f t="shared" si="54"/>
        <v>0.12744744631962179</v>
      </c>
      <c r="AN128" s="41"/>
    </row>
    <row r="129" spans="1:40" s="15" customFormat="1" ht="85.5" customHeight="1" x14ac:dyDescent="0.2">
      <c r="A129" s="81">
        <v>122</v>
      </c>
      <c r="B129" s="82" t="s">
        <v>203</v>
      </c>
      <c r="C129" s="82" t="s">
        <v>873</v>
      </c>
      <c r="D129" s="83" t="s">
        <v>1391</v>
      </c>
      <c r="E129" s="64">
        <v>298524</v>
      </c>
      <c r="F129" s="65">
        <v>298524</v>
      </c>
      <c r="G129" s="25" t="s">
        <v>1392</v>
      </c>
      <c r="H129" s="52" t="s">
        <v>1393</v>
      </c>
      <c r="I129" s="62">
        <v>200000</v>
      </c>
      <c r="J129" s="66">
        <v>200000</v>
      </c>
      <c r="K129" s="28" t="s">
        <v>1394</v>
      </c>
      <c r="L129" s="55" t="s">
        <v>1395</v>
      </c>
      <c r="M129" s="67">
        <v>319724</v>
      </c>
      <c r="N129" s="68">
        <v>319724</v>
      </c>
      <c r="O129" s="25" t="s">
        <v>1398</v>
      </c>
      <c r="P129" s="75" t="s">
        <v>1399</v>
      </c>
      <c r="Q129" s="69">
        <v>367683</v>
      </c>
      <c r="R129" s="63">
        <v>367683</v>
      </c>
      <c r="S129" s="24" t="s">
        <v>80</v>
      </c>
      <c r="T129" s="54" t="s">
        <v>81</v>
      </c>
      <c r="U129" s="18">
        <v>394426</v>
      </c>
      <c r="V129" s="18">
        <v>394426</v>
      </c>
      <c r="W129" s="18" t="s">
        <v>1396</v>
      </c>
      <c r="X129" s="77" t="s">
        <v>1397</v>
      </c>
      <c r="Y129" s="49">
        <f t="shared" si="47"/>
        <v>319724</v>
      </c>
      <c r="Z129" s="16">
        <f t="shared" si="48"/>
        <v>75161.531429315641</v>
      </c>
      <c r="AA129" s="35">
        <f t="shared" si="49"/>
        <v>0.23508254441116599</v>
      </c>
      <c r="AB129" s="36">
        <f t="shared" si="50"/>
        <v>394885.53142931563</v>
      </c>
      <c r="AC129" s="36">
        <f t="shared" si="51"/>
        <v>244562.46857068437</v>
      </c>
      <c r="AD129" s="18">
        <f t="shared" si="26"/>
        <v>298524</v>
      </c>
      <c r="AE129" s="18" t="str">
        <f t="shared" si="27"/>
        <v/>
      </c>
      <c r="AF129" s="18">
        <f t="shared" si="28"/>
        <v>319724</v>
      </c>
      <c r="AG129" s="18">
        <f t="shared" si="29"/>
        <v>367683</v>
      </c>
      <c r="AH129" s="18">
        <f t="shared" si="30"/>
        <v>394426</v>
      </c>
      <c r="AI129" s="94">
        <f t="shared" si="52"/>
        <v>343703.5</v>
      </c>
      <c r="AJ129" s="39">
        <f t="shared" si="53"/>
        <v>43803.770213494943</v>
      </c>
      <c r="AK129" s="35">
        <f t="shared" si="54"/>
        <v>0.1274463897327055</v>
      </c>
      <c r="AN129" s="41"/>
    </row>
    <row r="130" spans="1:40" s="15" customFormat="1" ht="85.5" customHeight="1" x14ac:dyDescent="0.2">
      <c r="A130" s="81">
        <v>123</v>
      </c>
      <c r="B130" s="82" t="s">
        <v>204</v>
      </c>
      <c r="C130" s="82" t="s">
        <v>874</v>
      </c>
      <c r="D130" s="83" t="s">
        <v>1391</v>
      </c>
      <c r="E130" s="64">
        <v>79019</v>
      </c>
      <c r="F130" s="65">
        <v>79019</v>
      </c>
      <c r="G130" s="25" t="s">
        <v>1392</v>
      </c>
      <c r="H130" s="52" t="s">
        <v>1393</v>
      </c>
      <c r="I130" s="62">
        <v>150000</v>
      </c>
      <c r="J130" s="66">
        <v>150000</v>
      </c>
      <c r="K130" s="28" t="s">
        <v>1394</v>
      </c>
      <c r="L130" s="55" t="s">
        <v>1395</v>
      </c>
      <c r="M130" s="67">
        <v>84631</v>
      </c>
      <c r="N130" s="68">
        <v>84631</v>
      </c>
      <c r="O130" s="25" t="s">
        <v>1398</v>
      </c>
      <c r="P130" s="75" t="s">
        <v>1399</v>
      </c>
      <c r="Q130" s="69">
        <v>97325</v>
      </c>
      <c r="R130" s="63">
        <v>97325</v>
      </c>
      <c r="S130" s="24" t="s">
        <v>80</v>
      </c>
      <c r="T130" s="54" t="s">
        <v>81</v>
      </c>
      <c r="U130" s="18">
        <v>104404</v>
      </c>
      <c r="V130" s="18">
        <v>104404</v>
      </c>
      <c r="W130" s="18" t="s">
        <v>1396</v>
      </c>
      <c r="X130" s="77" t="s">
        <v>1397</v>
      </c>
      <c r="Y130" s="49">
        <f t="shared" si="47"/>
        <v>97325</v>
      </c>
      <c r="Z130" s="16">
        <f t="shared" si="48"/>
        <v>28087.615753210539</v>
      </c>
      <c r="AA130" s="35">
        <f t="shared" si="49"/>
        <v>0.28859610329525343</v>
      </c>
      <c r="AB130" s="36">
        <f t="shared" si="50"/>
        <v>125412.61575321054</v>
      </c>
      <c r="AC130" s="36">
        <f t="shared" si="51"/>
        <v>69237.384246789457</v>
      </c>
      <c r="AD130" s="18">
        <f t="shared" si="26"/>
        <v>79019</v>
      </c>
      <c r="AE130" s="18" t="str">
        <f t="shared" si="27"/>
        <v/>
      </c>
      <c r="AF130" s="18">
        <f t="shared" si="28"/>
        <v>84631</v>
      </c>
      <c r="AG130" s="18">
        <f t="shared" si="29"/>
        <v>97325</v>
      </c>
      <c r="AH130" s="18">
        <f t="shared" si="30"/>
        <v>104404</v>
      </c>
      <c r="AI130" s="94">
        <f t="shared" si="52"/>
        <v>90978</v>
      </c>
      <c r="AJ130" s="39">
        <f t="shared" si="53"/>
        <v>11594.624512390788</v>
      </c>
      <c r="AK130" s="35">
        <f t="shared" si="54"/>
        <v>0.12744426688200211</v>
      </c>
      <c r="AN130" s="41"/>
    </row>
    <row r="131" spans="1:40" s="15" customFormat="1" ht="85.5" customHeight="1" x14ac:dyDescent="0.2">
      <c r="A131" s="81">
        <v>124</v>
      </c>
      <c r="B131" s="82" t="s">
        <v>205</v>
      </c>
      <c r="C131" s="82" t="s">
        <v>875</v>
      </c>
      <c r="D131" s="83" t="s">
        <v>1391</v>
      </c>
      <c r="E131" s="64">
        <v>343122</v>
      </c>
      <c r="F131" s="65">
        <v>343122</v>
      </c>
      <c r="G131" s="25" t="s">
        <v>1392</v>
      </c>
      <c r="H131" s="52" t="s">
        <v>1393</v>
      </c>
      <c r="I131" s="62">
        <v>200000</v>
      </c>
      <c r="J131" s="66">
        <v>200000</v>
      </c>
      <c r="K131" s="28" t="s">
        <v>1394</v>
      </c>
      <c r="L131" s="55" t="s">
        <v>1395</v>
      </c>
      <c r="M131" s="67">
        <v>367490</v>
      </c>
      <c r="N131" s="68">
        <v>367490</v>
      </c>
      <c r="O131" s="25" t="s">
        <v>1398</v>
      </c>
      <c r="P131" s="75" t="s">
        <v>1399</v>
      </c>
      <c r="Q131" s="69">
        <v>422614</v>
      </c>
      <c r="R131" s="63">
        <v>422614</v>
      </c>
      <c r="S131" s="24" t="s">
        <v>80</v>
      </c>
      <c r="T131" s="54" t="s">
        <v>81</v>
      </c>
      <c r="U131" s="18">
        <v>453352</v>
      </c>
      <c r="V131" s="18">
        <v>453352</v>
      </c>
      <c r="W131" s="18" t="s">
        <v>1396</v>
      </c>
      <c r="X131" s="77" t="s">
        <v>1397</v>
      </c>
      <c r="Y131" s="49">
        <f t="shared" si="47"/>
        <v>367490</v>
      </c>
      <c r="Z131" s="16">
        <f t="shared" si="48"/>
        <v>98158.094250041278</v>
      </c>
      <c r="AA131" s="35">
        <f t="shared" si="49"/>
        <v>0.26710412324156108</v>
      </c>
      <c r="AB131" s="36">
        <f t="shared" si="50"/>
        <v>465648.09425004129</v>
      </c>
      <c r="AC131" s="36">
        <f t="shared" si="51"/>
        <v>269331.90574995871</v>
      </c>
      <c r="AD131" s="18">
        <f t="shared" si="26"/>
        <v>343122</v>
      </c>
      <c r="AE131" s="18" t="str">
        <f t="shared" si="27"/>
        <v/>
      </c>
      <c r="AF131" s="18">
        <f t="shared" si="28"/>
        <v>367490</v>
      </c>
      <c r="AG131" s="18">
        <f t="shared" si="29"/>
        <v>422614</v>
      </c>
      <c r="AH131" s="18">
        <f t="shared" si="30"/>
        <v>453352</v>
      </c>
      <c r="AI131" s="94">
        <f t="shared" si="52"/>
        <v>395052</v>
      </c>
      <c r="AJ131" s="39">
        <f t="shared" si="53"/>
        <v>50348.116028970406</v>
      </c>
      <c r="AK131" s="35">
        <f t="shared" si="54"/>
        <v>0.1274468070759556</v>
      </c>
      <c r="AN131" s="41"/>
    </row>
    <row r="132" spans="1:40" s="15" customFormat="1" ht="85.5" customHeight="1" x14ac:dyDescent="0.2">
      <c r="A132" s="81">
        <v>125</v>
      </c>
      <c r="B132" s="82" t="s">
        <v>206</v>
      </c>
      <c r="C132" s="82" t="s">
        <v>876</v>
      </c>
      <c r="D132" s="83" t="s">
        <v>1391</v>
      </c>
      <c r="E132" s="64">
        <v>346976</v>
      </c>
      <c r="F132" s="65">
        <v>346976</v>
      </c>
      <c r="G132" s="25" t="s">
        <v>1392</v>
      </c>
      <c r="H132" s="52" t="s">
        <v>1393</v>
      </c>
      <c r="I132" s="62">
        <v>250000</v>
      </c>
      <c r="J132" s="66">
        <v>250000</v>
      </c>
      <c r="K132" s="28" t="s">
        <v>1394</v>
      </c>
      <c r="L132" s="55" t="s">
        <v>1395</v>
      </c>
      <c r="M132" s="67">
        <v>371617</v>
      </c>
      <c r="N132" s="68">
        <v>371617</v>
      </c>
      <c r="O132" s="25" t="s">
        <v>1398</v>
      </c>
      <c r="P132" s="75" t="s">
        <v>1399</v>
      </c>
      <c r="Q132" s="69">
        <v>427360</v>
      </c>
      <c r="R132" s="63">
        <v>427360</v>
      </c>
      <c r="S132" s="24" t="s">
        <v>80</v>
      </c>
      <c r="T132" s="54" t="s">
        <v>81</v>
      </c>
      <c r="U132" s="18">
        <v>458444</v>
      </c>
      <c r="V132" s="18">
        <v>458444</v>
      </c>
      <c r="W132" s="18" t="s">
        <v>1396</v>
      </c>
      <c r="X132" s="77" t="s">
        <v>1397</v>
      </c>
      <c r="Y132" s="49">
        <f t="shared" si="47"/>
        <v>371617</v>
      </c>
      <c r="Z132" s="16">
        <f t="shared" si="48"/>
        <v>80686.683038776522</v>
      </c>
      <c r="AA132" s="35">
        <f t="shared" si="49"/>
        <v>0.21712322912777543</v>
      </c>
      <c r="AB132" s="36">
        <f t="shared" si="50"/>
        <v>452303.68303877651</v>
      </c>
      <c r="AC132" s="36">
        <f t="shared" si="51"/>
        <v>290930.31696122349</v>
      </c>
      <c r="AD132" s="18">
        <f t="shared" si="26"/>
        <v>346976</v>
      </c>
      <c r="AE132" s="18" t="str">
        <f t="shared" si="27"/>
        <v/>
      </c>
      <c r="AF132" s="18">
        <f t="shared" si="28"/>
        <v>371617</v>
      </c>
      <c r="AG132" s="18">
        <f t="shared" si="29"/>
        <v>427360</v>
      </c>
      <c r="AH132" s="18" t="str">
        <f t="shared" si="30"/>
        <v/>
      </c>
      <c r="AI132" s="94">
        <f t="shared" si="52"/>
        <v>371617</v>
      </c>
      <c r="AJ132" s="39">
        <f t="shared" si="53"/>
        <v>41182.61847349356</v>
      </c>
      <c r="AK132" s="35">
        <f t="shared" si="54"/>
        <v>0.11082006063633676</v>
      </c>
      <c r="AN132" s="41"/>
    </row>
    <row r="133" spans="1:40" s="15" customFormat="1" ht="85.5" customHeight="1" x14ac:dyDescent="0.2">
      <c r="A133" s="81">
        <v>126</v>
      </c>
      <c r="B133" s="82" t="s">
        <v>207</v>
      </c>
      <c r="C133" s="82" t="s">
        <v>877</v>
      </c>
      <c r="D133" s="83" t="s">
        <v>1391</v>
      </c>
      <c r="E133" s="64">
        <v>100087</v>
      </c>
      <c r="F133" s="65">
        <v>100087</v>
      </c>
      <c r="G133" s="25" t="s">
        <v>1392</v>
      </c>
      <c r="H133" s="52" t="s">
        <v>1393</v>
      </c>
      <c r="I133" s="62">
        <v>150000</v>
      </c>
      <c r="J133" s="66">
        <v>150000</v>
      </c>
      <c r="K133" s="28" t="s">
        <v>1394</v>
      </c>
      <c r="L133" s="55" t="s">
        <v>1395</v>
      </c>
      <c r="M133" s="67">
        <v>107195</v>
      </c>
      <c r="N133" s="68">
        <v>107195</v>
      </c>
      <c r="O133" s="25" t="s">
        <v>1398</v>
      </c>
      <c r="P133" s="75" t="s">
        <v>1399</v>
      </c>
      <c r="Q133" s="69">
        <v>123274</v>
      </c>
      <c r="R133" s="63">
        <v>123274</v>
      </c>
      <c r="S133" s="24" t="s">
        <v>80</v>
      </c>
      <c r="T133" s="54" t="s">
        <v>81</v>
      </c>
      <c r="U133" s="18">
        <v>132241</v>
      </c>
      <c r="V133" s="18">
        <v>132241</v>
      </c>
      <c r="W133" s="18" t="s">
        <v>1396</v>
      </c>
      <c r="X133" s="77" t="s">
        <v>1397</v>
      </c>
      <c r="Y133" s="49">
        <f t="shared" si="47"/>
        <v>123274</v>
      </c>
      <c r="Z133" s="16">
        <f t="shared" si="48"/>
        <v>19926.766604243632</v>
      </c>
      <c r="AA133" s="35">
        <f t="shared" si="49"/>
        <v>0.16164614277336367</v>
      </c>
      <c r="AB133" s="36">
        <f t="shared" si="50"/>
        <v>143200.76660424363</v>
      </c>
      <c r="AC133" s="36">
        <f t="shared" si="51"/>
        <v>103347.23339575637</v>
      </c>
      <c r="AD133" s="18" t="str">
        <f t="shared" si="26"/>
        <v/>
      </c>
      <c r="AE133" s="18" t="str">
        <f t="shared" si="27"/>
        <v/>
      </c>
      <c r="AF133" s="18">
        <f t="shared" si="28"/>
        <v>107195</v>
      </c>
      <c r="AG133" s="18">
        <f t="shared" si="29"/>
        <v>123274</v>
      </c>
      <c r="AH133" s="18">
        <f t="shared" si="30"/>
        <v>132241</v>
      </c>
      <c r="AI133" s="94">
        <f t="shared" si="52"/>
        <v>123274</v>
      </c>
      <c r="AJ133" s="39">
        <f t="shared" si="53"/>
        <v>12690.176292445009</v>
      </c>
      <c r="AK133" s="35">
        <f t="shared" si="54"/>
        <v>0.10294284514532674</v>
      </c>
      <c r="AN133" s="41"/>
    </row>
    <row r="134" spans="1:40" s="15" customFormat="1" ht="85.5" customHeight="1" x14ac:dyDescent="0.2">
      <c r="A134" s="81">
        <v>127</v>
      </c>
      <c r="B134" s="82" t="s">
        <v>208</v>
      </c>
      <c r="C134" s="82" t="s">
        <v>878</v>
      </c>
      <c r="D134" s="83" t="s">
        <v>1391</v>
      </c>
      <c r="E134" s="64">
        <v>420637</v>
      </c>
      <c r="F134" s="65">
        <v>420637</v>
      </c>
      <c r="G134" s="25" t="s">
        <v>1392</v>
      </c>
      <c r="H134" s="52" t="s">
        <v>1393</v>
      </c>
      <c r="I134" s="62">
        <v>300000</v>
      </c>
      <c r="J134" s="66">
        <v>300000</v>
      </c>
      <c r="K134" s="28" t="s">
        <v>1394</v>
      </c>
      <c r="L134" s="55" t="s">
        <v>1395</v>
      </c>
      <c r="M134" s="67">
        <v>450510</v>
      </c>
      <c r="N134" s="68">
        <v>450510</v>
      </c>
      <c r="O134" s="25" t="s">
        <v>1398</v>
      </c>
      <c r="P134" s="75" t="s">
        <v>1399</v>
      </c>
      <c r="Q134" s="69">
        <v>518086</v>
      </c>
      <c r="R134" s="63">
        <v>518086</v>
      </c>
      <c r="S134" s="24" t="s">
        <v>80</v>
      </c>
      <c r="T134" s="54" t="s">
        <v>81</v>
      </c>
      <c r="U134" s="18">
        <v>555769</v>
      </c>
      <c r="V134" s="18">
        <v>555769</v>
      </c>
      <c r="W134" s="18" t="s">
        <v>1396</v>
      </c>
      <c r="X134" s="77" t="s">
        <v>1397</v>
      </c>
      <c r="Y134" s="49">
        <f t="shared" si="47"/>
        <v>450510</v>
      </c>
      <c r="Z134" s="16">
        <f t="shared" si="48"/>
        <v>98969.988664746183</v>
      </c>
      <c r="AA134" s="35">
        <f t="shared" si="49"/>
        <v>0.21968433256697117</v>
      </c>
      <c r="AB134" s="36">
        <f t="shared" si="50"/>
        <v>549479.98866474617</v>
      </c>
      <c r="AC134" s="36">
        <f t="shared" si="51"/>
        <v>351540.01133525383</v>
      </c>
      <c r="AD134" s="18">
        <f t="shared" si="26"/>
        <v>420637</v>
      </c>
      <c r="AE134" s="18" t="str">
        <f t="shared" si="27"/>
        <v/>
      </c>
      <c r="AF134" s="18">
        <f t="shared" si="28"/>
        <v>450510</v>
      </c>
      <c r="AG134" s="18">
        <f t="shared" si="29"/>
        <v>518086</v>
      </c>
      <c r="AH134" s="18" t="str">
        <f t="shared" si="30"/>
        <v/>
      </c>
      <c r="AI134" s="94">
        <f t="shared" si="52"/>
        <v>450510</v>
      </c>
      <c r="AJ134" s="39">
        <f t="shared" si="53"/>
        <v>49925.310057458162</v>
      </c>
      <c r="AK134" s="35">
        <f t="shared" si="54"/>
        <v>0.11081953798463555</v>
      </c>
      <c r="AN134" s="41"/>
    </row>
    <row r="135" spans="1:40" s="15" customFormat="1" ht="85.5" customHeight="1" x14ac:dyDescent="0.2">
      <c r="A135" s="81">
        <v>128</v>
      </c>
      <c r="B135" s="82" t="s">
        <v>209</v>
      </c>
      <c r="C135" s="82" t="s">
        <v>879</v>
      </c>
      <c r="D135" s="83" t="s">
        <v>1391</v>
      </c>
      <c r="E135" s="64">
        <v>143915</v>
      </c>
      <c r="F135" s="65">
        <v>143915</v>
      </c>
      <c r="G135" s="25" t="s">
        <v>1392</v>
      </c>
      <c r="H135" s="52" t="s">
        <v>1393</v>
      </c>
      <c r="I135" s="62">
        <v>150000</v>
      </c>
      <c r="J135" s="66">
        <v>150000</v>
      </c>
      <c r="K135" s="28" t="s">
        <v>1394</v>
      </c>
      <c r="L135" s="55" t="s">
        <v>1395</v>
      </c>
      <c r="M135" s="67">
        <v>154136</v>
      </c>
      <c r="N135" s="68">
        <v>154136</v>
      </c>
      <c r="O135" s="25" t="s">
        <v>1398</v>
      </c>
      <c r="P135" s="75" t="s">
        <v>1399</v>
      </c>
      <c r="Q135" s="69">
        <v>177256</v>
      </c>
      <c r="R135" s="63">
        <v>177256</v>
      </c>
      <c r="S135" s="24" t="s">
        <v>80</v>
      </c>
      <c r="T135" s="54" t="s">
        <v>81</v>
      </c>
      <c r="U135" s="18">
        <v>190149</v>
      </c>
      <c r="V135" s="18">
        <v>190149</v>
      </c>
      <c r="W135" s="18" t="s">
        <v>1396</v>
      </c>
      <c r="X135" s="77" t="s">
        <v>1397</v>
      </c>
      <c r="Y135" s="49">
        <f t="shared" si="47"/>
        <v>154136</v>
      </c>
      <c r="Z135" s="16">
        <f t="shared" si="48"/>
        <v>19698.146301111705</v>
      </c>
      <c r="AA135" s="35">
        <f t="shared" si="49"/>
        <v>0.12779718106809379</v>
      </c>
      <c r="AB135" s="36">
        <f t="shared" si="50"/>
        <v>173834.1463011117</v>
      </c>
      <c r="AC135" s="36">
        <f t="shared" si="51"/>
        <v>134437.8536988883</v>
      </c>
      <c r="AD135" s="18">
        <f t="shared" si="26"/>
        <v>143915</v>
      </c>
      <c r="AE135" s="18">
        <f t="shared" si="27"/>
        <v>150000</v>
      </c>
      <c r="AF135" s="18">
        <f t="shared" si="28"/>
        <v>154136</v>
      </c>
      <c r="AG135" s="18" t="str">
        <f t="shared" si="29"/>
        <v/>
      </c>
      <c r="AH135" s="18" t="str">
        <f t="shared" si="30"/>
        <v/>
      </c>
      <c r="AI135" s="94">
        <f t="shared" si="52"/>
        <v>150000</v>
      </c>
      <c r="AJ135" s="39">
        <f t="shared" si="53"/>
        <v>5141.3772798087221</v>
      </c>
      <c r="AK135" s="35">
        <f t="shared" si="54"/>
        <v>3.4275848532058145E-2</v>
      </c>
      <c r="AN135" s="41"/>
    </row>
    <row r="136" spans="1:40" s="15" customFormat="1" ht="85.5" customHeight="1" x14ac:dyDescent="0.2">
      <c r="A136" s="81">
        <v>129</v>
      </c>
      <c r="B136" s="82" t="s">
        <v>210</v>
      </c>
      <c r="C136" s="82" t="s">
        <v>880</v>
      </c>
      <c r="D136" s="83" t="s">
        <v>1391</v>
      </c>
      <c r="E136" s="64">
        <v>195037</v>
      </c>
      <c r="F136" s="65">
        <v>195037</v>
      </c>
      <c r="G136" s="25" t="s">
        <v>1392</v>
      </c>
      <c r="H136" s="52" t="s">
        <v>1393</v>
      </c>
      <c r="I136" s="62">
        <v>200000</v>
      </c>
      <c r="J136" s="66">
        <v>200000</v>
      </c>
      <c r="K136" s="28" t="s">
        <v>1394</v>
      </c>
      <c r="L136" s="55" t="s">
        <v>1395</v>
      </c>
      <c r="M136" s="67">
        <v>208888</v>
      </c>
      <c r="N136" s="68">
        <v>208888</v>
      </c>
      <c r="O136" s="25" t="s">
        <v>1398</v>
      </c>
      <c r="P136" s="75" t="s">
        <v>1399</v>
      </c>
      <c r="Q136" s="69">
        <v>240222</v>
      </c>
      <c r="R136" s="63">
        <v>240222</v>
      </c>
      <c r="S136" s="24" t="s">
        <v>80</v>
      </c>
      <c r="T136" s="54" t="s">
        <v>81</v>
      </c>
      <c r="U136" s="18">
        <v>257694</v>
      </c>
      <c r="V136" s="18">
        <v>257694</v>
      </c>
      <c r="W136" s="18" t="s">
        <v>1396</v>
      </c>
      <c r="X136" s="77" t="s">
        <v>1397</v>
      </c>
      <c r="Y136" s="49">
        <f t="shared" si="47"/>
        <v>208888</v>
      </c>
      <c r="Z136" s="16">
        <f t="shared" si="48"/>
        <v>27275.066346390377</v>
      </c>
      <c r="AA136" s="35">
        <f t="shared" si="49"/>
        <v>0.13057268175476991</v>
      </c>
      <c r="AB136" s="36">
        <f t="shared" si="50"/>
        <v>236163.06634639038</v>
      </c>
      <c r="AC136" s="36">
        <f t="shared" si="51"/>
        <v>181612.93365360962</v>
      </c>
      <c r="AD136" s="18">
        <f t="shared" si="26"/>
        <v>195037</v>
      </c>
      <c r="AE136" s="18">
        <f t="shared" si="27"/>
        <v>200000</v>
      </c>
      <c r="AF136" s="18">
        <f t="shared" si="28"/>
        <v>208888</v>
      </c>
      <c r="AG136" s="18" t="str">
        <f t="shared" si="29"/>
        <v/>
      </c>
      <c r="AH136" s="18" t="str">
        <f t="shared" si="30"/>
        <v/>
      </c>
      <c r="AI136" s="94">
        <f t="shared" si="52"/>
        <v>200000</v>
      </c>
      <c r="AJ136" s="39">
        <f t="shared" si="53"/>
        <v>7017.5745335075226</v>
      </c>
      <c r="AK136" s="35">
        <f t="shared" si="54"/>
        <v>3.5087872667537615E-2</v>
      </c>
      <c r="AN136" s="41"/>
    </row>
    <row r="137" spans="1:40" s="15" customFormat="1" ht="85.5" customHeight="1" x14ac:dyDescent="0.2">
      <c r="A137" s="81">
        <v>130</v>
      </c>
      <c r="B137" s="82" t="s">
        <v>211</v>
      </c>
      <c r="C137" s="82" t="s">
        <v>881</v>
      </c>
      <c r="D137" s="83" t="s">
        <v>1391</v>
      </c>
      <c r="E137" s="64">
        <v>202925</v>
      </c>
      <c r="F137" s="65">
        <v>202925</v>
      </c>
      <c r="G137" s="25" t="s">
        <v>1392</v>
      </c>
      <c r="H137" s="52" t="s">
        <v>1393</v>
      </c>
      <c r="I137" s="62">
        <v>250000</v>
      </c>
      <c r="J137" s="66">
        <v>250000</v>
      </c>
      <c r="K137" s="28" t="s">
        <v>1394</v>
      </c>
      <c r="L137" s="55" t="s">
        <v>1395</v>
      </c>
      <c r="M137" s="67">
        <v>217337</v>
      </c>
      <c r="N137" s="68">
        <v>217337</v>
      </c>
      <c r="O137" s="25" t="s">
        <v>1398</v>
      </c>
      <c r="P137" s="75" t="s">
        <v>1399</v>
      </c>
      <c r="Q137" s="69">
        <v>249937</v>
      </c>
      <c r="R137" s="63">
        <v>249937</v>
      </c>
      <c r="S137" s="24" t="s">
        <v>80</v>
      </c>
      <c r="T137" s="54" t="s">
        <v>81</v>
      </c>
      <c r="U137" s="18">
        <v>268116</v>
      </c>
      <c r="V137" s="18">
        <v>268116</v>
      </c>
      <c r="W137" s="18" t="s">
        <v>1396</v>
      </c>
      <c r="X137" s="77" t="s">
        <v>1397</v>
      </c>
      <c r="Y137" s="49">
        <f t="shared" si="47"/>
        <v>249937</v>
      </c>
      <c r="Z137" s="16">
        <f t="shared" si="48"/>
        <v>26693.223737495628</v>
      </c>
      <c r="AA137" s="35">
        <f t="shared" si="49"/>
        <v>0.10679980850172495</v>
      </c>
      <c r="AB137" s="36">
        <f t="shared" si="50"/>
        <v>276630.2237374956</v>
      </c>
      <c r="AC137" s="36">
        <f t="shared" si="51"/>
        <v>223243.77626250437</v>
      </c>
      <c r="AD137" s="18" t="str">
        <f t="shared" ref="AD137:AD199" si="55">+IF(((IF(AND(F137&lt;=$AB137,F137&gt;=$AC137),F137,""))&lt;=0),"",(IF(AND(F137&lt;=$AB137,F137&gt;=$AC137),F137,"")))</f>
        <v/>
      </c>
      <c r="AE137" s="18">
        <f t="shared" ref="AE137:AE199" si="56">+IF(((IF(AND(J137&lt;=$AB137,J137&gt;=$AC137),J137,""))&lt;=0),"",(IF(AND(J137&lt;=$AB137,J137&gt;=$AC137),J137,"")))</f>
        <v>250000</v>
      </c>
      <c r="AF137" s="18" t="str">
        <f t="shared" ref="AF137:AF199" si="57">+IF(((IF(AND(N137&lt;=$AB137,N137&gt;=$AC137),N137,""))&lt;=0),"",(IF(AND(N137&lt;=$AB137,N137&gt;=$AC137),N137,"")))</f>
        <v/>
      </c>
      <c r="AG137" s="18">
        <f t="shared" ref="AG137:AG199" si="58">+IF(((IF(AND(R137&lt;=$AB137,R137&gt;=$AC137),R137,""))&lt;=0),"",(IF(AND(R137&lt;=$AB137,R137&gt;=$AC137),R137,"")))</f>
        <v>249937</v>
      </c>
      <c r="AH137" s="18">
        <f t="shared" ref="AH137:AH199" si="59">+IF(((IF(AND(V137&lt;=$AB137,V137&gt;=$AC137),V137,""))&lt;=0),"",(IF(AND(V137&lt;=$AB137,V137&gt;=$AC137),V137,"")))</f>
        <v>268116</v>
      </c>
      <c r="AI137" s="94">
        <f t="shared" si="52"/>
        <v>250000</v>
      </c>
      <c r="AJ137" s="39">
        <f t="shared" si="53"/>
        <v>10477.511361641817</v>
      </c>
      <c r="AK137" s="35">
        <f t="shared" si="54"/>
        <v>4.1910045446567269E-2</v>
      </c>
      <c r="AN137" s="41"/>
    </row>
    <row r="138" spans="1:40" s="15" customFormat="1" ht="85.5" customHeight="1" x14ac:dyDescent="0.2">
      <c r="A138" s="81">
        <v>131</v>
      </c>
      <c r="B138" s="82" t="s">
        <v>212</v>
      </c>
      <c r="C138" s="82" t="s">
        <v>882</v>
      </c>
      <c r="D138" s="83" t="s">
        <v>1391</v>
      </c>
      <c r="E138" s="64">
        <v>62122</v>
      </c>
      <c r="F138" s="65">
        <v>62122</v>
      </c>
      <c r="G138" s="25" t="s">
        <v>1392</v>
      </c>
      <c r="H138" s="52" t="s">
        <v>1393</v>
      </c>
      <c r="I138" s="62">
        <v>150000</v>
      </c>
      <c r="J138" s="66">
        <v>150000</v>
      </c>
      <c r="K138" s="28" t="s">
        <v>1394</v>
      </c>
      <c r="L138" s="55" t="s">
        <v>1395</v>
      </c>
      <c r="M138" s="67">
        <v>66534</v>
      </c>
      <c r="N138" s="68">
        <v>66534</v>
      </c>
      <c r="O138" s="25" t="s">
        <v>1398</v>
      </c>
      <c r="P138" s="75" t="s">
        <v>1399</v>
      </c>
      <c r="Q138" s="69">
        <v>76514</v>
      </c>
      <c r="R138" s="63">
        <v>76514</v>
      </c>
      <c r="S138" s="24" t="s">
        <v>80</v>
      </c>
      <c r="T138" s="54" t="s">
        <v>81</v>
      </c>
      <c r="U138" s="18">
        <v>82080</v>
      </c>
      <c r="V138" s="18">
        <v>82080</v>
      </c>
      <c r="W138" s="18" t="s">
        <v>1396</v>
      </c>
      <c r="X138" s="77" t="s">
        <v>1397</v>
      </c>
      <c r="Y138" s="49">
        <f t="shared" si="47"/>
        <v>76514</v>
      </c>
      <c r="Z138" s="16">
        <f t="shared" si="48"/>
        <v>35846.625141008743</v>
      </c>
      <c r="AA138" s="35">
        <f t="shared" si="49"/>
        <v>0.46849759705424815</v>
      </c>
      <c r="AB138" s="36">
        <f t="shared" si="50"/>
        <v>112360.62514100874</v>
      </c>
      <c r="AC138" s="36">
        <f t="shared" si="51"/>
        <v>40667.374858991257</v>
      </c>
      <c r="AD138" s="18">
        <f t="shared" si="55"/>
        <v>62122</v>
      </c>
      <c r="AE138" s="18" t="str">
        <f t="shared" si="56"/>
        <v/>
      </c>
      <c r="AF138" s="18">
        <f t="shared" si="57"/>
        <v>66534</v>
      </c>
      <c r="AG138" s="18">
        <f t="shared" si="58"/>
        <v>76514</v>
      </c>
      <c r="AH138" s="18">
        <f t="shared" si="59"/>
        <v>82080</v>
      </c>
      <c r="AI138" s="94">
        <f t="shared" si="52"/>
        <v>71524</v>
      </c>
      <c r="AJ138" s="39">
        <f t="shared" si="53"/>
        <v>9115.8106423217614</v>
      </c>
      <c r="AK138" s="35">
        <f t="shared" si="54"/>
        <v>0.12745107435716349</v>
      </c>
      <c r="AN138" s="41"/>
    </row>
    <row r="139" spans="1:40" s="15" customFormat="1" ht="85.5" customHeight="1" x14ac:dyDescent="0.2">
      <c r="A139" s="81">
        <v>132</v>
      </c>
      <c r="B139" s="82" t="s">
        <v>213</v>
      </c>
      <c r="C139" s="82" t="s">
        <v>883</v>
      </c>
      <c r="D139" s="83" t="s">
        <v>1391</v>
      </c>
      <c r="E139" s="64">
        <v>85291</v>
      </c>
      <c r="F139" s="65">
        <v>85291</v>
      </c>
      <c r="G139" s="25" t="s">
        <v>1392</v>
      </c>
      <c r="H139" s="52" t="s">
        <v>1393</v>
      </c>
      <c r="I139" s="62">
        <v>80000</v>
      </c>
      <c r="J139" s="66">
        <v>80000</v>
      </c>
      <c r="K139" s="28" t="s">
        <v>1394</v>
      </c>
      <c r="L139" s="55" t="s">
        <v>1395</v>
      </c>
      <c r="M139" s="67">
        <v>91348</v>
      </c>
      <c r="N139" s="68">
        <v>91348</v>
      </c>
      <c r="O139" s="25" t="s">
        <v>1398</v>
      </c>
      <c r="P139" s="75" t="s">
        <v>1399</v>
      </c>
      <c r="Q139" s="69">
        <v>105051</v>
      </c>
      <c r="R139" s="63">
        <v>105051</v>
      </c>
      <c r="S139" s="24" t="s">
        <v>80</v>
      </c>
      <c r="T139" s="54" t="s">
        <v>81</v>
      </c>
      <c r="U139" s="18">
        <v>112691</v>
      </c>
      <c r="V139" s="18">
        <v>112691</v>
      </c>
      <c r="W139" s="18" t="s">
        <v>1396</v>
      </c>
      <c r="X139" s="77" t="s">
        <v>1397</v>
      </c>
      <c r="Y139" s="49">
        <f t="shared" si="47"/>
        <v>91348</v>
      </c>
      <c r="Z139" s="16">
        <f t="shared" si="48"/>
        <v>13661.252091225049</v>
      </c>
      <c r="AA139" s="35">
        <f t="shared" si="49"/>
        <v>0.14955173721619575</v>
      </c>
      <c r="AB139" s="36">
        <f t="shared" si="50"/>
        <v>105009.25209122505</v>
      </c>
      <c r="AC139" s="36">
        <f t="shared" si="51"/>
        <v>77686.747908774953</v>
      </c>
      <c r="AD139" s="18">
        <f t="shared" si="55"/>
        <v>85291</v>
      </c>
      <c r="AE139" s="18">
        <f t="shared" si="56"/>
        <v>80000</v>
      </c>
      <c r="AF139" s="18">
        <f t="shared" si="57"/>
        <v>91348</v>
      </c>
      <c r="AG139" s="18" t="str">
        <f t="shared" si="58"/>
        <v/>
      </c>
      <c r="AH139" s="18" t="str">
        <f t="shared" si="59"/>
        <v/>
      </c>
      <c r="AI139" s="94">
        <f t="shared" si="52"/>
        <v>85291</v>
      </c>
      <c r="AJ139" s="39">
        <f t="shared" si="53"/>
        <v>5678.307171449369</v>
      </c>
      <c r="AK139" s="35">
        <f t="shared" si="54"/>
        <v>6.657568994910798E-2</v>
      </c>
      <c r="AN139" s="41"/>
    </row>
    <row r="140" spans="1:40" s="15" customFormat="1" ht="85.5" customHeight="1" x14ac:dyDescent="0.2">
      <c r="A140" s="81">
        <v>133</v>
      </c>
      <c r="B140" s="82" t="s">
        <v>214</v>
      </c>
      <c r="C140" s="82" t="s">
        <v>884</v>
      </c>
      <c r="D140" s="83" t="s">
        <v>1391</v>
      </c>
      <c r="E140" s="64">
        <v>132224</v>
      </c>
      <c r="F140" s="65">
        <v>132224</v>
      </c>
      <c r="G140" s="25" t="s">
        <v>1392</v>
      </c>
      <c r="H140" s="52" t="s">
        <v>1393</v>
      </c>
      <c r="I140" s="62">
        <v>120000</v>
      </c>
      <c r="J140" s="66">
        <v>120000</v>
      </c>
      <c r="K140" s="28" t="s">
        <v>1394</v>
      </c>
      <c r="L140" s="55" t="s">
        <v>1395</v>
      </c>
      <c r="M140" s="67">
        <v>141614</v>
      </c>
      <c r="N140" s="68">
        <v>141614</v>
      </c>
      <c r="O140" s="25" t="s">
        <v>1398</v>
      </c>
      <c r="P140" s="75" t="s">
        <v>1399</v>
      </c>
      <c r="Q140" s="69">
        <v>162856</v>
      </c>
      <c r="R140" s="63">
        <v>162856</v>
      </c>
      <c r="S140" s="24" t="s">
        <v>80</v>
      </c>
      <c r="T140" s="54" t="s">
        <v>81</v>
      </c>
      <c r="U140" s="18">
        <v>174701</v>
      </c>
      <c r="V140" s="18">
        <v>174701</v>
      </c>
      <c r="W140" s="18" t="s">
        <v>1396</v>
      </c>
      <c r="X140" s="77" t="s">
        <v>1397</v>
      </c>
      <c r="Y140" s="49">
        <f t="shared" si="47"/>
        <v>141614</v>
      </c>
      <c r="Z140" s="16">
        <f t="shared" si="48"/>
        <v>22318.703501771783</v>
      </c>
      <c r="AA140" s="35">
        <f t="shared" si="49"/>
        <v>0.15760238042687716</v>
      </c>
      <c r="AB140" s="36">
        <f t="shared" si="50"/>
        <v>163932.70350177179</v>
      </c>
      <c r="AC140" s="36">
        <f t="shared" si="51"/>
        <v>119295.29649822821</v>
      </c>
      <c r="AD140" s="18">
        <f t="shared" si="55"/>
        <v>132224</v>
      </c>
      <c r="AE140" s="18">
        <f t="shared" si="56"/>
        <v>120000</v>
      </c>
      <c r="AF140" s="18">
        <f t="shared" si="57"/>
        <v>141614</v>
      </c>
      <c r="AG140" s="18">
        <f t="shared" si="58"/>
        <v>162856</v>
      </c>
      <c r="AH140" s="18" t="str">
        <f t="shared" si="59"/>
        <v/>
      </c>
      <c r="AI140" s="94">
        <f t="shared" si="52"/>
        <v>136919</v>
      </c>
      <c r="AJ140" s="39">
        <f t="shared" si="53"/>
        <v>18099.129804127784</v>
      </c>
      <c r="AK140" s="35">
        <f t="shared" si="54"/>
        <v>0.1321885918252966</v>
      </c>
      <c r="AN140" s="41"/>
    </row>
    <row r="141" spans="1:40" s="15" customFormat="1" ht="85.5" customHeight="1" x14ac:dyDescent="0.2">
      <c r="A141" s="81">
        <v>134</v>
      </c>
      <c r="B141" s="82" t="s">
        <v>215</v>
      </c>
      <c r="C141" s="82" t="s">
        <v>885</v>
      </c>
      <c r="D141" s="83" t="s">
        <v>1391</v>
      </c>
      <c r="E141" s="64">
        <v>1174750</v>
      </c>
      <c r="F141" s="65">
        <v>1174750</v>
      </c>
      <c r="G141" s="25" t="s">
        <v>1392</v>
      </c>
      <c r="H141" s="52" t="s">
        <v>1393</v>
      </c>
      <c r="I141" s="62">
        <v>1500000</v>
      </c>
      <c r="J141" s="66">
        <v>1500000</v>
      </c>
      <c r="K141" s="28" t="s">
        <v>1394</v>
      </c>
      <c r="L141" s="55" t="s">
        <v>1395</v>
      </c>
      <c r="M141" s="67">
        <v>1258178</v>
      </c>
      <c r="N141" s="68">
        <v>1258178</v>
      </c>
      <c r="O141" s="25" t="s">
        <v>1398</v>
      </c>
      <c r="P141" s="75" t="s">
        <v>1399</v>
      </c>
      <c r="Q141" s="69">
        <v>1446905</v>
      </c>
      <c r="R141" s="63">
        <v>1446905</v>
      </c>
      <c r="S141" s="24" t="s">
        <v>80</v>
      </c>
      <c r="T141" s="54" t="s">
        <v>81</v>
      </c>
      <c r="U141" s="18">
        <v>1552145</v>
      </c>
      <c r="V141" s="18">
        <v>1552145</v>
      </c>
      <c r="W141" s="18" t="s">
        <v>1396</v>
      </c>
      <c r="X141" s="77" t="s">
        <v>1397</v>
      </c>
      <c r="Y141" s="49">
        <f t="shared" si="47"/>
        <v>1446905</v>
      </c>
      <c r="Z141" s="16">
        <f t="shared" si="48"/>
        <v>162229.63950616363</v>
      </c>
      <c r="AA141" s="35">
        <f t="shared" si="49"/>
        <v>0.11212183212177967</v>
      </c>
      <c r="AB141" s="36">
        <f t="shared" si="50"/>
        <v>1609134.6395061635</v>
      </c>
      <c r="AC141" s="36">
        <f t="shared" si="51"/>
        <v>1284675.3604938365</v>
      </c>
      <c r="AD141" s="18" t="str">
        <f t="shared" si="55"/>
        <v/>
      </c>
      <c r="AE141" s="18">
        <f t="shared" si="56"/>
        <v>1500000</v>
      </c>
      <c r="AF141" s="18" t="str">
        <f t="shared" si="57"/>
        <v/>
      </c>
      <c r="AG141" s="18">
        <f t="shared" si="58"/>
        <v>1446905</v>
      </c>
      <c r="AH141" s="18">
        <f t="shared" si="59"/>
        <v>1552145</v>
      </c>
      <c r="AI141" s="94">
        <f t="shared" si="52"/>
        <v>1500000</v>
      </c>
      <c r="AJ141" s="39">
        <f t="shared" si="53"/>
        <v>52620.714631533971</v>
      </c>
      <c r="AK141" s="35">
        <f t="shared" si="54"/>
        <v>3.5080476421022647E-2</v>
      </c>
      <c r="AN141" s="41"/>
    </row>
    <row r="142" spans="1:40" s="15" customFormat="1" ht="85.5" customHeight="1" x14ac:dyDescent="0.2">
      <c r="A142" s="81">
        <v>135</v>
      </c>
      <c r="B142" s="82" t="s">
        <v>216</v>
      </c>
      <c r="C142" s="82" t="s">
        <v>886</v>
      </c>
      <c r="D142" s="83" t="s">
        <v>1391</v>
      </c>
      <c r="E142" s="64">
        <v>1589748</v>
      </c>
      <c r="F142" s="65">
        <v>1589748</v>
      </c>
      <c r="G142" s="25" t="s">
        <v>1392</v>
      </c>
      <c r="H142" s="52" t="s">
        <v>1393</v>
      </c>
      <c r="I142" s="62">
        <v>850000</v>
      </c>
      <c r="J142" s="66">
        <v>850000</v>
      </c>
      <c r="K142" s="28" t="s">
        <v>1394</v>
      </c>
      <c r="L142" s="55" t="s">
        <v>1395</v>
      </c>
      <c r="M142" s="67">
        <v>1701030</v>
      </c>
      <c r="N142" s="68">
        <v>1701030</v>
      </c>
      <c r="O142" s="25" t="s">
        <v>1398</v>
      </c>
      <c r="P142" s="75" t="s">
        <v>1399</v>
      </c>
      <c r="Q142" s="69">
        <v>1956185</v>
      </c>
      <c r="R142" s="63">
        <v>1956185</v>
      </c>
      <c r="S142" s="24" t="s">
        <v>80</v>
      </c>
      <c r="T142" s="54" t="s">
        <v>81</v>
      </c>
      <c r="U142" s="18">
        <v>2098467</v>
      </c>
      <c r="V142" s="18">
        <v>2098467</v>
      </c>
      <c r="W142" s="18" t="s">
        <v>1396</v>
      </c>
      <c r="X142" s="77" t="s">
        <v>1397</v>
      </c>
      <c r="Y142" s="49">
        <f t="shared" si="47"/>
        <v>1701030</v>
      </c>
      <c r="Z142" s="16">
        <f t="shared" si="48"/>
        <v>484899.652438007</v>
      </c>
      <c r="AA142" s="35">
        <f t="shared" si="49"/>
        <v>0.28506237540666951</v>
      </c>
      <c r="AB142" s="36">
        <f t="shared" si="50"/>
        <v>2185929.6524380068</v>
      </c>
      <c r="AC142" s="36">
        <f t="shared" si="51"/>
        <v>1216130.3475619929</v>
      </c>
      <c r="AD142" s="18">
        <f t="shared" si="55"/>
        <v>1589748</v>
      </c>
      <c r="AE142" s="18" t="str">
        <f t="shared" si="56"/>
        <v/>
      </c>
      <c r="AF142" s="18">
        <f t="shared" si="57"/>
        <v>1701030</v>
      </c>
      <c r="AG142" s="18">
        <f t="shared" si="58"/>
        <v>1956185</v>
      </c>
      <c r="AH142" s="18">
        <f t="shared" si="59"/>
        <v>2098467</v>
      </c>
      <c r="AI142" s="94">
        <f t="shared" si="52"/>
        <v>1828607.5</v>
      </c>
      <c r="AJ142" s="39">
        <f t="shared" si="53"/>
        <v>232515.0873190813</v>
      </c>
      <c r="AK142" s="35">
        <f t="shared" si="54"/>
        <v>0.12715418006274246</v>
      </c>
      <c r="AN142" s="41"/>
    </row>
    <row r="143" spans="1:40" s="15" customFormat="1" ht="85.5" customHeight="1" x14ac:dyDescent="0.2">
      <c r="A143" s="81">
        <v>136</v>
      </c>
      <c r="B143" s="82" t="s">
        <v>217</v>
      </c>
      <c r="C143" s="82" t="s">
        <v>887</v>
      </c>
      <c r="D143" s="83" t="s">
        <v>1391</v>
      </c>
      <c r="E143" s="64">
        <v>2119664</v>
      </c>
      <c r="F143" s="65">
        <v>2119664</v>
      </c>
      <c r="G143" s="25" t="s">
        <v>1392</v>
      </c>
      <c r="H143" s="52" t="s">
        <v>1393</v>
      </c>
      <c r="I143" s="62">
        <v>900000</v>
      </c>
      <c r="J143" s="66">
        <v>900000</v>
      </c>
      <c r="K143" s="28" t="s">
        <v>1394</v>
      </c>
      <c r="L143" s="55" t="s">
        <v>1395</v>
      </c>
      <c r="M143" s="67">
        <v>2268040</v>
      </c>
      <c r="N143" s="68">
        <v>2268040</v>
      </c>
      <c r="O143" s="25" t="s">
        <v>1398</v>
      </c>
      <c r="P143" s="75" t="s">
        <v>1399</v>
      </c>
      <c r="Q143" s="69">
        <v>2608246</v>
      </c>
      <c r="R143" s="63">
        <v>2608246</v>
      </c>
      <c r="S143" s="24" t="s">
        <v>80</v>
      </c>
      <c r="T143" s="54" t="s">
        <v>81</v>
      </c>
      <c r="U143" s="18">
        <v>2797956</v>
      </c>
      <c r="V143" s="18">
        <v>2797956</v>
      </c>
      <c r="W143" s="18" t="s">
        <v>1396</v>
      </c>
      <c r="X143" s="77" t="s">
        <v>1397</v>
      </c>
      <c r="Y143" s="49">
        <f t="shared" si="47"/>
        <v>2268040</v>
      </c>
      <c r="Z143" s="16">
        <f t="shared" si="48"/>
        <v>742724.84501004824</v>
      </c>
      <c r="AA143" s="35">
        <f t="shared" si="49"/>
        <v>0.32747431483132938</v>
      </c>
      <c r="AB143" s="36">
        <f t="shared" si="50"/>
        <v>3010764.8450100482</v>
      </c>
      <c r="AC143" s="36">
        <f t="shared" si="51"/>
        <v>1525315.1549899518</v>
      </c>
      <c r="AD143" s="18">
        <f t="shared" si="55"/>
        <v>2119664</v>
      </c>
      <c r="AE143" s="18" t="str">
        <f t="shared" si="56"/>
        <v/>
      </c>
      <c r="AF143" s="18">
        <f t="shared" si="57"/>
        <v>2268040</v>
      </c>
      <c r="AG143" s="18">
        <f t="shared" si="58"/>
        <v>2608246</v>
      </c>
      <c r="AH143" s="18">
        <f t="shared" si="59"/>
        <v>2797956</v>
      </c>
      <c r="AI143" s="94">
        <f t="shared" si="52"/>
        <v>2438143</v>
      </c>
      <c r="AJ143" s="39">
        <f t="shared" si="53"/>
        <v>310020.00190256542</v>
      </c>
      <c r="AK143" s="35">
        <f t="shared" si="54"/>
        <v>0.12715415047540912</v>
      </c>
      <c r="AN143" s="41"/>
    </row>
    <row r="144" spans="1:40" s="15" customFormat="1" ht="85.5" customHeight="1" x14ac:dyDescent="0.2">
      <c r="A144" s="81">
        <v>137</v>
      </c>
      <c r="B144" s="82" t="s">
        <v>218</v>
      </c>
      <c r="C144" s="82" t="s">
        <v>888</v>
      </c>
      <c r="D144" s="83" t="s">
        <v>1391</v>
      </c>
      <c r="E144" s="64">
        <v>3179496</v>
      </c>
      <c r="F144" s="65">
        <v>3179496</v>
      </c>
      <c r="G144" s="25" t="s">
        <v>1392</v>
      </c>
      <c r="H144" s="52" t="s">
        <v>1393</v>
      </c>
      <c r="I144" s="62">
        <v>950000</v>
      </c>
      <c r="J144" s="66">
        <v>950000</v>
      </c>
      <c r="K144" s="28" t="s">
        <v>1394</v>
      </c>
      <c r="L144" s="55" t="s">
        <v>1395</v>
      </c>
      <c r="M144" s="67">
        <v>3402061</v>
      </c>
      <c r="N144" s="68">
        <v>3402061</v>
      </c>
      <c r="O144" s="25" t="s">
        <v>1398</v>
      </c>
      <c r="P144" s="75" t="s">
        <v>1399</v>
      </c>
      <c r="Q144" s="69">
        <v>3912370</v>
      </c>
      <c r="R144" s="63">
        <v>3912370</v>
      </c>
      <c r="S144" s="24" t="s">
        <v>80</v>
      </c>
      <c r="T144" s="54" t="s">
        <v>81</v>
      </c>
      <c r="U144" s="18">
        <v>4196934</v>
      </c>
      <c r="V144" s="18">
        <v>4196934</v>
      </c>
      <c r="W144" s="18" t="s">
        <v>1396</v>
      </c>
      <c r="X144" s="77" t="s">
        <v>1397</v>
      </c>
      <c r="Y144" s="49">
        <f t="shared" si="47"/>
        <v>3402061</v>
      </c>
      <c r="Z144" s="16">
        <f t="shared" si="48"/>
        <v>1282507.4380611596</v>
      </c>
      <c r="AA144" s="35">
        <f t="shared" si="49"/>
        <v>0.37697955388253168</v>
      </c>
      <c r="AB144" s="36">
        <f t="shared" si="50"/>
        <v>4684568.4380611591</v>
      </c>
      <c r="AC144" s="36">
        <f t="shared" si="51"/>
        <v>2119553.5619388404</v>
      </c>
      <c r="AD144" s="18">
        <f t="shared" si="55"/>
        <v>3179496</v>
      </c>
      <c r="AE144" s="18" t="str">
        <f t="shared" si="56"/>
        <v/>
      </c>
      <c r="AF144" s="18">
        <f t="shared" si="57"/>
        <v>3402061</v>
      </c>
      <c r="AG144" s="18">
        <f t="shared" si="58"/>
        <v>3912370</v>
      </c>
      <c r="AH144" s="18">
        <f t="shared" si="59"/>
        <v>4196934</v>
      </c>
      <c r="AI144" s="94">
        <f t="shared" si="52"/>
        <v>3657215.5</v>
      </c>
      <c r="AJ144" s="39">
        <f t="shared" si="53"/>
        <v>465029.98063305911</v>
      </c>
      <c r="AK144" s="35">
        <f t="shared" si="54"/>
        <v>0.12715410963151039</v>
      </c>
      <c r="AN144" s="41"/>
    </row>
    <row r="145" spans="1:40" s="15" customFormat="1" ht="85.5" customHeight="1" x14ac:dyDescent="0.2">
      <c r="A145" s="81">
        <v>138</v>
      </c>
      <c r="B145" s="82" t="s">
        <v>219</v>
      </c>
      <c r="C145" s="82" t="s">
        <v>889</v>
      </c>
      <c r="D145" s="83" t="s">
        <v>1391</v>
      </c>
      <c r="E145" s="64">
        <v>4239328</v>
      </c>
      <c r="F145" s="65">
        <v>4239328</v>
      </c>
      <c r="G145" s="25" t="s">
        <v>1392</v>
      </c>
      <c r="H145" s="52" t="s">
        <v>1393</v>
      </c>
      <c r="I145" s="62">
        <v>980000</v>
      </c>
      <c r="J145" s="66">
        <v>980000</v>
      </c>
      <c r="K145" s="28" t="s">
        <v>1394</v>
      </c>
      <c r="L145" s="55" t="s">
        <v>1395</v>
      </c>
      <c r="M145" s="67">
        <v>4536081</v>
      </c>
      <c r="N145" s="68">
        <v>4536081</v>
      </c>
      <c r="O145" s="25" t="s">
        <v>1398</v>
      </c>
      <c r="P145" s="75" t="s">
        <v>1399</v>
      </c>
      <c r="Q145" s="69">
        <v>5216493</v>
      </c>
      <c r="R145" s="63">
        <v>5216493</v>
      </c>
      <c r="S145" s="24" t="s">
        <v>80</v>
      </c>
      <c r="T145" s="54" t="s">
        <v>81</v>
      </c>
      <c r="U145" s="18">
        <v>5595913</v>
      </c>
      <c r="V145" s="18">
        <v>5595913</v>
      </c>
      <c r="W145" s="18" t="s">
        <v>1396</v>
      </c>
      <c r="X145" s="77" t="s">
        <v>1397</v>
      </c>
      <c r="Y145" s="49">
        <f t="shared" si="47"/>
        <v>4536081</v>
      </c>
      <c r="Z145" s="16">
        <f t="shared" si="48"/>
        <v>1832168.8976400348</v>
      </c>
      <c r="AA145" s="35">
        <f t="shared" si="49"/>
        <v>0.40391009279596962</v>
      </c>
      <c r="AB145" s="36">
        <f t="shared" si="50"/>
        <v>6368249.8976400346</v>
      </c>
      <c r="AC145" s="36">
        <f t="shared" si="51"/>
        <v>2703912.1023599654</v>
      </c>
      <c r="AD145" s="18">
        <f t="shared" si="55"/>
        <v>4239328</v>
      </c>
      <c r="AE145" s="18" t="str">
        <f t="shared" si="56"/>
        <v/>
      </c>
      <c r="AF145" s="18">
        <f t="shared" si="57"/>
        <v>4536081</v>
      </c>
      <c r="AG145" s="18">
        <f t="shared" si="58"/>
        <v>5216493</v>
      </c>
      <c r="AH145" s="18">
        <f t="shared" si="59"/>
        <v>5595913</v>
      </c>
      <c r="AI145" s="94">
        <f t="shared" si="52"/>
        <v>4876287</v>
      </c>
      <c r="AJ145" s="39">
        <f t="shared" si="53"/>
        <v>620040.35734424845</v>
      </c>
      <c r="AK145" s="35">
        <f t="shared" si="54"/>
        <v>0.12715419690109472</v>
      </c>
      <c r="AN145" s="41"/>
    </row>
    <row r="146" spans="1:40" s="15" customFormat="1" ht="85.5" customHeight="1" x14ac:dyDescent="0.2">
      <c r="A146" s="81">
        <v>139</v>
      </c>
      <c r="B146" s="82" t="s">
        <v>220</v>
      </c>
      <c r="C146" s="82" t="s">
        <v>890</v>
      </c>
      <c r="D146" s="83" t="s">
        <v>1391</v>
      </c>
      <c r="E146" s="64">
        <v>4592605</v>
      </c>
      <c r="F146" s="65">
        <v>4592605</v>
      </c>
      <c r="G146" s="25" t="s">
        <v>1392</v>
      </c>
      <c r="H146" s="52" t="s">
        <v>1393</v>
      </c>
      <c r="I146" s="62">
        <v>1500000</v>
      </c>
      <c r="J146" s="66">
        <v>1500000</v>
      </c>
      <c r="K146" s="28" t="s">
        <v>1394</v>
      </c>
      <c r="L146" s="55" t="s">
        <v>1395</v>
      </c>
      <c r="M146" s="67">
        <v>4914087</v>
      </c>
      <c r="N146" s="68">
        <v>4914087</v>
      </c>
      <c r="O146" s="25" t="s">
        <v>1398</v>
      </c>
      <c r="P146" s="75" t="s">
        <v>1399</v>
      </c>
      <c r="Q146" s="69">
        <v>5651201</v>
      </c>
      <c r="R146" s="63">
        <v>5651201</v>
      </c>
      <c r="S146" s="24" t="s">
        <v>80</v>
      </c>
      <c r="T146" s="54" t="s">
        <v>81</v>
      </c>
      <c r="U146" s="18">
        <v>6062239</v>
      </c>
      <c r="V146" s="18">
        <v>6062239</v>
      </c>
      <c r="W146" s="18" t="s">
        <v>1396</v>
      </c>
      <c r="X146" s="77" t="s">
        <v>1397</v>
      </c>
      <c r="Y146" s="49">
        <f t="shared" si="47"/>
        <v>4914087</v>
      </c>
      <c r="Z146" s="16">
        <f t="shared" si="48"/>
        <v>1798346.9177018655</v>
      </c>
      <c r="AA146" s="35">
        <f t="shared" si="49"/>
        <v>0.36595748461552791</v>
      </c>
      <c r="AB146" s="36">
        <f t="shared" si="50"/>
        <v>6712433.9177018655</v>
      </c>
      <c r="AC146" s="36">
        <f t="shared" si="51"/>
        <v>3115740.0822981345</v>
      </c>
      <c r="AD146" s="18">
        <f t="shared" si="55"/>
        <v>4592605</v>
      </c>
      <c r="AE146" s="18" t="str">
        <f t="shared" si="56"/>
        <v/>
      </c>
      <c r="AF146" s="18">
        <f t="shared" si="57"/>
        <v>4914087</v>
      </c>
      <c r="AG146" s="18">
        <f t="shared" si="58"/>
        <v>5651201</v>
      </c>
      <c r="AH146" s="18">
        <f t="shared" si="59"/>
        <v>6062239</v>
      </c>
      <c r="AI146" s="94">
        <f t="shared" si="52"/>
        <v>5282644</v>
      </c>
      <c r="AJ146" s="39">
        <f t="shared" si="53"/>
        <v>671710.66210584051</v>
      </c>
      <c r="AK146" s="35">
        <f t="shared" si="54"/>
        <v>0.12715425497266908</v>
      </c>
      <c r="AN146" s="41"/>
    </row>
    <row r="147" spans="1:40" s="15" customFormat="1" ht="85.5" customHeight="1" x14ac:dyDescent="0.2">
      <c r="A147" s="81">
        <v>140</v>
      </c>
      <c r="B147" s="82" t="s">
        <v>221</v>
      </c>
      <c r="C147" s="82" t="s">
        <v>891</v>
      </c>
      <c r="D147" s="83" t="s">
        <v>1391</v>
      </c>
      <c r="E147" s="64">
        <v>140014</v>
      </c>
      <c r="F147" s="65">
        <v>140014</v>
      </c>
      <c r="G147" s="25" t="s">
        <v>1392</v>
      </c>
      <c r="H147" s="52" t="s">
        <v>1393</v>
      </c>
      <c r="I147" s="62">
        <v>390000</v>
      </c>
      <c r="J147" s="66">
        <v>390000</v>
      </c>
      <c r="K147" s="28" t="s">
        <v>1394</v>
      </c>
      <c r="L147" s="55" t="s">
        <v>1395</v>
      </c>
      <c r="M147" s="67">
        <v>149958</v>
      </c>
      <c r="N147" s="68">
        <v>149958</v>
      </c>
      <c r="O147" s="25" t="s">
        <v>1398</v>
      </c>
      <c r="P147" s="75" t="s">
        <v>1399</v>
      </c>
      <c r="Q147" s="69">
        <v>172452</v>
      </c>
      <c r="R147" s="63">
        <v>172452</v>
      </c>
      <c r="S147" s="24" t="s">
        <v>80</v>
      </c>
      <c r="T147" s="54" t="s">
        <v>81</v>
      </c>
      <c r="U147" s="18">
        <v>184995</v>
      </c>
      <c r="V147" s="18">
        <v>184995</v>
      </c>
      <c r="W147" s="18" t="s">
        <v>1396</v>
      </c>
      <c r="X147" s="77" t="s">
        <v>1397</v>
      </c>
      <c r="Y147" s="49">
        <f t="shared" si="47"/>
        <v>172452</v>
      </c>
      <c r="Z147" s="16">
        <f t="shared" si="48"/>
        <v>103569.45492856471</v>
      </c>
      <c r="AA147" s="35">
        <f t="shared" si="49"/>
        <v>0.60056975232855925</v>
      </c>
      <c r="AB147" s="36">
        <f t="shared" si="50"/>
        <v>276021.45492856472</v>
      </c>
      <c r="AC147" s="36">
        <f t="shared" si="51"/>
        <v>68882.545071435292</v>
      </c>
      <c r="AD147" s="18">
        <f t="shared" si="55"/>
        <v>140014</v>
      </c>
      <c r="AE147" s="18" t="str">
        <f t="shared" si="56"/>
        <v/>
      </c>
      <c r="AF147" s="18">
        <f t="shared" si="57"/>
        <v>149958</v>
      </c>
      <c r="AG147" s="18">
        <f t="shared" si="58"/>
        <v>172452</v>
      </c>
      <c r="AH147" s="18">
        <f t="shared" si="59"/>
        <v>184995</v>
      </c>
      <c r="AI147" s="94">
        <f t="shared" si="52"/>
        <v>161205</v>
      </c>
      <c r="AJ147" s="39">
        <f t="shared" si="53"/>
        <v>20545.266273523932</v>
      </c>
      <c r="AK147" s="35">
        <f t="shared" si="54"/>
        <v>0.12744807092536789</v>
      </c>
      <c r="AN147" s="41"/>
    </row>
    <row r="148" spans="1:40" s="15" customFormat="1" ht="85.5" customHeight="1" x14ac:dyDescent="0.2">
      <c r="A148" s="81">
        <v>141</v>
      </c>
      <c r="B148" s="82" t="s">
        <v>222</v>
      </c>
      <c r="C148" s="82" t="s">
        <v>892</v>
      </c>
      <c r="D148" s="83" t="s">
        <v>1391</v>
      </c>
      <c r="E148" s="64">
        <v>348323</v>
      </c>
      <c r="F148" s="65">
        <v>348323</v>
      </c>
      <c r="G148" s="25" t="s">
        <v>1392</v>
      </c>
      <c r="H148" s="52" t="s">
        <v>1393</v>
      </c>
      <c r="I148" s="62">
        <v>550000</v>
      </c>
      <c r="J148" s="66">
        <v>550000</v>
      </c>
      <c r="K148" s="28" t="s">
        <v>1394</v>
      </c>
      <c r="L148" s="55" t="s">
        <v>1395</v>
      </c>
      <c r="M148" s="67">
        <v>373060</v>
      </c>
      <c r="N148" s="68">
        <v>373060</v>
      </c>
      <c r="O148" s="25" t="s">
        <v>1398</v>
      </c>
      <c r="P148" s="75" t="s">
        <v>1399</v>
      </c>
      <c r="Q148" s="69">
        <v>429018</v>
      </c>
      <c r="R148" s="63">
        <v>429018</v>
      </c>
      <c r="S148" s="24" t="s">
        <v>80</v>
      </c>
      <c r="T148" s="54" t="s">
        <v>81</v>
      </c>
      <c r="U148" s="18">
        <v>460223</v>
      </c>
      <c r="V148" s="18">
        <v>460223</v>
      </c>
      <c r="W148" s="18" t="s">
        <v>1396</v>
      </c>
      <c r="X148" s="77" t="s">
        <v>1397</v>
      </c>
      <c r="Y148" s="49">
        <f t="shared" si="47"/>
        <v>429018</v>
      </c>
      <c r="Z148" s="16">
        <f t="shared" si="48"/>
        <v>79380.59603391758</v>
      </c>
      <c r="AA148" s="35">
        <f t="shared" si="49"/>
        <v>0.18502859095403359</v>
      </c>
      <c r="AB148" s="36">
        <f t="shared" si="50"/>
        <v>508398.59603391757</v>
      </c>
      <c r="AC148" s="36">
        <f t="shared" si="51"/>
        <v>349637.40396608243</v>
      </c>
      <c r="AD148" s="18" t="str">
        <f t="shared" si="55"/>
        <v/>
      </c>
      <c r="AE148" s="18" t="str">
        <f t="shared" si="56"/>
        <v/>
      </c>
      <c r="AF148" s="18">
        <f t="shared" si="57"/>
        <v>373060</v>
      </c>
      <c r="AG148" s="18">
        <f t="shared" si="58"/>
        <v>429018</v>
      </c>
      <c r="AH148" s="18">
        <f t="shared" si="59"/>
        <v>460223</v>
      </c>
      <c r="AI148" s="94">
        <f t="shared" si="52"/>
        <v>429018</v>
      </c>
      <c r="AJ148" s="39">
        <f t="shared" si="53"/>
        <v>44163.405586526045</v>
      </c>
      <c r="AK148" s="35">
        <f t="shared" si="54"/>
        <v>0.10294068217773157</v>
      </c>
      <c r="AN148" s="41"/>
    </row>
    <row r="149" spans="1:40" s="15" customFormat="1" ht="85.5" customHeight="1" x14ac:dyDescent="0.2">
      <c r="A149" s="81">
        <v>142</v>
      </c>
      <c r="B149" s="82" t="s">
        <v>223</v>
      </c>
      <c r="C149" s="82" t="s">
        <v>893</v>
      </c>
      <c r="D149" s="83" t="s">
        <v>1391</v>
      </c>
      <c r="E149" s="64">
        <v>93121</v>
      </c>
      <c r="F149" s="65">
        <v>93121</v>
      </c>
      <c r="G149" s="25" t="s">
        <v>1392</v>
      </c>
      <c r="H149" s="52" t="s">
        <v>1393</v>
      </c>
      <c r="I149" s="62">
        <v>180000</v>
      </c>
      <c r="J149" s="66">
        <v>180000</v>
      </c>
      <c r="K149" s="28" t="s">
        <v>1394</v>
      </c>
      <c r="L149" s="55" t="s">
        <v>1395</v>
      </c>
      <c r="M149" s="67">
        <v>99735</v>
      </c>
      <c r="N149" s="68">
        <v>99735</v>
      </c>
      <c r="O149" s="25" t="s">
        <v>1398</v>
      </c>
      <c r="P149" s="75" t="s">
        <v>1399</v>
      </c>
      <c r="Q149" s="69">
        <v>114695</v>
      </c>
      <c r="R149" s="63">
        <v>114695</v>
      </c>
      <c r="S149" s="24" t="s">
        <v>80</v>
      </c>
      <c r="T149" s="54" t="s">
        <v>81</v>
      </c>
      <c r="U149" s="18">
        <v>123037</v>
      </c>
      <c r="V149" s="18">
        <v>123037</v>
      </c>
      <c r="W149" s="18" t="s">
        <v>1396</v>
      </c>
      <c r="X149" s="77" t="s">
        <v>1397</v>
      </c>
      <c r="Y149" s="49">
        <f t="shared" si="47"/>
        <v>114695</v>
      </c>
      <c r="Z149" s="16">
        <f t="shared" si="48"/>
        <v>34453.215057524008</v>
      </c>
      <c r="AA149" s="35">
        <f t="shared" si="49"/>
        <v>0.30038986056518602</v>
      </c>
      <c r="AB149" s="36">
        <f t="shared" si="50"/>
        <v>149148.21505752401</v>
      </c>
      <c r="AC149" s="36">
        <f t="shared" si="51"/>
        <v>80241.784942475992</v>
      </c>
      <c r="AD149" s="18">
        <f t="shared" si="55"/>
        <v>93121</v>
      </c>
      <c r="AE149" s="18" t="str">
        <f t="shared" si="56"/>
        <v/>
      </c>
      <c r="AF149" s="18">
        <f t="shared" si="57"/>
        <v>99735</v>
      </c>
      <c r="AG149" s="18">
        <f t="shared" si="58"/>
        <v>114695</v>
      </c>
      <c r="AH149" s="18">
        <f t="shared" si="59"/>
        <v>123037</v>
      </c>
      <c r="AI149" s="94">
        <f t="shared" si="52"/>
        <v>107215</v>
      </c>
      <c r="AJ149" s="39">
        <f t="shared" si="53"/>
        <v>13664.196817474003</v>
      </c>
      <c r="AK149" s="35">
        <f t="shared" si="54"/>
        <v>0.12744668952547689</v>
      </c>
      <c r="AN149" s="41"/>
    </row>
    <row r="150" spans="1:40" s="15" customFormat="1" ht="85.5" customHeight="1" x14ac:dyDescent="0.2">
      <c r="A150" s="81">
        <v>143</v>
      </c>
      <c r="B150" s="82" t="s">
        <v>224</v>
      </c>
      <c r="C150" s="82" t="s">
        <v>894</v>
      </c>
      <c r="D150" s="83" t="s">
        <v>1391</v>
      </c>
      <c r="E150" s="64">
        <v>426398</v>
      </c>
      <c r="F150" s="65">
        <v>426398</v>
      </c>
      <c r="G150" s="25" t="s">
        <v>1392</v>
      </c>
      <c r="H150" s="52" t="s">
        <v>1393</v>
      </c>
      <c r="I150" s="62">
        <v>400000</v>
      </c>
      <c r="J150" s="66">
        <v>400000</v>
      </c>
      <c r="K150" s="28" t="s">
        <v>1394</v>
      </c>
      <c r="L150" s="55" t="s">
        <v>1395</v>
      </c>
      <c r="M150" s="67">
        <v>456680</v>
      </c>
      <c r="N150" s="68">
        <v>456680</v>
      </c>
      <c r="O150" s="25" t="s">
        <v>1398</v>
      </c>
      <c r="P150" s="75" t="s">
        <v>1399</v>
      </c>
      <c r="Q150" s="69">
        <v>525182</v>
      </c>
      <c r="R150" s="63">
        <v>525182</v>
      </c>
      <c r="S150" s="24" t="s">
        <v>80</v>
      </c>
      <c r="T150" s="54" t="s">
        <v>81</v>
      </c>
      <c r="U150" s="18">
        <v>563380</v>
      </c>
      <c r="V150" s="18">
        <v>563380</v>
      </c>
      <c r="W150" s="18" t="s">
        <v>1396</v>
      </c>
      <c r="X150" s="77" t="s">
        <v>1397</v>
      </c>
      <c r="Y150" s="49">
        <f t="shared" si="47"/>
        <v>456680</v>
      </c>
      <c r="Z150" s="16">
        <f t="shared" si="48"/>
        <v>68282.092103274044</v>
      </c>
      <c r="AA150" s="35">
        <f t="shared" si="49"/>
        <v>0.14951846392063162</v>
      </c>
      <c r="AB150" s="36">
        <f t="shared" si="50"/>
        <v>524962.09210327407</v>
      </c>
      <c r="AC150" s="36">
        <f t="shared" si="51"/>
        <v>388397.90789672593</v>
      </c>
      <c r="AD150" s="18">
        <f t="shared" si="55"/>
        <v>426398</v>
      </c>
      <c r="AE150" s="18">
        <f t="shared" si="56"/>
        <v>400000</v>
      </c>
      <c r="AF150" s="18">
        <f t="shared" si="57"/>
        <v>456680</v>
      </c>
      <c r="AG150" s="18" t="str">
        <f t="shared" si="58"/>
        <v/>
      </c>
      <c r="AH150" s="18" t="str">
        <f t="shared" si="59"/>
        <v/>
      </c>
      <c r="AI150" s="94">
        <f t="shared" si="52"/>
        <v>426398</v>
      </c>
      <c r="AJ150" s="39">
        <f t="shared" si="53"/>
        <v>28362.170603346516</v>
      </c>
      <c r="AK150" s="35">
        <f t="shared" si="54"/>
        <v>6.6515721469956504E-2</v>
      </c>
      <c r="AN150" s="41"/>
    </row>
    <row r="151" spans="1:40" s="15" customFormat="1" ht="85.5" customHeight="1" x14ac:dyDescent="0.2">
      <c r="A151" s="81">
        <v>144</v>
      </c>
      <c r="B151" s="82" t="s">
        <v>225</v>
      </c>
      <c r="C151" s="82" t="s">
        <v>895</v>
      </c>
      <c r="D151" s="83" t="s">
        <v>1391</v>
      </c>
      <c r="E151" s="64">
        <v>204124</v>
      </c>
      <c r="F151" s="65">
        <v>204124</v>
      </c>
      <c r="G151" s="25" t="s">
        <v>1392</v>
      </c>
      <c r="H151" s="52" t="s">
        <v>1393</v>
      </c>
      <c r="I151" s="62">
        <v>390000</v>
      </c>
      <c r="J151" s="66">
        <v>390000</v>
      </c>
      <c r="K151" s="28" t="s">
        <v>1394</v>
      </c>
      <c r="L151" s="55" t="s">
        <v>1395</v>
      </c>
      <c r="M151" s="67">
        <v>218620</v>
      </c>
      <c r="N151" s="68">
        <v>218620</v>
      </c>
      <c r="O151" s="25" t="s">
        <v>1398</v>
      </c>
      <c r="P151" s="75" t="s">
        <v>1399</v>
      </c>
      <c r="Q151" s="69">
        <v>251413</v>
      </c>
      <c r="R151" s="63">
        <v>251413</v>
      </c>
      <c r="S151" s="24" t="s">
        <v>80</v>
      </c>
      <c r="T151" s="54" t="s">
        <v>81</v>
      </c>
      <c r="U151" s="18">
        <v>269699</v>
      </c>
      <c r="V151" s="18">
        <v>269699</v>
      </c>
      <c r="W151" s="18" t="s">
        <v>1396</v>
      </c>
      <c r="X151" s="77" t="s">
        <v>1397</v>
      </c>
      <c r="Y151" s="49">
        <f t="shared" si="47"/>
        <v>251413</v>
      </c>
      <c r="Z151" s="16">
        <f t="shared" si="48"/>
        <v>73608.751515699521</v>
      </c>
      <c r="AA151" s="35">
        <f t="shared" si="49"/>
        <v>0.29278021230286233</v>
      </c>
      <c r="AB151" s="36">
        <f t="shared" si="50"/>
        <v>325021.75151569955</v>
      </c>
      <c r="AC151" s="36">
        <f t="shared" si="51"/>
        <v>177804.24848430048</v>
      </c>
      <c r="AD151" s="18">
        <f t="shared" si="55"/>
        <v>204124</v>
      </c>
      <c r="AE151" s="18" t="str">
        <f t="shared" si="56"/>
        <v/>
      </c>
      <c r="AF151" s="18">
        <f t="shared" si="57"/>
        <v>218620</v>
      </c>
      <c r="AG151" s="18">
        <f t="shared" si="58"/>
        <v>251413</v>
      </c>
      <c r="AH151" s="18">
        <f t="shared" si="59"/>
        <v>269699</v>
      </c>
      <c r="AI151" s="94">
        <f t="shared" si="52"/>
        <v>235016.5</v>
      </c>
      <c r="AJ151" s="39">
        <f t="shared" si="53"/>
        <v>29951.748763636489</v>
      </c>
      <c r="AK151" s="35">
        <f t="shared" si="54"/>
        <v>0.12744530177088201</v>
      </c>
      <c r="AN151" s="41"/>
    </row>
    <row r="152" spans="1:40" s="15" customFormat="1" ht="85.5" customHeight="1" x14ac:dyDescent="0.2">
      <c r="A152" s="81">
        <v>145</v>
      </c>
      <c r="B152" s="82" t="s">
        <v>226</v>
      </c>
      <c r="C152" s="82" t="s">
        <v>896</v>
      </c>
      <c r="D152" s="83" t="s">
        <v>1391</v>
      </c>
      <c r="E152" s="64">
        <v>655853</v>
      </c>
      <c r="F152" s="65">
        <v>655853</v>
      </c>
      <c r="G152" s="25" t="s">
        <v>1392</v>
      </c>
      <c r="H152" s="52" t="s">
        <v>1393</v>
      </c>
      <c r="I152" s="62">
        <v>1500000</v>
      </c>
      <c r="J152" s="66">
        <v>1500000</v>
      </c>
      <c r="K152" s="28" t="s">
        <v>1394</v>
      </c>
      <c r="L152" s="55" t="s">
        <v>1395</v>
      </c>
      <c r="M152" s="67">
        <v>702431</v>
      </c>
      <c r="N152" s="68">
        <v>702431</v>
      </c>
      <c r="O152" s="25" t="s">
        <v>1398</v>
      </c>
      <c r="P152" s="75" t="s">
        <v>1399</v>
      </c>
      <c r="Q152" s="69">
        <v>807795</v>
      </c>
      <c r="R152" s="63">
        <v>807795</v>
      </c>
      <c r="S152" s="24" t="s">
        <v>80</v>
      </c>
      <c r="T152" s="54" t="s">
        <v>81</v>
      </c>
      <c r="U152" s="18">
        <v>866550</v>
      </c>
      <c r="V152" s="18">
        <v>866550</v>
      </c>
      <c r="W152" s="18" t="s">
        <v>1396</v>
      </c>
      <c r="X152" s="77" t="s">
        <v>1397</v>
      </c>
      <c r="Y152" s="49">
        <f t="shared" si="47"/>
        <v>807795</v>
      </c>
      <c r="Z152" s="16">
        <f t="shared" si="48"/>
        <v>342070.53423482698</v>
      </c>
      <c r="AA152" s="35">
        <f t="shared" si="49"/>
        <v>0.42346205935271569</v>
      </c>
      <c r="AB152" s="36">
        <f t="shared" si="50"/>
        <v>1149865.5342348269</v>
      </c>
      <c r="AC152" s="36">
        <f t="shared" si="51"/>
        <v>465724.46576517302</v>
      </c>
      <c r="AD152" s="18">
        <f t="shared" si="55"/>
        <v>655853</v>
      </c>
      <c r="AE152" s="18" t="str">
        <f t="shared" si="56"/>
        <v/>
      </c>
      <c r="AF152" s="18">
        <f t="shared" si="57"/>
        <v>702431</v>
      </c>
      <c r="AG152" s="18">
        <f t="shared" si="58"/>
        <v>807795</v>
      </c>
      <c r="AH152" s="18">
        <f t="shared" si="59"/>
        <v>866550</v>
      </c>
      <c r="AI152" s="94">
        <f t="shared" si="52"/>
        <v>755113</v>
      </c>
      <c r="AJ152" s="39">
        <f t="shared" si="53"/>
        <v>96236.633677531208</v>
      </c>
      <c r="AK152" s="35">
        <f>+AJ152/AI152-0.0014</f>
        <v>0.1260466651713468</v>
      </c>
      <c r="AN152" s="41"/>
    </row>
    <row r="153" spans="1:40" s="15" customFormat="1" ht="85.5" customHeight="1" x14ac:dyDescent="0.2">
      <c r="A153" s="81">
        <v>146</v>
      </c>
      <c r="B153" s="82" t="s">
        <v>227</v>
      </c>
      <c r="C153" s="82" t="s">
        <v>897</v>
      </c>
      <c r="D153" s="83" t="s">
        <v>1391</v>
      </c>
      <c r="E153" s="64">
        <v>270188</v>
      </c>
      <c r="F153" s="65">
        <v>270188</v>
      </c>
      <c r="G153" s="25" t="s">
        <v>1392</v>
      </c>
      <c r="H153" s="52" t="s">
        <v>1393</v>
      </c>
      <c r="I153" s="62">
        <v>190000</v>
      </c>
      <c r="J153" s="66">
        <v>190000</v>
      </c>
      <c r="K153" s="28" t="s">
        <v>1394</v>
      </c>
      <c r="L153" s="55" t="s">
        <v>1395</v>
      </c>
      <c r="M153" s="67">
        <v>289377</v>
      </c>
      <c r="N153" s="68">
        <v>289377</v>
      </c>
      <c r="O153" s="25" t="s">
        <v>1398</v>
      </c>
      <c r="P153" s="75" t="s">
        <v>1399</v>
      </c>
      <c r="Q153" s="69">
        <v>332783</v>
      </c>
      <c r="R153" s="63">
        <v>332783</v>
      </c>
      <c r="S153" s="24" t="s">
        <v>80</v>
      </c>
      <c r="T153" s="54" t="s">
        <v>81</v>
      </c>
      <c r="U153" s="18">
        <v>356988</v>
      </c>
      <c r="V153" s="18">
        <v>356988</v>
      </c>
      <c r="W153" s="18" t="s">
        <v>1396</v>
      </c>
      <c r="X153" s="77" t="s">
        <v>1397</v>
      </c>
      <c r="Y153" s="49">
        <f t="shared" si="47"/>
        <v>289377</v>
      </c>
      <c r="Z153" s="16">
        <f t="shared" si="48"/>
        <v>64590.898210970845</v>
      </c>
      <c r="AA153" s="35">
        <f t="shared" si="49"/>
        <v>0.22320674487250489</v>
      </c>
      <c r="AB153" s="36">
        <f t="shared" si="50"/>
        <v>353967.89821097086</v>
      </c>
      <c r="AC153" s="36">
        <f t="shared" si="51"/>
        <v>224786.10178902914</v>
      </c>
      <c r="AD153" s="18">
        <f t="shared" si="55"/>
        <v>270188</v>
      </c>
      <c r="AE153" s="18" t="str">
        <f t="shared" si="56"/>
        <v/>
      </c>
      <c r="AF153" s="18">
        <f t="shared" si="57"/>
        <v>289377</v>
      </c>
      <c r="AG153" s="18">
        <f t="shared" si="58"/>
        <v>332783</v>
      </c>
      <c r="AH153" s="18" t="str">
        <f t="shared" si="59"/>
        <v/>
      </c>
      <c r="AI153" s="94">
        <f t="shared" si="52"/>
        <v>289377</v>
      </c>
      <c r="AJ153" s="39">
        <f t="shared" si="53"/>
        <v>32068.760972842923</v>
      </c>
      <c r="AK153" s="35">
        <f t="shared" si="54"/>
        <v>0.11082000633375466</v>
      </c>
      <c r="AN153" s="41"/>
    </row>
    <row r="154" spans="1:40" s="15" customFormat="1" ht="85.5" customHeight="1" x14ac:dyDescent="0.2">
      <c r="A154" s="81">
        <v>147</v>
      </c>
      <c r="B154" s="82" t="s">
        <v>228</v>
      </c>
      <c r="C154" s="82" t="s">
        <v>898</v>
      </c>
      <c r="D154" s="83" t="s">
        <v>1391</v>
      </c>
      <c r="E154" s="64">
        <v>634209</v>
      </c>
      <c r="F154" s="65">
        <v>634209</v>
      </c>
      <c r="G154" s="25" t="s">
        <v>1392</v>
      </c>
      <c r="H154" s="52" t="s">
        <v>1393</v>
      </c>
      <c r="I154" s="62">
        <v>3500000</v>
      </c>
      <c r="J154" s="66">
        <v>3500000</v>
      </c>
      <c r="K154" s="28" t="s">
        <v>1394</v>
      </c>
      <c r="L154" s="55" t="s">
        <v>1395</v>
      </c>
      <c r="M154" s="67">
        <v>679249</v>
      </c>
      <c r="N154" s="68">
        <v>679249</v>
      </c>
      <c r="O154" s="25" t="s">
        <v>1398</v>
      </c>
      <c r="P154" s="75" t="s">
        <v>1399</v>
      </c>
      <c r="Q154" s="69">
        <v>781136</v>
      </c>
      <c r="R154" s="63">
        <v>781136</v>
      </c>
      <c r="S154" s="24" t="s">
        <v>80</v>
      </c>
      <c r="T154" s="54" t="s">
        <v>81</v>
      </c>
      <c r="U154" s="18">
        <v>837952</v>
      </c>
      <c r="V154" s="18">
        <v>837952</v>
      </c>
      <c r="W154" s="18" t="s">
        <v>1396</v>
      </c>
      <c r="X154" s="77" t="s">
        <v>1397</v>
      </c>
      <c r="Y154" s="49">
        <f t="shared" si="47"/>
        <v>781136</v>
      </c>
      <c r="Z154" s="16">
        <f t="shared" si="48"/>
        <v>1240000.7717798809</v>
      </c>
      <c r="AA154" s="35">
        <f t="shared" si="49"/>
        <v>1.5874326260470404</v>
      </c>
      <c r="AB154" s="36">
        <f t="shared" si="50"/>
        <v>2021136.7717798809</v>
      </c>
      <c r="AC154" s="36">
        <f t="shared" si="51"/>
        <v>-458864.77177988086</v>
      </c>
      <c r="AD154" s="18">
        <f t="shared" si="55"/>
        <v>634209</v>
      </c>
      <c r="AE154" s="18" t="str">
        <f t="shared" si="56"/>
        <v/>
      </c>
      <c r="AF154" s="18">
        <f t="shared" si="57"/>
        <v>679249</v>
      </c>
      <c r="AG154" s="18">
        <f t="shared" si="58"/>
        <v>781136</v>
      </c>
      <c r="AH154" s="18">
        <f t="shared" si="59"/>
        <v>837952</v>
      </c>
      <c r="AI154" s="94">
        <f t="shared" si="52"/>
        <v>730192.5</v>
      </c>
      <c r="AJ154" s="39">
        <f t="shared" si="53"/>
        <v>93060.471295102878</v>
      </c>
      <c r="AK154" s="35">
        <f t="shared" si="54"/>
        <v>0.12744649019964308</v>
      </c>
      <c r="AN154" s="41"/>
    </row>
    <row r="155" spans="1:40" s="15" customFormat="1" ht="85.5" customHeight="1" x14ac:dyDescent="0.2">
      <c r="A155" s="81">
        <v>148</v>
      </c>
      <c r="B155" s="82" t="s">
        <v>229</v>
      </c>
      <c r="C155" s="82" t="s">
        <v>899</v>
      </c>
      <c r="D155" s="83" t="s">
        <v>1391</v>
      </c>
      <c r="E155" s="64">
        <v>1501429</v>
      </c>
      <c r="F155" s="65">
        <v>1501429</v>
      </c>
      <c r="G155" s="25" t="s">
        <v>1392</v>
      </c>
      <c r="H155" s="52" t="s">
        <v>1393</v>
      </c>
      <c r="I155" s="62">
        <v>4500000</v>
      </c>
      <c r="J155" s="66">
        <v>4500000</v>
      </c>
      <c r="K155" s="28" t="s">
        <v>1394</v>
      </c>
      <c r="L155" s="55" t="s">
        <v>1395</v>
      </c>
      <c r="M155" s="67">
        <v>1606529</v>
      </c>
      <c r="N155" s="68">
        <v>1606529</v>
      </c>
      <c r="O155" s="25" t="s">
        <v>1398</v>
      </c>
      <c r="P155" s="75" t="s">
        <v>1399</v>
      </c>
      <c r="Q155" s="69">
        <v>1847509</v>
      </c>
      <c r="R155" s="63">
        <v>1847509</v>
      </c>
      <c r="S155" s="24" t="s">
        <v>80</v>
      </c>
      <c r="T155" s="54" t="s">
        <v>81</v>
      </c>
      <c r="U155" s="18">
        <v>2181887</v>
      </c>
      <c r="V155" s="18">
        <v>2181887</v>
      </c>
      <c r="W155" s="18" t="s">
        <v>1396</v>
      </c>
      <c r="X155" s="77" t="s">
        <v>1397</v>
      </c>
      <c r="Y155" s="49">
        <f t="shared" si="47"/>
        <v>1847509</v>
      </c>
      <c r="Z155" s="16">
        <f t="shared" si="48"/>
        <v>1242330.7964737895</v>
      </c>
      <c r="AA155" s="35">
        <f t="shared" si="49"/>
        <v>0.6724355856852603</v>
      </c>
      <c r="AB155" s="36">
        <f t="shared" si="50"/>
        <v>3089839.7964737895</v>
      </c>
      <c r="AC155" s="36">
        <f t="shared" si="51"/>
        <v>605178.20352621051</v>
      </c>
      <c r="AD155" s="18">
        <f t="shared" si="55"/>
        <v>1501429</v>
      </c>
      <c r="AE155" s="18" t="str">
        <f t="shared" si="56"/>
        <v/>
      </c>
      <c r="AF155" s="18">
        <f t="shared" si="57"/>
        <v>1606529</v>
      </c>
      <c r="AG155" s="18">
        <f t="shared" si="58"/>
        <v>1847509</v>
      </c>
      <c r="AH155" s="18">
        <f t="shared" si="59"/>
        <v>2181887</v>
      </c>
      <c r="AI155" s="94">
        <f t="shared" si="52"/>
        <v>1727019</v>
      </c>
      <c r="AJ155" s="39">
        <f t="shared" si="53"/>
        <v>302042.67104886577</v>
      </c>
      <c r="AK155" s="35">
        <f t="shared" si="54"/>
        <v>0.17489250034241996</v>
      </c>
      <c r="AN155" s="41"/>
    </row>
    <row r="156" spans="1:40" s="15" customFormat="1" ht="85.5" customHeight="1" x14ac:dyDescent="0.2">
      <c r="A156" s="81">
        <v>149</v>
      </c>
      <c r="B156" s="82" t="s">
        <v>230</v>
      </c>
      <c r="C156" s="82" t="s">
        <v>900</v>
      </c>
      <c r="D156" s="83" t="s">
        <v>1391</v>
      </c>
      <c r="E156" s="64">
        <v>193175</v>
      </c>
      <c r="F156" s="65">
        <v>193175</v>
      </c>
      <c r="G156" s="25" t="s">
        <v>1392</v>
      </c>
      <c r="H156" s="52" t="s">
        <v>1393</v>
      </c>
      <c r="I156" s="62">
        <v>290000</v>
      </c>
      <c r="J156" s="66">
        <v>290000</v>
      </c>
      <c r="K156" s="28" t="s">
        <v>1394</v>
      </c>
      <c r="L156" s="55" t="s">
        <v>1395</v>
      </c>
      <c r="M156" s="67">
        <v>206894</v>
      </c>
      <c r="N156" s="68">
        <v>206894</v>
      </c>
      <c r="O156" s="25" t="s">
        <v>1398</v>
      </c>
      <c r="P156" s="75" t="s">
        <v>1399</v>
      </c>
      <c r="Q156" s="69">
        <v>237928</v>
      </c>
      <c r="R156" s="63">
        <v>237928</v>
      </c>
      <c r="S156" s="24" t="s">
        <v>80</v>
      </c>
      <c r="T156" s="54" t="s">
        <v>81</v>
      </c>
      <c r="U156" s="18">
        <v>255234</v>
      </c>
      <c r="V156" s="18">
        <v>255234</v>
      </c>
      <c r="W156" s="18" t="s">
        <v>1396</v>
      </c>
      <c r="X156" s="77" t="s">
        <v>1397</v>
      </c>
      <c r="Y156" s="49">
        <f t="shared" si="47"/>
        <v>237928</v>
      </c>
      <c r="Z156" s="16">
        <f t="shared" si="48"/>
        <v>38628.732598934657</v>
      </c>
      <c r="AA156" s="35">
        <f t="shared" si="49"/>
        <v>0.16235471486724831</v>
      </c>
      <c r="AB156" s="36">
        <f t="shared" si="50"/>
        <v>276556.73259893467</v>
      </c>
      <c r="AC156" s="36">
        <f t="shared" si="51"/>
        <v>199299.26740106533</v>
      </c>
      <c r="AD156" s="18" t="str">
        <f t="shared" si="55"/>
        <v/>
      </c>
      <c r="AE156" s="18" t="str">
        <f t="shared" si="56"/>
        <v/>
      </c>
      <c r="AF156" s="18">
        <f t="shared" si="57"/>
        <v>206894</v>
      </c>
      <c r="AG156" s="18">
        <f t="shared" si="58"/>
        <v>237928</v>
      </c>
      <c r="AH156" s="18">
        <f t="shared" si="59"/>
        <v>255234</v>
      </c>
      <c r="AI156" s="94">
        <f t="shared" si="52"/>
        <v>237928</v>
      </c>
      <c r="AJ156" s="39">
        <f t="shared" si="53"/>
        <v>24492.728145308763</v>
      </c>
      <c r="AK156" s="35">
        <f t="shared" si="54"/>
        <v>0.1029417645056856</v>
      </c>
      <c r="AN156" s="41"/>
    </row>
    <row r="157" spans="1:40" s="15" customFormat="1" ht="85.5" customHeight="1" x14ac:dyDescent="0.2">
      <c r="A157" s="81">
        <v>150</v>
      </c>
      <c r="B157" s="82" t="s">
        <v>231</v>
      </c>
      <c r="C157" s="82" t="s">
        <v>901</v>
      </c>
      <c r="D157" s="83" t="s">
        <v>1391</v>
      </c>
      <c r="E157" s="64">
        <v>107704</v>
      </c>
      <c r="F157" s="65">
        <v>107704</v>
      </c>
      <c r="G157" s="25" t="s">
        <v>1392</v>
      </c>
      <c r="H157" s="52" t="s">
        <v>1393</v>
      </c>
      <c r="I157" s="62">
        <v>150000</v>
      </c>
      <c r="J157" s="66">
        <v>150000</v>
      </c>
      <c r="K157" s="28" t="s">
        <v>1394</v>
      </c>
      <c r="L157" s="55" t="s">
        <v>1395</v>
      </c>
      <c r="M157" s="67">
        <v>115352</v>
      </c>
      <c r="N157" s="68">
        <v>115352</v>
      </c>
      <c r="O157" s="25" t="s">
        <v>1398</v>
      </c>
      <c r="P157" s="75" t="s">
        <v>1399</v>
      </c>
      <c r="Q157" s="69">
        <v>132655</v>
      </c>
      <c r="R157" s="63">
        <v>132655</v>
      </c>
      <c r="S157" s="24" t="s">
        <v>80</v>
      </c>
      <c r="T157" s="54" t="s">
        <v>81</v>
      </c>
      <c r="U157" s="18">
        <v>142304</v>
      </c>
      <c r="V157" s="18">
        <v>142304</v>
      </c>
      <c r="W157" s="18" t="s">
        <v>1396</v>
      </c>
      <c r="X157" s="77" t="s">
        <v>1397</v>
      </c>
      <c r="Y157" s="49">
        <f t="shared" si="47"/>
        <v>132655</v>
      </c>
      <c r="Z157" s="16">
        <f t="shared" si="48"/>
        <v>17813.793223230139</v>
      </c>
      <c r="AA157" s="35">
        <f t="shared" si="49"/>
        <v>0.13428663241664573</v>
      </c>
      <c r="AB157" s="36">
        <f t="shared" si="50"/>
        <v>150468.79322323014</v>
      </c>
      <c r="AC157" s="36">
        <f t="shared" si="51"/>
        <v>114841.20677676986</v>
      </c>
      <c r="AD157" s="18" t="str">
        <f t="shared" si="55"/>
        <v/>
      </c>
      <c r="AE157" s="18">
        <f t="shared" si="56"/>
        <v>150000</v>
      </c>
      <c r="AF157" s="18">
        <f t="shared" si="57"/>
        <v>115352</v>
      </c>
      <c r="AG157" s="18">
        <f t="shared" si="58"/>
        <v>132655</v>
      </c>
      <c r="AH157" s="18">
        <f t="shared" si="59"/>
        <v>142304</v>
      </c>
      <c r="AI157" s="94">
        <f t="shared" si="52"/>
        <v>137479.5</v>
      </c>
      <c r="AJ157" s="39">
        <f t="shared" si="53"/>
        <v>14942.85966328623</v>
      </c>
      <c r="AK157" s="35">
        <f t="shared" si="54"/>
        <v>0.10869154792740904</v>
      </c>
      <c r="AN157" s="41"/>
    </row>
    <row r="158" spans="1:40" s="15" customFormat="1" ht="85.5" customHeight="1" x14ac:dyDescent="0.2">
      <c r="A158" s="81">
        <v>151</v>
      </c>
      <c r="B158" s="82" t="s">
        <v>232</v>
      </c>
      <c r="C158" s="82" t="s">
        <v>902</v>
      </c>
      <c r="D158" s="83" t="s">
        <v>1391</v>
      </c>
      <c r="E158" s="64">
        <v>308659</v>
      </c>
      <c r="F158" s="65">
        <v>308659</v>
      </c>
      <c r="G158" s="25" t="s">
        <v>1392</v>
      </c>
      <c r="H158" s="52" t="s">
        <v>1393</v>
      </c>
      <c r="I158" s="62">
        <v>400000</v>
      </c>
      <c r="J158" s="66">
        <v>400000</v>
      </c>
      <c r="K158" s="28" t="s">
        <v>1394</v>
      </c>
      <c r="L158" s="55" t="s">
        <v>1395</v>
      </c>
      <c r="M158" s="67">
        <v>330580</v>
      </c>
      <c r="N158" s="68">
        <v>330580</v>
      </c>
      <c r="O158" s="25" t="s">
        <v>1398</v>
      </c>
      <c r="P158" s="75" t="s">
        <v>1399</v>
      </c>
      <c r="Q158" s="69">
        <v>380167</v>
      </c>
      <c r="R158" s="63">
        <v>380167</v>
      </c>
      <c r="S158" s="24" t="s">
        <v>80</v>
      </c>
      <c r="T158" s="54" t="s">
        <v>81</v>
      </c>
      <c r="U158" s="18">
        <v>407818</v>
      </c>
      <c r="V158" s="18">
        <v>407818</v>
      </c>
      <c r="W158" s="18" t="s">
        <v>1396</v>
      </c>
      <c r="X158" s="77" t="s">
        <v>1397</v>
      </c>
      <c r="Y158" s="49">
        <f t="shared" si="47"/>
        <v>380167</v>
      </c>
      <c r="Z158" s="16">
        <f t="shared" si="48"/>
        <v>43722.06096125859</v>
      </c>
      <c r="AA158" s="35">
        <f t="shared" si="49"/>
        <v>0.11500751238602665</v>
      </c>
      <c r="AB158" s="36">
        <f t="shared" si="50"/>
        <v>423889.0609612586</v>
      </c>
      <c r="AC158" s="36">
        <f t="shared" si="51"/>
        <v>336444.9390387414</v>
      </c>
      <c r="AD158" s="18" t="str">
        <f t="shared" si="55"/>
        <v/>
      </c>
      <c r="AE158" s="18">
        <f t="shared" si="56"/>
        <v>400000</v>
      </c>
      <c r="AF158" s="18" t="str">
        <f t="shared" si="57"/>
        <v/>
      </c>
      <c r="AG158" s="18">
        <f t="shared" si="58"/>
        <v>380167</v>
      </c>
      <c r="AH158" s="18">
        <f t="shared" si="59"/>
        <v>407818</v>
      </c>
      <c r="AI158" s="94">
        <f t="shared" si="52"/>
        <v>400000</v>
      </c>
      <c r="AJ158" s="39">
        <f t="shared" si="53"/>
        <v>14253.928195413362</v>
      </c>
      <c r="AK158" s="35">
        <f t="shared" si="54"/>
        <v>3.5634820488533406E-2</v>
      </c>
      <c r="AN158" s="41"/>
    </row>
    <row r="159" spans="1:40" s="15" customFormat="1" ht="85.5" customHeight="1" x14ac:dyDescent="0.2">
      <c r="A159" s="81">
        <v>152</v>
      </c>
      <c r="B159" s="82" t="s">
        <v>233</v>
      </c>
      <c r="C159" s="82" t="s">
        <v>903</v>
      </c>
      <c r="D159" s="83" t="s">
        <v>1391</v>
      </c>
      <c r="E159" s="64">
        <v>307273</v>
      </c>
      <c r="F159" s="65">
        <v>307273</v>
      </c>
      <c r="G159" s="25" t="s">
        <v>1392</v>
      </c>
      <c r="H159" s="52" t="s">
        <v>1393</v>
      </c>
      <c r="I159" s="62">
        <v>390000</v>
      </c>
      <c r="J159" s="66">
        <v>390000</v>
      </c>
      <c r="K159" s="28" t="s">
        <v>1394</v>
      </c>
      <c r="L159" s="55" t="s">
        <v>1395</v>
      </c>
      <c r="M159" s="67">
        <v>329094</v>
      </c>
      <c r="N159" s="68">
        <v>329094</v>
      </c>
      <c r="O159" s="25" t="s">
        <v>1398</v>
      </c>
      <c r="P159" s="75" t="s">
        <v>1399</v>
      </c>
      <c r="Q159" s="69">
        <v>378458</v>
      </c>
      <c r="R159" s="63">
        <v>378458</v>
      </c>
      <c r="S159" s="24" t="s">
        <v>80</v>
      </c>
      <c r="T159" s="54" t="s">
        <v>81</v>
      </c>
      <c r="U159" s="18">
        <v>405985</v>
      </c>
      <c r="V159" s="18">
        <v>405985</v>
      </c>
      <c r="W159" s="18" t="s">
        <v>1396</v>
      </c>
      <c r="X159" s="77" t="s">
        <v>1397</v>
      </c>
      <c r="Y159" s="49">
        <f t="shared" si="47"/>
        <v>378458</v>
      </c>
      <c r="Z159" s="16">
        <f t="shared" si="48"/>
        <v>42033.51083956704</v>
      </c>
      <c r="AA159" s="35">
        <f t="shared" si="49"/>
        <v>0.11106519307179935</v>
      </c>
      <c r="AB159" s="36">
        <f t="shared" si="50"/>
        <v>420491.51083956705</v>
      </c>
      <c r="AC159" s="36">
        <f t="shared" si="51"/>
        <v>336424.48916043295</v>
      </c>
      <c r="AD159" s="18" t="str">
        <f t="shared" si="55"/>
        <v/>
      </c>
      <c r="AE159" s="18">
        <f t="shared" si="56"/>
        <v>390000</v>
      </c>
      <c r="AF159" s="18" t="str">
        <f t="shared" si="57"/>
        <v/>
      </c>
      <c r="AG159" s="18">
        <f t="shared" si="58"/>
        <v>378458</v>
      </c>
      <c r="AH159" s="18">
        <f t="shared" si="59"/>
        <v>405985</v>
      </c>
      <c r="AI159" s="94">
        <f t="shared" si="52"/>
        <v>390000</v>
      </c>
      <c r="AJ159" s="39">
        <f t="shared" si="53"/>
        <v>13823.131085249825</v>
      </c>
      <c r="AK159" s="35">
        <f t="shared" si="54"/>
        <v>3.5443925859614936E-2</v>
      </c>
      <c r="AN159" s="41"/>
    </row>
    <row r="160" spans="1:40" s="15" customFormat="1" ht="85.5" customHeight="1" x14ac:dyDescent="0.2">
      <c r="A160" s="81">
        <v>153</v>
      </c>
      <c r="B160" s="82" t="s">
        <v>234</v>
      </c>
      <c r="C160" s="82" t="s">
        <v>904</v>
      </c>
      <c r="D160" s="83" t="s">
        <v>1391</v>
      </c>
      <c r="E160" s="64">
        <v>381061</v>
      </c>
      <c r="F160" s="65">
        <v>381061</v>
      </c>
      <c r="G160" s="25" t="s">
        <v>1392</v>
      </c>
      <c r="H160" s="52" t="s">
        <v>1393</v>
      </c>
      <c r="I160" s="62">
        <v>550000</v>
      </c>
      <c r="J160" s="66">
        <v>550000</v>
      </c>
      <c r="K160" s="28" t="s">
        <v>1394</v>
      </c>
      <c r="L160" s="55" t="s">
        <v>1395</v>
      </c>
      <c r="M160" s="67">
        <v>408123</v>
      </c>
      <c r="N160" s="68">
        <v>408123</v>
      </c>
      <c r="O160" s="25" t="s">
        <v>1398</v>
      </c>
      <c r="P160" s="75" t="s">
        <v>1399</v>
      </c>
      <c r="Q160" s="69">
        <v>469342</v>
      </c>
      <c r="R160" s="63">
        <v>469342</v>
      </c>
      <c r="S160" s="24" t="s">
        <v>80</v>
      </c>
      <c r="T160" s="54" t="s">
        <v>81</v>
      </c>
      <c r="U160" s="18">
        <v>503479</v>
      </c>
      <c r="V160" s="18">
        <v>503479</v>
      </c>
      <c r="W160" s="18" t="s">
        <v>1396</v>
      </c>
      <c r="X160" s="77" t="s">
        <v>1397</v>
      </c>
      <c r="Y160" s="49">
        <f t="shared" si="47"/>
        <v>469342</v>
      </c>
      <c r="Z160" s="16">
        <f t="shared" si="48"/>
        <v>68868.463845943304</v>
      </c>
      <c r="AA160" s="35">
        <f t="shared" si="49"/>
        <v>0.14673407418458886</v>
      </c>
      <c r="AB160" s="36">
        <f t="shared" si="50"/>
        <v>538210.46384594333</v>
      </c>
      <c r="AC160" s="36">
        <f t="shared" si="51"/>
        <v>400473.53615405667</v>
      </c>
      <c r="AD160" s="18" t="str">
        <f t="shared" si="55"/>
        <v/>
      </c>
      <c r="AE160" s="18" t="str">
        <f t="shared" si="56"/>
        <v/>
      </c>
      <c r="AF160" s="18">
        <f t="shared" si="57"/>
        <v>408123</v>
      </c>
      <c r="AG160" s="18">
        <f t="shared" si="58"/>
        <v>469342</v>
      </c>
      <c r="AH160" s="18">
        <f t="shared" si="59"/>
        <v>503479</v>
      </c>
      <c r="AI160" s="94">
        <f t="shared" si="52"/>
        <v>469342</v>
      </c>
      <c r="AJ160" s="39">
        <f t="shared" si="53"/>
        <v>48314.710434124856</v>
      </c>
      <c r="AK160" s="35">
        <f t="shared" si="54"/>
        <v>0.10294137416665215</v>
      </c>
      <c r="AN160" s="41"/>
    </row>
    <row r="161" spans="1:40" s="15" customFormat="1" ht="85.5" customHeight="1" x14ac:dyDescent="0.2">
      <c r="A161" s="81">
        <v>154</v>
      </c>
      <c r="B161" s="82" t="s">
        <v>235</v>
      </c>
      <c r="C161" s="82" t="s">
        <v>905</v>
      </c>
      <c r="D161" s="83" t="s">
        <v>1391</v>
      </c>
      <c r="E161" s="64">
        <v>706162</v>
      </c>
      <c r="F161" s="65">
        <v>706162</v>
      </c>
      <c r="G161" s="25" t="s">
        <v>1392</v>
      </c>
      <c r="H161" s="52" t="s">
        <v>1393</v>
      </c>
      <c r="I161" s="62">
        <v>1500000</v>
      </c>
      <c r="J161" s="66">
        <v>1500000</v>
      </c>
      <c r="K161" s="28" t="s">
        <v>1394</v>
      </c>
      <c r="L161" s="55" t="s">
        <v>1395</v>
      </c>
      <c r="M161" s="67">
        <v>756312</v>
      </c>
      <c r="N161" s="68">
        <v>756312</v>
      </c>
      <c r="O161" s="25" t="s">
        <v>1398</v>
      </c>
      <c r="P161" s="75" t="s">
        <v>1399</v>
      </c>
      <c r="Q161" s="69">
        <v>869759</v>
      </c>
      <c r="R161" s="63">
        <v>869759</v>
      </c>
      <c r="S161" s="24" t="s">
        <v>80</v>
      </c>
      <c r="T161" s="54" t="s">
        <v>81</v>
      </c>
      <c r="U161" s="18">
        <v>933020</v>
      </c>
      <c r="V161" s="18">
        <v>933020</v>
      </c>
      <c r="W161" s="18" t="s">
        <v>1396</v>
      </c>
      <c r="X161" s="77" t="s">
        <v>1397</v>
      </c>
      <c r="Y161" s="49">
        <f t="shared" si="47"/>
        <v>869759</v>
      </c>
      <c r="Z161" s="16">
        <f t="shared" si="48"/>
        <v>318650.4429885514</v>
      </c>
      <c r="AA161" s="35">
        <f t="shared" si="49"/>
        <v>0.36636636469246237</v>
      </c>
      <c r="AB161" s="36">
        <f t="shared" si="50"/>
        <v>1188409.4429885515</v>
      </c>
      <c r="AC161" s="36">
        <f t="shared" si="51"/>
        <v>551108.55701144855</v>
      </c>
      <c r="AD161" s="18">
        <f t="shared" si="55"/>
        <v>706162</v>
      </c>
      <c r="AE161" s="18" t="str">
        <f t="shared" si="56"/>
        <v/>
      </c>
      <c r="AF161" s="18">
        <f t="shared" si="57"/>
        <v>756312</v>
      </c>
      <c r="AG161" s="18">
        <f t="shared" si="58"/>
        <v>869759</v>
      </c>
      <c r="AH161" s="18">
        <f t="shared" si="59"/>
        <v>933020</v>
      </c>
      <c r="AI161" s="94">
        <f t="shared" si="52"/>
        <v>813035.5</v>
      </c>
      <c r="AJ161" s="39">
        <f t="shared" si="53"/>
        <v>103618.46934266432</v>
      </c>
      <c r="AK161" s="35">
        <f t="shared" si="54"/>
        <v>0.12744642680751864</v>
      </c>
      <c r="AN161" s="41"/>
    </row>
    <row r="162" spans="1:40" s="15" customFormat="1" ht="85.5" customHeight="1" x14ac:dyDescent="0.2">
      <c r="A162" s="81">
        <v>155</v>
      </c>
      <c r="B162" s="82" t="s">
        <v>236</v>
      </c>
      <c r="C162" s="82" t="s">
        <v>906</v>
      </c>
      <c r="D162" s="83" t="s">
        <v>1391</v>
      </c>
      <c r="E162" s="64">
        <v>1053207</v>
      </c>
      <c r="F162" s="65">
        <v>1053207</v>
      </c>
      <c r="G162" s="25" t="s">
        <v>1392</v>
      </c>
      <c r="H162" s="52" t="s">
        <v>1393</v>
      </c>
      <c r="I162" s="62">
        <v>3500000</v>
      </c>
      <c r="J162" s="66">
        <v>3500000</v>
      </c>
      <c r="K162" s="28" t="s">
        <v>1394</v>
      </c>
      <c r="L162" s="55" t="s">
        <v>1395</v>
      </c>
      <c r="M162" s="67">
        <v>1128004</v>
      </c>
      <c r="N162" s="68">
        <v>1128004</v>
      </c>
      <c r="O162" s="25" t="s">
        <v>1398</v>
      </c>
      <c r="P162" s="75" t="s">
        <v>1399</v>
      </c>
      <c r="Q162" s="69">
        <v>1297204</v>
      </c>
      <c r="R162" s="63">
        <v>1297204</v>
      </c>
      <c r="S162" s="24" t="s">
        <v>80</v>
      </c>
      <c r="T162" s="54" t="s">
        <v>81</v>
      </c>
      <c r="U162" s="18">
        <v>1391556</v>
      </c>
      <c r="V162" s="18">
        <v>1391556</v>
      </c>
      <c r="W162" s="18" t="s">
        <v>1396</v>
      </c>
      <c r="X162" s="77" t="s">
        <v>1397</v>
      </c>
      <c r="Y162" s="49">
        <f t="shared" si="47"/>
        <v>1297204</v>
      </c>
      <c r="Z162" s="16">
        <f t="shared" si="48"/>
        <v>1029504.9076435722</v>
      </c>
      <c r="AA162" s="35">
        <f t="shared" si="49"/>
        <v>0.79363377513758226</v>
      </c>
      <c r="AB162" s="36">
        <f t="shared" si="50"/>
        <v>2326708.9076435724</v>
      </c>
      <c r="AC162" s="36">
        <f t="shared" si="51"/>
        <v>267699.09235642781</v>
      </c>
      <c r="AD162" s="18">
        <f t="shared" si="55"/>
        <v>1053207</v>
      </c>
      <c r="AE162" s="18" t="str">
        <f t="shared" si="56"/>
        <v/>
      </c>
      <c r="AF162" s="18">
        <f t="shared" si="57"/>
        <v>1128004</v>
      </c>
      <c r="AG162" s="18">
        <f t="shared" si="58"/>
        <v>1297204</v>
      </c>
      <c r="AH162" s="18">
        <f t="shared" si="59"/>
        <v>1391556</v>
      </c>
      <c r="AI162" s="94">
        <f t="shared" si="52"/>
        <v>1212604</v>
      </c>
      <c r="AJ162" s="39">
        <f t="shared" si="53"/>
        <v>154542.27297274792</v>
      </c>
      <c r="AK162" s="35">
        <f t="shared" si="54"/>
        <v>0.12744661321647291</v>
      </c>
      <c r="AN162" s="41"/>
    </row>
    <row r="163" spans="1:40" s="15" customFormat="1" ht="85.5" customHeight="1" x14ac:dyDescent="0.2">
      <c r="A163" s="81">
        <v>156</v>
      </c>
      <c r="B163" s="82" t="s">
        <v>237</v>
      </c>
      <c r="C163" s="82" t="s">
        <v>907</v>
      </c>
      <c r="D163" s="83" t="s">
        <v>1391</v>
      </c>
      <c r="E163" s="64">
        <v>66021</v>
      </c>
      <c r="F163" s="65">
        <v>66021</v>
      </c>
      <c r="G163" s="25" t="s">
        <v>1392</v>
      </c>
      <c r="H163" s="52" t="s">
        <v>1393</v>
      </c>
      <c r="I163" s="62">
        <v>150000</v>
      </c>
      <c r="J163" s="66">
        <v>150000</v>
      </c>
      <c r="K163" s="28" t="s">
        <v>1394</v>
      </c>
      <c r="L163" s="55" t="s">
        <v>1395</v>
      </c>
      <c r="M163" s="67">
        <v>70710</v>
      </c>
      <c r="N163" s="68">
        <v>70710</v>
      </c>
      <c r="O163" s="25" t="s">
        <v>1398</v>
      </c>
      <c r="P163" s="75" t="s">
        <v>1399</v>
      </c>
      <c r="Q163" s="69">
        <v>81316</v>
      </c>
      <c r="R163" s="63">
        <v>81316</v>
      </c>
      <c r="S163" s="24" t="s">
        <v>80</v>
      </c>
      <c r="T163" s="54" t="s">
        <v>81</v>
      </c>
      <c r="U163" s="18">
        <v>87231</v>
      </c>
      <c r="V163" s="18">
        <v>87231</v>
      </c>
      <c r="W163" s="18" t="s">
        <v>1396</v>
      </c>
      <c r="X163" s="77" t="s">
        <v>1397</v>
      </c>
      <c r="Y163" s="49">
        <f t="shared" si="47"/>
        <v>81316</v>
      </c>
      <c r="Z163" s="16">
        <f t="shared" si="48"/>
        <v>34002.221623005746</v>
      </c>
      <c r="AA163" s="35">
        <f t="shared" si="49"/>
        <v>0.41814921568947988</v>
      </c>
      <c r="AB163" s="36">
        <f t="shared" si="50"/>
        <v>115318.22162300575</v>
      </c>
      <c r="AC163" s="36">
        <f t="shared" si="51"/>
        <v>47313.778376994254</v>
      </c>
      <c r="AD163" s="18">
        <f t="shared" si="55"/>
        <v>66021</v>
      </c>
      <c r="AE163" s="18" t="str">
        <f t="shared" si="56"/>
        <v/>
      </c>
      <c r="AF163" s="18">
        <f t="shared" si="57"/>
        <v>70710</v>
      </c>
      <c r="AG163" s="18">
        <f t="shared" si="58"/>
        <v>81316</v>
      </c>
      <c r="AH163" s="18">
        <f t="shared" si="59"/>
        <v>87231</v>
      </c>
      <c r="AI163" s="94">
        <f t="shared" si="52"/>
        <v>76013</v>
      </c>
      <c r="AJ163" s="39">
        <f t="shared" si="53"/>
        <v>9687.645689227078</v>
      </c>
      <c r="AK163" s="35">
        <f t="shared" si="54"/>
        <v>0.12744722204395403</v>
      </c>
      <c r="AN163" s="41"/>
    </row>
    <row r="164" spans="1:40" s="15" customFormat="1" ht="85.5" customHeight="1" x14ac:dyDescent="0.2">
      <c r="A164" s="81">
        <v>157</v>
      </c>
      <c r="B164" s="82" t="s">
        <v>238</v>
      </c>
      <c r="C164" s="82" t="s">
        <v>908</v>
      </c>
      <c r="D164" s="83" t="s">
        <v>1391</v>
      </c>
      <c r="E164" s="64">
        <v>66215</v>
      </c>
      <c r="F164" s="65">
        <v>66215</v>
      </c>
      <c r="G164" s="25" t="s">
        <v>1392</v>
      </c>
      <c r="H164" s="52" t="s">
        <v>1393</v>
      </c>
      <c r="I164" s="62">
        <v>150000</v>
      </c>
      <c r="J164" s="66">
        <v>150000</v>
      </c>
      <c r="K164" s="28" t="s">
        <v>1394</v>
      </c>
      <c r="L164" s="55" t="s">
        <v>1395</v>
      </c>
      <c r="M164" s="67">
        <v>70918</v>
      </c>
      <c r="N164" s="68">
        <v>70918</v>
      </c>
      <c r="O164" s="25" t="s">
        <v>1398</v>
      </c>
      <c r="P164" s="75" t="s">
        <v>1399</v>
      </c>
      <c r="Q164" s="69">
        <v>81555</v>
      </c>
      <c r="R164" s="63">
        <v>81555</v>
      </c>
      <c r="S164" s="24" t="s">
        <v>80</v>
      </c>
      <c r="T164" s="54" t="s">
        <v>81</v>
      </c>
      <c r="U164" s="18">
        <v>87487</v>
      </c>
      <c r="V164" s="18">
        <v>87487</v>
      </c>
      <c r="W164" s="18" t="s">
        <v>1396</v>
      </c>
      <c r="X164" s="77" t="s">
        <v>1397</v>
      </c>
      <c r="Y164" s="49">
        <f t="shared" ref="Y164:Y227" si="60">MEDIAN(F164,J164,N164,R164,V164)</f>
        <v>81555</v>
      </c>
      <c r="Z164" s="16">
        <f t="shared" ref="Z164:Z227" si="61">+STDEV(F164,J164,N164,R164,V164)</f>
        <v>33911.119186780023</v>
      </c>
      <c r="AA164" s="35">
        <f t="shared" ref="AA164:AA227" si="62">Z164/Y164</f>
        <v>0.41580674620538316</v>
      </c>
      <c r="AB164" s="36">
        <f t="shared" ref="AB164:AB227" si="63">+Y164+Z164</f>
        <v>115466.11918678002</v>
      </c>
      <c r="AC164" s="36">
        <f t="shared" ref="AC164:AC227" si="64">Y164-Z164</f>
        <v>47643.880813219977</v>
      </c>
      <c r="AD164" s="18">
        <f t="shared" si="55"/>
        <v>66215</v>
      </c>
      <c r="AE164" s="18" t="str">
        <f t="shared" si="56"/>
        <v/>
      </c>
      <c r="AF164" s="18">
        <f t="shared" si="57"/>
        <v>70918</v>
      </c>
      <c r="AG164" s="18">
        <f t="shared" si="58"/>
        <v>81555</v>
      </c>
      <c r="AH164" s="18">
        <f t="shared" si="59"/>
        <v>87487</v>
      </c>
      <c r="AI164" s="94">
        <f t="shared" ref="AI164:AI227" si="65">+MEDIAN(AD164:AH164)</f>
        <v>76236.5</v>
      </c>
      <c r="AJ164" s="39">
        <f t="shared" ref="AJ164:AJ227" si="66">+STDEV(AD164:AH164)</f>
        <v>9715.9574369521961</v>
      </c>
      <c r="AK164" s="35">
        <f t="shared" ref="AK164:AK227" si="67">+AJ164/AI164</f>
        <v>0.12744495664087668</v>
      </c>
      <c r="AN164" s="41"/>
    </row>
    <row r="165" spans="1:40" s="15" customFormat="1" ht="85.5" customHeight="1" x14ac:dyDescent="0.2">
      <c r="A165" s="81">
        <v>158</v>
      </c>
      <c r="B165" s="82" t="s">
        <v>239</v>
      </c>
      <c r="C165" s="82" t="s">
        <v>909</v>
      </c>
      <c r="D165" s="83" t="s">
        <v>1391</v>
      </c>
      <c r="E165" s="64">
        <v>64757</v>
      </c>
      <c r="F165" s="65">
        <v>64757</v>
      </c>
      <c r="G165" s="25" t="s">
        <v>1392</v>
      </c>
      <c r="H165" s="52" t="s">
        <v>1393</v>
      </c>
      <c r="I165" s="62">
        <v>200000</v>
      </c>
      <c r="J165" s="66">
        <v>200000</v>
      </c>
      <c r="K165" s="28" t="s">
        <v>1394</v>
      </c>
      <c r="L165" s="55" t="s">
        <v>1395</v>
      </c>
      <c r="M165" s="67">
        <v>69356</v>
      </c>
      <c r="N165" s="68">
        <v>69356</v>
      </c>
      <c r="O165" s="25" t="s">
        <v>1398</v>
      </c>
      <c r="P165" s="75" t="s">
        <v>1399</v>
      </c>
      <c r="Q165" s="69">
        <v>79759</v>
      </c>
      <c r="R165" s="63">
        <v>79759</v>
      </c>
      <c r="S165" s="24" t="s">
        <v>80</v>
      </c>
      <c r="T165" s="54" t="s">
        <v>81</v>
      </c>
      <c r="U165" s="18">
        <v>85560</v>
      </c>
      <c r="V165" s="18">
        <v>85560</v>
      </c>
      <c r="W165" s="18" t="s">
        <v>1396</v>
      </c>
      <c r="X165" s="77" t="s">
        <v>1397</v>
      </c>
      <c r="Y165" s="49">
        <f t="shared" si="60"/>
        <v>79759</v>
      </c>
      <c r="Z165" s="16">
        <f t="shared" si="61"/>
        <v>56566.93146441655</v>
      </c>
      <c r="AA165" s="35">
        <f t="shared" si="62"/>
        <v>0.70922317812932145</v>
      </c>
      <c r="AB165" s="36">
        <f t="shared" si="63"/>
        <v>136325.93146441656</v>
      </c>
      <c r="AC165" s="36">
        <f t="shared" si="64"/>
        <v>23192.06853558345</v>
      </c>
      <c r="AD165" s="18">
        <f t="shared" si="55"/>
        <v>64757</v>
      </c>
      <c r="AE165" s="18" t="str">
        <f t="shared" si="56"/>
        <v/>
      </c>
      <c r="AF165" s="18">
        <f t="shared" si="57"/>
        <v>69356</v>
      </c>
      <c r="AG165" s="18">
        <f t="shared" si="58"/>
        <v>79759</v>
      </c>
      <c r="AH165" s="18">
        <f t="shared" si="59"/>
        <v>85560</v>
      </c>
      <c r="AI165" s="94">
        <f t="shared" si="65"/>
        <v>74557.5</v>
      </c>
      <c r="AJ165" s="39">
        <f t="shared" si="66"/>
        <v>9501.8385940125645</v>
      </c>
      <c r="AK165" s="35">
        <f t="shared" si="67"/>
        <v>0.12744309551705146</v>
      </c>
      <c r="AN165" s="41"/>
    </row>
    <row r="166" spans="1:40" s="15" customFormat="1" ht="85.5" customHeight="1" x14ac:dyDescent="0.2">
      <c r="A166" s="81">
        <v>159</v>
      </c>
      <c r="B166" s="82" t="s">
        <v>240</v>
      </c>
      <c r="C166" s="82" t="s">
        <v>910</v>
      </c>
      <c r="D166" s="83" t="s">
        <v>1391</v>
      </c>
      <c r="E166" s="64">
        <v>72691</v>
      </c>
      <c r="F166" s="65">
        <v>72691</v>
      </c>
      <c r="G166" s="25" t="s">
        <v>1392</v>
      </c>
      <c r="H166" s="52" t="s">
        <v>1393</v>
      </c>
      <c r="I166" s="62">
        <v>200000</v>
      </c>
      <c r="J166" s="66">
        <v>200000</v>
      </c>
      <c r="K166" s="28" t="s">
        <v>1394</v>
      </c>
      <c r="L166" s="55" t="s">
        <v>1395</v>
      </c>
      <c r="M166" s="67">
        <v>77854</v>
      </c>
      <c r="N166" s="68">
        <v>77854</v>
      </c>
      <c r="O166" s="25" t="s">
        <v>1398</v>
      </c>
      <c r="P166" s="75" t="s">
        <v>1399</v>
      </c>
      <c r="Q166" s="69">
        <v>89532</v>
      </c>
      <c r="R166" s="63">
        <v>89532</v>
      </c>
      <c r="S166" s="24" t="s">
        <v>80</v>
      </c>
      <c r="T166" s="54" t="s">
        <v>81</v>
      </c>
      <c r="U166" s="18">
        <v>96044</v>
      </c>
      <c r="V166" s="18">
        <v>96044</v>
      </c>
      <c r="W166" s="18" t="s">
        <v>1396</v>
      </c>
      <c r="X166" s="77" t="s">
        <v>1397</v>
      </c>
      <c r="Y166" s="49">
        <f t="shared" si="60"/>
        <v>89532</v>
      </c>
      <c r="Z166" s="16">
        <f t="shared" si="61"/>
        <v>52679.47994428192</v>
      </c>
      <c r="AA166" s="35">
        <f t="shared" si="62"/>
        <v>0.58838716821116388</v>
      </c>
      <c r="AB166" s="36">
        <f t="shared" si="63"/>
        <v>142211.47994428192</v>
      </c>
      <c r="AC166" s="36">
        <f t="shared" si="64"/>
        <v>36852.52005571808</v>
      </c>
      <c r="AD166" s="18">
        <f t="shared" si="55"/>
        <v>72691</v>
      </c>
      <c r="AE166" s="18" t="str">
        <f t="shared" si="56"/>
        <v/>
      </c>
      <c r="AF166" s="18">
        <f t="shared" si="57"/>
        <v>77854</v>
      </c>
      <c r="AG166" s="18">
        <f t="shared" si="58"/>
        <v>89532</v>
      </c>
      <c r="AH166" s="18">
        <f t="shared" si="59"/>
        <v>96044</v>
      </c>
      <c r="AI166" s="94">
        <f t="shared" si="65"/>
        <v>83693</v>
      </c>
      <c r="AJ166" s="39">
        <f t="shared" si="66"/>
        <v>10666.522344075724</v>
      </c>
      <c r="AK166" s="35">
        <f t="shared" si="67"/>
        <v>0.12744820169041285</v>
      </c>
      <c r="AN166" s="41"/>
    </row>
    <row r="167" spans="1:40" s="15" customFormat="1" ht="85.5" customHeight="1" x14ac:dyDescent="0.2">
      <c r="A167" s="81">
        <v>160</v>
      </c>
      <c r="B167" s="82" t="s">
        <v>241</v>
      </c>
      <c r="C167" s="82" t="s">
        <v>911</v>
      </c>
      <c r="D167" s="83" t="s">
        <v>1391</v>
      </c>
      <c r="E167" s="64">
        <v>112226</v>
      </c>
      <c r="F167" s="65">
        <v>112226</v>
      </c>
      <c r="G167" s="25" t="s">
        <v>1392</v>
      </c>
      <c r="H167" s="52" t="s">
        <v>1393</v>
      </c>
      <c r="I167" s="62">
        <v>250000</v>
      </c>
      <c r="J167" s="66">
        <v>250000</v>
      </c>
      <c r="K167" s="28" t="s">
        <v>1394</v>
      </c>
      <c r="L167" s="55" t="s">
        <v>1395</v>
      </c>
      <c r="M167" s="67">
        <v>120197</v>
      </c>
      <c r="N167" s="68">
        <v>120197</v>
      </c>
      <c r="O167" s="25" t="s">
        <v>1398</v>
      </c>
      <c r="P167" s="75" t="s">
        <v>1399</v>
      </c>
      <c r="Q167" s="69">
        <v>138227</v>
      </c>
      <c r="R167" s="63">
        <v>138227</v>
      </c>
      <c r="S167" s="24" t="s">
        <v>80</v>
      </c>
      <c r="T167" s="54" t="s">
        <v>81</v>
      </c>
      <c r="U167" s="18">
        <v>148280</v>
      </c>
      <c r="V167" s="18">
        <v>148280</v>
      </c>
      <c r="W167" s="18" t="s">
        <v>1396</v>
      </c>
      <c r="X167" s="77" t="s">
        <v>1397</v>
      </c>
      <c r="Y167" s="49">
        <f t="shared" si="60"/>
        <v>138227</v>
      </c>
      <c r="Z167" s="16">
        <f t="shared" si="61"/>
        <v>55643.927867288447</v>
      </c>
      <c r="AA167" s="35">
        <f t="shared" si="62"/>
        <v>0.40255469530040039</v>
      </c>
      <c r="AB167" s="36">
        <f t="shared" si="63"/>
        <v>193870.92786728844</v>
      </c>
      <c r="AC167" s="36">
        <f t="shared" si="64"/>
        <v>82583.072132711561</v>
      </c>
      <c r="AD167" s="18">
        <f t="shared" si="55"/>
        <v>112226</v>
      </c>
      <c r="AE167" s="18" t="str">
        <f t="shared" si="56"/>
        <v/>
      </c>
      <c r="AF167" s="18">
        <f t="shared" si="57"/>
        <v>120197</v>
      </c>
      <c r="AG167" s="18">
        <f t="shared" si="58"/>
        <v>138227</v>
      </c>
      <c r="AH167" s="18">
        <f t="shared" si="59"/>
        <v>148280</v>
      </c>
      <c r="AI167" s="94">
        <f t="shared" si="65"/>
        <v>129212</v>
      </c>
      <c r="AJ167" s="39">
        <f t="shared" si="66"/>
        <v>16467.843301416247</v>
      </c>
      <c r="AK167" s="35">
        <f t="shared" si="67"/>
        <v>0.12744825017348427</v>
      </c>
      <c r="AN167" s="41"/>
    </row>
    <row r="168" spans="1:40" s="15" customFormat="1" ht="85.5" customHeight="1" x14ac:dyDescent="0.2">
      <c r="A168" s="81">
        <v>161</v>
      </c>
      <c r="B168" s="82" t="s">
        <v>242</v>
      </c>
      <c r="C168" s="82" t="s">
        <v>912</v>
      </c>
      <c r="D168" s="83" t="s">
        <v>1391</v>
      </c>
      <c r="E168" s="64">
        <v>128192</v>
      </c>
      <c r="F168" s="65">
        <v>128192</v>
      </c>
      <c r="G168" s="25" t="s">
        <v>1392</v>
      </c>
      <c r="H168" s="52" t="s">
        <v>1393</v>
      </c>
      <c r="I168" s="62">
        <v>250000</v>
      </c>
      <c r="J168" s="66">
        <v>250000</v>
      </c>
      <c r="K168" s="28" t="s">
        <v>1394</v>
      </c>
      <c r="L168" s="55" t="s">
        <v>1395</v>
      </c>
      <c r="M168" s="67">
        <v>137296</v>
      </c>
      <c r="N168" s="68">
        <v>137296</v>
      </c>
      <c r="O168" s="25" t="s">
        <v>1398</v>
      </c>
      <c r="P168" s="75" t="s">
        <v>1399</v>
      </c>
      <c r="Q168" s="69">
        <v>157891</v>
      </c>
      <c r="R168" s="63">
        <v>157891</v>
      </c>
      <c r="S168" s="24" t="s">
        <v>80</v>
      </c>
      <c r="T168" s="54" t="s">
        <v>81</v>
      </c>
      <c r="U168" s="18">
        <v>169375</v>
      </c>
      <c r="V168" s="18">
        <v>169375</v>
      </c>
      <c r="W168" s="18" t="s">
        <v>1396</v>
      </c>
      <c r="X168" s="77" t="s">
        <v>1397</v>
      </c>
      <c r="Y168" s="49">
        <f t="shared" si="60"/>
        <v>157891</v>
      </c>
      <c r="Z168" s="16">
        <f t="shared" si="61"/>
        <v>48357.983009013071</v>
      </c>
      <c r="AA168" s="35">
        <f t="shared" si="62"/>
        <v>0.30627447421963933</v>
      </c>
      <c r="AB168" s="36">
        <f t="shared" si="63"/>
        <v>206248.98300901306</v>
      </c>
      <c r="AC168" s="36">
        <f t="shared" si="64"/>
        <v>109533.01699098693</v>
      </c>
      <c r="AD168" s="18">
        <f t="shared" si="55"/>
        <v>128192</v>
      </c>
      <c r="AE168" s="18" t="str">
        <f t="shared" si="56"/>
        <v/>
      </c>
      <c r="AF168" s="18">
        <f t="shared" si="57"/>
        <v>137296</v>
      </c>
      <c r="AG168" s="18">
        <f t="shared" si="58"/>
        <v>157891</v>
      </c>
      <c r="AH168" s="18">
        <f t="shared" si="59"/>
        <v>169375</v>
      </c>
      <c r="AI168" s="94">
        <f t="shared" si="65"/>
        <v>147593.5</v>
      </c>
      <c r="AJ168" s="39">
        <f t="shared" si="66"/>
        <v>18810.572000872275</v>
      </c>
      <c r="AK168" s="35">
        <f t="shared" si="67"/>
        <v>0.12744851230489335</v>
      </c>
      <c r="AN168" s="41"/>
    </row>
    <row r="169" spans="1:40" s="15" customFormat="1" ht="85.5" customHeight="1" x14ac:dyDescent="0.2">
      <c r="A169" s="81">
        <v>162</v>
      </c>
      <c r="B169" s="82" t="s">
        <v>243</v>
      </c>
      <c r="C169" s="82" t="s">
        <v>912</v>
      </c>
      <c r="D169" s="83" t="s">
        <v>1391</v>
      </c>
      <c r="E169" s="64">
        <v>971513</v>
      </c>
      <c r="F169" s="65">
        <v>971513</v>
      </c>
      <c r="G169" s="25" t="s">
        <v>1392</v>
      </c>
      <c r="H169" s="52" t="s">
        <v>1393</v>
      </c>
      <c r="I169" s="62">
        <v>450000</v>
      </c>
      <c r="J169" s="66">
        <v>450000</v>
      </c>
      <c r="K169" s="28" t="s">
        <v>1394</v>
      </c>
      <c r="L169" s="55" t="s">
        <v>1395</v>
      </c>
      <c r="M169" s="67">
        <v>1039518</v>
      </c>
      <c r="N169" s="68">
        <v>1039518</v>
      </c>
      <c r="O169" s="25" t="s">
        <v>1398</v>
      </c>
      <c r="P169" s="75" t="s">
        <v>1399</v>
      </c>
      <c r="Q169" s="69">
        <v>1195446</v>
      </c>
      <c r="R169" s="63">
        <v>1195446</v>
      </c>
      <c r="S169" s="24" t="s">
        <v>80</v>
      </c>
      <c r="T169" s="54" t="s">
        <v>81</v>
      </c>
      <c r="U169" s="18">
        <v>1282397</v>
      </c>
      <c r="V169" s="18">
        <v>1282397</v>
      </c>
      <c r="W169" s="18" t="s">
        <v>1396</v>
      </c>
      <c r="X169" s="77" t="s">
        <v>1397</v>
      </c>
      <c r="Y169" s="49">
        <f t="shared" si="60"/>
        <v>1039518</v>
      </c>
      <c r="Z169" s="16">
        <f t="shared" si="61"/>
        <v>324835.7694446533</v>
      </c>
      <c r="AA169" s="35">
        <f t="shared" si="62"/>
        <v>0.3124869116693057</v>
      </c>
      <c r="AB169" s="36">
        <f t="shared" si="63"/>
        <v>1364353.7694446533</v>
      </c>
      <c r="AC169" s="36">
        <f t="shared" si="64"/>
        <v>714682.2305553467</v>
      </c>
      <c r="AD169" s="18">
        <f t="shared" si="55"/>
        <v>971513</v>
      </c>
      <c r="AE169" s="18" t="str">
        <f t="shared" si="56"/>
        <v/>
      </c>
      <c r="AF169" s="18">
        <f t="shared" si="57"/>
        <v>1039518</v>
      </c>
      <c r="AG169" s="18">
        <f t="shared" si="58"/>
        <v>1195446</v>
      </c>
      <c r="AH169" s="18">
        <f t="shared" si="59"/>
        <v>1282397</v>
      </c>
      <c r="AI169" s="94">
        <f t="shared" si="65"/>
        <v>1117482</v>
      </c>
      <c r="AJ169" s="39">
        <f t="shared" si="66"/>
        <v>142092.62125928051</v>
      </c>
      <c r="AK169" s="35">
        <f t="shared" si="67"/>
        <v>0.12715428191172701</v>
      </c>
      <c r="AN169" s="41"/>
    </row>
    <row r="170" spans="1:40" s="15" customFormat="1" ht="85.5" customHeight="1" x14ac:dyDescent="0.2">
      <c r="A170" s="81">
        <v>163</v>
      </c>
      <c r="B170" s="82" t="s">
        <v>244</v>
      </c>
      <c r="C170" s="82" t="s">
        <v>913</v>
      </c>
      <c r="D170" s="83" t="s">
        <v>1391</v>
      </c>
      <c r="E170" s="64">
        <v>9750</v>
      </c>
      <c r="F170" s="65">
        <v>9750</v>
      </c>
      <c r="G170" s="25" t="s">
        <v>1392</v>
      </c>
      <c r="H170" s="52" t="s">
        <v>1393</v>
      </c>
      <c r="I170" s="62">
        <v>80000</v>
      </c>
      <c r="J170" s="66">
        <v>80000</v>
      </c>
      <c r="K170" s="28" t="s">
        <v>1394</v>
      </c>
      <c r="L170" s="55" t="s">
        <v>1395</v>
      </c>
      <c r="M170" s="67">
        <v>10442</v>
      </c>
      <c r="N170" s="68">
        <v>10442</v>
      </c>
      <c r="O170" s="25" t="s">
        <v>1398</v>
      </c>
      <c r="P170" s="75" t="s">
        <v>1399</v>
      </c>
      <c r="Q170" s="69">
        <v>12008</v>
      </c>
      <c r="R170" s="63">
        <v>12008</v>
      </c>
      <c r="S170" s="24" t="s">
        <v>80</v>
      </c>
      <c r="T170" s="54" t="s">
        <v>81</v>
      </c>
      <c r="U170" s="18">
        <v>12882</v>
      </c>
      <c r="V170" s="18">
        <v>12882</v>
      </c>
      <c r="W170" s="18" t="s">
        <v>1396</v>
      </c>
      <c r="X170" s="77" t="s">
        <v>1397</v>
      </c>
      <c r="Y170" s="49">
        <f t="shared" si="60"/>
        <v>12008</v>
      </c>
      <c r="Z170" s="16">
        <f t="shared" si="61"/>
        <v>30761.723404256791</v>
      </c>
      <c r="AA170" s="35">
        <f t="shared" si="62"/>
        <v>2.5617691042852089</v>
      </c>
      <c r="AB170" s="36">
        <f t="shared" si="63"/>
        <v>42769.723404256787</v>
      </c>
      <c r="AC170" s="36">
        <f t="shared" si="64"/>
        <v>-18753.723404256791</v>
      </c>
      <c r="AD170" s="18">
        <f t="shared" si="55"/>
        <v>9750</v>
      </c>
      <c r="AE170" s="18" t="str">
        <f t="shared" si="56"/>
        <v/>
      </c>
      <c r="AF170" s="18">
        <f t="shared" si="57"/>
        <v>10442</v>
      </c>
      <c r="AG170" s="18">
        <f t="shared" si="58"/>
        <v>12008</v>
      </c>
      <c r="AH170" s="18">
        <f t="shared" si="59"/>
        <v>12882</v>
      </c>
      <c r="AI170" s="94">
        <f t="shared" si="65"/>
        <v>11225</v>
      </c>
      <c r="AJ170" s="39">
        <f t="shared" si="66"/>
        <v>1430.5210006614141</v>
      </c>
      <c r="AK170" s="35">
        <f t="shared" si="67"/>
        <v>0.12744062366694112</v>
      </c>
      <c r="AN170" s="41"/>
    </row>
    <row r="171" spans="1:40" s="15" customFormat="1" ht="85.5" customHeight="1" x14ac:dyDescent="0.2">
      <c r="A171" s="81">
        <v>164</v>
      </c>
      <c r="B171" s="82" t="s">
        <v>245</v>
      </c>
      <c r="C171" s="82" t="s">
        <v>914</v>
      </c>
      <c r="D171" s="83" t="s">
        <v>1391</v>
      </c>
      <c r="E171" s="64">
        <v>24110</v>
      </c>
      <c r="F171" s="65">
        <v>24110</v>
      </c>
      <c r="G171" s="25" t="s">
        <v>1392</v>
      </c>
      <c r="H171" s="52" t="s">
        <v>1393</v>
      </c>
      <c r="I171" s="62">
        <v>120000</v>
      </c>
      <c r="J171" s="66">
        <v>120000</v>
      </c>
      <c r="K171" s="28" t="s">
        <v>1394</v>
      </c>
      <c r="L171" s="55" t="s">
        <v>1395</v>
      </c>
      <c r="M171" s="67">
        <v>25823</v>
      </c>
      <c r="N171" s="68">
        <v>25823</v>
      </c>
      <c r="O171" s="25" t="s">
        <v>1398</v>
      </c>
      <c r="P171" s="75" t="s">
        <v>1399</v>
      </c>
      <c r="Q171" s="69">
        <v>29696</v>
      </c>
      <c r="R171" s="63">
        <v>29696</v>
      </c>
      <c r="S171" s="24" t="s">
        <v>80</v>
      </c>
      <c r="T171" s="54" t="s">
        <v>81</v>
      </c>
      <c r="U171" s="18">
        <v>31856</v>
      </c>
      <c r="V171" s="18">
        <v>31856</v>
      </c>
      <c r="W171" s="18" t="s">
        <v>1396</v>
      </c>
      <c r="X171" s="77" t="s">
        <v>1397</v>
      </c>
      <c r="Y171" s="49">
        <f t="shared" si="60"/>
        <v>29696</v>
      </c>
      <c r="Z171" s="16">
        <f t="shared" si="61"/>
        <v>41314.995873169348</v>
      </c>
      <c r="AA171" s="35">
        <f t="shared" si="62"/>
        <v>1.3912646778411015</v>
      </c>
      <c r="AB171" s="36">
        <f t="shared" si="63"/>
        <v>71010.995873169348</v>
      </c>
      <c r="AC171" s="36">
        <f t="shared" si="64"/>
        <v>-11618.995873169348</v>
      </c>
      <c r="AD171" s="18">
        <f t="shared" si="55"/>
        <v>24110</v>
      </c>
      <c r="AE171" s="18" t="str">
        <f t="shared" si="56"/>
        <v/>
      </c>
      <c r="AF171" s="18">
        <f t="shared" si="57"/>
        <v>25823</v>
      </c>
      <c r="AG171" s="18">
        <f t="shared" si="58"/>
        <v>29696</v>
      </c>
      <c r="AH171" s="18">
        <f t="shared" si="59"/>
        <v>31856</v>
      </c>
      <c r="AI171" s="94">
        <f t="shared" si="65"/>
        <v>27759.5</v>
      </c>
      <c r="AJ171" s="39">
        <f t="shared" si="66"/>
        <v>3537.9030865754366</v>
      </c>
      <c r="AK171" s="35">
        <f t="shared" si="67"/>
        <v>0.12744837214558752</v>
      </c>
      <c r="AN171" s="41"/>
    </row>
    <row r="172" spans="1:40" s="15" customFormat="1" ht="85.5" customHeight="1" x14ac:dyDescent="0.2">
      <c r="A172" s="81">
        <v>165</v>
      </c>
      <c r="B172" s="82" t="s">
        <v>246</v>
      </c>
      <c r="C172" s="82" t="s">
        <v>915</v>
      </c>
      <c r="D172" s="83" t="s">
        <v>1391</v>
      </c>
      <c r="E172" s="64">
        <v>46771</v>
      </c>
      <c r="F172" s="65">
        <v>46771</v>
      </c>
      <c r="G172" s="25" t="s">
        <v>1392</v>
      </c>
      <c r="H172" s="52" t="s">
        <v>1393</v>
      </c>
      <c r="I172" s="62">
        <v>150000</v>
      </c>
      <c r="J172" s="66">
        <v>150000</v>
      </c>
      <c r="K172" s="28" t="s">
        <v>1394</v>
      </c>
      <c r="L172" s="55" t="s">
        <v>1395</v>
      </c>
      <c r="M172" s="67">
        <v>50093</v>
      </c>
      <c r="N172" s="68">
        <v>50093</v>
      </c>
      <c r="O172" s="25" t="s">
        <v>1398</v>
      </c>
      <c r="P172" s="75" t="s">
        <v>1399</v>
      </c>
      <c r="Q172" s="69">
        <v>57607</v>
      </c>
      <c r="R172" s="63">
        <v>57607</v>
      </c>
      <c r="S172" s="24" t="s">
        <v>80</v>
      </c>
      <c r="T172" s="54" t="s">
        <v>81</v>
      </c>
      <c r="U172" s="18">
        <v>61797</v>
      </c>
      <c r="V172" s="18">
        <v>61797</v>
      </c>
      <c r="W172" s="18" t="s">
        <v>1396</v>
      </c>
      <c r="X172" s="77" t="s">
        <v>1397</v>
      </c>
      <c r="Y172" s="49">
        <f t="shared" si="60"/>
        <v>57607</v>
      </c>
      <c r="Z172" s="16">
        <f t="shared" si="61"/>
        <v>43312.29959030114</v>
      </c>
      <c r="AA172" s="35">
        <f t="shared" si="62"/>
        <v>0.75185827399970728</v>
      </c>
      <c r="AB172" s="36">
        <f t="shared" si="63"/>
        <v>100919.29959030115</v>
      </c>
      <c r="AC172" s="36">
        <f t="shared" si="64"/>
        <v>14294.70040969886</v>
      </c>
      <c r="AD172" s="18">
        <f t="shared" si="55"/>
        <v>46771</v>
      </c>
      <c r="AE172" s="18" t="str">
        <f t="shared" si="56"/>
        <v/>
      </c>
      <c r="AF172" s="18">
        <f t="shared" si="57"/>
        <v>50093</v>
      </c>
      <c r="AG172" s="18">
        <f t="shared" si="58"/>
        <v>57607</v>
      </c>
      <c r="AH172" s="18">
        <f t="shared" si="59"/>
        <v>61797</v>
      </c>
      <c r="AI172" s="94">
        <f t="shared" si="65"/>
        <v>53850</v>
      </c>
      <c r="AJ172" s="39">
        <f t="shared" si="66"/>
        <v>6863.1574852007197</v>
      </c>
      <c r="AK172" s="35">
        <f t="shared" si="67"/>
        <v>0.12744953547262247</v>
      </c>
      <c r="AN172" s="41"/>
    </row>
    <row r="173" spans="1:40" s="15" customFormat="1" ht="85.5" customHeight="1" x14ac:dyDescent="0.2">
      <c r="A173" s="81">
        <v>166</v>
      </c>
      <c r="B173" s="82" t="s">
        <v>247</v>
      </c>
      <c r="C173" s="82" t="s">
        <v>916</v>
      </c>
      <c r="D173" s="83" t="s">
        <v>1391</v>
      </c>
      <c r="E173" s="64">
        <v>27020</v>
      </c>
      <c r="F173" s="65">
        <v>27020</v>
      </c>
      <c r="G173" s="25" t="s">
        <v>1392</v>
      </c>
      <c r="H173" s="52" t="s">
        <v>1393</v>
      </c>
      <c r="I173" s="62">
        <v>100000</v>
      </c>
      <c r="J173" s="66">
        <v>100000</v>
      </c>
      <c r="K173" s="28" t="s">
        <v>1394</v>
      </c>
      <c r="L173" s="55" t="s">
        <v>1395</v>
      </c>
      <c r="M173" s="67">
        <v>28939</v>
      </c>
      <c r="N173" s="68">
        <v>28939</v>
      </c>
      <c r="O173" s="25" t="s">
        <v>1398</v>
      </c>
      <c r="P173" s="75" t="s">
        <v>1399</v>
      </c>
      <c r="Q173" s="69">
        <v>33279</v>
      </c>
      <c r="R173" s="63">
        <v>33279</v>
      </c>
      <c r="S173" s="24" t="s">
        <v>80</v>
      </c>
      <c r="T173" s="54" t="s">
        <v>81</v>
      </c>
      <c r="U173" s="18">
        <v>35700</v>
      </c>
      <c r="V173" s="18">
        <v>35700</v>
      </c>
      <c r="W173" s="18" t="s">
        <v>1396</v>
      </c>
      <c r="X173" s="77" t="s">
        <v>1397</v>
      </c>
      <c r="Y173" s="49">
        <f t="shared" si="60"/>
        <v>33279</v>
      </c>
      <c r="Z173" s="16">
        <f t="shared" si="61"/>
        <v>30943.92991040408</v>
      </c>
      <c r="AA173" s="35">
        <f t="shared" si="62"/>
        <v>0.92983352595943625</v>
      </c>
      <c r="AB173" s="36">
        <f t="shared" si="63"/>
        <v>64222.929910404084</v>
      </c>
      <c r="AC173" s="36">
        <f t="shared" si="64"/>
        <v>2335.0700895959199</v>
      </c>
      <c r="AD173" s="18">
        <f t="shared" si="55"/>
        <v>27020</v>
      </c>
      <c r="AE173" s="18" t="str">
        <f t="shared" si="56"/>
        <v/>
      </c>
      <c r="AF173" s="18">
        <f t="shared" si="57"/>
        <v>28939</v>
      </c>
      <c r="AG173" s="18">
        <f t="shared" si="58"/>
        <v>33279</v>
      </c>
      <c r="AH173" s="18">
        <f t="shared" si="59"/>
        <v>35700</v>
      </c>
      <c r="AI173" s="94">
        <f t="shared" si="65"/>
        <v>31109</v>
      </c>
      <c r="AJ173" s="39">
        <f t="shared" si="66"/>
        <v>3964.5092592484466</v>
      </c>
      <c r="AK173" s="35">
        <f t="shared" si="67"/>
        <v>0.12743930242850771</v>
      </c>
      <c r="AN173" s="41"/>
    </row>
    <row r="174" spans="1:40" s="15" customFormat="1" ht="85.5" customHeight="1" x14ac:dyDescent="0.2">
      <c r="A174" s="81">
        <v>167</v>
      </c>
      <c r="B174" s="82" t="s">
        <v>248</v>
      </c>
      <c r="C174" s="82" t="s">
        <v>917</v>
      </c>
      <c r="D174" s="83" t="s">
        <v>1391</v>
      </c>
      <c r="E174" s="64">
        <v>23105</v>
      </c>
      <c r="F174" s="65">
        <v>23105</v>
      </c>
      <c r="G174" s="25" t="s">
        <v>1392</v>
      </c>
      <c r="H174" s="52" t="s">
        <v>1393</v>
      </c>
      <c r="I174" s="62">
        <v>90000</v>
      </c>
      <c r="J174" s="66">
        <v>90000</v>
      </c>
      <c r="K174" s="28" t="s">
        <v>1394</v>
      </c>
      <c r="L174" s="55" t="s">
        <v>1395</v>
      </c>
      <c r="M174" s="67">
        <v>24746</v>
      </c>
      <c r="N174" s="68">
        <v>24746</v>
      </c>
      <c r="O174" s="25" t="s">
        <v>1398</v>
      </c>
      <c r="P174" s="75" t="s">
        <v>1399</v>
      </c>
      <c r="Q174" s="69">
        <v>28458</v>
      </c>
      <c r="R174" s="63">
        <v>28458</v>
      </c>
      <c r="S174" s="24" t="s">
        <v>80</v>
      </c>
      <c r="T174" s="54" t="s">
        <v>81</v>
      </c>
      <c r="U174" s="18">
        <v>30527</v>
      </c>
      <c r="V174" s="18">
        <v>30527</v>
      </c>
      <c r="W174" s="18" t="s">
        <v>1396</v>
      </c>
      <c r="X174" s="77" t="s">
        <v>1397</v>
      </c>
      <c r="Y174" s="49">
        <f t="shared" si="60"/>
        <v>28458</v>
      </c>
      <c r="Z174" s="16">
        <f t="shared" si="61"/>
        <v>28456.452936021386</v>
      </c>
      <c r="AA174" s="35">
        <f t="shared" si="62"/>
        <v>0.99994563693939786</v>
      </c>
      <c r="AB174" s="36">
        <f t="shared" si="63"/>
        <v>56914.452936021386</v>
      </c>
      <c r="AC174" s="36">
        <f t="shared" si="64"/>
        <v>1.5470639786144602</v>
      </c>
      <c r="AD174" s="18">
        <f t="shared" si="55"/>
        <v>23105</v>
      </c>
      <c r="AE174" s="18" t="str">
        <f t="shared" si="56"/>
        <v/>
      </c>
      <c r="AF174" s="18">
        <f t="shared" si="57"/>
        <v>24746</v>
      </c>
      <c r="AG174" s="18">
        <f t="shared" si="58"/>
        <v>28458</v>
      </c>
      <c r="AH174" s="18">
        <f t="shared" si="59"/>
        <v>30527</v>
      </c>
      <c r="AI174" s="94">
        <f t="shared" si="65"/>
        <v>26602</v>
      </c>
      <c r="AJ174" s="39">
        <f t="shared" si="66"/>
        <v>3390.0988186187142</v>
      </c>
      <c r="AK174" s="35">
        <f t="shared" si="67"/>
        <v>0.12743774222309279</v>
      </c>
      <c r="AN174" s="41"/>
    </row>
    <row r="175" spans="1:40" s="15" customFormat="1" ht="85.5" customHeight="1" x14ac:dyDescent="0.2">
      <c r="A175" s="81">
        <v>168</v>
      </c>
      <c r="B175" s="82" t="s">
        <v>249</v>
      </c>
      <c r="C175" s="82" t="s">
        <v>918</v>
      </c>
      <c r="D175" s="83" t="s">
        <v>1391</v>
      </c>
      <c r="E175" s="64">
        <v>107071</v>
      </c>
      <c r="F175" s="65">
        <v>107071</v>
      </c>
      <c r="G175" s="25" t="s">
        <v>1392</v>
      </c>
      <c r="H175" s="52" t="s">
        <v>1393</v>
      </c>
      <c r="I175" s="62">
        <v>200000</v>
      </c>
      <c r="J175" s="66">
        <v>200000</v>
      </c>
      <c r="K175" s="28" t="s">
        <v>1394</v>
      </c>
      <c r="L175" s="55" t="s">
        <v>1395</v>
      </c>
      <c r="M175" s="67">
        <v>114675</v>
      </c>
      <c r="N175" s="68">
        <v>114675</v>
      </c>
      <c r="O175" s="25" t="s">
        <v>1398</v>
      </c>
      <c r="P175" s="75" t="s">
        <v>1399</v>
      </c>
      <c r="Q175" s="69">
        <v>131877</v>
      </c>
      <c r="R175" s="63">
        <v>131877</v>
      </c>
      <c r="S175" s="24" t="s">
        <v>80</v>
      </c>
      <c r="T175" s="54" t="s">
        <v>81</v>
      </c>
      <c r="U175" s="18">
        <v>141469</v>
      </c>
      <c r="V175" s="18">
        <v>141469</v>
      </c>
      <c r="W175" s="18" t="s">
        <v>1396</v>
      </c>
      <c r="X175" s="77" t="s">
        <v>1397</v>
      </c>
      <c r="Y175" s="49">
        <f t="shared" si="60"/>
        <v>131877</v>
      </c>
      <c r="Z175" s="16">
        <f t="shared" si="61"/>
        <v>36704.897708616481</v>
      </c>
      <c r="AA175" s="35">
        <f t="shared" si="62"/>
        <v>0.27832675681594576</v>
      </c>
      <c r="AB175" s="36">
        <f t="shared" si="63"/>
        <v>168581.89770861648</v>
      </c>
      <c r="AC175" s="36">
        <f t="shared" si="64"/>
        <v>95172.102291383519</v>
      </c>
      <c r="AD175" s="18">
        <f t="shared" si="55"/>
        <v>107071</v>
      </c>
      <c r="AE175" s="18" t="str">
        <f t="shared" si="56"/>
        <v/>
      </c>
      <c r="AF175" s="18">
        <f t="shared" si="57"/>
        <v>114675</v>
      </c>
      <c r="AG175" s="18">
        <f t="shared" si="58"/>
        <v>131877</v>
      </c>
      <c r="AH175" s="18">
        <f t="shared" si="59"/>
        <v>141469</v>
      </c>
      <c r="AI175" s="94">
        <f t="shared" si="65"/>
        <v>123276</v>
      </c>
      <c r="AJ175" s="39">
        <f t="shared" si="66"/>
        <v>15711.499397999331</v>
      </c>
      <c r="AK175" s="35">
        <f t="shared" si="67"/>
        <v>0.12744978258541265</v>
      </c>
      <c r="AN175" s="41"/>
    </row>
    <row r="176" spans="1:40" s="15" customFormat="1" ht="85.5" customHeight="1" x14ac:dyDescent="0.2">
      <c r="A176" s="81">
        <v>169</v>
      </c>
      <c r="B176" s="82" t="s">
        <v>250</v>
      </c>
      <c r="C176" s="82" t="s">
        <v>919</v>
      </c>
      <c r="D176" s="83" t="s">
        <v>1391</v>
      </c>
      <c r="E176" s="64">
        <v>88786</v>
      </c>
      <c r="F176" s="65">
        <v>88786</v>
      </c>
      <c r="G176" s="25" t="s">
        <v>1392</v>
      </c>
      <c r="H176" s="52" t="s">
        <v>1393</v>
      </c>
      <c r="I176" s="62">
        <v>150000</v>
      </c>
      <c r="J176" s="66">
        <v>150000</v>
      </c>
      <c r="K176" s="28" t="s">
        <v>1394</v>
      </c>
      <c r="L176" s="55" t="s">
        <v>1395</v>
      </c>
      <c r="M176" s="67">
        <v>95091</v>
      </c>
      <c r="N176" s="68">
        <v>95091</v>
      </c>
      <c r="O176" s="25" t="s">
        <v>1398</v>
      </c>
      <c r="P176" s="75" t="s">
        <v>1399</v>
      </c>
      <c r="Q176" s="69">
        <v>109354</v>
      </c>
      <c r="R176" s="63">
        <v>109354</v>
      </c>
      <c r="S176" s="24" t="s">
        <v>80</v>
      </c>
      <c r="T176" s="54" t="s">
        <v>81</v>
      </c>
      <c r="U176" s="18">
        <v>117308</v>
      </c>
      <c r="V176" s="18">
        <v>117308</v>
      </c>
      <c r="W176" s="18" t="s">
        <v>1396</v>
      </c>
      <c r="X176" s="77" t="s">
        <v>1397</v>
      </c>
      <c r="Y176" s="49">
        <f t="shared" si="60"/>
        <v>109354</v>
      </c>
      <c r="Z176" s="16">
        <f t="shared" si="61"/>
        <v>23999.594542408435</v>
      </c>
      <c r="AA176" s="35">
        <f t="shared" si="62"/>
        <v>0.21946700205212827</v>
      </c>
      <c r="AB176" s="36">
        <f t="shared" si="63"/>
        <v>133353.59454240842</v>
      </c>
      <c r="AC176" s="36">
        <f t="shared" si="64"/>
        <v>85354.405457591565</v>
      </c>
      <c r="AD176" s="18">
        <f t="shared" si="55"/>
        <v>88786</v>
      </c>
      <c r="AE176" s="18" t="str">
        <f t="shared" si="56"/>
        <v/>
      </c>
      <c r="AF176" s="18">
        <f t="shared" si="57"/>
        <v>95091</v>
      </c>
      <c r="AG176" s="18">
        <f t="shared" si="58"/>
        <v>109354</v>
      </c>
      <c r="AH176" s="18">
        <f t="shared" si="59"/>
        <v>117308</v>
      </c>
      <c r="AI176" s="94">
        <f t="shared" si="65"/>
        <v>102222.5</v>
      </c>
      <c r="AJ176" s="39">
        <f t="shared" si="66"/>
        <v>13027.517373493181</v>
      </c>
      <c r="AK176" s="35">
        <f t="shared" si="67"/>
        <v>0.12744275842885061</v>
      </c>
      <c r="AN176" s="41"/>
    </row>
    <row r="177" spans="1:40" s="15" customFormat="1" ht="85.5" customHeight="1" x14ac:dyDescent="0.2">
      <c r="A177" s="81">
        <v>170</v>
      </c>
      <c r="B177" s="82" t="s">
        <v>251</v>
      </c>
      <c r="C177" s="82" t="s">
        <v>920</v>
      </c>
      <c r="D177" s="83" t="s">
        <v>1391</v>
      </c>
      <c r="E177" s="64">
        <v>126260</v>
      </c>
      <c r="F177" s="65">
        <v>126260</v>
      </c>
      <c r="G177" s="25" t="s">
        <v>1392</v>
      </c>
      <c r="H177" s="52" t="s">
        <v>1393</v>
      </c>
      <c r="I177" s="62">
        <v>400000</v>
      </c>
      <c r="J177" s="66">
        <v>400000</v>
      </c>
      <c r="K177" s="28" t="s">
        <v>1394</v>
      </c>
      <c r="L177" s="55" t="s">
        <v>1395</v>
      </c>
      <c r="M177" s="67">
        <v>135227</v>
      </c>
      <c r="N177" s="68">
        <v>135227</v>
      </c>
      <c r="O177" s="25" t="s">
        <v>1398</v>
      </c>
      <c r="P177" s="75" t="s">
        <v>1399</v>
      </c>
      <c r="Q177" s="69">
        <v>155511</v>
      </c>
      <c r="R177" s="63">
        <v>155511</v>
      </c>
      <c r="S177" s="24" t="s">
        <v>80</v>
      </c>
      <c r="T177" s="54" t="s">
        <v>81</v>
      </c>
      <c r="U177" s="18">
        <v>166822</v>
      </c>
      <c r="V177" s="18">
        <v>166822</v>
      </c>
      <c r="W177" s="18" t="s">
        <v>1396</v>
      </c>
      <c r="X177" s="77" t="s">
        <v>1397</v>
      </c>
      <c r="Y177" s="49">
        <f t="shared" si="60"/>
        <v>155511</v>
      </c>
      <c r="Z177" s="16">
        <f t="shared" si="61"/>
        <v>114739.72879303838</v>
      </c>
      <c r="AA177" s="35">
        <f t="shared" si="62"/>
        <v>0.73782387607975242</v>
      </c>
      <c r="AB177" s="36">
        <f t="shared" si="63"/>
        <v>270250.7287930384</v>
      </c>
      <c r="AC177" s="36">
        <f t="shared" si="64"/>
        <v>40771.271206961625</v>
      </c>
      <c r="AD177" s="18">
        <f t="shared" si="55"/>
        <v>126260</v>
      </c>
      <c r="AE177" s="18" t="str">
        <f t="shared" si="56"/>
        <v/>
      </c>
      <c r="AF177" s="18">
        <f t="shared" si="57"/>
        <v>135227</v>
      </c>
      <c r="AG177" s="18">
        <f t="shared" si="58"/>
        <v>155511</v>
      </c>
      <c r="AH177" s="18">
        <f t="shared" si="59"/>
        <v>166822</v>
      </c>
      <c r="AI177" s="94">
        <f t="shared" si="65"/>
        <v>145369</v>
      </c>
      <c r="AJ177" s="39">
        <f t="shared" si="66"/>
        <v>18526.843893838657</v>
      </c>
      <c r="AK177" s="35">
        <f t="shared" si="67"/>
        <v>0.12744700654086261</v>
      </c>
      <c r="AN177" s="41"/>
    </row>
    <row r="178" spans="1:40" s="15" customFormat="1" ht="85.5" customHeight="1" x14ac:dyDescent="0.2">
      <c r="A178" s="81">
        <v>171</v>
      </c>
      <c r="B178" s="82" t="s">
        <v>252</v>
      </c>
      <c r="C178" s="82" t="s">
        <v>921</v>
      </c>
      <c r="D178" s="83" t="s">
        <v>1391</v>
      </c>
      <c r="E178" s="64">
        <v>71487</v>
      </c>
      <c r="F178" s="65">
        <v>71487</v>
      </c>
      <c r="G178" s="25" t="s">
        <v>1392</v>
      </c>
      <c r="H178" s="52" t="s">
        <v>1393</v>
      </c>
      <c r="I178" s="62">
        <v>380000</v>
      </c>
      <c r="J178" s="66">
        <v>380000</v>
      </c>
      <c r="K178" s="28" t="s">
        <v>1394</v>
      </c>
      <c r="L178" s="55" t="s">
        <v>1395</v>
      </c>
      <c r="M178" s="67">
        <v>76563</v>
      </c>
      <c r="N178" s="68">
        <v>76563</v>
      </c>
      <c r="O178" s="25" t="s">
        <v>1398</v>
      </c>
      <c r="P178" s="75" t="s">
        <v>1399</v>
      </c>
      <c r="Q178" s="69">
        <v>88048</v>
      </c>
      <c r="R178" s="63">
        <v>88048</v>
      </c>
      <c r="S178" s="24" t="s">
        <v>80</v>
      </c>
      <c r="T178" s="54" t="s">
        <v>81</v>
      </c>
      <c r="U178" s="18">
        <v>94452</v>
      </c>
      <c r="V178" s="18">
        <v>94452</v>
      </c>
      <c r="W178" s="18" t="s">
        <v>1396</v>
      </c>
      <c r="X178" s="77" t="s">
        <v>1397</v>
      </c>
      <c r="Y178" s="49">
        <f t="shared" si="60"/>
        <v>88048</v>
      </c>
      <c r="Z178" s="16">
        <f t="shared" si="61"/>
        <v>133294.46185607262</v>
      </c>
      <c r="AA178" s="35">
        <f t="shared" si="62"/>
        <v>1.513884038888704</v>
      </c>
      <c r="AB178" s="36">
        <f t="shared" si="63"/>
        <v>221342.46185607262</v>
      </c>
      <c r="AC178" s="36">
        <f t="shared" si="64"/>
        <v>-45246.461856072623</v>
      </c>
      <c r="AD178" s="18">
        <f t="shared" si="55"/>
        <v>71487</v>
      </c>
      <c r="AE178" s="18" t="str">
        <f t="shared" si="56"/>
        <v/>
      </c>
      <c r="AF178" s="18">
        <f t="shared" si="57"/>
        <v>76563</v>
      </c>
      <c r="AG178" s="18">
        <f t="shared" si="58"/>
        <v>88048</v>
      </c>
      <c r="AH178" s="18">
        <f t="shared" si="59"/>
        <v>94452</v>
      </c>
      <c r="AI178" s="94">
        <f t="shared" si="65"/>
        <v>82305.5</v>
      </c>
      <c r="AJ178" s="39">
        <f t="shared" si="66"/>
        <v>10489.504611753599</v>
      </c>
      <c r="AK178" s="35">
        <f t="shared" si="67"/>
        <v>0.12744597398416385</v>
      </c>
      <c r="AN178" s="41"/>
    </row>
    <row r="179" spans="1:40" s="15" customFormat="1" ht="85.5" customHeight="1" x14ac:dyDescent="0.2">
      <c r="A179" s="81">
        <v>172</v>
      </c>
      <c r="B179" s="82" t="s">
        <v>253</v>
      </c>
      <c r="C179" s="82" t="s">
        <v>922</v>
      </c>
      <c r="D179" s="83" t="s">
        <v>1391</v>
      </c>
      <c r="E179" s="64">
        <v>300449</v>
      </c>
      <c r="F179" s="65">
        <v>300449</v>
      </c>
      <c r="G179" s="25" t="s">
        <v>1392</v>
      </c>
      <c r="H179" s="52" t="s">
        <v>1393</v>
      </c>
      <c r="I179" s="62">
        <v>750000</v>
      </c>
      <c r="J179" s="66">
        <v>750000</v>
      </c>
      <c r="K179" s="28" t="s">
        <v>1394</v>
      </c>
      <c r="L179" s="55" t="s">
        <v>1395</v>
      </c>
      <c r="M179" s="67">
        <v>321787</v>
      </c>
      <c r="N179" s="68">
        <v>321787</v>
      </c>
      <c r="O179" s="25" t="s">
        <v>1398</v>
      </c>
      <c r="P179" s="75" t="s">
        <v>1399</v>
      </c>
      <c r="Q179" s="69">
        <v>370055</v>
      </c>
      <c r="R179" s="63">
        <v>370055</v>
      </c>
      <c r="S179" s="24" t="s">
        <v>80</v>
      </c>
      <c r="T179" s="54" t="s">
        <v>81</v>
      </c>
      <c r="U179" s="18">
        <v>396971</v>
      </c>
      <c r="V179" s="18">
        <v>396971</v>
      </c>
      <c r="W179" s="18" t="s">
        <v>1396</v>
      </c>
      <c r="X179" s="77" t="s">
        <v>1397</v>
      </c>
      <c r="Y179" s="49">
        <f t="shared" si="60"/>
        <v>370055</v>
      </c>
      <c r="Z179" s="16">
        <f t="shared" si="61"/>
        <v>184088.8181742715</v>
      </c>
      <c r="AA179" s="35">
        <f t="shared" si="62"/>
        <v>0.49746339915491344</v>
      </c>
      <c r="AB179" s="36">
        <f t="shared" si="63"/>
        <v>554143.8181742715</v>
      </c>
      <c r="AC179" s="36">
        <f t="shared" si="64"/>
        <v>185966.1818257285</v>
      </c>
      <c r="AD179" s="18">
        <f t="shared" si="55"/>
        <v>300449</v>
      </c>
      <c r="AE179" s="18" t="str">
        <f t="shared" si="56"/>
        <v/>
      </c>
      <c r="AF179" s="18">
        <f t="shared" si="57"/>
        <v>321787</v>
      </c>
      <c r="AG179" s="18">
        <f t="shared" si="58"/>
        <v>370055</v>
      </c>
      <c r="AH179" s="18">
        <f t="shared" si="59"/>
        <v>396971</v>
      </c>
      <c r="AI179" s="94">
        <f t="shared" si="65"/>
        <v>345921</v>
      </c>
      <c r="AJ179" s="39">
        <f t="shared" si="66"/>
        <v>44086.757932513021</v>
      </c>
      <c r="AK179" s="35">
        <f t="shared" si="67"/>
        <v>0.12744747480642407</v>
      </c>
      <c r="AN179" s="41"/>
    </row>
    <row r="180" spans="1:40" s="15" customFormat="1" ht="85.5" customHeight="1" x14ac:dyDescent="0.2">
      <c r="A180" s="81">
        <v>173</v>
      </c>
      <c r="B180" s="82" t="s">
        <v>254</v>
      </c>
      <c r="C180" s="82" t="s">
        <v>923</v>
      </c>
      <c r="D180" s="83" t="s">
        <v>1391</v>
      </c>
      <c r="E180" s="64">
        <v>369478</v>
      </c>
      <c r="F180" s="65">
        <v>369478</v>
      </c>
      <c r="G180" s="25" t="s">
        <v>1392</v>
      </c>
      <c r="H180" s="52" t="s">
        <v>1393</v>
      </c>
      <c r="I180" s="62">
        <v>800000</v>
      </c>
      <c r="J180" s="66">
        <v>800000</v>
      </c>
      <c r="K180" s="28" t="s">
        <v>1394</v>
      </c>
      <c r="L180" s="55" t="s">
        <v>1395</v>
      </c>
      <c r="M180" s="67">
        <v>395717</v>
      </c>
      <c r="N180" s="68">
        <v>395717</v>
      </c>
      <c r="O180" s="25" t="s">
        <v>1398</v>
      </c>
      <c r="P180" s="75" t="s">
        <v>1399</v>
      </c>
      <c r="Q180" s="69">
        <v>455075</v>
      </c>
      <c r="R180" s="63">
        <v>455075</v>
      </c>
      <c r="S180" s="24" t="s">
        <v>80</v>
      </c>
      <c r="T180" s="54" t="s">
        <v>81</v>
      </c>
      <c r="U180" s="18">
        <v>488175</v>
      </c>
      <c r="V180" s="18">
        <v>488175</v>
      </c>
      <c r="W180" s="18" t="s">
        <v>1396</v>
      </c>
      <c r="X180" s="77" t="s">
        <v>1397</v>
      </c>
      <c r="Y180" s="49">
        <f t="shared" si="60"/>
        <v>455075</v>
      </c>
      <c r="Z180" s="16">
        <f t="shared" si="61"/>
        <v>173244.59531108034</v>
      </c>
      <c r="AA180" s="35">
        <f t="shared" si="62"/>
        <v>0.38069460047482356</v>
      </c>
      <c r="AB180" s="36">
        <f t="shared" si="63"/>
        <v>628319.59531108034</v>
      </c>
      <c r="AC180" s="36">
        <f t="shared" si="64"/>
        <v>281830.40468891966</v>
      </c>
      <c r="AD180" s="18">
        <f t="shared" si="55"/>
        <v>369478</v>
      </c>
      <c r="AE180" s="18" t="str">
        <f t="shared" si="56"/>
        <v/>
      </c>
      <c r="AF180" s="18">
        <f t="shared" si="57"/>
        <v>395717</v>
      </c>
      <c r="AG180" s="18">
        <f t="shared" si="58"/>
        <v>455075</v>
      </c>
      <c r="AH180" s="18">
        <f t="shared" si="59"/>
        <v>488175</v>
      </c>
      <c r="AI180" s="94">
        <f t="shared" si="65"/>
        <v>425396</v>
      </c>
      <c r="AJ180" s="39">
        <f t="shared" si="66"/>
        <v>54215.444652946142</v>
      </c>
      <c r="AK180" s="35">
        <f t="shared" si="67"/>
        <v>0.12744700150670468</v>
      </c>
      <c r="AN180" s="41"/>
    </row>
    <row r="181" spans="1:40" s="15" customFormat="1" ht="85.5" customHeight="1" x14ac:dyDescent="0.2">
      <c r="A181" s="81">
        <v>174</v>
      </c>
      <c r="B181" s="82" t="s">
        <v>255</v>
      </c>
      <c r="C181" s="82" t="s">
        <v>924</v>
      </c>
      <c r="D181" s="83" t="s">
        <v>1391</v>
      </c>
      <c r="E181" s="64">
        <v>1236471</v>
      </c>
      <c r="F181" s="65">
        <v>1236471</v>
      </c>
      <c r="G181" s="25" t="s">
        <v>1392</v>
      </c>
      <c r="H181" s="52" t="s">
        <v>1393</v>
      </c>
      <c r="I181" s="62">
        <v>1500000</v>
      </c>
      <c r="J181" s="66">
        <v>1500000</v>
      </c>
      <c r="K181" s="28" t="s">
        <v>1394</v>
      </c>
      <c r="L181" s="55" t="s">
        <v>1395</v>
      </c>
      <c r="M181" s="67">
        <v>1323024</v>
      </c>
      <c r="N181" s="68">
        <v>1323024</v>
      </c>
      <c r="O181" s="25" t="s">
        <v>1398</v>
      </c>
      <c r="P181" s="75" t="s">
        <v>1399</v>
      </c>
      <c r="Q181" s="69">
        <v>1521477</v>
      </c>
      <c r="R181" s="63">
        <v>1521477</v>
      </c>
      <c r="S181" s="24" t="s">
        <v>80</v>
      </c>
      <c r="T181" s="54" t="s">
        <v>81</v>
      </c>
      <c r="U181" s="18">
        <v>1632141</v>
      </c>
      <c r="V181" s="18">
        <v>1632141</v>
      </c>
      <c r="W181" s="18" t="s">
        <v>1396</v>
      </c>
      <c r="X181" s="77" t="s">
        <v>1397</v>
      </c>
      <c r="Y181" s="49">
        <f t="shared" si="60"/>
        <v>1500000</v>
      </c>
      <c r="Z181" s="16">
        <f t="shared" si="61"/>
        <v>159866.90845293782</v>
      </c>
      <c r="AA181" s="35">
        <f t="shared" si="62"/>
        <v>0.1065779389686252</v>
      </c>
      <c r="AB181" s="36">
        <f t="shared" si="63"/>
        <v>1659866.9084529378</v>
      </c>
      <c r="AC181" s="36">
        <f t="shared" si="64"/>
        <v>1340133.0915470622</v>
      </c>
      <c r="AD181" s="18" t="str">
        <f t="shared" si="55"/>
        <v/>
      </c>
      <c r="AE181" s="18">
        <f t="shared" si="56"/>
        <v>1500000</v>
      </c>
      <c r="AF181" s="18" t="str">
        <f t="shared" si="57"/>
        <v/>
      </c>
      <c r="AG181" s="18">
        <f t="shared" si="58"/>
        <v>1521477</v>
      </c>
      <c r="AH181" s="18">
        <f t="shared" si="59"/>
        <v>1632141</v>
      </c>
      <c r="AI181" s="94">
        <f t="shared" si="65"/>
        <v>1521477</v>
      </c>
      <c r="AJ181" s="39">
        <f t="shared" si="66"/>
        <v>70909.597735426476</v>
      </c>
      <c r="AK181" s="35">
        <f t="shared" si="67"/>
        <v>4.660576383042693E-2</v>
      </c>
      <c r="AN181" s="41"/>
    </row>
    <row r="182" spans="1:40" s="15" customFormat="1" ht="85.5" customHeight="1" x14ac:dyDescent="0.2">
      <c r="A182" s="81">
        <v>175</v>
      </c>
      <c r="B182" s="82" t="s">
        <v>256</v>
      </c>
      <c r="C182" s="82" t="s">
        <v>925</v>
      </c>
      <c r="D182" s="83" t="s">
        <v>1391</v>
      </c>
      <c r="E182" s="64">
        <v>54369</v>
      </c>
      <c r="F182" s="65">
        <v>54369</v>
      </c>
      <c r="G182" s="25" t="s">
        <v>1392</v>
      </c>
      <c r="H182" s="52" t="s">
        <v>1393</v>
      </c>
      <c r="I182" s="62">
        <v>350000</v>
      </c>
      <c r="J182" s="66">
        <v>350000</v>
      </c>
      <c r="K182" s="28" t="s">
        <v>1394</v>
      </c>
      <c r="L182" s="55" t="s">
        <v>1395</v>
      </c>
      <c r="M182" s="67">
        <v>58230</v>
      </c>
      <c r="N182" s="68">
        <v>58230</v>
      </c>
      <c r="O182" s="25" t="s">
        <v>1398</v>
      </c>
      <c r="P182" s="75" t="s">
        <v>1399</v>
      </c>
      <c r="Q182" s="69">
        <v>66965</v>
      </c>
      <c r="R182" s="63">
        <v>66965</v>
      </c>
      <c r="S182" s="24" t="s">
        <v>80</v>
      </c>
      <c r="T182" s="54" t="s">
        <v>81</v>
      </c>
      <c r="U182" s="18">
        <v>71836</v>
      </c>
      <c r="V182" s="18">
        <v>71836</v>
      </c>
      <c r="W182" s="18" t="s">
        <v>1396</v>
      </c>
      <c r="X182" s="77" t="s">
        <v>1397</v>
      </c>
      <c r="Y182" s="49">
        <f t="shared" si="60"/>
        <v>66965</v>
      </c>
      <c r="Z182" s="16">
        <f t="shared" si="61"/>
        <v>128603.1212510023</v>
      </c>
      <c r="AA182" s="35">
        <f t="shared" si="62"/>
        <v>1.9204527925185142</v>
      </c>
      <c r="AB182" s="36">
        <f t="shared" si="63"/>
        <v>195568.1212510023</v>
      </c>
      <c r="AC182" s="36">
        <f t="shared" si="64"/>
        <v>-61638.121251002303</v>
      </c>
      <c r="AD182" s="18">
        <f t="shared" si="55"/>
        <v>54369</v>
      </c>
      <c r="AE182" s="18" t="str">
        <f t="shared" si="56"/>
        <v/>
      </c>
      <c r="AF182" s="18">
        <f t="shared" si="57"/>
        <v>58230</v>
      </c>
      <c r="AG182" s="18">
        <f t="shared" si="58"/>
        <v>66965</v>
      </c>
      <c r="AH182" s="18">
        <f t="shared" si="59"/>
        <v>71836</v>
      </c>
      <c r="AI182" s="94">
        <f t="shared" si="65"/>
        <v>62597.5</v>
      </c>
      <c r="AJ182" s="39">
        <f t="shared" si="66"/>
        <v>7978.1614841181718</v>
      </c>
      <c r="AK182" s="35">
        <f t="shared" si="67"/>
        <v>0.12745175900184785</v>
      </c>
      <c r="AN182" s="41"/>
    </row>
    <row r="183" spans="1:40" s="15" customFormat="1" ht="85.5" customHeight="1" x14ac:dyDescent="0.2">
      <c r="A183" s="81">
        <v>176</v>
      </c>
      <c r="B183" s="82" t="s">
        <v>257</v>
      </c>
      <c r="C183" s="82" t="s">
        <v>926</v>
      </c>
      <c r="D183" s="83" t="s">
        <v>1391</v>
      </c>
      <c r="E183" s="64">
        <v>62157</v>
      </c>
      <c r="F183" s="65">
        <v>62157</v>
      </c>
      <c r="G183" s="25" t="s">
        <v>1392</v>
      </c>
      <c r="H183" s="52" t="s">
        <v>1393</v>
      </c>
      <c r="I183" s="62">
        <v>450000</v>
      </c>
      <c r="J183" s="66">
        <v>450000</v>
      </c>
      <c r="K183" s="28" t="s">
        <v>1394</v>
      </c>
      <c r="L183" s="55" t="s">
        <v>1395</v>
      </c>
      <c r="M183" s="67">
        <v>66572</v>
      </c>
      <c r="N183" s="68">
        <v>66572</v>
      </c>
      <c r="O183" s="25" t="s">
        <v>1398</v>
      </c>
      <c r="P183" s="75" t="s">
        <v>1399</v>
      </c>
      <c r="Q183" s="69">
        <v>76558</v>
      </c>
      <c r="R183" s="63">
        <v>76558</v>
      </c>
      <c r="S183" s="24" t="s">
        <v>80</v>
      </c>
      <c r="T183" s="54" t="s">
        <v>81</v>
      </c>
      <c r="U183" s="18">
        <v>82126</v>
      </c>
      <c r="V183" s="18">
        <v>82126</v>
      </c>
      <c r="W183" s="18" t="s">
        <v>1396</v>
      </c>
      <c r="X183" s="77" t="s">
        <v>1397</v>
      </c>
      <c r="Y183" s="49">
        <f t="shared" si="60"/>
        <v>76558</v>
      </c>
      <c r="Z183" s="16">
        <f t="shared" si="61"/>
        <v>169296.73989714036</v>
      </c>
      <c r="AA183" s="35">
        <f t="shared" si="62"/>
        <v>2.2113526985702392</v>
      </c>
      <c r="AB183" s="36">
        <f t="shared" si="63"/>
        <v>245854.73989714036</v>
      </c>
      <c r="AC183" s="36">
        <f t="shared" si="64"/>
        <v>-92738.73989714036</v>
      </c>
      <c r="AD183" s="18">
        <f t="shared" si="55"/>
        <v>62157</v>
      </c>
      <c r="AE183" s="18" t="str">
        <f t="shared" si="56"/>
        <v/>
      </c>
      <c r="AF183" s="18">
        <f t="shared" si="57"/>
        <v>66572</v>
      </c>
      <c r="AG183" s="18">
        <f t="shared" si="58"/>
        <v>76558</v>
      </c>
      <c r="AH183" s="18">
        <f t="shared" si="59"/>
        <v>82126</v>
      </c>
      <c r="AI183" s="94">
        <f t="shared" si="65"/>
        <v>71565</v>
      </c>
      <c r="AJ183" s="39">
        <f t="shared" si="66"/>
        <v>9120.9087769074122</v>
      </c>
      <c r="AK183" s="35">
        <f t="shared" si="67"/>
        <v>0.12744929472378136</v>
      </c>
      <c r="AN183" s="41"/>
    </row>
    <row r="184" spans="1:40" s="15" customFormat="1" ht="85.5" customHeight="1" x14ac:dyDescent="0.2">
      <c r="A184" s="81">
        <v>177</v>
      </c>
      <c r="B184" s="82" t="s">
        <v>258</v>
      </c>
      <c r="C184" s="82" t="s">
        <v>927</v>
      </c>
      <c r="D184" s="83" t="s">
        <v>1391</v>
      </c>
      <c r="E184" s="64">
        <v>808122</v>
      </c>
      <c r="F184" s="65">
        <v>808122</v>
      </c>
      <c r="G184" s="25" t="s">
        <v>1392</v>
      </c>
      <c r="H184" s="52" t="s">
        <v>1393</v>
      </c>
      <c r="I184" s="62">
        <v>700000</v>
      </c>
      <c r="J184" s="66">
        <v>700000</v>
      </c>
      <c r="K184" s="28" t="s">
        <v>1394</v>
      </c>
      <c r="L184" s="55" t="s">
        <v>1395</v>
      </c>
      <c r="M184" s="67">
        <v>864690</v>
      </c>
      <c r="N184" s="68">
        <v>864690</v>
      </c>
      <c r="O184" s="25" t="s">
        <v>1398</v>
      </c>
      <c r="P184" s="75" t="s">
        <v>1399</v>
      </c>
      <c r="Q184" s="69">
        <v>994394</v>
      </c>
      <c r="R184" s="63">
        <v>994394</v>
      </c>
      <c r="S184" s="24" t="s">
        <v>80</v>
      </c>
      <c r="T184" s="54" t="s">
        <v>81</v>
      </c>
      <c r="U184" s="18">
        <v>1066721</v>
      </c>
      <c r="V184" s="18">
        <v>1066721</v>
      </c>
      <c r="W184" s="18" t="s">
        <v>1396</v>
      </c>
      <c r="X184" s="77" t="s">
        <v>1397</v>
      </c>
      <c r="Y184" s="49">
        <f t="shared" si="60"/>
        <v>864690</v>
      </c>
      <c r="Z184" s="16">
        <f t="shared" si="61"/>
        <v>146220.17114201465</v>
      </c>
      <c r="AA184" s="35">
        <f t="shared" si="62"/>
        <v>0.16910126304457626</v>
      </c>
      <c r="AB184" s="36">
        <f t="shared" si="63"/>
        <v>1010910.1711420147</v>
      </c>
      <c r="AC184" s="36">
        <f t="shared" si="64"/>
        <v>718469.82885798533</v>
      </c>
      <c r="AD184" s="18">
        <f t="shared" si="55"/>
        <v>808122</v>
      </c>
      <c r="AE184" s="18" t="str">
        <f t="shared" si="56"/>
        <v/>
      </c>
      <c r="AF184" s="18">
        <f t="shared" si="57"/>
        <v>864690</v>
      </c>
      <c r="AG184" s="18">
        <f t="shared" si="58"/>
        <v>994394</v>
      </c>
      <c r="AH184" s="18" t="str">
        <f t="shared" si="59"/>
        <v/>
      </c>
      <c r="AI184" s="94">
        <f t="shared" si="65"/>
        <v>864690</v>
      </c>
      <c r="AJ184" s="39">
        <f t="shared" si="66"/>
        <v>95498.974011940751</v>
      </c>
      <c r="AK184" s="35">
        <f t="shared" si="67"/>
        <v>0.11044301889919017</v>
      </c>
      <c r="AN184" s="41"/>
    </row>
    <row r="185" spans="1:40" s="15" customFormat="1" ht="85.5" customHeight="1" x14ac:dyDescent="0.2">
      <c r="A185" s="81">
        <v>178</v>
      </c>
      <c r="B185" s="82" t="s">
        <v>259</v>
      </c>
      <c r="C185" s="82" t="s">
        <v>928</v>
      </c>
      <c r="D185" s="83" t="s">
        <v>1391</v>
      </c>
      <c r="E185" s="64">
        <v>9003</v>
      </c>
      <c r="F185" s="65">
        <v>9003</v>
      </c>
      <c r="G185" s="25" t="s">
        <v>1392</v>
      </c>
      <c r="H185" s="52" t="s">
        <v>1393</v>
      </c>
      <c r="I185" s="62">
        <v>80000</v>
      </c>
      <c r="J185" s="66">
        <v>80000</v>
      </c>
      <c r="K185" s="28" t="s">
        <v>1394</v>
      </c>
      <c r="L185" s="55" t="s">
        <v>1395</v>
      </c>
      <c r="M185" s="67">
        <v>9643</v>
      </c>
      <c r="N185" s="68">
        <v>9643</v>
      </c>
      <c r="O185" s="25" t="s">
        <v>1398</v>
      </c>
      <c r="P185" s="75" t="s">
        <v>1399</v>
      </c>
      <c r="Q185" s="69">
        <v>11089</v>
      </c>
      <c r="R185" s="63">
        <v>11089</v>
      </c>
      <c r="S185" s="24" t="s">
        <v>80</v>
      </c>
      <c r="T185" s="54" t="s">
        <v>81</v>
      </c>
      <c r="U185" s="18">
        <v>11896</v>
      </c>
      <c r="V185" s="18">
        <v>11896</v>
      </c>
      <c r="W185" s="18" t="s">
        <v>1396</v>
      </c>
      <c r="X185" s="77" t="s">
        <v>1397</v>
      </c>
      <c r="Y185" s="49">
        <f t="shared" si="60"/>
        <v>11089</v>
      </c>
      <c r="Z185" s="16">
        <f t="shared" si="61"/>
        <v>31143.627609833766</v>
      </c>
      <c r="AA185" s="35">
        <f t="shared" si="62"/>
        <v>2.8085154305919167</v>
      </c>
      <c r="AB185" s="36">
        <f t="shared" si="63"/>
        <v>42232.627609833769</v>
      </c>
      <c r="AC185" s="36">
        <f t="shared" si="64"/>
        <v>-20054.627609833766</v>
      </c>
      <c r="AD185" s="18">
        <f t="shared" si="55"/>
        <v>9003</v>
      </c>
      <c r="AE185" s="18" t="str">
        <f t="shared" si="56"/>
        <v/>
      </c>
      <c r="AF185" s="18">
        <f t="shared" si="57"/>
        <v>9643</v>
      </c>
      <c r="AG185" s="18">
        <f t="shared" si="58"/>
        <v>11089</v>
      </c>
      <c r="AH185" s="18">
        <f t="shared" si="59"/>
        <v>11896</v>
      </c>
      <c r="AI185" s="94">
        <f t="shared" si="65"/>
        <v>10366</v>
      </c>
      <c r="AJ185" s="39">
        <f t="shared" si="66"/>
        <v>1321.2563150274816</v>
      </c>
      <c r="AK185" s="35">
        <f t="shared" si="67"/>
        <v>0.12746057447689385</v>
      </c>
      <c r="AN185" s="41"/>
    </row>
    <row r="186" spans="1:40" s="15" customFormat="1" ht="85.5" customHeight="1" x14ac:dyDescent="0.2">
      <c r="A186" s="81">
        <v>179</v>
      </c>
      <c r="B186" s="82" t="s">
        <v>260</v>
      </c>
      <c r="C186" s="82" t="s">
        <v>929</v>
      </c>
      <c r="D186" s="83" t="s">
        <v>1391</v>
      </c>
      <c r="E186" s="64">
        <v>10747</v>
      </c>
      <c r="F186" s="65">
        <v>10747</v>
      </c>
      <c r="G186" s="25" t="s">
        <v>1392</v>
      </c>
      <c r="H186" s="52" t="s">
        <v>1393</v>
      </c>
      <c r="I186" s="62">
        <v>70000</v>
      </c>
      <c r="J186" s="66">
        <v>70000</v>
      </c>
      <c r="K186" s="28" t="s">
        <v>1394</v>
      </c>
      <c r="L186" s="55" t="s">
        <v>1395</v>
      </c>
      <c r="M186" s="67">
        <v>11510</v>
      </c>
      <c r="N186" s="68">
        <v>11510</v>
      </c>
      <c r="O186" s="25" t="s">
        <v>1398</v>
      </c>
      <c r="P186" s="75" t="s">
        <v>1399</v>
      </c>
      <c r="Q186" s="69">
        <v>13237</v>
      </c>
      <c r="R186" s="63">
        <v>13237</v>
      </c>
      <c r="S186" s="24" t="s">
        <v>80</v>
      </c>
      <c r="T186" s="54" t="s">
        <v>81</v>
      </c>
      <c r="U186" s="18">
        <v>14199</v>
      </c>
      <c r="V186" s="18">
        <v>14199</v>
      </c>
      <c r="W186" s="18" t="s">
        <v>1396</v>
      </c>
      <c r="X186" s="77" t="s">
        <v>1397</v>
      </c>
      <c r="Y186" s="49">
        <f t="shared" si="60"/>
        <v>13237</v>
      </c>
      <c r="Z186" s="16">
        <f t="shared" si="61"/>
        <v>25785.291491468543</v>
      </c>
      <c r="AA186" s="35">
        <f t="shared" si="62"/>
        <v>1.9479709519882558</v>
      </c>
      <c r="AB186" s="36">
        <f t="shared" si="63"/>
        <v>39022.291491468539</v>
      </c>
      <c r="AC186" s="36">
        <f t="shared" si="64"/>
        <v>-12548.291491468543</v>
      </c>
      <c r="AD186" s="18">
        <f t="shared" si="55"/>
        <v>10747</v>
      </c>
      <c r="AE186" s="18" t="str">
        <f t="shared" si="56"/>
        <v/>
      </c>
      <c r="AF186" s="18">
        <f t="shared" si="57"/>
        <v>11510</v>
      </c>
      <c r="AG186" s="18">
        <f t="shared" si="58"/>
        <v>13237</v>
      </c>
      <c r="AH186" s="18">
        <f t="shared" si="59"/>
        <v>14199</v>
      </c>
      <c r="AI186" s="94">
        <f t="shared" si="65"/>
        <v>12373.5</v>
      </c>
      <c r="AJ186" s="39">
        <f t="shared" si="66"/>
        <v>1576.8446076473949</v>
      </c>
      <c r="AK186" s="35">
        <f t="shared" si="67"/>
        <v>0.12743723341394067</v>
      </c>
      <c r="AN186" s="41"/>
    </row>
    <row r="187" spans="1:40" s="15" customFormat="1" ht="85.5" customHeight="1" x14ac:dyDescent="0.2">
      <c r="A187" s="81">
        <v>180</v>
      </c>
      <c r="B187" s="82" t="s">
        <v>261</v>
      </c>
      <c r="C187" s="82" t="s">
        <v>930</v>
      </c>
      <c r="D187" s="83" t="s">
        <v>1391</v>
      </c>
      <c r="E187" s="64">
        <v>6129</v>
      </c>
      <c r="F187" s="65">
        <v>6129</v>
      </c>
      <c r="G187" s="25" t="s">
        <v>1392</v>
      </c>
      <c r="H187" s="52" t="s">
        <v>1393</v>
      </c>
      <c r="I187" s="62">
        <v>60000</v>
      </c>
      <c r="J187" s="66">
        <v>60000</v>
      </c>
      <c r="K187" s="28" t="s">
        <v>1394</v>
      </c>
      <c r="L187" s="55" t="s">
        <v>1395</v>
      </c>
      <c r="M187" s="67">
        <v>6565</v>
      </c>
      <c r="N187" s="68">
        <v>6565</v>
      </c>
      <c r="O187" s="25" t="s">
        <v>1398</v>
      </c>
      <c r="P187" s="75" t="s">
        <v>1399</v>
      </c>
      <c r="Q187" s="69">
        <v>7549</v>
      </c>
      <c r="R187" s="63">
        <v>7549</v>
      </c>
      <c r="S187" s="24" t="s">
        <v>80</v>
      </c>
      <c r="T187" s="54" t="s">
        <v>81</v>
      </c>
      <c r="U187" s="18">
        <v>8099</v>
      </c>
      <c r="V187" s="18">
        <v>8099</v>
      </c>
      <c r="W187" s="18" t="s">
        <v>1396</v>
      </c>
      <c r="X187" s="77" t="s">
        <v>1397</v>
      </c>
      <c r="Y187" s="49">
        <f t="shared" si="60"/>
        <v>7549</v>
      </c>
      <c r="Z187" s="16">
        <f t="shared" si="61"/>
        <v>23676.904755478492</v>
      </c>
      <c r="AA187" s="35">
        <f t="shared" si="62"/>
        <v>3.1364292959966211</v>
      </c>
      <c r="AB187" s="36">
        <f t="shared" si="63"/>
        <v>31225.904755478492</v>
      </c>
      <c r="AC187" s="36">
        <f t="shared" si="64"/>
        <v>-16127.904755478492</v>
      </c>
      <c r="AD187" s="18">
        <f t="shared" si="55"/>
        <v>6129</v>
      </c>
      <c r="AE187" s="18" t="str">
        <f t="shared" si="56"/>
        <v/>
      </c>
      <c r="AF187" s="18">
        <f t="shared" si="57"/>
        <v>6565</v>
      </c>
      <c r="AG187" s="18">
        <f t="shared" si="58"/>
        <v>7549</v>
      </c>
      <c r="AH187" s="18">
        <f t="shared" si="59"/>
        <v>8099</v>
      </c>
      <c r="AI187" s="94">
        <f t="shared" si="65"/>
        <v>7057</v>
      </c>
      <c r="AJ187" s="39">
        <f t="shared" si="66"/>
        <v>899.59750259027874</v>
      </c>
      <c r="AK187" s="35">
        <f t="shared" si="67"/>
        <v>0.12747591081058221</v>
      </c>
      <c r="AN187" s="41"/>
    </row>
    <row r="188" spans="1:40" s="15" customFormat="1" ht="85.5" customHeight="1" x14ac:dyDescent="0.2">
      <c r="A188" s="81">
        <v>181</v>
      </c>
      <c r="B188" s="82" t="s">
        <v>262</v>
      </c>
      <c r="C188" s="82" t="s">
        <v>931</v>
      </c>
      <c r="D188" s="83" t="s">
        <v>1391</v>
      </c>
      <c r="E188" s="64">
        <v>28624</v>
      </c>
      <c r="F188" s="65">
        <v>28624</v>
      </c>
      <c r="G188" s="25" t="s">
        <v>1392</v>
      </c>
      <c r="H188" s="52" t="s">
        <v>1393</v>
      </c>
      <c r="I188" s="62">
        <v>150000</v>
      </c>
      <c r="J188" s="66">
        <v>150000</v>
      </c>
      <c r="K188" s="28" t="s">
        <v>1394</v>
      </c>
      <c r="L188" s="55" t="s">
        <v>1395</v>
      </c>
      <c r="M188" s="67">
        <v>30657</v>
      </c>
      <c r="N188" s="68">
        <v>30657</v>
      </c>
      <c r="O188" s="25" t="s">
        <v>1398</v>
      </c>
      <c r="P188" s="75" t="s">
        <v>1399</v>
      </c>
      <c r="Q188" s="69">
        <v>35255</v>
      </c>
      <c r="R188" s="63">
        <v>35255</v>
      </c>
      <c r="S188" s="24" t="s">
        <v>80</v>
      </c>
      <c r="T188" s="54" t="s">
        <v>81</v>
      </c>
      <c r="U188" s="18">
        <v>37820</v>
      </c>
      <c r="V188" s="18">
        <v>37820</v>
      </c>
      <c r="W188" s="18" t="s">
        <v>1396</v>
      </c>
      <c r="X188" s="77" t="s">
        <v>1397</v>
      </c>
      <c r="Y188" s="49">
        <f t="shared" si="60"/>
        <v>35255</v>
      </c>
      <c r="Z188" s="16">
        <f t="shared" si="61"/>
        <v>52410.567404865978</v>
      </c>
      <c r="AA188" s="35">
        <f t="shared" si="62"/>
        <v>1.4866137400330728</v>
      </c>
      <c r="AB188" s="36">
        <f t="shared" si="63"/>
        <v>87665.567404865986</v>
      </c>
      <c r="AC188" s="36">
        <f t="shared" si="64"/>
        <v>-17155.567404865978</v>
      </c>
      <c r="AD188" s="18">
        <f t="shared" si="55"/>
        <v>28624</v>
      </c>
      <c r="AE188" s="18" t="str">
        <f t="shared" si="56"/>
        <v/>
      </c>
      <c r="AF188" s="18">
        <f t="shared" si="57"/>
        <v>30657</v>
      </c>
      <c r="AG188" s="18">
        <f t="shared" si="58"/>
        <v>35255</v>
      </c>
      <c r="AH188" s="18">
        <f t="shared" si="59"/>
        <v>37820</v>
      </c>
      <c r="AI188" s="94">
        <f t="shared" si="65"/>
        <v>32956</v>
      </c>
      <c r="AJ188" s="39">
        <f t="shared" si="66"/>
        <v>4200.1891227261031</v>
      </c>
      <c r="AK188" s="35">
        <f t="shared" si="67"/>
        <v>0.12744838945036119</v>
      </c>
      <c r="AN188" s="41"/>
    </row>
    <row r="189" spans="1:40" s="15" customFormat="1" ht="85.5" customHeight="1" x14ac:dyDescent="0.2">
      <c r="A189" s="81">
        <v>182</v>
      </c>
      <c r="B189" s="82" t="s">
        <v>263</v>
      </c>
      <c r="C189" s="82" t="s">
        <v>932</v>
      </c>
      <c r="D189" s="83" t="s">
        <v>1391</v>
      </c>
      <c r="E189" s="64">
        <v>23648</v>
      </c>
      <c r="F189" s="65">
        <v>23648</v>
      </c>
      <c r="G189" s="25" t="s">
        <v>1392</v>
      </c>
      <c r="H189" s="52" t="s">
        <v>1393</v>
      </c>
      <c r="I189" s="62">
        <v>140000</v>
      </c>
      <c r="J189" s="66">
        <v>140000</v>
      </c>
      <c r="K189" s="28" t="s">
        <v>1394</v>
      </c>
      <c r="L189" s="55" t="s">
        <v>1395</v>
      </c>
      <c r="M189" s="67">
        <v>25327</v>
      </c>
      <c r="N189" s="68">
        <v>25327</v>
      </c>
      <c r="O189" s="25" t="s">
        <v>1398</v>
      </c>
      <c r="P189" s="75" t="s">
        <v>1399</v>
      </c>
      <c r="Q189" s="69">
        <v>29126</v>
      </c>
      <c r="R189" s="63">
        <v>29126</v>
      </c>
      <c r="S189" s="24" t="s">
        <v>80</v>
      </c>
      <c r="T189" s="54" t="s">
        <v>81</v>
      </c>
      <c r="U189" s="18">
        <v>31244</v>
      </c>
      <c r="V189" s="18">
        <v>31244</v>
      </c>
      <c r="W189" s="18" t="s">
        <v>1396</v>
      </c>
      <c r="X189" s="77" t="s">
        <v>1397</v>
      </c>
      <c r="Y189" s="49">
        <f t="shared" si="60"/>
        <v>29126</v>
      </c>
      <c r="Z189" s="16">
        <f t="shared" si="61"/>
        <v>50474.276715966917</v>
      </c>
      <c r="AA189" s="35">
        <f t="shared" si="62"/>
        <v>1.7329628756426187</v>
      </c>
      <c r="AB189" s="36">
        <f t="shared" si="63"/>
        <v>79600.276715966917</v>
      </c>
      <c r="AC189" s="36">
        <f t="shared" si="64"/>
        <v>-21348.276715966917</v>
      </c>
      <c r="AD189" s="18">
        <f t="shared" si="55"/>
        <v>23648</v>
      </c>
      <c r="AE189" s="18" t="str">
        <f t="shared" si="56"/>
        <v/>
      </c>
      <c r="AF189" s="18">
        <f t="shared" si="57"/>
        <v>25327</v>
      </c>
      <c r="AG189" s="18">
        <f t="shared" si="58"/>
        <v>29126</v>
      </c>
      <c r="AH189" s="18">
        <f t="shared" si="59"/>
        <v>31244</v>
      </c>
      <c r="AI189" s="94">
        <f t="shared" si="65"/>
        <v>27226.5</v>
      </c>
      <c r="AJ189" s="39">
        <f t="shared" si="66"/>
        <v>3469.5815669904637</v>
      </c>
      <c r="AK189" s="35">
        <f t="shared" si="67"/>
        <v>0.12743399140508194</v>
      </c>
      <c r="AN189" s="41"/>
    </row>
    <row r="190" spans="1:40" s="15" customFormat="1" ht="85.5" customHeight="1" x14ac:dyDescent="0.2">
      <c r="A190" s="81">
        <v>183</v>
      </c>
      <c r="B190" s="82" t="s">
        <v>264</v>
      </c>
      <c r="C190" s="82" t="s">
        <v>933</v>
      </c>
      <c r="D190" s="83" t="s">
        <v>1391</v>
      </c>
      <c r="E190" s="64">
        <v>31889</v>
      </c>
      <c r="F190" s="65">
        <v>31889</v>
      </c>
      <c r="G190" s="25" t="s">
        <v>1392</v>
      </c>
      <c r="H190" s="52" t="s">
        <v>1393</v>
      </c>
      <c r="I190" s="62">
        <v>380000</v>
      </c>
      <c r="J190" s="66">
        <v>380000</v>
      </c>
      <c r="K190" s="28" t="s">
        <v>1394</v>
      </c>
      <c r="L190" s="55" t="s">
        <v>1395</v>
      </c>
      <c r="M190" s="67">
        <v>34155</v>
      </c>
      <c r="N190" s="68">
        <v>34155</v>
      </c>
      <c r="O190" s="25" t="s">
        <v>1398</v>
      </c>
      <c r="P190" s="75" t="s">
        <v>1399</v>
      </c>
      <c r="Q190" s="69">
        <v>39278</v>
      </c>
      <c r="R190" s="63">
        <v>39278</v>
      </c>
      <c r="S190" s="24" t="s">
        <v>80</v>
      </c>
      <c r="T190" s="54" t="s">
        <v>81</v>
      </c>
      <c r="U190" s="18">
        <v>42135</v>
      </c>
      <c r="V190" s="18">
        <v>42135</v>
      </c>
      <c r="W190" s="18" t="s">
        <v>1396</v>
      </c>
      <c r="X190" s="77" t="s">
        <v>1397</v>
      </c>
      <c r="Y190" s="49">
        <f t="shared" si="60"/>
        <v>39278</v>
      </c>
      <c r="Z190" s="16">
        <f t="shared" si="61"/>
        <v>153508.48061687016</v>
      </c>
      <c r="AA190" s="35">
        <f t="shared" si="62"/>
        <v>3.9082560368875749</v>
      </c>
      <c r="AB190" s="36">
        <f t="shared" si="63"/>
        <v>192786.48061687016</v>
      </c>
      <c r="AC190" s="36">
        <f t="shared" si="64"/>
        <v>-114230.48061687016</v>
      </c>
      <c r="AD190" s="18">
        <f t="shared" si="55"/>
        <v>31889</v>
      </c>
      <c r="AE190" s="18" t="str">
        <f t="shared" si="56"/>
        <v/>
      </c>
      <c r="AF190" s="18">
        <f t="shared" si="57"/>
        <v>34155</v>
      </c>
      <c r="AG190" s="18">
        <f t="shared" si="58"/>
        <v>39278</v>
      </c>
      <c r="AH190" s="18">
        <f t="shared" si="59"/>
        <v>42135</v>
      </c>
      <c r="AI190" s="94">
        <f t="shared" si="65"/>
        <v>36716.5</v>
      </c>
      <c r="AJ190" s="39">
        <f t="shared" si="66"/>
        <v>4679.7486666842842</v>
      </c>
      <c r="AK190" s="35">
        <f t="shared" si="67"/>
        <v>0.12745628441393608</v>
      </c>
      <c r="AN190" s="41"/>
    </row>
    <row r="191" spans="1:40" s="15" customFormat="1" ht="85.5" customHeight="1" x14ac:dyDescent="0.2">
      <c r="A191" s="81">
        <v>184</v>
      </c>
      <c r="B191" s="82" t="s">
        <v>265</v>
      </c>
      <c r="C191" s="82" t="s">
        <v>934</v>
      </c>
      <c r="D191" s="83" t="s">
        <v>1391</v>
      </c>
      <c r="E191" s="64">
        <v>30275</v>
      </c>
      <c r="F191" s="65">
        <v>30275</v>
      </c>
      <c r="G191" s="25" t="s">
        <v>1392</v>
      </c>
      <c r="H191" s="52" t="s">
        <v>1393</v>
      </c>
      <c r="I191" s="62">
        <v>350000</v>
      </c>
      <c r="J191" s="66">
        <v>350000</v>
      </c>
      <c r="K191" s="28" t="s">
        <v>1394</v>
      </c>
      <c r="L191" s="55" t="s">
        <v>1395</v>
      </c>
      <c r="M191" s="67">
        <v>32425</v>
      </c>
      <c r="N191" s="68">
        <v>32425</v>
      </c>
      <c r="O191" s="25" t="s">
        <v>1398</v>
      </c>
      <c r="P191" s="75" t="s">
        <v>1399</v>
      </c>
      <c r="Q191" s="69">
        <v>37289</v>
      </c>
      <c r="R191" s="63">
        <v>37289</v>
      </c>
      <c r="S191" s="24" t="s">
        <v>80</v>
      </c>
      <c r="T191" s="54" t="s">
        <v>81</v>
      </c>
      <c r="U191" s="18">
        <v>40002</v>
      </c>
      <c r="V191" s="18">
        <v>40002</v>
      </c>
      <c r="W191" s="18" t="s">
        <v>1396</v>
      </c>
      <c r="X191" s="77" t="s">
        <v>1397</v>
      </c>
      <c r="Y191" s="49">
        <f t="shared" si="60"/>
        <v>37289</v>
      </c>
      <c r="Z191" s="16">
        <f t="shared" si="61"/>
        <v>140925.82247303013</v>
      </c>
      <c r="AA191" s="35">
        <f t="shared" si="62"/>
        <v>3.7792867192209534</v>
      </c>
      <c r="AB191" s="36">
        <f t="shared" si="63"/>
        <v>178214.82247303013</v>
      </c>
      <c r="AC191" s="36">
        <f t="shared" si="64"/>
        <v>-103636.82247303013</v>
      </c>
      <c r="AD191" s="18">
        <f t="shared" si="55"/>
        <v>30275</v>
      </c>
      <c r="AE191" s="18" t="str">
        <f t="shared" si="56"/>
        <v/>
      </c>
      <c r="AF191" s="18">
        <f t="shared" si="57"/>
        <v>32425</v>
      </c>
      <c r="AG191" s="18">
        <f t="shared" si="58"/>
        <v>37289</v>
      </c>
      <c r="AH191" s="18">
        <f t="shared" si="59"/>
        <v>40002</v>
      </c>
      <c r="AI191" s="94">
        <f t="shared" si="65"/>
        <v>34857</v>
      </c>
      <c r="AJ191" s="39">
        <f t="shared" si="66"/>
        <v>4442.8127258153327</v>
      </c>
      <c r="AK191" s="35">
        <f t="shared" si="67"/>
        <v>0.12745826450398293</v>
      </c>
      <c r="AN191" s="41"/>
    </row>
    <row r="192" spans="1:40" s="15" customFormat="1" ht="85.5" customHeight="1" x14ac:dyDescent="0.2">
      <c r="A192" s="81">
        <v>185</v>
      </c>
      <c r="B192" s="82" t="s">
        <v>266</v>
      </c>
      <c r="C192" s="82" t="s">
        <v>935</v>
      </c>
      <c r="D192" s="83" t="s">
        <v>1391</v>
      </c>
      <c r="E192" s="64">
        <v>11345</v>
      </c>
      <c r="F192" s="65">
        <v>11345</v>
      </c>
      <c r="G192" s="25" t="s">
        <v>1392</v>
      </c>
      <c r="H192" s="52" t="s">
        <v>1393</v>
      </c>
      <c r="I192" s="62">
        <v>20000</v>
      </c>
      <c r="J192" s="66">
        <v>20000</v>
      </c>
      <c r="K192" s="28" t="s">
        <v>1394</v>
      </c>
      <c r="L192" s="55" t="s">
        <v>1395</v>
      </c>
      <c r="M192" s="67">
        <v>12150</v>
      </c>
      <c r="N192" s="68">
        <v>12150</v>
      </c>
      <c r="O192" s="25" t="s">
        <v>1398</v>
      </c>
      <c r="P192" s="75" t="s">
        <v>1399</v>
      </c>
      <c r="Q192" s="69">
        <v>13973</v>
      </c>
      <c r="R192" s="63">
        <v>13973</v>
      </c>
      <c r="S192" s="24" t="s">
        <v>80</v>
      </c>
      <c r="T192" s="54" t="s">
        <v>81</v>
      </c>
      <c r="U192" s="18">
        <v>14989</v>
      </c>
      <c r="V192" s="18">
        <v>14989</v>
      </c>
      <c r="W192" s="18" t="s">
        <v>1396</v>
      </c>
      <c r="X192" s="77" t="s">
        <v>1397</v>
      </c>
      <c r="Y192" s="49">
        <f t="shared" si="60"/>
        <v>13973</v>
      </c>
      <c r="Z192" s="16">
        <f t="shared" si="61"/>
        <v>3400.1104834990306</v>
      </c>
      <c r="AA192" s="35">
        <f t="shared" si="62"/>
        <v>0.24333432215694772</v>
      </c>
      <c r="AB192" s="36">
        <f t="shared" si="63"/>
        <v>17373.110483499029</v>
      </c>
      <c r="AC192" s="36">
        <f t="shared" si="64"/>
        <v>10572.889516500969</v>
      </c>
      <c r="AD192" s="18">
        <f t="shared" si="55"/>
        <v>11345</v>
      </c>
      <c r="AE192" s="18" t="str">
        <f t="shared" si="56"/>
        <v/>
      </c>
      <c r="AF192" s="18">
        <f t="shared" si="57"/>
        <v>12150</v>
      </c>
      <c r="AG192" s="18">
        <f t="shared" si="58"/>
        <v>13973</v>
      </c>
      <c r="AH192" s="18">
        <f t="shared" si="59"/>
        <v>14989</v>
      </c>
      <c r="AI192" s="94">
        <f t="shared" si="65"/>
        <v>13061.5</v>
      </c>
      <c r="AJ192" s="39">
        <f t="shared" si="66"/>
        <v>1664.548262041887</v>
      </c>
      <c r="AK192" s="35">
        <f t="shared" si="67"/>
        <v>0.12743928814009778</v>
      </c>
      <c r="AN192" s="41"/>
    </row>
    <row r="193" spans="1:40" s="15" customFormat="1" ht="85.5" customHeight="1" x14ac:dyDescent="0.2">
      <c r="A193" s="81">
        <v>186</v>
      </c>
      <c r="B193" s="82" t="s">
        <v>267</v>
      </c>
      <c r="C193" s="82" t="s">
        <v>936</v>
      </c>
      <c r="D193" s="83" t="s">
        <v>1391</v>
      </c>
      <c r="E193" s="64">
        <v>2997</v>
      </c>
      <c r="F193" s="65">
        <v>2997</v>
      </c>
      <c r="G193" s="25" t="s">
        <v>1392</v>
      </c>
      <c r="H193" s="52" t="s">
        <v>1393</v>
      </c>
      <c r="I193" s="62">
        <v>15000</v>
      </c>
      <c r="J193" s="66">
        <v>15000</v>
      </c>
      <c r="K193" s="28" t="s">
        <v>1394</v>
      </c>
      <c r="L193" s="55" t="s">
        <v>1395</v>
      </c>
      <c r="M193" s="67">
        <v>3209</v>
      </c>
      <c r="N193" s="68">
        <v>3209</v>
      </c>
      <c r="O193" s="25" t="s">
        <v>1398</v>
      </c>
      <c r="P193" s="75" t="s">
        <v>1399</v>
      </c>
      <c r="Q193" s="69">
        <v>3690</v>
      </c>
      <c r="R193" s="63">
        <v>3690</v>
      </c>
      <c r="S193" s="24" t="s">
        <v>80</v>
      </c>
      <c r="T193" s="54" t="s">
        <v>81</v>
      </c>
      <c r="U193" s="18">
        <v>3959</v>
      </c>
      <c r="V193" s="18">
        <v>3959</v>
      </c>
      <c r="W193" s="18" t="s">
        <v>1396</v>
      </c>
      <c r="X193" s="77" t="s">
        <v>1397</v>
      </c>
      <c r="Y193" s="49">
        <f t="shared" si="60"/>
        <v>3690</v>
      </c>
      <c r="Z193" s="16">
        <f t="shared" si="61"/>
        <v>5173.1824344401384</v>
      </c>
      <c r="AA193" s="35">
        <f t="shared" si="62"/>
        <v>1.4019464591978694</v>
      </c>
      <c r="AB193" s="36">
        <f t="shared" si="63"/>
        <v>8863.1824344401393</v>
      </c>
      <c r="AC193" s="36">
        <f t="shared" si="64"/>
        <v>-1483.1824344401384</v>
      </c>
      <c r="AD193" s="18">
        <f t="shared" si="55"/>
        <v>2997</v>
      </c>
      <c r="AE193" s="18" t="str">
        <f t="shared" si="56"/>
        <v/>
      </c>
      <c r="AF193" s="18">
        <f t="shared" si="57"/>
        <v>3209</v>
      </c>
      <c r="AG193" s="18">
        <f t="shared" si="58"/>
        <v>3690</v>
      </c>
      <c r="AH193" s="18">
        <f t="shared" si="59"/>
        <v>3959</v>
      </c>
      <c r="AI193" s="94">
        <f t="shared" si="65"/>
        <v>3449.5</v>
      </c>
      <c r="AJ193" s="39">
        <f t="shared" si="66"/>
        <v>439.39911621819783</v>
      </c>
      <c r="AK193" s="35">
        <f t="shared" si="67"/>
        <v>0.12738052361739319</v>
      </c>
      <c r="AN193" s="41"/>
    </row>
    <row r="194" spans="1:40" s="15" customFormat="1" ht="85.5" customHeight="1" x14ac:dyDescent="0.2">
      <c r="A194" s="81">
        <v>187</v>
      </c>
      <c r="B194" s="82" t="s">
        <v>268</v>
      </c>
      <c r="C194" s="82" t="s">
        <v>937</v>
      </c>
      <c r="D194" s="83" t="s">
        <v>1391</v>
      </c>
      <c r="E194" s="64">
        <v>1408</v>
      </c>
      <c r="F194" s="65">
        <v>1408</v>
      </c>
      <c r="G194" s="25" t="s">
        <v>1392</v>
      </c>
      <c r="H194" s="52" t="s">
        <v>1393</v>
      </c>
      <c r="I194" s="62">
        <v>8000</v>
      </c>
      <c r="J194" s="66">
        <v>8000</v>
      </c>
      <c r="K194" s="28" t="s">
        <v>1394</v>
      </c>
      <c r="L194" s="55" t="s">
        <v>1395</v>
      </c>
      <c r="M194" s="67">
        <v>1508</v>
      </c>
      <c r="N194" s="68">
        <v>1508</v>
      </c>
      <c r="O194" s="25" t="s">
        <v>1398</v>
      </c>
      <c r="P194" s="75" t="s">
        <v>1399</v>
      </c>
      <c r="Q194" s="69">
        <v>1734</v>
      </c>
      <c r="R194" s="63">
        <v>1734</v>
      </c>
      <c r="S194" s="24" t="s">
        <v>80</v>
      </c>
      <c r="T194" s="54" t="s">
        <v>81</v>
      </c>
      <c r="U194" s="18">
        <v>1860</v>
      </c>
      <c r="V194" s="18">
        <v>1860</v>
      </c>
      <c r="W194" s="18" t="s">
        <v>1396</v>
      </c>
      <c r="X194" s="77" t="s">
        <v>1397</v>
      </c>
      <c r="Y194" s="49">
        <f t="shared" si="60"/>
        <v>1734</v>
      </c>
      <c r="Z194" s="16">
        <f t="shared" si="61"/>
        <v>2855.4712395679981</v>
      </c>
      <c r="AA194" s="35">
        <f t="shared" si="62"/>
        <v>1.6467538867174152</v>
      </c>
      <c r="AB194" s="36">
        <f t="shared" si="63"/>
        <v>4589.4712395679981</v>
      </c>
      <c r="AC194" s="36">
        <f t="shared" si="64"/>
        <v>-1121.4712395679981</v>
      </c>
      <c r="AD194" s="18">
        <f t="shared" si="55"/>
        <v>1408</v>
      </c>
      <c r="AE194" s="18" t="str">
        <f t="shared" si="56"/>
        <v/>
      </c>
      <c r="AF194" s="18">
        <f t="shared" si="57"/>
        <v>1508</v>
      </c>
      <c r="AG194" s="18">
        <f t="shared" si="58"/>
        <v>1734</v>
      </c>
      <c r="AH194" s="18">
        <f t="shared" si="59"/>
        <v>1860</v>
      </c>
      <c r="AI194" s="94">
        <f t="shared" si="65"/>
        <v>1621</v>
      </c>
      <c r="AJ194" s="39">
        <f t="shared" si="66"/>
        <v>206.44531156378113</v>
      </c>
      <c r="AK194" s="35">
        <f t="shared" si="67"/>
        <v>0.12735676222318393</v>
      </c>
      <c r="AN194" s="41"/>
    </row>
    <row r="195" spans="1:40" s="15" customFormat="1" ht="85.5" customHeight="1" x14ac:dyDescent="0.2">
      <c r="A195" s="81">
        <v>188</v>
      </c>
      <c r="B195" s="82" t="s">
        <v>269</v>
      </c>
      <c r="C195" s="82" t="s">
        <v>938</v>
      </c>
      <c r="D195" s="83" t="s">
        <v>1391</v>
      </c>
      <c r="E195" s="64">
        <v>8999</v>
      </c>
      <c r="F195" s="65">
        <v>8999</v>
      </c>
      <c r="G195" s="25" t="s">
        <v>1392</v>
      </c>
      <c r="H195" s="52" t="s">
        <v>1393</v>
      </c>
      <c r="I195" s="62">
        <v>30000</v>
      </c>
      <c r="J195" s="66">
        <v>30000</v>
      </c>
      <c r="K195" s="28" t="s">
        <v>1394</v>
      </c>
      <c r="L195" s="55" t="s">
        <v>1395</v>
      </c>
      <c r="M195" s="67">
        <v>9638</v>
      </c>
      <c r="N195" s="68">
        <v>9638</v>
      </c>
      <c r="O195" s="25" t="s">
        <v>1398</v>
      </c>
      <c r="P195" s="75" t="s">
        <v>1399</v>
      </c>
      <c r="Q195" s="69">
        <v>11084</v>
      </c>
      <c r="R195" s="63">
        <v>11084</v>
      </c>
      <c r="S195" s="24" t="s">
        <v>80</v>
      </c>
      <c r="T195" s="54" t="s">
        <v>81</v>
      </c>
      <c r="U195" s="18">
        <v>11890</v>
      </c>
      <c r="V195" s="18">
        <v>11890</v>
      </c>
      <c r="W195" s="18" t="s">
        <v>1396</v>
      </c>
      <c r="X195" s="77" t="s">
        <v>1397</v>
      </c>
      <c r="Y195" s="49">
        <f t="shared" si="60"/>
        <v>11084</v>
      </c>
      <c r="Z195" s="16">
        <f t="shared" si="61"/>
        <v>8838.4548536494767</v>
      </c>
      <c r="AA195" s="35">
        <f t="shared" si="62"/>
        <v>0.79740660895430138</v>
      </c>
      <c r="AB195" s="36">
        <f t="shared" si="63"/>
        <v>19922.454853649477</v>
      </c>
      <c r="AC195" s="36">
        <f t="shared" si="64"/>
        <v>2245.5451463505233</v>
      </c>
      <c r="AD195" s="18">
        <f t="shared" si="55"/>
        <v>8999</v>
      </c>
      <c r="AE195" s="18" t="str">
        <f t="shared" si="56"/>
        <v/>
      </c>
      <c r="AF195" s="18">
        <f t="shared" si="57"/>
        <v>9638</v>
      </c>
      <c r="AG195" s="18">
        <f t="shared" si="58"/>
        <v>11084</v>
      </c>
      <c r="AH195" s="18">
        <f t="shared" si="59"/>
        <v>11890</v>
      </c>
      <c r="AI195" s="94">
        <f t="shared" si="65"/>
        <v>10361</v>
      </c>
      <c r="AJ195" s="39">
        <f t="shared" si="66"/>
        <v>1320.5265048456997</v>
      </c>
      <c r="AK195" s="35">
        <f t="shared" si="67"/>
        <v>0.12745164606174111</v>
      </c>
      <c r="AN195" s="41"/>
    </row>
    <row r="196" spans="1:40" s="15" customFormat="1" ht="85.5" customHeight="1" x14ac:dyDescent="0.2">
      <c r="A196" s="81">
        <v>189</v>
      </c>
      <c r="B196" s="82" t="s">
        <v>270</v>
      </c>
      <c r="C196" s="82" t="s">
        <v>939</v>
      </c>
      <c r="D196" s="83" t="s">
        <v>1391</v>
      </c>
      <c r="E196" s="64">
        <v>17842</v>
      </c>
      <c r="F196" s="65">
        <v>17842</v>
      </c>
      <c r="G196" s="25" t="s">
        <v>1392</v>
      </c>
      <c r="H196" s="52" t="s">
        <v>1393</v>
      </c>
      <c r="I196" s="62">
        <v>50000</v>
      </c>
      <c r="J196" s="66">
        <v>50000</v>
      </c>
      <c r="K196" s="28" t="s">
        <v>1394</v>
      </c>
      <c r="L196" s="55" t="s">
        <v>1395</v>
      </c>
      <c r="M196" s="67">
        <v>19110</v>
      </c>
      <c r="N196" s="68">
        <v>19110</v>
      </c>
      <c r="O196" s="25" t="s">
        <v>1398</v>
      </c>
      <c r="P196" s="75" t="s">
        <v>1399</v>
      </c>
      <c r="Q196" s="69">
        <v>21976</v>
      </c>
      <c r="R196" s="63">
        <v>21976</v>
      </c>
      <c r="S196" s="24" t="s">
        <v>80</v>
      </c>
      <c r="T196" s="54" t="s">
        <v>81</v>
      </c>
      <c r="U196" s="18">
        <v>23575</v>
      </c>
      <c r="V196" s="18">
        <v>23575</v>
      </c>
      <c r="W196" s="18" t="s">
        <v>1396</v>
      </c>
      <c r="X196" s="77" t="s">
        <v>1397</v>
      </c>
      <c r="Y196" s="49">
        <f t="shared" si="60"/>
        <v>21976</v>
      </c>
      <c r="Z196" s="16">
        <f t="shared" si="61"/>
        <v>13330.840776185123</v>
      </c>
      <c r="AA196" s="35">
        <f t="shared" si="62"/>
        <v>0.60660906335025133</v>
      </c>
      <c r="AB196" s="36">
        <f t="shared" si="63"/>
        <v>35306.840776185127</v>
      </c>
      <c r="AC196" s="36">
        <f t="shared" si="64"/>
        <v>8645.1592238148769</v>
      </c>
      <c r="AD196" s="18">
        <f t="shared" si="55"/>
        <v>17842</v>
      </c>
      <c r="AE196" s="18" t="str">
        <f t="shared" si="56"/>
        <v/>
      </c>
      <c r="AF196" s="18">
        <f t="shared" si="57"/>
        <v>19110</v>
      </c>
      <c r="AG196" s="18">
        <f t="shared" si="58"/>
        <v>21976</v>
      </c>
      <c r="AH196" s="18">
        <f t="shared" si="59"/>
        <v>23575</v>
      </c>
      <c r="AI196" s="94">
        <f t="shared" si="65"/>
        <v>20543</v>
      </c>
      <c r="AJ196" s="39">
        <f t="shared" si="66"/>
        <v>2618.3972674137895</v>
      </c>
      <c r="AK196" s="35">
        <f t="shared" si="67"/>
        <v>0.12745934222916758</v>
      </c>
      <c r="AN196" s="41"/>
    </row>
    <row r="197" spans="1:40" s="15" customFormat="1" ht="85.5" customHeight="1" x14ac:dyDescent="0.2">
      <c r="A197" s="81">
        <v>190</v>
      </c>
      <c r="B197" s="82" t="s">
        <v>271</v>
      </c>
      <c r="C197" s="82" t="s">
        <v>940</v>
      </c>
      <c r="D197" s="83" t="s">
        <v>1391</v>
      </c>
      <c r="E197" s="64">
        <v>113297</v>
      </c>
      <c r="F197" s="65">
        <v>113297</v>
      </c>
      <c r="G197" s="25" t="s">
        <v>1392</v>
      </c>
      <c r="H197" s="52" t="s">
        <v>1393</v>
      </c>
      <c r="I197" s="62">
        <v>200000</v>
      </c>
      <c r="J197" s="66">
        <v>200000</v>
      </c>
      <c r="K197" s="28" t="s">
        <v>1394</v>
      </c>
      <c r="L197" s="55" t="s">
        <v>1395</v>
      </c>
      <c r="M197" s="67">
        <v>121343</v>
      </c>
      <c r="N197" s="68">
        <v>121343</v>
      </c>
      <c r="O197" s="25" t="s">
        <v>1398</v>
      </c>
      <c r="P197" s="75" t="s">
        <v>1399</v>
      </c>
      <c r="Q197" s="69">
        <v>139545</v>
      </c>
      <c r="R197" s="63">
        <v>139545</v>
      </c>
      <c r="S197" s="24" t="s">
        <v>80</v>
      </c>
      <c r="T197" s="54" t="s">
        <v>81</v>
      </c>
      <c r="U197" s="18">
        <v>149695</v>
      </c>
      <c r="V197" s="18">
        <v>149695</v>
      </c>
      <c r="W197" s="18" t="s">
        <v>1396</v>
      </c>
      <c r="X197" s="77" t="s">
        <v>1397</v>
      </c>
      <c r="Y197" s="49">
        <f t="shared" si="60"/>
        <v>139545</v>
      </c>
      <c r="Z197" s="16">
        <f t="shared" si="61"/>
        <v>34063.481281278342</v>
      </c>
      <c r="AA197" s="35">
        <f t="shared" si="62"/>
        <v>0.2441039183150836</v>
      </c>
      <c r="AB197" s="36">
        <f t="shared" si="63"/>
        <v>173608.48128127833</v>
      </c>
      <c r="AC197" s="36">
        <f t="shared" si="64"/>
        <v>105481.51871872167</v>
      </c>
      <c r="AD197" s="18">
        <f t="shared" si="55"/>
        <v>113297</v>
      </c>
      <c r="AE197" s="18" t="str">
        <f t="shared" si="56"/>
        <v/>
      </c>
      <c r="AF197" s="18">
        <f t="shared" si="57"/>
        <v>121343</v>
      </c>
      <c r="AG197" s="18">
        <f t="shared" si="58"/>
        <v>139545</v>
      </c>
      <c r="AH197" s="18">
        <f t="shared" si="59"/>
        <v>149695</v>
      </c>
      <c r="AI197" s="94">
        <f t="shared" si="65"/>
        <v>130444</v>
      </c>
      <c r="AJ197" s="39">
        <f t="shared" si="66"/>
        <v>16624.984290719396</v>
      </c>
      <c r="AK197" s="35">
        <f t="shared" si="67"/>
        <v>0.12744920648492378</v>
      </c>
      <c r="AN197" s="41"/>
    </row>
    <row r="198" spans="1:40" s="15" customFormat="1" ht="85.5" customHeight="1" x14ac:dyDescent="0.2">
      <c r="A198" s="81">
        <v>191</v>
      </c>
      <c r="B198" s="82" t="s">
        <v>272</v>
      </c>
      <c r="C198" s="82" t="s">
        <v>941</v>
      </c>
      <c r="D198" s="83" t="s">
        <v>1391</v>
      </c>
      <c r="E198" s="64">
        <v>78247</v>
      </c>
      <c r="F198" s="65">
        <v>78247</v>
      </c>
      <c r="G198" s="25" t="s">
        <v>1392</v>
      </c>
      <c r="H198" s="52" t="s">
        <v>1393</v>
      </c>
      <c r="I198" s="62">
        <v>250000</v>
      </c>
      <c r="J198" s="66">
        <v>250000</v>
      </c>
      <c r="K198" s="28" t="s">
        <v>1394</v>
      </c>
      <c r="L198" s="55" t="s">
        <v>1395</v>
      </c>
      <c r="M198" s="67">
        <v>83804</v>
      </c>
      <c r="N198" s="68">
        <v>83804</v>
      </c>
      <c r="O198" s="25" t="s">
        <v>1398</v>
      </c>
      <c r="P198" s="75" t="s">
        <v>1399</v>
      </c>
      <c r="Q198" s="69">
        <v>96375</v>
      </c>
      <c r="R198" s="63">
        <v>96375</v>
      </c>
      <c r="S198" s="24" t="s">
        <v>80</v>
      </c>
      <c r="T198" s="54" t="s">
        <v>81</v>
      </c>
      <c r="U198" s="18">
        <v>103385</v>
      </c>
      <c r="V198" s="18">
        <v>103385</v>
      </c>
      <c r="W198" s="18" t="s">
        <v>1396</v>
      </c>
      <c r="X198" s="77" t="s">
        <v>1397</v>
      </c>
      <c r="Y198" s="49">
        <f t="shared" si="60"/>
        <v>96375</v>
      </c>
      <c r="Z198" s="16">
        <f t="shared" si="61"/>
        <v>72041.242234570062</v>
      </c>
      <c r="AA198" s="35">
        <f t="shared" si="62"/>
        <v>0.74750964705131062</v>
      </c>
      <c r="AB198" s="36">
        <f t="shared" si="63"/>
        <v>168416.24223457006</v>
      </c>
      <c r="AC198" s="36">
        <f t="shared" si="64"/>
        <v>24333.757765429938</v>
      </c>
      <c r="AD198" s="18">
        <f t="shared" si="55"/>
        <v>78247</v>
      </c>
      <c r="AE198" s="18" t="str">
        <f t="shared" si="56"/>
        <v/>
      </c>
      <c r="AF198" s="18">
        <f t="shared" si="57"/>
        <v>83804</v>
      </c>
      <c r="AG198" s="18">
        <f t="shared" si="58"/>
        <v>96375</v>
      </c>
      <c r="AH198" s="18">
        <f t="shared" si="59"/>
        <v>103385</v>
      </c>
      <c r="AI198" s="94">
        <f t="shared" si="65"/>
        <v>90089.5</v>
      </c>
      <c r="AJ198" s="39">
        <f t="shared" si="66"/>
        <v>11481.9038019253</v>
      </c>
      <c r="AK198" s="35">
        <f t="shared" si="67"/>
        <v>0.12744996699865468</v>
      </c>
      <c r="AN198" s="41"/>
    </row>
    <row r="199" spans="1:40" s="15" customFormat="1" ht="85.5" customHeight="1" x14ac:dyDescent="0.2">
      <c r="A199" s="81">
        <v>192</v>
      </c>
      <c r="B199" s="82" t="s">
        <v>273</v>
      </c>
      <c r="C199" s="82" t="s">
        <v>942</v>
      </c>
      <c r="D199" s="83" t="s">
        <v>1391</v>
      </c>
      <c r="E199" s="64">
        <v>185471</v>
      </c>
      <c r="F199" s="65">
        <v>185471</v>
      </c>
      <c r="G199" s="25" t="s">
        <v>1392</v>
      </c>
      <c r="H199" s="52" t="s">
        <v>1393</v>
      </c>
      <c r="I199" s="62">
        <v>400000</v>
      </c>
      <c r="J199" s="66">
        <v>400000</v>
      </c>
      <c r="K199" s="28" t="s">
        <v>1394</v>
      </c>
      <c r="L199" s="55" t="s">
        <v>1395</v>
      </c>
      <c r="M199" s="67">
        <v>198454</v>
      </c>
      <c r="N199" s="68">
        <v>198454</v>
      </c>
      <c r="O199" s="25" t="s">
        <v>1398</v>
      </c>
      <c r="P199" s="75" t="s">
        <v>1399</v>
      </c>
      <c r="Q199" s="69">
        <v>228222</v>
      </c>
      <c r="R199" s="63">
        <v>228222</v>
      </c>
      <c r="S199" s="24" t="s">
        <v>80</v>
      </c>
      <c r="T199" s="54" t="s">
        <v>81</v>
      </c>
      <c r="U199" s="18">
        <v>244821</v>
      </c>
      <c r="V199" s="18">
        <v>244821</v>
      </c>
      <c r="W199" s="18" t="s">
        <v>1396</v>
      </c>
      <c r="X199" s="77" t="s">
        <v>1397</v>
      </c>
      <c r="Y199" s="49">
        <f t="shared" si="60"/>
        <v>228222</v>
      </c>
      <c r="Z199" s="16">
        <f t="shared" si="61"/>
        <v>86331.301793150342</v>
      </c>
      <c r="AA199" s="35">
        <f t="shared" si="62"/>
        <v>0.37827773743613824</v>
      </c>
      <c r="AB199" s="36">
        <f t="shared" si="63"/>
        <v>314553.30179315037</v>
      </c>
      <c r="AC199" s="36">
        <f t="shared" si="64"/>
        <v>141890.69820684966</v>
      </c>
      <c r="AD199" s="18">
        <f t="shared" si="55"/>
        <v>185471</v>
      </c>
      <c r="AE199" s="18" t="str">
        <f t="shared" si="56"/>
        <v/>
      </c>
      <c r="AF199" s="18">
        <f t="shared" si="57"/>
        <v>198454</v>
      </c>
      <c r="AG199" s="18">
        <f t="shared" si="58"/>
        <v>228222</v>
      </c>
      <c r="AH199" s="18">
        <f t="shared" si="59"/>
        <v>244821</v>
      </c>
      <c r="AI199" s="94">
        <f t="shared" si="65"/>
        <v>213338</v>
      </c>
      <c r="AJ199" s="39">
        <f t="shared" si="66"/>
        <v>27126.536982568687</v>
      </c>
      <c r="AK199" s="35">
        <f t="shared" si="67"/>
        <v>0.12715286063696429</v>
      </c>
      <c r="AN199" s="41"/>
    </row>
    <row r="200" spans="1:40" s="15" customFormat="1" ht="85.5" customHeight="1" x14ac:dyDescent="0.2">
      <c r="A200" s="81">
        <v>193</v>
      </c>
      <c r="B200" s="82" t="s">
        <v>274</v>
      </c>
      <c r="C200" s="82" t="s">
        <v>943</v>
      </c>
      <c r="D200" s="83" t="s">
        <v>1391</v>
      </c>
      <c r="E200" s="64">
        <v>356810</v>
      </c>
      <c r="F200" s="65">
        <v>356810</v>
      </c>
      <c r="G200" s="25" t="s">
        <v>1392</v>
      </c>
      <c r="H200" s="52" t="s">
        <v>1393</v>
      </c>
      <c r="I200" s="62">
        <v>800000</v>
      </c>
      <c r="J200" s="66">
        <v>800000</v>
      </c>
      <c r="K200" s="28" t="s">
        <v>1394</v>
      </c>
      <c r="L200" s="55" t="s">
        <v>1395</v>
      </c>
      <c r="M200" s="67">
        <v>381787</v>
      </c>
      <c r="N200" s="68">
        <v>381787</v>
      </c>
      <c r="O200" s="25" t="s">
        <v>1398</v>
      </c>
      <c r="P200" s="75" t="s">
        <v>1399</v>
      </c>
      <c r="Q200" s="69">
        <v>439055</v>
      </c>
      <c r="R200" s="63">
        <v>439055</v>
      </c>
      <c r="S200" s="24" t="s">
        <v>80</v>
      </c>
      <c r="T200" s="54" t="s">
        <v>81</v>
      </c>
      <c r="U200" s="18">
        <v>470989</v>
      </c>
      <c r="V200" s="18">
        <v>470989</v>
      </c>
      <c r="W200" s="18" t="s">
        <v>1396</v>
      </c>
      <c r="X200" s="77" t="s">
        <v>1397</v>
      </c>
      <c r="Y200" s="49">
        <f t="shared" si="60"/>
        <v>439055</v>
      </c>
      <c r="Z200" s="16">
        <f t="shared" si="61"/>
        <v>179238.71738466556</v>
      </c>
      <c r="AA200" s="35">
        <f t="shared" si="62"/>
        <v>0.40823750415019888</v>
      </c>
      <c r="AB200" s="36">
        <f t="shared" si="63"/>
        <v>618293.71738466551</v>
      </c>
      <c r="AC200" s="36">
        <f t="shared" si="64"/>
        <v>259816.28261533444</v>
      </c>
      <c r="AD200" s="18">
        <f t="shared" ref="AD200:AD263" si="68">+IF(((IF(AND(F200&lt;=$AB200,F200&gt;=$AC200),F200,""))&lt;=0),"",(IF(AND(F200&lt;=$AB200,F200&gt;=$AC200),F200,"")))</f>
        <v>356810</v>
      </c>
      <c r="AE200" s="18" t="str">
        <f t="shared" ref="AE200:AE263" si="69">+IF(((IF(AND(J200&lt;=$AB200,J200&gt;=$AC200),J200,""))&lt;=0),"",(IF(AND(J200&lt;=$AB200,J200&gt;=$AC200),J200,"")))</f>
        <v/>
      </c>
      <c r="AF200" s="18">
        <f t="shared" ref="AF200:AF263" si="70">+IF(((IF(AND(N200&lt;=$AB200,N200&gt;=$AC200),N200,""))&lt;=0),"",(IF(AND(N200&lt;=$AB200,N200&gt;=$AC200),N200,"")))</f>
        <v>381787</v>
      </c>
      <c r="AG200" s="18">
        <f t="shared" ref="AG200:AG263" si="71">+IF(((IF(AND(R200&lt;=$AB200,R200&gt;=$AC200),R200,""))&lt;=0),"",(IF(AND(R200&lt;=$AB200,R200&gt;=$AC200),R200,"")))</f>
        <v>439055</v>
      </c>
      <c r="AH200" s="18">
        <f t="shared" ref="AH200:AH263" si="72">+IF(((IF(AND(V200&lt;=$AB200,V200&gt;=$AC200),V200,""))&lt;=0),"",(IF(AND(V200&lt;=$AB200,V200&gt;=$AC200),V200,"")))</f>
        <v>470989</v>
      </c>
      <c r="AI200" s="94">
        <f t="shared" si="65"/>
        <v>410421</v>
      </c>
      <c r="AJ200" s="39">
        <f t="shared" si="66"/>
        <v>52186.632690597442</v>
      </c>
      <c r="AK200" s="35">
        <f t="shared" si="67"/>
        <v>0.12715390462621903</v>
      </c>
      <c r="AN200" s="41"/>
    </row>
    <row r="201" spans="1:40" s="15" customFormat="1" ht="85.5" customHeight="1" x14ac:dyDescent="0.2">
      <c r="A201" s="81">
        <v>194</v>
      </c>
      <c r="B201" s="82" t="s">
        <v>275</v>
      </c>
      <c r="C201" s="82" t="s">
        <v>944</v>
      </c>
      <c r="D201" s="83" t="s">
        <v>1391</v>
      </c>
      <c r="E201" s="64">
        <v>3187</v>
      </c>
      <c r="F201" s="65">
        <v>3187</v>
      </c>
      <c r="G201" s="25" t="s">
        <v>1392</v>
      </c>
      <c r="H201" s="52" t="s">
        <v>1393</v>
      </c>
      <c r="I201" s="62">
        <v>10000</v>
      </c>
      <c r="J201" s="66">
        <v>10000</v>
      </c>
      <c r="K201" s="28" t="s">
        <v>1394</v>
      </c>
      <c r="L201" s="55" t="s">
        <v>1395</v>
      </c>
      <c r="M201" s="67">
        <v>3414</v>
      </c>
      <c r="N201" s="68">
        <v>3414</v>
      </c>
      <c r="O201" s="25" t="s">
        <v>1398</v>
      </c>
      <c r="P201" s="75" t="s">
        <v>1399</v>
      </c>
      <c r="Q201" s="69">
        <v>3926</v>
      </c>
      <c r="R201" s="63">
        <v>3926</v>
      </c>
      <c r="S201" s="24" t="s">
        <v>80</v>
      </c>
      <c r="T201" s="54" t="s">
        <v>81</v>
      </c>
      <c r="U201" s="18">
        <v>4212</v>
      </c>
      <c r="V201" s="18">
        <v>4212</v>
      </c>
      <c r="W201" s="18" t="s">
        <v>1396</v>
      </c>
      <c r="X201" s="77" t="s">
        <v>1397</v>
      </c>
      <c r="Y201" s="49">
        <f t="shared" si="60"/>
        <v>3926</v>
      </c>
      <c r="Z201" s="16">
        <f t="shared" si="61"/>
        <v>2853.2070026550823</v>
      </c>
      <c r="AA201" s="35">
        <f t="shared" si="62"/>
        <v>0.72674656206191601</v>
      </c>
      <c r="AB201" s="36">
        <f t="shared" si="63"/>
        <v>6779.2070026550828</v>
      </c>
      <c r="AC201" s="36">
        <f t="shared" si="64"/>
        <v>1072.7929973449177</v>
      </c>
      <c r="AD201" s="18">
        <f t="shared" si="68"/>
        <v>3187</v>
      </c>
      <c r="AE201" s="18" t="str">
        <f t="shared" si="69"/>
        <v/>
      </c>
      <c r="AF201" s="18">
        <f t="shared" si="70"/>
        <v>3414</v>
      </c>
      <c r="AG201" s="18">
        <f t="shared" si="71"/>
        <v>3926</v>
      </c>
      <c r="AH201" s="18">
        <f t="shared" si="72"/>
        <v>4212</v>
      </c>
      <c r="AI201" s="94">
        <f t="shared" si="65"/>
        <v>3670</v>
      </c>
      <c r="AJ201" s="39">
        <f t="shared" si="66"/>
        <v>468.06507738418878</v>
      </c>
      <c r="AK201" s="35">
        <f t="shared" si="67"/>
        <v>0.12753816822457459</v>
      </c>
      <c r="AN201" s="41"/>
    </row>
    <row r="202" spans="1:40" s="15" customFormat="1" ht="85.5" customHeight="1" x14ac:dyDescent="0.2">
      <c r="A202" s="81">
        <v>195</v>
      </c>
      <c r="B202" s="82" t="s">
        <v>276</v>
      </c>
      <c r="C202" s="82" t="s">
        <v>945</v>
      </c>
      <c r="D202" s="83" t="s">
        <v>1391</v>
      </c>
      <c r="E202" s="64">
        <v>18622</v>
      </c>
      <c r="F202" s="65">
        <v>18622</v>
      </c>
      <c r="G202" s="25" t="s">
        <v>1392</v>
      </c>
      <c r="H202" s="52" t="s">
        <v>1393</v>
      </c>
      <c r="I202" s="62">
        <v>140000</v>
      </c>
      <c r="J202" s="66">
        <v>140000</v>
      </c>
      <c r="K202" s="28" t="s">
        <v>1394</v>
      </c>
      <c r="L202" s="55" t="s">
        <v>1395</v>
      </c>
      <c r="M202" s="67">
        <v>19944</v>
      </c>
      <c r="N202" s="68">
        <v>19944</v>
      </c>
      <c r="O202" s="25" t="s">
        <v>1398</v>
      </c>
      <c r="P202" s="75" t="s">
        <v>1399</v>
      </c>
      <c r="Q202" s="69">
        <v>22936</v>
      </c>
      <c r="R202" s="63">
        <v>22936</v>
      </c>
      <c r="S202" s="24" t="s">
        <v>80</v>
      </c>
      <c r="T202" s="54" t="s">
        <v>81</v>
      </c>
      <c r="U202" s="18">
        <v>24604</v>
      </c>
      <c r="V202" s="18">
        <v>24604</v>
      </c>
      <c r="W202" s="18" t="s">
        <v>1396</v>
      </c>
      <c r="X202" s="77" t="s">
        <v>1397</v>
      </c>
      <c r="Y202" s="49">
        <f t="shared" si="60"/>
        <v>22936</v>
      </c>
      <c r="Z202" s="16">
        <f t="shared" si="61"/>
        <v>53035.776332585156</v>
      </c>
      <c r="AA202" s="35">
        <f t="shared" si="62"/>
        <v>2.312337649659276</v>
      </c>
      <c r="AB202" s="36">
        <f t="shared" si="63"/>
        <v>75971.776332585156</v>
      </c>
      <c r="AC202" s="36">
        <f t="shared" si="64"/>
        <v>-30099.776332585156</v>
      </c>
      <c r="AD202" s="18">
        <f t="shared" si="68"/>
        <v>18622</v>
      </c>
      <c r="AE202" s="18" t="str">
        <f t="shared" si="69"/>
        <v/>
      </c>
      <c r="AF202" s="18">
        <f t="shared" si="70"/>
        <v>19944</v>
      </c>
      <c r="AG202" s="18">
        <f t="shared" si="71"/>
        <v>22936</v>
      </c>
      <c r="AH202" s="18">
        <f t="shared" si="72"/>
        <v>24604</v>
      </c>
      <c r="AI202" s="94">
        <f t="shared" si="65"/>
        <v>21440</v>
      </c>
      <c r="AJ202" s="39">
        <f t="shared" si="66"/>
        <v>2732.4057165801714</v>
      </c>
      <c r="AK202" s="35">
        <f t="shared" si="67"/>
        <v>0.12744429648228411</v>
      </c>
      <c r="AN202" s="41"/>
    </row>
    <row r="203" spans="1:40" s="15" customFormat="1" ht="85.5" customHeight="1" x14ac:dyDescent="0.2">
      <c r="A203" s="81">
        <v>196</v>
      </c>
      <c r="B203" s="82" t="s">
        <v>277</v>
      </c>
      <c r="C203" s="82" t="s">
        <v>946</v>
      </c>
      <c r="D203" s="83" t="s">
        <v>1391</v>
      </c>
      <c r="E203" s="64">
        <v>34831</v>
      </c>
      <c r="F203" s="65">
        <v>34831</v>
      </c>
      <c r="G203" s="25" t="s">
        <v>1392</v>
      </c>
      <c r="H203" s="52" t="s">
        <v>1393</v>
      </c>
      <c r="I203" s="62">
        <v>120000</v>
      </c>
      <c r="J203" s="66">
        <v>120000</v>
      </c>
      <c r="K203" s="28" t="s">
        <v>1394</v>
      </c>
      <c r="L203" s="55" t="s">
        <v>1395</v>
      </c>
      <c r="M203" s="67">
        <v>37305</v>
      </c>
      <c r="N203" s="68">
        <v>37305</v>
      </c>
      <c r="O203" s="25" t="s">
        <v>1398</v>
      </c>
      <c r="P203" s="75" t="s">
        <v>1399</v>
      </c>
      <c r="Q203" s="69">
        <v>42901</v>
      </c>
      <c r="R203" s="63">
        <v>42901</v>
      </c>
      <c r="S203" s="24" t="s">
        <v>80</v>
      </c>
      <c r="T203" s="54" t="s">
        <v>81</v>
      </c>
      <c r="U203" s="18">
        <v>46021</v>
      </c>
      <c r="V203" s="18">
        <v>46021</v>
      </c>
      <c r="W203" s="18" t="s">
        <v>1396</v>
      </c>
      <c r="X203" s="77" t="s">
        <v>1397</v>
      </c>
      <c r="Y203" s="49">
        <f t="shared" si="60"/>
        <v>42901</v>
      </c>
      <c r="Z203" s="16">
        <f t="shared" si="61"/>
        <v>35932.471231464173</v>
      </c>
      <c r="AA203" s="35">
        <f t="shared" si="62"/>
        <v>0.83756721828079006</v>
      </c>
      <c r="AB203" s="36">
        <f t="shared" si="63"/>
        <v>78833.47123146418</v>
      </c>
      <c r="AC203" s="36">
        <f t="shared" si="64"/>
        <v>6968.5287685358271</v>
      </c>
      <c r="AD203" s="18">
        <f t="shared" si="68"/>
        <v>34831</v>
      </c>
      <c r="AE203" s="18" t="str">
        <f t="shared" si="69"/>
        <v/>
      </c>
      <c r="AF203" s="18">
        <f t="shared" si="70"/>
        <v>37305</v>
      </c>
      <c r="AG203" s="18">
        <f t="shared" si="71"/>
        <v>42901</v>
      </c>
      <c r="AH203" s="18">
        <f t="shared" si="72"/>
        <v>46021</v>
      </c>
      <c r="AI203" s="94">
        <f t="shared" si="65"/>
        <v>40103</v>
      </c>
      <c r="AJ203" s="39">
        <f t="shared" si="66"/>
        <v>5111.0986098880931</v>
      </c>
      <c r="AK203" s="35">
        <f t="shared" si="67"/>
        <v>0.12744928334259514</v>
      </c>
      <c r="AN203" s="41"/>
    </row>
    <row r="204" spans="1:40" s="15" customFormat="1" ht="85.5" customHeight="1" x14ac:dyDescent="0.2">
      <c r="A204" s="81">
        <v>197</v>
      </c>
      <c r="B204" s="82" t="s">
        <v>278</v>
      </c>
      <c r="C204" s="82" t="s">
        <v>947</v>
      </c>
      <c r="D204" s="83" t="s">
        <v>1391</v>
      </c>
      <c r="E204" s="64">
        <v>54736</v>
      </c>
      <c r="F204" s="65">
        <v>54736</v>
      </c>
      <c r="G204" s="25" t="s">
        <v>1392</v>
      </c>
      <c r="H204" s="52" t="s">
        <v>1393</v>
      </c>
      <c r="I204" s="62">
        <v>350000</v>
      </c>
      <c r="J204" s="66">
        <v>350000</v>
      </c>
      <c r="K204" s="28" t="s">
        <v>1394</v>
      </c>
      <c r="L204" s="55" t="s">
        <v>1395</v>
      </c>
      <c r="M204" s="67">
        <v>58623</v>
      </c>
      <c r="N204" s="68">
        <v>58623</v>
      </c>
      <c r="O204" s="25" t="s">
        <v>1398</v>
      </c>
      <c r="P204" s="75" t="s">
        <v>1399</v>
      </c>
      <c r="Q204" s="69">
        <v>67417</v>
      </c>
      <c r="R204" s="63">
        <v>67417</v>
      </c>
      <c r="S204" s="24" t="s">
        <v>80</v>
      </c>
      <c r="T204" s="54" t="s">
        <v>81</v>
      </c>
      <c r="U204" s="18">
        <v>72320</v>
      </c>
      <c r="V204" s="18">
        <v>72320</v>
      </c>
      <c r="W204" s="18" t="s">
        <v>1396</v>
      </c>
      <c r="X204" s="77" t="s">
        <v>1397</v>
      </c>
      <c r="Y204" s="49">
        <f t="shared" si="60"/>
        <v>67417</v>
      </c>
      <c r="Z204" s="16">
        <f t="shared" si="61"/>
        <v>128416.27921607136</v>
      </c>
      <c r="AA204" s="35">
        <f t="shared" si="62"/>
        <v>1.9048056011995693</v>
      </c>
      <c r="AB204" s="36">
        <f t="shared" si="63"/>
        <v>195833.27921607136</v>
      </c>
      <c r="AC204" s="36">
        <f t="shared" si="64"/>
        <v>-60999.279216071358</v>
      </c>
      <c r="AD204" s="18">
        <f t="shared" si="68"/>
        <v>54736</v>
      </c>
      <c r="AE204" s="18" t="str">
        <f t="shared" si="69"/>
        <v/>
      </c>
      <c r="AF204" s="18">
        <f t="shared" si="70"/>
        <v>58623</v>
      </c>
      <c r="AG204" s="18">
        <f t="shared" si="71"/>
        <v>67417</v>
      </c>
      <c r="AH204" s="18">
        <f t="shared" si="72"/>
        <v>72320</v>
      </c>
      <c r="AI204" s="94">
        <f t="shared" si="65"/>
        <v>63020</v>
      </c>
      <c r="AJ204" s="39">
        <f t="shared" si="66"/>
        <v>8031.6833021893153</v>
      </c>
      <c r="AK204" s="35">
        <f t="shared" si="67"/>
        <v>0.1274465773117949</v>
      </c>
      <c r="AN204" s="41"/>
    </row>
    <row r="205" spans="1:40" s="15" customFormat="1" ht="85.5" customHeight="1" x14ac:dyDescent="0.2">
      <c r="A205" s="81">
        <v>198</v>
      </c>
      <c r="B205" s="82" t="s">
        <v>279</v>
      </c>
      <c r="C205" s="82" t="s">
        <v>948</v>
      </c>
      <c r="D205" s="83" t="s">
        <v>1391</v>
      </c>
      <c r="E205" s="64">
        <v>83831</v>
      </c>
      <c r="F205" s="65">
        <v>83831</v>
      </c>
      <c r="G205" s="25" t="s">
        <v>1392</v>
      </c>
      <c r="H205" s="52" t="s">
        <v>1393</v>
      </c>
      <c r="I205" s="62">
        <v>500000</v>
      </c>
      <c r="J205" s="66">
        <v>500000</v>
      </c>
      <c r="K205" s="28" t="s">
        <v>1394</v>
      </c>
      <c r="L205" s="55" t="s">
        <v>1395</v>
      </c>
      <c r="M205" s="67">
        <v>89785</v>
      </c>
      <c r="N205" s="68">
        <v>89785</v>
      </c>
      <c r="O205" s="25" t="s">
        <v>1398</v>
      </c>
      <c r="P205" s="75" t="s">
        <v>1399</v>
      </c>
      <c r="Q205" s="69">
        <v>103252</v>
      </c>
      <c r="R205" s="63">
        <v>103252</v>
      </c>
      <c r="S205" s="24" t="s">
        <v>80</v>
      </c>
      <c r="T205" s="54" t="s">
        <v>81</v>
      </c>
      <c r="U205" s="18">
        <v>110762</v>
      </c>
      <c r="V205" s="18">
        <v>110762</v>
      </c>
      <c r="W205" s="18" t="s">
        <v>1396</v>
      </c>
      <c r="X205" s="77" t="s">
        <v>1397</v>
      </c>
      <c r="Y205" s="49">
        <f t="shared" si="60"/>
        <v>103252</v>
      </c>
      <c r="Z205" s="16">
        <f t="shared" si="61"/>
        <v>180582.92800954357</v>
      </c>
      <c r="AA205" s="35">
        <f t="shared" si="62"/>
        <v>1.7489533181879631</v>
      </c>
      <c r="AB205" s="36">
        <f t="shared" si="63"/>
        <v>283834.92800954357</v>
      </c>
      <c r="AC205" s="36">
        <f t="shared" si="64"/>
        <v>-77330.928009543568</v>
      </c>
      <c r="AD205" s="18">
        <f t="shared" si="68"/>
        <v>83831</v>
      </c>
      <c r="AE205" s="18" t="str">
        <f t="shared" si="69"/>
        <v/>
      </c>
      <c r="AF205" s="18">
        <f t="shared" si="70"/>
        <v>89785</v>
      </c>
      <c r="AG205" s="18">
        <f t="shared" si="71"/>
        <v>103252</v>
      </c>
      <c r="AH205" s="18">
        <f t="shared" si="72"/>
        <v>110762</v>
      </c>
      <c r="AI205" s="94">
        <f t="shared" si="65"/>
        <v>96518.5</v>
      </c>
      <c r="AJ205" s="39">
        <f t="shared" si="66"/>
        <v>12300.741292025183</v>
      </c>
      <c r="AK205" s="35">
        <f t="shared" si="67"/>
        <v>0.12744438933494803</v>
      </c>
      <c r="AN205" s="41"/>
    </row>
    <row r="206" spans="1:40" s="15" customFormat="1" ht="85.5" customHeight="1" x14ac:dyDescent="0.2">
      <c r="A206" s="81">
        <v>199</v>
      </c>
      <c r="B206" s="82" t="s">
        <v>280</v>
      </c>
      <c r="C206" s="82" t="s">
        <v>949</v>
      </c>
      <c r="D206" s="83" t="s">
        <v>1391</v>
      </c>
      <c r="E206" s="64">
        <v>1148151</v>
      </c>
      <c r="F206" s="65">
        <v>1148151</v>
      </c>
      <c r="G206" s="25" t="s">
        <v>1392</v>
      </c>
      <c r="H206" s="52" t="s">
        <v>1393</v>
      </c>
      <c r="I206" s="62">
        <v>900000</v>
      </c>
      <c r="J206" s="66">
        <v>900000</v>
      </c>
      <c r="K206" s="28" t="s">
        <v>1394</v>
      </c>
      <c r="L206" s="55" t="s">
        <v>1395</v>
      </c>
      <c r="M206" s="67">
        <v>1228522</v>
      </c>
      <c r="N206" s="68">
        <v>1228522</v>
      </c>
      <c r="O206" s="25" t="s">
        <v>1398</v>
      </c>
      <c r="P206" s="75" t="s">
        <v>1399</v>
      </c>
      <c r="Q206" s="69">
        <v>1412800</v>
      </c>
      <c r="R206" s="63">
        <v>1412800</v>
      </c>
      <c r="S206" s="24" t="s">
        <v>80</v>
      </c>
      <c r="T206" s="54" t="s">
        <v>81</v>
      </c>
      <c r="U206" s="18">
        <v>1515560</v>
      </c>
      <c r="V206" s="18">
        <v>1515560</v>
      </c>
      <c r="W206" s="18" t="s">
        <v>1396</v>
      </c>
      <c r="X206" s="77" t="s">
        <v>1397</v>
      </c>
      <c r="Y206" s="49">
        <f t="shared" si="60"/>
        <v>1228522</v>
      </c>
      <c r="Z206" s="16">
        <f t="shared" si="61"/>
        <v>239768.67532436352</v>
      </c>
      <c r="AA206" s="35">
        <f t="shared" si="62"/>
        <v>0.19516840180669415</v>
      </c>
      <c r="AB206" s="36">
        <f t="shared" si="63"/>
        <v>1468290.6753243636</v>
      </c>
      <c r="AC206" s="36">
        <f t="shared" si="64"/>
        <v>988753.32467563648</v>
      </c>
      <c r="AD206" s="18">
        <f t="shared" si="68"/>
        <v>1148151</v>
      </c>
      <c r="AE206" s="18" t="str">
        <f t="shared" si="69"/>
        <v/>
      </c>
      <c r="AF206" s="18">
        <f t="shared" si="70"/>
        <v>1228522</v>
      </c>
      <c r="AG206" s="18">
        <f t="shared" si="71"/>
        <v>1412800</v>
      </c>
      <c r="AH206" s="18" t="str">
        <f t="shared" si="72"/>
        <v/>
      </c>
      <c r="AI206" s="94">
        <f t="shared" si="65"/>
        <v>1228522</v>
      </c>
      <c r="AJ206" s="39">
        <f t="shared" si="66"/>
        <v>135681.59548860462</v>
      </c>
      <c r="AK206" s="35">
        <f t="shared" si="67"/>
        <v>0.11044295135830259</v>
      </c>
      <c r="AN206" s="41"/>
    </row>
    <row r="207" spans="1:40" s="15" customFormat="1" ht="85.5" customHeight="1" x14ac:dyDescent="0.2">
      <c r="A207" s="81">
        <v>200</v>
      </c>
      <c r="B207" s="82" t="s">
        <v>281</v>
      </c>
      <c r="C207" s="82" t="s">
        <v>950</v>
      </c>
      <c r="D207" s="83" t="s">
        <v>1391</v>
      </c>
      <c r="E207" s="64">
        <v>20321</v>
      </c>
      <c r="F207" s="65">
        <v>20321</v>
      </c>
      <c r="G207" s="25" t="s">
        <v>1392</v>
      </c>
      <c r="H207" s="52" t="s">
        <v>1393</v>
      </c>
      <c r="I207" s="62">
        <v>150000</v>
      </c>
      <c r="J207" s="66">
        <v>150000</v>
      </c>
      <c r="K207" s="28" t="s">
        <v>1394</v>
      </c>
      <c r="L207" s="55" t="s">
        <v>1395</v>
      </c>
      <c r="M207" s="67">
        <v>21763</v>
      </c>
      <c r="N207" s="68">
        <v>21763</v>
      </c>
      <c r="O207" s="25" t="s">
        <v>1398</v>
      </c>
      <c r="P207" s="75" t="s">
        <v>1399</v>
      </c>
      <c r="Q207" s="69">
        <v>25028</v>
      </c>
      <c r="R207" s="63">
        <v>25028</v>
      </c>
      <c r="S207" s="24" t="s">
        <v>80</v>
      </c>
      <c r="T207" s="54" t="s">
        <v>81</v>
      </c>
      <c r="U207" s="18">
        <v>26848</v>
      </c>
      <c r="V207" s="18">
        <v>26848</v>
      </c>
      <c r="W207" s="18" t="s">
        <v>1396</v>
      </c>
      <c r="X207" s="77" t="s">
        <v>1397</v>
      </c>
      <c r="Y207" s="49">
        <f t="shared" si="60"/>
        <v>25028</v>
      </c>
      <c r="Z207" s="16">
        <f t="shared" si="61"/>
        <v>56635.878155988721</v>
      </c>
      <c r="AA207" s="35">
        <f t="shared" si="62"/>
        <v>2.2629006774807703</v>
      </c>
      <c r="AB207" s="36">
        <f t="shared" si="63"/>
        <v>81663.878155988728</v>
      </c>
      <c r="AC207" s="36">
        <f t="shared" si="64"/>
        <v>-31607.878155988721</v>
      </c>
      <c r="AD207" s="18">
        <f t="shared" si="68"/>
        <v>20321</v>
      </c>
      <c r="AE207" s="18" t="str">
        <f t="shared" si="69"/>
        <v/>
      </c>
      <c r="AF207" s="18">
        <f t="shared" si="70"/>
        <v>21763</v>
      </c>
      <c r="AG207" s="18">
        <f t="shared" si="71"/>
        <v>25028</v>
      </c>
      <c r="AH207" s="18">
        <f t="shared" si="72"/>
        <v>26848</v>
      </c>
      <c r="AI207" s="94">
        <f t="shared" si="65"/>
        <v>23395.5</v>
      </c>
      <c r="AJ207" s="39">
        <f t="shared" si="66"/>
        <v>2981.4257215857874</v>
      </c>
      <c r="AK207" s="35">
        <f t="shared" si="67"/>
        <v>0.12743586251996269</v>
      </c>
      <c r="AN207" s="41"/>
    </row>
    <row r="208" spans="1:40" s="15" customFormat="1" ht="85.5" customHeight="1" x14ac:dyDescent="0.2">
      <c r="A208" s="81">
        <v>201</v>
      </c>
      <c r="B208" s="82" t="s">
        <v>282</v>
      </c>
      <c r="C208" s="82" t="s">
        <v>951</v>
      </c>
      <c r="D208" s="83" t="s">
        <v>1391</v>
      </c>
      <c r="E208" s="64">
        <v>18215</v>
      </c>
      <c r="F208" s="65">
        <v>18215</v>
      </c>
      <c r="G208" s="25" t="s">
        <v>1392</v>
      </c>
      <c r="H208" s="52" t="s">
        <v>1393</v>
      </c>
      <c r="I208" s="62">
        <v>140000</v>
      </c>
      <c r="J208" s="66">
        <v>140000</v>
      </c>
      <c r="K208" s="28" t="s">
        <v>1394</v>
      </c>
      <c r="L208" s="55" t="s">
        <v>1395</v>
      </c>
      <c r="M208" s="67">
        <v>19508</v>
      </c>
      <c r="N208" s="68">
        <v>19508</v>
      </c>
      <c r="O208" s="25" t="s">
        <v>1398</v>
      </c>
      <c r="P208" s="75" t="s">
        <v>1399</v>
      </c>
      <c r="Q208" s="69">
        <v>22434</v>
      </c>
      <c r="R208" s="63">
        <v>22434</v>
      </c>
      <c r="S208" s="24" t="s">
        <v>80</v>
      </c>
      <c r="T208" s="54" t="s">
        <v>81</v>
      </c>
      <c r="U208" s="18">
        <v>24066</v>
      </c>
      <c r="V208" s="18">
        <v>24066</v>
      </c>
      <c r="W208" s="18" t="s">
        <v>1396</v>
      </c>
      <c r="X208" s="77" t="s">
        <v>1397</v>
      </c>
      <c r="Y208" s="49">
        <f t="shared" si="60"/>
        <v>22434</v>
      </c>
      <c r="Z208" s="16">
        <f t="shared" si="61"/>
        <v>53243.81244614251</v>
      </c>
      <c r="AA208" s="35">
        <f t="shared" si="62"/>
        <v>2.3733535012098828</v>
      </c>
      <c r="AB208" s="36">
        <f t="shared" si="63"/>
        <v>75677.812446142518</v>
      </c>
      <c r="AC208" s="36">
        <f t="shared" si="64"/>
        <v>-30809.81244614251</v>
      </c>
      <c r="AD208" s="18">
        <f t="shared" si="68"/>
        <v>18215</v>
      </c>
      <c r="AE208" s="18" t="str">
        <f t="shared" si="69"/>
        <v/>
      </c>
      <c r="AF208" s="18">
        <f t="shared" si="70"/>
        <v>19508</v>
      </c>
      <c r="AG208" s="18">
        <f t="shared" si="71"/>
        <v>22434</v>
      </c>
      <c r="AH208" s="18">
        <f t="shared" si="72"/>
        <v>24066</v>
      </c>
      <c r="AI208" s="94">
        <f t="shared" si="65"/>
        <v>20971</v>
      </c>
      <c r="AJ208" s="39">
        <f t="shared" si="66"/>
        <v>2672.4875272549602</v>
      </c>
      <c r="AK208" s="35">
        <f t="shared" si="67"/>
        <v>0.12743729565852654</v>
      </c>
      <c r="AN208" s="41"/>
    </row>
    <row r="209" spans="1:40" s="15" customFormat="1" ht="85.5" customHeight="1" x14ac:dyDescent="0.2">
      <c r="A209" s="81">
        <v>202</v>
      </c>
      <c r="B209" s="82" t="s">
        <v>283</v>
      </c>
      <c r="C209" s="82" t="s">
        <v>952</v>
      </c>
      <c r="D209" s="83" t="s">
        <v>1391</v>
      </c>
      <c r="E209" s="64">
        <v>29213</v>
      </c>
      <c r="F209" s="65">
        <v>29213</v>
      </c>
      <c r="G209" s="25" t="s">
        <v>1392</v>
      </c>
      <c r="H209" s="52" t="s">
        <v>1393</v>
      </c>
      <c r="I209" s="62">
        <v>400000</v>
      </c>
      <c r="J209" s="66">
        <v>400000</v>
      </c>
      <c r="K209" s="28" t="s">
        <v>1394</v>
      </c>
      <c r="L209" s="55" t="s">
        <v>1395</v>
      </c>
      <c r="M209" s="67">
        <v>31288</v>
      </c>
      <c r="N209" s="68">
        <v>31288</v>
      </c>
      <c r="O209" s="25" t="s">
        <v>1398</v>
      </c>
      <c r="P209" s="75" t="s">
        <v>1399</v>
      </c>
      <c r="Q209" s="69">
        <v>35981</v>
      </c>
      <c r="R209" s="63">
        <v>35981</v>
      </c>
      <c r="S209" s="24" t="s">
        <v>80</v>
      </c>
      <c r="T209" s="54" t="s">
        <v>81</v>
      </c>
      <c r="U209" s="18">
        <v>38598</v>
      </c>
      <c r="V209" s="18">
        <v>38598</v>
      </c>
      <c r="W209" s="18" t="s">
        <v>1396</v>
      </c>
      <c r="X209" s="77" t="s">
        <v>1397</v>
      </c>
      <c r="Y209" s="49">
        <f t="shared" si="60"/>
        <v>35981</v>
      </c>
      <c r="Z209" s="16">
        <f t="shared" si="61"/>
        <v>163825.1010971762</v>
      </c>
      <c r="AA209" s="35">
        <f t="shared" si="62"/>
        <v>4.5531002778459797</v>
      </c>
      <c r="AB209" s="36">
        <f t="shared" si="63"/>
        <v>199806.1010971762</v>
      </c>
      <c r="AC209" s="36">
        <f t="shared" si="64"/>
        <v>-127844.1010971762</v>
      </c>
      <c r="AD209" s="18">
        <f t="shared" si="68"/>
        <v>29213</v>
      </c>
      <c r="AE209" s="18" t="str">
        <f t="shared" si="69"/>
        <v/>
      </c>
      <c r="AF209" s="18">
        <f t="shared" si="70"/>
        <v>31288</v>
      </c>
      <c r="AG209" s="18">
        <f t="shared" si="71"/>
        <v>35981</v>
      </c>
      <c r="AH209" s="18">
        <f t="shared" si="72"/>
        <v>38598</v>
      </c>
      <c r="AI209" s="94">
        <f t="shared" si="65"/>
        <v>33634.5</v>
      </c>
      <c r="AJ209" s="39">
        <f t="shared" si="66"/>
        <v>4286.5945302380387</v>
      </c>
      <c r="AK209" s="35">
        <f t="shared" si="67"/>
        <v>0.12744635806205054</v>
      </c>
      <c r="AN209" s="41"/>
    </row>
    <row r="210" spans="1:40" s="15" customFormat="1" ht="85.5" customHeight="1" x14ac:dyDescent="0.2">
      <c r="A210" s="81">
        <v>203</v>
      </c>
      <c r="B210" s="82" t="s">
        <v>284</v>
      </c>
      <c r="C210" s="82" t="s">
        <v>953</v>
      </c>
      <c r="D210" s="83" t="s">
        <v>1391</v>
      </c>
      <c r="E210" s="64">
        <v>26132</v>
      </c>
      <c r="F210" s="65">
        <v>26132</v>
      </c>
      <c r="G210" s="25" t="s">
        <v>1392</v>
      </c>
      <c r="H210" s="52" t="s">
        <v>1393</v>
      </c>
      <c r="I210" s="62">
        <v>380000</v>
      </c>
      <c r="J210" s="66">
        <v>380000</v>
      </c>
      <c r="K210" s="28" t="s">
        <v>1394</v>
      </c>
      <c r="L210" s="55" t="s">
        <v>1395</v>
      </c>
      <c r="M210" s="67">
        <v>27988</v>
      </c>
      <c r="N210" s="68">
        <v>27988</v>
      </c>
      <c r="O210" s="25" t="s">
        <v>1398</v>
      </c>
      <c r="P210" s="75" t="s">
        <v>1399</v>
      </c>
      <c r="Q210" s="69">
        <v>32186</v>
      </c>
      <c r="R210" s="63">
        <v>32186</v>
      </c>
      <c r="S210" s="24" t="s">
        <v>80</v>
      </c>
      <c r="T210" s="54" t="s">
        <v>81</v>
      </c>
      <c r="U210" s="18">
        <v>34527</v>
      </c>
      <c r="V210" s="18">
        <v>34527</v>
      </c>
      <c r="W210" s="18" t="s">
        <v>1396</v>
      </c>
      <c r="X210" s="77" t="s">
        <v>1397</v>
      </c>
      <c r="Y210" s="49">
        <f t="shared" si="60"/>
        <v>32186</v>
      </c>
      <c r="Z210" s="16">
        <f t="shared" si="61"/>
        <v>156466.86799063883</v>
      </c>
      <c r="AA210" s="35">
        <f t="shared" si="62"/>
        <v>4.8613331259130934</v>
      </c>
      <c r="AB210" s="36">
        <f t="shared" si="63"/>
        <v>188652.86799063883</v>
      </c>
      <c r="AC210" s="36">
        <f t="shared" si="64"/>
        <v>-124280.86799063883</v>
      </c>
      <c r="AD210" s="18">
        <f t="shared" si="68"/>
        <v>26132</v>
      </c>
      <c r="AE210" s="18" t="str">
        <f t="shared" si="69"/>
        <v/>
      </c>
      <c r="AF210" s="18">
        <f t="shared" si="70"/>
        <v>27988</v>
      </c>
      <c r="AG210" s="18">
        <f t="shared" si="71"/>
        <v>32186</v>
      </c>
      <c r="AH210" s="18">
        <f t="shared" si="72"/>
        <v>34527</v>
      </c>
      <c r="AI210" s="94">
        <f t="shared" si="65"/>
        <v>30087</v>
      </c>
      <c r="AJ210" s="39">
        <f t="shared" si="66"/>
        <v>3834.4239354388901</v>
      </c>
      <c r="AK210" s="35">
        <f t="shared" si="67"/>
        <v>0.12744454200946886</v>
      </c>
      <c r="AN210" s="41"/>
    </row>
    <row r="211" spans="1:40" s="15" customFormat="1" ht="85.5" customHeight="1" x14ac:dyDescent="0.2">
      <c r="A211" s="81">
        <v>204</v>
      </c>
      <c r="B211" s="82" t="s">
        <v>285</v>
      </c>
      <c r="C211" s="82" t="s">
        <v>954</v>
      </c>
      <c r="D211" s="83" t="s">
        <v>1391</v>
      </c>
      <c r="E211" s="64">
        <v>52125</v>
      </c>
      <c r="F211" s="65">
        <v>52125</v>
      </c>
      <c r="G211" s="25" t="s">
        <v>1392</v>
      </c>
      <c r="H211" s="52" t="s">
        <v>1393</v>
      </c>
      <c r="I211" s="62">
        <v>150000</v>
      </c>
      <c r="J211" s="66">
        <v>150000</v>
      </c>
      <c r="K211" s="28" t="s">
        <v>1394</v>
      </c>
      <c r="L211" s="55" t="s">
        <v>1395</v>
      </c>
      <c r="M211" s="67">
        <v>55827</v>
      </c>
      <c r="N211" s="68">
        <v>55827</v>
      </c>
      <c r="O211" s="25" t="s">
        <v>1398</v>
      </c>
      <c r="P211" s="75" t="s">
        <v>1399</v>
      </c>
      <c r="Q211" s="69">
        <v>64201</v>
      </c>
      <c r="R211" s="63">
        <v>64201</v>
      </c>
      <c r="S211" s="24" t="s">
        <v>80</v>
      </c>
      <c r="T211" s="54" t="s">
        <v>81</v>
      </c>
      <c r="U211" s="18">
        <v>68871</v>
      </c>
      <c r="V211" s="18">
        <v>68871</v>
      </c>
      <c r="W211" s="18" t="s">
        <v>1396</v>
      </c>
      <c r="X211" s="77" t="s">
        <v>1397</v>
      </c>
      <c r="Y211" s="49">
        <f t="shared" si="60"/>
        <v>64201</v>
      </c>
      <c r="Z211" s="16">
        <f t="shared" si="61"/>
        <v>40677.693152390042</v>
      </c>
      <c r="AA211" s="35">
        <f t="shared" si="62"/>
        <v>0.63359905846310871</v>
      </c>
      <c r="AB211" s="36">
        <f t="shared" si="63"/>
        <v>104878.69315239004</v>
      </c>
      <c r="AC211" s="36">
        <f t="shared" si="64"/>
        <v>23523.306847609958</v>
      </c>
      <c r="AD211" s="18">
        <f t="shared" si="68"/>
        <v>52125</v>
      </c>
      <c r="AE211" s="18" t="str">
        <f t="shared" si="69"/>
        <v/>
      </c>
      <c r="AF211" s="18">
        <f t="shared" si="70"/>
        <v>55827</v>
      </c>
      <c r="AG211" s="18">
        <f t="shared" si="71"/>
        <v>64201</v>
      </c>
      <c r="AH211" s="18">
        <f t="shared" si="72"/>
        <v>68871</v>
      </c>
      <c r="AI211" s="94">
        <f t="shared" si="65"/>
        <v>60014</v>
      </c>
      <c r="AJ211" s="39">
        <f t="shared" si="66"/>
        <v>7648.7570232031821</v>
      </c>
      <c r="AK211" s="35">
        <f t="shared" si="67"/>
        <v>0.12744954549277138</v>
      </c>
      <c r="AN211" s="41"/>
    </row>
    <row r="212" spans="1:40" s="15" customFormat="1" ht="85.5" customHeight="1" x14ac:dyDescent="0.2">
      <c r="A212" s="81">
        <v>205</v>
      </c>
      <c r="B212" s="82" t="s">
        <v>286</v>
      </c>
      <c r="C212" s="82" t="s">
        <v>955</v>
      </c>
      <c r="D212" s="83" t="s">
        <v>1391</v>
      </c>
      <c r="E212" s="64">
        <v>663470</v>
      </c>
      <c r="F212" s="65">
        <v>663470</v>
      </c>
      <c r="G212" s="25" t="s">
        <v>1392</v>
      </c>
      <c r="H212" s="52" t="s">
        <v>1393</v>
      </c>
      <c r="I212" s="62">
        <v>500000</v>
      </c>
      <c r="J212" s="66">
        <v>500000</v>
      </c>
      <c r="K212" s="28" t="s">
        <v>1394</v>
      </c>
      <c r="L212" s="55" t="s">
        <v>1395</v>
      </c>
      <c r="M212" s="67">
        <v>710588</v>
      </c>
      <c r="N212" s="68">
        <v>710588</v>
      </c>
      <c r="O212" s="25" t="s">
        <v>1398</v>
      </c>
      <c r="P212" s="75" t="s">
        <v>1399</v>
      </c>
      <c r="Q212" s="69">
        <v>817176</v>
      </c>
      <c r="R212" s="63">
        <v>817176</v>
      </c>
      <c r="S212" s="24" t="s">
        <v>80</v>
      </c>
      <c r="T212" s="54" t="s">
        <v>81</v>
      </c>
      <c r="U212" s="18">
        <v>876613</v>
      </c>
      <c r="V212" s="18">
        <v>876613</v>
      </c>
      <c r="W212" s="18" t="s">
        <v>1396</v>
      </c>
      <c r="X212" s="77" t="s">
        <v>1397</v>
      </c>
      <c r="Y212" s="49">
        <f t="shared" si="60"/>
        <v>710588</v>
      </c>
      <c r="Z212" s="16">
        <f t="shared" si="61"/>
        <v>146157.68052620447</v>
      </c>
      <c r="AA212" s="35">
        <f t="shared" si="62"/>
        <v>0.20568554566950817</v>
      </c>
      <c r="AB212" s="36">
        <f t="shared" si="63"/>
        <v>856745.68052620441</v>
      </c>
      <c r="AC212" s="36">
        <f t="shared" si="64"/>
        <v>564430.31947379559</v>
      </c>
      <c r="AD212" s="18">
        <f t="shared" si="68"/>
        <v>663470</v>
      </c>
      <c r="AE212" s="18" t="str">
        <f t="shared" si="69"/>
        <v/>
      </c>
      <c r="AF212" s="18">
        <f t="shared" si="70"/>
        <v>710588</v>
      </c>
      <c r="AG212" s="18">
        <f t="shared" si="71"/>
        <v>817176</v>
      </c>
      <c r="AH212" s="18" t="str">
        <f t="shared" si="72"/>
        <v/>
      </c>
      <c r="AI212" s="94">
        <f t="shared" si="65"/>
        <v>710588</v>
      </c>
      <c r="AJ212" s="39">
        <f t="shared" si="66"/>
        <v>78747.107993457976</v>
      </c>
      <c r="AK212" s="35">
        <f t="shared" si="67"/>
        <v>0.11081964231517838</v>
      </c>
      <c r="AN212" s="41"/>
    </row>
    <row r="213" spans="1:40" s="15" customFormat="1" ht="85.5" customHeight="1" x14ac:dyDescent="0.2">
      <c r="A213" s="81">
        <v>206</v>
      </c>
      <c r="B213" s="82" t="s">
        <v>287</v>
      </c>
      <c r="C213" s="82" t="s">
        <v>956</v>
      </c>
      <c r="D213" s="83" t="s">
        <v>1391</v>
      </c>
      <c r="E213" s="64">
        <v>555776</v>
      </c>
      <c r="F213" s="65">
        <v>555776</v>
      </c>
      <c r="G213" s="25" t="s">
        <v>1392</v>
      </c>
      <c r="H213" s="52" t="s">
        <v>1393</v>
      </c>
      <c r="I213" s="62">
        <v>200000</v>
      </c>
      <c r="J213" s="66">
        <v>200000</v>
      </c>
      <c r="K213" s="28" t="s">
        <v>1394</v>
      </c>
      <c r="L213" s="55" t="s">
        <v>1395</v>
      </c>
      <c r="M213" s="67">
        <v>595246</v>
      </c>
      <c r="N213" s="68">
        <v>595246</v>
      </c>
      <c r="O213" s="25" t="s">
        <v>1398</v>
      </c>
      <c r="P213" s="75" t="s">
        <v>1399</v>
      </c>
      <c r="Q213" s="69">
        <v>684533</v>
      </c>
      <c r="R213" s="63">
        <v>684533</v>
      </c>
      <c r="S213" s="24" t="s">
        <v>80</v>
      </c>
      <c r="T213" s="54" t="s">
        <v>81</v>
      </c>
      <c r="U213" s="18">
        <v>734323</v>
      </c>
      <c r="V213" s="18">
        <v>734323</v>
      </c>
      <c r="W213" s="18" t="s">
        <v>1396</v>
      </c>
      <c r="X213" s="77" t="s">
        <v>1397</v>
      </c>
      <c r="Y213" s="49">
        <f t="shared" si="60"/>
        <v>595246</v>
      </c>
      <c r="Z213" s="16">
        <f t="shared" si="61"/>
        <v>210104.51692740922</v>
      </c>
      <c r="AA213" s="35">
        <f t="shared" si="62"/>
        <v>0.35297090098448242</v>
      </c>
      <c r="AB213" s="36">
        <f t="shared" si="63"/>
        <v>805350.51692740922</v>
      </c>
      <c r="AC213" s="36">
        <f t="shared" si="64"/>
        <v>385141.48307259078</v>
      </c>
      <c r="AD213" s="18">
        <f t="shared" si="68"/>
        <v>555776</v>
      </c>
      <c r="AE213" s="18" t="str">
        <f t="shared" si="69"/>
        <v/>
      </c>
      <c r="AF213" s="18">
        <f t="shared" si="70"/>
        <v>595246</v>
      </c>
      <c r="AG213" s="18">
        <f t="shared" si="71"/>
        <v>684533</v>
      </c>
      <c r="AH213" s="18">
        <f t="shared" si="72"/>
        <v>734323</v>
      </c>
      <c r="AI213" s="94">
        <f t="shared" si="65"/>
        <v>639889.5</v>
      </c>
      <c r="AJ213" s="39">
        <f t="shared" si="66"/>
        <v>81552.080269808765</v>
      </c>
      <c r="AK213" s="35">
        <f t="shared" si="67"/>
        <v>0.12744712996510923</v>
      </c>
      <c r="AN213" s="41"/>
    </row>
    <row r="214" spans="1:40" s="15" customFormat="1" ht="85.5" customHeight="1" x14ac:dyDescent="0.2">
      <c r="A214" s="81">
        <v>207</v>
      </c>
      <c r="B214" s="82" t="s">
        <v>288</v>
      </c>
      <c r="C214" s="82" t="s">
        <v>957</v>
      </c>
      <c r="D214" s="83" t="s">
        <v>1391</v>
      </c>
      <c r="E214" s="64">
        <v>481567</v>
      </c>
      <c r="F214" s="65">
        <v>481567</v>
      </c>
      <c r="G214" s="25" t="s">
        <v>1392</v>
      </c>
      <c r="H214" s="52" t="s">
        <v>1393</v>
      </c>
      <c r="I214" s="62">
        <v>500000</v>
      </c>
      <c r="J214" s="66">
        <v>500000</v>
      </c>
      <c r="K214" s="28" t="s">
        <v>1394</v>
      </c>
      <c r="L214" s="55" t="s">
        <v>1395</v>
      </c>
      <c r="M214" s="67">
        <v>515767</v>
      </c>
      <c r="N214" s="68">
        <v>515767</v>
      </c>
      <c r="O214" s="25" t="s">
        <v>1398</v>
      </c>
      <c r="P214" s="75" t="s">
        <v>1399</v>
      </c>
      <c r="Q214" s="69">
        <v>593132</v>
      </c>
      <c r="R214" s="63">
        <v>593132</v>
      </c>
      <c r="S214" s="24" t="s">
        <v>80</v>
      </c>
      <c r="T214" s="54" t="s">
        <v>81</v>
      </c>
      <c r="U214" s="18">
        <v>636273</v>
      </c>
      <c r="V214" s="18">
        <v>636273</v>
      </c>
      <c r="W214" s="18" t="s">
        <v>1396</v>
      </c>
      <c r="X214" s="77" t="s">
        <v>1397</v>
      </c>
      <c r="Y214" s="49">
        <f t="shared" si="60"/>
        <v>515767</v>
      </c>
      <c r="Z214" s="16">
        <f t="shared" si="61"/>
        <v>66238.506374313816</v>
      </c>
      <c r="AA214" s="35">
        <f t="shared" si="62"/>
        <v>0.12842718974714129</v>
      </c>
      <c r="AB214" s="36">
        <f t="shared" si="63"/>
        <v>582005.50637431385</v>
      </c>
      <c r="AC214" s="36">
        <f t="shared" si="64"/>
        <v>449528.49362568615</v>
      </c>
      <c r="AD214" s="18">
        <f t="shared" si="68"/>
        <v>481567</v>
      </c>
      <c r="AE214" s="18">
        <f t="shared" si="69"/>
        <v>500000</v>
      </c>
      <c r="AF214" s="18">
        <f t="shared" si="70"/>
        <v>515767</v>
      </c>
      <c r="AG214" s="18" t="str">
        <f t="shared" si="71"/>
        <v/>
      </c>
      <c r="AH214" s="18" t="str">
        <f t="shared" si="72"/>
        <v/>
      </c>
      <c r="AI214" s="94">
        <f t="shared" si="65"/>
        <v>500000</v>
      </c>
      <c r="AJ214" s="39">
        <f t="shared" si="66"/>
        <v>17117.309845105141</v>
      </c>
      <c r="AK214" s="35">
        <f t="shared" si="67"/>
        <v>3.4234619690210279E-2</v>
      </c>
      <c r="AN214" s="41"/>
    </row>
    <row r="215" spans="1:40" s="15" customFormat="1" ht="85.5" customHeight="1" x14ac:dyDescent="0.2">
      <c r="A215" s="81">
        <v>208</v>
      </c>
      <c r="B215" s="82" t="s">
        <v>289</v>
      </c>
      <c r="C215" s="82" t="s">
        <v>958</v>
      </c>
      <c r="D215" s="83" t="s">
        <v>1391</v>
      </c>
      <c r="E215" s="64">
        <v>555295</v>
      </c>
      <c r="F215" s="65">
        <v>555295</v>
      </c>
      <c r="G215" s="25" t="s">
        <v>1392</v>
      </c>
      <c r="H215" s="52" t="s">
        <v>1393</v>
      </c>
      <c r="I215" s="62">
        <v>550000</v>
      </c>
      <c r="J215" s="66">
        <v>550000</v>
      </c>
      <c r="K215" s="28" t="s">
        <v>1394</v>
      </c>
      <c r="L215" s="55" t="s">
        <v>1395</v>
      </c>
      <c r="M215" s="67">
        <v>594730</v>
      </c>
      <c r="N215" s="68">
        <v>594730</v>
      </c>
      <c r="O215" s="25" t="s">
        <v>1398</v>
      </c>
      <c r="P215" s="75" t="s">
        <v>1399</v>
      </c>
      <c r="Q215" s="69">
        <v>683940</v>
      </c>
      <c r="R215" s="63">
        <v>683940</v>
      </c>
      <c r="S215" s="24" t="s">
        <v>80</v>
      </c>
      <c r="T215" s="54" t="s">
        <v>81</v>
      </c>
      <c r="U215" s="18">
        <v>733686</v>
      </c>
      <c r="V215" s="18">
        <v>733686</v>
      </c>
      <c r="W215" s="18" t="s">
        <v>1396</v>
      </c>
      <c r="X215" s="77" t="s">
        <v>1397</v>
      </c>
      <c r="Y215" s="49">
        <f t="shared" si="60"/>
        <v>594730</v>
      </c>
      <c r="Z215" s="16">
        <f t="shared" si="61"/>
        <v>81663.683116793181</v>
      </c>
      <c r="AA215" s="35">
        <f t="shared" si="62"/>
        <v>0.1373121973278516</v>
      </c>
      <c r="AB215" s="36">
        <f t="shared" si="63"/>
        <v>676393.68311679317</v>
      </c>
      <c r="AC215" s="36">
        <f t="shared" si="64"/>
        <v>513066.31688320683</v>
      </c>
      <c r="AD215" s="18">
        <f t="shared" si="68"/>
        <v>555295</v>
      </c>
      <c r="AE215" s="18">
        <f t="shared" si="69"/>
        <v>550000</v>
      </c>
      <c r="AF215" s="18">
        <f t="shared" si="70"/>
        <v>594730</v>
      </c>
      <c r="AG215" s="18" t="str">
        <f t="shared" si="71"/>
        <v/>
      </c>
      <c r="AH215" s="18" t="str">
        <f t="shared" si="72"/>
        <v/>
      </c>
      <c r="AI215" s="94">
        <f t="shared" si="65"/>
        <v>555295</v>
      </c>
      <c r="AJ215" s="39">
        <f t="shared" si="66"/>
        <v>24440.162131213452</v>
      </c>
      <c r="AK215" s="35">
        <f t="shared" si="67"/>
        <v>4.4012933902184338E-2</v>
      </c>
      <c r="AN215" s="41"/>
    </row>
    <row r="216" spans="1:40" s="15" customFormat="1" ht="85.5" customHeight="1" x14ac:dyDescent="0.2">
      <c r="A216" s="81">
        <v>209</v>
      </c>
      <c r="B216" s="82" t="s">
        <v>290</v>
      </c>
      <c r="C216" s="82" t="s">
        <v>959</v>
      </c>
      <c r="D216" s="83" t="s">
        <v>1391</v>
      </c>
      <c r="E216" s="64">
        <v>584315</v>
      </c>
      <c r="F216" s="65">
        <v>584315</v>
      </c>
      <c r="G216" s="25" t="s">
        <v>1392</v>
      </c>
      <c r="H216" s="52" t="s">
        <v>1393</v>
      </c>
      <c r="I216" s="62">
        <v>600000</v>
      </c>
      <c r="J216" s="66">
        <v>600000</v>
      </c>
      <c r="K216" s="28" t="s">
        <v>1394</v>
      </c>
      <c r="L216" s="55" t="s">
        <v>1395</v>
      </c>
      <c r="M216" s="67">
        <v>625812</v>
      </c>
      <c r="N216" s="68">
        <v>625812</v>
      </c>
      <c r="O216" s="25" t="s">
        <v>1398</v>
      </c>
      <c r="P216" s="75" t="s">
        <v>1399</v>
      </c>
      <c r="Q216" s="69">
        <v>719684</v>
      </c>
      <c r="R216" s="63">
        <v>719684</v>
      </c>
      <c r="S216" s="24" t="s">
        <v>80</v>
      </c>
      <c r="T216" s="54" t="s">
        <v>81</v>
      </c>
      <c r="U216" s="18">
        <v>772030</v>
      </c>
      <c r="V216" s="18">
        <v>772030</v>
      </c>
      <c r="W216" s="18" t="s">
        <v>1396</v>
      </c>
      <c r="X216" s="77" t="s">
        <v>1397</v>
      </c>
      <c r="Y216" s="49">
        <f t="shared" si="60"/>
        <v>625812</v>
      </c>
      <c r="Z216" s="16">
        <f t="shared" si="61"/>
        <v>81561.727343160237</v>
      </c>
      <c r="AA216" s="35">
        <f t="shared" si="62"/>
        <v>0.13032943974094494</v>
      </c>
      <c r="AB216" s="36">
        <f t="shared" si="63"/>
        <v>707373.72734316019</v>
      </c>
      <c r="AC216" s="36">
        <f t="shared" si="64"/>
        <v>544250.27265683981</v>
      </c>
      <c r="AD216" s="18">
        <f t="shared" si="68"/>
        <v>584315</v>
      </c>
      <c r="AE216" s="18">
        <f t="shared" si="69"/>
        <v>600000</v>
      </c>
      <c r="AF216" s="18">
        <f t="shared" si="70"/>
        <v>625812</v>
      </c>
      <c r="AG216" s="18" t="str">
        <f t="shared" si="71"/>
        <v/>
      </c>
      <c r="AH216" s="18" t="str">
        <f t="shared" si="72"/>
        <v/>
      </c>
      <c r="AI216" s="94">
        <f t="shared" si="65"/>
        <v>600000</v>
      </c>
      <c r="AJ216" s="39">
        <f t="shared" si="66"/>
        <v>20953.438771078447</v>
      </c>
      <c r="AK216" s="35">
        <f t="shared" si="67"/>
        <v>3.4922397951797413E-2</v>
      </c>
      <c r="AN216" s="41"/>
    </row>
    <row r="217" spans="1:40" s="15" customFormat="1" ht="85.5" customHeight="1" x14ac:dyDescent="0.2">
      <c r="A217" s="81">
        <v>210</v>
      </c>
      <c r="B217" s="82" t="s">
        <v>291</v>
      </c>
      <c r="C217" s="82" t="s">
        <v>960</v>
      </c>
      <c r="D217" s="83" t="s">
        <v>1391</v>
      </c>
      <c r="E217" s="64">
        <v>670563</v>
      </c>
      <c r="F217" s="65">
        <v>670563</v>
      </c>
      <c r="G217" s="25" t="s">
        <v>1392</v>
      </c>
      <c r="H217" s="52" t="s">
        <v>1393</v>
      </c>
      <c r="I217" s="62">
        <v>650000</v>
      </c>
      <c r="J217" s="66">
        <v>650000</v>
      </c>
      <c r="K217" s="28" t="s">
        <v>1394</v>
      </c>
      <c r="L217" s="55" t="s">
        <v>1395</v>
      </c>
      <c r="M217" s="67">
        <v>718185</v>
      </c>
      <c r="N217" s="68">
        <v>718185</v>
      </c>
      <c r="O217" s="25" t="s">
        <v>1398</v>
      </c>
      <c r="P217" s="75" t="s">
        <v>1399</v>
      </c>
      <c r="Q217" s="69">
        <v>825913</v>
      </c>
      <c r="R217" s="63">
        <v>825913</v>
      </c>
      <c r="S217" s="24" t="s">
        <v>80</v>
      </c>
      <c r="T217" s="54" t="s">
        <v>81</v>
      </c>
      <c r="U217" s="18">
        <v>885985</v>
      </c>
      <c r="V217" s="18">
        <v>885985</v>
      </c>
      <c r="W217" s="18" t="s">
        <v>1396</v>
      </c>
      <c r="X217" s="77" t="s">
        <v>1397</v>
      </c>
      <c r="Y217" s="49">
        <f t="shared" si="60"/>
        <v>718185</v>
      </c>
      <c r="Z217" s="16">
        <f t="shared" si="61"/>
        <v>101952.25785238869</v>
      </c>
      <c r="AA217" s="35">
        <f t="shared" si="62"/>
        <v>0.14195821111884638</v>
      </c>
      <c r="AB217" s="36">
        <f t="shared" si="63"/>
        <v>820137.25785238866</v>
      </c>
      <c r="AC217" s="36">
        <f t="shared" si="64"/>
        <v>616232.74214761134</v>
      </c>
      <c r="AD217" s="18">
        <f t="shared" si="68"/>
        <v>670563</v>
      </c>
      <c r="AE217" s="18">
        <f t="shared" si="69"/>
        <v>650000</v>
      </c>
      <c r="AF217" s="18">
        <f t="shared" si="70"/>
        <v>718185</v>
      </c>
      <c r="AG217" s="18" t="str">
        <f t="shared" si="71"/>
        <v/>
      </c>
      <c r="AH217" s="18" t="str">
        <f t="shared" si="72"/>
        <v/>
      </c>
      <c r="AI217" s="94">
        <f t="shared" si="65"/>
        <v>670563</v>
      </c>
      <c r="AJ217" s="39">
        <f t="shared" si="66"/>
        <v>34975.910943581344</v>
      </c>
      <c r="AK217" s="35">
        <f t="shared" si="67"/>
        <v>5.215902300541686E-2</v>
      </c>
      <c r="AN217" s="41"/>
    </row>
    <row r="218" spans="1:40" s="15" customFormat="1" ht="85.5" customHeight="1" x14ac:dyDescent="0.2">
      <c r="A218" s="81">
        <v>211</v>
      </c>
      <c r="B218" s="82" t="s">
        <v>292</v>
      </c>
      <c r="C218" s="82" t="s">
        <v>961</v>
      </c>
      <c r="D218" s="83" t="s">
        <v>1391</v>
      </c>
      <c r="E218" s="64">
        <v>734702</v>
      </c>
      <c r="F218" s="65">
        <v>734702</v>
      </c>
      <c r="G218" s="25" t="s">
        <v>1392</v>
      </c>
      <c r="H218" s="52" t="s">
        <v>1393</v>
      </c>
      <c r="I218" s="62">
        <v>700000</v>
      </c>
      <c r="J218" s="66">
        <v>700000</v>
      </c>
      <c r="K218" s="28" t="s">
        <v>1394</v>
      </c>
      <c r="L218" s="55" t="s">
        <v>1395</v>
      </c>
      <c r="M218" s="67">
        <v>786879</v>
      </c>
      <c r="N218" s="68">
        <v>786879</v>
      </c>
      <c r="O218" s="25" t="s">
        <v>1398</v>
      </c>
      <c r="P218" s="75" t="s">
        <v>1399</v>
      </c>
      <c r="Q218" s="69">
        <v>904911</v>
      </c>
      <c r="R218" s="63">
        <v>904911</v>
      </c>
      <c r="S218" s="24" t="s">
        <v>80</v>
      </c>
      <c r="T218" s="54" t="s">
        <v>81</v>
      </c>
      <c r="U218" s="18">
        <v>970729</v>
      </c>
      <c r="V218" s="18">
        <v>970729</v>
      </c>
      <c r="W218" s="18" t="s">
        <v>1396</v>
      </c>
      <c r="X218" s="77" t="s">
        <v>1397</v>
      </c>
      <c r="Y218" s="49">
        <f t="shared" si="60"/>
        <v>786879</v>
      </c>
      <c r="Z218" s="16">
        <f t="shared" si="61"/>
        <v>114782.74504340778</v>
      </c>
      <c r="AA218" s="35">
        <f t="shared" si="62"/>
        <v>0.14587089634290376</v>
      </c>
      <c r="AB218" s="36">
        <f t="shared" si="63"/>
        <v>901661.74504340778</v>
      </c>
      <c r="AC218" s="36">
        <f t="shared" si="64"/>
        <v>672096.25495659222</v>
      </c>
      <c r="AD218" s="18">
        <f t="shared" si="68"/>
        <v>734702</v>
      </c>
      <c r="AE218" s="18">
        <f t="shared" si="69"/>
        <v>700000</v>
      </c>
      <c r="AF218" s="18">
        <f t="shared" si="70"/>
        <v>786879</v>
      </c>
      <c r="AG218" s="18" t="str">
        <f t="shared" si="71"/>
        <v/>
      </c>
      <c r="AH218" s="18" t="str">
        <f t="shared" si="72"/>
        <v/>
      </c>
      <c r="AI218" s="94">
        <f t="shared" si="65"/>
        <v>734702</v>
      </c>
      <c r="AJ218" s="39">
        <f t="shared" si="66"/>
        <v>43731.431819687772</v>
      </c>
      <c r="AK218" s="35">
        <f t="shared" si="67"/>
        <v>5.9522679698282802E-2</v>
      </c>
      <c r="AN218" s="41"/>
    </row>
    <row r="219" spans="1:40" s="15" customFormat="1" ht="85.5" customHeight="1" x14ac:dyDescent="0.2">
      <c r="A219" s="81">
        <v>212</v>
      </c>
      <c r="B219" s="82" t="s">
        <v>293</v>
      </c>
      <c r="C219" s="82" t="s">
        <v>962</v>
      </c>
      <c r="D219" s="83" t="s">
        <v>1391</v>
      </c>
      <c r="E219" s="64">
        <v>694978</v>
      </c>
      <c r="F219" s="65">
        <v>694978</v>
      </c>
      <c r="G219" s="25" t="s">
        <v>1392</v>
      </c>
      <c r="H219" s="52" t="s">
        <v>1393</v>
      </c>
      <c r="I219" s="62">
        <v>800000</v>
      </c>
      <c r="J219" s="66">
        <v>800000</v>
      </c>
      <c r="K219" s="28" t="s">
        <v>1394</v>
      </c>
      <c r="L219" s="55" t="s">
        <v>1395</v>
      </c>
      <c r="M219" s="67">
        <v>744333</v>
      </c>
      <c r="N219" s="68">
        <v>744333</v>
      </c>
      <c r="O219" s="25" t="s">
        <v>1398</v>
      </c>
      <c r="P219" s="75" t="s">
        <v>1399</v>
      </c>
      <c r="Q219" s="69">
        <v>855983</v>
      </c>
      <c r="R219" s="63">
        <v>855983</v>
      </c>
      <c r="S219" s="24" t="s">
        <v>80</v>
      </c>
      <c r="T219" s="54" t="s">
        <v>81</v>
      </c>
      <c r="U219" s="18">
        <v>918243</v>
      </c>
      <c r="V219" s="18">
        <v>918243</v>
      </c>
      <c r="W219" s="18" t="s">
        <v>1396</v>
      </c>
      <c r="X219" s="77" t="s">
        <v>1397</v>
      </c>
      <c r="Y219" s="49">
        <f t="shared" si="60"/>
        <v>800000</v>
      </c>
      <c r="Z219" s="16">
        <f t="shared" si="61"/>
        <v>88327.924006511093</v>
      </c>
      <c r="AA219" s="35">
        <f t="shared" si="62"/>
        <v>0.11040990500813887</v>
      </c>
      <c r="AB219" s="36">
        <f t="shared" si="63"/>
        <v>888327.92400651111</v>
      </c>
      <c r="AC219" s="36">
        <f t="shared" si="64"/>
        <v>711672.07599348889</v>
      </c>
      <c r="AD219" s="18" t="str">
        <f t="shared" si="68"/>
        <v/>
      </c>
      <c r="AE219" s="18">
        <f t="shared" si="69"/>
        <v>800000</v>
      </c>
      <c r="AF219" s="18">
        <f t="shared" si="70"/>
        <v>744333</v>
      </c>
      <c r="AG219" s="18">
        <f t="shared" si="71"/>
        <v>855983</v>
      </c>
      <c r="AH219" s="18" t="str">
        <f t="shared" si="72"/>
        <v/>
      </c>
      <c r="AI219" s="94">
        <f t="shared" si="65"/>
        <v>800000</v>
      </c>
      <c r="AJ219" s="39">
        <f t="shared" si="66"/>
        <v>55825.074530477192</v>
      </c>
      <c r="AK219" s="35">
        <f t="shared" si="67"/>
        <v>6.978134316309649E-2</v>
      </c>
      <c r="AN219" s="41"/>
    </row>
    <row r="220" spans="1:40" s="15" customFormat="1" ht="85.5" customHeight="1" x14ac:dyDescent="0.2">
      <c r="A220" s="81">
        <v>213</v>
      </c>
      <c r="B220" s="82" t="s">
        <v>294</v>
      </c>
      <c r="C220" s="82" t="s">
        <v>963</v>
      </c>
      <c r="D220" s="83" t="s">
        <v>1391</v>
      </c>
      <c r="E220" s="64">
        <v>923054</v>
      </c>
      <c r="F220" s="65">
        <v>923054</v>
      </c>
      <c r="G220" s="25" t="s">
        <v>1392</v>
      </c>
      <c r="H220" s="52" t="s">
        <v>1393</v>
      </c>
      <c r="I220" s="62">
        <v>850000</v>
      </c>
      <c r="J220" s="66">
        <v>850000</v>
      </c>
      <c r="K220" s="28" t="s">
        <v>1394</v>
      </c>
      <c r="L220" s="55" t="s">
        <v>1395</v>
      </c>
      <c r="M220" s="67">
        <v>988607</v>
      </c>
      <c r="N220" s="68">
        <v>988607</v>
      </c>
      <c r="O220" s="25" t="s">
        <v>1398</v>
      </c>
      <c r="P220" s="75" t="s">
        <v>1399</v>
      </c>
      <c r="Q220" s="69">
        <v>1136898</v>
      </c>
      <c r="R220" s="63">
        <v>1136898</v>
      </c>
      <c r="S220" s="24" t="s">
        <v>80</v>
      </c>
      <c r="T220" s="54" t="s">
        <v>81</v>
      </c>
      <c r="U220" s="18">
        <v>1219590</v>
      </c>
      <c r="V220" s="18">
        <v>1219590</v>
      </c>
      <c r="W220" s="18" t="s">
        <v>1396</v>
      </c>
      <c r="X220" s="77" t="s">
        <v>1397</v>
      </c>
      <c r="Y220" s="49">
        <f t="shared" si="60"/>
        <v>988607</v>
      </c>
      <c r="Z220" s="16">
        <f t="shared" si="61"/>
        <v>152249.36833103758</v>
      </c>
      <c r="AA220" s="35">
        <f t="shared" si="62"/>
        <v>0.1540039351643652</v>
      </c>
      <c r="AB220" s="36">
        <f t="shared" si="63"/>
        <v>1140856.3683310375</v>
      </c>
      <c r="AC220" s="36">
        <f t="shared" si="64"/>
        <v>836357.63166896242</v>
      </c>
      <c r="AD220" s="18">
        <f t="shared" si="68"/>
        <v>923054</v>
      </c>
      <c r="AE220" s="18">
        <f t="shared" si="69"/>
        <v>850000</v>
      </c>
      <c r="AF220" s="18">
        <f t="shared" si="70"/>
        <v>988607</v>
      </c>
      <c r="AG220" s="18">
        <f t="shared" si="71"/>
        <v>1136898</v>
      </c>
      <c r="AH220" s="18" t="str">
        <f t="shared" si="72"/>
        <v/>
      </c>
      <c r="AI220" s="94">
        <f t="shared" si="65"/>
        <v>955830.5</v>
      </c>
      <c r="AJ220" s="39">
        <f t="shared" si="66"/>
        <v>122091.46932901032</v>
      </c>
      <c r="AK220" s="35">
        <f t="shared" si="67"/>
        <v>0.12773338926620392</v>
      </c>
      <c r="AN220" s="41"/>
    </row>
    <row r="221" spans="1:40" s="15" customFormat="1" ht="85.5" customHeight="1" x14ac:dyDescent="0.2">
      <c r="A221" s="81">
        <v>214</v>
      </c>
      <c r="B221" s="82" t="s">
        <v>295</v>
      </c>
      <c r="C221" s="82" t="s">
        <v>964</v>
      </c>
      <c r="D221" s="83" t="s">
        <v>1391</v>
      </c>
      <c r="E221" s="64">
        <v>1065952</v>
      </c>
      <c r="F221" s="65">
        <v>1065952</v>
      </c>
      <c r="G221" s="25" t="s">
        <v>1392</v>
      </c>
      <c r="H221" s="52" t="s">
        <v>1393</v>
      </c>
      <c r="I221" s="62">
        <v>850000</v>
      </c>
      <c r="J221" s="66">
        <v>850000</v>
      </c>
      <c r="K221" s="28" t="s">
        <v>1394</v>
      </c>
      <c r="L221" s="55" t="s">
        <v>1395</v>
      </c>
      <c r="M221" s="67">
        <v>1141653</v>
      </c>
      <c r="N221" s="68">
        <v>1141653</v>
      </c>
      <c r="O221" s="25" t="s">
        <v>1398</v>
      </c>
      <c r="P221" s="75" t="s">
        <v>1399</v>
      </c>
      <c r="Q221" s="69">
        <v>1312901</v>
      </c>
      <c r="R221" s="63">
        <v>1312901</v>
      </c>
      <c r="S221" s="24" t="s">
        <v>80</v>
      </c>
      <c r="T221" s="54" t="s">
        <v>81</v>
      </c>
      <c r="U221" s="18">
        <v>1408395</v>
      </c>
      <c r="V221" s="18">
        <v>1408395</v>
      </c>
      <c r="W221" s="18" t="s">
        <v>1396</v>
      </c>
      <c r="X221" s="77" t="s">
        <v>1397</v>
      </c>
      <c r="Y221" s="49">
        <f t="shared" si="60"/>
        <v>1141653</v>
      </c>
      <c r="Z221" s="16">
        <f t="shared" si="61"/>
        <v>218100.54847409244</v>
      </c>
      <c r="AA221" s="35">
        <f t="shared" si="62"/>
        <v>0.19103926365900362</v>
      </c>
      <c r="AB221" s="36">
        <f t="shared" si="63"/>
        <v>1359753.5484740925</v>
      </c>
      <c r="AC221" s="36">
        <f t="shared" si="64"/>
        <v>923552.4515259075</v>
      </c>
      <c r="AD221" s="18">
        <f t="shared" si="68"/>
        <v>1065952</v>
      </c>
      <c r="AE221" s="18" t="str">
        <f t="shared" si="69"/>
        <v/>
      </c>
      <c r="AF221" s="18">
        <f t="shared" si="70"/>
        <v>1141653</v>
      </c>
      <c r="AG221" s="18">
        <f t="shared" si="71"/>
        <v>1312901</v>
      </c>
      <c r="AH221" s="18" t="str">
        <f t="shared" si="72"/>
        <v/>
      </c>
      <c r="AI221" s="94">
        <f t="shared" si="65"/>
        <v>1141653</v>
      </c>
      <c r="AJ221" s="39">
        <f t="shared" si="66"/>
        <v>126517.67169451072</v>
      </c>
      <c r="AK221" s="35">
        <f t="shared" si="67"/>
        <v>0.11081972516562451</v>
      </c>
      <c r="AN221" s="41"/>
    </row>
    <row r="222" spans="1:40" s="15" customFormat="1" ht="85.5" customHeight="1" x14ac:dyDescent="0.2">
      <c r="A222" s="81">
        <v>215</v>
      </c>
      <c r="B222" s="82" t="s">
        <v>296</v>
      </c>
      <c r="C222" s="82" t="s">
        <v>965</v>
      </c>
      <c r="D222" s="83" t="s">
        <v>1391</v>
      </c>
      <c r="E222" s="64">
        <v>972149</v>
      </c>
      <c r="F222" s="65">
        <v>972149</v>
      </c>
      <c r="G222" s="25" t="s">
        <v>1392</v>
      </c>
      <c r="H222" s="52" t="s">
        <v>1393</v>
      </c>
      <c r="I222" s="62">
        <v>950000</v>
      </c>
      <c r="J222" s="66">
        <v>950000</v>
      </c>
      <c r="K222" s="28" t="s">
        <v>1394</v>
      </c>
      <c r="L222" s="55" t="s">
        <v>1395</v>
      </c>
      <c r="M222" s="67">
        <v>1041189</v>
      </c>
      <c r="N222" s="68">
        <v>1041189</v>
      </c>
      <c r="O222" s="25" t="s">
        <v>1398</v>
      </c>
      <c r="P222" s="75" t="s">
        <v>1399</v>
      </c>
      <c r="Q222" s="69">
        <v>1197367</v>
      </c>
      <c r="R222" s="63">
        <v>1197367</v>
      </c>
      <c r="S222" s="24" t="s">
        <v>80</v>
      </c>
      <c r="T222" s="54" t="s">
        <v>81</v>
      </c>
      <c r="U222" s="18">
        <v>1284458</v>
      </c>
      <c r="V222" s="18">
        <v>1284458</v>
      </c>
      <c r="W222" s="18" t="s">
        <v>1396</v>
      </c>
      <c r="X222" s="77" t="s">
        <v>1397</v>
      </c>
      <c r="Y222" s="49">
        <f t="shared" si="60"/>
        <v>1041189</v>
      </c>
      <c r="Z222" s="16">
        <f t="shared" si="61"/>
        <v>145952.28592009118</v>
      </c>
      <c r="AA222" s="35">
        <f t="shared" si="62"/>
        <v>0.14017847472465728</v>
      </c>
      <c r="AB222" s="36">
        <f t="shared" si="63"/>
        <v>1187141.2859200912</v>
      </c>
      <c r="AC222" s="36">
        <f t="shared" si="64"/>
        <v>895236.71407990879</v>
      </c>
      <c r="AD222" s="18">
        <f t="shared" si="68"/>
        <v>972149</v>
      </c>
      <c r="AE222" s="18">
        <f t="shared" si="69"/>
        <v>950000</v>
      </c>
      <c r="AF222" s="18">
        <f t="shared" si="70"/>
        <v>1041189</v>
      </c>
      <c r="AG222" s="18" t="str">
        <f t="shared" si="71"/>
        <v/>
      </c>
      <c r="AH222" s="18" t="str">
        <f t="shared" si="72"/>
        <v/>
      </c>
      <c r="AI222" s="94">
        <f t="shared" si="65"/>
        <v>972149</v>
      </c>
      <c r="AJ222" s="39">
        <f t="shared" si="66"/>
        <v>47561.422606281798</v>
      </c>
      <c r="AK222" s="35">
        <f t="shared" si="67"/>
        <v>4.8924005071528949E-2</v>
      </c>
      <c r="AN222" s="41"/>
    </row>
    <row r="223" spans="1:40" s="15" customFormat="1" ht="85.5" customHeight="1" x14ac:dyDescent="0.2">
      <c r="A223" s="81">
        <v>216</v>
      </c>
      <c r="B223" s="82" t="s">
        <v>297</v>
      </c>
      <c r="C223" s="82" t="s">
        <v>966</v>
      </c>
      <c r="D223" s="83" t="s">
        <v>1391</v>
      </c>
      <c r="E223" s="64">
        <v>406269</v>
      </c>
      <c r="F223" s="65">
        <v>406269</v>
      </c>
      <c r="G223" s="25" t="s">
        <v>1392</v>
      </c>
      <c r="H223" s="52" t="s">
        <v>1393</v>
      </c>
      <c r="I223" s="62">
        <v>960000</v>
      </c>
      <c r="J223" s="66">
        <v>960000</v>
      </c>
      <c r="K223" s="28" t="s">
        <v>1394</v>
      </c>
      <c r="L223" s="55" t="s">
        <v>1395</v>
      </c>
      <c r="M223" s="67">
        <v>434708</v>
      </c>
      <c r="N223" s="68">
        <v>434708</v>
      </c>
      <c r="O223" s="25" t="s">
        <v>1398</v>
      </c>
      <c r="P223" s="75" t="s">
        <v>1399</v>
      </c>
      <c r="Q223" s="69">
        <v>499914</v>
      </c>
      <c r="R223" s="63">
        <v>499914</v>
      </c>
      <c r="S223" s="24" t="s">
        <v>80</v>
      </c>
      <c r="T223" s="54" t="s">
        <v>81</v>
      </c>
      <c r="U223" s="18">
        <v>536275</v>
      </c>
      <c r="V223" s="18">
        <v>536275</v>
      </c>
      <c r="W223" s="18" t="s">
        <v>1396</v>
      </c>
      <c r="X223" s="77" t="s">
        <v>1397</v>
      </c>
      <c r="Y223" s="49">
        <f t="shared" si="60"/>
        <v>499914</v>
      </c>
      <c r="Z223" s="16">
        <f t="shared" si="61"/>
        <v>225404.21820298751</v>
      </c>
      <c r="AA223" s="35">
        <f t="shared" si="62"/>
        <v>0.45088598879604797</v>
      </c>
      <c r="AB223" s="36">
        <f t="shared" si="63"/>
        <v>725318.21820298745</v>
      </c>
      <c r="AC223" s="36">
        <f t="shared" si="64"/>
        <v>274509.78179701249</v>
      </c>
      <c r="AD223" s="18">
        <f t="shared" si="68"/>
        <v>406269</v>
      </c>
      <c r="AE223" s="18" t="str">
        <f t="shared" si="69"/>
        <v/>
      </c>
      <c r="AF223" s="18">
        <f t="shared" si="70"/>
        <v>434708</v>
      </c>
      <c r="AG223" s="18">
        <f t="shared" si="71"/>
        <v>499914</v>
      </c>
      <c r="AH223" s="18">
        <f t="shared" si="72"/>
        <v>536275</v>
      </c>
      <c r="AI223" s="94">
        <f t="shared" si="65"/>
        <v>467311</v>
      </c>
      <c r="AJ223" s="39">
        <f t="shared" si="66"/>
        <v>59420.481196862303</v>
      </c>
      <c r="AK223" s="35">
        <f t="shared" si="67"/>
        <v>0.12715403916634169</v>
      </c>
      <c r="AN223" s="41"/>
    </row>
    <row r="224" spans="1:40" s="15" customFormat="1" ht="85.5" customHeight="1" x14ac:dyDescent="0.2">
      <c r="A224" s="81">
        <v>217</v>
      </c>
      <c r="B224" s="82" t="s">
        <v>298</v>
      </c>
      <c r="C224" s="82" t="s">
        <v>967</v>
      </c>
      <c r="D224" s="83" t="s">
        <v>1391</v>
      </c>
      <c r="E224" s="64">
        <v>433314</v>
      </c>
      <c r="F224" s="65">
        <v>433314</v>
      </c>
      <c r="G224" s="25" t="s">
        <v>1392</v>
      </c>
      <c r="H224" s="52" t="s">
        <v>1393</v>
      </c>
      <c r="I224" s="62">
        <v>450000</v>
      </c>
      <c r="J224" s="66">
        <v>450000</v>
      </c>
      <c r="K224" s="28" t="s">
        <v>1394</v>
      </c>
      <c r="L224" s="55" t="s">
        <v>1395</v>
      </c>
      <c r="M224" s="67">
        <v>464087</v>
      </c>
      <c r="N224" s="68">
        <v>464087</v>
      </c>
      <c r="O224" s="25" t="s">
        <v>1398</v>
      </c>
      <c r="P224" s="75" t="s">
        <v>1399</v>
      </c>
      <c r="Q224" s="69">
        <v>533700</v>
      </c>
      <c r="R224" s="63">
        <v>533700</v>
      </c>
      <c r="S224" s="24" t="s">
        <v>80</v>
      </c>
      <c r="T224" s="54" t="s">
        <v>81</v>
      </c>
      <c r="U224" s="18">
        <v>572518</v>
      </c>
      <c r="V224" s="18">
        <v>572518</v>
      </c>
      <c r="W224" s="18" t="s">
        <v>1396</v>
      </c>
      <c r="X224" s="77" t="s">
        <v>1397</v>
      </c>
      <c r="Y224" s="49">
        <f t="shared" si="60"/>
        <v>464087</v>
      </c>
      <c r="Z224" s="16">
        <f t="shared" si="61"/>
        <v>59584.136011190196</v>
      </c>
      <c r="AA224" s="35">
        <f t="shared" si="62"/>
        <v>0.12839001310355644</v>
      </c>
      <c r="AB224" s="36">
        <f t="shared" si="63"/>
        <v>523671.13601119019</v>
      </c>
      <c r="AC224" s="36">
        <f t="shared" si="64"/>
        <v>404502.86398880981</v>
      </c>
      <c r="AD224" s="18">
        <f t="shared" si="68"/>
        <v>433314</v>
      </c>
      <c r="AE224" s="18">
        <f t="shared" si="69"/>
        <v>450000</v>
      </c>
      <c r="AF224" s="18">
        <f t="shared" si="70"/>
        <v>464087</v>
      </c>
      <c r="AG224" s="18" t="str">
        <f t="shared" si="71"/>
        <v/>
      </c>
      <c r="AH224" s="18" t="str">
        <f t="shared" si="72"/>
        <v/>
      </c>
      <c r="AI224" s="94">
        <f t="shared" si="65"/>
        <v>450000</v>
      </c>
      <c r="AJ224" s="39">
        <f t="shared" si="66"/>
        <v>15404.781151750691</v>
      </c>
      <c r="AK224" s="35">
        <f t="shared" si="67"/>
        <v>3.4232847003890426E-2</v>
      </c>
      <c r="AN224" s="41"/>
    </row>
    <row r="225" spans="1:40" s="15" customFormat="1" ht="85.5" customHeight="1" x14ac:dyDescent="0.2">
      <c r="A225" s="81">
        <v>218</v>
      </c>
      <c r="B225" s="82" t="s">
        <v>299</v>
      </c>
      <c r="C225" s="82" t="s">
        <v>968</v>
      </c>
      <c r="D225" s="83" t="s">
        <v>1391</v>
      </c>
      <c r="E225" s="64">
        <v>52914</v>
      </c>
      <c r="F225" s="65">
        <v>52914</v>
      </c>
      <c r="G225" s="25" t="s">
        <v>1392</v>
      </c>
      <c r="H225" s="52" t="s">
        <v>1393</v>
      </c>
      <c r="I225" s="62">
        <v>100000</v>
      </c>
      <c r="J225" s="66">
        <v>100000</v>
      </c>
      <c r="K225" s="28" t="s">
        <v>1394</v>
      </c>
      <c r="L225" s="55" t="s">
        <v>1395</v>
      </c>
      <c r="M225" s="67">
        <v>56671</v>
      </c>
      <c r="N225" s="68">
        <v>56671</v>
      </c>
      <c r="O225" s="25" t="s">
        <v>1398</v>
      </c>
      <c r="P225" s="75" t="s">
        <v>1399</v>
      </c>
      <c r="Q225" s="69">
        <v>65172</v>
      </c>
      <c r="R225" s="63">
        <v>65172</v>
      </c>
      <c r="S225" s="24" t="s">
        <v>80</v>
      </c>
      <c r="T225" s="54" t="s">
        <v>81</v>
      </c>
      <c r="U225" s="18">
        <v>69912</v>
      </c>
      <c r="V225" s="18">
        <v>69912</v>
      </c>
      <c r="W225" s="18" t="s">
        <v>1396</v>
      </c>
      <c r="X225" s="77" t="s">
        <v>1397</v>
      </c>
      <c r="Y225" s="49">
        <f t="shared" si="60"/>
        <v>65172</v>
      </c>
      <c r="Z225" s="16">
        <f t="shared" si="61"/>
        <v>18622.748540427641</v>
      </c>
      <c r="AA225" s="35">
        <f t="shared" si="62"/>
        <v>0.28574769134640093</v>
      </c>
      <c r="AB225" s="36">
        <f t="shared" si="63"/>
        <v>83794.748540427638</v>
      </c>
      <c r="AC225" s="36">
        <f t="shared" si="64"/>
        <v>46549.251459572362</v>
      </c>
      <c r="AD225" s="18">
        <f t="shared" si="68"/>
        <v>52914</v>
      </c>
      <c r="AE225" s="18" t="str">
        <f t="shared" si="69"/>
        <v/>
      </c>
      <c r="AF225" s="18">
        <f t="shared" si="70"/>
        <v>56671</v>
      </c>
      <c r="AG225" s="18">
        <f t="shared" si="71"/>
        <v>65172</v>
      </c>
      <c r="AH225" s="18">
        <f t="shared" si="72"/>
        <v>69912</v>
      </c>
      <c r="AI225" s="94">
        <f t="shared" si="65"/>
        <v>60921.5</v>
      </c>
      <c r="AJ225" s="39">
        <f t="shared" si="66"/>
        <v>7764.0426486463866</v>
      </c>
      <c r="AK225" s="35">
        <f t="shared" si="67"/>
        <v>0.12744339270448671</v>
      </c>
      <c r="AN225" s="41"/>
    </row>
    <row r="226" spans="1:40" s="15" customFormat="1" ht="85.5" customHeight="1" x14ac:dyDescent="0.2">
      <c r="A226" s="81">
        <v>219</v>
      </c>
      <c r="B226" s="82" t="s">
        <v>300</v>
      </c>
      <c r="C226" s="82" t="s">
        <v>969</v>
      </c>
      <c r="D226" s="83" t="s">
        <v>1391</v>
      </c>
      <c r="E226" s="64">
        <v>61789</v>
      </c>
      <c r="F226" s="65">
        <v>61789</v>
      </c>
      <c r="G226" s="25" t="s">
        <v>1392</v>
      </c>
      <c r="H226" s="52" t="s">
        <v>1393</v>
      </c>
      <c r="I226" s="62">
        <v>1600000</v>
      </c>
      <c r="J226" s="66">
        <v>1600000</v>
      </c>
      <c r="K226" s="28" t="s">
        <v>1394</v>
      </c>
      <c r="L226" s="55" t="s">
        <v>1395</v>
      </c>
      <c r="M226" s="67">
        <v>66114</v>
      </c>
      <c r="N226" s="68">
        <v>66114</v>
      </c>
      <c r="O226" s="25" t="s">
        <v>1398</v>
      </c>
      <c r="P226" s="75" t="s">
        <v>1399</v>
      </c>
      <c r="Q226" s="69">
        <v>76031</v>
      </c>
      <c r="R226" s="63">
        <v>76031</v>
      </c>
      <c r="S226" s="24" t="s">
        <v>80</v>
      </c>
      <c r="T226" s="54" t="s">
        <v>81</v>
      </c>
      <c r="U226" s="18">
        <v>81562</v>
      </c>
      <c r="V226" s="18">
        <v>81562</v>
      </c>
      <c r="W226" s="18" t="s">
        <v>1396</v>
      </c>
      <c r="X226" s="77" t="s">
        <v>1397</v>
      </c>
      <c r="Y226" s="49">
        <f t="shared" si="60"/>
        <v>76031</v>
      </c>
      <c r="Z226" s="16">
        <f t="shared" si="61"/>
        <v>683667.13046606246</v>
      </c>
      <c r="AA226" s="35">
        <f t="shared" si="62"/>
        <v>8.9919523676666415</v>
      </c>
      <c r="AB226" s="36">
        <f t="shared" si="63"/>
        <v>759698.13046606246</v>
      </c>
      <c r="AC226" s="36">
        <f t="shared" si="64"/>
        <v>-607636.13046606246</v>
      </c>
      <c r="AD226" s="18">
        <f t="shared" si="68"/>
        <v>61789</v>
      </c>
      <c r="AE226" s="18" t="str">
        <f t="shared" si="69"/>
        <v/>
      </c>
      <c r="AF226" s="18">
        <f t="shared" si="70"/>
        <v>66114</v>
      </c>
      <c r="AG226" s="18">
        <f t="shared" si="71"/>
        <v>76031</v>
      </c>
      <c r="AH226" s="18">
        <f t="shared" si="72"/>
        <v>81562</v>
      </c>
      <c r="AI226" s="94">
        <f t="shared" si="65"/>
        <v>71072.5</v>
      </c>
      <c r="AJ226" s="39">
        <f t="shared" si="66"/>
        <v>9037.3819586574227</v>
      </c>
      <c r="AK226" s="35">
        <f t="shared" si="67"/>
        <v>0.12715722619377992</v>
      </c>
      <c r="AN226" s="41"/>
    </row>
    <row r="227" spans="1:40" s="15" customFormat="1" ht="85.5" customHeight="1" x14ac:dyDescent="0.2">
      <c r="A227" s="81">
        <v>220</v>
      </c>
      <c r="B227" s="82" t="s">
        <v>301</v>
      </c>
      <c r="C227" s="82" t="s">
        <v>970</v>
      </c>
      <c r="D227" s="83" t="s">
        <v>1391</v>
      </c>
      <c r="E227" s="64">
        <v>441597</v>
      </c>
      <c r="F227" s="65">
        <v>441597</v>
      </c>
      <c r="G227" s="25" t="s">
        <v>1392</v>
      </c>
      <c r="H227" s="52" t="s">
        <v>1393</v>
      </c>
      <c r="I227" s="62">
        <v>1500000</v>
      </c>
      <c r="J227" s="66">
        <v>1500000</v>
      </c>
      <c r="K227" s="28" t="s">
        <v>1394</v>
      </c>
      <c r="L227" s="55" t="s">
        <v>1395</v>
      </c>
      <c r="M227" s="67">
        <v>472508</v>
      </c>
      <c r="N227" s="68">
        <v>472508</v>
      </c>
      <c r="O227" s="25" t="s">
        <v>1398</v>
      </c>
      <c r="P227" s="75" t="s">
        <v>1399</v>
      </c>
      <c r="Q227" s="69">
        <v>543385</v>
      </c>
      <c r="R227" s="63">
        <v>543385</v>
      </c>
      <c r="S227" s="24" t="s">
        <v>80</v>
      </c>
      <c r="T227" s="54" t="s">
        <v>81</v>
      </c>
      <c r="U227" s="18">
        <v>582908</v>
      </c>
      <c r="V227" s="18">
        <v>582908</v>
      </c>
      <c r="W227" s="18" t="s">
        <v>1396</v>
      </c>
      <c r="X227" s="77" t="s">
        <v>1397</v>
      </c>
      <c r="Y227" s="49">
        <f t="shared" si="60"/>
        <v>543385</v>
      </c>
      <c r="Z227" s="16">
        <f t="shared" si="61"/>
        <v>446216.62773847865</v>
      </c>
      <c r="AA227" s="35">
        <f t="shared" si="62"/>
        <v>0.82117950944262108</v>
      </c>
      <c r="AB227" s="36">
        <f t="shared" si="63"/>
        <v>989601.62773847859</v>
      </c>
      <c r="AC227" s="36">
        <f t="shared" si="64"/>
        <v>97168.372261521348</v>
      </c>
      <c r="AD227" s="18">
        <f t="shared" si="68"/>
        <v>441597</v>
      </c>
      <c r="AE227" s="18" t="str">
        <f t="shared" si="69"/>
        <v/>
      </c>
      <c r="AF227" s="18">
        <f t="shared" si="70"/>
        <v>472508</v>
      </c>
      <c r="AG227" s="18">
        <f t="shared" si="71"/>
        <v>543385</v>
      </c>
      <c r="AH227" s="18">
        <f t="shared" si="72"/>
        <v>582908</v>
      </c>
      <c r="AI227" s="94">
        <f t="shared" si="65"/>
        <v>507946.5</v>
      </c>
      <c r="AJ227" s="39">
        <f t="shared" si="66"/>
        <v>64587.706676012785</v>
      </c>
      <c r="AK227" s="35">
        <f t="shared" si="67"/>
        <v>0.12715454615006264</v>
      </c>
      <c r="AN227" s="41"/>
    </row>
    <row r="228" spans="1:40" s="15" customFormat="1" ht="85.5" customHeight="1" x14ac:dyDescent="0.2">
      <c r="A228" s="81">
        <v>221</v>
      </c>
      <c r="B228" s="82" t="s">
        <v>302</v>
      </c>
      <c r="C228" s="82" t="s">
        <v>971</v>
      </c>
      <c r="D228" s="83" t="s">
        <v>1391</v>
      </c>
      <c r="E228" s="64">
        <v>706555</v>
      </c>
      <c r="F228" s="65">
        <v>706555</v>
      </c>
      <c r="G228" s="25" t="s">
        <v>1392</v>
      </c>
      <c r="H228" s="52" t="s">
        <v>1393</v>
      </c>
      <c r="I228" s="62">
        <v>1400000</v>
      </c>
      <c r="J228" s="66">
        <v>1400000</v>
      </c>
      <c r="K228" s="28" t="s">
        <v>1394</v>
      </c>
      <c r="L228" s="55" t="s">
        <v>1395</v>
      </c>
      <c r="M228" s="67">
        <v>756013</v>
      </c>
      <c r="N228" s="68">
        <v>756013</v>
      </c>
      <c r="O228" s="25" t="s">
        <v>1398</v>
      </c>
      <c r="P228" s="75" t="s">
        <v>1399</v>
      </c>
      <c r="Q228" s="69">
        <v>869415</v>
      </c>
      <c r="R228" s="63">
        <v>869415</v>
      </c>
      <c r="S228" s="24" t="s">
        <v>80</v>
      </c>
      <c r="T228" s="54" t="s">
        <v>81</v>
      </c>
      <c r="U228" s="18">
        <v>932652</v>
      </c>
      <c r="V228" s="18">
        <v>932652</v>
      </c>
      <c r="W228" s="18" t="s">
        <v>1396</v>
      </c>
      <c r="X228" s="77" t="s">
        <v>1397</v>
      </c>
      <c r="Y228" s="49">
        <f t="shared" ref="Y228:Y288" si="73">MEDIAN(F228,J228,N228,R228,V228)</f>
        <v>869415</v>
      </c>
      <c r="Z228" s="16">
        <f t="shared" ref="Z228:Z288" si="74">+STDEV(F228,J228,N228,R228,V228)</f>
        <v>276013.53358033008</v>
      </c>
      <c r="AA228" s="35">
        <f t="shared" ref="AA228:AA288" si="75">Z228/Y228</f>
        <v>0.31747040663012493</v>
      </c>
      <c r="AB228" s="36">
        <f t="shared" ref="AB228:AB288" si="76">+Y228+Z228</f>
        <v>1145428.5335803302</v>
      </c>
      <c r="AC228" s="36">
        <f t="shared" ref="AC228:AC288" si="77">Y228-Z228</f>
        <v>593401.46641966992</v>
      </c>
      <c r="AD228" s="18">
        <f t="shared" si="68"/>
        <v>706555</v>
      </c>
      <c r="AE228" s="18" t="str">
        <f t="shared" si="69"/>
        <v/>
      </c>
      <c r="AF228" s="18">
        <f t="shared" si="70"/>
        <v>756013</v>
      </c>
      <c r="AG228" s="18">
        <f t="shared" si="71"/>
        <v>869415</v>
      </c>
      <c r="AH228" s="18">
        <f t="shared" si="72"/>
        <v>932652</v>
      </c>
      <c r="AI228" s="94">
        <f t="shared" ref="AI228:AI288" si="78">+MEDIAN(AD228:AH228)</f>
        <v>812714</v>
      </c>
      <c r="AJ228" s="39">
        <f t="shared" ref="AJ228:AJ288" si="79">+STDEV(AD228:AH228)</f>
        <v>103339.89019533229</v>
      </c>
      <c r="AK228" s="35">
        <f t="shared" ref="AK228:AK288" si="80">+AJ228/AI228</f>
        <v>0.12715406673852339</v>
      </c>
      <c r="AN228" s="41"/>
    </row>
    <row r="229" spans="1:40" s="15" customFormat="1" ht="85.5" customHeight="1" x14ac:dyDescent="0.2">
      <c r="A229" s="81">
        <v>222</v>
      </c>
      <c r="B229" s="82" t="s">
        <v>303</v>
      </c>
      <c r="C229" s="82" t="s">
        <v>972</v>
      </c>
      <c r="D229" s="83" t="s">
        <v>1391</v>
      </c>
      <c r="E229" s="64">
        <v>971513</v>
      </c>
      <c r="F229" s="65">
        <v>971513</v>
      </c>
      <c r="G229" s="25" t="s">
        <v>1392</v>
      </c>
      <c r="H229" s="52" t="s">
        <v>1393</v>
      </c>
      <c r="I229" s="62">
        <v>1300000</v>
      </c>
      <c r="J229" s="66">
        <v>1300000</v>
      </c>
      <c r="K229" s="28" t="s">
        <v>1394</v>
      </c>
      <c r="L229" s="55" t="s">
        <v>1395</v>
      </c>
      <c r="M229" s="67">
        <v>1039518</v>
      </c>
      <c r="N229" s="68">
        <v>1039518</v>
      </c>
      <c r="O229" s="25" t="s">
        <v>1398</v>
      </c>
      <c r="P229" s="75" t="s">
        <v>1399</v>
      </c>
      <c r="Q229" s="69">
        <v>1195446</v>
      </c>
      <c r="R229" s="63">
        <v>1195446</v>
      </c>
      <c r="S229" s="24" t="s">
        <v>80</v>
      </c>
      <c r="T229" s="54" t="s">
        <v>81</v>
      </c>
      <c r="U229" s="18">
        <v>1282397</v>
      </c>
      <c r="V229" s="18">
        <v>1282397</v>
      </c>
      <c r="W229" s="18" t="s">
        <v>1396</v>
      </c>
      <c r="X229" s="77" t="s">
        <v>1397</v>
      </c>
      <c r="Y229" s="49">
        <f t="shared" si="73"/>
        <v>1195446</v>
      </c>
      <c r="Z229" s="16">
        <f t="shared" si="74"/>
        <v>146505.9285855011</v>
      </c>
      <c r="AA229" s="35">
        <f t="shared" si="75"/>
        <v>0.12255336383701237</v>
      </c>
      <c r="AB229" s="36">
        <f t="shared" si="76"/>
        <v>1341951.9285855012</v>
      </c>
      <c r="AC229" s="36">
        <f t="shared" si="77"/>
        <v>1048940.0714144988</v>
      </c>
      <c r="AD229" s="18" t="str">
        <f t="shared" si="68"/>
        <v/>
      </c>
      <c r="AE229" s="18">
        <f t="shared" si="69"/>
        <v>1300000</v>
      </c>
      <c r="AF229" s="18" t="str">
        <f t="shared" si="70"/>
        <v/>
      </c>
      <c r="AG229" s="18">
        <f t="shared" si="71"/>
        <v>1195446</v>
      </c>
      <c r="AH229" s="18">
        <f t="shared" si="72"/>
        <v>1282397</v>
      </c>
      <c r="AI229" s="94">
        <f t="shared" si="78"/>
        <v>1282397</v>
      </c>
      <c r="AJ229" s="39">
        <f t="shared" si="79"/>
        <v>55978.985530286271</v>
      </c>
      <c r="AK229" s="35">
        <f t="shared" si="80"/>
        <v>4.36518375591071E-2</v>
      </c>
      <c r="AN229" s="41"/>
    </row>
    <row r="230" spans="1:40" s="15" customFormat="1" ht="85.5" customHeight="1" x14ac:dyDescent="0.2">
      <c r="A230" s="81">
        <v>223</v>
      </c>
      <c r="B230" s="82" t="s">
        <v>304</v>
      </c>
      <c r="C230" s="82" t="s">
        <v>973</v>
      </c>
      <c r="D230" s="83" t="s">
        <v>1391</v>
      </c>
      <c r="E230" s="64">
        <v>706555</v>
      </c>
      <c r="F230" s="65">
        <v>706555</v>
      </c>
      <c r="G230" s="25" t="s">
        <v>1392</v>
      </c>
      <c r="H230" s="52" t="s">
        <v>1393</v>
      </c>
      <c r="I230" s="62">
        <v>500000</v>
      </c>
      <c r="J230" s="66">
        <v>500000</v>
      </c>
      <c r="K230" s="28" t="s">
        <v>1394</v>
      </c>
      <c r="L230" s="55" t="s">
        <v>1395</v>
      </c>
      <c r="M230" s="67">
        <v>66177</v>
      </c>
      <c r="N230" s="68">
        <v>66177</v>
      </c>
      <c r="O230" s="25" t="s">
        <v>1398</v>
      </c>
      <c r="P230" s="75" t="s">
        <v>1399</v>
      </c>
      <c r="Q230" s="69">
        <v>76104</v>
      </c>
      <c r="R230" s="63">
        <v>76104</v>
      </c>
      <c r="S230" s="24" t="s">
        <v>80</v>
      </c>
      <c r="T230" s="54" t="s">
        <v>81</v>
      </c>
      <c r="U230" s="18">
        <v>81639</v>
      </c>
      <c r="V230" s="18">
        <v>81639</v>
      </c>
      <c r="W230" s="18" t="s">
        <v>1396</v>
      </c>
      <c r="X230" s="77" t="s">
        <v>1397</v>
      </c>
      <c r="Y230" s="49">
        <f t="shared" si="73"/>
        <v>81639</v>
      </c>
      <c r="Z230" s="16">
        <f t="shared" si="74"/>
        <v>298665.5166595233</v>
      </c>
      <c r="AA230" s="35">
        <f t="shared" si="75"/>
        <v>3.6583681409562012</v>
      </c>
      <c r="AB230" s="36">
        <f t="shared" si="76"/>
        <v>380304.5166595233</v>
      </c>
      <c r="AC230" s="36">
        <f t="shared" si="77"/>
        <v>-217026.5166595233</v>
      </c>
      <c r="AD230" s="18" t="str">
        <f t="shared" si="68"/>
        <v/>
      </c>
      <c r="AE230" s="18" t="str">
        <f t="shared" si="69"/>
        <v/>
      </c>
      <c r="AF230" s="18">
        <f t="shared" si="70"/>
        <v>66177</v>
      </c>
      <c r="AG230" s="18">
        <f t="shared" si="71"/>
        <v>76104</v>
      </c>
      <c r="AH230" s="18">
        <f t="shared" si="72"/>
        <v>81639</v>
      </c>
      <c r="AI230" s="94">
        <f t="shared" si="78"/>
        <v>76104</v>
      </c>
      <c r="AJ230" s="39">
        <f t="shared" si="79"/>
        <v>7834.2729720121442</v>
      </c>
      <c r="AK230" s="35">
        <f t="shared" si="80"/>
        <v>0.10294167155487417</v>
      </c>
      <c r="AN230" s="41"/>
    </row>
    <row r="231" spans="1:40" s="15" customFormat="1" ht="85.5" customHeight="1" x14ac:dyDescent="0.2">
      <c r="A231" s="81">
        <v>224</v>
      </c>
      <c r="B231" s="82" t="s">
        <v>305</v>
      </c>
      <c r="C231" s="82" t="s">
        <v>974</v>
      </c>
      <c r="D231" s="83" t="s">
        <v>1391</v>
      </c>
      <c r="E231" s="64">
        <v>57559</v>
      </c>
      <c r="F231" s="65">
        <v>57559</v>
      </c>
      <c r="G231" s="25" t="s">
        <v>1392</v>
      </c>
      <c r="H231" s="52" t="s">
        <v>1393</v>
      </c>
      <c r="I231" s="62">
        <v>700000</v>
      </c>
      <c r="J231" s="66">
        <v>700000</v>
      </c>
      <c r="K231" s="28" t="s">
        <v>1394</v>
      </c>
      <c r="L231" s="55" t="s">
        <v>1395</v>
      </c>
      <c r="M231" s="67">
        <v>61646</v>
      </c>
      <c r="N231" s="68">
        <v>61646</v>
      </c>
      <c r="O231" s="25" t="s">
        <v>1398</v>
      </c>
      <c r="P231" s="75" t="s">
        <v>1399</v>
      </c>
      <c r="Q231" s="69">
        <v>70893</v>
      </c>
      <c r="R231" s="63">
        <v>70893</v>
      </c>
      <c r="S231" s="24" t="s">
        <v>80</v>
      </c>
      <c r="T231" s="54" t="s">
        <v>81</v>
      </c>
      <c r="U231" s="18">
        <v>76050</v>
      </c>
      <c r="V231" s="18">
        <v>76050</v>
      </c>
      <c r="W231" s="18" t="s">
        <v>1396</v>
      </c>
      <c r="X231" s="77" t="s">
        <v>1397</v>
      </c>
      <c r="Y231" s="49">
        <f t="shared" si="73"/>
        <v>70893</v>
      </c>
      <c r="Z231" s="16">
        <f t="shared" si="74"/>
        <v>283387.67446962121</v>
      </c>
      <c r="AA231" s="35">
        <f t="shared" si="75"/>
        <v>3.9973999473801531</v>
      </c>
      <c r="AB231" s="36">
        <f t="shared" si="76"/>
        <v>354280.67446962121</v>
      </c>
      <c r="AC231" s="36">
        <f t="shared" si="77"/>
        <v>-212494.67446962121</v>
      </c>
      <c r="AD231" s="18">
        <f t="shared" si="68"/>
        <v>57559</v>
      </c>
      <c r="AE231" s="18" t="str">
        <f t="shared" si="69"/>
        <v/>
      </c>
      <c r="AF231" s="18">
        <f t="shared" si="70"/>
        <v>61646</v>
      </c>
      <c r="AG231" s="18">
        <f t="shared" si="71"/>
        <v>70893</v>
      </c>
      <c r="AH231" s="18">
        <f t="shared" si="72"/>
        <v>76050</v>
      </c>
      <c r="AI231" s="94">
        <f t="shared" si="78"/>
        <v>66269.5</v>
      </c>
      <c r="AJ231" s="39">
        <f t="shared" si="79"/>
        <v>8445.8721673173968</v>
      </c>
      <c r="AK231" s="35">
        <f t="shared" si="80"/>
        <v>0.12744735009796962</v>
      </c>
      <c r="AN231" s="41"/>
    </row>
    <row r="232" spans="1:40" s="15" customFormat="1" ht="85.5" customHeight="1" x14ac:dyDescent="0.2">
      <c r="A232" s="81">
        <v>225</v>
      </c>
      <c r="B232" s="82" t="s">
        <v>306</v>
      </c>
      <c r="C232" s="82" t="s">
        <v>975</v>
      </c>
      <c r="D232" s="83" t="s">
        <v>1391</v>
      </c>
      <c r="E232" s="64">
        <v>53958</v>
      </c>
      <c r="F232" s="65">
        <v>53958</v>
      </c>
      <c r="G232" s="25" t="s">
        <v>1392</v>
      </c>
      <c r="H232" s="52" t="s">
        <v>1393</v>
      </c>
      <c r="I232" s="62">
        <v>250000</v>
      </c>
      <c r="J232" s="66">
        <v>250000</v>
      </c>
      <c r="K232" s="28" t="s">
        <v>1394</v>
      </c>
      <c r="L232" s="55" t="s">
        <v>1395</v>
      </c>
      <c r="M232" s="67">
        <v>57790</v>
      </c>
      <c r="N232" s="68">
        <v>57790</v>
      </c>
      <c r="O232" s="25" t="s">
        <v>1398</v>
      </c>
      <c r="P232" s="75" t="s">
        <v>1399</v>
      </c>
      <c r="Q232" s="69">
        <v>66458</v>
      </c>
      <c r="R232" s="63">
        <v>66458</v>
      </c>
      <c r="S232" s="24" t="s">
        <v>80</v>
      </c>
      <c r="T232" s="54" t="s">
        <v>81</v>
      </c>
      <c r="U232" s="18">
        <v>71292</v>
      </c>
      <c r="V232" s="18">
        <v>71292</v>
      </c>
      <c r="W232" s="18" t="s">
        <v>1396</v>
      </c>
      <c r="X232" s="77" t="s">
        <v>1397</v>
      </c>
      <c r="Y232" s="49">
        <f t="shared" si="73"/>
        <v>66458</v>
      </c>
      <c r="Z232" s="16">
        <f t="shared" si="74"/>
        <v>84188.352061315454</v>
      </c>
      <c r="AA232" s="35">
        <f t="shared" si="75"/>
        <v>1.2667903346672402</v>
      </c>
      <c r="AB232" s="36">
        <f t="shared" si="76"/>
        <v>150646.35206131544</v>
      </c>
      <c r="AC232" s="36">
        <f t="shared" si="77"/>
        <v>-17730.352061315454</v>
      </c>
      <c r="AD232" s="18">
        <f t="shared" si="68"/>
        <v>53958</v>
      </c>
      <c r="AE232" s="18" t="str">
        <f t="shared" si="69"/>
        <v/>
      </c>
      <c r="AF232" s="18">
        <f t="shared" si="70"/>
        <v>57790</v>
      </c>
      <c r="AG232" s="18">
        <f t="shared" si="71"/>
        <v>66458</v>
      </c>
      <c r="AH232" s="18">
        <f t="shared" si="72"/>
        <v>71292</v>
      </c>
      <c r="AI232" s="94">
        <f t="shared" si="78"/>
        <v>62124</v>
      </c>
      <c r="AJ232" s="39">
        <f t="shared" si="79"/>
        <v>7917.3204852820418</v>
      </c>
      <c r="AK232" s="35">
        <f t="shared" si="80"/>
        <v>0.12744382984485933</v>
      </c>
      <c r="AN232" s="41"/>
    </row>
    <row r="233" spans="1:40" s="15" customFormat="1" ht="85.5" customHeight="1" x14ac:dyDescent="0.2">
      <c r="A233" s="81">
        <v>226</v>
      </c>
      <c r="B233" s="82" t="s">
        <v>307</v>
      </c>
      <c r="C233" s="82" t="s">
        <v>976</v>
      </c>
      <c r="D233" s="83" t="s">
        <v>1391</v>
      </c>
      <c r="E233" s="64">
        <v>32572</v>
      </c>
      <c r="F233" s="65">
        <v>32572</v>
      </c>
      <c r="G233" s="25" t="s">
        <v>1392</v>
      </c>
      <c r="H233" s="52" t="s">
        <v>1393</v>
      </c>
      <c r="I233" s="62">
        <v>30000</v>
      </c>
      <c r="J233" s="66">
        <v>30000</v>
      </c>
      <c r="K233" s="28" t="s">
        <v>1394</v>
      </c>
      <c r="L233" s="55" t="s">
        <v>1395</v>
      </c>
      <c r="M233" s="67">
        <v>34886</v>
      </c>
      <c r="N233" s="68">
        <v>34886</v>
      </c>
      <c r="O233" s="25" t="s">
        <v>1398</v>
      </c>
      <c r="P233" s="75" t="s">
        <v>1399</v>
      </c>
      <c r="Q233" s="69">
        <v>40118</v>
      </c>
      <c r="R233" s="63">
        <v>40118</v>
      </c>
      <c r="S233" s="24" t="s">
        <v>80</v>
      </c>
      <c r="T233" s="54" t="s">
        <v>81</v>
      </c>
      <c r="U233" s="18">
        <v>43036</v>
      </c>
      <c r="V233" s="18">
        <v>43036</v>
      </c>
      <c r="W233" s="18" t="s">
        <v>1396</v>
      </c>
      <c r="X233" s="77" t="s">
        <v>1397</v>
      </c>
      <c r="Y233" s="49">
        <f t="shared" si="73"/>
        <v>34886</v>
      </c>
      <c r="Z233" s="16">
        <f t="shared" si="74"/>
        <v>5370.7655692647722</v>
      </c>
      <c r="AA233" s="35">
        <f t="shared" si="75"/>
        <v>0.15395188812889904</v>
      </c>
      <c r="AB233" s="36">
        <f t="shared" si="76"/>
        <v>40256.765569264775</v>
      </c>
      <c r="AC233" s="36">
        <f t="shared" si="77"/>
        <v>29515.234430735229</v>
      </c>
      <c r="AD233" s="18">
        <f t="shared" si="68"/>
        <v>32572</v>
      </c>
      <c r="AE233" s="18">
        <f t="shared" si="69"/>
        <v>30000</v>
      </c>
      <c r="AF233" s="18">
        <f t="shared" si="70"/>
        <v>34886</v>
      </c>
      <c r="AG233" s="18">
        <f t="shared" si="71"/>
        <v>40118</v>
      </c>
      <c r="AH233" s="18" t="str">
        <f t="shared" si="72"/>
        <v/>
      </c>
      <c r="AI233" s="94">
        <f t="shared" si="78"/>
        <v>33729</v>
      </c>
      <c r="AJ233" s="39">
        <f t="shared" si="79"/>
        <v>4306.3193874429089</v>
      </c>
      <c r="AK233" s="35">
        <f t="shared" si="80"/>
        <v>0.12767409017293455</v>
      </c>
      <c r="AN233" s="41"/>
    </row>
    <row r="234" spans="1:40" s="15" customFormat="1" ht="85.5" customHeight="1" x14ac:dyDescent="0.2">
      <c r="A234" s="81">
        <v>227</v>
      </c>
      <c r="B234" s="82" t="s">
        <v>308</v>
      </c>
      <c r="C234" s="82" t="s">
        <v>977</v>
      </c>
      <c r="D234" s="83" t="s">
        <v>1391</v>
      </c>
      <c r="E234" s="64">
        <v>26086</v>
      </c>
      <c r="F234" s="65">
        <v>26086</v>
      </c>
      <c r="G234" s="25" t="s">
        <v>1392</v>
      </c>
      <c r="H234" s="52" t="s">
        <v>1393</v>
      </c>
      <c r="I234" s="62">
        <v>20000</v>
      </c>
      <c r="J234" s="66">
        <v>20000</v>
      </c>
      <c r="K234" s="28" t="s">
        <v>1394</v>
      </c>
      <c r="L234" s="55" t="s">
        <v>1395</v>
      </c>
      <c r="M234" s="67">
        <v>27939</v>
      </c>
      <c r="N234" s="68">
        <v>27939</v>
      </c>
      <c r="O234" s="25" t="s">
        <v>1398</v>
      </c>
      <c r="P234" s="75" t="s">
        <v>1399</v>
      </c>
      <c r="Q234" s="69">
        <v>32129</v>
      </c>
      <c r="R234" s="63">
        <v>32129</v>
      </c>
      <c r="S234" s="24" t="s">
        <v>80</v>
      </c>
      <c r="T234" s="54" t="s">
        <v>81</v>
      </c>
      <c r="U234" s="18">
        <v>34466</v>
      </c>
      <c r="V234" s="18">
        <v>34466</v>
      </c>
      <c r="W234" s="18" t="s">
        <v>1396</v>
      </c>
      <c r="X234" s="77" t="s">
        <v>1397</v>
      </c>
      <c r="Y234" s="49">
        <f t="shared" si="73"/>
        <v>27939</v>
      </c>
      <c r="Z234" s="16">
        <f t="shared" si="74"/>
        <v>5622.455735708375</v>
      </c>
      <c r="AA234" s="35">
        <f t="shared" si="75"/>
        <v>0.20124040716233133</v>
      </c>
      <c r="AB234" s="36">
        <f t="shared" si="76"/>
        <v>33561.455735708376</v>
      </c>
      <c r="AC234" s="36">
        <f t="shared" si="77"/>
        <v>22316.544264291624</v>
      </c>
      <c r="AD234" s="18">
        <f t="shared" si="68"/>
        <v>26086</v>
      </c>
      <c r="AE234" s="18" t="str">
        <f t="shared" si="69"/>
        <v/>
      </c>
      <c r="AF234" s="18">
        <f t="shared" si="70"/>
        <v>27939</v>
      </c>
      <c r="AG234" s="18">
        <f t="shared" si="71"/>
        <v>32129</v>
      </c>
      <c r="AH234" s="18" t="str">
        <f t="shared" si="72"/>
        <v/>
      </c>
      <c r="AI234" s="94">
        <f t="shared" si="78"/>
        <v>27939</v>
      </c>
      <c r="AJ234" s="39">
        <f t="shared" si="79"/>
        <v>3095.8993846699864</v>
      </c>
      <c r="AK234" s="35">
        <f t="shared" si="80"/>
        <v>0.11080924101327844</v>
      </c>
      <c r="AN234" s="41"/>
    </row>
    <row r="235" spans="1:40" s="15" customFormat="1" ht="85.5" customHeight="1" x14ac:dyDescent="0.2">
      <c r="A235" s="81">
        <v>228</v>
      </c>
      <c r="B235" s="82" t="s">
        <v>309</v>
      </c>
      <c r="C235" s="82" t="s">
        <v>978</v>
      </c>
      <c r="D235" s="83" t="s">
        <v>1391</v>
      </c>
      <c r="E235" s="64">
        <v>37084</v>
      </c>
      <c r="F235" s="65">
        <v>37084</v>
      </c>
      <c r="G235" s="25" t="s">
        <v>1392</v>
      </c>
      <c r="H235" s="52" t="s">
        <v>1393</v>
      </c>
      <c r="I235" s="62">
        <v>20000</v>
      </c>
      <c r="J235" s="66">
        <v>20000</v>
      </c>
      <c r="K235" s="28" t="s">
        <v>1394</v>
      </c>
      <c r="L235" s="55" t="s">
        <v>1395</v>
      </c>
      <c r="M235" s="67">
        <v>39717</v>
      </c>
      <c r="N235" s="68">
        <v>39717</v>
      </c>
      <c r="O235" s="25" t="s">
        <v>1398</v>
      </c>
      <c r="P235" s="75" t="s">
        <v>1399</v>
      </c>
      <c r="Q235" s="69">
        <v>45674</v>
      </c>
      <c r="R235" s="63">
        <v>45674</v>
      </c>
      <c r="S235" s="24" t="s">
        <v>80</v>
      </c>
      <c r="T235" s="54" t="s">
        <v>81</v>
      </c>
      <c r="U235" s="18">
        <v>48996</v>
      </c>
      <c r="V235" s="18">
        <v>48996</v>
      </c>
      <c r="W235" s="18" t="s">
        <v>1396</v>
      </c>
      <c r="X235" s="77" t="s">
        <v>1397</v>
      </c>
      <c r="Y235" s="49">
        <f t="shared" si="73"/>
        <v>39717</v>
      </c>
      <c r="Z235" s="16">
        <f t="shared" si="74"/>
        <v>11260.069591259196</v>
      </c>
      <c r="AA235" s="35">
        <f t="shared" si="75"/>
        <v>0.28350755573832859</v>
      </c>
      <c r="AB235" s="36">
        <f t="shared" si="76"/>
        <v>50977.069591259198</v>
      </c>
      <c r="AC235" s="36">
        <f t="shared" si="77"/>
        <v>28456.930408740802</v>
      </c>
      <c r="AD235" s="18">
        <f t="shared" si="68"/>
        <v>37084</v>
      </c>
      <c r="AE235" s="18" t="str">
        <f t="shared" si="69"/>
        <v/>
      </c>
      <c r="AF235" s="18">
        <f t="shared" si="70"/>
        <v>39717</v>
      </c>
      <c r="AG235" s="18">
        <f t="shared" si="71"/>
        <v>45674</v>
      </c>
      <c r="AH235" s="18">
        <f t="shared" si="72"/>
        <v>48996</v>
      </c>
      <c r="AI235" s="94">
        <f t="shared" si="78"/>
        <v>42695.5</v>
      </c>
      <c r="AJ235" s="39">
        <f t="shared" si="79"/>
        <v>5440.8785059645161</v>
      </c>
      <c r="AK235" s="35">
        <f t="shared" si="80"/>
        <v>0.12743447215665624</v>
      </c>
      <c r="AN235" s="41"/>
    </row>
    <row r="236" spans="1:40" s="15" customFormat="1" ht="85.5" customHeight="1" x14ac:dyDescent="0.2">
      <c r="A236" s="81">
        <v>229</v>
      </c>
      <c r="B236" s="82" t="s">
        <v>310</v>
      </c>
      <c r="C236" s="82" t="s">
        <v>979</v>
      </c>
      <c r="D236" s="83" t="s">
        <v>1391</v>
      </c>
      <c r="E236" s="64">
        <v>441597</v>
      </c>
      <c r="F236" s="65">
        <v>441597</v>
      </c>
      <c r="G236" s="25" t="s">
        <v>1392</v>
      </c>
      <c r="H236" s="52" t="s">
        <v>1393</v>
      </c>
      <c r="I236" s="62">
        <v>550000</v>
      </c>
      <c r="J236" s="66">
        <v>550000</v>
      </c>
      <c r="K236" s="28" t="s">
        <v>1394</v>
      </c>
      <c r="L236" s="55" t="s">
        <v>1395</v>
      </c>
      <c r="M236" s="67">
        <v>472508</v>
      </c>
      <c r="N236" s="68">
        <v>472508</v>
      </c>
      <c r="O236" s="25" t="s">
        <v>1398</v>
      </c>
      <c r="P236" s="75" t="s">
        <v>1399</v>
      </c>
      <c r="Q236" s="69">
        <v>543385</v>
      </c>
      <c r="R236" s="63">
        <v>543385</v>
      </c>
      <c r="S236" s="24" t="s">
        <v>80</v>
      </c>
      <c r="T236" s="54" t="s">
        <v>81</v>
      </c>
      <c r="U236" s="18">
        <v>582908</v>
      </c>
      <c r="V236" s="18">
        <v>582908</v>
      </c>
      <c r="W236" s="18" t="s">
        <v>1396</v>
      </c>
      <c r="X236" s="77" t="s">
        <v>1397</v>
      </c>
      <c r="Y236" s="49">
        <f t="shared" si="73"/>
        <v>543385</v>
      </c>
      <c r="Z236" s="16">
        <f t="shared" si="74"/>
        <v>58711.914210831077</v>
      </c>
      <c r="AA236" s="35">
        <f t="shared" si="75"/>
        <v>0.10804846326422532</v>
      </c>
      <c r="AB236" s="36">
        <f t="shared" si="76"/>
        <v>602096.91421083105</v>
      </c>
      <c r="AC236" s="36">
        <f t="shared" si="77"/>
        <v>484673.08578916895</v>
      </c>
      <c r="AD236" s="18" t="str">
        <f t="shared" si="68"/>
        <v/>
      </c>
      <c r="AE236" s="18">
        <f t="shared" si="69"/>
        <v>550000</v>
      </c>
      <c r="AF236" s="18" t="str">
        <f t="shared" si="70"/>
        <v/>
      </c>
      <c r="AG236" s="18">
        <f t="shared" si="71"/>
        <v>543385</v>
      </c>
      <c r="AH236" s="18">
        <f t="shared" si="72"/>
        <v>582908</v>
      </c>
      <c r="AI236" s="94">
        <f t="shared" si="78"/>
        <v>550000</v>
      </c>
      <c r="AJ236" s="39">
        <f t="shared" si="79"/>
        <v>21169.011227105846</v>
      </c>
      <c r="AK236" s="35">
        <f t="shared" si="80"/>
        <v>3.8489111322010626E-2</v>
      </c>
      <c r="AN236" s="41"/>
    </row>
    <row r="237" spans="1:40" s="15" customFormat="1" ht="85.5" customHeight="1" x14ac:dyDescent="0.2">
      <c r="A237" s="81">
        <v>230</v>
      </c>
      <c r="B237" s="82" t="s">
        <v>311</v>
      </c>
      <c r="C237" s="82" t="s">
        <v>980</v>
      </c>
      <c r="D237" s="83" t="s">
        <v>1391</v>
      </c>
      <c r="E237" s="64">
        <v>121928</v>
      </c>
      <c r="F237" s="65">
        <v>121928</v>
      </c>
      <c r="G237" s="25" t="s">
        <v>1392</v>
      </c>
      <c r="H237" s="52" t="s">
        <v>1393</v>
      </c>
      <c r="I237" s="62">
        <v>400000</v>
      </c>
      <c r="J237" s="66">
        <v>400000</v>
      </c>
      <c r="K237" s="28" t="s">
        <v>1394</v>
      </c>
      <c r="L237" s="55" t="s">
        <v>1395</v>
      </c>
      <c r="M237" s="67">
        <v>130588</v>
      </c>
      <c r="N237" s="68">
        <v>130588</v>
      </c>
      <c r="O237" s="25" t="s">
        <v>1398</v>
      </c>
      <c r="P237" s="75" t="s">
        <v>1399</v>
      </c>
      <c r="Q237" s="69">
        <v>150176</v>
      </c>
      <c r="R237" s="63">
        <v>150176</v>
      </c>
      <c r="S237" s="24" t="s">
        <v>80</v>
      </c>
      <c r="T237" s="54" t="s">
        <v>81</v>
      </c>
      <c r="U237" s="18">
        <v>161099</v>
      </c>
      <c r="V237" s="18">
        <v>161099</v>
      </c>
      <c r="W237" s="18" t="s">
        <v>1396</v>
      </c>
      <c r="X237" s="77" t="s">
        <v>1397</v>
      </c>
      <c r="Y237" s="49">
        <f t="shared" si="73"/>
        <v>150176</v>
      </c>
      <c r="Z237" s="16">
        <f t="shared" si="74"/>
        <v>116883.23593313113</v>
      </c>
      <c r="AA237" s="35">
        <f t="shared" si="75"/>
        <v>0.77830835774778351</v>
      </c>
      <c r="AB237" s="36">
        <f t="shared" si="76"/>
        <v>267059.23593313113</v>
      </c>
      <c r="AC237" s="36">
        <f t="shared" si="77"/>
        <v>33292.764066868869</v>
      </c>
      <c r="AD237" s="18">
        <f t="shared" si="68"/>
        <v>121928</v>
      </c>
      <c r="AE237" s="18" t="str">
        <f t="shared" si="69"/>
        <v/>
      </c>
      <c r="AF237" s="18">
        <f t="shared" si="70"/>
        <v>130588</v>
      </c>
      <c r="AG237" s="18">
        <f t="shared" si="71"/>
        <v>150176</v>
      </c>
      <c r="AH237" s="18">
        <f t="shared" si="72"/>
        <v>161099</v>
      </c>
      <c r="AI237" s="94">
        <f t="shared" si="78"/>
        <v>140382</v>
      </c>
      <c r="AJ237" s="39">
        <f t="shared" si="79"/>
        <v>17891.42052074122</v>
      </c>
      <c r="AK237" s="35">
        <f t="shared" si="80"/>
        <v>0.12744810959197916</v>
      </c>
      <c r="AN237" s="41"/>
    </row>
    <row r="238" spans="1:40" s="15" customFormat="1" ht="85.5" customHeight="1" x14ac:dyDescent="0.2">
      <c r="A238" s="81">
        <v>231</v>
      </c>
      <c r="B238" s="82" t="s">
        <v>312</v>
      </c>
      <c r="C238" s="82" t="s">
        <v>981</v>
      </c>
      <c r="D238" s="83" t="s">
        <v>1391</v>
      </c>
      <c r="E238" s="64">
        <v>30203</v>
      </c>
      <c r="F238" s="65">
        <v>30203</v>
      </c>
      <c r="G238" s="25" t="s">
        <v>1392</v>
      </c>
      <c r="H238" s="52" t="s">
        <v>1393</v>
      </c>
      <c r="I238" s="62">
        <v>100000</v>
      </c>
      <c r="J238" s="66">
        <v>100000</v>
      </c>
      <c r="K238" s="28" t="s">
        <v>1394</v>
      </c>
      <c r="L238" s="55" t="s">
        <v>1395</v>
      </c>
      <c r="M238" s="67">
        <v>32347</v>
      </c>
      <c r="N238" s="68">
        <v>32347</v>
      </c>
      <c r="O238" s="25" t="s">
        <v>1398</v>
      </c>
      <c r="P238" s="75" t="s">
        <v>1399</v>
      </c>
      <c r="Q238" s="69">
        <v>37199</v>
      </c>
      <c r="R238" s="63">
        <v>37199</v>
      </c>
      <c r="S238" s="24" t="s">
        <v>80</v>
      </c>
      <c r="T238" s="54" t="s">
        <v>81</v>
      </c>
      <c r="U238" s="18">
        <v>39905</v>
      </c>
      <c r="V238" s="18">
        <v>39905</v>
      </c>
      <c r="W238" s="18" t="s">
        <v>1396</v>
      </c>
      <c r="X238" s="77" t="s">
        <v>1397</v>
      </c>
      <c r="Y238" s="49">
        <f t="shared" si="73"/>
        <v>37199</v>
      </c>
      <c r="Z238" s="16">
        <f t="shared" si="74"/>
        <v>29359.480158885643</v>
      </c>
      <c r="AA238" s="35">
        <f t="shared" si="75"/>
        <v>0.78925455412472489</v>
      </c>
      <c r="AB238" s="36">
        <f t="shared" si="76"/>
        <v>66558.48015888565</v>
      </c>
      <c r="AC238" s="36">
        <f t="shared" si="77"/>
        <v>7839.5198411143574</v>
      </c>
      <c r="AD238" s="18">
        <f t="shared" si="68"/>
        <v>30203</v>
      </c>
      <c r="AE238" s="18" t="str">
        <f t="shared" si="69"/>
        <v/>
      </c>
      <c r="AF238" s="18">
        <f t="shared" si="70"/>
        <v>32347</v>
      </c>
      <c r="AG238" s="18">
        <f t="shared" si="71"/>
        <v>37199</v>
      </c>
      <c r="AH238" s="18">
        <f t="shared" si="72"/>
        <v>39905</v>
      </c>
      <c r="AI238" s="94">
        <f t="shared" si="78"/>
        <v>34773</v>
      </c>
      <c r="AJ238" s="39">
        <f t="shared" si="79"/>
        <v>4431.4901556925524</v>
      </c>
      <c r="AK238" s="35">
        <f t="shared" si="80"/>
        <v>0.1274405474273877</v>
      </c>
      <c r="AN238" s="41"/>
    </row>
    <row r="239" spans="1:40" s="15" customFormat="1" ht="85.5" customHeight="1" x14ac:dyDescent="0.2">
      <c r="A239" s="81">
        <v>232</v>
      </c>
      <c r="B239" s="82" t="s">
        <v>313</v>
      </c>
      <c r="C239" s="82" t="s">
        <v>982</v>
      </c>
      <c r="D239" s="83" t="s">
        <v>1391</v>
      </c>
      <c r="E239" s="64">
        <v>55076</v>
      </c>
      <c r="F239" s="65">
        <v>55076</v>
      </c>
      <c r="G239" s="25" t="s">
        <v>1392</v>
      </c>
      <c r="H239" s="52" t="s">
        <v>1393</v>
      </c>
      <c r="I239" s="62">
        <v>150000</v>
      </c>
      <c r="J239" s="66">
        <v>150000</v>
      </c>
      <c r="K239" s="28" t="s">
        <v>1394</v>
      </c>
      <c r="L239" s="55" t="s">
        <v>1395</v>
      </c>
      <c r="M239" s="67">
        <v>58988</v>
      </c>
      <c r="N239" s="68">
        <v>58988</v>
      </c>
      <c r="O239" s="25" t="s">
        <v>1398</v>
      </c>
      <c r="P239" s="75" t="s">
        <v>1399</v>
      </c>
      <c r="Q239" s="69">
        <v>67836</v>
      </c>
      <c r="R239" s="63">
        <v>67836</v>
      </c>
      <c r="S239" s="24" t="s">
        <v>80</v>
      </c>
      <c r="T239" s="54" t="s">
        <v>81</v>
      </c>
      <c r="U239" s="18">
        <v>72770</v>
      </c>
      <c r="V239" s="18">
        <v>72770</v>
      </c>
      <c r="W239" s="18" t="s">
        <v>1396</v>
      </c>
      <c r="X239" s="77" t="s">
        <v>1397</v>
      </c>
      <c r="Y239" s="49">
        <f t="shared" si="73"/>
        <v>67836</v>
      </c>
      <c r="Z239" s="16">
        <f t="shared" si="74"/>
        <v>39238.322899940562</v>
      </c>
      <c r="AA239" s="35">
        <f t="shared" si="75"/>
        <v>0.5784291954115891</v>
      </c>
      <c r="AB239" s="36">
        <f t="shared" si="76"/>
        <v>107074.32289994057</v>
      </c>
      <c r="AC239" s="36">
        <f t="shared" si="77"/>
        <v>28597.677100059438</v>
      </c>
      <c r="AD239" s="18">
        <f t="shared" si="68"/>
        <v>55076</v>
      </c>
      <c r="AE239" s="18" t="str">
        <f t="shared" si="69"/>
        <v/>
      </c>
      <c r="AF239" s="18">
        <f t="shared" si="70"/>
        <v>58988</v>
      </c>
      <c r="AG239" s="18">
        <f t="shared" si="71"/>
        <v>67836</v>
      </c>
      <c r="AH239" s="18">
        <f t="shared" si="72"/>
        <v>72770</v>
      </c>
      <c r="AI239" s="94">
        <f t="shared" si="78"/>
        <v>63412</v>
      </c>
      <c r="AJ239" s="39">
        <f t="shared" si="79"/>
        <v>8081.7384887163971</v>
      </c>
      <c r="AK239" s="35">
        <f t="shared" si="80"/>
        <v>0.12744809324286249</v>
      </c>
      <c r="AN239" s="41"/>
    </row>
    <row r="240" spans="1:40" s="15" customFormat="1" ht="85.5" customHeight="1" x14ac:dyDescent="0.2">
      <c r="A240" s="81">
        <v>233</v>
      </c>
      <c r="B240" s="82" t="s">
        <v>314</v>
      </c>
      <c r="C240" s="82" t="s">
        <v>983</v>
      </c>
      <c r="D240" s="83" t="s">
        <v>1391</v>
      </c>
      <c r="E240" s="64">
        <v>51762</v>
      </c>
      <c r="F240" s="65">
        <v>51762</v>
      </c>
      <c r="G240" s="25" t="s">
        <v>1392</v>
      </c>
      <c r="H240" s="52" t="s">
        <v>1393</v>
      </c>
      <c r="I240" s="62">
        <v>140000</v>
      </c>
      <c r="J240" s="66">
        <v>140000</v>
      </c>
      <c r="K240" s="28" t="s">
        <v>1394</v>
      </c>
      <c r="L240" s="55" t="s">
        <v>1395</v>
      </c>
      <c r="M240" s="67">
        <v>55439</v>
      </c>
      <c r="N240" s="68">
        <v>55439</v>
      </c>
      <c r="O240" s="25" t="s">
        <v>1398</v>
      </c>
      <c r="P240" s="75" t="s">
        <v>1399</v>
      </c>
      <c r="Q240" s="69">
        <v>63754</v>
      </c>
      <c r="R240" s="63">
        <v>63754</v>
      </c>
      <c r="S240" s="24" t="s">
        <v>80</v>
      </c>
      <c r="T240" s="54" t="s">
        <v>81</v>
      </c>
      <c r="U240" s="18">
        <v>68392</v>
      </c>
      <c r="V240" s="18">
        <v>68392</v>
      </c>
      <c r="W240" s="18" t="s">
        <v>1396</v>
      </c>
      <c r="X240" s="77" t="s">
        <v>1397</v>
      </c>
      <c r="Y240" s="49">
        <f t="shared" si="73"/>
        <v>63754</v>
      </c>
      <c r="Z240" s="16">
        <f t="shared" si="74"/>
        <v>36448.581121903771</v>
      </c>
      <c r="AA240" s="35">
        <f t="shared" si="75"/>
        <v>0.57170657718580431</v>
      </c>
      <c r="AB240" s="36">
        <f t="shared" si="76"/>
        <v>100202.58112190377</v>
      </c>
      <c r="AC240" s="36">
        <f t="shared" si="77"/>
        <v>27305.418878096229</v>
      </c>
      <c r="AD240" s="18">
        <f t="shared" si="68"/>
        <v>51762</v>
      </c>
      <c r="AE240" s="18" t="str">
        <f t="shared" si="69"/>
        <v/>
      </c>
      <c r="AF240" s="18">
        <f t="shared" si="70"/>
        <v>55439</v>
      </c>
      <c r="AG240" s="18">
        <f t="shared" si="71"/>
        <v>63754</v>
      </c>
      <c r="AH240" s="18">
        <f t="shared" si="72"/>
        <v>68392</v>
      </c>
      <c r="AI240" s="94">
        <f t="shared" si="78"/>
        <v>59596.5</v>
      </c>
      <c r="AJ240" s="39">
        <f t="shared" si="79"/>
        <v>7595.5895700509427</v>
      </c>
      <c r="AK240" s="35">
        <f t="shared" si="80"/>
        <v>0.12745026251627098</v>
      </c>
      <c r="AN240" s="41"/>
    </row>
    <row r="241" spans="1:40" s="15" customFormat="1" ht="85.5" customHeight="1" x14ac:dyDescent="0.2">
      <c r="A241" s="81">
        <v>234</v>
      </c>
      <c r="B241" s="82" t="s">
        <v>315</v>
      </c>
      <c r="C241" s="82" t="s">
        <v>984</v>
      </c>
      <c r="D241" s="83" t="s">
        <v>1391</v>
      </c>
      <c r="E241" s="64">
        <v>85883</v>
      </c>
      <c r="F241" s="65">
        <v>85883</v>
      </c>
      <c r="G241" s="25" t="s">
        <v>1392</v>
      </c>
      <c r="H241" s="52" t="s">
        <v>1393</v>
      </c>
      <c r="I241" s="62">
        <v>200000</v>
      </c>
      <c r="J241" s="66">
        <v>200000</v>
      </c>
      <c r="K241" s="28" t="s">
        <v>1394</v>
      </c>
      <c r="L241" s="55" t="s">
        <v>1395</v>
      </c>
      <c r="M241" s="67">
        <v>91982</v>
      </c>
      <c r="N241" s="68">
        <v>91982</v>
      </c>
      <c r="O241" s="25" t="s">
        <v>1398</v>
      </c>
      <c r="P241" s="75" t="s">
        <v>1399</v>
      </c>
      <c r="Q241" s="69">
        <v>105780</v>
      </c>
      <c r="R241" s="63">
        <v>105780</v>
      </c>
      <c r="S241" s="24" t="s">
        <v>80</v>
      </c>
      <c r="T241" s="54" t="s">
        <v>81</v>
      </c>
      <c r="U241" s="18">
        <v>113473</v>
      </c>
      <c r="V241" s="18">
        <v>113473</v>
      </c>
      <c r="W241" s="18" t="s">
        <v>1396</v>
      </c>
      <c r="X241" s="77" t="s">
        <v>1397</v>
      </c>
      <c r="Y241" s="49">
        <f t="shared" si="73"/>
        <v>105780</v>
      </c>
      <c r="Z241" s="16">
        <f t="shared" si="74"/>
        <v>46346.863316733739</v>
      </c>
      <c r="AA241" s="35">
        <f t="shared" si="75"/>
        <v>0.43814391488687598</v>
      </c>
      <c r="AB241" s="36">
        <f t="shared" si="76"/>
        <v>152126.86331673374</v>
      </c>
      <c r="AC241" s="36">
        <f t="shared" si="77"/>
        <v>59433.136683266261</v>
      </c>
      <c r="AD241" s="18">
        <f t="shared" si="68"/>
        <v>85883</v>
      </c>
      <c r="AE241" s="18" t="str">
        <f t="shared" si="69"/>
        <v/>
      </c>
      <c r="AF241" s="18">
        <f t="shared" si="70"/>
        <v>91982</v>
      </c>
      <c r="AG241" s="18">
        <f t="shared" si="71"/>
        <v>105780</v>
      </c>
      <c r="AH241" s="18">
        <f t="shared" si="72"/>
        <v>113473</v>
      </c>
      <c r="AI241" s="94">
        <f t="shared" si="78"/>
        <v>98881</v>
      </c>
      <c r="AJ241" s="39">
        <f t="shared" si="79"/>
        <v>12602.005938209466</v>
      </c>
      <c r="AK241" s="35">
        <f t="shared" si="80"/>
        <v>0.12744618216047032</v>
      </c>
      <c r="AN241" s="41"/>
    </row>
    <row r="242" spans="1:40" s="15" customFormat="1" ht="85.5" customHeight="1" x14ac:dyDescent="0.2">
      <c r="A242" s="81">
        <v>235</v>
      </c>
      <c r="B242" s="82" t="s">
        <v>316</v>
      </c>
      <c r="C242" s="82" t="s">
        <v>985</v>
      </c>
      <c r="D242" s="83" t="s">
        <v>1391</v>
      </c>
      <c r="E242" s="64">
        <v>92353</v>
      </c>
      <c r="F242" s="65">
        <v>92353</v>
      </c>
      <c r="G242" s="25" t="s">
        <v>1392</v>
      </c>
      <c r="H242" s="52" t="s">
        <v>1393</v>
      </c>
      <c r="I242" s="62">
        <v>250000</v>
      </c>
      <c r="J242" s="66">
        <v>250000</v>
      </c>
      <c r="K242" s="28" t="s">
        <v>1394</v>
      </c>
      <c r="L242" s="55" t="s">
        <v>1395</v>
      </c>
      <c r="M242" s="67">
        <v>98911</v>
      </c>
      <c r="N242" s="68">
        <v>98911</v>
      </c>
      <c r="O242" s="25" t="s">
        <v>1398</v>
      </c>
      <c r="P242" s="75" t="s">
        <v>1399</v>
      </c>
      <c r="Q242" s="69">
        <v>113748</v>
      </c>
      <c r="R242" s="63">
        <v>113748</v>
      </c>
      <c r="S242" s="24" t="s">
        <v>80</v>
      </c>
      <c r="T242" s="54" t="s">
        <v>81</v>
      </c>
      <c r="U242" s="18">
        <v>122021</v>
      </c>
      <c r="V242" s="18">
        <v>122021</v>
      </c>
      <c r="W242" s="18" t="s">
        <v>1396</v>
      </c>
      <c r="X242" s="77" t="s">
        <v>1397</v>
      </c>
      <c r="Y242" s="49">
        <f t="shared" si="73"/>
        <v>113748</v>
      </c>
      <c r="Z242" s="16">
        <f t="shared" si="74"/>
        <v>65125.758838573231</v>
      </c>
      <c r="AA242" s="35">
        <f t="shared" si="75"/>
        <v>0.57254421034719938</v>
      </c>
      <c r="AB242" s="36">
        <f t="shared" si="76"/>
        <v>178873.75883857324</v>
      </c>
      <c r="AC242" s="36">
        <f t="shared" si="77"/>
        <v>48622.241161426769</v>
      </c>
      <c r="AD242" s="18">
        <f t="shared" si="68"/>
        <v>92353</v>
      </c>
      <c r="AE242" s="18" t="str">
        <f t="shared" si="69"/>
        <v/>
      </c>
      <c r="AF242" s="18">
        <f t="shared" si="70"/>
        <v>98911</v>
      </c>
      <c r="AG242" s="18">
        <f t="shared" si="71"/>
        <v>113748</v>
      </c>
      <c r="AH242" s="18">
        <f t="shared" si="72"/>
        <v>122021</v>
      </c>
      <c r="AI242" s="94">
        <f t="shared" si="78"/>
        <v>106329.5</v>
      </c>
      <c r="AJ242" s="39">
        <f t="shared" si="79"/>
        <v>13551.121758609752</v>
      </c>
      <c r="AK242" s="35">
        <f t="shared" si="80"/>
        <v>0.12744461093684961</v>
      </c>
      <c r="AN242" s="41"/>
    </row>
    <row r="243" spans="1:40" s="15" customFormat="1" ht="85.5" customHeight="1" x14ac:dyDescent="0.2">
      <c r="A243" s="81">
        <v>236</v>
      </c>
      <c r="B243" s="82" t="s">
        <v>317</v>
      </c>
      <c r="C243" s="82" t="s">
        <v>986</v>
      </c>
      <c r="D243" s="83" t="s">
        <v>1391</v>
      </c>
      <c r="E243" s="64">
        <v>71772</v>
      </c>
      <c r="F243" s="65">
        <v>71772</v>
      </c>
      <c r="G243" s="25" t="s">
        <v>1392</v>
      </c>
      <c r="H243" s="52" t="s">
        <v>1393</v>
      </c>
      <c r="I243" s="62">
        <v>150000</v>
      </c>
      <c r="J243" s="66">
        <v>150000</v>
      </c>
      <c r="K243" s="28" t="s">
        <v>1394</v>
      </c>
      <c r="L243" s="55" t="s">
        <v>1395</v>
      </c>
      <c r="M243" s="67">
        <v>76869</v>
      </c>
      <c r="N243" s="68">
        <v>76869</v>
      </c>
      <c r="O243" s="25" t="s">
        <v>1398</v>
      </c>
      <c r="P243" s="75" t="s">
        <v>1399</v>
      </c>
      <c r="Q243" s="69">
        <v>88400</v>
      </c>
      <c r="R243" s="63">
        <v>88400</v>
      </c>
      <c r="S243" s="24" t="s">
        <v>80</v>
      </c>
      <c r="T243" s="54" t="s">
        <v>81</v>
      </c>
      <c r="U243" s="18">
        <v>94829</v>
      </c>
      <c r="V243" s="18">
        <v>94829</v>
      </c>
      <c r="W243" s="18" t="s">
        <v>1396</v>
      </c>
      <c r="X243" s="77" t="s">
        <v>1397</v>
      </c>
      <c r="Y243" s="49">
        <f t="shared" si="73"/>
        <v>88400</v>
      </c>
      <c r="Z243" s="16">
        <f t="shared" si="74"/>
        <v>31334.57757015403</v>
      </c>
      <c r="AA243" s="35">
        <f t="shared" si="75"/>
        <v>0.35446354717368811</v>
      </c>
      <c r="AB243" s="36">
        <f t="shared" si="76"/>
        <v>119734.57757015403</v>
      </c>
      <c r="AC243" s="36">
        <f t="shared" si="77"/>
        <v>57065.422429845974</v>
      </c>
      <c r="AD243" s="18">
        <f t="shared" si="68"/>
        <v>71772</v>
      </c>
      <c r="AE243" s="18" t="str">
        <f t="shared" si="69"/>
        <v/>
      </c>
      <c r="AF243" s="18">
        <f t="shared" si="70"/>
        <v>76869</v>
      </c>
      <c r="AG243" s="18">
        <f t="shared" si="71"/>
        <v>88400</v>
      </c>
      <c r="AH243" s="18">
        <f t="shared" si="72"/>
        <v>94829</v>
      </c>
      <c r="AI243" s="94">
        <f t="shared" si="78"/>
        <v>82634.5</v>
      </c>
      <c r="AJ243" s="39">
        <f t="shared" si="79"/>
        <v>10531.510828619668</v>
      </c>
      <c r="AK243" s="35">
        <f t="shared" si="80"/>
        <v>0.12744689964384934</v>
      </c>
      <c r="AN243" s="41"/>
    </row>
    <row r="244" spans="1:40" s="15" customFormat="1" ht="85.5" customHeight="1" x14ac:dyDescent="0.2">
      <c r="A244" s="81">
        <v>237</v>
      </c>
      <c r="B244" s="82" t="s">
        <v>318</v>
      </c>
      <c r="C244" s="82" t="s">
        <v>987</v>
      </c>
      <c r="D244" s="83" t="s">
        <v>1391</v>
      </c>
      <c r="E244" s="64">
        <v>60953</v>
      </c>
      <c r="F244" s="65">
        <v>60953</v>
      </c>
      <c r="G244" s="25" t="s">
        <v>1392</v>
      </c>
      <c r="H244" s="52" t="s">
        <v>1393</v>
      </c>
      <c r="I244" s="62">
        <v>140000</v>
      </c>
      <c r="J244" s="66">
        <v>140000</v>
      </c>
      <c r="K244" s="28" t="s">
        <v>1394</v>
      </c>
      <c r="L244" s="55" t="s">
        <v>1395</v>
      </c>
      <c r="M244" s="67">
        <v>65282</v>
      </c>
      <c r="N244" s="68">
        <v>65282</v>
      </c>
      <c r="O244" s="25" t="s">
        <v>1398</v>
      </c>
      <c r="P244" s="75" t="s">
        <v>1399</v>
      </c>
      <c r="Q244" s="69">
        <v>75074</v>
      </c>
      <c r="R244" s="63">
        <v>75074</v>
      </c>
      <c r="S244" s="24" t="s">
        <v>80</v>
      </c>
      <c r="T244" s="54" t="s">
        <v>81</v>
      </c>
      <c r="U244" s="18">
        <v>80534</v>
      </c>
      <c r="V244" s="18">
        <v>80534</v>
      </c>
      <c r="W244" s="18" t="s">
        <v>1396</v>
      </c>
      <c r="X244" s="77" t="s">
        <v>1397</v>
      </c>
      <c r="Y244" s="49">
        <f t="shared" si="73"/>
        <v>75074</v>
      </c>
      <c r="Z244" s="16">
        <f t="shared" si="74"/>
        <v>32048.927576441605</v>
      </c>
      <c r="AA244" s="35">
        <f t="shared" si="75"/>
        <v>0.42689782849510621</v>
      </c>
      <c r="AB244" s="36">
        <f t="shared" si="76"/>
        <v>107122.92757644161</v>
      </c>
      <c r="AC244" s="36">
        <f t="shared" si="77"/>
        <v>43025.072423558391</v>
      </c>
      <c r="AD244" s="18">
        <f t="shared" si="68"/>
        <v>60953</v>
      </c>
      <c r="AE244" s="18" t="str">
        <f t="shared" si="69"/>
        <v/>
      </c>
      <c r="AF244" s="18">
        <f t="shared" si="70"/>
        <v>65282</v>
      </c>
      <c r="AG244" s="18">
        <f t="shared" si="71"/>
        <v>75074</v>
      </c>
      <c r="AH244" s="18">
        <f t="shared" si="72"/>
        <v>80534</v>
      </c>
      <c r="AI244" s="94">
        <f t="shared" si="78"/>
        <v>70178</v>
      </c>
      <c r="AJ244" s="39">
        <f t="shared" si="79"/>
        <v>8943.6980187168665</v>
      </c>
      <c r="AK244" s="35">
        <f t="shared" si="80"/>
        <v>0.12744304509556936</v>
      </c>
      <c r="AN244" s="41"/>
    </row>
    <row r="245" spans="1:40" s="15" customFormat="1" ht="85.5" customHeight="1" x14ac:dyDescent="0.2">
      <c r="A245" s="81">
        <v>238</v>
      </c>
      <c r="B245" s="82" t="s">
        <v>319</v>
      </c>
      <c r="C245" s="82" t="s">
        <v>988</v>
      </c>
      <c r="D245" s="83" t="s">
        <v>1391</v>
      </c>
      <c r="E245" s="64">
        <v>102995</v>
      </c>
      <c r="F245" s="65">
        <v>102995</v>
      </c>
      <c r="G245" s="25" t="s">
        <v>1392</v>
      </c>
      <c r="H245" s="52" t="s">
        <v>1393</v>
      </c>
      <c r="I245" s="62">
        <v>90000</v>
      </c>
      <c r="J245" s="66">
        <v>90000</v>
      </c>
      <c r="K245" s="28" t="s">
        <v>1394</v>
      </c>
      <c r="L245" s="55" t="s">
        <v>1395</v>
      </c>
      <c r="M245" s="67">
        <v>110310</v>
      </c>
      <c r="N245" s="68">
        <v>110310</v>
      </c>
      <c r="O245" s="25" t="s">
        <v>1398</v>
      </c>
      <c r="P245" s="75" t="s">
        <v>1399</v>
      </c>
      <c r="Q245" s="69">
        <v>126856</v>
      </c>
      <c r="R245" s="63">
        <v>126856</v>
      </c>
      <c r="S245" s="24" t="s">
        <v>80</v>
      </c>
      <c r="T245" s="54" t="s">
        <v>81</v>
      </c>
      <c r="U245" s="18">
        <v>136083</v>
      </c>
      <c r="V245" s="18">
        <v>136083</v>
      </c>
      <c r="W245" s="18" t="s">
        <v>1396</v>
      </c>
      <c r="X245" s="77" t="s">
        <v>1397</v>
      </c>
      <c r="Y245" s="49">
        <f t="shared" si="73"/>
        <v>110310</v>
      </c>
      <c r="Z245" s="16">
        <f t="shared" si="74"/>
        <v>18444.784105540537</v>
      </c>
      <c r="AA245" s="35">
        <f t="shared" si="75"/>
        <v>0.16720863118067752</v>
      </c>
      <c r="AB245" s="36">
        <f t="shared" si="76"/>
        <v>128754.78410554054</v>
      </c>
      <c r="AC245" s="36">
        <f t="shared" si="77"/>
        <v>91865.215894459456</v>
      </c>
      <c r="AD245" s="18">
        <f t="shared" si="68"/>
        <v>102995</v>
      </c>
      <c r="AE245" s="18" t="str">
        <f t="shared" si="69"/>
        <v/>
      </c>
      <c r="AF245" s="18">
        <f t="shared" si="70"/>
        <v>110310</v>
      </c>
      <c r="AG245" s="18">
        <f t="shared" si="71"/>
        <v>126856</v>
      </c>
      <c r="AH245" s="18" t="str">
        <f t="shared" si="72"/>
        <v/>
      </c>
      <c r="AI245" s="94">
        <f t="shared" si="78"/>
        <v>110310</v>
      </c>
      <c r="AJ245" s="39">
        <f t="shared" si="79"/>
        <v>12224.474508133264</v>
      </c>
      <c r="AK245" s="35">
        <f t="shared" si="80"/>
        <v>0.11081927756443898</v>
      </c>
      <c r="AN245" s="41"/>
    </row>
    <row r="246" spans="1:40" s="15" customFormat="1" ht="85.5" customHeight="1" x14ac:dyDescent="0.2">
      <c r="A246" s="81">
        <v>239</v>
      </c>
      <c r="B246" s="82" t="s">
        <v>320</v>
      </c>
      <c r="C246" s="82" t="s">
        <v>989</v>
      </c>
      <c r="D246" s="83" t="s">
        <v>1391</v>
      </c>
      <c r="E246" s="64">
        <v>41192</v>
      </c>
      <c r="F246" s="65">
        <v>41192</v>
      </c>
      <c r="G246" s="25" t="s">
        <v>1392</v>
      </c>
      <c r="H246" s="52" t="s">
        <v>1393</v>
      </c>
      <c r="I246" s="62">
        <v>20000</v>
      </c>
      <c r="J246" s="66">
        <v>20000</v>
      </c>
      <c r="K246" s="28" t="s">
        <v>1394</v>
      </c>
      <c r="L246" s="55" t="s">
        <v>1395</v>
      </c>
      <c r="M246" s="67">
        <v>44117</v>
      </c>
      <c r="N246" s="68">
        <v>44117</v>
      </c>
      <c r="O246" s="25" t="s">
        <v>1398</v>
      </c>
      <c r="P246" s="75" t="s">
        <v>1399</v>
      </c>
      <c r="Q246" s="69">
        <v>50735</v>
      </c>
      <c r="R246" s="63">
        <v>50735</v>
      </c>
      <c r="S246" s="24" t="s">
        <v>80</v>
      </c>
      <c r="T246" s="54" t="s">
        <v>81</v>
      </c>
      <c r="U246" s="18">
        <v>54425</v>
      </c>
      <c r="V246" s="18">
        <v>54425</v>
      </c>
      <c r="W246" s="18" t="s">
        <v>1396</v>
      </c>
      <c r="X246" s="77" t="s">
        <v>1397</v>
      </c>
      <c r="Y246" s="49">
        <f t="shared" si="73"/>
        <v>44117</v>
      </c>
      <c r="Z246" s="16">
        <f t="shared" si="74"/>
        <v>13414.277941805136</v>
      </c>
      <c r="AA246" s="35">
        <f t="shared" si="75"/>
        <v>0.30406142624850141</v>
      </c>
      <c r="AB246" s="36">
        <f t="shared" si="76"/>
        <v>57531.277941805136</v>
      </c>
      <c r="AC246" s="36">
        <f t="shared" si="77"/>
        <v>30702.722058194864</v>
      </c>
      <c r="AD246" s="18">
        <f t="shared" si="68"/>
        <v>41192</v>
      </c>
      <c r="AE246" s="18" t="str">
        <f t="shared" si="69"/>
        <v/>
      </c>
      <c r="AF246" s="18">
        <f t="shared" si="70"/>
        <v>44117</v>
      </c>
      <c r="AG246" s="18">
        <f t="shared" si="71"/>
        <v>50735</v>
      </c>
      <c r="AH246" s="18">
        <f t="shared" si="72"/>
        <v>54425</v>
      </c>
      <c r="AI246" s="94">
        <f t="shared" si="78"/>
        <v>47426</v>
      </c>
      <c r="AJ246" s="39">
        <f t="shared" si="79"/>
        <v>6044.3199989742434</v>
      </c>
      <c r="AK246" s="35">
        <f t="shared" si="80"/>
        <v>0.12744739170442887</v>
      </c>
      <c r="AN246" s="41"/>
    </row>
    <row r="247" spans="1:40" s="15" customFormat="1" ht="85.5" customHeight="1" x14ac:dyDescent="0.2">
      <c r="A247" s="81">
        <v>240</v>
      </c>
      <c r="B247" s="82" t="s">
        <v>321</v>
      </c>
      <c r="C247" s="82" t="s">
        <v>990</v>
      </c>
      <c r="D247" s="83" t="s">
        <v>1391</v>
      </c>
      <c r="E247" s="64">
        <v>32967</v>
      </c>
      <c r="F247" s="65">
        <v>32967</v>
      </c>
      <c r="G247" s="25" t="s">
        <v>1392</v>
      </c>
      <c r="H247" s="52" t="s">
        <v>1393</v>
      </c>
      <c r="I247" s="62">
        <v>18000</v>
      </c>
      <c r="J247" s="66">
        <v>18000</v>
      </c>
      <c r="K247" s="28" t="s">
        <v>1394</v>
      </c>
      <c r="L247" s="55" t="s">
        <v>1395</v>
      </c>
      <c r="M247" s="67">
        <v>35308</v>
      </c>
      <c r="N247" s="68">
        <v>35308</v>
      </c>
      <c r="O247" s="25" t="s">
        <v>1398</v>
      </c>
      <c r="P247" s="75" t="s">
        <v>1399</v>
      </c>
      <c r="Q247" s="69">
        <v>40604</v>
      </c>
      <c r="R247" s="63">
        <v>40604</v>
      </c>
      <c r="S247" s="24" t="s">
        <v>80</v>
      </c>
      <c r="T247" s="54" t="s">
        <v>81</v>
      </c>
      <c r="U247" s="18">
        <v>43558</v>
      </c>
      <c r="V247" s="18">
        <v>43558</v>
      </c>
      <c r="W247" s="18" t="s">
        <v>1396</v>
      </c>
      <c r="X247" s="77" t="s">
        <v>1397</v>
      </c>
      <c r="Y247" s="49">
        <f t="shared" si="73"/>
        <v>35308</v>
      </c>
      <c r="Z247" s="16">
        <f t="shared" si="74"/>
        <v>9921.0374860696884</v>
      </c>
      <c r="AA247" s="35">
        <f t="shared" si="75"/>
        <v>0.28098554112579838</v>
      </c>
      <c r="AB247" s="36">
        <f t="shared" si="76"/>
        <v>45229.03748606969</v>
      </c>
      <c r="AC247" s="36">
        <f t="shared" si="77"/>
        <v>25386.96251393031</v>
      </c>
      <c r="AD247" s="18">
        <f t="shared" si="68"/>
        <v>32967</v>
      </c>
      <c r="AE247" s="18" t="str">
        <f t="shared" si="69"/>
        <v/>
      </c>
      <c r="AF247" s="18">
        <f t="shared" si="70"/>
        <v>35308</v>
      </c>
      <c r="AG247" s="18">
        <f t="shared" si="71"/>
        <v>40604</v>
      </c>
      <c r="AH247" s="18">
        <f t="shared" si="72"/>
        <v>43558</v>
      </c>
      <c r="AI247" s="94">
        <f t="shared" si="78"/>
        <v>37956</v>
      </c>
      <c r="AJ247" s="39">
        <f t="shared" si="79"/>
        <v>4837.4370194005287</v>
      </c>
      <c r="AK247" s="35">
        <f t="shared" si="80"/>
        <v>0.12744854619560883</v>
      </c>
      <c r="AN247" s="41"/>
    </row>
    <row r="248" spans="1:40" s="15" customFormat="1" ht="85.5" customHeight="1" x14ac:dyDescent="0.2">
      <c r="A248" s="81">
        <v>241</v>
      </c>
      <c r="B248" s="82" t="s">
        <v>322</v>
      </c>
      <c r="C248" s="82" t="s">
        <v>991</v>
      </c>
      <c r="D248" s="83" t="s">
        <v>1391</v>
      </c>
      <c r="E248" s="64">
        <v>36207</v>
      </c>
      <c r="F248" s="65">
        <v>36207</v>
      </c>
      <c r="G248" s="25" t="s">
        <v>1392</v>
      </c>
      <c r="H248" s="52" t="s">
        <v>1393</v>
      </c>
      <c r="I248" s="62">
        <v>19000</v>
      </c>
      <c r="J248" s="66">
        <v>19000</v>
      </c>
      <c r="K248" s="28" t="s">
        <v>1394</v>
      </c>
      <c r="L248" s="55" t="s">
        <v>1395</v>
      </c>
      <c r="M248" s="67">
        <v>38778</v>
      </c>
      <c r="N248" s="68">
        <v>38778</v>
      </c>
      <c r="O248" s="25" t="s">
        <v>1398</v>
      </c>
      <c r="P248" s="75" t="s">
        <v>1399</v>
      </c>
      <c r="Q248" s="69">
        <v>44595</v>
      </c>
      <c r="R248" s="63">
        <v>44595</v>
      </c>
      <c r="S248" s="24" t="s">
        <v>80</v>
      </c>
      <c r="T248" s="54" t="s">
        <v>81</v>
      </c>
      <c r="U248" s="18">
        <v>47838</v>
      </c>
      <c r="V248" s="18">
        <v>47838</v>
      </c>
      <c r="W248" s="18" t="s">
        <v>1396</v>
      </c>
      <c r="X248" s="77" t="s">
        <v>1397</v>
      </c>
      <c r="Y248" s="49">
        <f t="shared" si="73"/>
        <v>38778</v>
      </c>
      <c r="Z248" s="16">
        <f t="shared" si="74"/>
        <v>11208.637932416228</v>
      </c>
      <c r="AA248" s="35">
        <f t="shared" si="75"/>
        <v>0.2890463131779934</v>
      </c>
      <c r="AB248" s="36">
        <f t="shared" si="76"/>
        <v>49986.637932416226</v>
      </c>
      <c r="AC248" s="36">
        <f t="shared" si="77"/>
        <v>27569.362067583774</v>
      </c>
      <c r="AD248" s="18">
        <f t="shared" si="68"/>
        <v>36207</v>
      </c>
      <c r="AE248" s="18" t="str">
        <f t="shared" si="69"/>
        <v/>
      </c>
      <c r="AF248" s="18">
        <f t="shared" si="70"/>
        <v>38778</v>
      </c>
      <c r="AG248" s="18">
        <f t="shared" si="71"/>
        <v>44595</v>
      </c>
      <c r="AH248" s="18">
        <f t="shared" si="72"/>
        <v>47838</v>
      </c>
      <c r="AI248" s="94">
        <f t="shared" si="78"/>
        <v>41686.5</v>
      </c>
      <c r="AJ248" s="39">
        <f t="shared" si="79"/>
        <v>5312.6177163428574</v>
      </c>
      <c r="AK248" s="35">
        <f t="shared" si="80"/>
        <v>0.12744216272277253</v>
      </c>
      <c r="AN248" s="41"/>
    </row>
    <row r="249" spans="1:40" s="15" customFormat="1" ht="85.5" customHeight="1" x14ac:dyDescent="0.2">
      <c r="A249" s="81">
        <v>242</v>
      </c>
      <c r="B249" s="82" t="s">
        <v>323</v>
      </c>
      <c r="C249" s="82" t="s">
        <v>992</v>
      </c>
      <c r="D249" s="83" t="s">
        <v>1391</v>
      </c>
      <c r="E249" s="64">
        <v>4000</v>
      </c>
      <c r="F249" s="65">
        <v>4000</v>
      </c>
      <c r="G249" s="25" t="s">
        <v>1392</v>
      </c>
      <c r="H249" s="52" t="s">
        <v>1393</v>
      </c>
      <c r="I249" s="62">
        <v>20000</v>
      </c>
      <c r="J249" s="66">
        <v>20000</v>
      </c>
      <c r="K249" s="28" t="s">
        <v>1394</v>
      </c>
      <c r="L249" s="55" t="s">
        <v>1395</v>
      </c>
      <c r="M249" s="67">
        <v>4284</v>
      </c>
      <c r="N249" s="68">
        <v>4284</v>
      </c>
      <c r="O249" s="25" t="s">
        <v>1398</v>
      </c>
      <c r="P249" s="75" t="s">
        <v>1399</v>
      </c>
      <c r="Q249" s="69">
        <v>4927</v>
      </c>
      <c r="R249" s="63">
        <v>4927</v>
      </c>
      <c r="S249" s="24" t="s">
        <v>80</v>
      </c>
      <c r="T249" s="54" t="s">
        <v>81</v>
      </c>
      <c r="U249" s="18">
        <v>5286</v>
      </c>
      <c r="V249" s="18">
        <v>5286</v>
      </c>
      <c r="W249" s="18" t="s">
        <v>1396</v>
      </c>
      <c r="X249" s="77" t="s">
        <v>1397</v>
      </c>
      <c r="Y249" s="49">
        <f t="shared" si="73"/>
        <v>4927</v>
      </c>
      <c r="Z249" s="16">
        <f t="shared" si="74"/>
        <v>6895.0340680811723</v>
      </c>
      <c r="AA249" s="35">
        <f t="shared" si="75"/>
        <v>1.399438617430723</v>
      </c>
      <c r="AB249" s="36">
        <f t="shared" si="76"/>
        <v>11822.034068081171</v>
      </c>
      <c r="AC249" s="36">
        <f t="shared" si="77"/>
        <v>-1968.0340680811723</v>
      </c>
      <c r="AD249" s="18">
        <f t="shared" si="68"/>
        <v>4000</v>
      </c>
      <c r="AE249" s="18" t="str">
        <f t="shared" si="69"/>
        <v/>
      </c>
      <c r="AF249" s="18">
        <f t="shared" si="70"/>
        <v>4284</v>
      </c>
      <c r="AG249" s="18">
        <f t="shared" si="71"/>
        <v>4927</v>
      </c>
      <c r="AH249" s="18">
        <f t="shared" si="72"/>
        <v>5286</v>
      </c>
      <c r="AI249" s="94">
        <f t="shared" si="78"/>
        <v>4605.5</v>
      </c>
      <c r="AJ249" s="39">
        <f t="shared" si="79"/>
        <v>587.37516404197186</v>
      </c>
      <c r="AK249" s="35">
        <f t="shared" si="80"/>
        <v>0.12753776224991248</v>
      </c>
      <c r="AN249" s="41"/>
    </row>
    <row r="250" spans="1:40" s="15" customFormat="1" ht="85.5" customHeight="1" x14ac:dyDescent="0.2">
      <c r="A250" s="81">
        <v>243</v>
      </c>
      <c r="B250" s="82" t="s">
        <v>324</v>
      </c>
      <c r="C250" s="82" t="s">
        <v>993</v>
      </c>
      <c r="D250" s="83" t="s">
        <v>1391</v>
      </c>
      <c r="E250" s="64">
        <v>1864</v>
      </c>
      <c r="F250" s="65">
        <v>1864</v>
      </c>
      <c r="G250" s="25" t="s">
        <v>1392</v>
      </c>
      <c r="H250" s="52" t="s">
        <v>1393</v>
      </c>
      <c r="I250" s="62">
        <v>15000</v>
      </c>
      <c r="J250" s="66">
        <v>15000</v>
      </c>
      <c r="K250" s="28" t="s">
        <v>1394</v>
      </c>
      <c r="L250" s="55" t="s">
        <v>1395</v>
      </c>
      <c r="M250" s="67">
        <v>1996</v>
      </c>
      <c r="N250" s="68">
        <v>1996</v>
      </c>
      <c r="O250" s="25" t="s">
        <v>1398</v>
      </c>
      <c r="P250" s="75" t="s">
        <v>1399</v>
      </c>
      <c r="Q250" s="69">
        <v>2296</v>
      </c>
      <c r="R250" s="63">
        <v>2296</v>
      </c>
      <c r="S250" s="24" t="s">
        <v>80</v>
      </c>
      <c r="T250" s="54" t="s">
        <v>81</v>
      </c>
      <c r="U250" s="18">
        <v>2463</v>
      </c>
      <c r="V250" s="18">
        <v>2463</v>
      </c>
      <c r="W250" s="18" t="s">
        <v>1396</v>
      </c>
      <c r="X250" s="77" t="s">
        <v>1397</v>
      </c>
      <c r="Y250" s="49">
        <f t="shared" si="73"/>
        <v>2296</v>
      </c>
      <c r="Z250" s="16">
        <f t="shared" si="74"/>
        <v>5749.4579048811202</v>
      </c>
      <c r="AA250" s="35">
        <f t="shared" si="75"/>
        <v>2.5041192965510106</v>
      </c>
      <c r="AB250" s="36">
        <f t="shared" si="76"/>
        <v>8045.4579048811202</v>
      </c>
      <c r="AC250" s="36">
        <f t="shared" si="77"/>
        <v>-3453.4579048811202</v>
      </c>
      <c r="AD250" s="18">
        <f t="shared" si="68"/>
        <v>1864</v>
      </c>
      <c r="AE250" s="18" t="str">
        <f t="shared" si="69"/>
        <v/>
      </c>
      <c r="AF250" s="18">
        <f t="shared" si="70"/>
        <v>1996</v>
      </c>
      <c r="AG250" s="18">
        <f t="shared" si="71"/>
        <v>2296</v>
      </c>
      <c r="AH250" s="18">
        <f t="shared" si="72"/>
        <v>2463</v>
      </c>
      <c r="AI250" s="94">
        <f t="shared" si="78"/>
        <v>2146</v>
      </c>
      <c r="AJ250" s="39">
        <f t="shared" si="79"/>
        <v>273.68275429774525</v>
      </c>
      <c r="AK250" s="35">
        <f t="shared" si="80"/>
        <v>0.1275315723661441</v>
      </c>
      <c r="AN250" s="41"/>
    </row>
    <row r="251" spans="1:40" s="15" customFormat="1" ht="85.5" customHeight="1" x14ac:dyDescent="0.2">
      <c r="A251" s="81">
        <v>244</v>
      </c>
      <c r="B251" s="82" t="s">
        <v>325</v>
      </c>
      <c r="C251" s="82" t="s">
        <v>994</v>
      </c>
      <c r="D251" s="83" t="s">
        <v>1391</v>
      </c>
      <c r="E251" s="64">
        <v>3445</v>
      </c>
      <c r="F251" s="65">
        <v>3445</v>
      </c>
      <c r="G251" s="25" t="s">
        <v>1392</v>
      </c>
      <c r="H251" s="52" t="s">
        <v>1393</v>
      </c>
      <c r="I251" s="62">
        <v>17000</v>
      </c>
      <c r="J251" s="66">
        <v>17000</v>
      </c>
      <c r="K251" s="28" t="s">
        <v>1394</v>
      </c>
      <c r="L251" s="55" t="s">
        <v>1395</v>
      </c>
      <c r="M251" s="67">
        <v>3690</v>
      </c>
      <c r="N251" s="68">
        <v>3690</v>
      </c>
      <c r="O251" s="25" t="s">
        <v>1398</v>
      </c>
      <c r="P251" s="75" t="s">
        <v>1399</v>
      </c>
      <c r="Q251" s="69">
        <v>4244</v>
      </c>
      <c r="R251" s="63">
        <v>4244</v>
      </c>
      <c r="S251" s="24" t="s">
        <v>80</v>
      </c>
      <c r="T251" s="54" t="s">
        <v>81</v>
      </c>
      <c r="U251" s="18">
        <v>4552</v>
      </c>
      <c r="V251" s="18">
        <v>4552</v>
      </c>
      <c r="W251" s="18" t="s">
        <v>1396</v>
      </c>
      <c r="X251" s="77" t="s">
        <v>1397</v>
      </c>
      <c r="Y251" s="49">
        <f t="shared" si="73"/>
        <v>4244</v>
      </c>
      <c r="Z251" s="16">
        <f t="shared" si="74"/>
        <v>5837.9408356029098</v>
      </c>
      <c r="AA251" s="35">
        <f t="shared" si="75"/>
        <v>1.3755751262023821</v>
      </c>
      <c r="AB251" s="36">
        <f t="shared" si="76"/>
        <v>10081.940835602909</v>
      </c>
      <c r="AC251" s="36">
        <f t="shared" si="77"/>
        <v>-1593.9408356029098</v>
      </c>
      <c r="AD251" s="18">
        <f t="shared" si="68"/>
        <v>3445</v>
      </c>
      <c r="AE251" s="18" t="str">
        <f t="shared" si="69"/>
        <v/>
      </c>
      <c r="AF251" s="18">
        <f t="shared" si="70"/>
        <v>3690</v>
      </c>
      <c r="AG251" s="18">
        <f t="shared" si="71"/>
        <v>4244</v>
      </c>
      <c r="AH251" s="18">
        <f t="shared" si="72"/>
        <v>4552</v>
      </c>
      <c r="AI251" s="94">
        <f t="shared" si="78"/>
        <v>3967</v>
      </c>
      <c r="AJ251" s="39">
        <f t="shared" si="79"/>
        <v>505.69251197409147</v>
      </c>
      <c r="AK251" s="35">
        <f t="shared" si="80"/>
        <v>0.1274747950527077</v>
      </c>
      <c r="AN251" s="41"/>
    </row>
    <row r="252" spans="1:40" s="15" customFormat="1" ht="85.5" customHeight="1" x14ac:dyDescent="0.2">
      <c r="A252" s="81">
        <v>245</v>
      </c>
      <c r="B252" s="82" t="s">
        <v>326</v>
      </c>
      <c r="C252" s="82" t="s">
        <v>995</v>
      </c>
      <c r="D252" s="83" t="s">
        <v>1391</v>
      </c>
      <c r="E252" s="64">
        <v>267396</v>
      </c>
      <c r="F252" s="65">
        <v>267396</v>
      </c>
      <c r="G252" s="25" t="s">
        <v>1392</v>
      </c>
      <c r="H252" s="52" t="s">
        <v>1393</v>
      </c>
      <c r="I252" s="62">
        <v>850000</v>
      </c>
      <c r="J252" s="66">
        <v>850000</v>
      </c>
      <c r="K252" s="28" t="s">
        <v>1394</v>
      </c>
      <c r="L252" s="55" t="s">
        <v>1395</v>
      </c>
      <c r="M252" s="67">
        <v>286387</v>
      </c>
      <c r="N252" s="68">
        <v>286387</v>
      </c>
      <c r="O252" s="25" t="s">
        <v>1398</v>
      </c>
      <c r="P252" s="75" t="s">
        <v>1399</v>
      </c>
      <c r="Q252" s="69">
        <v>329345</v>
      </c>
      <c r="R252" s="63">
        <v>329345</v>
      </c>
      <c r="S252" s="24" t="s">
        <v>80</v>
      </c>
      <c r="T252" s="54" t="s">
        <v>81</v>
      </c>
      <c r="U252" s="18">
        <v>353300</v>
      </c>
      <c r="V252" s="18">
        <v>353300</v>
      </c>
      <c r="W252" s="18" t="s">
        <v>1396</v>
      </c>
      <c r="X252" s="77" t="s">
        <v>1397</v>
      </c>
      <c r="Y252" s="49">
        <f t="shared" si="73"/>
        <v>329345</v>
      </c>
      <c r="Z252" s="16">
        <f t="shared" si="74"/>
        <v>244269.72477836869</v>
      </c>
      <c r="AA252" s="35">
        <f t="shared" si="75"/>
        <v>0.74168341641248137</v>
      </c>
      <c r="AB252" s="36">
        <f t="shared" si="76"/>
        <v>573614.72477836872</v>
      </c>
      <c r="AC252" s="36">
        <f t="shared" si="77"/>
        <v>85075.275221631309</v>
      </c>
      <c r="AD252" s="18">
        <f t="shared" si="68"/>
        <v>267396</v>
      </c>
      <c r="AE252" s="18" t="str">
        <f t="shared" si="69"/>
        <v/>
      </c>
      <c r="AF252" s="18">
        <f t="shared" si="70"/>
        <v>286387</v>
      </c>
      <c r="AG252" s="18">
        <f t="shared" si="71"/>
        <v>329345</v>
      </c>
      <c r="AH252" s="18">
        <f t="shared" si="72"/>
        <v>353300</v>
      </c>
      <c r="AI252" s="94">
        <f t="shared" si="78"/>
        <v>307866</v>
      </c>
      <c r="AJ252" s="39">
        <f t="shared" si="79"/>
        <v>39236.903607021115</v>
      </c>
      <c r="AK252" s="35">
        <f t="shared" si="80"/>
        <v>0.1274479923311477</v>
      </c>
      <c r="AN252" s="41"/>
    </row>
    <row r="253" spans="1:40" s="15" customFormat="1" ht="85.5" customHeight="1" x14ac:dyDescent="0.2">
      <c r="A253" s="81">
        <v>246</v>
      </c>
      <c r="B253" s="82" t="s">
        <v>327</v>
      </c>
      <c r="C253" s="82" t="s">
        <v>996</v>
      </c>
      <c r="D253" s="83" t="s">
        <v>1391</v>
      </c>
      <c r="E253" s="64">
        <v>537709</v>
      </c>
      <c r="F253" s="65">
        <v>537709</v>
      </c>
      <c r="G253" s="25" t="s">
        <v>1392</v>
      </c>
      <c r="H253" s="52" t="s">
        <v>1393</v>
      </c>
      <c r="I253" s="62">
        <v>1000000</v>
      </c>
      <c r="J253" s="66">
        <v>1000000</v>
      </c>
      <c r="K253" s="28" t="s">
        <v>1394</v>
      </c>
      <c r="L253" s="55" t="s">
        <v>1395</v>
      </c>
      <c r="M253" s="67">
        <v>575896</v>
      </c>
      <c r="N253" s="68">
        <v>575896</v>
      </c>
      <c r="O253" s="25" t="s">
        <v>1398</v>
      </c>
      <c r="P253" s="75" t="s">
        <v>1399</v>
      </c>
      <c r="Q253" s="69">
        <v>662281</v>
      </c>
      <c r="R253" s="63">
        <v>662281</v>
      </c>
      <c r="S253" s="24" t="s">
        <v>80</v>
      </c>
      <c r="T253" s="54" t="s">
        <v>81</v>
      </c>
      <c r="U253" s="18">
        <v>710452</v>
      </c>
      <c r="V253" s="18">
        <v>710452</v>
      </c>
      <c r="W253" s="18" t="s">
        <v>1396</v>
      </c>
      <c r="X253" s="77" t="s">
        <v>1397</v>
      </c>
      <c r="Y253" s="49">
        <f t="shared" si="73"/>
        <v>662281</v>
      </c>
      <c r="Z253" s="16">
        <f t="shared" si="74"/>
        <v>182506.71817305809</v>
      </c>
      <c r="AA253" s="35">
        <f t="shared" si="75"/>
        <v>0.27557293380462083</v>
      </c>
      <c r="AB253" s="36">
        <f t="shared" si="76"/>
        <v>844787.71817305812</v>
      </c>
      <c r="AC253" s="36">
        <f t="shared" si="77"/>
        <v>479774.28182694188</v>
      </c>
      <c r="AD253" s="18">
        <f t="shared" si="68"/>
        <v>537709</v>
      </c>
      <c r="AE253" s="18" t="str">
        <f t="shared" si="69"/>
        <v/>
      </c>
      <c r="AF253" s="18">
        <f t="shared" si="70"/>
        <v>575896</v>
      </c>
      <c r="AG253" s="18">
        <f t="shared" si="71"/>
        <v>662281</v>
      </c>
      <c r="AH253" s="18">
        <f t="shared" si="72"/>
        <v>710452</v>
      </c>
      <c r="AI253" s="94">
        <f t="shared" si="78"/>
        <v>619088.5</v>
      </c>
      <c r="AJ253" s="39">
        <f t="shared" si="79"/>
        <v>78901.153774833991</v>
      </c>
      <c r="AK253" s="35">
        <f t="shared" si="80"/>
        <v>0.12744729352077125</v>
      </c>
      <c r="AN253" s="41"/>
    </row>
    <row r="254" spans="1:40" s="15" customFormat="1" ht="85.5" customHeight="1" x14ac:dyDescent="0.2">
      <c r="A254" s="81">
        <v>247</v>
      </c>
      <c r="B254" s="82" t="s">
        <v>328</v>
      </c>
      <c r="C254" s="82" t="s">
        <v>997</v>
      </c>
      <c r="D254" s="83" t="s">
        <v>1391</v>
      </c>
      <c r="E254" s="64">
        <v>956875</v>
      </c>
      <c r="F254" s="65">
        <v>956875</v>
      </c>
      <c r="G254" s="25" t="s">
        <v>1392</v>
      </c>
      <c r="H254" s="52" t="s">
        <v>1393</v>
      </c>
      <c r="I254" s="62">
        <v>1200000</v>
      </c>
      <c r="J254" s="66">
        <v>1200000</v>
      </c>
      <c r="K254" s="28" t="s">
        <v>1394</v>
      </c>
      <c r="L254" s="55" t="s">
        <v>1395</v>
      </c>
      <c r="M254" s="67">
        <v>1024830</v>
      </c>
      <c r="N254" s="68">
        <v>1024830</v>
      </c>
      <c r="O254" s="25" t="s">
        <v>1398</v>
      </c>
      <c r="P254" s="75" t="s">
        <v>1399</v>
      </c>
      <c r="Q254" s="69">
        <v>1178554</v>
      </c>
      <c r="R254" s="63">
        <v>1178554</v>
      </c>
      <c r="S254" s="24" t="s">
        <v>80</v>
      </c>
      <c r="T254" s="54" t="s">
        <v>81</v>
      </c>
      <c r="U254" s="18">
        <v>1264276</v>
      </c>
      <c r="V254" s="18">
        <v>1264276</v>
      </c>
      <c r="W254" s="18" t="s">
        <v>1396</v>
      </c>
      <c r="X254" s="77" t="s">
        <v>1397</v>
      </c>
      <c r="Y254" s="49">
        <f t="shared" si="73"/>
        <v>1178554</v>
      </c>
      <c r="Z254" s="16">
        <f t="shared" si="74"/>
        <v>128637.89913163228</v>
      </c>
      <c r="AA254" s="35">
        <f t="shared" si="75"/>
        <v>0.10914892243514704</v>
      </c>
      <c r="AB254" s="36">
        <f t="shared" si="76"/>
        <v>1307191.8991316322</v>
      </c>
      <c r="AC254" s="36">
        <f t="shared" si="77"/>
        <v>1049916.1008683678</v>
      </c>
      <c r="AD254" s="18" t="str">
        <f t="shared" si="68"/>
        <v/>
      </c>
      <c r="AE254" s="18">
        <f t="shared" si="69"/>
        <v>1200000</v>
      </c>
      <c r="AF254" s="18" t="str">
        <f t="shared" si="70"/>
        <v/>
      </c>
      <c r="AG254" s="18">
        <f t="shared" si="71"/>
        <v>1178554</v>
      </c>
      <c r="AH254" s="18">
        <f t="shared" si="72"/>
        <v>1264276</v>
      </c>
      <c r="AI254" s="94">
        <f t="shared" si="78"/>
        <v>1200000</v>
      </c>
      <c r="AJ254" s="39">
        <f t="shared" si="79"/>
        <v>44608.662043748111</v>
      </c>
      <c r="AK254" s="35">
        <f t="shared" si="80"/>
        <v>3.7173885036456758E-2</v>
      </c>
      <c r="AN254" s="41"/>
    </row>
    <row r="255" spans="1:40" s="15" customFormat="1" ht="85.5" customHeight="1" x14ac:dyDescent="0.2">
      <c r="A255" s="81">
        <v>248</v>
      </c>
      <c r="B255" s="82" t="s">
        <v>329</v>
      </c>
      <c r="C255" s="82" t="s">
        <v>998</v>
      </c>
      <c r="D255" s="83" t="s">
        <v>1391</v>
      </c>
      <c r="E255" s="64">
        <v>1139426</v>
      </c>
      <c r="F255" s="65">
        <v>1139426</v>
      </c>
      <c r="G255" s="25" t="s">
        <v>1392</v>
      </c>
      <c r="H255" s="52" t="s">
        <v>1393</v>
      </c>
      <c r="I255" s="62">
        <v>1500000</v>
      </c>
      <c r="J255" s="66">
        <v>1500000</v>
      </c>
      <c r="K255" s="28" t="s">
        <v>1394</v>
      </c>
      <c r="L255" s="55" t="s">
        <v>1395</v>
      </c>
      <c r="M255" s="67">
        <v>1220346</v>
      </c>
      <c r="N255" s="68">
        <v>1220346</v>
      </c>
      <c r="O255" s="25" t="s">
        <v>1398</v>
      </c>
      <c r="P255" s="75" t="s">
        <v>1399</v>
      </c>
      <c r="Q255" s="69">
        <v>1403398</v>
      </c>
      <c r="R255" s="63">
        <v>1403398</v>
      </c>
      <c r="S255" s="24" t="s">
        <v>80</v>
      </c>
      <c r="T255" s="54" t="s">
        <v>81</v>
      </c>
      <c r="U255" s="18">
        <v>1505473</v>
      </c>
      <c r="V255" s="18">
        <v>1505473</v>
      </c>
      <c r="W255" s="18" t="s">
        <v>1396</v>
      </c>
      <c r="X255" s="77" t="s">
        <v>1397</v>
      </c>
      <c r="Y255" s="49">
        <f t="shared" si="73"/>
        <v>1403398</v>
      </c>
      <c r="Z255" s="16">
        <f t="shared" si="74"/>
        <v>166286.8433123914</v>
      </c>
      <c r="AA255" s="35">
        <f t="shared" si="75"/>
        <v>0.11848872758290335</v>
      </c>
      <c r="AB255" s="36">
        <f t="shared" si="76"/>
        <v>1569684.8433123913</v>
      </c>
      <c r="AC255" s="36">
        <f t="shared" si="77"/>
        <v>1237111.1566876087</v>
      </c>
      <c r="AD255" s="18" t="str">
        <f t="shared" si="68"/>
        <v/>
      </c>
      <c r="AE255" s="18">
        <f t="shared" si="69"/>
        <v>1500000</v>
      </c>
      <c r="AF255" s="18" t="str">
        <f t="shared" si="70"/>
        <v/>
      </c>
      <c r="AG255" s="18">
        <f t="shared" si="71"/>
        <v>1403398</v>
      </c>
      <c r="AH255" s="18">
        <f t="shared" si="72"/>
        <v>1505473</v>
      </c>
      <c r="AI255" s="94">
        <f t="shared" si="78"/>
        <v>1500000</v>
      </c>
      <c r="AJ255" s="39">
        <f t="shared" si="79"/>
        <v>57418.356179303264</v>
      </c>
      <c r="AK255" s="35">
        <f t="shared" si="80"/>
        <v>3.8278904119535509E-2</v>
      </c>
      <c r="AN255" s="41"/>
    </row>
    <row r="256" spans="1:40" s="15" customFormat="1" ht="85.5" customHeight="1" x14ac:dyDescent="0.2">
      <c r="A256" s="81">
        <v>249</v>
      </c>
      <c r="B256" s="82" t="s">
        <v>330</v>
      </c>
      <c r="C256" s="82" t="s">
        <v>999</v>
      </c>
      <c r="D256" s="83" t="s">
        <v>1391</v>
      </c>
      <c r="E256" s="64">
        <v>256384</v>
      </c>
      <c r="F256" s="65">
        <v>256384</v>
      </c>
      <c r="G256" s="25" t="s">
        <v>1392</v>
      </c>
      <c r="H256" s="52" t="s">
        <v>1393</v>
      </c>
      <c r="I256" s="62">
        <v>1000000</v>
      </c>
      <c r="J256" s="66">
        <v>1000000</v>
      </c>
      <c r="K256" s="28" t="s">
        <v>1394</v>
      </c>
      <c r="L256" s="55" t="s">
        <v>1395</v>
      </c>
      <c r="M256" s="67">
        <v>274592</v>
      </c>
      <c r="N256" s="68">
        <v>274592</v>
      </c>
      <c r="O256" s="25" t="s">
        <v>1398</v>
      </c>
      <c r="P256" s="75" t="s">
        <v>1399</v>
      </c>
      <c r="Q256" s="69">
        <v>315780</v>
      </c>
      <c r="R256" s="63">
        <v>315780</v>
      </c>
      <c r="S256" s="24" t="s">
        <v>80</v>
      </c>
      <c r="T256" s="54" t="s">
        <v>81</v>
      </c>
      <c r="U256" s="18">
        <v>338749</v>
      </c>
      <c r="V256" s="18">
        <v>338749</v>
      </c>
      <c r="W256" s="18" t="s">
        <v>1396</v>
      </c>
      <c r="X256" s="77" t="s">
        <v>1397</v>
      </c>
      <c r="Y256" s="49">
        <f t="shared" si="73"/>
        <v>315780</v>
      </c>
      <c r="Z256" s="16">
        <f t="shared" si="74"/>
        <v>316352.25394961232</v>
      </c>
      <c r="AA256" s="35">
        <f t="shared" si="75"/>
        <v>1.001812191872862</v>
      </c>
      <c r="AB256" s="36">
        <f t="shared" si="76"/>
        <v>632132.25394961238</v>
      </c>
      <c r="AC256" s="36">
        <f t="shared" si="77"/>
        <v>-572.25394961232087</v>
      </c>
      <c r="AD256" s="18">
        <f t="shared" si="68"/>
        <v>256384</v>
      </c>
      <c r="AE256" s="18" t="str">
        <f t="shared" si="69"/>
        <v/>
      </c>
      <c r="AF256" s="18">
        <f t="shared" si="70"/>
        <v>274592</v>
      </c>
      <c r="AG256" s="18">
        <f t="shared" si="71"/>
        <v>315780</v>
      </c>
      <c r="AH256" s="18">
        <f t="shared" si="72"/>
        <v>338749</v>
      </c>
      <c r="AI256" s="94">
        <f t="shared" si="78"/>
        <v>295186</v>
      </c>
      <c r="AJ256" s="39">
        <f t="shared" si="79"/>
        <v>37620.424704097466</v>
      </c>
      <c r="AK256" s="35">
        <f t="shared" si="80"/>
        <v>0.12744650730081192</v>
      </c>
      <c r="AN256" s="41"/>
    </row>
    <row r="257" spans="1:40" s="15" customFormat="1" ht="85.5" customHeight="1" x14ac:dyDescent="0.2">
      <c r="A257" s="81">
        <v>250</v>
      </c>
      <c r="B257" s="82" t="s">
        <v>331</v>
      </c>
      <c r="C257" s="82" t="s">
        <v>1000</v>
      </c>
      <c r="D257" s="83" t="s">
        <v>1391</v>
      </c>
      <c r="E257" s="64">
        <v>1237992</v>
      </c>
      <c r="F257" s="65">
        <v>1237992</v>
      </c>
      <c r="G257" s="25" t="s">
        <v>1392</v>
      </c>
      <c r="H257" s="52" t="s">
        <v>1393</v>
      </c>
      <c r="I257" s="62">
        <v>1500000</v>
      </c>
      <c r="J257" s="66">
        <v>1500000</v>
      </c>
      <c r="K257" s="28" t="s">
        <v>1394</v>
      </c>
      <c r="L257" s="55" t="s">
        <v>1395</v>
      </c>
      <c r="M257" s="67">
        <v>1325913</v>
      </c>
      <c r="N257" s="68">
        <v>1325913</v>
      </c>
      <c r="O257" s="25" t="s">
        <v>1398</v>
      </c>
      <c r="P257" s="75" t="s">
        <v>1399</v>
      </c>
      <c r="Q257" s="69">
        <v>1524799</v>
      </c>
      <c r="R257" s="63">
        <v>1524799</v>
      </c>
      <c r="S257" s="24" t="s">
        <v>80</v>
      </c>
      <c r="T257" s="54" t="s">
        <v>81</v>
      </c>
      <c r="U257" s="18">
        <v>1635705</v>
      </c>
      <c r="V257" s="18">
        <v>1635705</v>
      </c>
      <c r="W257" s="18" t="s">
        <v>1396</v>
      </c>
      <c r="X257" s="77" t="s">
        <v>1397</v>
      </c>
      <c r="Y257" s="49">
        <f t="shared" si="73"/>
        <v>1500000</v>
      </c>
      <c r="Z257" s="16">
        <f t="shared" si="74"/>
        <v>160308.47856772889</v>
      </c>
      <c r="AA257" s="35">
        <f t="shared" si="75"/>
        <v>0.1068723190451526</v>
      </c>
      <c r="AB257" s="36">
        <f t="shared" si="76"/>
        <v>1660308.4785677288</v>
      </c>
      <c r="AC257" s="36">
        <f t="shared" si="77"/>
        <v>1339691.5214322712</v>
      </c>
      <c r="AD257" s="18" t="str">
        <f t="shared" si="68"/>
        <v/>
      </c>
      <c r="AE257" s="18">
        <f t="shared" si="69"/>
        <v>1500000</v>
      </c>
      <c r="AF257" s="18" t="str">
        <f t="shared" si="70"/>
        <v/>
      </c>
      <c r="AG257" s="18">
        <f t="shared" si="71"/>
        <v>1524799</v>
      </c>
      <c r="AH257" s="18">
        <f t="shared" si="72"/>
        <v>1635705</v>
      </c>
      <c r="AI257" s="94">
        <f t="shared" si="78"/>
        <v>1524799</v>
      </c>
      <c r="AJ257" s="39">
        <f t="shared" si="79"/>
        <v>72262.228794393915</v>
      </c>
      <c r="AK257" s="35">
        <f t="shared" si="80"/>
        <v>4.739131439251594E-2</v>
      </c>
      <c r="AN257" s="41"/>
    </row>
    <row r="258" spans="1:40" s="15" customFormat="1" ht="85.5" customHeight="1" x14ac:dyDescent="0.2">
      <c r="A258" s="81">
        <v>251</v>
      </c>
      <c r="B258" s="82" t="s">
        <v>332</v>
      </c>
      <c r="C258" s="82" t="s">
        <v>1001</v>
      </c>
      <c r="D258" s="83" t="s">
        <v>1391</v>
      </c>
      <c r="E258" s="64">
        <v>1275585</v>
      </c>
      <c r="F258" s="65">
        <v>1275585</v>
      </c>
      <c r="G258" s="25" t="s">
        <v>1392</v>
      </c>
      <c r="H258" s="52" t="s">
        <v>1393</v>
      </c>
      <c r="I258" s="62">
        <v>2500000</v>
      </c>
      <c r="J258" s="66">
        <v>2500000</v>
      </c>
      <c r="K258" s="28" t="s">
        <v>1394</v>
      </c>
      <c r="L258" s="55" t="s">
        <v>1395</v>
      </c>
      <c r="M258" s="67">
        <v>1366175</v>
      </c>
      <c r="N258" s="68">
        <v>1366175</v>
      </c>
      <c r="O258" s="25" t="s">
        <v>1398</v>
      </c>
      <c r="P258" s="75" t="s">
        <v>1399</v>
      </c>
      <c r="Q258" s="69">
        <v>1571101</v>
      </c>
      <c r="R258" s="63">
        <v>1571101</v>
      </c>
      <c r="S258" s="24" t="s">
        <v>80</v>
      </c>
      <c r="T258" s="54" t="s">
        <v>81</v>
      </c>
      <c r="U258" s="18">
        <v>1685375</v>
      </c>
      <c r="V258" s="18">
        <v>1685375</v>
      </c>
      <c r="W258" s="18" t="s">
        <v>1396</v>
      </c>
      <c r="X258" s="77" t="s">
        <v>1397</v>
      </c>
      <c r="Y258" s="49">
        <f t="shared" si="73"/>
        <v>1571101</v>
      </c>
      <c r="Z258" s="16">
        <f t="shared" si="74"/>
        <v>486396.15626996907</v>
      </c>
      <c r="AA258" s="35">
        <f t="shared" si="75"/>
        <v>0.30958936202699194</v>
      </c>
      <c r="AB258" s="36">
        <f t="shared" si="76"/>
        <v>2057497.156269969</v>
      </c>
      <c r="AC258" s="36">
        <f t="shared" si="77"/>
        <v>1084704.843730031</v>
      </c>
      <c r="AD258" s="18">
        <f t="shared" si="68"/>
        <v>1275585</v>
      </c>
      <c r="AE258" s="18" t="str">
        <f t="shared" si="69"/>
        <v/>
      </c>
      <c r="AF258" s="18">
        <f t="shared" si="70"/>
        <v>1366175</v>
      </c>
      <c r="AG258" s="18">
        <f t="shared" si="71"/>
        <v>1571101</v>
      </c>
      <c r="AH258" s="18">
        <f t="shared" si="72"/>
        <v>1685375</v>
      </c>
      <c r="AI258" s="94">
        <f t="shared" si="78"/>
        <v>1468638</v>
      </c>
      <c r="AJ258" s="39">
        <f t="shared" si="79"/>
        <v>187173.25997766526</v>
      </c>
      <c r="AK258" s="35">
        <f t="shared" si="80"/>
        <v>0.12744683167510665</v>
      </c>
      <c r="AN258" s="41"/>
    </row>
    <row r="259" spans="1:40" s="15" customFormat="1" ht="85.5" customHeight="1" x14ac:dyDescent="0.2">
      <c r="A259" s="81">
        <v>252</v>
      </c>
      <c r="B259" s="82" t="s">
        <v>333</v>
      </c>
      <c r="C259" s="82" t="s">
        <v>1002</v>
      </c>
      <c r="D259" s="83" t="s">
        <v>1391</v>
      </c>
      <c r="E259" s="64">
        <v>297127</v>
      </c>
      <c r="F259" s="65">
        <v>297127</v>
      </c>
      <c r="G259" s="25" t="s">
        <v>1392</v>
      </c>
      <c r="H259" s="52" t="s">
        <v>1393</v>
      </c>
      <c r="I259" s="62">
        <v>1000000</v>
      </c>
      <c r="J259" s="66">
        <v>1000000</v>
      </c>
      <c r="K259" s="28" t="s">
        <v>1394</v>
      </c>
      <c r="L259" s="55" t="s">
        <v>1395</v>
      </c>
      <c r="M259" s="67">
        <v>318229</v>
      </c>
      <c r="N259" s="68">
        <v>318229</v>
      </c>
      <c r="O259" s="25" t="s">
        <v>1398</v>
      </c>
      <c r="P259" s="75" t="s">
        <v>1399</v>
      </c>
      <c r="Q259" s="69">
        <v>365963</v>
      </c>
      <c r="R259" s="63">
        <v>365963</v>
      </c>
      <c r="S259" s="24" t="s">
        <v>80</v>
      </c>
      <c r="T259" s="54" t="s">
        <v>81</v>
      </c>
      <c r="U259" s="18">
        <v>392581</v>
      </c>
      <c r="V259" s="18">
        <v>392581</v>
      </c>
      <c r="W259" s="18" t="s">
        <v>1396</v>
      </c>
      <c r="X259" s="77" t="s">
        <v>1397</v>
      </c>
      <c r="Y259" s="49">
        <f t="shared" si="73"/>
        <v>365963</v>
      </c>
      <c r="Z259" s="16">
        <f t="shared" si="74"/>
        <v>296024.77408993995</v>
      </c>
      <c r="AA259" s="35">
        <f t="shared" si="75"/>
        <v>0.80889263146804447</v>
      </c>
      <c r="AB259" s="36">
        <f t="shared" si="76"/>
        <v>661987.77408993989</v>
      </c>
      <c r="AC259" s="36">
        <f t="shared" si="77"/>
        <v>69938.22591006005</v>
      </c>
      <c r="AD259" s="18">
        <f t="shared" si="68"/>
        <v>297127</v>
      </c>
      <c r="AE259" s="18" t="str">
        <f t="shared" si="69"/>
        <v/>
      </c>
      <c r="AF259" s="18">
        <f t="shared" si="70"/>
        <v>318229</v>
      </c>
      <c r="AG259" s="18">
        <f t="shared" si="71"/>
        <v>365963</v>
      </c>
      <c r="AH259" s="18">
        <f t="shared" si="72"/>
        <v>392581</v>
      </c>
      <c r="AI259" s="94">
        <f t="shared" si="78"/>
        <v>342096</v>
      </c>
      <c r="AJ259" s="39">
        <f t="shared" si="79"/>
        <v>43598.956409528888</v>
      </c>
      <c r="AK259" s="35">
        <f t="shared" si="80"/>
        <v>0.12744655421147541</v>
      </c>
      <c r="AN259" s="41"/>
    </row>
    <row r="260" spans="1:40" s="15" customFormat="1" ht="85.5" customHeight="1" x14ac:dyDescent="0.2">
      <c r="A260" s="81">
        <v>253</v>
      </c>
      <c r="B260" s="82" t="s">
        <v>334</v>
      </c>
      <c r="C260" s="82" t="s">
        <v>1003</v>
      </c>
      <c r="D260" s="83" t="s">
        <v>1391</v>
      </c>
      <c r="E260" s="64">
        <v>1617254</v>
      </c>
      <c r="F260" s="65">
        <v>1617254</v>
      </c>
      <c r="G260" s="25" t="s">
        <v>1392</v>
      </c>
      <c r="H260" s="52" t="s">
        <v>1393</v>
      </c>
      <c r="I260" s="62">
        <v>2500000</v>
      </c>
      <c r="J260" s="66">
        <v>2500000</v>
      </c>
      <c r="K260" s="28" t="s">
        <v>1394</v>
      </c>
      <c r="L260" s="55" t="s">
        <v>1395</v>
      </c>
      <c r="M260" s="67">
        <v>1732108</v>
      </c>
      <c r="N260" s="68">
        <v>1732108</v>
      </c>
      <c r="O260" s="25" t="s">
        <v>1398</v>
      </c>
      <c r="P260" s="75" t="s">
        <v>1399</v>
      </c>
      <c r="Q260" s="69">
        <v>1991924</v>
      </c>
      <c r="R260" s="63">
        <v>1991924</v>
      </c>
      <c r="S260" s="24" t="s">
        <v>80</v>
      </c>
      <c r="T260" s="54" t="s">
        <v>81</v>
      </c>
      <c r="U260" s="18">
        <v>2136806</v>
      </c>
      <c r="V260" s="18">
        <v>2136806</v>
      </c>
      <c r="W260" s="18" t="s">
        <v>1396</v>
      </c>
      <c r="X260" s="77" t="s">
        <v>1397</v>
      </c>
      <c r="Y260" s="49">
        <f t="shared" si="73"/>
        <v>1991924</v>
      </c>
      <c r="Z260" s="16">
        <f t="shared" si="74"/>
        <v>348907.48612605006</v>
      </c>
      <c r="AA260" s="35">
        <f t="shared" si="75"/>
        <v>0.17516104335609695</v>
      </c>
      <c r="AB260" s="36">
        <f t="shared" si="76"/>
        <v>2340831.4861260499</v>
      </c>
      <c r="AC260" s="36">
        <f t="shared" si="77"/>
        <v>1643016.5138739499</v>
      </c>
      <c r="AD260" s="18" t="str">
        <f t="shared" si="68"/>
        <v/>
      </c>
      <c r="AE260" s="18" t="str">
        <f t="shared" si="69"/>
        <v/>
      </c>
      <c r="AF260" s="18">
        <f t="shared" si="70"/>
        <v>1732108</v>
      </c>
      <c r="AG260" s="18">
        <f t="shared" si="71"/>
        <v>1991924</v>
      </c>
      <c r="AH260" s="18">
        <f t="shared" si="72"/>
        <v>2136806</v>
      </c>
      <c r="AI260" s="94">
        <f t="shared" si="78"/>
        <v>1991924</v>
      </c>
      <c r="AJ260" s="39">
        <f t="shared" si="79"/>
        <v>205051.05826923531</v>
      </c>
      <c r="AK260" s="35">
        <f t="shared" si="80"/>
        <v>0.10294120572332845</v>
      </c>
      <c r="AN260" s="41"/>
    </row>
    <row r="261" spans="1:40" s="15" customFormat="1" ht="85.5" customHeight="1" x14ac:dyDescent="0.2">
      <c r="A261" s="81">
        <v>254</v>
      </c>
      <c r="B261" s="82" t="s">
        <v>335</v>
      </c>
      <c r="C261" s="82" t="s">
        <v>1004</v>
      </c>
      <c r="D261" s="83" t="s">
        <v>1391</v>
      </c>
      <c r="E261" s="64">
        <v>308029</v>
      </c>
      <c r="F261" s="65">
        <v>308029</v>
      </c>
      <c r="G261" s="25" t="s">
        <v>1392</v>
      </c>
      <c r="H261" s="52" t="s">
        <v>1393</v>
      </c>
      <c r="I261" s="62">
        <v>1000000</v>
      </c>
      <c r="J261" s="66">
        <v>1000000</v>
      </c>
      <c r="K261" s="28" t="s">
        <v>1394</v>
      </c>
      <c r="L261" s="55" t="s">
        <v>1395</v>
      </c>
      <c r="M261" s="67">
        <v>329904</v>
      </c>
      <c r="N261" s="68">
        <v>329904</v>
      </c>
      <c r="O261" s="25" t="s">
        <v>1398</v>
      </c>
      <c r="P261" s="75" t="s">
        <v>1399</v>
      </c>
      <c r="Q261" s="69">
        <v>379390</v>
      </c>
      <c r="R261" s="63">
        <v>379390</v>
      </c>
      <c r="S261" s="24" t="s">
        <v>80</v>
      </c>
      <c r="T261" s="54" t="s">
        <v>81</v>
      </c>
      <c r="U261" s="18">
        <v>406985</v>
      </c>
      <c r="V261" s="18">
        <v>406985</v>
      </c>
      <c r="W261" s="18" t="s">
        <v>1396</v>
      </c>
      <c r="X261" s="77" t="s">
        <v>1397</v>
      </c>
      <c r="Y261" s="49">
        <f t="shared" si="73"/>
        <v>379390</v>
      </c>
      <c r="Z261" s="16">
        <f t="shared" si="74"/>
        <v>290619.26149568957</v>
      </c>
      <c r="AA261" s="35">
        <f t="shared" si="75"/>
        <v>0.76601718942431163</v>
      </c>
      <c r="AB261" s="36">
        <f t="shared" si="76"/>
        <v>670009.26149568963</v>
      </c>
      <c r="AC261" s="36">
        <f t="shared" si="77"/>
        <v>88770.73850431043</v>
      </c>
      <c r="AD261" s="18">
        <f t="shared" si="68"/>
        <v>308029</v>
      </c>
      <c r="AE261" s="18" t="str">
        <f t="shared" si="69"/>
        <v/>
      </c>
      <c r="AF261" s="18">
        <f t="shared" si="70"/>
        <v>329904</v>
      </c>
      <c r="AG261" s="18">
        <f t="shared" si="71"/>
        <v>379390</v>
      </c>
      <c r="AH261" s="18">
        <f t="shared" si="72"/>
        <v>406985</v>
      </c>
      <c r="AI261" s="94">
        <f t="shared" si="78"/>
        <v>354647</v>
      </c>
      <c r="AJ261" s="39">
        <f t="shared" si="79"/>
        <v>45198.660253006026</v>
      </c>
      <c r="AK261" s="35">
        <f t="shared" si="80"/>
        <v>0.12744689861469582</v>
      </c>
      <c r="AN261" s="41"/>
    </row>
    <row r="262" spans="1:40" s="15" customFormat="1" ht="85.5" customHeight="1" x14ac:dyDescent="0.2">
      <c r="A262" s="81">
        <v>255</v>
      </c>
      <c r="B262" s="82" t="s">
        <v>336</v>
      </c>
      <c r="C262" s="82" t="s">
        <v>1005</v>
      </c>
      <c r="D262" s="83" t="s">
        <v>1391</v>
      </c>
      <c r="E262" s="64">
        <v>408720</v>
      </c>
      <c r="F262" s="65">
        <v>408720</v>
      </c>
      <c r="G262" s="25" t="s">
        <v>1392</v>
      </c>
      <c r="H262" s="52" t="s">
        <v>1393</v>
      </c>
      <c r="I262" s="62">
        <v>1000000</v>
      </c>
      <c r="J262" s="66">
        <v>1000000</v>
      </c>
      <c r="K262" s="28" t="s">
        <v>1394</v>
      </c>
      <c r="L262" s="55" t="s">
        <v>1395</v>
      </c>
      <c r="M262" s="67">
        <v>437746</v>
      </c>
      <c r="N262" s="68">
        <v>437746</v>
      </c>
      <c r="O262" s="25" t="s">
        <v>1398</v>
      </c>
      <c r="P262" s="75" t="s">
        <v>1399</v>
      </c>
      <c r="Q262" s="69">
        <v>503408</v>
      </c>
      <c r="R262" s="63">
        <v>503408</v>
      </c>
      <c r="S262" s="24" t="s">
        <v>80</v>
      </c>
      <c r="T262" s="54" t="s">
        <v>81</v>
      </c>
      <c r="U262" s="18">
        <v>540023</v>
      </c>
      <c r="V262" s="18">
        <v>540023</v>
      </c>
      <c r="W262" s="18" t="s">
        <v>1396</v>
      </c>
      <c r="X262" s="77" t="s">
        <v>1397</v>
      </c>
      <c r="Y262" s="49">
        <f t="shared" si="73"/>
        <v>503408</v>
      </c>
      <c r="Z262" s="16">
        <f t="shared" si="74"/>
        <v>241566.30548733403</v>
      </c>
      <c r="AA262" s="35">
        <f t="shared" si="75"/>
        <v>0.47986187245203499</v>
      </c>
      <c r="AB262" s="36">
        <f t="shared" si="76"/>
        <v>744974.30548733403</v>
      </c>
      <c r="AC262" s="36">
        <f t="shared" si="77"/>
        <v>261841.69451266597</v>
      </c>
      <c r="AD262" s="18">
        <f t="shared" si="68"/>
        <v>408720</v>
      </c>
      <c r="AE262" s="18" t="str">
        <f t="shared" si="69"/>
        <v/>
      </c>
      <c r="AF262" s="18">
        <f t="shared" si="70"/>
        <v>437746</v>
      </c>
      <c r="AG262" s="18">
        <f t="shared" si="71"/>
        <v>503408</v>
      </c>
      <c r="AH262" s="18">
        <f t="shared" si="72"/>
        <v>540023</v>
      </c>
      <c r="AI262" s="94">
        <f t="shared" si="78"/>
        <v>470577</v>
      </c>
      <c r="AJ262" s="39">
        <f t="shared" si="79"/>
        <v>59973.289212087293</v>
      </c>
      <c r="AK262" s="35">
        <f t="shared" si="80"/>
        <v>0.12744628235567673</v>
      </c>
      <c r="AN262" s="41"/>
    </row>
    <row r="263" spans="1:40" s="15" customFormat="1" ht="85.5" customHeight="1" x14ac:dyDescent="0.2">
      <c r="A263" s="81">
        <v>256</v>
      </c>
      <c r="B263" s="82" t="s">
        <v>337</v>
      </c>
      <c r="C263" s="82" t="s">
        <v>1006</v>
      </c>
      <c r="D263" s="83" t="s">
        <v>1391</v>
      </c>
      <c r="E263" s="64">
        <v>790156</v>
      </c>
      <c r="F263" s="65">
        <v>790156</v>
      </c>
      <c r="G263" s="25" t="s">
        <v>1392</v>
      </c>
      <c r="H263" s="52" t="s">
        <v>1393</v>
      </c>
      <c r="I263" s="62">
        <v>1200000</v>
      </c>
      <c r="J263" s="66">
        <v>1200000</v>
      </c>
      <c r="K263" s="28" t="s">
        <v>1394</v>
      </c>
      <c r="L263" s="55" t="s">
        <v>1395</v>
      </c>
      <c r="M263" s="67">
        <v>846271</v>
      </c>
      <c r="N263" s="68">
        <v>846271</v>
      </c>
      <c r="O263" s="25" t="s">
        <v>1398</v>
      </c>
      <c r="P263" s="75" t="s">
        <v>1399</v>
      </c>
      <c r="Q263" s="69">
        <v>973212</v>
      </c>
      <c r="R263" s="63">
        <v>973212</v>
      </c>
      <c r="S263" s="24" t="s">
        <v>80</v>
      </c>
      <c r="T263" s="54" t="s">
        <v>81</v>
      </c>
      <c r="U263" s="18">
        <v>1043998</v>
      </c>
      <c r="V263" s="18">
        <v>1043998</v>
      </c>
      <c r="W263" s="18" t="s">
        <v>1396</v>
      </c>
      <c r="X263" s="77" t="s">
        <v>1397</v>
      </c>
      <c r="Y263" s="49">
        <f t="shared" si="73"/>
        <v>973212</v>
      </c>
      <c r="Z263" s="16">
        <f t="shared" si="74"/>
        <v>162815.9276385454</v>
      </c>
      <c r="AA263" s="35">
        <f t="shared" si="75"/>
        <v>0.16729749287775469</v>
      </c>
      <c r="AB263" s="36">
        <f t="shared" si="76"/>
        <v>1136027.9276385454</v>
      </c>
      <c r="AC263" s="36">
        <f t="shared" si="77"/>
        <v>810396.0723614546</v>
      </c>
      <c r="AD263" s="18" t="str">
        <f t="shared" si="68"/>
        <v/>
      </c>
      <c r="AE263" s="18" t="str">
        <f t="shared" si="69"/>
        <v/>
      </c>
      <c r="AF263" s="18">
        <f t="shared" si="70"/>
        <v>846271</v>
      </c>
      <c r="AG263" s="18">
        <f t="shared" si="71"/>
        <v>973212</v>
      </c>
      <c r="AH263" s="18">
        <f t="shared" si="72"/>
        <v>1043998</v>
      </c>
      <c r="AI263" s="94">
        <f t="shared" si="78"/>
        <v>973212</v>
      </c>
      <c r="AJ263" s="39">
        <f t="shared" si="79"/>
        <v>100183.69944423759</v>
      </c>
      <c r="AK263" s="35">
        <f t="shared" si="80"/>
        <v>0.10294129074059669</v>
      </c>
      <c r="AN263" s="41"/>
    </row>
    <row r="264" spans="1:40" s="15" customFormat="1" ht="85.5" customHeight="1" x14ac:dyDescent="0.2">
      <c r="A264" s="81">
        <v>257</v>
      </c>
      <c r="B264" s="82" t="s">
        <v>338</v>
      </c>
      <c r="C264" s="82" t="s">
        <v>1007</v>
      </c>
      <c r="D264" s="83" t="s">
        <v>1391</v>
      </c>
      <c r="E264" s="64">
        <v>330945</v>
      </c>
      <c r="F264" s="65">
        <v>330945</v>
      </c>
      <c r="G264" s="25" t="s">
        <v>1392</v>
      </c>
      <c r="H264" s="52" t="s">
        <v>1393</v>
      </c>
      <c r="I264" s="62">
        <v>350000</v>
      </c>
      <c r="J264" s="66">
        <v>350000</v>
      </c>
      <c r="K264" s="28" t="s">
        <v>1394</v>
      </c>
      <c r="L264" s="55" t="s">
        <v>1395</v>
      </c>
      <c r="M264" s="67">
        <v>354448</v>
      </c>
      <c r="N264" s="68">
        <v>354448</v>
      </c>
      <c r="O264" s="25" t="s">
        <v>1398</v>
      </c>
      <c r="P264" s="75" t="s">
        <v>1399</v>
      </c>
      <c r="Q264" s="69">
        <v>407615</v>
      </c>
      <c r="R264" s="63">
        <v>407615</v>
      </c>
      <c r="S264" s="24" t="s">
        <v>80</v>
      </c>
      <c r="T264" s="54" t="s">
        <v>81</v>
      </c>
      <c r="U264" s="18">
        <v>437263</v>
      </c>
      <c r="V264" s="18">
        <v>437263</v>
      </c>
      <c r="W264" s="18" t="s">
        <v>1396</v>
      </c>
      <c r="X264" s="77" t="s">
        <v>1397</v>
      </c>
      <c r="Y264" s="49">
        <f t="shared" si="73"/>
        <v>354448</v>
      </c>
      <c r="Z264" s="16">
        <f t="shared" si="74"/>
        <v>44505.871620495338</v>
      </c>
      <c r="AA264" s="35">
        <f t="shared" si="75"/>
        <v>0.1255638954670229</v>
      </c>
      <c r="AB264" s="36">
        <f t="shared" si="76"/>
        <v>398953.87162049534</v>
      </c>
      <c r="AC264" s="36">
        <f t="shared" si="77"/>
        <v>309942.12837950466</v>
      </c>
      <c r="AD264" s="18">
        <f t="shared" ref="AD264:AD324" si="81">+IF(((IF(AND(F264&lt;=$AB264,F264&gt;=$AC264),F264,""))&lt;=0),"",(IF(AND(F264&lt;=$AB264,F264&gt;=$AC264),F264,"")))</f>
        <v>330945</v>
      </c>
      <c r="AE264" s="18">
        <f t="shared" ref="AE264:AE324" si="82">+IF(((IF(AND(J264&lt;=$AB264,J264&gt;=$AC264),J264,""))&lt;=0),"",(IF(AND(J264&lt;=$AB264,J264&gt;=$AC264),J264,"")))</f>
        <v>350000</v>
      </c>
      <c r="AF264" s="18">
        <f t="shared" ref="AF264:AF324" si="83">+IF(((IF(AND(N264&lt;=$AB264,N264&gt;=$AC264),N264,""))&lt;=0),"",(IF(AND(N264&lt;=$AB264,N264&gt;=$AC264),N264,"")))</f>
        <v>354448</v>
      </c>
      <c r="AG264" s="18" t="str">
        <f t="shared" ref="AG264:AG324" si="84">+IF(((IF(AND(R264&lt;=$AB264,R264&gt;=$AC264),R264,""))&lt;=0),"",(IF(AND(R264&lt;=$AB264,R264&gt;=$AC264),R264,"")))</f>
        <v/>
      </c>
      <c r="AH264" s="18" t="str">
        <f t="shared" ref="AH264:AH324" si="85">+IF(((IF(AND(V264&lt;=$AB264,V264&gt;=$AC264),V264,""))&lt;=0),"",(IF(AND(V264&lt;=$AB264,V264&gt;=$AC264),V264,"")))</f>
        <v/>
      </c>
      <c r="AI264" s="94">
        <f t="shared" si="78"/>
        <v>350000</v>
      </c>
      <c r="AJ264" s="39">
        <f t="shared" si="79"/>
        <v>12485.116058731694</v>
      </c>
      <c r="AK264" s="35">
        <f t="shared" si="80"/>
        <v>3.5671760167804836E-2</v>
      </c>
      <c r="AN264" s="41"/>
    </row>
    <row r="265" spans="1:40" s="15" customFormat="1" ht="85.5" customHeight="1" x14ac:dyDescent="0.2">
      <c r="A265" s="81">
        <v>258</v>
      </c>
      <c r="B265" s="82" t="s">
        <v>339</v>
      </c>
      <c r="C265" s="82" t="s">
        <v>1008</v>
      </c>
      <c r="D265" s="83" t="s">
        <v>1391</v>
      </c>
      <c r="E265" s="64">
        <v>224331</v>
      </c>
      <c r="F265" s="65">
        <v>224331</v>
      </c>
      <c r="G265" s="25" t="s">
        <v>1392</v>
      </c>
      <c r="H265" s="52" t="s">
        <v>1393</v>
      </c>
      <c r="I265" s="62">
        <v>380000</v>
      </c>
      <c r="J265" s="66">
        <v>380000</v>
      </c>
      <c r="K265" s="28" t="s">
        <v>1394</v>
      </c>
      <c r="L265" s="55" t="s">
        <v>1395</v>
      </c>
      <c r="M265" s="67">
        <v>316996</v>
      </c>
      <c r="N265" s="68">
        <v>316996</v>
      </c>
      <c r="O265" s="25" t="s">
        <v>1398</v>
      </c>
      <c r="P265" s="75" t="s">
        <v>1399</v>
      </c>
      <c r="Q265" s="69">
        <v>364545</v>
      </c>
      <c r="R265" s="63">
        <v>364545</v>
      </c>
      <c r="S265" s="24" t="s">
        <v>80</v>
      </c>
      <c r="T265" s="54" t="s">
        <v>81</v>
      </c>
      <c r="U265" s="18">
        <v>391061</v>
      </c>
      <c r="V265" s="18">
        <v>391061</v>
      </c>
      <c r="W265" s="18" t="s">
        <v>1396</v>
      </c>
      <c r="X265" s="77" t="s">
        <v>1397</v>
      </c>
      <c r="Y265" s="49">
        <f t="shared" si="73"/>
        <v>364545</v>
      </c>
      <c r="Z265" s="16">
        <f t="shared" si="74"/>
        <v>68212.475078243486</v>
      </c>
      <c r="AA265" s="35">
        <f t="shared" si="75"/>
        <v>0.1871167484898805</v>
      </c>
      <c r="AB265" s="36">
        <f t="shared" si="76"/>
        <v>432757.47507824347</v>
      </c>
      <c r="AC265" s="36">
        <f t="shared" si="77"/>
        <v>296332.52492175653</v>
      </c>
      <c r="AD265" s="18" t="str">
        <f t="shared" si="81"/>
        <v/>
      </c>
      <c r="AE265" s="18">
        <f t="shared" si="82"/>
        <v>380000</v>
      </c>
      <c r="AF265" s="18">
        <f t="shared" si="83"/>
        <v>316996</v>
      </c>
      <c r="AG265" s="18">
        <f t="shared" si="84"/>
        <v>364545</v>
      </c>
      <c r="AH265" s="18">
        <f t="shared" si="85"/>
        <v>391061</v>
      </c>
      <c r="AI265" s="94">
        <f t="shared" si="78"/>
        <v>372272.5</v>
      </c>
      <c r="AJ265" s="39">
        <f t="shared" si="79"/>
        <v>32634.767559562402</v>
      </c>
      <c r="AK265" s="35">
        <f t="shared" si="80"/>
        <v>8.7663653800810967E-2</v>
      </c>
      <c r="AN265" s="41"/>
    </row>
    <row r="266" spans="1:40" s="15" customFormat="1" ht="85.5" customHeight="1" x14ac:dyDescent="0.2">
      <c r="A266" s="81">
        <v>259</v>
      </c>
      <c r="B266" s="82" t="s">
        <v>340</v>
      </c>
      <c r="C266" s="82" t="s">
        <v>1009</v>
      </c>
      <c r="D266" s="83" t="s">
        <v>1391</v>
      </c>
      <c r="E266" s="64">
        <v>267608</v>
      </c>
      <c r="F266" s="65">
        <v>267608</v>
      </c>
      <c r="G266" s="25" t="s">
        <v>1392</v>
      </c>
      <c r="H266" s="52" t="s">
        <v>1393</v>
      </c>
      <c r="I266" s="62">
        <v>390000</v>
      </c>
      <c r="J266" s="66">
        <v>390000</v>
      </c>
      <c r="K266" s="28" t="s">
        <v>1394</v>
      </c>
      <c r="L266" s="55" t="s">
        <v>1395</v>
      </c>
      <c r="M266" s="67">
        <v>322014</v>
      </c>
      <c r="N266" s="68">
        <v>322014</v>
      </c>
      <c r="O266" s="25" t="s">
        <v>1398</v>
      </c>
      <c r="P266" s="75" t="s">
        <v>1399</v>
      </c>
      <c r="Q266" s="69">
        <v>370316</v>
      </c>
      <c r="R266" s="63">
        <v>370316</v>
      </c>
      <c r="S266" s="24" t="s">
        <v>80</v>
      </c>
      <c r="T266" s="54" t="s">
        <v>81</v>
      </c>
      <c r="U266" s="18">
        <v>397251</v>
      </c>
      <c r="V266" s="18">
        <v>397251</v>
      </c>
      <c r="W266" s="18" t="s">
        <v>1396</v>
      </c>
      <c r="X266" s="77" t="s">
        <v>1397</v>
      </c>
      <c r="Y266" s="49">
        <f t="shared" si="73"/>
        <v>370316</v>
      </c>
      <c r="Z266" s="16">
        <f t="shared" si="74"/>
        <v>54349.504075014447</v>
      </c>
      <c r="AA266" s="35">
        <f t="shared" si="75"/>
        <v>0.1467652061347996</v>
      </c>
      <c r="AB266" s="36">
        <f t="shared" si="76"/>
        <v>424665.50407501444</v>
      </c>
      <c r="AC266" s="36">
        <f t="shared" si="77"/>
        <v>315966.49592498556</v>
      </c>
      <c r="AD266" s="18" t="str">
        <f t="shared" si="81"/>
        <v/>
      </c>
      <c r="AE266" s="18">
        <f t="shared" si="82"/>
        <v>390000</v>
      </c>
      <c r="AF266" s="18">
        <f t="shared" si="83"/>
        <v>322014</v>
      </c>
      <c r="AG266" s="18">
        <f t="shared" si="84"/>
        <v>370316</v>
      </c>
      <c r="AH266" s="18">
        <f t="shared" si="85"/>
        <v>397251</v>
      </c>
      <c r="AI266" s="94">
        <f t="shared" si="78"/>
        <v>380158</v>
      </c>
      <c r="AJ266" s="39">
        <f t="shared" si="79"/>
        <v>33888.686227854865</v>
      </c>
      <c r="AK266" s="35">
        <f t="shared" si="80"/>
        <v>8.9143688223988091E-2</v>
      </c>
      <c r="AN266" s="41"/>
    </row>
    <row r="267" spans="1:40" s="15" customFormat="1" ht="85.5" customHeight="1" x14ac:dyDescent="0.2">
      <c r="A267" s="81">
        <v>260</v>
      </c>
      <c r="B267" s="82" t="s">
        <v>341</v>
      </c>
      <c r="C267" s="82" t="s">
        <v>1010</v>
      </c>
      <c r="D267" s="83" t="s">
        <v>1391</v>
      </c>
      <c r="E267" s="64">
        <v>295977</v>
      </c>
      <c r="F267" s="65">
        <v>295977</v>
      </c>
      <c r="G267" s="25" t="s">
        <v>1392</v>
      </c>
      <c r="H267" s="52" t="s">
        <v>1393</v>
      </c>
      <c r="I267" s="62">
        <v>450000</v>
      </c>
      <c r="J267" s="66">
        <v>450000</v>
      </c>
      <c r="K267" s="28" t="s">
        <v>1394</v>
      </c>
      <c r="L267" s="55" t="s">
        <v>1395</v>
      </c>
      <c r="M267" s="67">
        <v>351577</v>
      </c>
      <c r="N267" s="68">
        <v>351577</v>
      </c>
      <c r="O267" s="25" t="s">
        <v>1398</v>
      </c>
      <c r="P267" s="75" t="s">
        <v>1399</v>
      </c>
      <c r="Q267" s="69">
        <v>404313</v>
      </c>
      <c r="R267" s="63">
        <v>404313</v>
      </c>
      <c r="S267" s="24" t="s">
        <v>80</v>
      </c>
      <c r="T267" s="54" t="s">
        <v>81</v>
      </c>
      <c r="U267" s="18">
        <v>433721</v>
      </c>
      <c r="V267" s="18">
        <v>433721</v>
      </c>
      <c r="W267" s="18" t="s">
        <v>1396</v>
      </c>
      <c r="X267" s="77" t="s">
        <v>1397</v>
      </c>
      <c r="Y267" s="49">
        <f t="shared" si="73"/>
        <v>404313</v>
      </c>
      <c r="Z267" s="16">
        <f t="shared" si="74"/>
        <v>63228.747653262813</v>
      </c>
      <c r="AA267" s="35">
        <f t="shared" si="75"/>
        <v>0.1563856409595111</v>
      </c>
      <c r="AB267" s="36">
        <f t="shared" si="76"/>
        <v>467541.74765326281</v>
      </c>
      <c r="AC267" s="36">
        <f t="shared" si="77"/>
        <v>341084.25234673719</v>
      </c>
      <c r="AD267" s="18" t="str">
        <f t="shared" si="81"/>
        <v/>
      </c>
      <c r="AE267" s="18">
        <f t="shared" si="82"/>
        <v>450000</v>
      </c>
      <c r="AF267" s="18">
        <f t="shared" si="83"/>
        <v>351577</v>
      </c>
      <c r="AG267" s="18">
        <f t="shared" si="84"/>
        <v>404313</v>
      </c>
      <c r="AH267" s="18">
        <f t="shared" si="85"/>
        <v>433721</v>
      </c>
      <c r="AI267" s="94">
        <f t="shared" si="78"/>
        <v>419017</v>
      </c>
      <c r="AJ267" s="39">
        <f t="shared" si="79"/>
        <v>43236.700879191361</v>
      </c>
      <c r="AK267" s="35">
        <f t="shared" si="80"/>
        <v>0.10318603035006065</v>
      </c>
      <c r="AN267" s="41"/>
    </row>
    <row r="268" spans="1:40" s="15" customFormat="1" ht="85.5" customHeight="1" x14ac:dyDescent="0.2">
      <c r="A268" s="81">
        <v>261</v>
      </c>
      <c r="B268" s="82" t="s">
        <v>342</v>
      </c>
      <c r="C268" s="82" t="s">
        <v>1011</v>
      </c>
      <c r="D268" s="83" t="s">
        <v>1391</v>
      </c>
      <c r="E268" s="64">
        <v>751871</v>
      </c>
      <c r="F268" s="65">
        <v>751871</v>
      </c>
      <c r="G268" s="25" t="s">
        <v>1392</v>
      </c>
      <c r="H268" s="52" t="s">
        <v>1393</v>
      </c>
      <c r="I268" s="62">
        <v>550000</v>
      </c>
      <c r="J268" s="66">
        <v>550000</v>
      </c>
      <c r="K268" s="28" t="s">
        <v>1394</v>
      </c>
      <c r="L268" s="55" t="s">
        <v>1395</v>
      </c>
      <c r="M268" s="67">
        <v>805268</v>
      </c>
      <c r="N268" s="68">
        <v>805268</v>
      </c>
      <c r="O268" s="25" t="s">
        <v>1398</v>
      </c>
      <c r="P268" s="75" t="s">
        <v>1399</v>
      </c>
      <c r="Q268" s="69">
        <v>926058</v>
      </c>
      <c r="R268" s="63">
        <v>926058</v>
      </c>
      <c r="S268" s="24" t="s">
        <v>80</v>
      </c>
      <c r="T268" s="54" t="s">
        <v>81</v>
      </c>
      <c r="U268" s="18">
        <v>993414</v>
      </c>
      <c r="V268" s="18">
        <v>993414</v>
      </c>
      <c r="W268" s="18" t="s">
        <v>1396</v>
      </c>
      <c r="X268" s="77" t="s">
        <v>1397</v>
      </c>
      <c r="Y268" s="49">
        <f t="shared" si="73"/>
        <v>805268</v>
      </c>
      <c r="Z268" s="16">
        <f t="shared" si="74"/>
        <v>171757.18191737996</v>
      </c>
      <c r="AA268" s="35">
        <f t="shared" si="75"/>
        <v>0.21329194990659006</v>
      </c>
      <c r="AB268" s="36">
        <f t="shared" si="76"/>
        <v>977025.18191737996</v>
      </c>
      <c r="AC268" s="36">
        <f t="shared" si="77"/>
        <v>633510.81808262004</v>
      </c>
      <c r="AD268" s="18">
        <f t="shared" si="81"/>
        <v>751871</v>
      </c>
      <c r="AE268" s="18" t="str">
        <f t="shared" si="82"/>
        <v/>
      </c>
      <c r="AF268" s="18">
        <f t="shared" si="83"/>
        <v>805268</v>
      </c>
      <c r="AG268" s="18">
        <f t="shared" si="84"/>
        <v>926058</v>
      </c>
      <c r="AH268" s="18" t="str">
        <f t="shared" si="85"/>
        <v/>
      </c>
      <c r="AI268" s="94">
        <f t="shared" si="78"/>
        <v>805268</v>
      </c>
      <c r="AJ268" s="39">
        <f t="shared" si="79"/>
        <v>89239.915095955424</v>
      </c>
      <c r="AK268" s="35">
        <f t="shared" si="80"/>
        <v>0.11082014322679583</v>
      </c>
      <c r="AN268" s="41"/>
    </row>
    <row r="269" spans="1:40" s="15" customFormat="1" ht="85.5" customHeight="1" x14ac:dyDescent="0.2">
      <c r="A269" s="81">
        <v>262</v>
      </c>
      <c r="B269" s="82" t="s">
        <v>343</v>
      </c>
      <c r="C269" s="82" t="s">
        <v>1012</v>
      </c>
      <c r="D269" s="83" t="s">
        <v>1391</v>
      </c>
      <c r="E269" s="64">
        <v>714419</v>
      </c>
      <c r="F269" s="65">
        <v>714419</v>
      </c>
      <c r="G269" s="25" t="s">
        <v>1392</v>
      </c>
      <c r="H269" s="52" t="s">
        <v>1393</v>
      </c>
      <c r="I269" s="62">
        <v>650000</v>
      </c>
      <c r="J269" s="66">
        <v>650000</v>
      </c>
      <c r="K269" s="28" t="s">
        <v>1394</v>
      </c>
      <c r="L269" s="55" t="s">
        <v>1395</v>
      </c>
      <c r="M269" s="67">
        <v>765155</v>
      </c>
      <c r="N269" s="68">
        <v>765155</v>
      </c>
      <c r="O269" s="25" t="s">
        <v>1398</v>
      </c>
      <c r="P269" s="75" t="s">
        <v>1399</v>
      </c>
      <c r="Q269" s="69">
        <v>879928</v>
      </c>
      <c r="R269" s="63">
        <v>879928</v>
      </c>
      <c r="S269" s="24" t="s">
        <v>80</v>
      </c>
      <c r="T269" s="54" t="s">
        <v>81</v>
      </c>
      <c r="U269" s="18">
        <v>943930</v>
      </c>
      <c r="V269" s="18">
        <v>943930</v>
      </c>
      <c r="W269" s="18" t="s">
        <v>1396</v>
      </c>
      <c r="X269" s="77" t="s">
        <v>1397</v>
      </c>
      <c r="Y269" s="49">
        <f t="shared" si="73"/>
        <v>765155</v>
      </c>
      <c r="Z269" s="16">
        <f t="shared" si="74"/>
        <v>120113.37971391884</v>
      </c>
      <c r="AA269" s="35">
        <f t="shared" si="75"/>
        <v>0.15697914764187496</v>
      </c>
      <c r="AB269" s="36">
        <f t="shared" si="76"/>
        <v>885268.37971391878</v>
      </c>
      <c r="AC269" s="36">
        <f t="shared" si="77"/>
        <v>645041.62028608122</v>
      </c>
      <c r="AD269" s="18">
        <f t="shared" si="81"/>
        <v>714419</v>
      </c>
      <c r="AE269" s="18">
        <f t="shared" si="82"/>
        <v>650000</v>
      </c>
      <c r="AF269" s="18">
        <f t="shared" si="83"/>
        <v>765155</v>
      </c>
      <c r="AG269" s="18">
        <f t="shared" si="84"/>
        <v>879928</v>
      </c>
      <c r="AH269" s="18" t="str">
        <f t="shared" si="85"/>
        <v/>
      </c>
      <c r="AI269" s="94">
        <f t="shared" si="78"/>
        <v>739787</v>
      </c>
      <c r="AJ269" s="39">
        <f t="shared" si="79"/>
        <v>97218.644935012344</v>
      </c>
      <c r="AK269" s="35">
        <f t="shared" si="80"/>
        <v>0.13141437323852995</v>
      </c>
      <c r="AN269" s="41"/>
    </row>
    <row r="270" spans="1:40" s="15" customFormat="1" ht="85.5" customHeight="1" x14ac:dyDescent="0.2">
      <c r="A270" s="81">
        <v>263</v>
      </c>
      <c r="B270" s="82" t="s">
        <v>344</v>
      </c>
      <c r="C270" s="82" t="s">
        <v>1013</v>
      </c>
      <c r="D270" s="83" t="s">
        <v>1391</v>
      </c>
      <c r="E270" s="64">
        <v>796399</v>
      </c>
      <c r="F270" s="65">
        <v>796399</v>
      </c>
      <c r="G270" s="25" t="s">
        <v>1392</v>
      </c>
      <c r="H270" s="52" t="s">
        <v>1393</v>
      </c>
      <c r="I270" s="62">
        <v>700000</v>
      </c>
      <c r="J270" s="66">
        <v>700000</v>
      </c>
      <c r="K270" s="28" t="s">
        <v>1394</v>
      </c>
      <c r="L270" s="55" t="s">
        <v>1395</v>
      </c>
      <c r="M270" s="67">
        <v>852958</v>
      </c>
      <c r="N270" s="68">
        <v>852958</v>
      </c>
      <c r="O270" s="25" t="s">
        <v>1398</v>
      </c>
      <c r="P270" s="75" t="s">
        <v>1399</v>
      </c>
      <c r="Q270" s="69">
        <v>980902</v>
      </c>
      <c r="R270" s="63">
        <v>980902</v>
      </c>
      <c r="S270" s="24" t="s">
        <v>80</v>
      </c>
      <c r="T270" s="54" t="s">
        <v>81</v>
      </c>
      <c r="U270" s="18">
        <v>1052247</v>
      </c>
      <c r="V270" s="18">
        <v>1052247</v>
      </c>
      <c r="W270" s="18" t="s">
        <v>1396</v>
      </c>
      <c r="X270" s="77" t="s">
        <v>1397</v>
      </c>
      <c r="Y270" s="49">
        <f t="shared" si="73"/>
        <v>852958</v>
      </c>
      <c r="Z270" s="16">
        <f t="shared" si="74"/>
        <v>141341.28162960726</v>
      </c>
      <c r="AA270" s="35">
        <f t="shared" si="75"/>
        <v>0.1657071996858078</v>
      </c>
      <c r="AB270" s="36">
        <f t="shared" si="76"/>
        <v>994299.28162960731</v>
      </c>
      <c r="AC270" s="36">
        <f t="shared" si="77"/>
        <v>711616.71837039269</v>
      </c>
      <c r="AD270" s="18">
        <f t="shared" si="81"/>
        <v>796399</v>
      </c>
      <c r="AE270" s="18" t="str">
        <f t="shared" si="82"/>
        <v/>
      </c>
      <c r="AF270" s="18">
        <f t="shared" si="83"/>
        <v>852958</v>
      </c>
      <c r="AG270" s="18">
        <f t="shared" si="84"/>
        <v>980902</v>
      </c>
      <c r="AH270" s="18" t="str">
        <f t="shared" si="85"/>
        <v/>
      </c>
      <c r="AI270" s="94">
        <f t="shared" si="78"/>
        <v>852958</v>
      </c>
      <c r="AJ270" s="39">
        <f t="shared" si="79"/>
        <v>94525.080116337384</v>
      </c>
      <c r="AK270" s="35">
        <f t="shared" si="80"/>
        <v>0.11082032188728798</v>
      </c>
      <c r="AN270" s="41"/>
    </row>
    <row r="271" spans="1:40" s="15" customFormat="1" ht="85.5" customHeight="1" x14ac:dyDescent="0.2">
      <c r="A271" s="81">
        <v>264</v>
      </c>
      <c r="B271" s="82" t="s">
        <v>345</v>
      </c>
      <c r="C271" s="82" t="s">
        <v>1014</v>
      </c>
      <c r="D271" s="83" t="s">
        <v>1391</v>
      </c>
      <c r="E271" s="64">
        <v>696306</v>
      </c>
      <c r="F271" s="65">
        <v>696306</v>
      </c>
      <c r="G271" s="25" t="s">
        <v>1392</v>
      </c>
      <c r="H271" s="52" t="s">
        <v>1393</v>
      </c>
      <c r="I271" s="62">
        <v>650000</v>
      </c>
      <c r="J271" s="66">
        <v>650000</v>
      </c>
      <c r="K271" s="28" t="s">
        <v>1394</v>
      </c>
      <c r="L271" s="55" t="s">
        <v>1395</v>
      </c>
      <c r="M271" s="67">
        <v>745757</v>
      </c>
      <c r="N271" s="68">
        <v>745757</v>
      </c>
      <c r="O271" s="25" t="s">
        <v>1398</v>
      </c>
      <c r="P271" s="75" t="s">
        <v>1399</v>
      </c>
      <c r="Q271" s="69">
        <v>857620</v>
      </c>
      <c r="R271" s="63">
        <v>857620</v>
      </c>
      <c r="S271" s="24" t="s">
        <v>80</v>
      </c>
      <c r="T271" s="54" t="s">
        <v>81</v>
      </c>
      <c r="U271" s="18">
        <v>919999</v>
      </c>
      <c r="V271" s="18">
        <v>919999</v>
      </c>
      <c r="W271" s="18" t="s">
        <v>1396</v>
      </c>
      <c r="X271" s="77" t="s">
        <v>1397</v>
      </c>
      <c r="Y271" s="49">
        <f t="shared" si="73"/>
        <v>745757</v>
      </c>
      <c r="Z271" s="16">
        <f t="shared" si="74"/>
        <v>112381.066978829</v>
      </c>
      <c r="AA271" s="35">
        <f t="shared" si="75"/>
        <v>0.15069394853662654</v>
      </c>
      <c r="AB271" s="36">
        <f t="shared" si="76"/>
        <v>858138.06697882898</v>
      </c>
      <c r="AC271" s="36">
        <f t="shared" si="77"/>
        <v>633375.93302117102</v>
      </c>
      <c r="AD271" s="18">
        <f t="shared" si="81"/>
        <v>696306</v>
      </c>
      <c r="AE271" s="18">
        <f t="shared" si="82"/>
        <v>650000</v>
      </c>
      <c r="AF271" s="18">
        <f t="shared" si="83"/>
        <v>745757</v>
      </c>
      <c r="AG271" s="18">
        <f t="shared" si="84"/>
        <v>857620</v>
      </c>
      <c r="AH271" s="18" t="str">
        <f t="shared" si="85"/>
        <v/>
      </c>
      <c r="AI271" s="94">
        <f t="shared" si="78"/>
        <v>721031.5</v>
      </c>
      <c r="AJ271" s="39">
        <f t="shared" si="79"/>
        <v>89163.077116689208</v>
      </c>
      <c r="AK271" s="35">
        <f t="shared" si="80"/>
        <v>0.12366044634206579</v>
      </c>
      <c r="AN271" s="41"/>
    </row>
    <row r="272" spans="1:40" s="15" customFormat="1" ht="85.5" customHeight="1" x14ac:dyDescent="0.2">
      <c r="A272" s="81">
        <v>265</v>
      </c>
      <c r="B272" s="82" t="s">
        <v>346</v>
      </c>
      <c r="C272" s="82" t="s">
        <v>1015</v>
      </c>
      <c r="D272" s="83" t="s">
        <v>1391</v>
      </c>
      <c r="E272" s="64">
        <v>882043</v>
      </c>
      <c r="F272" s="65">
        <v>882043</v>
      </c>
      <c r="G272" s="25" t="s">
        <v>1392</v>
      </c>
      <c r="H272" s="52" t="s">
        <v>1393</v>
      </c>
      <c r="I272" s="62">
        <v>800000</v>
      </c>
      <c r="J272" s="66">
        <v>800000</v>
      </c>
      <c r="K272" s="28" t="s">
        <v>1394</v>
      </c>
      <c r="L272" s="55" t="s">
        <v>1395</v>
      </c>
      <c r="M272" s="67">
        <v>944684</v>
      </c>
      <c r="N272" s="68">
        <v>944684</v>
      </c>
      <c r="O272" s="25" t="s">
        <v>1398</v>
      </c>
      <c r="P272" s="75" t="s">
        <v>1399</v>
      </c>
      <c r="Q272" s="69">
        <v>1086387</v>
      </c>
      <c r="R272" s="63">
        <v>1086387</v>
      </c>
      <c r="S272" s="24" t="s">
        <v>80</v>
      </c>
      <c r="T272" s="54" t="s">
        <v>81</v>
      </c>
      <c r="U272" s="18">
        <v>1165405</v>
      </c>
      <c r="V272" s="18">
        <v>1165405</v>
      </c>
      <c r="W272" s="18" t="s">
        <v>1396</v>
      </c>
      <c r="X272" s="77" t="s">
        <v>1397</v>
      </c>
      <c r="Y272" s="49">
        <f t="shared" si="73"/>
        <v>944684</v>
      </c>
      <c r="Z272" s="16">
        <f t="shared" si="74"/>
        <v>149033.31408346241</v>
      </c>
      <c r="AA272" s="35">
        <f t="shared" si="75"/>
        <v>0.15775996426684732</v>
      </c>
      <c r="AB272" s="36">
        <f t="shared" si="76"/>
        <v>1093717.3140834623</v>
      </c>
      <c r="AC272" s="36">
        <f t="shared" si="77"/>
        <v>795650.68591653765</v>
      </c>
      <c r="AD272" s="18">
        <f t="shared" si="81"/>
        <v>882043</v>
      </c>
      <c r="AE272" s="18">
        <f t="shared" si="82"/>
        <v>800000</v>
      </c>
      <c r="AF272" s="18">
        <f t="shared" si="83"/>
        <v>944684</v>
      </c>
      <c r="AG272" s="18">
        <f t="shared" si="84"/>
        <v>1086387</v>
      </c>
      <c r="AH272" s="18" t="str">
        <f t="shared" si="85"/>
        <v/>
      </c>
      <c r="AI272" s="94">
        <f t="shared" si="78"/>
        <v>913363.5</v>
      </c>
      <c r="AJ272" s="39">
        <f t="shared" si="79"/>
        <v>120913.92699630042</v>
      </c>
      <c r="AK272" s="35">
        <f t="shared" si="80"/>
        <v>0.13238313880103642</v>
      </c>
      <c r="AN272" s="41"/>
    </row>
    <row r="273" spans="1:40" s="15" customFormat="1" ht="85.5" customHeight="1" x14ac:dyDescent="0.2">
      <c r="A273" s="81">
        <v>266</v>
      </c>
      <c r="B273" s="82" t="s">
        <v>347</v>
      </c>
      <c r="C273" s="82" t="s">
        <v>1016</v>
      </c>
      <c r="D273" s="83" t="s">
        <v>1391</v>
      </c>
      <c r="E273" s="64">
        <v>459261</v>
      </c>
      <c r="F273" s="65">
        <v>459261</v>
      </c>
      <c r="G273" s="25" t="s">
        <v>1392</v>
      </c>
      <c r="H273" s="52" t="s">
        <v>1393</v>
      </c>
      <c r="I273" s="62">
        <v>950000</v>
      </c>
      <c r="J273" s="66">
        <v>950000</v>
      </c>
      <c r="K273" s="28" t="s">
        <v>1394</v>
      </c>
      <c r="L273" s="55" t="s">
        <v>1395</v>
      </c>
      <c r="M273" s="67">
        <v>491410</v>
      </c>
      <c r="N273" s="68">
        <v>491410</v>
      </c>
      <c r="O273" s="25" t="s">
        <v>1398</v>
      </c>
      <c r="P273" s="75" t="s">
        <v>1399</v>
      </c>
      <c r="Q273" s="69">
        <v>565121</v>
      </c>
      <c r="R273" s="63">
        <v>565121</v>
      </c>
      <c r="S273" s="24" t="s">
        <v>80</v>
      </c>
      <c r="T273" s="54" t="s">
        <v>81</v>
      </c>
      <c r="U273" s="18">
        <v>606225</v>
      </c>
      <c r="V273" s="18">
        <v>606225</v>
      </c>
      <c r="W273" s="18" t="s">
        <v>1396</v>
      </c>
      <c r="X273" s="77" t="s">
        <v>1397</v>
      </c>
      <c r="Y273" s="49">
        <f t="shared" si="73"/>
        <v>565121</v>
      </c>
      <c r="Z273" s="16">
        <f t="shared" si="74"/>
        <v>196416.17794188947</v>
      </c>
      <c r="AA273" s="35">
        <f t="shared" si="75"/>
        <v>0.34756481875897283</v>
      </c>
      <c r="AB273" s="36">
        <f t="shared" si="76"/>
        <v>761537.1779418895</v>
      </c>
      <c r="AC273" s="36">
        <f t="shared" si="77"/>
        <v>368704.8220581105</v>
      </c>
      <c r="AD273" s="18">
        <f t="shared" si="81"/>
        <v>459261</v>
      </c>
      <c r="AE273" s="18" t="str">
        <f t="shared" si="82"/>
        <v/>
      </c>
      <c r="AF273" s="18">
        <f t="shared" si="83"/>
        <v>491410</v>
      </c>
      <c r="AG273" s="18">
        <f t="shared" si="84"/>
        <v>565121</v>
      </c>
      <c r="AH273" s="18">
        <f t="shared" si="85"/>
        <v>606225</v>
      </c>
      <c r="AI273" s="94">
        <f t="shared" si="78"/>
        <v>528265.5</v>
      </c>
      <c r="AJ273" s="39">
        <f t="shared" si="79"/>
        <v>67171.205176896052</v>
      </c>
      <c r="AK273" s="35">
        <f t="shared" si="80"/>
        <v>0.12715425326260385</v>
      </c>
      <c r="AN273" s="41"/>
    </row>
    <row r="274" spans="1:40" s="15" customFormat="1" ht="85.5" customHeight="1" x14ac:dyDescent="0.2">
      <c r="A274" s="81">
        <v>267</v>
      </c>
      <c r="B274" s="82" t="s">
        <v>348</v>
      </c>
      <c r="C274" s="82" t="s">
        <v>1017</v>
      </c>
      <c r="D274" s="83" t="s">
        <v>1391</v>
      </c>
      <c r="E274" s="64">
        <v>58625</v>
      </c>
      <c r="F274" s="65">
        <v>58625</v>
      </c>
      <c r="G274" s="25" t="s">
        <v>1392</v>
      </c>
      <c r="H274" s="52" t="s">
        <v>1393</v>
      </c>
      <c r="I274" s="62">
        <v>250000</v>
      </c>
      <c r="J274" s="66">
        <v>250000</v>
      </c>
      <c r="K274" s="28" t="s">
        <v>1394</v>
      </c>
      <c r="L274" s="55" t="s">
        <v>1395</v>
      </c>
      <c r="M274" s="67">
        <v>62789</v>
      </c>
      <c r="N274" s="68">
        <v>62789</v>
      </c>
      <c r="O274" s="25" t="s">
        <v>1398</v>
      </c>
      <c r="P274" s="75" t="s">
        <v>1399</v>
      </c>
      <c r="Q274" s="69">
        <v>72208</v>
      </c>
      <c r="R274" s="63">
        <v>72208</v>
      </c>
      <c r="S274" s="24" t="s">
        <v>80</v>
      </c>
      <c r="T274" s="54" t="s">
        <v>81</v>
      </c>
      <c r="U274" s="18">
        <v>77460</v>
      </c>
      <c r="V274" s="18">
        <v>77460</v>
      </c>
      <c r="W274" s="18" t="s">
        <v>1396</v>
      </c>
      <c r="X274" s="77" t="s">
        <v>1397</v>
      </c>
      <c r="Y274" s="49">
        <f t="shared" si="73"/>
        <v>72208</v>
      </c>
      <c r="Z274" s="16">
        <f t="shared" si="74"/>
        <v>81835.361954964188</v>
      </c>
      <c r="AA274" s="35">
        <f t="shared" si="75"/>
        <v>1.1333281901584893</v>
      </c>
      <c r="AB274" s="36">
        <f t="shared" si="76"/>
        <v>154043.36195496417</v>
      </c>
      <c r="AC274" s="36">
        <f t="shared" si="77"/>
        <v>-9627.361954964188</v>
      </c>
      <c r="AD274" s="18">
        <f t="shared" si="81"/>
        <v>58625</v>
      </c>
      <c r="AE274" s="18" t="str">
        <f t="shared" si="82"/>
        <v/>
      </c>
      <c r="AF274" s="18">
        <f t="shared" si="83"/>
        <v>62789</v>
      </c>
      <c r="AG274" s="18">
        <f t="shared" si="84"/>
        <v>72208</v>
      </c>
      <c r="AH274" s="18">
        <f t="shared" si="85"/>
        <v>77460</v>
      </c>
      <c r="AI274" s="94">
        <f t="shared" si="78"/>
        <v>67498.5</v>
      </c>
      <c r="AJ274" s="39">
        <f t="shared" si="79"/>
        <v>8602.9709790668639</v>
      </c>
      <c r="AK274" s="35">
        <f t="shared" si="80"/>
        <v>0.12745425422886233</v>
      </c>
      <c r="AN274" s="41"/>
    </row>
    <row r="275" spans="1:40" s="15" customFormat="1" ht="85.5" customHeight="1" x14ac:dyDescent="0.2">
      <c r="A275" s="81">
        <v>268</v>
      </c>
      <c r="B275" s="82" t="s">
        <v>349</v>
      </c>
      <c r="C275" s="82" t="s">
        <v>1018</v>
      </c>
      <c r="D275" s="83" t="s">
        <v>1391</v>
      </c>
      <c r="E275" s="64">
        <v>101031</v>
      </c>
      <c r="F275" s="65">
        <v>101031</v>
      </c>
      <c r="G275" s="25" t="s">
        <v>1392</v>
      </c>
      <c r="H275" s="52" t="s">
        <v>1393</v>
      </c>
      <c r="I275" s="62">
        <v>180000</v>
      </c>
      <c r="J275" s="66">
        <v>180000</v>
      </c>
      <c r="K275" s="28" t="s">
        <v>1394</v>
      </c>
      <c r="L275" s="55" t="s">
        <v>1395</v>
      </c>
      <c r="M275" s="67">
        <v>108206</v>
      </c>
      <c r="N275" s="68">
        <v>108206</v>
      </c>
      <c r="O275" s="25" t="s">
        <v>1398</v>
      </c>
      <c r="P275" s="75" t="s">
        <v>1399</v>
      </c>
      <c r="Q275" s="69">
        <v>124437</v>
      </c>
      <c r="R275" s="63">
        <v>124437</v>
      </c>
      <c r="S275" s="24" t="s">
        <v>80</v>
      </c>
      <c r="T275" s="54" t="s">
        <v>81</v>
      </c>
      <c r="U275" s="18">
        <v>133487</v>
      </c>
      <c r="V275" s="18">
        <v>133487</v>
      </c>
      <c r="W275" s="18" t="s">
        <v>1396</v>
      </c>
      <c r="X275" s="77" t="s">
        <v>1397</v>
      </c>
      <c r="Y275" s="49">
        <f t="shared" si="73"/>
        <v>124437</v>
      </c>
      <c r="Z275" s="16">
        <f t="shared" si="74"/>
        <v>31047.043139403802</v>
      </c>
      <c r="AA275" s="35">
        <f t="shared" si="75"/>
        <v>0.24950009353651889</v>
      </c>
      <c r="AB275" s="36">
        <f t="shared" si="76"/>
        <v>155484.0431394038</v>
      </c>
      <c r="AC275" s="36">
        <f t="shared" si="77"/>
        <v>93389.956860596198</v>
      </c>
      <c r="AD275" s="18">
        <f t="shared" si="81"/>
        <v>101031</v>
      </c>
      <c r="AE275" s="18" t="str">
        <f t="shared" si="82"/>
        <v/>
      </c>
      <c r="AF275" s="18">
        <f t="shared" si="83"/>
        <v>108206</v>
      </c>
      <c r="AG275" s="18">
        <f t="shared" si="84"/>
        <v>124437</v>
      </c>
      <c r="AH275" s="18">
        <f t="shared" si="85"/>
        <v>133487</v>
      </c>
      <c r="AI275" s="94">
        <f t="shared" si="78"/>
        <v>116321.5</v>
      </c>
      <c r="AJ275" s="39">
        <f t="shared" si="79"/>
        <v>14824.501731368018</v>
      </c>
      <c r="AK275" s="35">
        <f t="shared" si="80"/>
        <v>0.12744421049735447</v>
      </c>
      <c r="AN275" s="41"/>
    </row>
    <row r="276" spans="1:40" s="15" customFormat="1" ht="85.5" customHeight="1" x14ac:dyDescent="0.2">
      <c r="A276" s="81">
        <v>269</v>
      </c>
      <c r="B276" s="82" t="s">
        <v>350</v>
      </c>
      <c r="C276" s="82" t="s">
        <v>1019</v>
      </c>
      <c r="D276" s="83" t="s">
        <v>1391</v>
      </c>
      <c r="E276" s="64">
        <v>149963</v>
      </c>
      <c r="F276" s="65">
        <v>149963</v>
      </c>
      <c r="G276" s="25" t="s">
        <v>1392</v>
      </c>
      <c r="H276" s="52" t="s">
        <v>1393</v>
      </c>
      <c r="I276" s="62">
        <v>350000</v>
      </c>
      <c r="J276" s="66">
        <v>350000</v>
      </c>
      <c r="K276" s="28" t="s">
        <v>1394</v>
      </c>
      <c r="L276" s="55" t="s">
        <v>1395</v>
      </c>
      <c r="M276" s="67">
        <v>160612</v>
      </c>
      <c r="N276" s="68">
        <v>160612</v>
      </c>
      <c r="O276" s="25" t="s">
        <v>1398</v>
      </c>
      <c r="P276" s="75" t="s">
        <v>1399</v>
      </c>
      <c r="Q276" s="69">
        <v>184704</v>
      </c>
      <c r="R276" s="63">
        <v>184704</v>
      </c>
      <c r="S276" s="24" t="s">
        <v>80</v>
      </c>
      <c r="T276" s="54" t="s">
        <v>81</v>
      </c>
      <c r="U276" s="18">
        <v>198139</v>
      </c>
      <c r="V276" s="18">
        <v>198139</v>
      </c>
      <c r="W276" s="18" t="s">
        <v>1396</v>
      </c>
      <c r="X276" s="77" t="s">
        <v>1397</v>
      </c>
      <c r="Y276" s="49">
        <f t="shared" si="73"/>
        <v>184704</v>
      </c>
      <c r="Z276" s="16">
        <f t="shared" si="74"/>
        <v>81264.263832880461</v>
      </c>
      <c r="AA276" s="35">
        <f t="shared" si="75"/>
        <v>0.43997024337794777</v>
      </c>
      <c r="AB276" s="36">
        <f t="shared" si="76"/>
        <v>265968.26383288048</v>
      </c>
      <c r="AC276" s="36">
        <f t="shared" si="77"/>
        <v>103439.73616711954</v>
      </c>
      <c r="AD276" s="18">
        <f t="shared" si="81"/>
        <v>149963</v>
      </c>
      <c r="AE276" s="18" t="str">
        <f t="shared" si="82"/>
        <v/>
      </c>
      <c r="AF276" s="18">
        <f t="shared" si="83"/>
        <v>160612</v>
      </c>
      <c r="AG276" s="18">
        <f t="shared" si="84"/>
        <v>184704</v>
      </c>
      <c r="AH276" s="18">
        <f t="shared" si="85"/>
        <v>198139</v>
      </c>
      <c r="AI276" s="94">
        <f t="shared" si="78"/>
        <v>172658</v>
      </c>
      <c r="AJ276" s="39">
        <f t="shared" si="79"/>
        <v>22004.667451853635</v>
      </c>
      <c r="AK276" s="35">
        <f t="shared" si="80"/>
        <v>0.12744655591894749</v>
      </c>
      <c r="AN276" s="41"/>
    </row>
    <row r="277" spans="1:40" s="15" customFormat="1" ht="85.5" customHeight="1" x14ac:dyDescent="0.2">
      <c r="A277" s="81">
        <v>270</v>
      </c>
      <c r="B277" s="82" t="s">
        <v>351</v>
      </c>
      <c r="C277" s="82" t="s">
        <v>1020</v>
      </c>
      <c r="D277" s="83" t="s">
        <v>1391</v>
      </c>
      <c r="E277" s="64">
        <v>626435</v>
      </c>
      <c r="F277" s="65">
        <v>626435</v>
      </c>
      <c r="G277" s="25" t="s">
        <v>1392</v>
      </c>
      <c r="H277" s="52" t="s">
        <v>1393</v>
      </c>
      <c r="I277" s="62">
        <v>550000</v>
      </c>
      <c r="J277" s="66">
        <v>550000</v>
      </c>
      <c r="K277" s="28" t="s">
        <v>1394</v>
      </c>
      <c r="L277" s="55" t="s">
        <v>1395</v>
      </c>
      <c r="M277" s="67">
        <v>670923</v>
      </c>
      <c r="N277" s="68">
        <v>670923</v>
      </c>
      <c r="O277" s="25" t="s">
        <v>1398</v>
      </c>
      <c r="P277" s="75" t="s">
        <v>1399</v>
      </c>
      <c r="Q277" s="69">
        <v>771562</v>
      </c>
      <c r="R277" s="63">
        <v>771562</v>
      </c>
      <c r="S277" s="24" t="s">
        <v>80</v>
      </c>
      <c r="T277" s="54" t="s">
        <v>81</v>
      </c>
      <c r="U277" s="18">
        <v>827681</v>
      </c>
      <c r="V277" s="18">
        <v>827681</v>
      </c>
      <c r="W277" s="18" t="s">
        <v>1396</v>
      </c>
      <c r="X277" s="77" t="s">
        <v>1397</v>
      </c>
      <c r="Y277" s="49">
        <f t="shared" si="73"/>
        <v>670923</v>
      </c>
      <c r="Z277" s="16">
        <f t="shared" si="74"/>
        <v>111367.1272400431</v>
      </c>
      <c r="AA277" s="35">
        <f t="shared" si="75"/>
        <v>0.16599092181970673</v>
      </c>
      <c r="AB277" s="36">
        <f t="shared" si="76"/>
        <v>782290.12724004313</v>
      </c>
      <c r="AC277" s="36">
        <f t="shared" si="77"/>
        <v>559555.87275995687</v>
      </c>
      <c r="AD277" s="18">
        <f t="shared" si="81"/>
        <v>626435</v>
      </c>
      <c r="AE277" s="18" t="str">
        <f t="shared" si="82"/>
        <v/>
      </c>
      <c r="AF277" s="18">
        <f t="shared" si="83"/>
        <v>670923</v>
      </c>
      <c r="AG277" s="18">
        <f t="shared" si="84"/>
        <v>771562</v>
      </c>
      <c r="AH277" s="18" t="str">
        <f t="shared" si="85"/>
        <v/>
      </c>
      <c r="AI277" s="94">
        <f t="shared" si="78"/>
        <v>670923</v>
      </c>
      <c r="AJ277" s="39">
        <f t="shared" si="79"/>
        <v>74351.907164510587</v>
      </c>
      <c r="AK277" s="35">
        <f t="shared" si="80"/>
        <v>0.11082032836034923</v>
      </c>
      <c r="AN277" s="41"/>
    </row>
    <row r="278" spans="1:40" s="15" customFormat="1" ht="85.5" customHeight="1" x14ac:dyDescent="0.2">
      <c r="A278" s="81">
        <v>271</v>
      </c>
      <c r="B278" s="82" t="s">
        <v>352</v>
      </c>
      <c r="C278" s="82" t="s">
        <v>1021</v>
      </c>
      <c r="D278" s="83" t="s">
        <v>1391</v>
      </c>
      <c r="E278" s="64">
        <v>711950</v>
      </c>
      <c r="F278" s="65">
        <v>711950</v>
      </c>
      <c r="G278" s="25" t="s">
        <v>1392</v>
      </c>
      <c r="H278" s="52" t="s">
        <v>1393</v>
      </c>
      <c r="I278" s="62">
        <v>700000</v>
      </c>
      <c r="J278" s="66">
        <v>700000</v>
      </c>
      <c r="K278" s="28" t="s">
        <v>1394</v>
      </c>
      <c r="L278" s="55" t="s">
        <v>1395</v>
      </c>
      <c r="M278" s="67">
        <v>762512</v>
      </c>
      <c r="N278" s="68">
        <v>762512</v>
      </c>
      <c r="O278" s="25" t="s">
        <v>1398</v>
      </c>
      <c r="P278" s="75" t="s">
        <v>1399</v>
      </c>
      <c r="Q278" s="69">
        <v>876888</v>
      </c>
      <c r="R278" s="63">
        <v>876888</v>
      </c>
      <c r="S278" s="24" t="s">
        <v>80</v>
      </c>
      <c r="T278" s="54" t="s">
        <v>81</v>
      </c>
      <c r="U278" s="18">
        <v>940669</v>
      </c>
      <c r="V278" s="18">
        <v>940669</v>
      </c>
      <c r="W278" s="18" t="s">
        <v>1396</v>
      </c>
      <c r="X278" s="77" t="s">
        <v>1397</v>
      </c>
      <c r="Y278" s="49">
        <f t="shared" si="73"/>
        <v>762512</v>
      </c>
      <c r="Z278" s="16">
        <f t="shared" si="74"/>
        <v>105883.12598898822</v>
      </c>
      <c r="AA278" s="35">
        <f t="shared" si="75"/>
        <v>0.13886093069878011</v>
      </c>
      <c r="AB278" s="36">
        <f t="shared" si="76"/>
        <v>868395.12598898821</v>
      </c>
      <c r="AC278" s="36">
        <f t="shared" si="77"/>
        <v>656628.87401101179</v>
      </c>
      <c r="AD278" s="18">
        <f t="shared" si="81"/>
        <v>711950</v>
      </c>
      <c r="AE278" s="18">
        <f t="shared" si="82"/>
        <v>700000</v>
      </c>
      <c r="AF278" s="18">
        <f t="shared" si="83"/>
        <v>762512</v>
      </c>
      <c r="AG278" s="18" t="str">
        <f t="shared" si="84"/>
        <v/>
      </c>
      <c r="AH278" s="18" t="str">
        <f t="shared" si="85"/>
        <v/>
      </c>
      <c r="AI278" s="94">
        <f t="shared" si="78"/>
        <v>711950</v>
      </c>
      <c r="AJ278" s="39">
        <f t="shared" si="79"/>
        <v>33184.003395210369</v>
      </c>
      <c r="AK278" s="35">
        <f t="shared" si="80"/>
        <v>4.6610019517115485E-2</v>
      </c>
      <c r="AN278" s="41"/>
    </row>
    <row r="279" spans="1:40" s="15" customFormat="1" ht="85.5" customHeight="1" x14ac:dyDescent="0.2">
      <c r="A279" s="81">
        <v>272</v>
      </c>
      <c r="B279" s="82" t="s">
        <v>353</v>
      </c>
      <c r="C279" s="82" t="s">
        <v>1022</v>
      </c>
      <c r="D279" s="83" t="s">
        <v>1391</v>
      </c>
      <c r="E279" s="64">
        <v>780227</v>
      </c>
      <c r="F279" s="65">
        <v>780227</v>
      </c>
      <c r="G279" s="25" t="s">
        <v>1392</v>
      </c>
      <c r="H279" s="52" t="s">
        <v>1393</v>
      </c>
      <c r="I279" s="62">
        <v>750000</v>
      </c>
      <c r="J279" s="66">
        <v>750000</v>
      </c>
      <c r="K279" s="28" t="s">
        <v>1394</v>
      </c>
      <c r="L279" s="55" t="s">
        <v>1395</v>
      </c>
      <c r="M279" s="67">
        <v>835638</v>
      </c>
      <c r="N279" s="68">
        <v>835638</v>
      </c>
      <c r="O279" s="25" t="s">
        <v>1398</v>
      </c>
      <c r="P279" s="75" t="s">
        <v>1399</v>
      </c>
      <c r="Q279" s="69">
        <v>960983</v>
      </c>
      <c r="R279" s="63">
        <v>960983</v>
      </c>
      <c r="S279" s="24" t="s">
        <v>80</v>
      </c>
      <c r="T279" s="54" t="s">
        <v>81</v>
      </c>
      <c r="U279" s="18">
        <v>1030880</v>
      </c>
      <c r="V279" s="18">
        <v>1030880</v>
      </c>
      <c r="W279" s="18" t="s">
        <v>1396</v>
      </c>
      <c r="X279" s="77" t="s">
        <v>1397</v>
      </c>
      <c r="Y279" s="49">
        <f t="shared" si="73"/>
        <v>835638</v>
      </c>
      <c r="Z279" s="16">
        <f t="shared" si="74"/>
        <v>120195.95965048097</v>
      </c>
      <c r="AA279" s="35">
        <f t="shared" si="75"/>
        <v>0.14383735499161238</v>
      </c>
      <c r="AB279" s="36">
        <f t="shared" si="76"/>
        <v>955833.959650481</v>
      </c>
      <c r="AC279" s="36">
        <f t="shared" si="77"/>
        <v>715442.040349519</v>
      </c>
      <c r="AD279" s="18">
        <f t="shared" si="81"/>
        <v>780227</v>
      </c>
      <c r="AE279" s="18">
        <f t="shared" si="82"/>
        <v>750000</v>
      </c>
      <c r="AF279" s="18">
        <f t="shared" si="83"/>
        <v>835638</v>
      </c>
      <c r="AG279" s="18" t="str">
        <f t="shared" si="84"/>
        <v/>
      </c>
      <c r="AH279" s="18" t="str">
        <f t="shared" si="85"/>
        <v/>
      </c>
      <c r="AI279" s="94">
        <f t="shared" si="78"/>
        <v>780227</v>
      </c>
      <c r="AJ279" s="39">
        <f t="shared" si="79"/>
        <v>43431.780787038122</v>
      </c>
      <c r="AK279" s="35">
        <f t="shared" si="80"/>
        <v>5.566557013156187E-2</v>
      </c>
      <c r="AN279" s="41"/>
    </row>
    <row r="280" spans="1:40" s="15" customFormat="1" ht="85.5" customHeight="1" x14ac:dyDescent="0.2">
      <c r="A280" s="81">
        <v>273</v>
      </c>
      <c r="B280" s="82" t="s">
        <v>354</v>
      </c>
      <c r="C280" s="82" t="s">
        <v>1023</v>
      </c>
      <c r="D280" s="83" t="s">
        <v>1391</v>
      </c>
      <c r="E280" s="64">
        <v>244426</v>
      </c>
      <c r="F280" s="65">
        <v>244426</v>
      </c>
      <c r="G280" s="25" t="s">
        <v>1392</v>
      </c>
      <c r="H280" s="52" t="s">
        <v>1393</v>
      </c>
      <c r="I280" s="62">
        <v>400000</v>
      </c>
      <c r="J280" s="66">
        <v>400000</v>
      </c>
      <c r="K280" s="28" t="s">
        <v>1394</v>
      </c>
      <c r="L280" s="55" t="s">
        <v>1395</v>
      </c>
      <c r="M280" s="67">
        <v>261784</v>
      </c>
      <c r="N280" s="68">
        <v>261784</v>
      </c>
      <c r="O280" s="25" t="s">
        <v>1398</v>
      </c>
      <c r="P280" s="75" t="s">
        <v>1399</v>
      </c>
      <c r="Q280" s="69">
        <v>301052</v>
      </c>
      <c r="R280" s="63">
        <v>301052</v>
      </c>
      <c r="S280" s="24" t="s">
        <v>80</v>
      </c>
      <c r="T280" s="54" t="s">
        <v>81</v>
      </c>
      <c r="U280" s="18">
        <v>322949</v>
      </c>
      <c r="V280" s="18">
        <v>322949</v>
      </c>
      <c r="W280" s="18" t="s">
        <v>1396</v>
      </c>
      <c r="X280" s="77" t="s">
        <v>1397</v>
      </c>
      <c r="Y280" s="49">
        <f t="shared" si="73"/>
        <v>301052</v>
      </c>
      <c r="Z280" s="16">
        <f t="shared" si="74"/>
        <v>61020.804920944764</v>
      </c>
      <c r="AA280" s="35">
        <f t="shared" si="75"/>
        <v>0.2026919101050475</v>
      </c>
      <c r="AB280" s="36">
        <f t="shared" si="76"/>
        <v>362072.80492094473</v>
      </c>
      <c r="AC280" s="36">
        <f t="shared" si="77"/>
        <v>240031.19507905524</v>
      </c>
      <c r="AD280" s="18">
        <f t="shared" si="81"/>
        <v>244426</v>
      </c>
      <c r="AE280" s="18" t="str">
        <f t="shared" si="82"/>
        <v/>
      </c>
      <c r="AF280" s="18">
        <f t="shared" si="83"/>
        <v>261784</v>
      </c>
      <c r="AG280" s="18">
        <f t="shared" si="84"/>
        <v>301052</v>
      </c>
      <c r="AH280" s="18">
        <f t="shared" si="85"/>
        <v>322949</v>
      </c>
      <c r="AI280" s="94">
        <f t="shared" si="78"/>
        <v>281418</v>
      </c>
      <c r="AJ280" s="39">
        <f t="shared" si="79"/>
        <v>35865.811514356305</v>
      </c>
      <c r="AK280" s="35">
        <f t="shared" si="80"/>
        <v>0.12744675718808429</v>
      </c>
      <c r="AN280" s="41"/>
    </row>
    <row r="281" spans="1:40" s="15" customFormat="1" ht="85.5" customHeight="1" x14ac:dyDescent="0.2">
      <c r="A281" s="81">
        <v>274</v>
      </c>
      <c r="B281" s="82" t="s">
        <v>355</v>
      </c>
      <c r="C281" s="82" t="s">
        <v>1024</v>
      </c>
      <c r="D281" s="83" t="s">
        <v>1391</v>
      </c>
      <c r="E281" s="64">
        <v>863120</v>
      </c>
      <c r="F281" s="65">
        <v>863120</v>
      </c>
      <c r="G281" s="25" t="s">
        <v>1392</v>
      </c>
      <c r="H281" s="52" t="s">
        <v>1393</v>
      </c>
      <c r="I281" s="62">
        <v>900000</v>
      </c>
      <c r="J281" s="66">
        <v>900000</v>
      </c>
      <c r="K281" s="28" t="s">
        <v>1394</v>
      </c>
      <c r="L281" s="55" t="s">
        <v>1395</v>
      </c>
      <c r="M281" s="67">
        <v>924417</v>
      </c>
      <c r="N281" s="68">
        <v>924417</v>
      </c>
      <c r="O281" s="25" t="s">
        <v>1398</v>
      </c>
      <c r="P281" s="75" t="s">
        <v>1399</v>
      </c>
      <c r="Q281" s="69">
        <v>1063080</v>
      </c>
      <c r="R281" s="63">
        <v>1063080</v>
      </c>
      <c r="S281" s="24" t="s">
        <v>80</v>
      </c>
      <c r="T281" s="54" t="s">
        <v>81</v>
      </c>
      <c r="U281" s="18">
        <v>1140402</v>
      </c>
      <c r="V281" s="18">
        <v>1140402</v>
      </c>
      <c r="W281" s="18" t="s">
        <v>1396</v>
      </c>
      <c r="X281" s="77" t="s">
        <v>1397</v>
      </c>
      <c r="Y281" s="49">
        <f t="shared" si="73"/>
        <v>924417</v>
      </c>
      <c r="Z281" s="16">
        <f t="shared" si="74"/>
        <v>118073.45237266483</v>
      </c>
      <c r="AA281" s="35">
        <f t="shared" si="75"/>
        <v>0.12772747837032944</v>
      </c>
      <c r="AB281" s="36">
        <f t="shared" si="76"/>
        <v>1042490.4523726648</v>
      </c>
      <c r="AC281" s="36">
        <f t="shared" si="77"/>
        <v>806343.54762733518</v>
      </c>
      <c r="AD281" s="18">
        <f t="shared" si="81"/>
        <v>863120</v>
      </c>
      <c r="AE281" s="18">
        <f t="shared" si="82"/>
        <v>900000</v>
      </c>
      <c r="AF281" s="18">
        <f t="shared" si="83"/>
        <v>924417</v>
      </c>
      <c r="AG281" s="18" t="str">
        <f t="shared" si="84"/>
        <v/>
      </c>
      <c r="AH281" s="18" t="str">
        <f t="shared" si="85"/>
        <v/>
      </c>
      <c r="AI281" s="94">
        <f t="shared" si="78"/>
        <v>900000</v>
      </c>
      <c r="AJ281" s="39">
        <f t="shared" si="79"/>
        <v>30858.943862895459</v>
      </c>
      <c r="AK281" s="35">
        <f t="shared" si="80"/>
        <v>3.4287715403217178E-2</v>
      </c>
      <c r="AN281" s="41"/>
    </row>
    <row r="282" spans="1:40" s="15" customFormat="1" ht="85.5" customHeight="1" x14ac:dyDescent="0.2">
      <c r="A282" s="81">
        <v>275</v>
      </c>
      <c r="B282" s="82" t="s">
        <v>356</v>
      </c>
      <c r="C282" s="82" t="s">
        <v>1025</v>
      </c>
      <c r="D282" s="83" t="s">
        <v>1391</v>
      </c>
      <c r="E282" s="64">
        <v>386049</v>
      </c>
      <c r="F282" s="65">
        <v>386049</v>
      </c>
      <c r="G282" s="25" t="s">
        <v>1392</v>
      </c>
      <c r="H282" s="52" t="s">
        <v>1393</v>
      </c>
      <c r="I282" s="62">
        <v>1100000</v>
      </c>
      <c r="J282" s="66">
        <v>1100000</v>
      </c>
      <c r="K282" s="28" t="s">
        <v>1394</v>
      </c>
      <c r="L282" s="55" t="s">
        <v>1395</v>
      </c>
      <c r="M282" s="67">
        <v>413466</v>
      </c>
      <c r="N282" s="68">
        <v>413466</v>
      </c>
      <c r="O282" s="25" t="s">
        <v>1398</v>
      </c>
      <c r="P282" s="75" t="s">
        <v>1399</v>
      </c>
      <c r="Q282" s="69">
        <v>475486</v>
      </c>
      <c r="R282" s="63">
        <v>475486</v>
      </c>
      <c r="S282" s="24" t="s">
        <v>80</v>
      </c>
      <c r="T282" s="54" t="s">
        <v>81</v>
      </c>
      <c r="U282" s="18">
        <v>510070</v>
      </c>
      <c r="V282" s="18">
        <v>510070</v>
      </c>
      <c r="W282" s="18" t="s">
        <v>1396</v>
      </c>
      <c r="X282" s="77" t="s">
        <v>1397</v>
      </c>
      <c r="Y282" s="49">
        <f t="shared" si="73"/>
        <v>475486</v>
      </c>
      <c r="Z282" s="16">
        <f t="shared" si="74"/>
        <v>296445.34472850134</v>
      </c>
      <c r="AA282" s="35">
        <f t="shared" si="75"/>
        <v>0.62345756705455335</v>
      </c>
      <c r="AB282" s="36">
        <f t="shared" si="76"/>
        <v>771931.34472850128</v>
      </c>
      <c r="AC282" s="36">
        <f t="shared" si="77"/>
        <v>179040.65527149866</v>
      </c>
      <c r="AD282" s="18">
        <f t="shared" si="81"/>
        <v>386049</v>
      </c>
      <c r="AE282" s="18" t="str">
        <f t="shared" si="82"/>
        <v/>
      </c>
      <c r="AF282" s="18">
        <f t="shared" si="83"/>
        <v>413466</v>
      </c>
      <c r="AG282" s="18">
        <f t="shared" si="84"/>
        <v>475486</v>
      </c>
      <c r="AH282" s="18">
        <f t="shared" si="85"/>
        <v>510070</v>
      </c>
      <c r="AI282" s="94">
        <f t="shared" si="78"/>
        <v>444476</v>
      </c>
      <c r="AJ282" s="39">
        <f t="shared" si="79"/>
        <v>56647.111996847052</v>
      </c>
      <c r="AK282" s="35">
        <f t="shared" si="80"/>
        <v>0.12744695325922445</v>
      </c>
      <c r="AN282" s="41"/>
    </row>
    <row r="283" spans="1:40" s="15" customFormat="1" ht="85.5" customHeight="1" x14ac:dyDescent="0.2">
      <c r="A283" s="81">
        <v>276</v>
      </c>
      <c r="B283" s="82" t="s">
        <v>357</v>
      </c>
      <c r="C283" s="82" t="s">
        <v>1026</v>
      </c>
      <c r="D283" s="83" t="s">
        <v>1391</v>
      </c>
      <c r="E283" s="64">
        <v>307209</v>
      </c>
      <c r="F283" s="65">
        <v>307209</v>
      </c>
      <c r="G283" s="25" t="s">
        <v>1392</v>
      </c>
      <c r="H283" s="52" t="s">
        <v>1393</v>
      </c>
      <c r="I283" s="62">
        <v>390000</v>
      </c>
      <c r="J283" s="66">
        <v>390000</v>
      </c>
      <c r="K283" s="28" t="s">
        <v>1394</v>
      </c>
      <c r="L283" s="55" t="s">
        <v>1395</v>
      </c>
      <c r="M283" s="67">
        <v>329027</v>
      </c>
      <c r="N283" s="68">
        <v>329027</v>
      </c>
      <c r="O283" s="25" t="s">
        <v>1398</v>
      </c>
      <c r="P283" s="75" t="s">
        <v>1399</v>
      </c>
      <c r="Q283" s="69">
        <v>378381</v>
      </c>
      <c r="R283" s="63">
        <v>378381</v>
      </c>
      <c r="S283" s="24" t="s">
        <v>80</v>
      </c>
      <c r="T283" s="54" t="s">
        <v>81</v>
      </c>
      <c r="U283" s="18">
        <v>405902</v>
      </c>
      <c r="V283" s="18">
        <v>405902</v>
      </c>
      <c r="W283" s="18" t="s">
        <v>1396</v>
      </c>
      <c r="X283" s="77" t="s">
        <v>1397</v>
      </c>
      <c r="Y283" s="49">
        <f t="shared" si="73"/>
        <v>378381</v>
      </c>
      <c r="Z283" s="16">
        <f t="shared" si="74"/>
        <v>42038.498138016446</v>
      </c>
      <c r="AA283" s="35">
        <f t="shared" si="75"/>
        <v>0.11110097530800025</v>
      </c>
      <c r="AB283" s="36">
        <f t="shared" si="76"/>
        <v>420419.49813801644</v>
      </c>
      <c r="AC283" s="36">
        <f t="shared" si="77"/>
        <v>336342.50186198356</v>
      </c>
      <c r="AD283" s="18" t="str">
        <f t="shared" si="81"/>
        <v/>
      </c>
      <c r="AE283" s="18">
        <f t="shared" si="82"/>
        <v>390000</v>
      </c>
      <c r="AF283" s="18" t="str">
        <f t="shared" si="83"/>
        <v/>
      </c>
      <c r="AG283" s="18">
        <f t="shared" si="84"/>
        <v>378381</v>
      </c>
      <c r="AH283" s="18">
        <f t="shared" si="85"/>
        <v>405902</v>
      </c>
      <c r="AI283" s="94">
        <f t="shared" si="78"/>
        <v>390000</v>
      </c>
      <c r="AJ283" s="39">
        <f t="shared" si="79"/>
        <v>13815.934073863167</v>
      </c>
      <c r="AK283" s="35">
        <f t="shared" si="80"/>
        <v>3.5425471984264531E-2</v>
      </c>
      <c r="AN283" s="41"/>
    </row>
    <row r="284" spans="1:40" s="15" customFormat="1" ht="85.5" customHeight="1" x14ac:dyDescent="0.2">
      <c r="A284" s="81">
        <v>277</v>
      </c>
      <c r="B284" s="82" t="s">
        <v>358</v>
      </c>
      <c r="C284" s="82" t="s">
        <v>1027</v>
      </c>
      <c r="D284" s="83" t="s">
        <v>1391</v>
      </c>
      <c r="E284" s="64">
        <v>403406</v>
      </c>
      <c r="F284" s="65">
        <v>403406</v>
      </c>
      <c r="G284" s="25" t="s">
        <v>1392</v>
      </c>
      <c r="H284" s="52" t="s">
        <v>1393</v>
      </c>
      <c r="I284" s="62">
        <v>1200000</v>
      </c>
      <c r="J284" s="66">
        <v>1200000</v>
      </c>
      <c r="K284" s="28" t="s">
        <v>1394</v>
      </c>
      <c r="L284" s="55" t="s">
        <v>1395</v>
      </c>
      <c r="M284" s="67">
        <v>432054</v>
      </c>
      <c r="N284" s="68">
        <v>432054</v>
      </c>
      <c r="O284" s="25" t="s">
        <v>1398</v>
      </c>
      <c r="P284" s="75" t="s">
        <v>1399</v>
      </c>
      <c r="Q284" s="69">
        <v>496862</v>
      </c>
      <c r="R284" s="63">
        <v>496862</v>
      </c>
      <c r="S284" s="24" t="s">
        <v>80</v>
      </c>
      <c r="T284" s="54" t="s">
        <v>81</v>
      </c>
      <c r="U284" s="18">
        <v>533002</v>
      </c>
      <c r="V284" s="18">
        <v>533002</v>
      </c>
      <c r="W284" s="18" t="s">
        <v>1396</v>
      </c>
      <c r="X284" s="77" t="s">
        <v>1397</v>
      </c>
      <c r="Y284" s="49">
        <f t="shared" si="73"/>
        <v>496862</v>
      </c>
      <c r="Z284" s="16">
        <f t="shared" si="74"/>
        <v>332087.2602964468</v>
      </c>
      <c r="AA284" s="35">
        <f t="shared" si="75"/>
        <v>0.66836920572804281</v>
      </c>
      <c r="AB284" s="36">
        <f t="shared" si="76"/>
        <v>828949.26029644674</v>
      </c>
      <c r="AC284" s="36">
        <f t="shared" si="77"/>
        <v>164774.7397035532</v>
      </c>
      <c r="AD284" s="18">
        <f t="shared" si="81"/>
        <v>403406</v>
      </c>
      <c r="AE284" s="18" t="str">
        <f t="shared" si="82"/>
        <v/>
      </c>
      <c r="AF284" s="18">
        <f t="shared" si="83"/>
        <v>432054</v>
      </c>
      <c r="AG284" s="18">
        <f t="shared" si="84"/>
        <v>496862</v>
      </c>
      <c r="AH284" s="18">
        <f t="shared" si="85"/>
        <v>533002</v>
      </c>
      <c r="AI284" s="94">
        <f t="shared" si="78"/>
        <v>464458</v>
      </c>
      <c r="AJ284" s="39">
        <f t="shared" si="79"/>
        <v>59193.559773565459</v>
      </c>
      <c r="AK284" s="35">
        <f t="shared" si="80"/>
        <v>0.12744652858507219</v>
      </c>
      <c r="AN284" s="41"/>
    </row>
    <row r="285" spans="1:40" s="15" customFormat="1" ht="85.5" customHeight="1" x14ac:dyDescent="0.2">
      <c r="A285" s="81">
        <v>278</v>
      </c>
      <c r="B285" s="82" t="s">
        <v>359</v>
      </c>
      <c r="C285" s="82" t="s">
        <v>1028</v>
      </c>
      <c r="D285" s="83" t="s">
        <v>1391</v>
      </c>
      <c r="E285" s="64">
        <v>341299</v>
      </c>
      <c r="F285" s="65">
        <v>341299</v>
      </c>
      <c r="G285" s="25" t="s">
        <v>1392</v>
      </c>
      <c r="H285" s="52" t="s">
        <v>1393</v>
      </c>
      <c r="I285" s="62">
        <v>400000</v>
      </c>
      <c r="J285" s="66">
        <v>400000</v>
      </c>
      <c r="K285" s="28" t="s">
        <v>1394</v>
      </c>
      <c r="L285" s="55" t="s">
        <v>1395</v>
      </c>
      <c r="M285" s="67">
        <v>365537</v>
      </c>
      <c r="N285" s="68">
        <v>365537</v>
      </c>
      <c r="O285" s="25" t="s">
        <v>1398</v>
      </c>
      <c r="P285" s="75" t="s">
        <v>1399</v>
      </c>
      <c r="Q285" s="69">
        <v>420368</v>
      </c>
      <c r="R285" s="63">
        <v>420368</v>
      </c>
      <c r="S285" s="24" t="s">
        <v>80</v>
      </c>
      <c r="T285" s="54" t="s">
        <v>81</v>
      </c>
      <c r="U285" s="18">
        <v>450943</v>
      </c>
      <c r="V285" s="18">
        <v>450943</v>
      </c>
      <c r="W285" s="18" t="s">
        <v>1396</v>
      </c>
      <c r="X285" s="77" t="s">
        <v>1397</v>
      </c>
      <c r="Y285" s="49">
        <f t="shared" si="73"/>
        <v>400000</v>
      </c>
      <c r="Z285" s="16">
        <f t="shared" si="74"/>
        <v>43439.72755784732</v>
      </c>
      <c r="AA285" s="35">
        <f t="shared" si="75"/>
        <v>0.1085993188946183</v>
      </c>
      <c r="AB285" s="36">
        <f t="shared" si="76"/>
        <v>443439.72755784733</v>
      </c>
      <c r="AC285" s="36">
        <f t="shared" si="77"/>
        <v>356560.27244215267</v>
      </c>
      <c r="AD285" s="18" t="str">
        <f t="shared" si="81"/>
        <v/>
      </c>
      <c r="AE285" s="18">
        <f t="shared" si="82"/>
        <v>400000</v>
      </c>
      <c r="AF285" s="18">
        <f t="shared" si="83"/>
        <v>365537</v>
      </c>
      <c r="AG285" s="18">
        <f t="shared" si="84"/>
        <v>420368</v>
      </c>
      <c r="AH285" s="18" t="str">
        <f t="shared" si="85"/>
        <v/>
      </c>
      <c r="AI285" s="94">
        <f t="shared" si="78"/>
        <v>400000</v>
      </c>
      <c r="AJ285" s="39">
        <f t="shared" si="79"/>
        <v>27715.796801342975</v>
      </c>
      <c r="AK285" s="35">
        <f t="shared" si="80"/>
        <v>6.9289492003357434E-2</v>
      </c>
      <c r="AN285" s="41"/>
    </row>
    <row r="286" spans="1:40" s="15" customFormat="1" ht="85.5" customHeight="1" x14ac:dyDescent="0.2">
      <c r="A286" s="81">
        <v>279</v>
      </c>
      <c r="B286" s="82" t="s">
        <v>360</v>
      </c>
      <c r="C286" s="82" t="s">
        <v>1029</v>
      </c>
      <c r="D286" s="83" t="s">
        <v>1391</v>
      </c>
      <c r="E286" s="64">
        <v>526925</v>
      </c>
      <c r="F286" s="65">
        <v>526925</v>
      </c>
      <c r="G286" s="25" t="s">
        <v>1392</v>
      </c>
      <c r="H286" s="52" t="s">
        <v>1393</v>
      </c>
      <c r="I286" s="62">
        <v>650000</v>
      </c>
      <c r="J286" s="66">
        <v>650000</v>
      </c>
      <c r="K286" s="28" t="s">
        <v>1394</v>
      </c>
      <c r="L286" s="55" t="s">
        <v>1395</v>
      </c>
      <c r="M286" s="67">
        <v>564347</v>
      </c>
      <c r="N286" s="68">
        <v>564347</v>
      </c>
      <c r="O286" s="25" t="s">
        <v>1398</v>
      </c>
      <c r="P286" s="75" t="s">
        <v>1399</v>
      </c>
      <c r="Q286" s="69">
        <v>648999</v>
      </c>
      <c r="R286" s="63">
        <v>648999</v>
      </c>
      <c r="S286" s="24" t="s">
        <v>80</v>
      </c>
      <c r="T286" s="54" t="s">
        <v>81</v>
      </c>
      <c r="U286" s="18">
        <v>696203</v>
      </c>
      <c r="V286" s="18">
        <v>696203</v>
      </c>
      <c r="W286" s="18" t="s">
        <v>1396</v>
      </c>
      <c r="X286" s="77" t="s">
        <v>1397</v>
      </c>
      <c r="Y286" s="49">
        <f t="shared" si="73"/>
        <v>648999</v>
      </c>
      <c r="Z286" s="16">
        <f t="shared" si="74"/>
        <v>69410.843369029972</v>
      </c>
      <c r="AA286" s="35">
        <f t="shared" si="75"/>
        <v>0.10695061682534175</v>
      </c>
      <c r="AB286" s="36">
        <f t="shared" si="76"/>
        <v>718409.84336902993</v>
      </c>
      <c r="AC286" s="36">
        <f t="shared" si="77"/>
        <v>579588.15663097007</v>
      </c>
      <c r="AD286" s="18" t="str">
        <f t="shared" si="81"/>
        <v/>
      </c>
      <c r="AE286" s="18">
        <f t="shared" si="82"/>
        <v>650000</v>
      </c>
      <c r="AF286" s="18" t="str">
        <f t="shared" si="83"/>
        <v/>
      </c>
      <c r="AG286" s="18">
        <f t="shared" si="84"/>
        <v>648999</v>
      </c>
      <c r="AH286" s="18">
        <f t="shared" si="85"/>
        <v>696203</v>
      </c>
      <c r="AI286" s="94">
        <f t="shared" si="78"/>
        <v>650000</v>
      </c>
      <c r="AJ286" s="39">
        <f t="shared" si="79"/>
        <v>26968.922936100607</v>
      </c>
      <c r="AK286" s="35">
        <f t="shared" si="80"/>
        <v>4.1490650670924015E-2</v>
      </c>
      <c r="AN286" s="41"/>
    </row>
    <row r="287" spans="1:40" s="15" customFormat="1" ht="85.5" customHeight="1" x14ac:dyDescent="0.2">
      <c r="A287" s="81">
        <v>280</v>
      </c>
      <c r="B287" s="82" t="s">
        <v>361</v>
      </c>
      <c r="C287" s="82" t="s">
        <v>1030</v>
      </c>
      <c r="D287" s="83" t="s">
        <v>1391</v>
      </c>
      <c r="E287" s="64">
        <v>613160</v>
      </c>
      <c r="F287" s="65">
        <v>613160</v>
      </c>
      <c r="G287" s="25" t="s">
        <v>1392</v>
      </c>
      <c r="H287" s="52" t="s">
        <v>1393</v>
      </c>
      <c r="I287" s="62">
        <v>650000</v>
      </c>
      <c r="J287" s="66">
        <v>650000</v>
      </c>
      <c r="K287" s="28" t="s">
        <v>1394</v>
      </c>
      <c r="L287" s="55" t="s">
        <v>1395</v>
      </c>
      <c r="M287" s="67">
        <v>656706</v>
      </c>
      <c r="N287" s="68">
        <v>656706</v>
      </c>
      <c r="O287" s="25" t="s">
        <v>1398</v>
      </c>
      <c r="P287" s="75" t="s">
        <v>1399</v>
      </c>
      <c r="Q287" s="69">
        <v>755212</v>
      </c>
      <c r="R287" s="63">
        <v>755212</v>
      </c>
      <c r="S287" s="24" t="s">
        <v>80</v>
      </c>
      <c r="T287" s="54" t="s">
        <v>81</v>
      </c>
      <c r="U287" s="18">
        <v>810142</v>
      </c>
      <c r="V287" s="18">
        <v>810142</v>
      </c>
      <c r="W287" s="18" t="s">
        <v>1396</v>
      </c>
      <c r="X287" s="77" t="s">
        <v>1397</v>
      </c>
      <c r="Y287" s="49">
        <f t="shared" si="73"/>
        <v>656706</v>
      </c>
      <c r="Z287" s="16">
        <f t="shared" si="74"/>
        <v>82236.688077767336</v>
      </c>
      <c r="AA287" s="35">
        <f t="shared" si="75"/>
        <v>0.12522603429505338</v>
      </c>
      <c r="AB287" s="36">
        <f t="shared" si="76"/>
        <v>738942.68807776738</v>
      </c>
      <c r="AC287" s="36">
        <f t="shared" si="77"/>
        <v>574469.31192223262</v>
      </c>
      <c r="AD287" s="18">
        <f t="shared" si="81"/>
        <v>613160</v>
      </c>
      <c r="AE287" s="18">
        <f t="shared" si="82"/>
        <v>650000</v>
      </c>
      <c r="AF287" s="18">
        <f t="shared" si="83"/>
        <v>656706</v>
      </c>
      <c r="AG287" s="18" t="str">
        <f t="shared" si="84"/>
        <v/>
      </c>
      <c r="AH287" s="18" t="str">
        <f t="shared" si="85"/>
        <v/>
      </c>
      <c r="AI287" s="94">
        <f t="shared" si="78"/>
        <v>650000</v>
      </c>
      <c r="AJ287" s="39">
        <f t="shared" si="79"/>
        <v>23446.428839661989</v>
      </c>
      <c r="AK287" s="35">
        <f t="shared" si="80"/>
        <v>3.607142898409537E-2</v>
      </c>
      <c r="AN287" s="41"/>
    </row>
    <row r="288" spans="1:40" s="15" customFormat="1" ht="85.5" customHeight="1" x14ac:dyDescent="0.2">
      <c r="A288" s="81">
        <v>281</v>
      </c>
      <c r="B288" s="82" t="s">
        <v>362</v>
      </c>
      <c r="C288" s="82" t="s">
        <v>1031</v>
      </c>
      <c r="D288" s="83" t="s">
        <v>1391</v>
      </c>
      <c r="E288" s="64">
        <v>122230</v>
      </c>
      <c r="F288" s="65">
        <v>122230</v>
      </c>
      <c r="G288" s="25" t="s">
        <v>1392</v>
      </c>
      <c r="H288" s="52" t="s">
        <v>1393</v>
      </c>
      <c r="I288" s="62">
        <v>250000</v>
      </c>
      <c r="J288" s="66">
        <v>250000</v>
      </c>
      <c r="K288" s="28" t="s">
        <v>1394</v>
      </c>
      <c r="L288" s="55" t="s">
        <v>1395</v>
      </c>
      <c r="M288" s="67">
        <v>130911</v>
      </c>
      <c r="N288" s="68">
        <v>130911</v>
      </c>
      <c r="O288" s="25" t="s">
        <v>1398</v>
      </c>
      <c r="P288" s="75" t="s">
        <v>1399</v>
      </c>
      <c r="Q288" s="69">
        <v>150548</v>
      </c>
      <c r="R288" s="63">
        <v>150548</v>
      </c>
      <c r="S288" s="24" t="s">
        <v>80</v>
      </c>
      <c r="T288" s="54" t="s">
        <v>81</v>
      </c>
      <c r="U288" s="18">
        <v>161498</v>
      </c>
      <c r="V288" s="18">
        <v>161498</v>
      </c>
      <c r="W288" s="18" t="s">
        <v>1396</v>
      </c>
      <c r="X288" s="77" t="s">
        <v>1397</v>
      </c>
      <c r="Y288" s="49">
        <f t="shared" si="73"/>
        <v>150548</v>
      </c>
      <c r="Z288" s="16">
        <f t="shared" si="74"/>
        <v>51034.787486576242</v>
      </c>
      <c r="AA288" s="35">
        <f t="shared" si="75"/>
        <v>0.33899346046826423</v>
      </c>
      <c r="AB288" s="36">
        <f t="shared" si="76"/>
        <v>201582.78748657624</v>
      </c>
      <c r="AC288" s="36">
        <f t="shared" si="77"/>
        <v>99513.212513423758</v>
      </c>
      <c r="AD288" s="18">
        <f t="shared" si="81"/>
        <v>122230</v>
      </c>
      <c r="AE288" s="18" t="str">
        <f t="shared" si="82"/>
        <v/>
      </c>
      <c r="AF288" s="18">
        <f t="shared" si="83"/>
        <v>130911</v>
      </c>
      <c r="AG288" s="18">
        <f t="shared" si="84"/>
        <v>150548</v>
      </c>
      <c r="AH288" s="18">
        <f t="shared" si="85"/>
        <v>161498</v>
      </c>
      <c r="AI288" s="94">
        <f t="shared" si="78"/>
        <v>140729.5</v>
      </c>
      <c r="AJ288" s="39">
        <f t="shared" si="79"/>
        <v>17935.819716886839</v>
      </c>
      <c r="AK288" s="35">
        <f t="shared" si="80"/>
        <v>0.12744889818330088</v>
      </c>
      <c r="AN288" s="41"/>
    </row>
    <row r="289" spans="1:40" s="15" customFormat="1" ht="85.5" customHeight="1" x14ac:dyDescent="0.2">
      <c r="A289" s="81">
        <v>282</v>
      </c>
      <c r="B289" s="82" t="s">
        <v>363</v>
      </c>
      <c r="C289" s="82" t="s">
        <v>1032</v>
      </c>
      <c r="D289" s="83" t="s">
        <v>1391</v>
      </c>
      <c r="E289" s="64">
        <v>125062</v>
      </c>
      <c r="F289" s="65">
        <v>125062</v>
      </c>
      <c r="G289" s="25" t="s">
        <v>1392</v>
      </c>
      <c r="H289" s="52" t="s">
        <v>1393</v>
      </c>
      <c r="I289" s="62">
        <v>300000</v>
      </c>
      <c r="J289" s="66">
        <v>300000</v>
      </c>
      <c r="K289" s="28" t="s">
        <v>1394</v>
      </c>
      <c r="L289" s="55" t="s">
        <v>1395</v>
      </c>
      <c r="M289" s="67">
        <v>133943</v>
      </c>
      <c r="N289" s="68">
        <v>133943</v>
      </c>
      <c r="O289" s="25" t="s">
        <v>1398</v>
      </c>
      <c r="P289" s="75" t="s">
        <v>1399</v>
      </c>
      <c r="Q289" s="69">
        <v>154035</v>
      </c>
      <c r="R289" s="63">
        <v>154035</v>
      </c>
      <c r="S289" s="24" t="s">
        <v>80</v>
      </c>
      <c r="T289" s="54" t="s">
        <v>81</v>
      </c>
      <c r="U289" s="18">
        <v>165238</v>
      </c>
      <c r="V289" s="18">
        <v>165238</v>
      </c>
      <c r="W289" s="18" t="s">
        <v>1396</v>
      </c>
      <c r="X289" s="77" t="s">
        <v>1397</v>
      </c>
      <c r="Y289" s="49">
        <f t="shared" ref="Y289:Y352" si="86">MEDIAN(F289,J289,N289,R289,V289)</f>
        <v>154035</v>
      </c>
      <c r="Z289" s="16">
        <f t="shared" ref="Z289:Z352" si="87">+STDEV(F289,J289,N289,R289,V289)</f>
        <v>71304.207283301337</v>
      </c>
      <c r="AA289" s="35">
        <f t="shared" ref="AA289:AA352" si="88">Z289/Y289</f>
        <v>0.46290912638881643</v>
      </c>
      <c r="AB289" s="36">
        <f t="shared" ref="AB289:AB352" si="89">+Y289+Z289</f>
        <v>225339.20728330134</v>
      </c>
      <c r="AC289" s="36">
        <f t="shared" ref="AC289:AC352" si="90">Y289-Z289</f>
        <v>82730.792716698663</v>
      </c>
      <c r="AD289" s="18">
        <f t="shared" si="81"/>
        <v>125062</v>
      </c>
      <c r="AE289" s="18" t="str">
        <f t="shared" si="82"/>
        <v/>
      </c>
      <c r="AF289" s="18">
        <f t="shared" si="83"/>
        <v>133943</v>
      </c>
      <c r="AG289" s="18">
        <f t="shared" si="84"/>
        <v>154035</v>
      </c>
      <c r="AH289" s="18">
        <f t="shared" si="85"/>
        <v>165238</v>
      </c>
      <c r="AI289" s="94">
        <f t="shared" ref="AI289:AI352" si="91">+MEDIAN(AD289:AH289)</f>
        <v>143989</v>
      </c>
      <c r="AJ289" s="39">
        <f t="shared" ref="AJ289:AJ352" si="92">+STDEV(AD289:AH289)</f>
        <v>18350.727878388549</v>
      </c>
      <c r="AK289" s="35">
        <f t="shared" ref="AK289:AK352" si="93">+AJ289/AI289</f>
        <v>0.12744534567493732</v>
      </c>
      <c r="AN289" s="41"/>
    </row>
    <row r="290" spans="1:40" s="15" customFormat="1" ht="85.5" customHeight="1" x14ac:dyDescent="0.2">
      <c r="A290" s="81">
        <v>283</v>
      </c>
      <c r="B290" s="82" t="s">
        <v>364</v>
      </c>
      <c r="C290" s="82" t="s">
        <v>1033</v>
      </c>
      <c r="D290" s="83" t="s">
        <v>1391</v>
      </c>
      <c r="E290" s="64">
        <v>51730</v>
      </c>
      <c r="F290" s="65">
        <v>51730</v>
      </c>
      <c r="G290" s="25" t="s">
        <v>1392</v>
      </c>
      <c r="H290" s="52" t="s">
        <v>1393</v>
      </c>
      <c r="I290" s="62">
        <v>80000</v>
      </c>
      <c r="J290" s="66">
        <v>80000</v>
      </c>
      <c r="K290" s="28" t="s">
        <v>1394</v>
      </c>
      <c r="L290" s="55" t="s">
        <v>1395</v>
      </c>
      <c r="M290" s="67">
        <v>55404</v>
      </c>
      <c r="N290" s="68">
        <v>55404</v>
      </c>
      <c r="O290" s="25" t="s">
        <v>1398</v>
      </c>
      <c r="P290" s="75" t="s">
        <v>1399</v>
      </c>
      <c r="Q290" s="69">
        <v>63714</v>
      </c>
      <c r="R290" s="63">
        <v>63714</v>
      </c>
      <c r="S290" s="24" t="s">
        <v>80</v>
      </c>
      <c r="T290" s="54" t="s">
        <v>81</v>
      </c>
      <c r="U290" s="18">
        <v>68348</v>
      </c>
      <c r="V290" s="18">
        <v>68348</v>
      </c>
      <c r="W290" s="18" t="s">
        <v>1396</v>
      </c>
      <c r="X290" s="77" t="s">
        <v>1397</v>
      </c>
      <c r="Y290" s="49">
        <f t="shared" si="86"/>
        <v>63714</v>
      </c>
      <c r="Z290" s="16">
        <f t="shared" si="87"/>
        <v>11172.530295327007</v>
      </c>
      <c r="AA290" s="35">
        <f t="shared" si="88"/>
        <v>0.17535440084325277</v>
      </c>
      <c r="AB290" s="36">
        <f t="shared" si="89"/>
        <v>74886.530295327015</v>
      </c>
      <c r="AC290" s="36">
        <f t="shared" si="90"/>
        <v>52541.469704672993</v>
      </c>
      <c r="AD290" s="18" t="str">
        <f t="shared" si="81"/>
        <v/>
      </c>
      <c r="AE290" s="18" t="str">
        <f t="shared" si="82"/>
        <v/>
      </c>
      <c r="AF290" s="18">
        <f t="shared" si="83"/>
        <v>55404</v>
      </c>
      <c r="AG290" s="18">
        <f t="shared" si="84"/>
        <v>63714</v>
      </c>
      <c r="AH290" s="18">
        <f t="shared" si="85"/>
        <v>68348</v>
      </c>
      <c r="AI290" s="94">
        <f t="shared" si="91"/>
        <v>63714</v>
      </c>
      <c r="AJ290" s="39">
        <f t="shared" si="92"/>
        <v>6558.4194234078486</v>
      </c>
      <c r="AK290" s="35">
        <f t="shared" si="93"/>
        <v>0.10293529559292854</v>
      </c>
      <c r="AN290" s="41"/>
    </row>
    <row r="291" spans="1:40" s="15" customFormat="1" ht="85.5" customHeight="1" x14ac:dyDescent="0.2">
      <c r="A291" s="81">
        <v>284</v>
      </c>
      <c r="B291" s="82" t="s">
        <v>365</v>
      </c>
      <c r="C291" s="82" t="s">
        <v>1034</v>
      </c>
      <c r="D291" s="83" t="s">
        <v>1391</v>
      </c>
      <c r="E291" s="64">
        <v>472085</v>
      </c>
      <c r="F291" s="65">
        <v>472085</v>
      </c>
      <c r="G291" s="25" t="s">
        <v>1392</v>
      </c>
      <c r="H291" s="52" t="s">
        <v>1393</v>
      </c>
      <c r="I291" s="62">
        <v>450000</v>
      </c>
      <c r="J291" s="66">
        <v>450000</v>
      </c>
      <c r="K291" s="28" t="s">
        <v>1394</v>
      </c>
      <c r="L291" s="55" t="s">
        <v>1395</v>
      </c>
      <c r="M291" s="67">
        <v>505612</v>
      </c>
      <c r="N291" s="68">
        <v>505612</v>
      </c>
      <c r="O291" s="25" t="s">
        <v>1398</v>
      </c>
      <c r="P291" s="75" t="s">
        <v>1399</v>
      </c>
      <c r="Q291" s="69">
        <v>581454</v>
      </c>
      <c r="R291" s="63">
        <v>581454</v>
      </c>
      <c r="S291" s="24" t="s">
        <v>80</v>
      </c>
      <c r="T291" s="54" t="s">
        <v>81</v>
      </c>
      <c r="U291" s="18">
        <v>623745</v>
      </c>
      <c r="V291" s="18">
        <v>623745</v>
      </c>
      <c r="W291" s="18" t="s">
        <v>1396</v>
      </c>
      <c r="X291" s="77" t="s">
        <v>1397</v>
      </c>
      <c r="Y291" s="49">
        <f t="shared" si="86"/>
        <v>505612</v>
      </c>
      <c r="Z291" s="16">
        <f t="shared" si="87"/>
        <v>73698.798407436829</v>
      </c>
      <c r="AA291" s="35">
        <f t="shared" si="88"/>
        <v>0.1457615689648126</v>
      </c>
      <c r="AB291" s="36">
        <f t="shared" si="89"/>
        <v>579310.79840743681</v>
      </c>
      <c r="AC291" s="36">
        <f t="shared" si="90"/>
        <v>431913.20159256319</v>
      </c>
      <c r="AD291" s="18">
        <f t="shared" si="81"/>
        <v>472085</v>
      </c>
      <c r="AE291" s="18">
        <f t="shared" si="82"/>
        <v>450000</v>
      </c>
      <c r="AF291" s="18">
        <f t="shared" si="83"/>
        <v>505612</v>
      </c>
      <c r="AG291" s="18" t="str">
        <f t="shared" si="84"/>
        <v/>
      </c>
      <c r="AH291" s="18" t="str">
        <f t="shared" si="85"/>
        <v/>
      </c>
      <c r="AI291" s="94">
        <f t="shared" si="91"/>
        <v>472085</v>
      </c>
      <c r="AJ291" s="39">
        <f t="shared" si="92"/>
        <v>28001.492513792902</v>
      </c>
      <c r="AK291" s="35">
        <f t="shared" si="93"/>
        <v>5.9314514364559139E-2</v>
      </c>
      <c r="AN291" s="41"/>
    </row>
    <row r="292" spans="1:40" s="15" customFormat="1" ht="85.5" customHeight="1" x14ac:dyDescent="0.2">
      <c r="A292" s="81">
        <v>285</v>
      </c>
      <c r="B292" s="82" t="s">
        <v>366</v>
      </c>
      <c r="C292" s="82" t="s">
        <v>1035</v>
      </c>
      <c r="D292" s="83" t="s">
        <v>1391</v>
      </c>
      <c r="E292" s="64">
        <v>200071</v>
      </c>
      <c r="F292" s="65">
        <v>200071</v>
      </c>
      <c r="G292" s="25" t="s">
        <v>1392</v>
      </c>
      <c r="H292" s="52" t="s">
        <v>1393</v>
      </c>
      <c r="I292" s="62">
        <v>150000</v>
      </c>
      <c r="J292" s="66">
        <v>150000</v>
      </c>
      <c r="K292" s="28" t="s">
        <v>1394</v>
      </c>
      <c r="L292" s="55" t="s">
        <v>1395</v>
      </c>
      <c r="M292" s="67">
        <v>214280</v>
      </c>
      <c r="N292" s="68">
        <v>214280</v>
      </c>
      <c r="O292" s="25" t="s">
        <v>1398</v>
      </c>
      <c r="P292" s="75" t="s">
        <v>1399</v>
      </c>
      <c r="Q292" s="69">
        <v>246422</v>
      </c>
      <c r="R292" s="63">
        <v>246422</v>
      </c>
      <c r="S292" s="24" t="s">
        <v>80</v>
      </c>
      <c r="T292" s="54" t="s">
        <v>81</v>
      </c>
      <c r="U292" s="18">
        <v>264345</v>
      </c>
      <c r="V292" s="18">
        <v>264345</v>
      </c>
      <c r="W292" s="18" t="s">
        <v>1396</v>
      </c>
      <c r="X292" s="77" t="s">
        <v>1397</v>
      </c>
      <c r="Y292" s="49">
        <f t="shared" si="86"/>
        <v>214280</v>
      </c>
      <c r="Z292" s="16">
        <f t="shared" si="87"/>
        <v>44358.375097607022</v>
      </c>
      <c r="AA292" s="35">
        <f t="shared" si="88"/>
        <v>0.20701127075605294</v>
      </c>
      <c r="AB292" s="36">
        <f t="shared" si="89"/>
        <v>258638.37509760703</v>
      </c>
      <c r="AC292" s="36">
        <f t="shared" si="90"/>
        <v>169921.62490239297</v>
      </c>
      <c r="AD292" s="18">
        <f t="shared" si="81"/>
        <v>200071</v>
      </c>
      <c r="AE292" s="18" t="str">
        <f t="shared" si="82"/>
        <v/>
      </c>
      <c r="AF292" s="18">
        <f t="shared" si="83"/>
        <v>214280</v>
      </c>
      <c r="AG292" s="18">
        <f t="shared" si="84"/>
        <v>246422</v>
      </c>
      <c r="AH292" s="18" t="str">
        <f t="shared" si="85"/>
        <v/>
      </c>
      <c r="AI292" s="94">
        <f t="shared" si="91"/>
        <v>214280</v>
      </c>
      <c r="AJ292" s="39">
        <f t="shared" si="92"/>
        <v>23746.645538545719</v>
      </c>
      <c r="AK292" s="35">
        <f t="shared" si="93"/>
        <v>0.11082063439679728</v>
      </c>
      <c r="AN292" s="41"/>
    </row>
    <row r="293" spans="1:40" s="15" customFormat="1" ht="85.5" customHeight="1" x14ac:dyDescent="0.2">
      <c r="A293" s="81">
        <v>286</v>
      </c>
      <c r="B293" s="82" t="s">
        <v>367</v>
      </c>
      <c r="C293" s="82" t="s">
        <v>1036</v>
      </c>
      <c r="D293" s="83" t="s">
        <v>1391</v>
      </c>
      <c r="E293" s="64">
        <v>106813</v>
      </c>
      <c r="F293" s="65">
        <v>106813</v>
      </c>
      <c r="G293" s="25" t="s">
        <v>1392</v>
      </c>
      <c r="H293" s="52" t="s">
        <v>1393</v>
      </c>
      <c r="I293" s="62">
        <v>140000</v>
      </c>
      <c r="J293" s="66">
        <v>140000</v>
      </c>
      <c r="K293" s="28" t="s">
        <v>1394</v>
      </c>
      <c r="L293" s="55" t="s">
        <v>1395</v>
      </c>
      <c r="M293" s="67">
        <v>114399</v>
      </c>
      <c r="N293" s="68">
        <v>114399</v>
      </c>
      <c r="O293" s="25" t="s">
        <v>1398</v>
      </c>
      <c r="P293" s="75" t="s">
        <v>1399</v>
      </c>
      <c r="Q293" s="69">
        <v>131559</v>
      </c>
      <c r="R293" s="63">
        <v>131559</v>
      </c>
      <c r="S293" s="24" t="s">
        <v>80</v>
      </c>
      <c r="T293" s="54" t="s">
        <v>81</v>
      </c>
      <c r="U293" s="18">
        <v>141128</v>
      </c>
      <c r="V293" s="18">
        <v>141128</v>
      </c>
      <c r="W293" s="18" t="s">
        <v>1396</v>
      </c>
      <c r="X293" s="77" t="s">
        <v>1397</v>
      </c>
      <c r="Y293" s="49">
        <f t="shared" si="86"/>
        <v>131559</v>
      </c>
      <c r="Z293" s="16">
        <f t="shared" si="87"/>
        <v>15455.117233460274</v>
      </c>
      <c r="AA293" s="35">
        <f t="shared" si="88"/>
        <v>0.11747670044208511</v>
      </c>
      <c r="AB293" s="36">
        <f t="shared" si="89"/>
        <v>147014.11723346027</v>
      </c>
      <c r="AC293" s="36">
        <f t="shared" si="90"/>
        <v>116103.88276653973</v>
      </c>
      <c r="AD293" s="18" t="str">
        <f t="shared" si="81"/>
        <v/>
      </c>
      <c r="AE293" s="18">
        <f t="shared" si="82"/>
        <v>140000</v>
      </c>
      <c r="AF293" s="18" t="str">
        <f t="shared" si="83"/>
        <v/>
      </c>
      <c r="AG293" s="18">
        <f t="shared" si="84"/>
        <v>131559</v>
      </c>
      <c r="AH293" s="18">
        <f t="shared" si="85"/>
        <v>141128</v>
      </c>
      <c r="AI293" s="94">
        <f t="shared" si="91"/>
        <v>140000</v>
      </c>
      <c r="AJ293" s="39">
        <f t="shared" si="92"/>
        <v>5229.5415031657731</v>
      </c>
      <c r="AK293" s="35">
        <f t="shared" si="93"/>
        <v>3.7353867879755524E-2</v>
      </c>
      <c r="AN293" s="41"/>
    </row>
    <row r="294" spans="1:40" s="15" customFormat="1" ht="85.5" customHeight="1" x14ac:dyDescent="0.2">
      <c r="A294" s="81">
        <v>287</v>
      </c>
      <c r="B294" s="82" t="s">
        <v>368</v>
      </c>
      <c r="C294" s="82" t="s">
        <v>1037</v>
      </c>
      <c r="D294" s="83" t="s">
        <v>1391</v>
      </c>
      <c r="E294" s="64">
        <v>263940</v>
      </c>
      <c r="F294" s="65">
        <v>263940</v>
      </c>
      <c r="G294" s="25" t="s">
        <v>1392</v>
      </c>
      <c r="H294" s="52" t="s">
        <v>1393</v>
      </c>
      <c r="I294" s="62">
        <v>200000</v>
      </c>
      <c r="J294" s="66">
        <v>200000</v>
      </c>
      <c r="K294" s="28" t="s">
        <v>1394</v>
      </c>
      <c r="L294" s="55" t="s">
        <v>1395</v>
      </c>
      <c r="M294" s="67">
        <v>282684</v>
      </c>
      <c r="N294" s="68">
        <v>282684</v>
      </c>
      <c r="O294" s="25" t="s">
        <v>1398</v>
      </c>
      <c r="P294" s="75" t="s">
        <v>1399</v>
      </c>
      <c r="Q294" s="69">
        <v>325087</v>
      </c>
      <c r="R294" s="63">
        <v>325087</v>
      </c>
      <c r="S294" s="24" t="s">
        <v>80</v>
      </c>
      <c r="T294" s="54" t="s">
        <v>81</v>
      </c>
      <c r="U294" s="18">
        <v>348732</v>
      </c>
      <c r="V294" s="18">
        <v>348732</v>
      </c>
      <c r="W294" s="18" t="s">
        <v>1396</v>
      </c>
      <c r="X294" s="77" t="s">
        <v>1397</v>
      </c>
      <c r="Y294" s="49">
        <f t="shared" si="86"/>
        <v>282684</v>
      </c>
      <c r="Z294" s="16">
        <f t="shared" si="87"/>
        <v>57746.146190027284</v>
      </c>
      <c r="AA294" s="35">
        <f t="shared" si="88"/>
        <v>0.20427808503497646</v>
      </c>
      <c r="AB294" s="36">
        <f t="shared" si="89"/>
        <v>340430.1461900273</v>
      </c>
      <c r="AC294" s="36">
        <f t="shared" si="90"/>
        <v>224937.8538099727</v>
      </c>
      <c r="AD294" s="18">
        <f t="shared" si="81"/>
        <v>263940</v>
      </c>
      <c r="AE294" s="18" t="str">
        <f t="shared" si="82"/>
        <v/>
      </c>
      <c r="AF294" s="18">
        <f t="shared" si="83"/>
        <v>282684</v>
      </c>
      <c r="AG294" s="18">
        <f t="shared" si="84"/>
        <v>325087</v>
      </c>
      <c r="AH294" s="18" t="str">
        <f t="shared" si="85"/>
        <v/>
      </c>
      <c r="AI294" s="94">
        <f t="shared" si="91"/>
        <v>282684</v>
      </c>
      <c r="AJ294" s="39">
        <f t="shared" si="92"/>
        <v>31327.0584692105</v>
      </c>
      <c r="AK294" s="35">
        <f t="shared" si="93"/>
        <v>0.11082006222216503</v>
      </c>
      <c r="AN294" s="41"/>
    </row>
    <row r="295" spans="1:40" s="15" customFormat="1" ht="85.5" customHeight="1" x14ac:dyDescent="0.2">
      <c r="A295" s="81">
        <v>288</v>
      </c>
      <c r="B295" s="82" t="s">
        <v>369</v>
      </c>
      <c r="C295" s="82" t="s">
        <v>1038</v>
      </c>
      <c r="D295" s="83" t="s">
        <v>1391</v>
      </c>
      <c r="E295" s="64">
        <v>1215587</v>
      </c>
      <c r="F295" s="65">
        <v>1215587</v>
      </c>
      <c r="G295" s="25" t="s">
        <v>1392</v>
      </c>
      <c r="H295" s="52" t="s">
        <v>1393</v>
      </c>
      <c r="I295" s="62">
        <v>280000</v>
      </c>
      <c r="J295" s="66">
        <v>280000</v>
      </c>
      <c r="K295" s="28" t="s">
        <v>1394</v>
      </c>
      <c r="L295" s="55" t="s">
        <v>1395</v>
      </c>
      <c r="M295" s="67">
        <v>1301915</v>
      </c>
      <c r="N295" s="68">
        <v>1301915</v>
      </c>
      <c r="O295" s="25" t="s">
        <v>1398</v>
      </c>
      <c r="P295" s="75" t="s">
        <v>1399</v>
      </c>
      <c r="Q295" s="69">
        <v>1497202</v>
      </c>
      <c r="R295" s="63">
        <v>1497202</v>
      </c>
      <c r="S295" s="24" t="s">
        <v>80</v>
      </c>
      <c r="T295" s="54" t="s">
        <v>81</v>
      </c>
      <c r="U295" s="18">
        <v>1606101</v>
      </c>
      <c r="V295" s="18">
        <v>1606101</v>
      </c>
      <c r="W295" s="18" t="s">
        <v>1396</v>
      </c>
      <c r="X295" s="77" t="s">
        <v>1397</v>
      </c>
      <c r="Y295" s="49">
        <f t="shared" si="86"/>
        <v>1301915</v>
      </c>
      <c r="Z295" s="16">
        <f t="shared" si="87"/>
        <v>526381.21717867174</v>
      </c>
      <c r="AA295" s="35">
        <f t="shared" si="88"/>
        <v>0.40431304438359783</v>
      </c>
      <c r="AB295" s="36">
        <f t="shared" si="89"/>
        <v>1828296.2171786716</v>
      </c>
      <c r="AC295" s="36">
        <f t="shared" si="90"/>
        <v>775533.78282132826</v>
      </c>
      <c r="AD295" s="18">
        <f t="shared" si="81"/>
        <v>1215587</v>
      </c>
      <c r="AE295" s="18" t="str">
        <f t="shared" si="82"/>
        <v/>
      </c>
      <c r="AF295" s="18">
        <f t="shared" si="83"/>
        <v>1301915</v>
      </c>
      <c r="AG295" s="18">
        <f t="shared" si="84"/>
        <v>1497202</v>
      </c>
      <c r="AH295" s="18">
        <f t="shared" si="85"/>
        <v>1606101</v>
      </c>
      <c r="AI295" s="94">
        <f t="shared" si="91"/>
        <v>1399558.5</v>
      </c>
      <c r="AJ295" s="39">
        <f t="shared" si="92"/>
        <v>178368.9629137218</v>
      </c>
      <c r="AK295" s="35">
        <f t="shared" si="93"/>
        <v>0.12744659327475186</v>
      </c>
      <c r="AN295" s="41"/>
    </row>
    <row r="296" spans="1:40" s="15" customFormat="1" ht="85.5" customHeight="1" x14ac:dyDescent="0.2">
      <c r="A296" s="81">
        <v>289</v>
      </c>
      <c r="B296" s="82" t="s">
        <v>370</v>
      </c>
      <c r="C296" s="82" t="s">
        <v>1039</v>
      </c>
      <c r="D296" s="83" t="s">
        <v>1391</v>
      </c>
      <c r="E296" s="64">
        <v>159234</v>
      </c>
      <c r="F296" s="65">
        <v>159234</v>
      </c>
      <c r="G296" s="25" t="s">
        <v>1392</v>
      </c>
      <c r="H296" s="52" t="s">
        <v>1393</v>
      </c>
      <c r="I296" s="62">
        <v>550000</v>
      </c>
      <c r="J296" s="66">
        <v>550000</v>
      </c>
      <c r="K296" s="28" t="s">
        <v>1394</v>
      </c>
      <c r="L296" s="55" t="s">
        <v>1395</v>
      </c>
      <c r="M296" s="67">
        <v>170542</v>
      </c>
      <c r="N296" s="68">
        <v>170542</v>
      </c>
      <c r="O296" s="25" t="s">
        <v>1398</v>
      </c>
      <c r="P296" s="75" t="s">
        <v>1399</v>
      </c>
      <c r="Q296" s="69">
        <v>196123</v>
      </c>
      <c r="R296" s="63">
        <v>196123</v>
      </c>
      <c r="S296" s="24" t="s">
        <v>80</v>
      </c>
      <c r="T296" s="54" t="s">
        <v>81</v>
      </c>
      <c r="U296" s="18">
        <v>210388</v>
      </c>
      <c r="V296" s="18">
        <v>210388</v>
      </c>
      <c r="W296" s="18" t="s">
        <v>1396</v>
      </c>
      <c r="X296" s="77" t="s">
        <v>1397</v>
      </c>
      <c r="Y296" s="49">
        <f t="shared" si="86"/>
        <v>196123</v>
      </c>
      <c r="Z296" s="16">
        <f t="shared" si="87"/>
        <v>164894.30927051426</v>
      </c>
      <c r="AA296" s="35">
        <f t="shared" si="88"/>
        <v>0.84076987028810624</v>
      </c>
      <c r="AB296" s="36">
        <f t="shared" si="89"/>
        <v>361017.30927051429</v>
      </c>
      <c r="AC296" s="36">
        <f t="shared" si="90"/>
        <v>31228.690729485737</v>
      </c>
      <c r="AD296" s="18">
        <f t="shared" si="81"/>
        <v>159234</v>
      </c>
      <c r="AE296" s="18" t="str">
        <f t="shared" si="82"/>
        <v/>
      </c>
      <c r="AF296" s="18">
        <f t="shared" si="83"/>
        <v>170542</v>
      </c>
      <c r="AG296" s="18">
        <f t="shared" si="84"/>
        <v>196123</v>
      </c>
      <c r="AH296" s="18">
        <f t="shared" si="85"/>
        <v>210388</v>
      </c>
      <c r="AI296" s="94">
        <f t="shared" si="91"/>
        <v>183332.5</v>
      </c>
      <c r="AJ296" s="39">
        <f t="shared" si="92"/>
        <v>23364.828273496896</v>
      </c>
      <c r="AK296" s="35">
        <f t="shared" si="93"/>
        <v>0.12744509715133376</v>
      </c>
      <c r="AN296" s="41"/>
    </row>
    <row r="297" spans="1:40" s="15" customFormat="1" ht="85.5" customHeight="1" x14ac:dyDescent="0.2">
      <c r="A297" s="81">
        <v>290</v>
      </c>
      <c r="B297" s="82" t="s">
        <v>371</v>
      </c>
      <c r="C297" s="82" t="s">
        <v>1040</v>
      </c>
      <c r="D297" s="83" t="s">
        <v>1391</v>
      </c>
      <c r="E297" s="64">
        <v>206275</v>
      </c>
      <c r="F297" s="65">
        <v>206275</v>
      </c>
      <c r="G297" s="25" t="s">
        <v>1392</v>
      </c>
      <c r="H297" s="52" t="s">
        <v>1393</v>
      </c>
      <c r="I297" s="62">
        <v>600000</v>
      </c>
      <c r="J297" s="66">
        <v>600000</v>
      </c>
      <c r="K297" s="28" t="s">
        <v>1394</v>
      </c>
      <c r="L297" s="55" t="s">
        <v>1395</v>
      </c>
      <c r="M297" s="67">
        <v>220924</v>
      </c>
      <c r="N297" s="68">
        <v>220924</v>
      </c>
      <c r="O297" s="25" t="s">
        <v>1398</v>
      </c>
      <c r="P297" s="75" t="s">
        <v>1399</v>
      </c>
      <c r="Q297" s="69">
        <v>254063</v>
      </c>
      <c r="R297" s="63">
        <v>254063</v>
      </c>
      <c r="S297" s="24" t="s">
        <v>80</v>
      </c>
      <c r="T297" s="54" t="s">
        <v>81</v>
      </c>
      <c r="U297" s="18">
        <v>272542</v>
      </c>
      <c r="V297" s="18">
        <v>272542</v>
      </c>
      <c r="W297" s="18" t="s">
        <v>1396</v>
      </c>
      <c r="X297" s="77" t="s">
        <v>1397</v>
      </c>
      <c r="Y297" s="49">
        <f t="shared" si="86"/>
        <v>254063</v>
      </c>
      <c r="Z297" s="16">
        <f t="shared" si="87"/>
        <v>163800.61435385398</v>
      </c>
      <c r="AA297" s="35">
        <f t="shared" si="88"/>
        <v>0.64472439652312208</v>
      </c>
      <c r="AB297" s="36">
        <f t="shared" si="89"/>
        <v>417863.61435385398</v>
      </c>
      <c r="AC297" s="36">
        <f t="shared" si="90"/>
        <v>90262.385646146024</v>
      </c>
      <c r="AD297" s="18">
        <f t="shared" si="81"/>
        <v>206275</v>
      </c>
      <c r="AE297" s="18" t="str">
        <f t="shared" si="82"/>
        <v/>
      </c>
      <c r="AF297" s="18">
        <f t="shared" si="83"/>
        <v>220924</v>
      </c>
      <c r="AG297" s="18">
        <f t="shared" si="84"/>
        <v>254063</v>
      </c>
      <c r="AH297" s="18">
        <f t="shared" si="85"/>
        <v>272542</v>
      </c>
      <c r="AI297" s="94">
        <f t="shared" si="91"/>
        <v>237493.5</v>
      </c>
      <c r="AJ297" s="39">
        <f t="shared" si="92"/>
        <v>30267.813102369983</v>
      </c>
      <c r="AK297" s="35">
        <f t="shared" si="93"/>
        <v>0.12744691160966504</v>
      </c>
      <c r="AN297" s="41"/>
    </row>
    <row r="298" spans="1:40" s="15" customFormat="1" ht="85.5" customHeight="1" x14ac:dyDescent="0.2">
      <c r="A298" s="81">
        <v>291</v>
      </c>
      <c r="B298" s="82" t="s">
        <v>372</v>
      </c>
      <c r="C298" s="82" t="s">
        <v>1041</v>
      </c>
      <c r="D298" s="83" t="s">
        <v>1391</v>
      </c>
      <c r="E298" s="64">
        <v>216994</v>
      </c>
      <c r="F298" s="65">
        <v>216994</v>
      </c>
      <c r="G298" s="25" t="s">
        <v>1392</v>
      </c>
      <c r="H298" s="52" t="s">
        <v>1393</v>
      </c>
      <c r="I298" s="62">
        <v>650000</v>
      </c>
      <c r="J298" s="66">
        <v>650000</v>
      </c>
      <c r="K298" s="28" t="s">
        <v>1394</v>
      </c>
      <c r="L298" s="55" t="s">
        <v>1395</v>
      </c>
      <c r="M298" s="67">
        <v>232405</v>
      </c>
      <c r="N298" s="68">
        <v>232405</v>
      </c>
      <c r="O298" s="25" t="s">
        <v>1398</v>
      </c>
      <c r="P298" s="75" t="s">
        <v>1399</v>
      </c>
      <c r="Q298" s="69">
        <v>267266</v>
      </c>
      <c r="R298" s="63">
        <v>267266</v>
      </c>
      <c r="S298" s="24" t="s">
        <v>80</v>
      </c>
      <c r="T298" s="54" t="s">
        <v>81</v>
      </c>
      <c r="U298" s="18">
        <v>286705</v>
      </c>
      <c r="V298" s="18">
        <v>286705</v>
      </c>
      <c r="W298" s="18" t="s">
        <v>1396</v>
      </c>
      <c r="X298" s="77" t="s">
        <v>1397</v>
      </c>
      <c r="Y298" s="49">
        <f t="shared" si="86"/>
        <v>267266</v>
      </c>
      <c r="Z298" s="16">
        <f t="shared" si="87"/>
        <v>180625.91208212625</v>
      </c>
      <c r="AA298" s="35">
        <f t="shared" si="88"/>
        <v>0.67582824632435945</v>
      </c>
      <c r="AB298" s="36">
        <f t="shared" si="89"/>
        <v>447891.91208212625</v>
      </c>
      <c r="AC298" s="36">
        <f t="shared" si="90"/>
        <v>86640.087917873752</v>
      </c>
      <c r="AD298" s="18">
        <f t="shared" si="81"/>
        <v>216994</v>
      </c>
      <c r="AE298" s="18" t="str">
        <f t="shared" si="82"/>
        <v/>
      </c>
      <c r="AF298" s="18">
        <f t="shared" si="83"/>
        <v>232405</v>
      </c>
      <c r="AG298" s="18">
        <f t="shared" si="84"/>
        <v>267266</v>
      </c>
      <c r="AH298" s="18">
        <f t="shared" si="85"/>
        <v>286705</v>
      </c>
      <c r="AI298" s="94">
        <f t="shared" si="91"/>
        <v>249835.5</v>
      </c>
      <c r="AJ298" s="39">
        <f t="shared" si="92"/>
        <v>31840.815614553594</v>
      </c>
      <c r="AK298" s="35">
        <f t="shared" si="93"/>
        <v>0.12744712266492789</v>
      </c>
      <c r="AN298" s="41"/>
    </row>
    <row r="299" spans="1:40" s="15" customFormat="1" ht="85.5" customHeight="1" x14ac:dyDescent="0.2">
      <c r="A299" s="81">
        <v>292</v>
      </c>
      <c r="B299" s="82" t="s">
        <v>373</v>
      </c>
      <c r="C299" s="82" t="s">
        <v>1042</v>
      </c>
      <c r="D299" s="83" t="s">
        <v>1391</v>
      </c>
      <c r="E299" s="64">
        <v>291344</v>
      </c>
      <c r="F299" s="65">
        <v>291344</v>
      </c>
      <c r="G299" s="25" t="s">
        <v>1392</v>
      </c>
      <c r="H299" s="52" t="s">
        <v>1393</v>
      </c>
      <c r="I299" s="62">
        <v>750000</v>
      </c>
      <c r="J299" s="66">
        <v>750000</v>
      </c>
      <c r="K299" s="28" t="s">
        <v>1394</v>
      </c>
      <c r="L299" s="55" t="s">
        <v>1395</v>
      </c>
      <c r="M299" s="67">
        <v>312035</v>
      </c>
      <c r="N299" s="68">
        <v>312035</v>
      </c>
      <c r="O299" s="25" t="s">
        <v>1398</v>
      </c>
      <c r="P299" s="75" t="s">
        <v>1399</v>
      </c>
      <c r="Q299" s="69">
        <v>358841</v>
      </c>
      <c r="R299" s="63">
        <v>358841</v>
      </c>
      <c r="S299" s="24" t="s">
        <v>80</v>
      </c>
      <c r="T299" s="54" t="s">
        <v>81</v>
      </c>
      <c r="U299" s="18">
        <v>384941</v>
      </c>
      <c r="V299" s="18">
        <v>384941</v>
      </c>
      <c r="W299" s="18" t="s">
        <v>1396</v>
      </c>
      <c r="X299" s="77" t="s">
        <v>1397</v>
      </c>
      <c r="Y299" s="49">
        <f t="shared" si="86"/>
        <v>358841</v>
      </c>
      <c r="Z299" s="16">
        <f t="shared" si="87"/>
        <v>188465.34982510714</v>
      </c>
      <c r="AA299" s="35">
        <f t="shared" si="88"/>
        <v>0.52520573129911896</v>
      </c>
      <c r="AB299" s="36">
        <f t="shared" si="89"/>
        <v>547306.34982510714</v>
      </c>
      <c r="AC299" s="36">
        <f t="shared" si="90"/>
        <v>170375.65017489286</v>
      </c>
      <c r="AD299" s="18">
        <f t="shared" si="81"/>
        <v>291344</v>
      </c>
      <c r="AE299" s="18" t="str">
        <f t="shared" si="82"/>
        <v/>
      </c>
      <c r="AF299" s="18">
        <f t="shared" si="83"/>
        <v>312035</v>
      </c>
      <c r="AG299" s="18">
        <f t="shared" si="84"/>
        <v>358841</v>
      </c>
      <c r="AH299" s="18">
        <f t="shared" si="85"/>
        <v>384941</v>
      </c>
      <c r="AI299" s="94">
        <f t="shared" si="91"/>
        <v>335438</v>
      </c>
      <c r="AJ299" s="39">
        <f t="shared" si="92"/>
        <v>42750.884368045532</v>
      </c>
      <c r="AK299" s="35">
        <f t="shared" si="93"/>
        <v>0.12744794676824192</v>
      </c>
      <c r="AN299" s="41"/>
    </row>
    <row r="300" spans="1:40" s="15" customFormat="1" ht="85.5" customHeight="1" x14ac:dyDescent="0.2">
      <c r="A300" s="81">
        <v>293</v>
      </c>
      <c r="B300" s="82" t="s">
        <v>374</v>
      </c>
      <c r="C300" s="82" t="s">
        <v>1043</v>
      </c>
      <c r="D300" s="83" t="s">
        <v>1391</v>
      </c>
      <c r="E300" s="64">
        <v>324483</v>
      </c>
      <c r="F300" s="65">
        <v>324483</v>
      </c>
      <c r="G300" s="25" t="s">
        <v>1392</v>
      </c>
      <c r="H300" s="52" t="s">
        <v>1393</v>
      </c>
      <c r="I300" s="62">
        <v>750000</v>
      </c>
      <c r="J300" s="66">
        <v>750000</v>
      </c>
      <c r="K300" s="28" t="s">
        <v>1394</v>
      </c>
      <c r="L300" s="55" t="s">
        <v>1395</v>
      </c>
      <c r="M300" s="67">
        <v>347527</v>
      </c>
      <c r="N300" s="68">
        <v>347527</v>
      </c>
      <c r="O300" s="25" t="s">
        <v>1398</v>
      </c>
      <c r="P300" s="75" t="s">
        <v>1399</v>
      </c>
      <c r="Q300" s="69">
        <v>399656</v>
      </c>
      <c r="R300" s="63">
        <v>399656</v>
      </c>
      <c r="S300" s="24" t="s">
        <v>80</v>
      </c>
      <c r="T300" s="54" t="s">
        <v>81</v>
      </c>
      <c r="U300" s="18">
        <v>428725</v>
      </c>
      <c r="V300" s="18">
        <v>428725</v>
      </c>
      <c r="W300" s="18" t="s">
        <v>1396</v>
      </c>
      <c r="X300" s="77" t="s">
        <v>1397</v>
      </c>
      <c r="Y300" s="49">
        <f t="shared" si="86"/>
        <v>399656</v>
      </c>
      <c r="Z300" s="16">
        <f t="shared" si="87"/>
        <v>172657.42555911117</v>
      </c>
      <c r="AA300" s="35">
        <f t="shared" si="88"/>
        <v>0.43201509688109568</v>
      </c>
      <c r="AB300" s="36">
        <f t="shared" si="89"/>
        <v>572313.42555911117</v>
      </c>
      <c r="AC300" s="36">
        <f t="shared" si="90"/>
        <v>226998.57444088883</v>
      </c>
      <c r="AD300" s="18">
        <f t="shared" si="81"/>
        <v>324483</v>
      </c>
      <c r="AE300" s="18" t="str">
        <f t="shared" si="82"/>
        <v/>
      </c>
      <c r="AF300" s="18">
        <f t="shared" si="83"/>
        <v>347527</v>
      </c>
      <c r="AG300" s="18">
        <f t="shared" si="84"/>
        <v>399656</v>
      </c>
      <c r="AH300" s="18">
        <f t="shared" si="85"/>
        <v>428725</v>
      </c>
      <c r="AI300" s="94">
        <f t="shared" si="91"/>
        <v>373591.5</v>
      </c>
      <c r="AJ300" s="39">
        <f t="shared" si="92"/>
        <v>47612.984079100381</v>
      </c>
      <c r="AK300" s="35">
        <f t="shared" si="93"/>
        <v>0.12744664715096671</v>
      </c>
      <c r="AN300" s="41"/>
    </row>
    <row r="301" spans="1:40" s="15" customFormat="1" ht="85.5" customHeight="1" x14ac:dyDescent="0.2">
      <c r="A301" s="81">
        <v>294</v>
      </c>
      <c r="B301" s="82" t="s">
        <v>375</v>
      </c>
      <c r="C301" s="108" t="s">
        <v>1044</v>
      </c>
      <c r="D301" s="83" t="s">
        <v>1391</v>
      </c>
      <c r="E301" s="64">
        <v>1059832</v>
      </c>
      <c r="F301" s="65">
        <v>1059832</v>
      </c>
      <c r="G301" s="25" t="s">
        <v>1392</v>
      </c>
      <c r="H301" s="52" t="s">
        <v>1393</v>
      </c>
      <c r="I301" s="62">
        <v>4500000</v>
      </c>
      <c r="J301" s="66">
        <v>4500000</v>
      </c>
      <c r="K301" s="28" t="s">
        <v>1394</v>
      </c>
      <c r="L301" s="55" t="s">
        <v>1395</v>
      </c>
      <c r="M301" s="67">
        <v>1134020</v>
      </c>
      <c r="N301" s="68">
        <v>1134020</v>
      </c>
      <c r="O301" s="25" t="s">
        <v>1398</v>
      </c>
      <c r="P301" s="75" t="s">
        <v>1399</v>
      </c>
      <c r="Q301" s="69">
        <v>1304123</v>
      </c>
      <c r="R301" s="63">
        <v>1304123</v>
      </c>
      <c r="S301" s="24" t="s">
        <v>80</v>
      </c>
      <c r="T301" s="54" t="s">
        <v>81</v>
      </c>
      <c r="U301" s="18">
        <v>1398978</v>
      </c>
      <c r="V301" s="18">
        <v>1398978</v>
      </c>
      <c r="W301" s="18" t="s">
        <v>1396</v>
      </c>
      <c r="X301" s="77" t="s">
        <v>1397</v>
      </c>
      <c r="Y301" s="49">
        <f t="shared" si="86"/>
        <v>1304123</v>
      </c>
      <c r="Z301" s="16">
        <f t="shared" si="87"/>
        <v>1471103.0160559115</v>
      </c>
      <c r="AA301" s="35">
        <f t="shared" si="88"/>
        <v>1.1280400821516925</v>
      </c>
      <c r="AB301" s="36">
        <f t="shared" si="89"/>
        <v>2775226.0160559118</v>
      </c>
      <c r="AC301" s="36">
        <f t="shared" si="90"/>
        <v>-166980.01605591155</v>
      </c>
      <c r="AD301" s="18">
        <f t="shared" si="81"/>
        <v>1059832</v>
      </c>
      <c r="AE301" s="18" t="str">
        <f t="shared" si="82"/>
        <v/>
      </c>
      <c r="AF301" s="18">
        <f t="shared" si="83"/>
        <v>1134020</v>
      </c>
      <c r="AG301" s="18">
        <f t="shared" si="84"/>
        <v>1304123</v>
      </c>
      <c r="AH301" s="18">
        <f t="shared" si="85"/>
        <v>1398978</v>
      </c>
      <c r="AI301" s="94">
        <f t="shared" si="91"/>
        <v>1219071.5</v>
      </c>
      <c r="AJ301" s="39">
        <f t="shared" si="92"/>
        <v>155010.00095128271</v>
      </c>
      <c r="AK301" s="35">
        <f t="shared" si="93"/>
        <v>0.12715415047540912</v>
      </c>
      <c r="AN301" s="41"/>
    </row>
    <row r="302" spans="1:40" s="15" customFormat="1" ht="85.5" customHeight="1" x14ac:dyDescent="0.2">
      <c r="A302" s="81">
        <v>295</v>
      </c>
      <c r="B302" s="82" t="s">
        <v>376</v>
      </c>
      <c r="C302" s="82" t="s">
        <v>1045</v>
      </c>
      <c r="D302" s="83" t="s">
        <v>1391</v>
      </c>
      <c r="E302" s="64">
        <v>27297</v>
      </c>
      <c r="F302" s="65">
        <v>27297</v>
      </c>
      <c r="G302" s="25" t="s">
        <v>1392</v>
      </c>
      <c r="H302" s="52" t="s">
        <v>1393</v>
      </c>
      <c r="I302" s="62">
        <v>100000</v>
      </c>
      <c r="J302" s="66">
        <v>100000</v>
      </c>
      <c r="K302" s="28" t="s">
        <v>1394</v>
      </c>
      <c r="L302" s="55" t="s">
        <v>1395</v>
      </c>
      <c r="M302" s="67">
        <v>29235</v>
      </c>
      <c r="N302" s="68">
        <v>29235</v>
      </c>
      <c r="O302" s="25" t="s">
        <v>1398</v>
      </c>
      <c r="P302" s="75" t="s">
        <v>1399</v>
      </c>
      <c r="Q302" s="69">
        <v>33621</v>
      </c>
      <c r="R302" s="63">
        <v>33621</v>
      </c>
      <c r="S302" s="24" t="s">
        <v>80</v>
      </c>
      <c r="T302" s="54" t="s">
        <v>81</v>
      </c>
      <c r="U302" s="18">
        <v>36066</v>
      </c>
      <c r="V302" s="18">
        <v>36066</v>
      </c>
      <c r="W302" s="18" t="s">
        <v>1396</v>
      </c>
      <c r="X302" s="77" t="s">
        <v>1397</v>
      </c>
      <c r="Y302" s="49">
        <f t="shared" si="86"/>
        <v>33621</v>
      </c>
      <c r="Z302" s="16">
        <f t="shared" si="87"/>
        <v>30805.568647567598</v>
      </c>
      <c r="AA302" s="35">
        <f t="shared" si="88"/>
        <v>0.91625973788904547</v>
      </c>
      <c r="AB302" s="36">
        <f t="shared" si="89"/>
        <v>64426.568647567598</v>
      </c>
      <c r="AC302" s="36">
        <f t="shared" si="90"/>
        <v>2815.4313524324025</v>
      </c>
      <c r="AD302" s="18">
        <f t="shared" si="81"/>
        <v>27297</v>
      </c>
      <c r="AE302" s="18" t="str">
        <f t="shared" si="82"/>
        <v/>
      </c>
      <c r="AF302" s="18">
        <f t="shared" si="83"/>
        <v>29235</v>
      </c>
      <c r="AG302" s="18">
        <f t="shared" si="84"/>
        <v>33621</v>
      </c>
      <c r="AH302" s="18">
        <f t="shared" si="85"/>
        <v>36066</v>
      </c>
      <c r="AI302" s="94">
        <f t="shared" si="91"/>
        <v>31428</v>
      </c>
      <c r="AJ302" s="39">
        <f t="shared" si="92"/>
        <v>4005.431343813048</v>
      </c>
      <c r="AK302" s="35">
        <f t="shared" si="93"/>
        <v>0.12744785999150593</v>
      </c>
      <c r="AN302" s="41"/>
    </row>
    <row r="303" spans="1:40" s="15" customFormat="1" ht="85.5" customHeight="1" x14ac:dyDescent="0.2">
      <c r="A303" s="81">
        <v>296</v>
      </c>
      <c r="B303" s="82" t="s">
        <v>377</v>
      </c>
      <c r="C303" s="82" t="s">
        <v>1046</v>
      </c>
      <c r="D303" s="83" t="s">
        <v>1391</v>
      </c>
      <c r="E303" s="64">
        <v>41793</v>
      </c>
      <c r="F303" s="65">
        <v>41793</v>
      </c>
      <c r="G303" s="25" t="s">
        <v>1392</v>
      </c>
      <c r="H303" s="52" t="s">
        <v>1393</v>
      </c>
      <c r="I303" s="62">
        <v>150000</v>
      </c>
      <c r="J303" s="66">
        <v>150000</v>
      </c>
      <c r="K303" s="28" t="s">
        <v>1394</v>
      </c>
      <c r="L303" s="55" t="s">
        <v>1395</v>
      </c>
      <c r="M303" s="67">
        <v>44761</v>
      </c>
      <c r="N303" s="68">
        <v>44761</v>
      </c>
      <c r="O303" s="25" t="s">
        <v>1398</v>
      </c>
      <c r="P303" s="75" t="s">
        <v>1399</v>
      </c>
      <c r="Q303" s="69">
        <v>51475</v>
      </c>
      <c r="R303" s="63">
        <v>51475</v>
      </c>
      <c r="S303" s="24" t="s">
        <v>80</v>
      </c>
      <c r="T303" s="54" t="s">
        <v>81</v>
      </c>
      <c r="U303" s="18">
        <v>55219</v>
      </c>
      <c r="V303" s="18">
        <v>55219</v>
      </c>
      <c r="W303" s="18" t="s">
        <v>1396</v>
      </c>
      <c r="X303" s="77" t="s">
        <v>1397</v>
      </c>
      <c r="Y303" s="49">
        <f t="shared" si="86"/>
        <v>51475</v>
      </c>
      <c r="Z303" s="16">
        <f t="shared" si="87"/>
        <v>45785.307837776956</v>
      </c>
      <c r="AA303" s="35">
        <f t="shared" si="88"/>
        <v>0.88946688368677918</v>
      </c>
      <c r="AB303" s="36">
        <f t="shared" si="89"/>
        <v>97260.307837776956</v>
      </c>
      <c r="AC303" s="36">
        <f t="shared" si="90"/>
        <v>5689.6921622230439</v>
      </c>
      <c r="AD303" s="18">
        <f t="shared" si="81"/>
        <v>41793</v>
      </c>
      <c r="AE303" s="18" t="str">
        <f t="shared" si="82"/>
        <v/>
      </c>
      <c r="AF303" s="18">
        <f t="shared" si="83"/>
        <v>44761</v>
      </c>
      <c r="AG303" s="18">
        <f t="shared" si="84"/>
        <v>51475</v>
      </c>
      <c r="AH303" s="18">
        <f t="shared" si="85"/>
        <v>55219</v>
      </c>
      <c r="AI303" s="94">
        <f t="shared" si="91"/>
        <v>48118</v>
      </c>
      <c r="AJ303" s="39">
        <f t="shared" si="92"/>
        <v>6132.3780053091969</v>
      </c>
      <c r="AK303" s="35">
        <f t="shared" si="93"/>
        <v>0.12744457386651975</v>
      </c>
      <c r="AN303" s="41"/>
    </row>
    <row r="304" spans="1:40" s="15" customFormat="1" ht="85.5" customHeight="1" x14ac:dyDescent="0.2">
      <c r="A304" s="81">
        <v>297</v>
      </c>
      <c r="B304" s="82" t="s">
        <v>378</v>
      </c>
      <c r="C304" s="82" t="s">
        <v>1047</v>
      </c>
      <c r="D304" s="83" t="s">
        <v>1391</v>
      </c>
      <c r="E304" s="64">
        <v>31748</v>
      </c>
      <c r="F304" s="65">
        <v>31748</v>
      </c>
      <c r="G304" s="25" t="s">
        <v>1392</v>
      </c>
      <c r="H304" s="52" t="s">
        <v>1393</v>
      </c>
      <c r="I304" s="62">
        <v>100000</v>
      </c>
      <c r="J304" s="66">
        <v>100000</v>
      </c>
      <c r="K304" s="28" t="s">
        <v>1394</v>
      </c>
      <c r="L304" s="55" t="s">
        <v>1395</v>
      </c>
      <c r="M304" s="67">
        <v>34003</v>
      </c>
      <c r="N304" s="68">
        <v>34003</v>
      </c>
      <c r="O304" s="25" t="s">
        <v>1398</v>
      </c>
      <c r="P304" s="75" t="s">
        <v>1399</v>
      </c>
      <c r="Q304" s="69">
        <v>39103</v>
      </c>
      <c r="R304" s="63">
        <v>39103</v>
      </c>
      <c r="S304" s="24" t="s">
        <v>80</v>
      </c>
      <c r="T304" s="54" t="s">
        <v>81</v>
      </c>
      <c r="U304" s="18">
        <v>41947</v>
      </c>
      <c r="V304" s="18">
        <v>41947</v>
      </c>
      <c r="W304" s="18" t="s">
        <v>1396</v>
      </c>
      <c r="X304" s="77" t="s">
        <v>1397</v>
      </c>
      <c r="Y304" s="49">
        <f t="shared" si="86"/>
        <v>39103</v>
      </c>
      <c r="Z304" s="16">
        <f t="shared" si="87"/>
        <v>28594.528369952175</v>
      </c>
      <c r="AA304" s="35">
        <f t="shared" si="88"/>
        <v>0.73126175408414129</v>
      </c>
      <c r="AB304" s="36">
        <f t="shared" si="89"/>
        <v>67697.528369952168</v>
      </c>
      <c r="AC304" s="36">
        <f t="shared" si="90"/>
        <v>10508.471630047825</v>
      </c>
      <c r="AD304" s="18">
        <f t="shared" si="81"/>
        <v>31748</v>
      </c>
      <c r="AE304" s="18" t="str">
        <f t="shared" si="82"/>
        <v/>
      </c>
      <c r="AF304" s="18">
        <f t="shared" si="83"/>
        <v>34003</v>
      </c>
      <c r="AG304" s="18">
        <f t="shared" si="84"/>
        <v>39103</v>
      </c>
      <c r="AH304" s="18">
        <f t="shared" si="85"/>
        <v>41947</v>
      </c>
      <c r="AI304" s="94">
        <f t="shared" si="91"/>
        <v>36553</v>
      </c>
      <c r="AJ304" s="39">
        <f t="shared" si="92"/>
        <v>4658.3806467483955</v>
      </c>
      <c r="AK304" s="35">
        <f t="shared" si="93"/>
        <v>0.12744181453638267</v>
      </c>
      <c r="AN304" s="41"/>
    </row>
    <row r="305" spans="1:40" s="15" customFormat="1" ht="85.5" customHeight="1" x14ac:dyDescent="0.2">
      <c r="A305" s="81">
        <v>298</v>
      </c>
      <c r="B305" s="82" t="s">
        <v>379</v>
      </c>
      <c r="C305" s="82" t="s">
        <v>1048</v>
      </c>
      <c r="D305" s="83" t="s">
        <v>1391</v>
      </c>
      <c r="E305" s="64">
        <v>32159</v>
      </c>
      <c r="F305" s="65">
        <v>32159</v>
      </c>
      <c r="G305" s="25" t="s">
        <v>1392</v>
      </c>
      <c r="H305" s="52" t="s">
        <v>1393</v>
      </c>
      <c r="I305" s="62">
        <v>90000</v>
      </c>
      <c r="J305" s="66">
        <v>90000</v>
      </c>
      <c r="K305" s="28" t="s">
        <v>1394</v>
      </c>
      <c r="L305" s="55" t="s">
        <v>1395</v>
      </c>
      <c r="M305" s="67">
        <v>34442</v>
      </c>
      <c r="N305" s="68">
        <v>34442</v>
      </c>
      <c r="O305" s="25" t="s">
        <v>1398</v>
      </c>
      <c r="P305" s="75" t="s">
        <v>1399</v>
      </c>
      <c r="Q305" s="69">
        <v>39609</v>
      </c>
      <c r="R305" s="63">
        <v>39609</v>
      </c>
      <c r="S305" s="24" t="s">
        <v>80</v>
      </c>
      <c r="T305" s="54" t="s">
        <v>81</v>
      </c>
      <c r="U305" s="18">
        <v>42490</v>
      </c>
      <c r="V305" s="18">
        <v>42490</v>
      </c>
      <c r="W305" s="18" t="s">
        <v>1396</v>
      </c>
      <c r="X305" s="77" t="s">
        <v>1397</v>
      </c>
      <c r="Y305" s="49">
        <f t="shared" si="86"/>
        <v>39609</v>
      </c>
      <c r="Z305" s="16">
        <f t="shared" si="87"/>
        <v>23974.922450343816</v>
      </c>
      <c r="AA305" s="35">
        <f t="shared" si="88"/>
        <v>0.60528976874810814</v>
      </c>
      <c r="AB305" s="36">
        <f t="shared" si="89"/>
        <v>63583.922450343816</v>
      </c>
      <c r="AC305" s="36">
        <f t="shared" si="90"/>
        <v>15634.077549656184</v>
      </c>
      <c r="AD305" s="18">
        <f t="shared" si="81"/>
        <v>32159</v>
      </c>
      <c r="AE305" s="18" t="str">
        <f t="shared" si="82"/>
        <v/>
      </c>
      <c r="AF305" s="18">
        <f t="shared" si="83"/>
        <v>34442</v>
      </c>
      <c r="AG305" s="18">
        <f t="shared" si="84"/>
        <v>39609</v>
      </c>
      <c r="AH305" s="18">
        <f t="shared" si="85"/>
        <v>42490</v>
      </c>
      <c r="AI305" s="94">
        <f t="shared" si="91"/>
        <v>37025.5</v>
      </c>
      <c r="AJ305" s="39">
        <f t="shared" si="92"/>
        <v>4718.8673075926463</v>
      </c>
      <c r="AK305" s="35">
        <f t="shared" si="93"/>
        <v>0.12744911770516662</v>
      </c>
      <c r="AN305" s="41"/>
    </row>
    <row r="306" spans="1:40" s="15" customFormat="1" ht="85.5" customHeight="1" x14ac:dyDescent="0.2">
      <c r="A306" s="81">
        <v>299</v>
      </c>
      <c r="B306" s="82" t="s">
        <v>380</v>
      </c>
      <c r="C306" s="82" t="s">
        <v>1049</v>
      </c>
      <c r="D306" s="83" t="s">
        <v>1391</v>
      </c>
      <c r="E306" s="64">
        <v>27607</v>
      </c>
      <c r="F306" s="65">
        <v>27607</v>
      </c>
      <c r="G306" s="25" t="s">
        <v>1392</v>
      </c>
      <c r="H306" s="52" t="s">
        <v>1393</v>
      </c>
      <c r="I306" s="62">
        <v>95000</v>
      </c>
      <c r="J306" s="66">
        <v>95000</v>
      </c>
      <c r="K306" s="28" t="s">
        <v>1394</v>
      </c>
      <c r="L306" s="55" t="s">
        <v>1395</v>
      </c>
      <c r="M306" s="67">
        <v>29567</v>
      </c>
      <c r="N306" s="68">
        <v>29567</v>
      </c>
      <c r="O306" s="25" t="s">
        <v>1398</v>
      </c>
      <c r="P306" s="75" t="s">
        <v>1399</v>
      </c>
      <c r="Q306" s="69">
        <v>34002</v>
      </c>
      <c r="R306" s="63">
        <v>34002</v>
      </c>
      <c r="S306" s="24" t="s">
        <v>80</v>
      </c>
      <c r="T306" s="54" t="s">
        <v>81</v>
      </c>
      <c r="U306" s="18">
        <v>36475</v>
      </c>
      <c r="V306" s="18">
        <v>36475</v>
      </c>
      <c r="W306" s="18" t="s">
        <v>1396</v>
      </c>
      <c r="X306" s="77" t="s">
        <v>1397</v>
      </c>
      <c r="Y306" s="49">
        <f t="shared" si="86"/>
        <v>34002</v>
      </c>
      <c r="Z306" s="16">
        <f t="shared" si="87"/>
        <v>28430.714055401419</v>
      </c>
      <c r="AA306" s="35">
        <f t="shared" si="88"/>
        <v>0.83614828702433441</v>
      </c>
      <c r="AB306" s="36">
        <f t="shared" si="89"/>
        <v>62432.714055401419</v>
      </c>
      <c r="AC306" s="36">
        <f t="shared" si="90"/>
        <v>5571.2859445985814</v>
      </c>
      <c r="AD306" s="18">
        <f t="shared" si="81"/>
        <v>27607</v>
      </c>
      <c r="AE306" s="18" t="str">
        <f t="shared" si="82"/>
        <v/>
      </c>
      <c r="AF306" s="18">
        <f t="shared" si="83"/>
        <v>29567</v>
      </c>
      <c r="AG306" s="18">
        <f t="shared" si="84"/>
        <v>34002</v>
      </c>
      <c r="AH306" s="18">
        <f t="shared" si="85"/>
        <v>36475</v>
      </c>
      <c r="AI306" s="94">
        <f t="shared" si="91"/>
        <v>31784.5</v>
      </c>
      <c r="AJ306" s="39">
        <f t="shared" si="92"/>
        <v>4050.5603213218128</v>
      </c>
      <c r="AK306" s="35">
        <f t="shared" si="93"/>
        <v>0.1274382268502513</v>
      </c>
      <c r="AN306" s="41"/>
    </row>
    <row r="307" spans="1:40" s="15" customFormat="1" ht="85.5" customHeight="1" x14ac:dyDescent="0.2">
      <c r="A307" s="81">
        <v>300</v>
      </c>
      <c r="B307" s="82" t="s">
        <v>381</v>
      </c>
      <c r="C307" s="82" t="s">
        <v>1050</v>
      </c>
      <c r="D307" s="83" t="s">
        <v>1391</v>
      </c>
      <c r="E307" s="64">
        <v>33425</v>
      </c>
      <c r="F307" s="65">
        <v>33425</v>
      </c>
      <c r="G307" s="25" t="s">
        <v>1392</v>
      </c>
      <c r="H307" s="52" t="s">
        <v>1393</v>
      </c>
      <c r="I307" s="62">
        <v>140000</v>
      </c>
      <c r="J307" s="66">
        <v>140000</v>
      </c>
      <c r="K307" s="28" t="s">
        <v>1394</v>
      </c>
      <c r="L307" s="55" t="s">
        <v>1395</v>
      </c>
      <c r="M307" s="67">
        <v>35799</v>
      </c>
      <c r="N307" s="68">
        <v>35799</v>
      </c>
      <c r="O307" s="25" t="s">
        <v>1398</v>
      </c>
      <c r="P307" s="75" t="s">
        <v>1399</v>
      </c>
      <c r="Q307" s="69">
        <v>41169</v>
      </c>
      <c r="R307" s="63">
        <v>41169</v>
      </c>
      <c r="S307" s="24" t="s">
        <v>80</v>
      </c>
      <c r="T307" s="54" t="s">
        <v>81</v>
      </c>
      <c r="U307" s="18">
        <v>44163</v>
      </c>
      <c r="V307" s="18">
        <v>44163</v>
      </c>
      <c r="W307" s="18" t="s">
        <v>1396</v>
      </c>
      <c r="X307" s="77" t="s">
        <v>1397</v>
      </c>
      <c r="Y307" s="49">
        <f t="shared" si="86"/>
        <v>41169</v>
      </c>
      <c r="Z307" s="16">
        <f t="shared" si="87"/>
        <v>45528.586428748255</v>
      </c>
      <c r="AA307" s="35">
        <f t="shared" si="88"/>
        <v>1.1058948827697601</v>
      </c>
      <c r="AB307" s="36">
        <f t="shared" si="89"/>
        <v>86697.586428748255</v>
      </c>
      <c r="AC307" s="36">
        <f t="shared" si="90"/>
        <v>-4359.5864287482545</v>
      </c>
      <c r="AD307" s="18">
        <f t="shared" si="81"/>
        <v>33425</v>
      </c>
      <c r="AE307" s="18" t="str">
        <f t="shared" si="82"/>
        <v/>
      </c>
      <c r="AF307" s="18">
        <f t="shared" si="83"/>
        <v>35799</v>
      </c>
      <c r="AG307" s="18">
        <f t="shared" si="84"/>
        <v>41169</v>
      </c>
      <c r="AH307" s="18">
        <f t="shared" si="85"/>
        <v>44163</v>
      </c>
      <c r="AI307" s="94">
        <f t="shared" si="91"/>
        <v>38484</v>
      </c>
      <c r="AJ307" s="39">
        <f t="shared" si="92"/>
        <v>4904.6533006931286</v>
      </c>
      <c r="AK307" s="35">
        <f t="shared" si="93"/>
        <v>0.12744655702871657</v>
      </c>
      <c r="AN307" s="41"/>
    </row>
    <row r="308" spans="1:40" s="15" customFormat="1" ht="85.5" customHeight="1" x14ac:dyDescent="0.2">
      <c r="A308" s="81">
        <v>301</v>
      </c>
      <c r="B308" s="82" t="s">
        <v>382</v>
      </c>
      <c r="C308" s="82" t="s">
        <v>1051</v>
      </c>
      <c r="D308" s="83" t="s">
        <v>1391</v>
      </c>
      <c r="E308" s="64">
        <v>27644</v>
      </c>
      <c r="F308" s="65">
        <v>27644</v>
      </c>
      <c r="G308" s="25" t="s">
        <v>1392</v>
      </c>
      <c r="H308" s="52" t="s">
        <v>1393</v>
      </c>
      <c r="I308" s="62">
        <v>120000</v>
      </c>
      <c r="J308" s="66">
        <v>120000</v>
      </c>
      <c r="K308" s="28" t="s">
        <v>1394</v>
      </c>
      <c r="L308" s="55" t="s">
        <v>1395</v>
      </c>
      <c r="M308" s="67">
        <v>29608</v>
      </c>
      <c r="N308" s="68">
        <v>29608</v>
      </c>
      <c r="O308" s="25" t="s">
        <v>1398</v>
      </c>
      <c r="P308" s="75" t="s">
        <v>1399</v>
      </c>
      <c r="Q308" s="69">
        <v>34049</v>
      </c>
      <c r="R308" s="63">
        <v>34049</v>
      </c>
      <c r="S308" s="24" t="s">
        <v>80</v>
      </c>
      <c r="T308" s="54" t="s">
        <v>81</v>
      </c>
      <c r="U308" s="18">
        <v>36525</v>
      </c>
      <c r="V308" s="18">
        <v>36525</v>
      </c>
      <c r="W308" s="18" t="s">
        <v>1396</v>
      </c>
      <c r="X308" s="77" t="s">
        <v>1397</v>
      </c>
      <c r="Y308" s="49">
        <f t="shared" si="86"/>
        <v>34049</v>
      </c>
      <c r="Z308" s="16">
        <f t="shared" si="87"/>
        <v>39530.65004145517</v>
      </c>
      <c r="AA308" s="35">
        <f t="shared" si="88"/>
        <v>1.1609929819217941</v>
      </c>
      <c r="AB308" s="36">
        <f t="shared" si="89"/>
        <v>73579.65004145517</v>
      </c>
      <c r="AC308" s="36">
        <f t="shared" si="90"/>
        <v>-5481.6500414551701</v>
      </c>
      <c r="AD308" s="18">
        <f t="shared" si="81"/>
        <v>27644</v>
      </c>
      <c r="AE308" s="18" t="str">
        <f t="shared" si="82"/>
        <v/>
      </c>
      <c r="AF308" s="18">
        <f t="shared" si="83"/>
        <v>29608</v>
      </c>
      <c r="AG308" s="18">
        <f t="shared" si="84"/>
        <v>34049</v>
      </c>
      <c r="AH308" s="18">
        <f t="shared" si="85"/>
        <v>36525</v>
      </c>
      <c r="AI308" s="94">
        <f t="shared" si="91"/>
        <v>31828.5</v>
      </c>
      <c r="AJ308" s="39">
        <f t="shared" si="92"/>
        <v>4056.388253935595</v>
      </c>
      <c r="AK308" s="35">
        <f t="shared" si="93"/>
        <v>0.12744515933630535</v>
      </c>
      <c r="AN308" s="41"/>
    </row>
    <row r="309" spans="1:40" s="15" customFormat="1" ht="85.5" customHeight="1" x14ac:dyDescent="0.2">
      <c r="A309" s="81">
        <v>302</v>
      </c>
      <c r="B309" s="82" t="s">
        <v>383</v>
      </c>
      <c r="C309" s="82" t="s">
        <v>1052</v>
      </c>
      <c r="D309" s="83" t="s">
        <v>1391</v>
      </c>
      <c r="E309" s="64">
        <v>36664</v>
      </c>
      <c r="F309" s="65">
        <v>36664</v>
      </c>
      <c r="G309" s="25" t="s">
        <v>1392</v>
      </c>
      <c r="H309" s="52" t="s">
        <v>1393</v>
      </c>
      <c r="I309" s="62">
        <v>120000</v>
      </c>
      <c r="J309" s="66">
        <v>120000</v>
      </c>
      <c r="K309" s="28" t="s">
        <v>1394</v>
      </c>
      <c r="L309" s="55" t="s">
        <v>1395</v>
      </c>
      <c r="M309" s="67">
        <v>39268</v>
      </c>
      <c r="N309" s="68">
        <v>39268</v>
      </c>
      <c r="O309" s="25" t="s">
        <v>1398</v>
      </c>
      <c r="P309" s="75" t="s">
        <v>1399</v>
      </c>
      <c r="Q309" s="69">
        <v>45158</v>
      </c>
      <c r="R309" s="63">
        <v>45158</v>
      </c>
      <c r="S309" s="24" t="s">
        <v>80</v>
      </c>
      <c r="T309" s="54" t="s">
        <v>81</v>
      </c>
      <c r="U309" s="18">
        <v>48443</v>
      </c>
      <c r="V309" s="18">
        <v>48443</v>
      </c>
      <c r="W309" s="18" t="s">
        <v>1396</v>
      </c>
      <c r="X309" s="77" t="s">
        <v>1397</v>
      </c>
      <c r="Y309" s="49">
        <f t="shared" si="86"/>
        <v>45158</v>
      </c>
      <c r="Z309" s="16">
        <f t="shared" si="87"/>
        <v>35022.572418370415</v>
      </c>
      <c r="AA309" s="35">
        <f t="shared" si="88"/>
        <v>0.77555632265313823</v>
      </c>
      <c r="AB309" s="36">
        <f t="shared" si="89"/>
        <v>80180.572418370415</v>
      </c>
      <c r="AC309" s="36">
        <f t="shared" si="90"/>
        <v>10135.427581629585</v>
      </c>
      <c r="AD309" s="18">
        <f t="shared" si="81"/>
        <v>36664</v>
      </c>
      <c r="AE309" s="18" t="str">
        <f t="shared" si="82"/>
        <v/>
      </c>
      <c r="AF309" s="18">
        <f t="shared" si="83"/>
        <v>39268</v>
      </c>
      <c r="AG309" s="18">
        <f t="shared" si="84"/>
        <v>45158</v>
      </c>
      <c r="AH309" s="18">
        <f t="shared" si="85"/>
        <v>48443</v>
      </c>
      <c r="AI309" s="94">
        <f t="shared" si="91"/>
        <v>42213</v>
      </c>
      <c r="AJ309" s="39">
        <f t="shared" si="92"/>
        <v>5380.0375076139881</v>
      </c>
      <c r="AK309" s="35">
        <f t="shared" si="93"/>
        <v>0.12744977868462293</v>
      </c>
      <c r="AN309" s="41"/>
    </row>
    <row r="310" spans="1:40" s="15" customFormat="1" ht="85.5" customHeight="1" x14ac:dyDescent="0.2">
      <c r="A310" s="81">
        <v>303</v>
      </c>
      <c r="B310" s="82" t="s">
        <v>384</v>
      </c>
      <c r="C310" s="82" t="s">
        <v>1053</v>
      </c>
      <c r="D310" s="83" t="s">
        <v>1391</v>
      </c>
      <c r="E310" s="64">
        <v>26737</v>
      </c>
      <c r="F310" s="65">
        <v>26737</v>
      </c>
      <c r="G310" s="25" t="s">
        <v>1392</v>
      </c>
      <c r="H310" s="52" t="s">
        <v>1393</v>
      </c>
      <c r="I310" s="62">
        <v>150000</v>
      </c>
      <c r="J310" s="66">
        <v>150000</v>
      </c>
      <c r="K310" s="28" t="s">
        <v>1394</v>
      </c>
      <c r="L310" s="55" t="s">
        <v>1395</v>
      </c>
      <c r="M310" s="67">
        <v>28636</v>
      </c>
      <c r="N310" s="68">
        <v>28636</v>
      </c>
      <c r="O310" s="25" t="s">
        <v>1398</v>
      </c>
      <c r="P310" s="75" t="s">
        <v>1399</v>
      </c>
      <c r="Q310" s="69">
        <v>32931</v>
      </c>
      <c r="R310" s="63">
        <v>32931</v>
      </c>
      <c r="S310" s="24" t="s">
        <v>80</v>
      </c>
      <c r="T310" s="54" t="s">
        <v>81</v>
      </c>
      <c r="U310" s="18">
        <v>35326</v>
      </c>
      <c r="V310" s="18">
        <v>35326</v>
      </c>
      <c r="W310" s="18" t="s">
        <v>1396</v>
      </c>
      <c r="X310" s="77" t="s">
        <v>1397</v>
      </c>
      <c r="Y310" s="49">
        <f t="shared" si="86"/>
        <v>32931</v>
      </c>
      <c r="Z310" s="16">
        <f t="shared" si="87"/>
        <v>53368.036599635176</v>
      </c>
      <c r="AA310" s="35">
        <f t="shared" si="88"/>
        <v>1.6206017612473103</v>
      </c>
      <c r="AB310" s="36">
        <f t="shared" si="89"/>
        <v>86299.036599635176</v>
      </c>
      <c r="AC310" s="36">
        <f t="shared" si="90"/>
        <v>-20437.036599635176</v>
      </c>
      <c r="AD310" s="18">
        <f t="shared" si="81"/>
        <v>26737</v>
      </c>
      <c r="AE310" s="18" t="str">
        <f t="shared" si="82"/>
        <v/>
      </c>
      <c r="AF310" s="18">
        <f t="shared" si="83"/>
        <v>28636</v>
      </c>
      <c r="AG310" s="18">
        <f t="shared" si="84"/>
        <v>32931</v>
      </c>
      <c r="AH310" s="18">
        <f t="shared" si="85"/>
        <v>35326</v>
      </c>
      <c r="AI310" s="94">
        <f t="shared" si="91"/>
        <v>30783.5</v>
      </c>
      <c r="AJ310" s="39">
        <f t="shared" si="92"/>
        <v>3923.0293141907568</v>
      </c>
      <c r="AK310" s="35">
        <f t="shared" si="93"/>
        <v>0.12743935271137968</v>
      </c>
      <c r="AN310" s="41"/>
    </row>
    <row r="311" spans="1:40" s="15" customFormat="1" ht="85.5" customHeight="1" x14ac:dyDescent="0.2">
      <c r="A311" s="81">
        <v>304</v>
      </c>
      <c r="B311" s="82" t="s">
        <v>385</v>
      </c>
      <c r="C311" s="82" t="s">
        <v>1054</v>
      </c>
      <c r="D311" s="83" t="s">
        <v>1391</v>
      </c>
      <c r="E311" s="64">
        <v>39261</v>
      </c>
      <c r="F311" s="65">
        <v>39261</v>
      </c>
      <c r="G311" s="25" t="s">
        <v>1392</v>
      </c>
      <c r="H311" s="52" t="s">
        <v>1393</v>
      </c>
      <c r="I311" s="62">
        <v>150000</v>
      </c>
      <c r="J311" s="66">
        <v>150000</v>
      </c>
      <c r="K311" s="28" t="s">
        <v>1394</v>
      </c>
      <c r="L311" s="55" t="s">
        <v>1395</v>
      </c>
      <c r="M311" s="67">
        <v>42049</v>
      </c>
      <c r="N311" s="68">
        <v>42049</v>
      </c>
      <c r="O311" s="25" t="s">
        <v>1398</v>
      </c>
      <c r="P311" s="75" t="s">
        <v>1399</v>
      </c>
      <c r="Q311" s="69">
        <v>48357</v>
      </c>
      <c r="R311" s="63">
        <v>48357</v>
      </c>
      <c r="S311" s="24" t="s">
        <v>80</v>
      </c>
      <c r="T311" s="54" t="s">
        <v>81</v>
      </c>
      <c r="U311" s="18">
        <v>51874</v>
      </c>
      <c r="V311" s="18">
        <v>51874</v>
      </c>
      <c r="W311" s="18" t="s">
        <v>1396</v>
      </c>
      <c r="X311" s="77" t="s">
        <v>1397</v>
      </c>
      <c r="Y311" s="49">
        <f t="shared" si="86"/>
        <v>48357</v>
      </c>
      <c r="Z311" s="16">
        <f t="shared" si="87"/>
        <v>47050.422184078219</v>
      </c>
      <c r="AA311" s="35">
        <f t="shared" si="88"/>
        <v>0.97298058572860635</v>
      </c>
      <c r="AB311" s="36">
        <f t="shared" si="89"/>
        <v>95407.422184078227</v>
      </c>
      <c r="AC311" s="36">
        <f t="shared" si="90"/>
        <v>1306.5778159217807</v>
      </c>
      <c r="AD311" s="18">
        <f t="shared" si="81"/>
        <v>39261</v>
      </c>
      <c r="AE311" s="18" t="str">
        <f t="shared" si="82"/>
        <v/>
      </c>
      <c r="AF311" s="18">
        <f t="shared" si="83"/>
        <v>42049</v>
      </c>
      <c r="AG311" s="18">
        <f t="shared" si="84"/>
        <v>48357</v>
      </c>
      <c r="AH311" s="18">
        <f t="shared" si="85"/>
        <v>51874</v>
      </c>
      <c r="AI311" s="94">
        <f t="shared" si="91"/>
        <v>45203</v>
      </c>
      <c r="AJ311" s="39">
        <f t="shared" si="92"/>
        <v>5761.1392608869764</v>
      </c>
      <c r="AK311" s="35">
        <f t="shared" si="93"/>
        <v>0.12745037410983731</v>
      </c>
      <c r="AN311" s="41"/>
    </row>
    <row r="312" spans="1:40" s="15" customFormat="1" ht="85.5" customHeight="1" x14ac:dyDescent="0.2">
      <c r="A312" s="81">
        <v>305</v>
      </c>
      <c r="B312" s="82" t="s">
        <v>386</v>
      </c>
      <c r="C312" s="82" t="s">
        <v>1055</v>
      </c>
      <c r="D312" s="83" t="s">
        <v>1391</v>
      </c>
      <c r="E312" s="64">
        <v>37394</v>
      </c>
      <c r="F312" s="65">
        <v>37394</v>
      </c>
      <c r="G312" s="25" t="s">
        <v>1392</v>
      </c>
      <c r="H312" s="52" t="s">
        <v>1393</v>
      </c>
      <c r="I312" s="62">
        <v>180000</v>
      </c>
      <c r="J312" s="66">
        <v>180000</v>
      </c>
      <c r="K312" s="28" t="s">
        <v>1394</v>
      </c>
      <c r="L312" s="55" t="s">
        <v>1395</v>
      </c>
      <c r="M312" s="67">
        <v>40049</v>
      </c>
      <c r="N312" s="68">
        <v>40049</v>
      </c>
      <c r="O312" s="25" t="s">
        <v>1398</v>
      </c>
      <c r="P312" s="75" t="s">
        <v>1399</v>
      </c>
      <c r="Q312" s="69">
        <v>46057</v>
      </c>
      <c r="R312" s="63">
        <v>46057</v>
      </c>
      <c r="S312" s="24" t="s">
        <v>80</v>
      </c>
      <c r="T312" s="54" t="s">
        <v>81</v>
      </c>
      <c r="U312" s="18">
        <v>49407</v>
      </c>
      <c r="V312" s="18">
        <v>49407</v>
      </c>
      <c r="W312" s="18" t="s">
        <v>1396</v>
      </c>
      <c r="X312" s="77" t="s">
        <v>1397</v>
      </c>
      <c r="Y312" s="49">
        <f t="shared" si="86"/>
        <v>46057</v>
      </c>
      <c r="Z312" s="16">
        <f t="shared" si="87"/>
        <v>61351.166258678408</v>
      </c>
      <c r="AA312" s="35">
        <f t="shared" si="88"/>
        <v>1.3320703966536771</v>
      </c>
      <c r="AB312" s="36">
        <f t="shared" si="89"/>
        <v>107408.16625867841</v>
      </c>
      <c r="AC312" s="36">
        <f t="shared" si="90"/>
        <v>-15294.166258678408</v>
      </c>
      <c r="AD312" s="18">
        <f t="shared" si="81"/>
        <v>37394</v>
      </c>
      <c r="AE312" s="18" t="str">
        <f t="shared" si="82"/>
        <v/>
      </c>
      <c r="AF312" s="18">
        <f t="shared" si="83"/>
        <v>40049</v>
      </c>
      <c r="AG312" s="18">
        <f t="shared" si="84"/>
        <v>46057</v>
      </c>
      <c r="AH312" s="18">
        <f t="shared" si="85"/>
        <v>49407</v>
      </c>
      <c r="AI312" s="94">
        <f t="shared" si="91"/>
        <v>43053</v>
      </c>
      <c r="AJ312" s="39">
        <f t="shared" si="92"/>
        <v>5487.1022331160066</v>
      </c>
      <c r="AK312" s="35">
        <f t="shared" si="93"/>
        <v>0.12744993921715111</v>
      </c>
      <c r="AN312" s="41"/>
    </row>
    <row r="313" spans="1:40" s="15" customFormat="1" ht="85.5" customHeight="1" x14ac:dyDescent="0.2">
      <c r="A313" s="81">
        <v>306</v>
      </c>
      <c r="B313" s="82" t="s">
        <v>387</v>
      </c>
      <c r="C313" s="82" t="s">
        <v>1056</v>
      </c>
      <c r="D313" s="83" t="s">
        <v>1391</v>
      </c>
      <c r="E313" s="64">
        <v>47892</v>
      </c>
      <c r="F313" s="65">
        <v>47892</v>
      </c>
      <c r="G313" s="25" t="s">
        <v>1392</v>
      </c>
      <c r="H313" s="52" t="s">
        <v>1393</v>
      </c>
      <c r="I313" s="62">
        <v>200000</v>
      </c>
      <c r="J313" s="66">
        <v>200000</v>
      </c>
      <c r="K313" s="28" t="s">
        <v>1394</v>
      </c>
      <c r="L313" s="55" t="s">
        <v>1395</v>
      </c>
      <c r="M313" s="67">
        <v>51293</v>
      </c>
      <c r="N313" s="68">
        <v>51293</v>
      </c>
      <c r="O313" s="25" t="s">
        <v>1398</v>
      </c>
      <c r="P313" s="75" t="s">
        <v>1399</v>
      </c>
      <c r="Q313" s="69">
        <v>58987</v>
      </c>
      <c r="R313" s="63">
        <v>58987</v>
      </c>
      <c r="S313" s="24" t="s">
        <v>80</v>
      </c>
      <c r="T313" s="54" t="s">
        <v>81</v>
      </c>
      <c r="U313" s="18">
        <v>63278</v>
      </c>
      <c r="V313" s="18">
        <v>63278</v>
      </c>
      <c r="W313" s="18" t="s">
        <v>1396</v>
      </c>
      <c r="X313" s="77" t="s">
        <v>1397</v>
      </c>
      <c r="Y313" s="49">
        <f t="shared" si="86"/>
        <v>58987</v>
      </c>
      <c r="Z313" s="16">
        <f t="shared" si="87"/>
        <v>64969.543760903849</v>
      </c>
      <c r="AA313" s="35">
        <f t="shared" si="88"/>
        <v>1.1014213938817681</v>
      </c>
      <c r="AB313" s="36">
        <f t="shared" si="89"/>
        <v>123956.54376090385</v>
      </c>
      <c r="AC313" s="36">
        <f t="shared" si="90"/>
        <v>-5982.543760903849</v>
      </c>
      <c r="AD313" s="18">
        <f t="shared" si="81"/>
        <v>47892</v>
      </c>
      <c r="AE313" s="18" t="str">
        <f t="shared" si="82"/>
        <v/>
      </c>
      <c r="AF313" s="18">
        <f t="shared" si="83"/>
        <v>51293</v>
      </c>
      <c r="AG313" s="18">
        <f t="shared" si="84"/>
        <v>58987</v>
      </c>
      <c r="AH313" s="18">
        <f t="shared" si="85"/>
        <v>63278</v>
      </c>
      <c r="AI313" s="94">
        <f t="shared" si="91"/>
        <v>55140</v>
      </c>
      <c r="AJ313" s="39">
        <f t="shared" si="92"/>
        <v>7027.59657825253</v>
      </c>
      <c r="AK313" s="35">
        <f t="shared" si="93"/>
        <v>0.1274500648939523</v>
      </c>
      <c r="AN313" s="41"/>
    </row>
    <row r="314" spans="1:40" s="15" customFormat="1" ht="85.5" customHeight="1" x14ac:dyDescent="0.2">
      <c r="A314" s="81">
        <v>307</v>
      </c>
      <c r="B314" s="82" t="s">
        <v>388</v>
      </c>
      <c r="C314" s="82" t="s">
        <v>1057</v>
      </c>
      <c r="D314" s="83" t="s">
        <v>1391</v>
      </c>
      <c r="E314" s="64">
        <v>39314</v>
      </c>
      <c r="F314" s="65">
        <v>39314</v>
      </c>
      <c r="G314" s="25" t="s">
        <v>1392</v>
      </c>
      <c r="H314" s="52" t="s">
        <v>1393</v>
      </c>
      <c r="I314" s="62">
        <v>220000</v>
      </c>
      <c r="J314" s="66">
        <v>220000</v>
      </c>
      <c r="K314" s="28" t="s">
        <v>1394</v>
      </c>
      <c r="L314" s="55" t="s">
        <v>1395</v>
      </c>
      <c r="M314" s="67">
        <v>42106</v>
      </c>
      <c r="N314" s="68">
        <v>42106</v>
      </c>
      <c r="O314" s="25" t="s">
        <v>1398</v>
      </c>
      <c r="P314" s="75" t="s">
        <v>1399</v>
      </c>
      <c r="Q314" s="69">
        <v>48422</v>
      </c>
      <c r="R314" s="63">
        <v>48422</v>
      </c>
      <c r="S314" s="24" t="s">
        <v>80</v>
      </c>
      <c r="T314" s="54" t="s">
        <v>81</v>
      </c>
      <c r="U314" s="18">
        <v>51944</v>
      </c>
      <c r="V314" s="18">
        <v>51944</v>
      </c>
      <c r="W314" s="18" t="s">
        <v>1396</v>
      </c>
      <c r="X314" s="77" t="s">
        <v>1397</v>
      </c>
      <c r="Y314" s="49">
        <f t="shared" si="86"/>
        <v>48422</v>
      </c>
      <c r="Z314" s="16">
        <f t="shared" si="87"/>
        <v>78222.402629937162</v>
      </c>
      <c r="AA314" s="35">
        <f t="shared" si="88"/>
        <v>1.6154310567497658</v>
      </c>
      <c r="AB314" s="36">
        <f t="shared" si="89"/>
        <v>126644.40262993716</v>
      </c>
      <c r="AC314" s="36">
        <f t="shared" si="90"/>
        <v>-29800.402629937162</v>
      </c>
      <c r="AD314" s="18">
        <f t="shared" si="81"/>
        <v>39314</v>
      </c>
      <c r="AE314" s="18" t="str">
        <f t="shared" si="82"/>
        <v/>
      </c>
      <c r="AF314" s="18">
        <f t="shared" si="83"/>
        <v>42106</v>
      </c>
      <c r="AG314" s="18">
        <f t="shared" si="84"/>
        <v>48422</v>
      </c>
      <c r="AH314" s="18">
        <f t="shared" si="85"/>
        <v>51944</v>
      </c>
      <c r="AI314" s="94">
        <f t="shared" si="91"/>
        <v>45264</v>
      </c>
      <c r="AJ314" s="39">
        <f t="shared" si="92"/>
        <v>5768.8127894741046</v>
      </c>
      <c r="AK314" s="35">
        <f t="shared" si="93"/>
        <v>0.12744814398802812</v>
      </c>
      <c r="AN314" s="41"/>
    </row>
    <row r="315" spans="1:40" s="15" customFormat="1" ht="85.5" customHeight="1" x14ac:dyDescent="0.2">
      <c r="A315" s="81">
        <v>308</v>
      </c>
      <c r="B315" s="82" t="s">
        <v>389</v>
      </c>
      <c r="C315" s="82" t="s">
        <v>1058</v>
      </c>
      <c r="D315" s="83" t="s">
        <v>1391</v>
      </c>
      <c r="E315" s="64">
        <v>141311</v>
      </c>
      <c r="F315" s="65">
        <v>141311</v>
      </c>
      <c r="G315" s="25" t="s">
        <v>1392</v>
      </c>
      <c r="H315" s="52" t="s">
        <v>1393</v>
      </c>
      <c r="I315" s="62">
        <v>300000</v>
      </c>
      <c r="J315" s="66">
        <v>300000</v>
      </c>
      <c r="K315" s="28" t="s">
        <v>1394</v>
      </c>
      <c r="L315" s="55" t="s">
        <v>1395</v>
      </c>
      <c r="M315" s="67">
        <v>151203</v>
      </c>
      <c r="N315" s="68">
        <v>151203</v>
      </c>
      <c r="O315" s="25" t="s">
        <v>1398</v>
      </c>
      <c r="P315" s="75" t="s">
        <v>1399</v>
      </c>
      <c r="Q315" s="69">
        <v>173883</v>
      </c>
      <c r="R315" s="63">
        <v>173883</v>
      </c>
      <c r="S315" s="24" t="s">
        <v>80</v>
      </c>
      <c r="T315" s="54" t="s">
        <v>81</v>
      </c>
      <c r="U315" s="18">
        <v>186530</v>
      </c>
      <c r="V315" s="18">
        <v>186530</v>
      </c>
      <c r="W315" s="18" t="s">
        <v>1396</v>
      </c>
      <c r="X315" s="77" t="s">
        <v>1397</v>
      </c>
      <c r="Y315" s="49">
        <f t="shared" si="86"/>
        <v>173883</v>
      </c>
      <c r="Z315" s="16">
        <f t="shared" si="87"/>
        <v>63729.724330958808</v>
      </c>
      <c r="AA315" s="35">
        <f t="shared" si="88"/>
        <v>0.36650922937238722</v>
      </c>
      <c r="AB315" s="36">
        <f t="shared" si="89"/>
        <v>237612.72433095879</v>
      </c>
      <c r="AC315" s="36">
        <f t="shared" si="90"/>
        <v>110153.27566904119</v>
      </c>
      <c r="AD315" s="18">
        <f t="shared" si="81"/>
        <v>141311</v>
      </c>
      <c r="AE315" s="18" t="str">
        <f t="shared" si="82"/>
        <v/>
      </c>
      <c r="AF315" s="18">
        <f t="shared" si="83"/>
        <v>151203</v>
      </c>
      <c r="AG315" s="18">
        <f t="shared" si="84"/>
        <v>173883</v>
      </c>
      <c r="AH315" s="18">
        <f t="shared" si="85"/>
        <v>186530</v>
      </c>
      <c r="AI315" s="94">
        <f t="shared" si="91"/>
        <v>162543</v>
      </c>
      <c r="AJ315" s="39">
        <f t="shared" si="92"/>
        <v>20667.750133561545</v>
      </c>
      <c r="AK315" s="35">
        <f t="shared" si="93"/>
        <v>0.12715250815821996</v>
      </c>
      <c r="AN315" s="41"/>
    </row>
    <row r="316" spans="1:40" s="15" customFormat="1" ht="85.5" customHeight="1" x14ac:dyDescent="0.2">
      <c r="A316" s="81">
        <v>309</v>
      </c>
      <c r="B316" s="82" t="s">
        <v>390</v>
      </c>
      <c r="C316" s="82" t="s">
        <v>1059</v>
      </c>
      <c r="D316" s="83" t="s">
        <v>1391</v>
      </c>
      <c r="E316" s="64">
        <v>50852</v>
      </c>
      <c r="F316" s="65">
        <v>50852</v>
      </c>
      <c r="G316" s="25" t="s">
        <v>1392</v>
      </c>
      <c r="H316" s="52" t="s">
        <v>1393</v>
      </c>
      <c r="I316" s="62">
        <v>450000</v>
      </c>
      <c r="J316" s="66">
        <v>450000</v>
      </c>
      <c r="K316" s="28" t="s">
        <v>1394</v>
      </c>
      <c r="L316" s="55" t="s">
        <v>1395</v>
      </c>
      <c r="M316" s="67">
        <v>54463</v>
      </c>
      <c r="N316" s="68">
        <v>54463</v>
      </c>
      <c r="O316" s="25" t="s">
        <v>1398</v>
      </c>
      <c r="P316" s="75" t="s">
        <v>1399</v>
      </c>
      <c r="Q316" s="69">
        <v>62632</v>
      </c>
      <c r="R316" s="63">
        <v>62632</v>
      </c>
      <c r="S316" s="24" t="s">
        <v>80</v>
      </c>
      <c r="T316" s="54" t="s">
        <v>81</v>
      </c>
      <c r="U316" s="18">
        <v>67188</v>
      </c>
      <c r="V316" s="18">
        <v>67188</v>
      </c>
      <c r="W316" s="18" t="s">
        <v>1396</v>
      </c>
      <c r="X316" s="77" t="s">
        <v>1397</v>
      </c>
      <c r="Y316" s="49">
        <f t="shared" si="86"/>
        <v>62632</v>
      </c>
      <c r="Z316" s="16">
        <f t="shared" si="87"/>
        <v>175076.51569813697</v>
      </c>
      <c r="AA316" s="35">
        <f t="shared" si="88"/>
        <v>2.7953205342019567</v>
      </c>
      <c r="AB316" s="36">
        <f t="shared" si="89"/>
        <v>237708.51569813697</v>
      </c>
      <c r="AC316" s="36">
        <f t="shared" si="90"/>
        <v>-112444.51569813697</v>
      </c>
      <c r="AD316" s="18">
        <f t="shared" si="81"/>
        <v>50852</v>
      </c>
      <c r="AE316" s="18" t="str">
        <f t="shared" si="82"/>
        <v/>
      </c>
      <c r="AF316" s="18">
        <f t="shared" si="83"/>
        <v>54463</v>
      </c>
      <c r="AG316" s="18">
        <f t="shared" si="84"/>
        <v>62632</v>
      </c>
      <c r="AH316" s="18">
        <f t="shared" si="85"/>
        <v>67188</v>
      </c>
      <c r="AI316" s="94">
        <f t="shared" si="91"/>
        <v>58547.5</v>
      </c>
      <c r="AJ316" s="39">
        <f t="shared" si="92"/>
        <v>7461.5008488015774</v>
      </c>
      <c r="AK316" s="35">
        <f t="shared" si="93"/>
        <v>0.12744354325635726</v>
      </c>
      <c r="AN316" s="41"/>
    </row>
    <row r="317" spans="1:40" s="15" customFormat="1" ht="85.5" customHeight="1" x14ac:dyDescent="0.2">
      <c r="A317" s="81">
        <v>310</v>
      </c>
      <c r="B317" s="82" t="s">
        <v>391</v>
      </c>
      <c r="C317" s="82" t="s">
        <v>1060</v>
      </c>
      <c r="D317" s="83" t="s">
        <v>1391</v>
      </c>
      <c r="E317" s="64">
        <v>317950</v>
      </c>
      <c r="F317" s="65">
        <v>317950</v>
      </c>
      <c r="G317" s="25" t="s">
        <v>1392</v>
      </c>
      <c r="H317" s="52" t="s">
        <v>1393</v>
      </c>
      <c r="I317" s="62">
        <v>500000</v>
      </c>
      <c r="J317" s="66">
        <v>500000</v>
      </c>
      <c r="K317" s="28" t="s">
        <v>1394</v>
      </c>
      <c r="L317" s="55" t="s">
        <v>1395</v>
      </c>
      <c r="M317" s="67">
        <v>340207</v>
      </c>
      <c r="N317" s="68">
        <v>340207</v>
      </c>
      <c r="O317" s="25" t="s">
        <v>1398</v>
      </c>
      <c r="P317" s="75" t="s">
        <v>1399</v>
      </c>
      <c r="Q317" s="69">
        <v>391238</v>
      </c>
      <c r="R317" s="63">
        <v>391238</v>
      </c>
      <c r="S317" s="24" t="s">
        <v>80</v>
      </c>
      <c r="T317" s="54" t="s">
        <v>81</v>
      </c>
      <c r="U317" s="18">
        <v>419695</v>
      </c>
      <c r="V317" s="18">
        <v>419695</v>
      </c>
      <c r="W317" s="18" t="s">
        <v>1396</v>
      </c>
      <c r="X317" s="77" t="s">
        <v>1397</v>
      </c>
      <c r="Y317" s="49">
        <f t="shared" si="86"/>
        <v>391238</v>
      </c>
      <c r="Z317" s="16">
        <f t="shared" si="87"/>
        <v>71730.372573269124</v>
      </c>
      <c r="AA317" s="35">
        <f t="shared" si="88"/>
        <v>0.18334203879293198</v>
      </c>
      <c r="AB317" s="36">
        <f t="shared" si="89"/>
        <v>462968.37257326912</v>
      </c>
      <c r="AC317" s="36">
        <f t="shared" si="90"/>
        <v>319507.62742673088</v>
      </c>
      <c r="AD317" s="18" t="str">
        <f t="shared" si="81"/>
        <v/>
      </c>
      <c r="AE317" s="18" t="str">
        <f t="shared" si="82"/>
        <v/>
      </c>
      <c r="AF317" s="18">
        <f t="shared" si="83"/>
        <v>340207</v>
      </c>
      <c r="AG317" s="18">
        <f t="shared" si="84"/>
        <v>391238</v>
      </c>
      <c r="AH317" s="18">
        <f t="shared" si="85"/>
        <v>419695</v>
      </c>
      <c r="AI317" s="94">
        <f t="shared" si="91"/>
        <v>391238</v>
      </c>
      <c r="AJ317" s="39">
        <f t="shared" si="92"/>
        <v>40274.694192921357</v>
      </c>
      <c r="AK317" s="35">
        <f t="shared" si="93"/>
        <v>0.102941672825547</v>
      </c>
      <c r="AN317" s="41"/>
    </row>
    <row r="318" spans="1:40" s="15" customFormat="1" ht="85.5" customHeight="1" x14ac:dyDescent="0.2">
      <c r="A318" s="81">
        <v>311</v>
      </c>
      <c r="B318" s="82" t="s">
        <v>392</v>
      </c>
      <c r="C318" s="82" t="s">
        <v>1061</v>
      </c>
      <c r="D318" s="83" t="s">
        <v>1391</v>
      </c>
      <c r="E318" s="64">
        <v>221817</v>
      </c>
      <c r="F318" s="65">
        <v>221817</v>
      </c>
      <c r="G318" s="25" t="s">
        <v>1392</v>
      </c>
      <c r="H318" s="52" t="s">
        <v>1393</v>
      </c>
      <c r="I318" s="62">
        <v>1200000</v>
      </c>
      <c r="J318" s="66">
        <v>1200000</v>
      </c>
      <c r="K318" s="28" t="s">
        <v>1394</v>
      </c>
      <c r="L318" s="55" t="s">
        <v>1395</v>
      </c>
      <c r="M318" s="67">
        <v>237570</v>
      </c>
      <c r="N318" s="68">
        <v>237570</v>
      </c>
      <c r="O318" s="25" t="s">
        <v>1398</v>
      </c>
      <c r="P318" s="75" t="s">
        <v>1399</v>
      </c>
      <c r="Q318" s="69">
        <v>273205</v>
      </c>
      <c r="R318" s="63">
        <v>273205</v>
      </c>
      <c r="S318" s="24" t="s">
        <v>80</v>
      </c>
      <c r="T318" s="54" t="s">
        <v>81</v>
      </c>
      <c r="U318" s="18">
        <v>293077</v>
      </c>
      <c r="V318" s="18">
        <v>293077</v>
      </c>
      <c r="W318" s="18" t="s">
        <v>1396</v>
      </c>
      <c r="X318" s="77" t="s">
        <v>1397</v>
      </c>
      <c r="Y318" s="49">
        <f t="shared" si="86"/>
        <v>273205</v>
      </c>
      <c r="Z318" s="16">
        <f t="shared" si="87"/>
        <v>422923.42298305023</v>
      </c>
      <c r="AA318" s="35">
        <f t="shared" si="88"/>
        <v>1.5480076242493741</v>
      </c>
      <c r="AB318" s="36">
        <f t="shared" si="89"/>
        <v>696128.42298305023</v>
      </c>
      <c r="AC318" s="36">
        <f t="shared" si="90"/>
        <v>-149718.42298305023</v>
      </c>
      <c r="AD318" s="18">
        <f t="shared" si="81"/>
        <v>221817</v>
      </c>
      <c r="AE318" s="18" t="str">
        <f t="shared" si="82"/>
        <v/>
      </c>
      <c r="AF318" s="18">
        <f t="shared" si="83"/>
        <v>237570</v>
      </c>
      <c r="AG318" s="18">
        <f t="shared" si="84"/>
        <v>273205</v>
      </c>
      <c r="AH318" s="18">
        <f t="shared" si="85"/>
        <v>293077</v>
      </c>
      <c r="AI318" s="94">
        <f t="shared" si="91"/>
        <v>255387.5</v>
      </c>
      <c r="AJ318" s="39">
        <f t="shared" si="92"/>
        <v>32548.230636754026</v>
      </c>
      <c r="AK318" s="35">
        <f t="shared" si="93"/>
        <v>0.12744645151682846</v>
      </c>
      <c r="AN318" s="41"/>
    </row>
    <row r="319" spans="1:40" s="15" customFormat="1" ht="85.5" customHeight="1" x14ac:dyDescent="0.2">
      <c r="A319" s="81">
        <v>312</v>
      </c>
      <c r="B319" s="82" t="s">
        <v>393</v>
      </c>
      <c r="C319" s="82" t="s">
        <v>1061</v>
      </c>
      <c r="D319" s="83" t="s">
        <v>1391</v>
      </c>
      <c r="E319" s="64">
        <v>915601</v>
      </c>
      <c r="F319" s="65">
        <v>915601</v>
      </c>
      <c r="G319" s="25" t="s">
        <v>1392</v>
      </c>
      <c r="H319" s="52" t="s">
        <v>1393</v>
      </c>
      <c r="I319" s="62">
        <v>2000000</v>
      </c>
      <c r="J319" s="66">
        <v>2000000</v>
      </c>
      <c r="K319" s="28" t="s">
        <v>1394</v>
      </c>
      <c r="L319" s="55" t="s">
        <v>1395</v>
      </c>
      <c r="M319" s="67">
        <v>980625</v>
      </c>
      <c r="N319" s="68">
        <v>980625</v>
      </c>
      <c r="O319" s="25" t="s">
        <v>1398</v>
      </c>
      <c r="P319" s="75" t="s">
        <v>1399</v>
      </c>
      <c r="Q319" s="69">
        <v>1127719</v>
      </c>
      <c r="R319" s="63">
        <v>1127719</v>
      </c>
      <c r="S319" s="24" t="s">
        <v>80</v>
      </c>
      <c r="T319" s="54" t="s">
        <v>81</v>
      </c>
      <c r="U319" s="18">
        <v>1209743</v>
      </c>
      <c r="V319" s="18">
        <v>1209743</v>
      </c>
      <c r="W319" s="18" t="s">
        <v>1396</v>
      </c>
      <c r="X319" s="77" t="s">
        <v>1397</v>
      </c>
      <c r="Y319" s="49">
        <f t="shared" si="86"/>
        <v>1127719</v>
      </c>
      <c r="Z319" s="16">
        <f t="shared" si="87"/>
        <v>436865.43539378355</v>
      </c>
      <c r="AA319" s="35">
        <f t="shared" si="88"/>
        <v>0.3873885563635831</v>
      </c>
      <c r="AB319" s="36">
        <f t="shared" si="89"/>
        <v>1564584.4353937835</v>
      </c>
      <c r="AC319" s="36">
        <f t="shared" si="90"/>
        <v>690853.5646062165</v>
      </c>
      <c r="AD319" s="18">
        <f t="shared" si="81"/>
        <v>915601</v>
      </c>
      <c r="AE319" s="18" t="str">
        <f t="shared" si="82"/>
        <v/>
      </c>
      <c r="AF319" s="18">
        <f t="shared" si="83"/>
        <v>980625</v>
      </c>
      <c r="AG319" s="18">
        <f t="shared" si="84"/>
        <v>1127719</v>
      </c>
      <c r="AH319" s="18">
        <f t="shared" si="85"/>
        <v>1209743</v>
      </c>
      <c r="AI319" s="94">
        <f t="shared" si="91"/>
        <v>1054172</v>
      </c>
      <c r="AJ319" s="39">
        <f t="shared" si="92"/>
        <v>134350.69842269769</v>
      </c>
      <c r="AK319" s="35">
        <f t="shared" si="93"/>
        <v>0.12744665806215466</v>
      </c>
      <c r="AN319" s="41"/>
    </row>
    <row r="320" spans="1:40" s="15" customFormat="1" ht="85.5" customHeight="1" x14ac:dyDescent="0.2">
      <c r="A320" s="81">
        <v>313</v>
      </c>
      <c r="B320" s="82" t="s">
        <v>394</v>
      </c>
      <c r="C320" s="82" t="s">
        <v>1061</v>
      </c>
      <c r="D320" s="83" t="s">
        <v>1391</v>
      </c>
      <c r="E320" s="64">
        <v>1774212</v>
      </c>
      <c r="F320" s="65">
        <v>1774212</v>
      </c>
      <c r="G320" s="25" t="s">
        <v>1392</v>
      </c>
      <c r="H320" s="52" t="s">
        <v>1393</v>
      </c>
      <c r="I320" s="62">
        <v>2200000</v>
      </c>
      <c r="J320" s="66">
        <v>2200000</v>
      </c>
      <c r="K320" s="28" t="s">
        <v>1394</v>
      </c>
      <c r="L320" s="55" t="s">
        <v>1395</v>
      </c>
      <c r="M320" s="67">
        <v>1900213</v>
      </c>
      <c r="N320" s="68">
        <v>1900213</v>
      </c>
      <c r="O320" s="25" t="s">
        <v>1398</v>
      </c>
      <c r="P320" s="75" t="s">
        <v>1399</v>
      </c>
      <c r="Q320" s="69">
        <v>2185245</v>
      </c>
      <c r="R320" s="63">
        <v>2185245</v>
      </c>
      <c r="S320" s="24" t="s">
        <v>80</v>
      </c>
      <c r="T320" s="54" t="s">
        <v>81</v>
      </c>
      <c r="U320" s="18">
        <v>2344188</v>
      </c>
      <c r="V320" s="18">
        <v>2344188</v>
      </c>
      <c r="W320" s="18" t="s">
        <v>1396</v>
      </c>
      <c r="X320" s="77" t="s">
        <v>1397</v>
      </c>
      <c r="Y320" s="49">
        <f t="shared" si="86"/>
        <v>2185245</v>
      </c>
      <c r="Z320" s="16">
        <f t="shared" si="87"/>
        <v>235105.56078557522</v>
      </c>
      <c r="AA320" s="35">
        <f t="shared" si="88"/>
        <v>0.10758773537318481</v>
      </c>
      <c r="AB320" s="36">
        <f t="shared" si="89"/>
        <v>2420350.5607855753</v>
      </c>
      <c r="AC320" s="36">
        <f t="shared" si="90"/>
        <v>1950139.4392144247</v>
      </c>
      <c r="AD320" s="18" t="str">
        <f t="shared" si="81"/>
        <v/>
      </c>
      <c r="AE320" s="18">
        <f t="shared" si="82"/>
        <v>2200000</v>
      </c>
      <c r="AF320" s="18" t="str">
        <f t="shared" si="83"/>
        <v/>
      </c>
      <c r="AG320" s="18">
        <f t="shared" si="84"/>
        <v>2185245</v>
      </c>
      <c r="AH320" s="18">
        <f t="shared" si="85"/>
        <v>2344188</v>
      </c>
      <c r="AI320" s="94">
        <f t="shared" si="91"/>
        <v>2200000</v>
      </c>
      <c r="AJ320" s="39">
        <f t="shared" si="92"/>
        <v>87816.823196545505</v>
      </c>
      <c r="AK320" s="35">
        <f t="shared" si="93"/>
        <v>3.9916737816611592E-2</v>
      </c>
      <c r="AN320" s="41"/>
    </row>
    <row r="321" spans="1:40" s="15" customFormat="1" ht="85.5" customHeight="1" x14ac:dyDescent="0.2">
      <c r="A321" s="81">
        <v>314</v>
      </c>
      <c r="B321" s="82" t="s">
        <v>395</v>
      </c>
      <c r="C321" s="82" t="s">
        <v>1061</v>
      </c>
      <c r="D321" s="83" t="s">
        <v>1391</v>
      </c>
      <c r="E321" s="64">
        <v>2149979</v>
      </c>
      <c r="F321" s="65">
        <v>2149979</v>
      </c>
      <c r="G321" s="25" t="s">
        <v>1392</v>
      </c>
      <c r="H321" s="52" t="s">
        <v>1393</v>
      </c>
      <c r="I321" s="62">
        <v>2500000</v>
      </c>
      <c r="J321" s="66">
        <v>2500000</v>
      </c>
      <c r="K321" s="28" t="s">
        <v>1394</v>
      </c>
      <c r="L321" s="55" t="s">
        <v>1395</v>
      </c>
      <c r="M321" s="67">
        <v>2302667</v>
      </c>
      <c r="N321" s="68">
        <v>2302667</v>
      </c>
      <c r="O321" s="25" t="s">
        <v>1398</v>
      </c>
      <c r="P321" s="75" t="s">
        <v>1399</v>
      </c>
      <c r="Q321" s="69">
        <v>2648067</v>
      </c>
      <c r="R321" s="63">
        <v>2648067</v>
      </c>
      <c r="S321" s="24" t="s">
        <v>80</v>
      </c>
      <c r="T321" s="54" t="s">
        <v>81</v>
      </c>
      <c r="U321" s="18">
        <v>2840673</v>
      </c>
      <c r="V321" s="18">
        <v>2840673</v>
      </c>
      <c r="W321" s="18" t="s">
        <v>1396</v>
      </c>
      <c r="X321" s="77" t="s">
        <v>1397</v>
      </c>
      <c r="Y321" s="49">
        <f t="shared" si="86"/>
        <v>2500000</v>
      </c>
      <c r="Z321" s="16">
        <f t="shared" si="87"/>
        <v>273290.05769914133</v>
      </c>
      <c r="AA321" s="35">
        <f t="shared" si="88"/>
        <v>0.10931602307965653</v>
      </c>
      <c r="AB321" s="36">
        <f t="shared" si="89"/>
        <v>2773290.0576991411</v>
      </c>
      <c r="AC321" s="36">
        <f t="shared" si="90"/>
        <v>2226709.9423008589</v>
      </c>
      <c r="AD321" s="18" t="str">
        <f t="shared" si="81"/>
        <v/>
      </c>
      <c r="AE321" s="18">
        <f t="shared" si="82"/>
        <v>2500000</v>
      </c>
      <c r="AF321" s="18">
        <f t="shared" si="83"/>
        <v>2302667</v>
      </c>
      <c r="AG321" s="18">
        <f t="shared" si="84"/>
        <v>2648067</v>
      </c>
      <c r="AH321" s="18" t="str">
        <f t="shared" si="85"/>
        <v/>
      </c>
      <c r="AI321" s="94">
        <f t="shared" si="91"/>
        <v>2500000</v>
      </c>
      <c r="AJ321" s="39">
        <f t="shared" si="92"/>
        <v>173284.59701600717</v>
      </c>
      <c r="AK321" s="35">
        <f t="shared" si="93"/>
        <v>6.9313838806402864E-2</v>
      </c>
      <c r="AN321" s="41"/>
    </row>
    <row r="322" spans="1:40" s="15" customFormat="1" ht="85.5" customHeight="1" x14ac:dyDescent="0.2">
      <c r="A322" s="81">
        <v>315</v>
      </c>
      <c r="B322" s="82" t="s">
        <v>396</v>
      </c>
      <c r="C322" s="82" t="s">
        <v>1061</v>
      </c>
      <c r="D322" s="83" t="s">
        <v>1391</v>
      </c>
      <c r="E322" s="64">
        <v>486413</v>
      </c>
      <c r="F322" s="65">
        <v>486413</v>
      </c>
      <c r="G322" s="25" t="s">
        <v>1392</v>
      </c>
      <c r="H322" s="52" t="s">
        <v>1393</v>
      </c>
      <c r="I322" s="62">
        <v>1500000</v>
      </c>
      <c r="J322" s="66">
        <v>1500000</v>
      </c>
      <c r="K322" s="28" t="s">
        <v>1394</v>
      </c>
      <c r="L322" s="55" t="s">
        <v>1395</v>
      </c>
      <c r="M322" s="67">
        <v>520957</v>
      </c>
      <c r="N322" s="68">
        <v>520957</v>
      </c>
      <c r="O322" s="25" t="s">
        <v>1398</v>
      </c>
      <c r="P322" s="75" t="s">
        <v>1399</v>
      </c>
      <c r="Q322" s="69">
        <v>599100</v>
      </c>
      <c r="R322" s="63">
        <v>599100</v>
      </c>
      <c r="S322" s="24" t="s">
        <v>80</v>
      </c>
      <c r="T322" s="54" t="s">
        <v>81</v>
      </c>
      <c r="U322" s="18">
        <v>642676</v>
      </c>
      <c r="V322" s="18">
        <v>642676</v>
      </c>
      <c r="W322" s="18" t="s">
        <v>1396</v>
      </c>
      <c r="X322" s="77" t="s">
        <v>1397</v>
      </c>
      <c r="Y322" s="49">
        <f t="shared" si="86"/>
        <v>599100</v>
      </c>
      <c r="Z322" s="16">
        <f t="shared" si="87"/>
        <v>423889.10918151692</v>
      </c>
      <c r="AA322" s="35">
        <f t="shared" si="88"/>
        <v>0.70754316338093293</v>
      </c>
      <c r="AB322" s="36">
        <f t="shared" si="89"/>
        <v>1022989.1091815169</v>
      </c>
      <c r="AC322" s="36">
        <f t="shared" si="90"/>
        <v>175210.89081848308</v>
      </c>
      <c r="AD322" s="18">
        <f t="shared" si="81"/>
        <v>486413</v>
      </c>
      <c r="AE322" s="18" t="str">
        <f t="shared" si="82"/>
        <v/>
      </c>
      <c r="AF322" s="18">
        <f t="shared" si="83"/>
        <v>520957</v>
      </c>
      <c r="AG322" s="18">
        <f t="shared" si="84"/>
        <v>599100</v>
      </c>
      <c r="AH322" s="18">
        <f t="shared" si="85"/>
        <v>642676</v>
      </c>
      <c r="AI322" s="94">
        <f t="shared" si="91"/>
        <v>560028.5</v>
      </c>
      <c r="AJ322" s="39">
        <f t="shared" si="92"/>
        <v>71373.713800436832</v>
      </c>
      <c r="AK322" s="35">
        <f t="shared" si="93"/>
        <v>0.1274465742376269</v>
      </c>
      <c r="AN322" s="41"/>
    </row>
    <row r="323" spans="1:40" s="15" customFormat="1" ht="85.5" customHeight="1" x14ac:dyDescent="0.2">
      <c r="A323" s="81">
        <v>316</v>
      </c>
      <c r="B323" s="82" t="s">
        <v>397</v>
      </c>
      <c r="C323" s="82" t="s">
        <v>1061</v>
      </c>
      <c r="D323" s="83" t="s">
        <v>1391</v>
      </c>
      <c r="E323" s="64">
        <v>2550187</v>
      </c>
      <c r="F323" s="65">
        <v>2550187</v>
      </c>
      <c r="G323" s="25" t="s">
        <v>1392</v>
      </c>
      <c r="H323" s="52" t="s">
        <v>1393</v>
      </c>
      <c r="I323" s="62">
        <v>2800000</v>
      </c>
      <c r="J323" s="66">
        <v>2800000</v>
      </c>
      <c r="K323" s="28" t="s">
        <v>1394</v>
      </c>
      <c r="L323" s="55" t="s">
        <v>1395</v>
      </c>
      <c r="M323" s="67">
        <v>2731296</v>
      </c>
      <c r="N323" s="68">
        <v>2731296</v>
      </c>
      <c r="O323" s="25" t="s">
        <v>1398</v>
      </c>
      <c r="P323" s="75" t="s">
        <v>1399</v>
      </c>
      <c r="Q323" s="69">
        <v>3140991</v>
      </c>
      <c r="R323" s="63">
        <v>3140991</v>
      </c>
      <c r="S323" s="24" t="s">
        <v>80</v>
      </c>
      <c r="T323" s="54" t="s">
        <v>81</v>
      </c>
      <c r="U323" s="18">
        <v>3369450</v>
      </c>
      <c r="V323" s="18">
        <v>3369450</v>
      </c>
      <c r="W323" s="18" t="s">
        <v>1396</v>
      </c>
      <c r="X323" s="77" t="s">
        <v>1397</v>
      </c>
      <c r="Y323" s="49">
        <f t="shared" si="86"/>
        <v>2800000</v>
      </c>
      <c r="Z323" s="16">
        <f t="shared" si="87"/>
        <v>330756.75911869016</v>
      </c>
      <c r="AA323" s="35">
        <f t="shared" si="88"/>
        <v>0.11812741397096077</v>
      </c>
      <c r="AB323" s="36">
        <f t="shared" si="89"/>
        <v>3130756.7591186902</v>
      </c>
      <c r="AC323" s="36">
        <f t="shared" si="90"/>
        <v>2469243.2408813098</v>
      </c>
      <c r="AD323" s="18">
        <f t="shared" si="81"/>
        <v>2550187</v>
      </c>
      <c r="AE323" s="18">
        <f t="shared" si="82"/>
        <v>2800000</v>
      </c>
      <c r="AF323" s="18">
        <f t="shared" si="83"/>
        <v>2731296</v>
      </c>
      <c r="AG323" s="18" t="str">
        <f t="shared" si="84"/>
        <v/>
      </c>
      <c r="AH323" s="18" t="str">
        <f t="shared" si="85"/>
        <v/>
      </c>
      <c r="AI323" s="94">
        <f t="shared" si="91"/>
        <v>2731296</v>
      </c>
      <c r="AJ323" s="39">
        <f t="shared" si="92"/>
        <v>129052.47283308188</v>
      </c>
      <c r="AK323" s="35">
        <f t="shared" si="93"/>
        <v>4.7249537521045638E-2</v>
      </c>
      <c r="AN323" s="41"/>
    </row>
    <row r="324" spans="1:40" s="15" customFormat="1" ht="85.5" customHeight="1" x14ac:dyDescent="0.2">
      <c r="A324" s="81">
        <v>317</v>
      </c>
      <c r="B324" s="82" t="s">
        <v>398</v>
      </c>
      <c r="C324" s="82" t="s">
        <v>1061</v>
      </c>
      <c r="D324" s="83" t="s">
        <v>1391</v>
      </c>
      <c r="E324" s="64">
        <v>1715788</v>
      </c>
      <c r="F324" s="65">
        <v>1715788</v>
      </c>
      <c r="G324" s="25" t="s">
        <v>1392</v>
      </c>
      <c r="H324" s="52" t="s">
        <v>1393</v>
      </c>
      <c r="I324" s="62">
        <v>3000000</v>
      </c>
      <c r="J324" s="66">
        <v>3000000</v>
      </c>
      <c r="K324" s="28" t="s">
        <v>1394</v>
      </c>
      <c r="L324" s="55" t="s">
        <v>1395</v>
      </c>
      <c r="M324" s="67">
        <v>1837640</v>
      </c>
      <c r="N324" s="68">
        <v>1837640</v>
      </c>
      <c r="O324" s="25" t="s">
        <v>1398</v>
      </c>
      <c r="P324" s="75" t="s">
        <v>1399</v>
      </c>
      <c r="Q324" s="69">
        <v>2113287</v>
      </c>
      <c r="R324" s="63">
        <v>2113287</v>
      </c>
      <c r="S324" s="24" t="s">
        <v>80</v>
      </c>
      <c r="T324" s="54" t="s">
        <v>81</v>
      </c>
      <c r="U324" s="18">
        <v>2266996</v>
      </c>
      <c r="V324" s="18">
        <v>2266996</v>
      </c>
      <c r="W324" s="18" t="s">
        <v>1396</v>
      </c>
      <c r="X324" s="77" t="s">
        <v>1397</v>
      </c>
      <c r="Y324" s="49">
        <f t="shared" si="86"/>
        <v>2113287</v>
      </c>
      <c r="Z324" s="16">
        <f t="shared" si="87"/>
        <v>504206.00765579956</v>
      </c>
      <c r="AA324" s="35">
        <f t="shared" si="88"/>
        <v>0.23858851526356786</v>
      </c>
      <c r="AB324" s="36">
        <f t="shared" si="89"/>
        <v>2617493.0076557994</v>
      </c>
      <c r="AC324" s="36">
        <f t="shared" si="90"/>
        <v>1609080.9923442004</v>
      </c>
      <c r="AD324" s="18">
        <f t="shared" si="81"/>
        <v>1715788</v>
      </c>
      <c r="AE324" s="18" t="str">
        <f t="shared" si="82"/>
        <v/>
      </c>
      <c r="AF324" s="18">
        <f t="shared" si="83"/>
        <v>1837640</v>
      </c>
      <c r="AG324" s="18">
        <f t="shared" si="84"/>
        <v>2113287</v>
      </c>
      <c r="AH324" s="18">
        <f t="shared" si="85"/>
        <v>2266996</v>
      </c>
      <c r="AI324" s="94">
        <f t="shared" si="91"/>
        <v>1975463.5</v>
      </c>
      <c r="AJ324" s="39">
        <f t="shared" si="92"/>
        <v>251766.74459292009</v>
      </c>
      <c r="AK324" s="35">
        <f t="shared" si="93"/>
        <v>0.12744692300967347</v>
      </c>
      <c r="AN324" s="41"/>
    </row>
    <row r="325" spans="1:40" s="15" customFormat="1" ht="85.5" customHeight="1" x14ac:dyDescent="0.2">
      <c r="A325" s="81">
        <v>318</v>
      </c>
      <c r="B325" s="82" t="s">
        <v>399</v>
      </c>
      <c r="C325" s="82" t="s">
        <v>1061</v>
      </c>
      <c r="D325" s="83" t="s">
        <v>1391</v>
      </c>
      <c r="E325" s="64">
        <v>582498</v>
      </c>
      <c r="F325" s="65">
        <v>582498</v>
      </c>
      <c r="G325" s="25" t="s">
        <v>1392</v>
      </c>
      <c r="H325" s="52" t="s">
        <v>1393</v>
      </c>
      <c r="I325" s="62">
        <v>1300000</v>
      </c>
      <c r="J325" s="66">
        <v>1300000</v>
      </c>
      <c r="K325" s="28" t="s">
        <v>1394</v>
      </c>
      <c r="L325" s="55" t="s">
        <v>1395</v>
      </c>
      <c r="M325" s="67">
        <v>623866</v>
      </c>
      <c r="N325" s="68">
        <v>623866</v>
      </c>
      <c r="O325" s="25" t="s">
        <v>1398</v>
      </c>
      <c r="P325" s="75" t="s">
        <v>1399</v>
      </c>
      <c r="Q325" s="69">
        <v>717446</v>
      </c>
      <c r="R325" s="63">
        <v>717446</v>
      </c>
      <c r="S325" s="24" t="s">
        <v>80</v>
      </c>
      <c r="T325" s="54" t="s">
        <v>81</v>
      </c>
      <c r="U325" s="18">
        <v>769629</v>
      </c>
      <c r="V325" s="18">
        <v>769629</v>
      </c>
      <c r="W325" s="18" t="s">
        <v>1396</v>
      </c>
      <c r="X325" s="77" t="s">
        <v>1397</v>
      </c>
      <c r="Y325" s="49">
        <f t="shared" si="86"/>
        <v>717446</v>
      </c>
      <c r="Z325" s="16">
        <f t="shared" si="87"/>
        <v>289853.09088088048</v>
      </c>
      <c r="AA325" s="35">
        <f t="shared" si="88"/>
        <v>0.40400683937311027</v>
      </c>
      <c r="AB325" s="36">
        <f t="shared" si="89"/>
        <v>1007299.0908808805</v>
      </c>
      <c r="AC325" s="36">
        <f t="shared" si="90"/>
        <v>427592.90911911952</v>
      </c>
      <c r="AD325" s="18">
        <f t="shared" ref="AD325:AD388" si="94">+IF(((IF(AND(F325&lt;=$AB325,F325&gt;=$AC325),F325,""))&lt;=0),"",(IF(AND(F325&lt;=$AB325,F325&gt;=$AC325),F325,"")))</f>
        <v>582498</v>
      </c>
      <c r="AE325" s="18" t="str">
        <f t="shared" ref="AE325:AE388" si="95">+IF(((IF(AND(J325&lt;=$AB325,J325&gt;=$AC325),J325,""))&lt;=0),"",(IF(AND(J325&lt;=$AB325,J325&gt;=$AC325),J325,"")))</f>
        <v/>
      </c>
      <c r="AF325" s="18">
        <f t="shared" ref="AF325:AF388" si="96">+IF(((IF(AND(N325&lt;=$AB325,N325&gt;=$AC325),N325,""))&lt;=0),"",(IF(AND(N325&lt;=$AB325,N325&gt;=$AC325),N325,"")))</f>
        <v>623866</v>
      </c>
      <c r="AG325" s="18">
        <f t="shared" ref="AG325:AG388" si="97">+IF(((IF(AND(R325&lt;=$AB325,R325&gt;=$AC325),R325,""))&lt;=0),"",(IF(AND(R325&lt;=$AB325,R325&gt;=$AC325),R325,"")))</f>
        <v>717446</v>
      </c>
      <c r="AH325" s="18">
        <f t="shared" ref="AH325:AH388" si="98">+IF(((IF(AND(V325&lt;=$AB325,V325&gt;=$AC325),V325,""))&lt;=0),"",(IF(AND(V325&lt;=$AB325,V325&gt;=$AC325),V325,"")))</f>
        <v>769629</v>
      </c>
      <c r="AI325" s="94">
        <f t="shared" si="91"/>
        <v>670656</v>
      </c>
      <c r="AJ325" s="39">
        <f t="shared" si="92"/>
        <v>85472.909620046674</v>
      </c>
      <c r="AK325" s="35">
        <f t="shared" si="93"/>
        <v>0.12744672323821254</v>
      </c>
      <c r="AN325" s="41"/>
    </row>
    <row r="326" spans="1:40" s="15" customFormat="1" ht="85.5" customHeight="1" x14ac:dyDescent="0.2">
      <c r="A326" s="81">
        <v>319</v>
      </c>
      <c r="B326" s="82" t="s">
        <v>400</v>
      </c>
      <c r="C326" s="82" t="s">
        <v>1061</v>
      </c>
      <c r="D326" s="83" t="s">
        <v>1391</v>
      </c>
      <c r="E326" s="64">
        <v>3867207</v>
      </c>
      <c r="F326" s="65">
        <v>3867207</v>
      </c>
      <c r="G326" s="25" t="s">
        <v>1392</v>
      </c>
      <c r="H326" s="52" t="s">
        <v>1393</v>
      </c>
      <c r="I326" s="62">
        <v>3800000</v>
      </c>
      <c r="J326" s="66">
        <v>3800000</v>
      </c>
      <c r="K326" s="28" t="s">
        <v>1394</v>
      </c>
      <c r="L326" s="55" t="s">
        <v>1395</v>
      </c>
      <c r="M326" s="67">
        <v>4141850</v>
      </c>
      <c r="N326" s="68">
        <v>4141850</v>
      </c>
      <c r="O326" s="25" t="s">
        <v>1398</v>
      </c>
      <c r="P326" s="75" t="s">
        <v>1399</v>
      </c>
      <c r="Q326" s="69">
        <v>4763127</v>
      </c>
      <c r="R326" s="63">
        <v>4763127</v>
      </c>
      <c r="S326" s="24" t="s">
        <v>80</v>
      </c>
      <c r="T326" s="54" t="s">
        <v>81</v>
      </c>
      <c r="U326" s="18">
        <v>5109571</v>
      </c>
      <c r="V326" s="18">
        <v>5109571</v>
      </c>
      <c r="W326" s="18" t="s">
        <v>1396</v>
      </c>
      <c r="X326" s="77" t="s">
        <v>1397</v>
      </c>
      <c r="Y326" s="49">
        <f t="shared" si="86"/>
        <v>4141850</v>
      </c>
      <c r="Z326" s="16">
        <f t="shared" si="87"/>
        <v>575674.83215657435</v>
      </c>
      <c r="AA326" s="35">
        <f t="shared" si="88"/>
        <v>0.13898978286431773</v>
      </c>
      <c r="AB326" s="36">
        <f t="shared" si="89"/>
        <v>4717524.8321565744</v>
      </c>
      <c r="AC326" s="36">
        <f t="shared" si="90"/>
        <v>3566175.1678434256</v>
      </c>
      <c r="AD326" s="18">
        <f t="shared" si="94"/>
        <v>3867207</v>
      </c>
      <c r="AE326" s="18">
        <f t="shared" si="95"/>
        <v>3800000</v>
      </c>
      <c r="AF326" s="18">
        <f t="shared" si="96"/>
        <v>4141850</v>
      </c>
      <c r="AG326" s="18" t="str">
        <f t="shared" si="97"/>
        <v/>
      </c>
      <c r="AH326" s="18" t="str">
        <f t="shared" si="98"/>
        <v/>
      </c>
      <c r="AI326" s="94">
        <f t="shared" si="91"/>
        <v>3867207</v>
      </c>
      <c r="AJ326" s="39">
        <f t="shared" si="92"/>
        <v>181110.91481833262</v>
      </c>
      <c r="AK326" s="35">
        <f t="shared" si="93"/>
        <v>4.6832485258309839E-2</v>
      </c>
      <c r="AN326" s="41"/>
    </row>
    <row r="327" spans="1:40" s="15" customFormat="1" ht="85.5" customHeight="1" x14ac:dyDescent="0.2">
      <c r="A327" s="81">
        <v>320</v>
      </c>
      <c r="B327" s="82" t="s">
        <v>401</v>
      </c>
      <c r="C327" s="82" t="s">
        <v>1061</v>
      </c>
      <c r="D327" s="83" t="s">
        <v>1391</v>
      </c>
      <c r="E327" s="64">
        <v>713826</v>
      </c>
      <c r="F327" s="65">
        <v>713826</v>
      </c>
      <c r="G327" s="25" t="s">
        <v>1392</v>
      </c>
      <c r="H327" s="52" t="s">
        <v>1393</v>
      </c>
      <c r="I327" s="62">
        <v>1500000</v>
      </c>
      <c r="J327" s="66">
        <v>1500000</v>
      </c>
      <c r="K327" s="28" t="s">
        <v>1394</v>
      </c>
      <c r="L327" s="55" t="s">
        <v>1395</v>
      </c>
      <c r="M327" s="67">
        <v>764520</v>
      </c>
      <c r="N327" s="68">
        <v>764520</v>
      </c>
      <c r="O327" s="25" t="s">
        <v>1398</v>
      </c>
      <c r="P327" s="75" t="s">
        <v>1399</v>
      </c>
      <c r="Q327" s="69">
        <v>879198</v>
      </c>
      <c r="R327" s="63">
        <v>879198</v>
      </c>
      <c r="S327" s="24" t="s">
        <v>80</v>
      </c>
      <c r="T327" s="54" t="s">
        <v>81</v>
      </c>
      <c r="U327" s="18">
        <v>943147</v>
      </c>
      <c r="V327" s="18">
        <v>943147</v>
      </c>
      <c r="W327" s="18" t="s">
        <v>1396</v>
      </c>
      <c r="X327" s="77" t="s">
        <v>1397</v>
      </c>
      <c r="Y327" s="49">
        <f t="shared" si="86"/>
        <v>879198</v>
      </c>
      <c r="Z327" s="16">
        <f t="shared" si="87"/>
        <v>315129.71931920346</v>
      </c>
      <c r="AA327" s="35">
        <f t="shared" si="88"/>
        <v>0.35842861257555575</v>
      </c>
      <c r="AB327" s="36">
        <f t="shared" si="89"/>
        <v>1194327.7193192034</v>
      </c>
      <c r="AC327" s="36">
        <f t="shared" si="90"/>
        <v>564068.2806807966</v>
      </c>
      <c r="AD327" s="18">
        <f t="shared" si="94"/>
        <v>713826</v>
      </c>
      <c r="AE327" s="18" t="str">
        <f t="shared" si="95"/>
        <v/>
      </c>
      <c r="AF327" s="18">
        <f t="shared" si="96"/>
        <v>764520</v>
      </c>
      <c r="AG327" s="18">
        <f t="shared" si="97"/>
        <v>879198</v>
      </c>
      <c r="AH327" s="18">
        <f t="shared" si="98"/>
        <v>943147</v>
      </c>
      <c r="AI327" s="94">
        <f t="shared" si="91"/>
        <v>821859</v>
      </c>
      <c r="AJ327" s="39">
        <f t="shared" si="92"/>
        <v>104743.34683525249</v>
      </c>
      <c r="AK327" s="35">
        <f t="shared" si="93"/>
        <v>0.12744685747220935</v>
      </c>
      <c r="AN327" s="41"/>
    </row>
    <row r="328" spans="1:40" s="15" customFormat="1" ht="85.5" customHeight="1" x14ac:dyDescent="0.2">
      <c r="A328" s="81">
        <v>321</v>
      </c>
      <c r="B328" s="82" t="s">
        <v>402</v>
      </c>
      <c r="C328" s="82" t="s">
        <v>1061</v>
      </c>
      <c r="D328" s="83" t="s">
        <v>1391</v>
      </c>
      <c r="E328" s="64">
        <v>955572</v>
      </c>
      <c r="F328" s="65">
        <v>955572</v>
      </c>
      <c r="G328" s="25" t="s">
        <v>1392</v>
      </c>
      <c r="H328" s="52" t="s">
        <v>1393</v>
      </c>
      <c r="I328" s="62">
        <v>1500000</v>
      </c>
      <c r="J328" s="66">
        <v>1500000</v>
      </c>
      <c r="K328" s="28" t="s">
        <v>1394</v>
      </c>
      <c r="L328" s="55" t="s">
        <v>1395</v>
      </c>
      <c r="M328" s="67">
        <v>1023434</v>
      </c>
      <c r="N328" s="68">
        <v>1023434</v>
      </c>
      <c r="O328" s="25" t="s">
        <v>1398</v>
      </c>
      <c r="P328" s="75" t="s">
        <v>1399</v>
      </c>
      <c r="Q328" s="69">
        <v>1176949</v>
      </c>
      <c r="R328" s="63">
        <v>1176949</v>
      </c>
      <c r="S328" s="24" t="s">
        <v>80</v>
      </c>
      <c r="T328" s="54" t="s">
        <v>81</v>
      </c>
      <c r="U328" s="18">
        <v>1262554</v>
      </c>
      <c r="V328" s="18">
        <v>1262554</v>
      </c>
      <c r="W328" s="18" t="s">
        <v>1396</v>
      </c>
      <c r="X328" s="77" t="s">
        <v>1397</v>
      </c>
      <c r="Y328" s="49">
        <f t="shared" si="86"/>
        <v>1176949</v>
      </c>
      <c r="Z328" s="16">
        <f t="shared" si="87"/>
        <v>214497.54919392423</v>
      </c>
      <c r="AA328" s="35">
        <f t="shared" si="88"/>
        <v>0.18224880533814483</v>
      </c>
      <c r="AB328" s="36">
        <f t="shared" si="89"/>
        <v>1391446.5491939243</v>
      </c>
      <c r="AC328" s="36">
        <f t="shared" si="90"/>
        <v>962451.45080607571</v>
      </c>
      <c r="AD328" s="18" t="str">
        <f t="shared" si="94"/>
        <v/>
      </c>
      <c r="AE328" s="18" t="str">
        <f t="shared" si="95"/>
        <v/>
      </c>
      <c r="AF328" s="18">
        <f t="shared" si="96"/>
        <v>1023434</v>
      </c>
      <c r="AG328" s="18">
        <f t="shared" si="97"/>
        <v>1176949</v>
      </c>
      <c r="AH328" s="18">
        <f t="shared" si="98"/>
        <v>1262554</v>
      </c>
      <c r="AI328" s="94">
        <f t="shared" si="91"/>
        <v>1176949</v>
      </c>
      <c r="AJ328" s="39">
        <f t="shared" si="92"/>
        <v>121156.54174799367</v>
      </c>
      <c r="AK328" s="35">
        <f t="shared" si="93"/>
        <v>0.10294119944703949</v>
      </c>
      <c r="AN328" s="41"/>
    </row>
    <row r="329" spans="1:40" s="15" customFormat="1" ht="85.5" customHeight="1" x14ac:dyDescent="0.2">
      <c r="A329" s="81">
        <v>322</v>
      </c>
      <c r="B329" s="82" t="s">
        <v>403</v>
      </c>
      <c r="C329" s="82" t="s">
        <v>1061</v>
      </c>
      <c r="D329" s="83" t="s">
        <v>1391</v>
      </c>
      <c r="E329" s="64">
        <v>1900850</v>
      </c>
      <c r="F329" s="65">
        <v>1900850</v>
      </c>
      <c r="G329" s="25" t="s">
        <v>1392</v>
      </c>
      <c r="H329" s="52" t="s">
        <v>1393</v>
      </c>
      <c r="I329" s="62">
        <v>1700000</v>
      </c>
      <c r="J329" s="66">
        <v>1700000</v>
      </c>
      <c r="K329" s="28" t="s">
        <v>1394</v>
      </c>
      <c r="L329" s="55" t="s">
        <v>1395</v>
      </c>
      <c r="M329" s="67">
        <v>2035845</v>
      </c>
      <c r="N329" s="68">
        <v>2035845</v>
      </c>
      <c r="O329" s="25" t="s">
        <v>1398</v>
      </c>
      <c r="P329" s="75" t="s">
        <v>1399</v>
      </c>
      <c r="Q329" s="69">
        <v>2341222</v>
      </c>
      <c r="R329" s="63">
        <v>2341222</v>
      </c>
      <c r="S329" s="24" t="s">
        <v>80</v>
      </c>
      <c r="T329" s="54" t="s">
        <v>81</v>
      </c>
      <c r="U329" s="18">
        <v>2511510</v>
      </c>
      <c r="V329" s="18">
        <v>2511510</v>
      </c>
      <c r="W329" s="18" t="s">
        <v>1396</v>
      </c>
      <c r="X329" s="77" t="s">
        <v>1397</v>
      </c>
      <c r="Y329" s="49">
        <f t="shared" si="86"/>
        <v>2035845</v>
      </c>
      <c r="Z329" s="16">
        <f t="shared" si="87"/>
        <v>328360.61055004725</v>
      </c>
      <c r="AA329" s="35">
        <f t="shared" si="88"/>
        <v>0.16128959255250142</v>
      </c>
      <c r="AB329" s="36">
        <f t="shared" si="89"/>
        <v>2364205.6105500474</v>
      </c>
      <c r="AC329" s="36">
        <f t="shared" si="90"/>
        <v>1707484.3894499526</v>
      </c>
      <c r="AD329" s="18">
        <f t="shared" si="94"/>
        <v>1900850</v>
      </c>
      <c r="AE329" s="18" t="str">
        <f t="shared" si="95"/>
        <v/>
      </c>
      <c r="AF329" s="18">
        <f t="shared" si="96"/>
        <v>2035845</v>
      </c>
      <c r="AG329" s="18">
        <f t="shared" si="97"/>
        <v>2341222</v>
      </c>
      <c r="AH329" s="18" t="str">
        <f t="shared" si="98"/>
        <v/>
      </c>
      <c r="AI329" s="94">
        <f t="shared" si="91"/>
        <v>2035845</v>
      </c>
      <c r="AJ329" s="39">
        <f t="shared" si="92"/>
        <v>225612.59588728641</v>
      </c>
      <c r="AK329" s="35">
        <f t="shared" si="93"/>
        <v>0.11082012426647726</v>
      </c>
      <c r="AN329" s="41"/>
    </row>
    <row r="330" spans="1:40" s="15" customFormat="1" ht="85.5" customHeight="1" x14ac:dyDescent="0.2">
      <c r="A330" s="81">
        <v>323</v>
      </c>
      <c r="B330" s="82" t="s">
        <v>404</v>
      </c>
      <c r="C330" s="82" t="s">
        <v>1062</v>
      </c>
      <c r="D330" s="83" t="s">
        <v>1391</v>
      </c>
      <c r="E330" s="64">
        <v>10258</v>
      </c>
      <c r="F330" s="65">
        <v>10258</v>
      </c>
      <c r="G330" s="25" t="s">
        <v>1392</v>
      </c>
      <c r="H330" s="52" t="s">
        <v>1393</v>
      </c>
      <c r="I330" s="62">
        <v>10000</v>
      </c>
      <c r="J330" s="66">
        <v>10000</v>
      </c>
      <c r="K330" s="28" t="s">
        <v>1394</v>
      </c>
      <c r="L330" s="55" t="s">
        <v>1395</v>
      </c>
      <c r="M330" s="67">
        <v>10987</v>
      </c>
      <c r="N330" s="68">
        <v>10987</v>
      </c>
      <c r="O330" s="25" t="s">
        <v>1398</v>
      </c>
      <c r="P330" s="75" t="s">
        <v>1399</v>
      </c>
      <c r="Q330" s="69">
        <v>12635</v>
      </c>
      <c r="R330" s="63">
        <v>12635</v>
      </c>
      <c r="S330" s="24" t="s">
        <v>80</v>
      </c>
      <c r="T330" s="54" t="s">
        <v>81</v>
      </c>
      <c r="U330" s="18">
        <v>13554</v>
      </c>
      <c r="V330" s="18">
        <v>13554</v>
      </c>
      <c r="W330" s="18" t="s">
        <v>1396</v>
      </c>
      <c r="X330" s="77" t="s">
        <v>1397</v>
      </c>
      <c r="Y330" s="49">
        <f t="shared" si="86"/>
        <v>10987</v>
      </c>
      <c r="Z330" s="16">
        <f t="shared" si="87"/>
        <v>1546.1244128465173</v>
      </c>
      <c r="AA330" s="35">
        <f t="shared" si="88"/>
        <v>0.14072307389155522</v>
      </c>
      <c r="AB330" s="36">
        <f t="shared" si="89"/>
        <v>12533.124412846517</v>
      </c>
      <c r="AC330" s="36">
        <f t="shared" si="90"/>
        <v>9440.8755871534831</v>
      </c>
      <c r="AD330" s="18">
        <f t="shared" si="94"/>
        <v>10258</v>
      </c>
      <c r="AE330" s="18">
        <f t="shared" si="95"/>
        <v>10000</v>
      </c>
      <c r="AF330" s="18">
        <f t="shared" si="96"/>
        <v>10987</v>
      </c>
      <c r="AG330" s="18" t="str">
        <f t="shared" si="97"/>
        <v/>
      </c>
      <c r="AH330" s="18" t="str">
        <f t="shared" si="98"/>
        <v/>
      </c>
      <c r="AI330" s="94">
        <f t="shared" si="91"/>
        <v>10258</v>
      </c>
      <c r="AJ330" s="39">
        <f t="shared" si="92"/>
        <v>511.88768299305661</v>
      </c>
      <c r="AK330" s="35">
        <f t="shared" si="93"/>
        <v>4.9901314388092866E-2</v>
      </c>
      <c r="AN330" s="41"/>
    </row>
    <row r="331" spans="1:40" s="15" customFormat="1" ht="85.5" customHeight="1" x14ac:dyDescent="0.2">
      <c r="A331" s="81">
        <v>324</v>
      </c>
      <c r="B331" s="82" t="s">
        <v>405</v>
      </c>
      <c r="C331" s="82" t="s">
        <v>1063</v>
      </c>
      <c r="D331" s="83" t="s">
        <v>1391</v>
      </c>
      <c r="E331" s="64">
        <v>10015</v>
      </c>
      <c r="F331" s="65">
        <v>10015</v>
      </c>
      <c r="G331" s="25" t="s">
        <v>1392</v>
      </c>
      <c r="H331" s="52" t="s">
        <v>1393</v>
      </c>
      <c r="I331" s="62">
        <v>9000</v>
      </c>
      <c r="J331" s="66">
        <v>9000</v>
      </c>
      <c r="K331" s="28" t="s">
        <v>1394</v>
      </c>
      <c r="L331" s="55" t="s">
        <v>1395</v>
      </c>
      <c r="M331" s="67">
        <v>10726</v>
      </c>
      <c r="N331" s="68">
        <v>10726</v>
      </c>
      <c r="O331" s="25" t="s">
        <v>1398</v>
      </c>
      <c r="P331" s="75" t="s">
        <v>1399</v>
      </c>
      <c r="Q331" s="69">
        <v>12335</v>
      </c>
      <c r="R331" s="63">
        <v>12335</v>
      </c>
      <c r="S331" s="24" t="s">
        <v>80</v>
      </c>
      <c r="T331" s="54" t="s">
        <v>81</v>
      </c>
      <c r="U331" s="18">
        <v>13232</v>
      </c>
      <c r="V331" s="18">
        <v>13232</v>
      </c>
      <c r="W331" s="18" t="s">
        <v>1396</v>
      </c>
      <c r="X331" s="77" t="s">
        <v>1397</v>
      </c>
      <c r="Y331" s="49">
        <f t="shared" si="86"/>
        <v>10726</v>
      </c>
      <c r="Z331" s="16">
        <f t="shared" si="87"/>
        <v>1716.8559345501335</v>
      </c>
      <c r="AA331" s="35">
        <f t="shared" si="88"/>
        <v>0.16006488295265089</v>
      </c>
      <c r="AB331" s="36">
        <f t="shared" si="89"/>
        <v>12442.855934550134</v>
      </c>
      <c r="AC331" s="36">
        <f t="shared" si="90"/>
        <v>9009.1440654498656</v>
      </c>
      <c r="AD331" s="18">
        <f t="shared" si="94"/>
        <v>10015</v>
      </c>
      <c r="AE331" s="18" t="str">
        <f t="shared" si="95"/>
        <v/>
      </c>
      <c r="AF331" s="18">
        <f t="shared" si="96"/>
        <v>10726</v>
      </c>
      <c r="AG331" s="18">
        <f t="shared" si="97"/>
        <v>12335</v>
      </c>
      <c r="AH331" s="18" t="str">
        <f t="shared" si="98"/>
        <v/>
      </c>
      <c r="AI331" s="94">
        <f t="shared" si="91"/>
        <v>10726</v>
      </c>
      <c r="AJ331" s="39">
        <f t="shared" si="92"/>
        <v>1188.6127768677793</v>
      </c>
      <c r="AK331" s="35">
        <f t="shared" si="93"/>
        <v>0.1108160336442084</v>
      </c>
      <c r="AN331" s="41"/>
    </row>
    <row r="332" spans="1:40" s="15" customFormat="1" ht="85.5" customHeight="1" x14ac:dyDescent="0.2">
      <c r="A332" s="81">
        <v>325</v>
      </c>
      <c r="B332" s="82" t="s">
        <v>406</v>
      </c>
      <c r="C332" s="82" t="s">
        <v>1064</v>
      </c>
      <c r="D332" s="83" t="s">
        <v>1391</v>
      </c>
      <c r="E332" s="64">
        <v>13678</v>
      </c>
      <c r="F332" s="65">
        <v>13678</v>
      </c>
      <c r="G332" s="25" t="s">
        <v>1392</v>
      </c>
      <c r="H332" s="52" t="s">
        <v>1393</v>
      </c>
      <c r="I332" s="62">
        <v>20000</v>
      </c>
      <c r="J332" s="66">
        <v>20000</v>
      </c>
      <c r="K332" s="28" t="s">
        <v>1394</v>
      </c>
      <c r="L332" s="55" t="s">
        <v>1395</v>
      </c>
      <c r="M332" s="67">
        <v>14649</v>
      </c>
      <c r="N332" s="68">
        <v>14649</v>
      </c>
      <c r="O332" s="25" t="s">
        <v>1398</v>
      </c>
      <c r="P332" s="75" t="s">
        <v>1399</v>
      </c>
      <c r="Q332" s="69">
        <v>16846</v>
      </c>
      <c r="R332" s="63">
        <v>16846</v>
      </c>
      <c r="S332" s="24" t="s">
        <v>80</v>
      </c>
      <c r="T332" s="54" t="s">
        <v>81</v>
      </c>
      <c r="U332" s="18">
        <v>18072</v>
      </c>
      <c r="V332" s="18">
        <v>18072</v>
      </c>
      <c r="W332" s="18" t="s">
        <v>1396</v>
      </c>
      <c r="X332" s="77" t="s">
        <v>1397</v>
      </c>
      <c r="Y332" s="49">
        <f t="shared" si="86"/>
        <v>16846</v>
      </c>
      <c r="Z332" s="16">
        <f t="shared" si="87"/>
        <v>2555.3757062318646</v>
      </c>
      <c r="AA332" s="35">
        <f t="shared" si="88"/>
        <v>0.15169035416311674</v>
      </c>
      <c r="AB332" s="36">
        <f t="shared" si="89"/>
        <v>19401.375706231865</v>
      </c>
      <c r="AC332" s="36">
        <f t="shared" si="90"/>
        <v>14290.624293768135</v>
      </c>
      <c r="AD332" s="18" t="str">
        <f t="shared" si="94"/>
        <v/>
      </c>
      <c r="AE332" s="18" t="str">
        <f t="shared" si="95"/>
        <v/>
      </c>
      <c r="AF332" s="18">
        <f t="shared" si="96"/>
        <v>14649</v>
      </c>
      <c r="AG332" s="18">
        <f t="shared" si="97"/>
        <v>16846</v>
      </c>
      <c r="AH332" s="18">
        <f t="shared" si="98"/>
        <v>18072</v>
      </c>
      <c r="AI332" s="94">
        <f t="shared" si="91"/>
        <v>16846</v>
      </c>
      <c r="AJ332" s="39">
        <f t="shared" si="92"/>
        <v>1734.3016846365956</v>
      </c>
      <c r="AK332" s="35">
        <f t="shared" si="93"/>
        <v>0.102950355255645</v>
      </c>
      <c r="AN332" s="41"/>
    </row>
    <row r="333" spans="1:40" s="15" customFormat="1" ht="85.5" customHeight="1" x14ac:dyDescent="0.2">
      <c r="A333" s="81">
        <v>326</v>
      </c>
      <c r="B333" s="82" t="s">
        <v>407</v>
      </c>
      <c r="C333" s="82" t="s">
        <v>1065</v>
      </c>
      <c r="D333" s="83" t="s">
        <v>1391</v>
      </c>
      <c r="E333" s="64">
        <v>9759</v>
      </c>
      <c r="F333" s="65">
        <v>9759</v>
      </c>
      <c r="G333" s="25" t="s">
        <v>1392</v>
      </c>
      <c r="H333" s="52" t="s">
        <v>1393</v>
      </c>
      <c r="I333" s="62">
        <v>15000</v>
      </c>
      <c r="J333" s="66">
        <v>15000</v>
      </c>
      <c r="K333" s="28" t="s">
        <v>1394</v>
      </c>
      <c r="L333" s="55" t="s">
        <v>1395</v>
      </c>
      <c r="M333" s="67">
        <v>10453</v>
      </c>
      <c r="N333" s="68">
        <v>10453</v>
      </c>
      <c r="O333" s="25" t="s">
        <v>1398</v>
      </c>
      <c r="P333" s="75" t="s">
        <v>1399</v>
      </c>
      <c r="Q333" s="69">
        <v>12021</v>
      </c>
      <c r="R333" s="63">
        <v>12021</v>
      </c>
      <c r="S333" s="24" t="s">
        <v>80</v>
      </c>
      <c r="T333" s="54" t="s">
        <v>81</v>
      </c>
      <c r="U333" s="18">
        <v>12895</v>
      </c>
      <c r="V333" s="18">
        <v>12895</v>
      </c>
      <c r="W333" s="18" t="s">
        <v>1396</v>
      </c>
      <c r="X333" s="77" t="s">
        <v>1397</v>
      </c>
      <c r="Y333" s="49">
        <f t="shared" si="86"/>
        <v>12021</v>
      </c>
      <c r="Z333" s="16">
        <f t="shared" si="87"/>
        <v>2074.4565071362695</v>
      </c>
      <c r="AA333" s="35">
        <f t="shared" si="88"/>
        <v>0.17256937918112217</v>
      </c>
      <c r="AB333" s="36">
        <f t="shared" si="89"/>
        <v>14095.45650713627</v>
      </c>
      <c r="AC333" s="36">
        <f t="shared" si="90"/>
        <v>9946.5434928637296</v>
      </c>
      <c r="AD333" s="18" t="str">
        <f t="shared" si="94"/>
        <v/>
      </c>
      <c r="AE333" s="18" t="str">
        <f t="shared" si="95"/>
        <v/>
      </c>
      <c r="AF333" s="18">
        <f t="shared" si="96"/>
        <v>10453</v>
      </c>
      <c r="AG333" s="18">
        <f t="shared" si="97"/>
        <v>12021</v>
      </c>
      <c r="AH333" s="18">
        <f t="shared" si="98"/>
        <v>12895</v>
      </c>
      <c r="AI333" s="94">
        <f t="shared" si="91"/>
        <v>12021</v>
      </c>
      <c r="AJ333" s="39">
        <f t="shared" si="92"/>
        <v>1237.3266882005469</v>
      </c>
      <c r="AK333" s="35">
        <f t="shared" si="93"/>
        <v>0.1029304290991221</v>
      </c>
      <c r="AN333" s="41"/>
    </row>
    <row r="334" spans="1:40" s="15" customFormat="1" ht="85.5" customHeight="1" x14ac:dyDescent="0.2">
      <c r="A334" s="81">
        <v>327</v>
      </c>
      <c r="B334" s="82" t="s">
        <v>408</v>
      </c>
      <c r="C334" s="82" t="s">
        <v>1066</v>
      </c>
      <c r="D334" s="83" t="s">
        <v>1391</v>
      </c>
      <c r="E334" s="64">
        <v>15092</v>
      </c>
      <c r="F334" s="65">
        <v>15092</v>
      </c>
      <c r="G334" s="25" t="s">
        <v>1392</v>
      </c>
      <c r="H334" s="52" t="s">
        <v>1393</v>
      </c>
      <c r="I334" s="62">
        <v>25000</v>
      </c>
      <c r="J334" s="66">
        <v>25000</v>
      </c>
      <c r="K334" s="28" t="s">
        <v>1394</v>
      </c>
      <c r="L334" s="55" t="s">
        <v>1395</v>
      </c>
      <c r="M334" s="67">
        <v>16164</v>
      </c>
      <c r="N334" s="68">
        <v>16164</v>
      </c>
      <c r="O334" s="25" t="s">
        <v>1398</v>
      </c>
      <c r="P334" s="75" t="s">
        <v>1399</v>
      </c>
      <c r="Q334" s="69">
        <v>18589</v>
      </c>
      <c r="R334" s="63">
        <v>18589</v>
      </c>
      <c r="S334" s="24" t="s">
        <v>80</v>
      </c>
      <c r="T334" s="54" t="s">
        <v>81</v>
      </c>
      <c r="U334" s="18">
        <v>19941</v>
      </c>
      <c r="V334" s="18">
        <v>19941</v>
      </c>
      <c r="W334" s="18" t="s">
        <v>1396</v>
      </c>
      <c r="X334" s="77" t="s">
        <v>1397</v>
      </c>
      <c r="Y334" s="49">
        <f t="shared" si="86"/>
        <v>18589</v>
      </c>
      <c r="Z334" s="16">
        <f t="shared" si="87"/>
        <v>3884.6043170444</v>
      </c>
      <c r="AA334" s="35">
        <f t="shared" si="88"/>
        <v>0.20897328081362096</v>
      </c>
      <c r="AB334" s="36">
        <f t="shared" si="89"/>
        <v>22473.604317044399</v>
      </c>
      <c r="AC334" s="36">
        <f t="shared" si="90"/>
        <v>14704.395682955601</v>
      </c>
      <c r="AD334" s="18">
        <f t="shared" si="94"/>
        <v>15092</v>
      </c>
      <c r="AE334" s="18" t="str">
        <f t="shared" si="95"/>
        <v/>
      </c>
      <c r="AF334" s="18">
        <f t="shared" si="96"/>
        <v>16164</v>
      </c>
      <c r="AG334" s="18">
        <f t="shared" si="97"/>
        <v>18589</v>
      </c>
      <c r="AH334" s="18">
        <f t="shared" si="98"/>
        <v>19941</v>
      </c>
      <c r="AI334" s="94">
        <f t="shared" si="91"/>
        <v>17376.5</v>
      </c>
      <c r="AJ334" s="39">
        <f t="shared" si="92"/>
        <v>2214.8222652544077</v>
      </c>
      <c r="AK334" s="35">
        <f t="shared" si="93"/>
        <v>0.12746078124216084</v>
      </c>
      <c r="AN334" s="41"/>
    </row>
    <row r="335" spans="1:40" s="15" customFormat="1" ht="85.5" customHeight="1" x14ac:dyDescent="0.2">
      <c r="A335" s="81">
        <v>328</v>
      </c>
      <c r="B335" s="82" t="s">
        <v>409</v>
      </c>
      <c r="C335" s="82" t="s">
        <v>1067</v>
      </c>
      <c r="D335" s="83" t="s">
        <v>1391</v>
      </c>
      <c r="E335" s="64">
        <v>13686</v>
      </c>
      <c r="F335" s="65">
        <v>13686</v>
      </c>
      <c r="G335" s="25" t="s">
        <v>1392</v>
      </c>
      <c r="H335" s="52" t="s">
        <v>1393</v>
      </c>
      <c r="I335" s="62">
        <v>25000</v>
      </c>
      <c r="J335" s="66">
        <v>25000</v>
      </c>
      <c r="K335" s="28" t="s">
        <v>1394</v>
      </c>
      <c r="L335" s="55" t="s">
        <v>1395</v>
      </c>
      <c r="M335" s="67">
        <v>14658</v>
      </c>
      <c r="N335" s="68">
        <v>14658</v>
      </c>
      <c r="O335" s="25" t="s">
        <v>1398</v>
      </c>
      <c r="P335" s="75" t="s">
        <v>1399</v>
      </c>
      <c r="Q335" s="69">
        <v>16857</v>
      </c>
      <c r="R335" s="63">
        <v>16857</v>
      </c>
      <c r="S335" s="24" t="s">
        <v>80</v>
      </c>
      <c r="T335" s="54" t="s">
        <v>81</v>
      </c>
      <c r="U335" s="18">
        <v>18083</v>
      </c>
      <c r="V335" s="18">
        <v>18083</v>
      </c>
      <c r="W335" s="18" t="s">
        <v>1396</v>
      </c>
      <c r="X335" s="77" t="s">
        <v>1397</v>
      </c>
      <c r="Y335" s="49">
        <f t="shared" si="86"/>
        <v>16857</v>
      </c>
      <c r="Z335" s="16">
        <f t="shared" si="87"/>
        <v>4458.2498471934014</v>
      </c>
      <c r="AA335" s="35">
        <f t="shared" si="88"/>
        <v>0.26447468987325157</v>
      </c>
      <c r="AB335" s="36">
        <f t="shared" si="89"/>
        <v>21315.249847193401</v>
      </c>
      <c r="AC335" s="36">
        <f t="shared" si="90"/>
        <v>12398.750152806599</v>
      </c>
      <c r="AD335" s="18">
        <f t="shared" si="94"/>
        <v>13686</v>
      </c>
      <c r="AE335" s="18" t="str">
        <f t="shared" si="95"/>
        <v/>
      </c>
      <c r="AF335" s="18">
        <f t="shared" si="96"/>
        <v>14658</v>
      </c>
      <c r="AG335" s="18">
        <f t="shared" si="97"/>
        <v>16857</v>
      </c>
      <c r="AH335" s="18">
        <f t="shared" si="98"/>
        <v>18083</v>
      </c>
      <c r="AI335" s="94">
        <f t="shared" si="91"/>
        <v>15757.5</v>
      </c>
      <c r="AJ335" s="39">
        <f t="shared" si="92"/>
        <v>2008.3769566493238</v>
      </c>
      <c r="AK335" s="35">
        <f t="shared" si="93"/>
        <v>0.12745530424555443</v>
      </c>
      <c r="AN335" s="41"/>
    </row>
    <row r="336" spans="1:40" s="15" customFormat="1" ht="85.5" customHeight="1" x14ac:dyDescent="0.2">
      <c r="A336" s="81">
        <v>329</v>
      </c>
      <c r="B336" s="82" t="s">
        <v>410</v>
      </c>
      <c r="C336" s="82" t="s">
        <v>1068</v>
      </c>
      <c r="D336" s="83" t="s">
        <v>1391</v>
      </c>
      <c r="E336" s="64">
        <v>13860</v>
      </c>
      <c r="F336" s="65">
        <v>13860</v>
      </c>
      <c r="G336" s="25" t="s">
        <v>1392</v>
      </c>
      <c r="H336" s="52" t="s">
        <v>1393</v>
      </c>
      <c r="I336" s="62">
        <v>25000</v>
      </c>
      <c r="J336" s="66">
        <v>25000</v>
      </c>
      <c r="K336" s="28" t="s">
        <v>1394</v>
      </c>
      <c r="L336" s="55" t="s">
        <v>1395</v>
      </c>
      <c r="M336" s="67">
        <v>14844</v>
      </c>
      <c r="N336" s="68">
        <v>14844</v>
      </c>
      <c r="O336" s="25" t="s">
        <v>1398</v>
      </c>
      <c r="P336" s="75" t="s">
        <v>1399</v>
      </c>
      <c r="Q336" s="69">
        <v>17071</v>
      </c>
      <c r="R336" s="63">
        <v>17071</v>
      </c>
      <c r="S336" s="24" t="s">
        <v>80</v>
      </c>
      <c r="T336" s="54" t="s">
        <v>81</v>
      </c>
      <c r="U336" s="18">
        <v>18313</v>
      </c>
      <c r="V336" s="18">
        <v>18313</v>
      </c>
      <c r="W336" s="18" t="s">
        <v>1396</v>
      </c>
      <c r="X336" s="77" t="s">
        <v>1397</v>
      </c>
      <c r="Y336" s="49">
        <f t="shared" si="86"/>
        <v>17071</v>
      </c>
      <c r="Z336" s="16">
        <f t="shared" si="87"/>
        <v>4384.478224372886</v>
      </c>
      <c r="AA336" s="35">
        <f t="shared" si="88"/>
        <v>0.25683780823460173</v>
      </c>
      <c r="AB336" s="36">
        <f t="shared" si="89"/>
        <v>21455.478224372884</v>
      </c>
      <c r="AC336" s="36">
        <f t="shared" si="90"/>
        <v>12686.521775627114</v>
      </c>
      <c r="AD336" s="18">
        <f t="shared" si="94"/>
        <v>13860</v>
      </c>
      <c r="AE336" s="18" t="str">
        <f t="shared" si="95"/>
        <v/>
      </c>
      <c r="AF336" s="18">
        <f t="shared" si="96"/>
        <v>14844</v>
      </c>
      <c r="AG336" s="18">
        <f t="shared" si="97"/>
        <v>17071</v>
      </c>
      <c r="AH336" s="18">
        <f t="shared" si="98"/>
        <v>18313</v>
      </c>
      <c r="AI336" s="94">
        <f t="shared" si="91"/>
        <v>15957.5</v>
      </c>
      <c r="AJ336" s="39">
        <f t="shared" si="92"/>
        <v>2033.9624709746572</v>
      </c>
      <c r="AK336" s="35">
        <f t="shared" si="93"/>
        <v>0.12746122331033416</v>
      </c>
      <c r="AN336" s="41"/>
    </row>
    <row r="337" spans="1:40" s="15" customFormat="1" ht="85.5" customHeight="1" x14ac:dyDescent="0.2">
      <c r="A337" s="81">
        <v>330</v>
      </c>
      <c r="B337" s="82" t="s">
        <v>411</v>
      </c>
      <c r="C337" s="82" t="s">
        <v>1069</v>
      </c>
      <c r="D337" s="83" t="s">
        <v>1391</v>
      </c>
      <c r="E337" s="64">
        <v>30605</v>
      </c>
      <c r="F337" s="65">
        <v>30605</v>
      </c>
      <c r="G337" s="25" t="s">
        <v>1392</v>
      </c>
      <c r="H337" s="52" t="s">
        <v>1393</v>
      </c>
      <c r="I337" s="62">
        <v>60000</v>
      </c>
      <c r="J337" s="66">
        <v>60000</v>
      </c>
      <c r="K337" s="28" t="s">
        <v>1394</v>
      </c>
      <c r="L337" s="55" t="s">
        <v>1395</v>
      </c>
      <c r="M337" s="67">
        <v>32779</v>
      </c>
      <c r="N337" s="68">
        <v>32779</v>
      </c>
      <c r="O337" s="25" t="s">
        <v>1398</v>
      </c>
      <c r="P337" s="75" t="s">
        <v>1399</v>
      </c>
      <c r="Q337" s="69">
        <v>37696</v>
      </c>
      <c r="R337" s="63">
        <v>37696</v>
      </c>
      <c r="S337" s="24" t="s">
        <v>80</v>
      </c>
      <c r="T337" s="54" t="s">
        <v>81</v>
      </c>
      <c r="U337" s="18">
        <v>40437</v>
      </c>
      <c r="V337" s="18">
        <v>40437</v>
      </c>
      <c r="W337" s="18" t="s">
        <v>1396</v>
      </c>
      <c r="X337" s="77" t="s">
        <v>1397</v>
      </c>
      <c r="Y337" s="49">
        <f t="shared" si="86"/>
        <v>37696</v>
      </c>
      <c r="Z337" s="16">
        <f t="shared" si="87"/>
        <v>11677.414024517584</v>
      </c>
      <c r="AA337" s="35">
        <f t="shared" si="88"/>
        <v>0.30977859784904455</v>
      </c>
      <c r="AB337" s="36">
        <f t="shared" si="89"/>
        <v>49373.41402451758</v>
      </c>
      <c r="AC337" s="36">
        <f t="shared" si="90"/>
        <v>26018.585975482416</v>
      </c>
      <c r="AD337" s="18">
        <f t="shared" si="94"/>
        <v>30605</v>
      </c>
      <c r="AE337" s="18" t="str">
        <f t="shared" si="95"/>
        <v/>
      </c>
      <c r="AF337" s="18">
        <f t="shared" si="96"/>
        <v>32779</v>
      </c>
      <c r="AG337" s="18">
        <f t="shared" si="97"/>
        <v>37696</v>
      </c>
      <c r="AH337" s="18">
        <f t="shared" si="98"/>
        <v>40437</v>
      </c>
      <c r="AI337" s="94">
        <f t="shared" si="91"/>
        <v>35237.5</v>
      </c>
      <c r="AJ337" s="39">
        <f t="shared" si="92"/>
        <v>4490.8398898943915</v>
      </c>
      <c r="AK337" s="35">
        <f t="shared" si="93"/>
        <v>0.12744490641771952</v>
      </c>
      <c r="AN337" s="41"/>
    </row>
    <row r="338" spans="1:40" s="15" customFormat="1" ht="85.5" customHeight="1" x14ac:dyDescent="0.2">
      <c r="A338" s="81">
        <v>331</v>
      </c>
      <c r="B338" s="82" t="s">
        <v>412</v>
      </c>
      <c r="C338" s="82" t="s">
        <v>1070</v>
      </c>
      <c r="D338" s="83" t="s">
        <v>1391</v>
      </c>
      <c r="E338" s="64">
        <v>37754</v>
      </c>
      <c r="F338" s="65">
        <v>37754</v>
      </c>
      <c r="G338" s="25" t="s">
        <v>1392</v>
      </c>
      <c r="H338" s="52" t="s">
        <v>1393</v>
      </c>
      <c r="I338" s="62">
        <v>100000</v>
      </c>
      <c r="J338" s="66">
        <v>100000</v>
      </c>
      <c r="K338" s="28" t="s">
        <v>1394</v>
      </c>
      <c r="L338" s="55" t="s">
        <v>1395</v>
      </c>
      <c r="M338" s="67">
        <v>40435</v>
      </c>
      <c r="N338" s="68">
        <v>40435</v>
      </c>
      <c r="O338" s="25" t="s">
        <v>1398</v>
      </c>
      <c r="P338" s="75" t="s">
        <v>1399</v>
      </c>
      <c r="Q338" s="69">
        <v>46500</v>
      </c>
      <c r="R338" s="63">
        <v>46500</v>
      </c>
      <c r="S338" s="24" t="s">
        <v>80</v>
      </c>
      <c r="T338" s="54" t="s">
        <v>81</v>
      </c>
      <c r="U338" s="18">
        <v>49883</v>
      </c>
      <c r="V338" s="18">
        <v>49883</v>
      </c>
      <c r="W338" s="18" t="s">
        <v>1396</v>
      </c>
      <c r="X338" s="77" t="s">
        <v>1397</v>
      </c>
      <c r="Y338" s="49">
        <f t="shared" si="86"/>
        <v>46500</v>
      </c>
      <c r="Z338" s="16">
        <f t="shared" si="87"/>
        <v>25656.192201883743</v>
      </c>
      <c r="AA338" s="35">
        <f t="shared" si="88"/>
        <v>0.55174606885771493</v>
      </c>
      <c r="AB338" s="36">
        <f t="shared" si="89"/>
        <v>72156.192201883736</v>
      </c>
      <c r="AC338" s="36">
        <f t="shared" si="90"/>
        <v>20843.807798116257</v>
      </c>
      <c r="AD338" s="18">
        <f t="shared" si="94"/>
        <v>37754</v>
      </c>
      <c r="AE338" s="18" t="str">
        <f t="shared" si="95"/>
        <v/>
      </c>
      <c r="AF338" s="18">
        <f t="shared" si="96"/>
        <v>40435</v>
      </c>
      <c r="AG338" s="18">
        <f t="shared" si="97"/>
        <v>46500</v>
      </c>
      <c r="AH338" s="18">
        <f t="shared" si="98"/>
        <v>49883</v>
      </c>
      <c r="AI338" s="94">
        <f t="shared" si="91"/>
        <v>43467.5</v>
      </c>
      <c r="AJ338" s="39">
        <f t="shared" si="92"/>
        <v>5539.9047524904854</v>
      </c>
      <c r="AK338" s="35">
        <f t="shared" si="93"/>
        <v>0.12744935302215415</v>
      </c>
      <c r="AN338" s="41"/>
    </row>
    <row r="339" spans="1:40" s="15" customFormat="1" ht="85.5" customHeight="1" x14ac:dyDescent="0.2">
      <c r="A339" s="81">
        <v>332</v>
      </c>
      <c r="B339" s="82" t="s">
        <v>413</v>
      </c>
      <c r="C339" s="82" t="s">
        <v>1071</v>
      </c>
      <c r="D339" s="83" t="s">
        <v>1391</v>
      </c>
      <c r="E339" s="64">
        <v>27292</v>
      </c>
      <c r="F339" s="65">
        <v>27292</v>
      </c>
      <c r="G339" s="25" t="s">
        <v>1392</v>
      </c>
      <c r="H339" s="52" t="s">
        <v>1393</v>
      </c>
      <c r="I339" s="62">
        <v>100000</v>
      </c>
      <c r="J339" s="66">
        <v>100000</v>
      </c>
      <c r="K339" s="28" t="s">
        <v>1394</v>
      </c>
      <c r="L339" s="55" t="s">
        <v>1395</v>
      </c>
      <c r="M339" s="67">
        <v>29230</v>
      </c>
      <c r="N339" s="68">
        <v>29230</v>
      </c>
      <c r="O339" s="25" t="s">
        <v>1398</v>
      </c>
      <c r="P339" s="75" t="s">
        <v>1399</v>
      </c>
      <c r="Q339" s="69">
        <v>33614</v>
      </c>
      <c r="R339" s="63">
        <v>33614</v>
      </c>
      <c r="S339" s="24" t="s">
        <v>80</v>
      </c>
      <c r="T339" s="54" t="s">
        <v>81</v>
      </c>
      <c r="U339" s="18">
        <v>36059</v>
      </c>
      <c r="V339" s="18">
        <v>36059</v>
      </c>
      <c r="W339" s="18" t="s">
        <v>1396</v>
      </c>
      <c r="X339" s="77" t="s">
        <v>1397</v>
      </c>
      <c r="Y339" s="49">
        <f t="shared" si="86"/>
        <v>33614</v>
      </c>
      <c r="Z339" s="16">
        <f t="shared" si="87"/>
        <v>30808.128132036843</v>
      </c>
      <c r="AA339" s="35">
        <f t="shared" si="88"/>
        <v>0.91652668923772362</v>
      </c>
      <c r="AB339" s="36">
        <f t="shared" si="89"/>
        <v>64422.128132036843</v>
      </c>
      <c r="AC339" s="36">
        <f t="shared" si="90"/>
        <v>2805.8718679631565</v>
      </c>
      <c r="AD339" s="18">
        <f t="shared" si="94"/>
        <v>27292</v>
      </c>
      <c r="AE339" s="18" t="str">
        <f t="shared" si="95"/>
        <v/>
      </c>
      <c r="AF339" s="18">
        <f t="shared" si="96"/>
        <v>29230</v>
      </c>
      <c r="AG339" s="18">
        <f t="shared" si="97"/>
        <v>33614</v>
      </c>
      <c r="AH339" s="18">
        <f t="shared" si="98"/>
        <v>36059</v>
      </c>
      <c r="AI339" s="94">
        <f t="shared" si="91"/>
        <v>31422</v>
      </c>
      <c r="AJ339" s="39">
        <f t="shared" si="92"/>
        <v>4004.3365971573035</v>
      </c>
      <c r="AK339" s="35">
        <f t="shared" si="93"/>
        <v>0.12743735590214827</v>
      </c>
      <c r="AN339" s="41"/>
    </row>
    <row r="340" spans="1:40" s="15" customFormat="1" ht="85.5" customHeight="1" x14ac:dyDescent="0.2">
      <c r="A340" s="81">
        <v>333</v>
      </c>
      <c r="B340" s="82" t="s">
        <v>414</v>
      </c>
      <c r="C340" s="82" t="s">
        <v>1072</v>
      </c>
      <c r="D340" s="83" t="s">
        <v>1391</v>
      </c>
      <c r="E340" s="64">
        <v>50294</v>
      </c>
      <c r="F340" s="65">
        <v>50294</v>
      </c>
      <c r="G340" s="25" t="s">
        <v>1392</v>
      </c>
      <c r="H340" s="52" t="s">
        <v>1393</v>
      </c>
      <c r="I340" s="62">
        <v>120000</v>
      </c>
      <c r="J340" s="66">
        <v>120000</v>
      </c>
      <c r="K340" s="28" t="s">
        <v>1394</v>
      </c>
      <c r="L340" s="55" t="s">
        <v>1395</v>
      </c>
      <c r="M340" s="67">
        <v>53866</v>
      </c>
      <c r="N340" s="68">
        <v>53866</v>
      </c>
      <c r="O340" s="25" t="s">
        <v>1398</v>
      </c>
      <c r="P340" s="75" t="s">
        <v>1399</v>
      </c>
      <c r="Q340" s="69">
        <v>61946</v>
      </c>
      <c r="R340" s="63">
        <v>61946</v>
      </c>
      <c r="S340" s="24" t="s">
        <v>80</v>
      </c>
      <c r="T340" s="54" t="s">
        <v>81</v>
      </c>
      <c r="U340" s="18">
        <v>66451</v>
      </c>
      <c r="V340" s="18">
        <v>66451</v>
      </c>
      <c r="W340" s="18" t="s">
        <v>1396</v>
      </c>
      <c r="X340" s="77" t="s">
        <v>1397</v>
      </c>
      <c r="Y340" s="49">
        <f t="shared" si="86"/>
        <v>61946</v>
      </c>
      <c r="Z340" s="16">
        <f t="shared" si="87"/>
        <v>28393.604293925069</v>
      </c>
      <c r="AA340" s="35">
        <f t="shared" si="88"/>
        <v>0.45836057685605314</v>
      </c>
      <c r="AB340" s="36">
        <f t="shared" si="89"/>
        <v>90339.604293925076</v>
      </c>
      <c r="AC340" s="36">
        <f t="shared" si="90"/>
        <v>33552.395706074931</v>
      </c>
      <c r="AD340" s="18">
        <f t="shared" si="94"/>
        <v>50294</v>
      </c>
      <c r="AE340" s="18" t="str">
        <f t="shared" si="95"/>
        <v/>
      </c>
      <c r="AF340" s="18">
        <f t="shared" si="96"/>
        <v>53866</v>
      </c>
      <c r="AG340" s="18">
        <f t="shared" si="97"/>
        <v>61946</v>
      </c>
      <c r="AH340" s="18">
        <f t="shared" si="98"/>
        <v>66451</v>
      </c>
      <c r="AI340" s="94">
        <f t="shared" si="91"/>
        <v>57906</v>
      </c>
      <c r="AJ340" s="39">
        <f t="shared" si="92"/>
        <v>7379.8181267110731</v>
      </c>
      <c r="AK340" s="35">
        <f t="shared" si="93"/>
        <v>0.12744479202001646</v>
      </c>
      <c r="AN340" s="41"/>
    </row>
    <row r="341" spans="1:40" s="15" customFormat="1" ht="85.5" customHeight="1" x14ac:dyDescent="0.2">
      <c r="A341" s="81">
        <v>334</v>
      </c>
      <c r="B341" s="82" t="s">
        <v>415</v>
      </c>
      <c r="C341" s="82" t="s">
        <v>1073</v>
      </c>
      <c r="D341" s="83" t="s">
        <v>1391</v>
      </c>
      <c r="E341" s="64">
        <v>317950</v>
      </c>
      <c r="F341" s="65">
        <v>317950</v>
      </c>
      <c r="G341" s="25" t="s">
        <v>1392</v>
      </c>
      <c r="H341" s="52" t="s">
        <v>1393</v>
      </c>
      <c r="I341" s="62">
        <v>300000</v>
      </c>
      <c r="J341" s="66">
        <v>300000</v>
      </c>
      <c r="K341" s="28" t="s">
        <v>1394</v>
      </c>
      <c r="L341" s="55" t="s">
        <v>1395</v>
      </c>
      <c r="M341" s="67">
        <v>340207</v>
      </c>
      <c r="N341" s="68">
        <v>340207</v>
      </c>
      <c r="O341" s="25" t="s">
        <v>1398</v>
      </c>
      <c r="P341" s="75" t="s">
        <v>1399</v>
      </c>
      <c r="Q341" s="69">
        <v>391238</v>
      </c>
      <c r="R341" s="63">
        <v>391238</v>
      </c>
      <c r="S341" s="24" t="s">
        <v>80</v>
      </c>
      <c r="T341" s="54" t="s">
        <v>81</v>
      </c>
      <c r="U341" s="18">
        <v>419695</v>
      </c>
      <c r="V341" s="18">
        <v>419695</v>
      </c>
      <c r="W341" s="18" t="s">
        <v>1396</v>
      </c>
      <c r="X341" s="77" t="s">
        <v>1397</v>
      </c>
      <c r="Y341" s="49">
        <f t="shared" si="86"/>
        <v>340207</v>
      </c>
      <c r="Z341" s="16">
        <f t="shared" si="87"/>
        <v>50269.735920332823</v>
      </c>
      <c r="AA341" s="35">
        <f t="shared" si="88"/>
        <v>0.14776220336540055</v>
      </c>
      <c r="AB341" s="36">
        <f t="shared" si="89"/>
        <v>390476.73592033284</v>
      </c>
      <c r="AC341" s="36">
        <f t="shared" si="90"/>
        <v>289937.26407966716</v>
      </c>
      <c r="AD341" s="18">
        <f t="shared" si="94"/>
        <v>317950</v>
      </c>
      <c r="AE341" s="18">
        <f t="shared" si="95"/>
        <v>300000</v>
      </c>
      <c r="AF341" s="18">
        <f t="shared" si="96"/>
        <v>340207</v>
      </c>
      <c r="AG341" s="18" t="str">
        <f t="shared" si="97"/>
        <v/>
      </c>
      <c r="AH341" s="18" t="str">
        <f t="shared" si="98"/>
        <v/>
      </c>
      <c r="AI341" s="94">
        <f t="shared" si="91"/>
        <v>317950</v>
      </c>
      <c r="AJ341" s="39">
        <f t="shared" si="92"/>
        <v>20141.910692219182</v>
      </c>
      <c r="AK341" s="35">
        <f t="shared" si="93"/>
        <v>6.3349302381566858E-2</v>
      </c>
      <c r="AN341" s="41"/>
    </row>
    <row r="342" spans="1:40" s="15" customFormat="1" ht="85.5" customHeight="1" x14ac:dyDescent="0.2">
      <c r="A342" s="81">
        <v>335</v>
      </c>
      <c r="B342" s="82" t="s">
        <v>416</v>
      </c>
      <c r="C342" s="82" t="s">
        <v>1074</v>
      </c>
      <c r="D342" s="83" t="s">
        <v>1391</v>
      </c>
      <c r="E342" s="64">
        <v>353277</v>
      </c>
      <c r="F342" s="65">
        <v>353277</v>
      </c>
      <c r="G342" s="25" t="s">
        <v>1392</v>
      </c>
      <c r="H342" s="52" t="s">
        <v>1393</v>
      </c>
      <c r="I342" s="62">
        <v>290000</v>
      </c>
      <c r="J342" s="66">
        <v>290000</v>
      </c>
      <c r="K342" s="28" t="s">
        <v>1394</v>
      </c>
      <c r="L342" s="55" t="s">
        <v>1395</v>
      </c>
      <c r="M342" s="67">
        <v>378007</v>
      </c>
      <c r="N342" s="68">
        <v>378007</v>
      </c>
      <c r="O342" s="25" t="s">
        <v>1398</v>
      </c>
      <c r="P342" s="75" t="s">
        <v>1399</v>
      </c>
      <c r="Q342" s="69">
        <v>434708</v>
      </c>
      <c r="R342" s="63">
        <v>434708</v>
      </c>
      <c r="S342" s="24" t="s">
        <v>80</v>
      </c>
      <c r="T342" s="54" t="s">
        <v>81</v>
      </c>
      <c r="U342" s="18">
        <v>466326</v>
      </c>
      <c r="V342" s="18">
        <v>466326</v>
      </c>
      <c r="W342" s="18" t="s">
        <v>1396</v>
      </c>
      <c r="X342" s="77" t="s">
        <v>1397</v>
      </c>
      <c r="Y342" s="49">
        <f t="shared" si="86"/>
        <v>378007</v>
      </c>
      <c r="Z342" s="16">
        <f t="shared" si="87"/>
        <v>69216.355894398162</v>
      </c>
      <c r="AA342" s="35">
        <f t="shared" si="88"/>
        <v>0.18310866172953982</v>
      </c>
      <c r="AB342" s="36">
        <f t="shared" si="89"/>
        <v>447223.35589439818</v>
      </c>
      <c r="AC342" s="36">
        <f t="shared" si="90"/>
        <v>308790.64410560182</v>
      </c>
      <c r="AD342" s="18">
        <f t="shared" si="94"/>
        <v>353277</v>
      </c>
      <c r="AE342" s="18" t="str">
        <f t="shared" si="95"/>
        <v/>
      </c>
      <c r="AF342" s="18">
        <f t="shared" si="96"/>
        <v>378007</v>
      </c>
      <c r="AG342" s="18">
        <f t="shared" si="97"/>
        <v>434708</v>
      </c>
      <c r="AH342" s="18" t="str">
        <f t="shared" si="98"/>
        <v/>
      </c>
      <c r="AI342" s="94">
        <f t="shared" si="91"/>
        <v>378007</v>
      </c>
      <c r="AJ342" s="39">
        <f t="shared" si="92"/>
        <v>41748.421251587468</v>
      </c>
      <c r="AK342" s="35">
        <f t="shared" si="93"/>
        <v>0.11044351361638136</v>
      </c>
      <c r="AN342" s="41"/>
    </row>
    <row r="343" spans="1:40" s="15" customFormat="1" ht="85.5" customHeight="1" x14ac:dyDescent="0.2">
      <c r="A343" s="81">
        <v>336</v>
      </c>
      <c r="B343" s="82" t="s">
        <v>417</v>
      </c>
      <c r="C343" s="82" t="s">
        <v>1075</v>
      </c>
      <c r="D343" s="83" t="s">
        <v>1391</v>
      </c>
      <c r="E343" s="64">
        <v>9893</v>
      </c>
      <c r="F343" s="65">
        <v>9893</v>
      </c>
      <c r="G343" s="25" t="s">
        <v>1392</v>
      </c>
      <c r="H343" s="52" t="s">
        <v>1393</v>
      </c>
      <c r="I343" s="62">
        <v>30000</v>
      </c>
      <c r="J343" s="66">
        <v>30000</v>
      </c>
      <c r="K343" s="28" t="s">
        <v>1394</v>
      </c>
      <c r="L343" s="55" t="s">
        <v>1395</v>
      </c>
      <c r="M343" s="67">
        <v>10595</v>
      </c>
      <c r="N343" s="68">
        <v>10595</v>
      </c>
      <c r="O343" s="25" t="s">
        <v>1398</v>
      </c>
      <c r="P343" s="75" t="s">
        <v>1399</v>
      </c>
      <c r="Q343" s="69">
        <v>12184</v>
      </c>
      <c r="R343" s="63">
        <v>12184</v>
      </c>
      <c r="S343" s="24" t="s">
        <v>80</v>
      </c>
      <c r="T343" s="54" t="s">
        <v>81</v>
      </c>
      <c r="U343" s="18">
        <v>13070</v>
      </c>
      <c r="V343" s="18">
        <v>13070</v>
      </c>
      <c r="W343" s="18" t="s">
        <v>1396</v>
      </c>
      <c r="X343" s="77" t="s">
        <v>1397</v>
      </c>
      <c r="Y343" s="49">
        <f t="shared" si="86"/>
        <v>12184</v>
      </c>
      <c r="Z343" s="16">
        <f t="shared" si="87"/>
        <v>8396.876163193072</v>
      </c>
      <c r="AA343" s="35">
        <f t="shared" si="88"/>
        <v>0.68917237058380432</v>
      </c>
      <c r="AB343" s="36">
        <f t="shared" si="89"/>
        <v>20580.876163193072</v>
      </c>
      <c r="AC343" s="36">
        <f t="shared" si="90"/>
        <v>3787.123836806928</v>
      </c>
      <c r="AD343" s="18">
        <f t="shared" si="94"/>
        <v>9893</v>
      </c>
      <c r="AE343" s="18" t="str">
        <f t="shared" si="95"/>
        <v/>
      </c>
      <c r="AF343" s="18">
        <f t="shared" si="96"/>
        <v>10595</v>
      </c>
      <c r="AG343" s="18">
        <f t="shared" si="97"/>
        <v>12184</v>
      </c>
      <c r="AH343" s="18">
        <f t="shared" si="98"/>
        <v>13070</v>
      </c>
      <c r="AI343" s="94">
        <f t="shared" si="91"/>
        <v>11389.5</v>
      </c>
      <c r="AJ343" s="39">
        <f t="shared" si="92"/>
        <v>1451.1591918187337</v>
      </c>
      <c r="AK343" s="35">
        <f t="shared" si="93"/>
        <v>0.12741201912452116</v>
      </c>
      <c r="AN343" s="41"/>
    </row>
    <row r="344" spans="1:40" s="15" customFormat="1" ht="85.5" customHeight="1" x14ac:dyDescent="0.2">
      <c r="A344" s="81">
        <v>337</v>
      </c>
      <c r="B344" s="82" t="s">
        <v>418</v>
      </c>
      <c r="C344" s="82" t="s">
        <v>1076</v>
      </c>
      <c r="D344" s="83" t="s">
        <v>1391</v>
      </c>
      <c r="E344" s="64">
        <v>13319</v>
      </c>
      <c r="F344" s="65">
        <v>13319</v>
      </c>
      <c r="G344" s="25" t="s">
        <v>1392</v>
      </c>
      <c r="H344" s="52" t="s">
        <v>1393</v>
      </c>
      <c r="I344" s="62">
        <v>30000</v>
      </c>
      <c r="J344" s="66">
        <v>30000</v>
      </c>
      <c r="K344" s="28" t="s">
        <v>1394</v>
      </c>
      <c r="L344" s="55" t="s">
        <v>1395</v>
      </c>
      <c r="M344" s="67">
        <v>14265</v>
      </c>
      <c r="N344" s="68">
        <v>14265</v>
      </c>
      <c r="O344" s="25" t="s">
        <v>1398</v>
      </c>
      <c r="P344" s="75" t="s">
        <v>1399</v>
      </c>
      <c r="Q344" s="69">
        <v>16405</v>
      </c>
      <c r="R344" s="63">
        <v>16405</v>
      </c>
      <c r="S344" s="24" t="s">
        <v>80</v>
      </c>
      <c r="T344" s="54" t="s">
        <v>81</v>
      </c>
      <c r="U344" s="18">
        <v>17598</v>
      </c>
      <c r="V344" s="18">
        <v>17598</v>
      </c>
      <c r="W344" s="18" t="s">
        <v>1396</v>
      </c>
      <c r="X344" s="77" t="s">
        <v>1397</v>
      </c>
      <c r="Y344" s="49">
        <f t="shared" si="86"/>
        <v>16405</v>
      </c>
      <c r="Z344" s="16">
        <f t="shared" si="87"/>
        <v>6746.5528457131359</v>
      </c>
      <c r="AA344" s="35">
        <f t="shared" si="88"/>
        <v>0.41124979248479948</v>
      </c>
      <c r="AB344" s="36">
        <f t="shared" si="89"/>
        <v>23151.552845713137</v>
      </c>
      <c r="AC344" s="36">
        <f t="shared" si="90"/>
        <v>9658.4471542868632</v>
      </c>
      <c r="AD344" s="18">
        <f t="shared" si="94"/>
        <v>13319</v>
      </c>
      <c r="AE344" s="18" t="str">
        <f t="shared" si="95"/>
        <v/>
      </c>
      <c r="AF344" s="18">
        <f t="shared" si="96"/>
        <v>14265</v>
      </c>
      <c r="AG344" s="18">
        <f t="shared" si="97"/>
        <v>16405</v>
      </c>
      <c r="AH344" s="18">
        <f t="shared" si="98"/>
        <v>17598</v>
      </c>
      <c r="AI344" s="94">
        <f t="shared" si="91"/>
        <v>15335</v>
      </c>
      <c r="AJ344" s="39">
        <f t="shared" si="92"/>
        <v>1954.4797048490084</v>
      </c>
      <c r="AK344" s="35">
        <f t="shared" si="93"/>
        <v>0.12745221420599989</v>
      </c>
      <c r="AN344" s="41"/>
    </row>
    <row r="345" spans="1:40" s="15" customFormat="1" ht="85.5" customHeight="1" x14ac:dyDescent="0.2">
      <c r="A345" s="81">
        <v>338</v>
      </c>
      <c r="B345" s="82" t="s">
        <v>419</v>
      </c>
      <c r="C345" s="82" t="s">
        <v>1077</v>
      </c>
      <c r="D345" s="83" t="s">
        <v>1391</v>
      </c>
      <c r="E345" s="64">
        <v>13387</v>
      </c>
      <c r="F345" s="65">
        <v>13387</v>
      </c>
      <c r="G345" s="25" t="s">
        <v>1392</v>
      </c>
      <c r="H345" s="52" t="s">
        <v>1393</v>
      </c>
      <c r="I345" s="62">
        <v>80000</v>
      </c>
      <c r="J345" s="66">
        <v>80000</v>
      </c>
      <c r="K345" s="28" t="s">
        <v>1394</v>
      </c>
      <c r="L345" s="55" t="s">
        <v>1395</v>
      </c>
      <c r="M345" s="67">
        <v>14338</v>
      </c>
      <c r="N345" s="68">
        <v>14338</v>
      </c>
      <c r="O345" s="25" t="s">
        <v>1398</v>
      </c>
      <c r="P345" s="75" t="s">
        <v>1399</v>
      </c>
      <c r="Q345" s="69">
        <v>16489</v>
      </c>
      <c r="R345" s="63">
        <v>16489</v>
      </c>
      <c r="S345" s="24" t="s">
        <v>80</v>
      </c>
      <c r="T345" s="54" t="s">
        <v>81</v>
      </c>
      <c r="U345" s="18">
        <v>17688</v>
      </c>
      <c r="V345" s="18">
        <v>17688</v>
      </c>
      <c r="W345" s="18" t="s">
        <v>1396</v>
      </c>
      <c r="X345" s="77" t="s">
        <v>1397</v>
      </c>
      <c r="Y345" s="49">
        <f t="shared" si="86"/>
        <v>16489</v>
      </c>
      <c r="Z345" s="16">
        <f t="shared" si="87"/>
        <v>28906.344274224644</v>
      </c>
      <c r="AA345" s="35">
        <f t="shared" si="88"/>
        <v>1.7530683652267962</v>
      </c>
      <c r="AB345" s="36">
        <f t="shared" si="89"/>
        <v>45395.344274224641</v>
      </c>
      <c r="AC345" s="36">
        <f t="shared" si="90"/>
        <v>-12417.344274224644</v>
      </c>
      <c r="AD345" s="18">
        <f t="shared" si="94"/>
        <v>13387</v>
      </c>
      <c r="AE345" s="18" t="str">
        <f t="shared" si="95"/>
        <v/>
      </c>
      <c r="AF345" s="18">
        <f t="shared" si="96"/>
        <v>14338</v>
      </c>
      <c r="AG345" s="18">
        <f t="shared" si="97"/>
        <v>16489</v>
      </c>
      <c r="AH345" s="18">
        <f t="shared" si="98"/>
        <v>17688</v>
      </c>
      <c r="AI345" s="94">
        <f t="shared" si="91"/>
        <v>15413.5</v>
      </c>
      <c r="AJ345" s="39">
        <f t="shared" si="92"/>
        <v>1964.5251334610102</v>
      </c>
      <c r="AK345" s="35">
        <f t="shared" si="93"/>
        <v>0.1274548372180887</v>
      </c>
      <c r="AN345" s="41"/>
    </row>
    <row r="346" spans="1:40" s="15" customFormat="1" ht="85.5" customHeight="1" x14ac:dyDescent="0.2">
      <c r="A346" s="81">
        <v>339</v>
      </c>
      <c r="B346" s="82" t="s">
        <v>420</v>
      </c>
      <c r="C346" s="82" t="s">
        <v>1078</v>
      </c>
      <c r="D346" s="83" t="s">
        <v>1391</v>
      </c>
      <c r="E346" s="64">
        <v>26393</v>
      </c>
      <c r="F346" s="65">
        <v>26393</v>
      </c>
      <c r="G346" s="25" t="s">
        <v>1392</v>
      </c>
      <c r="H346" s="52" t="s">
        <v>1393</v>
      </c>
      <c r="I346" s="62">
        <v>120000</v>
      </c>
      <c r="J346" s="66">
        <v>120000</v>
      </c>
      <c r="K346" s="28" t="s">
        <v>1394</v>
      </c>
      <c r="L346" s="55" t="s">
        <v>1395</v>
      </c>
      <c r="M346" s="67">
        <v>28268</v>
      </c>
      <c r="N346" s="68">
        <v>28268</v>
      </c>
      <c r="O346" s="25" t="s">
        <v>1398</v>
      </c>
      <c r="P346" s="75" t="s">
        <v>1399</v>
      </c>
      <c r="Q346" s="69">
        <v>32508</v>
      </c>
      <c r="R346" s="63">
        <v>32508</v>
      </c>
      <c r="S346" s="24" t="s">
        <v>80</v>
      </c>
      <c r="T346" s="54" t="s">
        <v>81</v>
      </c>
      <c r="U346" s="18">
        <v>34872</v>
      </c>
      <c r="V346" s="18">
        <v>34872</v>
      </c>
      <c r="W346" s="18" t="s">
        <v>1396</v>
      </c>
      <c r="X346" s="77" t="s">
        <v>1397</v>
      </c>
      <c r="Y346" s="49">
        <f t="shared" si="86"/>
        <v>32508</v>
      </c>
      <c r="Z346" s="16">
        <f t="shared" si="87"/>
        <v>40161.323387059841</v>
      </c>
      <c r="AA346" s="35">
        <f t="shared" si="88"/>
        <v>1.2354289217134196</v>
      </c>
      <c r="AB346" s="36">
        <f t="shared" si="89"/>
        <v>72669.323387059849</v>
      </c>
      <c r="AC346" s="36">
        <f t="shared" si="90"/>
        <v>-7653.3233870598415</v>
      </c>
      <c r="AD346" s="18">
        <f t="shared" si="94"/>
        <v>26393</v>
      </c>
      <c r="AE346" s="18" t="str">
        <f t="shared" si="95"/>
        <v/>
      </c>
      <c r="AF346" s="18">
        <f t="shared" si="96"/>
        <v>28268</v>
      </c>
      <c r="AG346" s="18">
        <f t="shared" si="97"/>
        <v>32508</v>
      </c>
      <c r="AH346" s="18">
        <f t="shared" si="98"/>
        <v>34872</v>
      </c>
      <c r="AI346" s="94">
        <f t="shared" si="91"/>
        <v>30388</v>
      </c>
      <c r="AJ346" s="39">
        <f t="shared" si="92"/>
        <v>3872.7811174055955</v>
      </c>
      <c r="AK346" s="35">
        <f t="shared" si="93"/>
        <v>0.12744442271309714</v>
      </c>
      <c r="AN346" s="41"/>
    </row>
    <row r="347" spans="1:40" s="15" customFormat="1" ht="85.5" customHeight="1" x14ac:dyDescent="0.2">
      <c r="A347" s="81">
        <v>340</v>
      </c>
      <c r="B347" s="82" t="s">
        <v>421</v>
      </c>
      <c r="C347" s="82" t="s">
        <v>1079</v>
      </c>
      <c r="D347" s="83" t="s">
        <v>1391</v>
      </c>
      <c r="E347" s="64">
        <v>18276</v>
      </c>
      <c r="F347" s="65">
        <v>18276</v>
      </c>
      <c r="G347" s="25" t="s">
        <v>1392</v>
      </c>
      <c r="H347" s="52" t="s">
        <v>1393</v>
      </c>
      <c r="I347" s="62">
        <v>100000</v>
      </c>
      <c r="J347" s="66">
        <v>100000</v>
      </c>
      <c r="K347" s="28" t="s">
        <v>1394</v>
      </c>
      <c r="L347" s="55" t="s">
        <v>1395</v>
      </c>
      <c r="M347" s="67">
        <v>19574</v>
      </c>
      <c r="N347" s="68">
        <v>19574</v>
      </c>
      <c r="O347" s="25" t="s">
        <v>1398</v>
      </c>
      <c r="P347" s="75" t="s">
        <v>1399</v>
      </c>
      <c r="Q347" s="69">
        <v>22510</v>
      </c>
      <c r="R347" s="63">
        <v>22510</v>
      </c>
      <c r="S347" s="24" t="s">
        <v>80</v>
      </c>
      <c r="T347" s="54" t="s">
        <v>81</v>
      </c>
      <c r="U347" s="18">
        <v>24147</v>
      </c>
      <c r="V347" s="18">
        <v>24147</v>
      </c>
      <c r="W347" s="18" t="s">
        <v>1396</v>
      </c>
      <c r="X347" s="77" t="s">
        <v>1397</v>
      </c>
      <c r="Y347" s="49">
        <f t="shared" si="86"/>
        <v>22510</v>
      </c>
      <c r="Z347" s="16">
        <f t="shared" si="87"/>
        <v>35349.557108965309</v>
      </c>
      <c r="AA347" s="35">
        <f t="shared" si="88"/>
        <v>1.5703934744098316</v>
      </c>
      <c r="AB347" s="36">
        <f t="shared" si="89"/>
        <v>57859.557108965309</v>
      </c>
      <c r="AC347" s="36">
        <f t="shared" si="90"/>
        <v>-12839.557108965309</v>
      </c>
      <c r="AD347" s="18">
        <f t="shared" si="94"/>
        <v>18276</v>
      </c>
      <c r="AE347" s="18" t="str">
        <f t="shared" si="95"/>
        <v/>
      </c>
      <c r="AF347" s="18">
        <f t="shared" si="96"/>
        <v>19574</v>
      </c>
      <c r="AG347" s="18">
        <f t="shared" si="97"/>
        <v>22510</v>
      </c>
      <c r="AH347" s="18">
        <f t="shared" si="98"/>
        <v>24147</v>
      </c>
      <c r="AI347" s="94">
        <f t="shared" si="91"/>
        <v>21042</v>
      </c>
      <c r="AJ347" s="39">
        <f t="shared" si="92"/>
        <v>2681.6101350991844</v>
      </c>
      <c r="AK347" s="35">
        <f t="shared" si="93"/>
        <v>0.12744083904092693</v>
      </c>
      <c r="AN347" s="41"/>
    </row>
    <row r="348" spans="1:40" s="15" customFormat="1" ht="85.5" customHeight="1" x14ac:dyDescent="0.2">
      <c r="A348" s="81">
        <v>341</v>
      </c>
      <c r="B348" s="82" t="s">
        <v>422</v>
      </c>
      <c r="C348" s="82" t="s">
        <v>1080</v>
      </c>
      <c r="D348" s="83" t="s">
        <v>1391</v>
      </c>
      <c r="E348" s="64">
        <v>24435</v>
      </c>
      <c r="F348" s="65">
        <v>24435</v>
      </c>
      <c r="G348" s="25" t="s">
        <v>1392</v>
      </c>
      <c r="H348" s="52" t="s">
        <v>1393</v>
      </c>
      <c r="I348" s="62">
        <v>150000</v>
      </c>
      <c r="J348" s="66">
        <v>150000</v>
      </c>
      <c r="K348" s="28" t="s">
        <v>1394</v>
      </c>
      <c r="L348" s="55" t="s">
        <v>1395</v>
      </c>
      <c r="M348" s="67">
        <v>26171</v>
      </c>
      <c r="N348" s="68">
        <v>26171</v>
      </c>
      <c r="O348" s="25" t="s">
        <v>1398</v>
      </c>
      <c r="P348" s="75" t="s">
        <v>1399</v>
      </c>
      <c r="Q348" s="69">
        <v>30097</v>
      </c>
      <c r="R348" s="63">
        <v>30097</v>
      </c>
      <c r="S348" s="24" t="s">
        <v>80</v>
      </c>
      <c r="T348" s="54" t="s">
        <v>81</v>
      </c>
      <c r="U348" s="18">
        <v>32286</v>
      </c>
      <c r="V348" s="18">
        <v>32286</v>
      </c>
      <c r="W348" s="18" t="s">
        <v>1396</v>
      </c>
      <c r="X348" s="77" t="s">
        <v>1397</v>
      </c>
      <c r="Y348" s="49">
        <f t="shared" si="86"/>
        <v>30097</v>
      </c>
      <c r="Z348" s="16">
        <f t="shared" si="87"/>
        <v>54537.974950487478</v>
      </c>
      <c r="AA348" s="35">
        <f t="shared" si="88"/>
        <v>1.8120734608262443</v>
      </c>
      <c r="AB348" s="36">
        <f t="shared" si="89"/>
        <v>84634.974950487478</v>
      </c>
      <c r="AC348" s="36">
        <f t="shared" si="90"/>
        <v>-24440.974950487478</v>
      </c>
      <c r="AD348" s="18">
        <f t="shared" si="94"/>
        <v>24435</v>
      </c>
      <c r="AE348" s="18" t="str">
        <f t="shared" si="95"/>
        <v/>
      </c>
      <c r="AF348" s="18">
        <f t="shared" si="96"/>
        <v>26171</v>
      </c>
      <c r="AG348" s="18">
        <f t="shared" si="97"/>
        <v>30097</v>
      </c>
      <c r="AH348" s="18">
        <f t="shared" si="98"/>
        <v>32286</v>
      </c>
      <c r="AI348" s="94">
        <f t="shared" si="91"/>
        <v>28134</v>
      </c>
      <c r="AJ348" s="39">
        <f t="shared" si="92"/>
        <v>3585.9513265891751</v>
      </c>
      <c r="AK348" s="35">
        <f t="shared" si="93"/>
        <v>0.12745970450661745</v>
      </c>
      <c r="AN348" s="41"/>
    </row>
    <row r="349" spans="1:40" s="15" customFormat="1" ht="85.5" customHeight="1" x14ac:dyDescent="0.2">
      <c r="A349" s="81">
        <v>342</v>
      </c>
      <c r="B349" s="82" t="s">
        <v>423</v>
      </c>
      <c r="C349" s="82" t="s">
        <v>1081</v>
      </c>
      <c r="D349" s="83" t="s">
        <v>1391</v>
      </c>
      <c r="E349" s="64">
        <v>24904</v>
      </c>
      <c r="F349" s="65">
        <v>24904</v>
      </c>
      <c r="G349" s="25" t="s">
        <v>1392</v>
      </c>
      <c r="H349" s="52" t="s">
        <v>1393</v>
      </c>
      <c r="I349" s="62">
        <v>150000</v>
      </c>
      <c r="J349" s="66">
        <v>150000</v>
      </c>
      <c r="K349" s="28" t="s">
        <v>1394</v>
      </c>
      <c r="L349" s="55" t="s">
        <v>1395</v>
      </c>
      <c r="M349" s="67">
        <v>26673</v>
      </c>
      <c r="N349" s="68">
        <v>26673</v>
      </c>
      <c r="O349" s="25" t="s">
        <v>1398</v>
      </c>
      <c r="P349" s="75" t="s">
        <v>1399</v>
      </c>
      <c r="Q349" s="69">
        <v>30674</v>
      </c>
      <c r="R349" s="63">
        <v>30674</v>
      </c>
      <c r="S349" s="24" t="s">
        <v>80</v>
      </c>
      <c r="T349" s="54" t="s">
        <v>81</v>
      </c>
      <c r="U349" s="18">
        <v>32905</v>
      </c>
      <c r="V349" s="18">
        <v>32905</v>
      </c>
      <c r="W349" s="18" t="s">
        <v>1396</v>
      </c>
      <c r="X349" s="77" t="s">
        <v>1397</v>
      </c>
      <c r="Y349" s="49">
        <f t="shared" si="86"/>
        <v>30674</v>
      </c>
      <c r="Z349" s="16">
        <f t="shared" si="87"/>
        <v>54299.517904858047</v>
      </c>
      <c r="AA349" s="35">
        <f t="shared" si="88"/>
        <v>1.77021314158108</v>
      </c>
      <c r="AB349" s="36">
        <f t="shared" si="89"/>
        <v>84973.517904858047</v>
      </c>
      <c r="AC349" s="36">
        <f t="shared" si="90"/>
        <v>-23625.517904858047</v>
      </c>
      <c r="AD349" s="18">
        <f t="shared" si="94"/>
        <v>24904</v>
      </c>
      <c r="AE349" s="18" t="str">
        <f t="shared" si="95"/>
        <v/>
      </c>
      <c r="AF349" s="18">
        <f t="shared" si="96"/>
        <v>26673</v>
      </c>
      <c r="AG349" s="18">
        <f t="shared" si="97"/>
        <v>30674</v>
      </c>
      <c r="AH349" s="18">
        <f t="shared" si="98"/>
        <v>32905</v>
      </c>
      <c r="AI349" s="94">
        <f t="shared" si="91"/>
        <v>28673.5</v>
      </c>
      <c r="AJ349" s="39">
        <f t="shared" si="92"/>
        <v>3654.465852442278</v>
      </c>
      <c r="AK349" s="35">
        <f t="shared" si="93"/>
        <v>0.1274509861873255</v>
      </c>
      <c r="AN349" s="41"/>
    </row>
    <row r="350" spans="1:40" s="15" customFormat="1" ht="85.5" customHeight="1" x14ac:dyDescent="0.2">
      <c r="A350" s="81">
        <v>343</v>
      </c>
      <c r="B350" s="82" t="s">
        <v>424</v>
      </c>
      <c r="C350" s="82" t="s">
        <v>1082</v>
      </c>
      <c r="D350" s="83" t="s">
        <v>1391</v>
      </c>
      <c r="E350" s="64">
        <v>13860</v>
      </c>
      <c r="F350" s="65">
        <v>13860</v>
      </c>
      <c r="G350" s="25" t="s">
        <v>1392</v>
      </c>
      <c r="H350" s="52" t="s">
        <v>1393</v>
      </c>
      <c r="I350" s="62">
        <v>150000</v>
      </c>
      <c r="J350" s="66">
        <v>150000</v>
      </c>
      <c r="K350" s="28" t="s">
        <v>1394</v>
      </c>
      <c r="L350" s="55" t="s">
        <v>1395</v>
      </c>
      <c r="M350" s="67">
        <v>14844</v>
      </c>
      <c r="N350" s="68">
        <v>14844</v>
      </c>
      <c r="O350" s="25" t="s">
        <v>1398</v>
      </c>
      <c r="P350" s="75" t="s">
        <v>1399</v>
      </c>
      <c r="Q350" s="69">
        <v>17071</v>
      </c>
      <c r="R350" s="63">
        <v>17071</v>
      </c>
      <c r="S350" s="24" t="s">
        <v>80</v>
      </c>
      <c r="T350" s="54" t="s">
        <v>81</v>
      </c>
      <c r="U350" s="18">
        <v>18313</v>
      </c>
      <c r="V350" s="18">
        <v>18313</v>
      </c>
      <c r="W350" s="18" t="s">
        <v>1396</v>
      </c>
      <c r="X350" s="77" t="s">
        <v>1397</v>
      </c>
      <c r="Y350" s="49">
        <f t="shared" si="86"/>
        <v>17071</v>
      </c>
      <c r="Z350" s="16">
        <f t="shared" si="87"/>
        <v>59942.669687794187</v>
      </c>
      <c r="AA350" s="35">
        <f t="shared" si="88"/>
        <v>3.511374242153019</v>
      </c>
      <c r="AB350" s="36">
        <f t="shared" si="89"/>
        <v>77013.669687794187</v>
      </c>
      <c r="AC350" s="36">
        <f t="shared" si="90"/>
        <v>-42871.669687794187</v>
      </c>
      <c r="AD350" s="18">
        <f t="shared" si="94"/>
        <v>13860</v>
      </c>
      <c r="AE350" s="18" t="str">
        <f t="shared" si="95"/>
        <v/>
      </c>
      <c r="AF350" s="18">
        <f t="shared" si="96"/>
        <v>14844</v>
      </c>
      <c r="AG350" s="18">
        <f t="shared" si="97"/>
        <v>17071</v>
      </c>
      <c r="AH350" s="18">
        <f t="shared" si="98"/>
        <v>18313</v>
      </c>
      <c r="AI350" s="94">
        <f t="shared" si="91"/>
        <v>15957.5</v>
      </c>
      <c r="AJ350" s="39">
        <f t="shared" si="92"/>
        <v>2033.9624709746572</v>
      </c>
      <c r="AK350" s="35">
        <f t="shared" si="93"/>
        <v>0.12746122331033416</v>
      </c>
      <c r="AN350" s="41"/>
    </row>
    <row r="351" spans="1:40" s="15" customFormat="1" ht="85.5" customHeight="1" x14ac:dyDescent="0.2">
      <c r="A351" s="81">
        <v>344</v>
      </c>
      <c r="B351" s="82" t="s">
        <v>425</v>
      </c>
      <c r="C351" s="82" t="s">
        <v>1083</v>
      </c>
      <c r="D351" s="83" t="s">
        <v>1391</v>
      </c>
      <c r="E351" s="64">
        <v>25303</v>
      </c>
      <c r="F351" s="65">
        <v>25303</v>
      </c>
      <c r="G351" s="25" t="s">
        <v>1392</v>
      </c>
      <c r="H351" s="52" t="s">
        <v>1393</v>
      </c>
      <c r="I351" s="62">
        <v>150000</v>
      </c>
      <c r="J351" s="66">
        <v>150000</v>
      </c>
      <c r="K351" s="28" t="s">
        <v>1394</v>
      </c>
      <c r="L351" s="55" t="s">
        <v>1395</v>
      </c>
      <c r="M351" s="67">
        <v>27101</v>
      </c>
      <c r="N351" s="68">
        <v>27101</v>
      </c>
      <c r="O351" s="25" t="s">
        <v>1398</v>
      </c>
      <c r="P351" s="75" t="s">
        <v>1399</v>
      </c>
      <c r="Q351" s="69">
        <v>31166</v>
      </c>
      <c r="R351" s="63">
        <v>31166</v>
      </c>
      <c r="S351" s="24" t="s">
        <v>80</v>
      </c>
      <c r="T351" s="54" t="s">
        <v>81</v>
      </c>
      <c r="U351" s="18">
        <v>33433</v>
      </c>
      <c r="V351" s="18">
        <v>33433</v>
      </c>
      <c r="W351" s="18" t="s">
        <v>1396</v>
      </c>
      <c r="X351" s="77" t="s">
        <v>1397</v>
      </c>
      <c r="Y351" s="49">
        <f t="shared" si="86"/>
        <v>31166</v>
      </c>
      <c r="Z351" s="16">
        <f t="shared" si="87"/>
        <v>54096.373846127615</v>
      </c>
      <c r="AA351" s="35">
        <f t="shared" si="88"/>
        <v>1.7357496581572103</v>
      </c>
      <c r="AB351" s="36">
        <f t="shared" si="89"/>
        <v>85262.373846127623</v>
      </c>
      <c r="AC351" s="36">
        <f t="shared" si="90"/>
        <v>-22930.373846127615</v>
      </c>
      <c r="AD351" s="18">
        <f t="shared" si="94"/>
        <v>25303</v>
      </c>
      <c r="AE351" s="18" t="str">
        <f t="shared" si="95"/>
        <v/>
      </c>
      <c r="AF351" s="18">
        <f t="shared" si="96"/>
        <v>27101</v>
      </c>
      <c r="AG351" s="18">
        <f t="shared" si="97"/>
        <v>31166</v>
      </c>
      <c r="AH351" s="18">
        <f t="shared" si="98"/>
        <v>33433</v>
      </c>
      <c r="AI351" s="94">
        <f t="shared" si="91"/>
        <v>29133.5</v>
      </c>
      <c r="AJ351" s="39">
        <f t="shared" si="92"/>
        <v>3713.2893212532381</v>
      </c>
      <c r="AK351" s="35">
        <f t="shared" si="93"/>
        <v>0.12745771435815256</v>
      </c>
      <c r="AN351" s="41"/>
    </row>
    <row r="352" spans="1:40" s="15" customFormat="1" ht="85.5" customHeight="1" x14ac:dyDescent="0.2">
      <c r="A352" s="81">
        <v>345</v>
      </c>
      <c r="B352" s="82" t="s">
        <v>426</v>
      </c>
      <c r="C352" s="82" t="s">
        <v>1084</v>
      </c>
      <c r="D352" s="83" t="s">
        <v>1391</v>
      </c>
      <c r="E352" s="64">
        <v>60780</v>
      </c>
      <c r="F352" s="65">
        <v>60780</v>
      </c>
      <c r="G352" s="25" t="s">
        <v>1392</v>
      </c>
      <c r="H352" s="52" t="s">
        <v>1393</v>
      </c>
      <c r="I352" s="62">
        <v>170000</v>
      </c>
      <c r="J352" s="66">
        <v>170000</v>
      </c>
      <c r="K352" s="28" t="s">
        <v>1394</v>
      </c>
      <c r="L352" s="55" t="s">
        <v>1395</v>
      </c>
      <c r="M352" s="67">
        <v>65096</v>
      </c>
      <c r="N352" s="68">
        <v>65096</v>
      </c>
      <c r="O352" s="25" t="s">
        <v>1398</v>
      </c>
      <c r="P352" s="75" t="s">
        <v>1399</v>
      </c>
      <c r="Q352" s="69">
        <v>74861</v>
      </c>
      <c r="R352" s="63">
        <v>74861</v>
      </c>
      <c r="S352" s="24" t="s">
        <v>80</v>
      </c>
      <c r="T352" s="54" t="s">
        <v>81</v>
      </c>
      <c r="U352" s="18">
        <v>80306</v>
      </c>
      <c r="V352" s="18">
        <v>80306</v>
      </c>
      <c r="W352" s="18" t="s">
        <v>1396</v>
      </c>
      <c r="X352" s="77" t="s">
        <v>1397</v>
      </c>
      <c r="Y352" s="49">
        <f t="shared" si="86"/>
        <v>74861</v>
      </c>
      <c r="Z352" s="16">
        <f t="shared" si="87"/>
        <v>45268.54040942782</v>
      </c>
      <c r="AA352" s="35">
        <f t="shared" si="88"/>
        <v>0.60470125177900136</v>
      </c>
      <c r="AB352" s="36">
        <f t="shared" si="89"/>
        <v>120129.54040942782</v>
      </c>
      <c r="AC352" s="36">
        <f t="shared" si="90"/>
        <v>29592.45959057218</v>
      </c>
      <c r="AD352" s="18">
        <f t="shared" si="94"/>
        <v>60780</v>
      </c>
      <c r="AE352" s="18" t="str">
        <f t="shared" si="95"/>
        <v/>
      </c>
      <c r="AF352" s="18">
        <f t="shared" si="96"/>
        <v>65096</v>
      </c>
      <c r="AG352" s="18">
        <f t="shared" si="97"/>
        <v>74861</v>
      </c>
      <c r="AH352" s="18">
        <f t="shared" si="98"/>
        <v>80306</v>
      </c>
      <c r="AI352" s="94">
        <f t="shared" si="91"/>
        <v>69978.5</v>
      </c>
      <c r="AJ352" s="39">
        <f t="shared" si="92"/>
        <v>8918.6809703004856</v>
      </c>
      <c r="AK352" s="35">
        <f t="shared" si="93"/>
        <v>0.12744887315819123</v>
      </c>
      <c r="AN352" s="41"/>
    </row>
    <row r="353" spans="1:40" s="15" customFormat="1" ht="85.5" customHeight="1" x14ac:dyDescent="0.2">
      <c r="A353" s="81">
        <v>346</v>
      </c>
      <c r="B353" s="82" t="s">
        <v>427</v>
      </c>
      <c r="C353" s="82" t="s">
        <v>1085</v>
      </c>
      <c r="D353" s="83" t="s">
        <v>1391</v>
      </c>
      <c r="E353" s="64">
        <v>52323</v>
      </c>
      <c r="F353" s="65">
        <v>52323</v>
      </c>
      <c r="G353" s="25" t="s">
        <v>1392</v>
      </c>
      <c r="H353" s="52" t="s">
        <v>1393</v>
      </c>
      <c r="I353" s="62">
        <v>170000</v>
      </c>
      <c r="J353" s="66">
        <v>170000</v>
      </c>
      <c r="K353" s="28" t="s">
        <v>1394</v>
      </c>
      <c r="L353" s="55" t="s">
        <v>1395</v>
      </c>
      <c r="M353" s="67">
        <v>56039</v>
      </c>
      <c r="N353" s="68">
        <v>56039</v>
      </c>
      <c r="O353" s="25" t="s">
        <v>1398</v>
      </c>
      <c r="P353" s="75" t="s">
        <v>1399</v>
      </c>
      <c r="Q353" s="69">
        <v>64445</v>
      </c>
      <c r="R353" s="63">
        <v>64445</v>
      </c>
      <c r="S353" s="24" t="s">
        <v>80</v>
      </c>
      <c r="T353" s="54" t="s">
        <v>81</v>
      </c>
      <c r="U353" s="18">
        <v>69133</v>
      </c>
      <c r="V353" s="18">
        <v>69133</v>
      </c>
      <c r="W353" s="18" t="s">
        <v>1396</v>
      </c>
      <c r="X353" s="77" t="s">
        <v>1397</v>
      </c>
      <c r="Y353" s="49">
        <f t="shared" ref="Y353:Y416" si="99">MEDIAN(F353,J353,N353,R353,V353)</f>
        <v>64445</v>
      </c>
      <c r="Z353" s="16">
        <f t="shared" ref="Z353:Z416" si="100">+STDEV(F353,J353,N353,R353,V353)</f>
        <v>49425.911332012889</v>
      </c>
      <c r="AA353" s="35">
        <f t="shared" ref="AA353:AA416" si="101">Z353/Y353</f>
        <v>0.76694718491757141</v>
      </c>
      <c r="AB353" s="36">
        <f t="shared" ref="AB353:AB416" si="102">+Y353+Z353</f>
        <v>113870.91133201288</v>
      </c>
      <c r="AC353" s="36">
        <f t="shared" ref="AC353:AC416" si="103">Y353-Z353</f>
        <v>15019.088667987111</v>
      </c>
      <c r="AD353" s="18">
        <f t="shared" si="94"/>
        <v>52323</v>
      </c>
      <c r="AE353" s="18" t="str">
        <f t="shared" si="95"/>
        <v/>
      </c>
      <c r="AF353" s="18">
        <f t="shared" si="96"/>
        <v>56039</v>
      </c>
      <c r="AG353" s="18">
        <f t="shared" si="97"/>
        <v>64445</v>
      </c>
      <c r="AH353" s="18">
        <f t="shared" si="98"/>
        <v>69133</v>
      </c>
      <c r="AI353" s="94">
        <f t="shared" ref="AI353:AI416" si="104">+MEDIAN(AD353:AH353)</f>
        <v>60242</v>
      </c>
      <c r="AJ353" s="39">
        <f t="shared" ref="AJ353:AJ416" si="105">+STDEV(AD353:AH353)</f>
        <v>7677.991577663176</v>
      </c>
      <c r="AK353" s="35">
        <f t="shared" ref="AK353:AK416" si="106">+AJ353/AI353</f>
        <v>0.127452468006759</v>
      </c>
      <c r="AN353" s="41"/>
    </row>
    <row r="354" spans="1:40" s="15" customFormat="1" ht="85.5" customHeight="1" x14ac:dyDescent="0.2">
      <c r="A354" s="81">
        <v>347</v>
      </c>
      <c r="B354" s="82" t="s">
        <v>428</v>
      </c>
      <c r="C354" s="82" t="s">
        <v>1086</v>
      </c>
      <c r="D354" s="83" t="s">
        <v>1391</v>
      </c>
      <c r="E354" s="64">
        <v>28267</v>
      </c>
      <c r="F354" s="65">
        <v>28267</v>
      </c>
      <c r="G354" s="25" t="s">
        <v>1392</v>
      </c>
      <c r="H354" s="52" t="s">
        <v>1393</v>
      </c>
      <c r="I354" s="62">
        <v>170000</v>
      </c>
      <c r="J354" s="66">
        <v>170000</v>
      </c>
      <c r="K354" s="28" t="s">
        <v>1394</v>
      </c>
      <c r="L354" s="55" t="s">
        <v>1395</v>
      </c>
      <c r="M354" s="67">
        <v>30274</v>
      </c>
      <c r="N354" s="68">
        <v>30274</v>
      </c>
      <c r="O354" s="25" t="s">
        <v>1398</v>
      </c>
      <c r="P354" s="75" t="s">
        <v>1399</v>
      </c>
      <c r="Q354" s="69">
        <v>34815</v>
      </c>
      <c r="R354" s="63">
        <v>34815</v>
      </c>
      <c r="S354" s="24" t="s">
        <v>80</v>
      </c>
      <c r="T354" s="54" t="s">
        <v>81</v>
      </c>
      <c r="U354" s="18">
        <v>37347</v>
      </c>
      <c r="V354" s="18">
        <v>37347</v>
      </c>
      <c r="W354" s="18" t="s">
        <v>1396</v>
      </c>
      <c r="X354" s="77" t="s">
        <v>1397</v>
      </c>
      <c r="Y354" s="49">
        <f t="shared" si="99"/>
        <v>34815</v>
      </c>
      <c r="Z354" s="16">
        <f t="shared" si="100"/>
        <v>61518.213069789344</v>
      </c>
      <c r="AA354" s="35">
        <f t="shared" si="101"/>
        <v>1.7670031041157359</v>
      </c>
      <c r="AB354" s="36">
        <f t="shared" si="102"/>
        <v>96333.213069789344</v>
      </c>
      <c r="AC354" s="36">
        <f t="shared" si="103"/>
        <v>-26703.213069789344</v>
      </c>
      <c r="AD354" s="18">
        <f t="shared" si="94"/>
        <v>28267</v>
      </c>
      <c r="AE354" s="18" t="str">
        <f t="shared" si="95"/>
        <v/>
      </c>
      <c r="AF354" s="18">
        <f t="shared" si="96"/>
        <v>30274</v>
      </c>
      <c r="AG354" s="18">
        <f t="shared" si="97"/>
        <v>34815</v>
      </c>
      <c r="AH354" s="18">
        <f t="shared" si="98"/>
        <v>37347</v>
      </c>
      <c r="AI354" s="94">
        <f t="shared" si="104"/>
        <v>32544.5</v>
      </c>
      <c r="AJ354" s="39">
        <f t="shared" si="105"/>
        <v>4147.3865968020555</v>
      </c>
      <c r="AK354" s="35">
        <f t="shared" si="106"/>
        <v>0.12743740407141163</v>
      </c>
      <c r="AN354" s="41"/>
    </row>
    <row r="355" spans="1:40" s="15" customFormat="1" ht="85.5" customHeight="1" x14ac:dyDescent="0.2">
      <c r="A355" s="81">
        <v>348</v>
      </c>
      <c r="B355" s="82" t="s">
        <v>429</v>
      </c>
      <c r="C355" s="82" t="s">
        <v>1087</v>
      </c>
      <c r="D355" s="83" t="s">
        <v>1391</v>
      </c>
      <c r="E355" s="64">
        <v>47185</v>
      </c>
      <c r="F355" s="65">
        <v>47185</v>
      </c>
      <c r="G355" s="25" t="s">
        <v>1392</v>
      </c>
      <c r="H355" s="52" t="s">
        <v>1393</v>
      </c>
      <c r="I355" s="62">
        <v>200000</v>
      </c>
      <c r="J355" s="66">
        <v>200000</v>
      </c>
      <c r="K355" s="28" t="s">
        <v>1394</v>
      </c>
      <c r="L355" s="55" t="s">
        <v>1395</v>
      </c>
      <c r="M355" s="67">
        <v>50536</v>
      </c>
      <c r="N355" s="68">
        <v>50536</v>
      </c>
      <c r="O355" s="25" t="s">
        <v>1398</v>
      </c>
      <c r="P355" s="75" t="s">
        <v>1399</v>
      </c>
      <c r="Q355" s="69">
        <v>58117</v>
      </c>
      <c r="R355" s="63">
        <v>58117</v>
      </c>
      <c r="S355" s="24" t="s">
        <v>80</v>
      </c>
      <c r="T355" s="54" t="s">
        <v>81</v>
      </c>
      <c r="U355" s="18">
        <v>62344</v>
      </c>
      <c r="V355" s="18">
        <v>62344</v>
      </c>
      <c r="W355" s="18" t="s">
        <v>1396</v>
      </c>
      <c r="X355" s="77" t="s">
        <v>1397</v>
      </c>
      <c r="Y355" s="49">
        <f t="shared" si="99"/>
        <v>58117</v>
      </c>
      <c r="Z355" s="16">
        <f t="shared" si="100"/>
        <v>65325.023002674854</v>
      </c>
      <c r="AA355" s="35">
        <f t="shared" si="101"/>
        <v>1.1240260681500225</v>
      </c>
      <c r="AB355" s="36">
        <f t="shared" si="102"/>
        <v>123442.02300267486</v>
      </c>
      <c r="AC355" s="36">
        <f t="shared" si="103"/>
        <v>-7208.0230026748541</v>
      </c>
      <c r="AD355" s="18">
        <f t="shared" si="94"/>
        <v>47185</v>
      </c>
      <c r="AE355" s="18" t="str">
        <f t="shared" si="95"/>
        <v/>
      </c>
      <c r="AF355" s="18">
        <f t="shared" si="96"/>
        <v>50536</v>
      </c>
      <c r="AG355" s="18">
        <f t="shared" si="97"/>
        <v>58117</v>
      </c>
      <c r="AH355" s="18">
        <f t="shared" si="98"/>
        <v>62344</v>
      </c>
      <c r="AI355" s="94">
        <f t="shared" si="104"/>
        <v>54326.5</v>
      </c>
      <c r="AJ355" s="39">
        <f t="shared" si="105"/>
        <v>6923.9984835353625</v>
      </c>
      <c r="AK355" s="35">
        <f t="shared" si="106"/>
        <v>0.12745158409865098</v>
      </c>
      <c r="AN355" s="41"/>
    </row>
    <row r="356" spans="1:40" s="15" customFormat="1" ht="85.5" customHeight="1" x14ac:dyDescent="0.2">
      <c r="A356" s="81">
        <v>349</v>
      </c>
      <c r="B356" s="82" t="s">
        <v>430</v>
      </c>
      <c r="C356" s="82" t="s">
        <v>1088</v>
      </c>
      <c r="D356" s="83" t="s">
        <v>1391</v>
      </c>
      <c r="E356" s="64">
        <v>59450</v>
      </c>
      <c r="F356" s="65">
        <v>59450</v>
      </c>
      <c r="G356" s="25" t="s">
        <v>1392</v>
      </c>
      <c r="H356" s="52" t="s">
        <v>1393</v>
      </c>
      <c r="I356" s="62">
        <v>180000</v>
      </c>
      <c r="J356" s="66">
        <v>180000</v>
      </c>
      <c r="K356" s="28" t="s">
        <v>1394</v>
      </c>
      <c r="L356" s="55" t="s">
        <v>1395</v>
      </c>
      <c r="M356" s="67">
        <v>63671</v>
      </c>
      <c r="N356" s="68">
        <v>63671</v>
      </c>
      <c r="O356" s="25" t="s">
        <v>1398</v>
      </c>
      <c r="P356" s="75" t="s">
        <v>1399</v>
      </c>
      <c r="Q356" s="69">
        <v>73222</v>
      </c>
      <c r="R356" s="63">
        <v>73222</v>
      </c>
      <c r="S356" s="24" t="s">
        <v>80</v>
      </c>
      <c r="T356" s="54" t="s">
        <v>81</v>
      </c>
      <c r="U356" s="18">
        <v>78548</v>
      </c>
      <c r="V356" s="18">
        <v>78548</v>
      </c>
      <c r="W356" s="18" t="s">
        <v>1396</v>
      </c>
      <c r="X356" s="77" t="s">
        <v>1397</v>
      </c>
      <c r="Y356" s="49">
        <f t="shared" si="99"/>
        <v>73222</v>
      </c>
      <c r="Z356" s="16">
        <f t="shared" si="100"/>
        <v>50334.838712367011</v>
      </c>
      <c r="AA356" s="35">
        <f t="shared" si="101"/>
        <v>0.68742780465388831</v>
      </c>
      <c r="AB356" s="36">
        <f t="shared" si="102"/>
        <v>123556.83871236701</v>
      </c>
      <c r="AC356" s="36">
        <f t="shared" si="103"/>
        <v>22887.161287632989</v>
      </c>
      <c r="AD356" s="18">
        <f t="shared" si="94"/>
        <v>59450</v>
      </c>
      <c r="AE356" s="18" t="str">
        <f t="shared" si="95"/>
        <v/>
      </c>
      <c r="AF356" s="18">
        <f t="shared" si="96"/>
        <v>63671</v>
      </c>
      <c r="AG356" s="18">
        <f t="shared" si="97"/>
        <v>73222</v>
      </c>
      <c r="AH356" s="18">
        <f t="shared" si="98"/>
        <v>78548</v>
      </c>
      <c r="AI356" s="94">
        <f t="shared" si="104"/>
        <v>68446.5</v>
      </c>
      <c r="AJ356" s="39">
        <f t="shared" si="105"/>
        <v>8723.2038982245504</v>
      </c>
      <c r="AK356" s="35">
        <f t="shared" si="106"/>
        <v>0.12744558009868365</v>
      </c>
      <c r="AN356" s="41"/>
    </row>
    <row r="357" spans="1:40" s="15" customFormat="1" ht="85.5" customHeight="1" x14ac:dyDescent="0.2">
      <c r="A357" s="81">
        <v>350</v>
      </c>
      <c r="B357" s="82" t="s">
        <v>431</v>
      </c>
      <c r="C357" s="82" t="s">
        <v>1089</v>
      </c>
      <c r="D357" s="83" t="s">
        <v>1391</v>
      </c>
      <c r="E357" s="64">
        <v>115787</v>
      </c>
      <c r="F357" s="65">
        <v>115787</v>
      </c>
      <c r="G357" s="25" t="s">
        <v>1392</v>
      </c>
      <c r="H357" s="52" t="s">
        <v>1393</v>
      </c>
      <c r="I357" s="62">
        <v>200000</v>
      </c>
      <c r="J357" s="66">
        <v>200000</v>
      </c>
      <c r="K357" s="28" t="s">
        <v>1394</v>
      </c>
      <c r="L357" s="55" t="s">
        <v>1395</v>
      </c>
      <c r="M357" s="67">
        <v>124009</v>
      </c>
      <c r="N357" s="68">
        <v>124009</v>
      </c>
      <c r="O357" s="25" t="s">
        <v>1398</v>
      </c>
      <c r="P357" s="75" t="s">
        <v>1399</v>
      </c>
      <c r="Q357" s="69">
        <v>142611</v>
      </c>
      <c r="R357" s="63">
        <v>142611</v>
      </c>
      <c r="S357" s="24" t="s">
        <v>80</v>
      </c>
      <c r="T357" s="54" t="s">
        <v>81</v>
      </c>
      <c r="U357" s="18">
        <v>152984</v>
      </c>
      <c r="V357" s="18">
        <v>152984</v>
      </c>
      <c r="W357" s="18" t="s">
        <v>1396</v>
      </c>
      <c r="X357" s="77" t="s">
        <v>1397</v>
      </c>
      <c r="Y357" s="49">
        <f t="shared" si="99"/>
        <v>142611</v>
      </c>
      <c r="Z357" s="16">
        <f t="shared" si="100"/>
        <v>33041.180558509113</v>
      </c>
      <c r="AA357" s="35">
        <f t="shared" si="101"/>
        <v>0.23168746140556559</v>
      </c>
      <c r="AB357" s="36">
        <f t="shared" si="102"/>
        <v>175652.18055850911</v>
      </c>
      <c r="AC357" s="36">
        <f t="shared" si="103"/>
        <v>109569.81944149089</v>
      </c>
      <c r="AD357" s="18">
        <f t="shared" si="94"/>
        <v>115787</v>
      </c>
      <c r="AE357" s="18" t="str">
        <f t="shared" si="95"/>
        <v/>
      </c>
      <c r="AF357" s="18">
        <f t="shared" si="96"/>
        <v>124009</v>
      </c>
      <c r="AG357" s="18">
        <f t="shared" si="97"/>
        <v>142611</v>
      </c>
      <c r="AH357" s="18">
        <f t="shared" si="98"/>
        <v>152984</v>
      </c>
      <c r="AI357" s="94">
        <f t="shared" si="104"/>
        <v>133310</v>
      </c>
      <c r="AJ357" s="39">
        <f t="shared" si="105"/>
        <v>16990.019685587969</v>
      </c>
      <c r="AK357" s="35">
        <f t="shared" si="106"/>
        <v>0.1274474509458253</v>
      </c>
      <c r="AN357" s="41"/>
    </row>
    <row r="358" spans="1:40" s="15" customFormat="1" ht="85.5" customHeight="1" x14ac:dyDescent="0.2">
      <c r="A358" s="81">
        <v>351</v>
      </c>
      <c r="B358" s="82" t="s">
        <v>432</v>
      </c>
      <c r="C358" s="82" t="s">
        <v>1090</v>
      </c>
      <c r="D358" s="83" t="s">
        <v>1391</v>
      </c>
      <c r="E358" s="64">
        <v>27953</v>
      </c>
      <c r="F358" s="65">
        <v>27953</v>
      </c>
      <c r="G358" s="25" t="s">
        <v>1392</v>
      </c>
      <c r="H358" s="52" t="s">
        <v>1393</v>
      </c>
      <c r="I358" s="62">
        <v>180000</v>
      </c>
      <c r="J358" s="66">
        <v>180000</v>
      </c>
      <c r="K358" s="28" t="s">
        <v>1394</v>
      </c>
      <c r="L358" s="55" t="s">
        <v>1395</v>
      </c>
      <c r="M358" s="67">
        <v>29938</v>
      </c>
      <c r="N358" s="68">
        <v>29938</v>
      </c>
      <c r="O358" s="25" t="s">
        <v>1398</v>
      </c>
      <c r="P358" s="75" t="s">
        <v>1399</v>
      </c>
      <c r="Q358" s="69">
        <v>34429</v>
      </c>
      <c r="R358" s="63">
        <v>34429</v>
      </c>
      <c r="S358" s="24" t="s">
        <v>80</v>
      </c>
      <c r="T358" s="54" t="s">
        <v>81</v>
      </c>
      <c r="U358" s="18">
        <v>36933</v>
      </c>
      <c r="V358" s="18">
        <v>36933</v>
      </c>
      <c r="W358" s="18" t="s">
        <v>1396</v>
      </c>
      <c r="X358" s="77" t="s">
        <v>1397</v>
      </c>
      <c r="Y358" s="49">
        <f t="shared" si="99"/>
        <v>34429</v>
      </c>
      <c r="Z358" s="16">
        <f t="shared" si="100"/>
        <v>66142.975782013324</v>
      </c>
      <c r="AA358" s="35">
        <f t="shared" si="101"/>
        <v>1.9211413570540337</v>
      </c>
      <c r="AB358" s="36">
        <f t="shared" si="102"/>
        <v>100571.97578201332</v>
      </c>
      <c r="AC358" s="36">
        <f t="shared" si="103"/>
        <v>-31713.975782013324</v>
      </c>
      <c r="AD358" s="18">
        <f t="shared" si="94"/>
        <v>27953</v>
      </c>
      <c r="AE358" s="18" t="str">
        <f t="shared" si="95"/>
        <v/>
      </c>
      <c r="AF358" s="18">
        <f t="shared" si="96"/>
        <v>29938</v>
      </c>
      <c r="AG358" s="18">
        <f t="shared" si="97"/>
        <v>34429</v>
      </c>
      <c r="AH358" s="18">
        <f t="shared" si="98"/>
        <v>36933</v>
      </c>
      <c r="AI358" s="94">
        <f t="shared" si="104"/>
        <v>32183.5</v>
      </c>
      <c r="AJ358" s="39">
        <f t="shared" si="105"/>
        <v>4101.7102428946228</v>
      </c>
      <c r="AK358" s="35">
        <f t="shared" si="106"/>
        <v>0.12744761268645804</v>
      </c>
      <c r="AN358" s="41"/>
    </row>
    <row r="359" spans="1:40" s="15" customFormat="1" ht="85.5" customHeight="1" x14ac:dyDescent="0.2">
      <c r="A359" s="81">
        <v>352</v>
      </c>
      <c r="B359" s="82" t="s">
        <v>433</v>
      </c>
      <c r="C359" s="82" t="s">
        <v>1091</v>
      </c>
      <c r="D359" s="83" t="s">
        <v>1391</v>
      </c>
      <c r="E359" s="64">
        <v>50655</v>
      </c>
      <c r="F359" s="65">
        <v>50655</v>
      </c>
      <c r="G359" s="25" t="s">
        <v>1392</v>
      </c>
      <c r="H359" s="52" t="s">
        <v>1393</v>
      </c>
      <c r="I359" s="62">
        <v>300000</v>
      </c>
      <c r="J359" s="66">
        <v>300000</v>
      </c>
      <c r="K359" s="28" t="s">
        <v>1394</v>
      </c>
      <c r="L359" s="55" t="s">
        <v>1395</v>
      </c>
      <c r="M359" s="67">
        <v>54252</v>
      </c>
      <c r="N359" s="68">
        <v>54252</v>
      </c>
      <c r="O359" s="25" t="s">
        <v>1398</v>
      </c>
      <c r="P359" s="75" t="s">
        <v>1399</v>
      </c>
      <c r="Q359" s="69">
        <v>62389</v>
      </c>
      <c r="R359" s="63">
        <v>62389</v>
      </c>
      <c r="S359" s="24" t="s">
        <v>80</v>
      </c>
      <c r="T359" s="54" t="s">
        <v>81</v>
      </c>
      <c r="U359" s="18">
        <v>66927</v>
      </c>
      <c r="V359" s="18">
        <v>66927</v>
      </c>
      <c r="W359" s="18" t="s">
        <v>1396</v>
      </c>
      <c r="X359" s="77" t="s">
        <v>1397</v>
      </c>
      <c r="Y359" s="49">
        <f t="shared" si="99"/>
        <v>62389</v>
      </c>
      <c r="Z359" s="16">
        <f t="shared" si="100"/>
        <v>108168.82225623056</v>
      </c>
      <c r="AA359" s="35">
        <f t="shared" si="101"/>
        <v>1.7337803500012912</v>
      </c>
      <c r="AB359" s="36">
        <f t="shared" si="102"/>
        <v>170557.82225623057</v>
      </c>
      <c r="AC359" s="36">
        <f t="shared" si="103"/>
        <v>-45779.82225623056</v>
      </c>
      <c r="AD359" s="18">
        <f t="shared" si="94"/>
        <v>50655</v>
      </c>
      <c r="AE359" s="18" t="str">
        <f t="shared" si="95"/>
        <v/>
      </c>
      <c r="AF359" s="18">
        <f t="shared" si="96"/>
        <v>54252</v>
      </c>
      <c r="AG359" s="18">
        <f t="shared" si="97"/>
        <v>62389</v>
      </c>
      <c r="AH359" s="18">
        <f t="shared" si="98"/>
        <v>66927</v>
      </c>
      <c r="AI359" s="94">
        <f t="shared" si="104"/>
        <v>58320.5</v>
      </c>
      <c r="AJ359" s="39">
        <f t="shared" si="105"/>
        <v>7432.2662929956969</v>
      </c>
      <c r="AK359" s="35">
        <f t="shared" si="106"/>
        <v>0.12743831573796002</v>
      </c>
      <c r="AN359" s="41"/>
    </row>
    <row r="360" spans="1:40" s="15" customFormat="1" ht="85.5" customHeight="1" x14ac:dyDescent="0.2">
      <c r="A360" s="81">
        <v>353</v>
      </c>
      <c r="B360" s="82" t="s">
        <v>434</v>
      </c>
      <c r="C360" s="82" t="s">
        <v>1092</v>
      </c>
      <c r="D360" s="83" t="s">
        <v>1391</v>
      </c>
      <c r="E360" s="64">
        <v>63873</v>
      </c>
      <c r="F360" s="65">
        <v>63873</v>
      </c>
      <c r="G360" s="25" t="s">
        <v>1392</v>
      </c>
      <c r="H360" s="52" t="s">
        <v>1393</v>
      </c>
      <c r="I360" s="62">
        <v>280000</v>
      </c>
      <c r="J360" s="66">
        <v>280000</v>
      </c>
      <c r="K360" s="28" t="s">
        <v>1394</v>
      </c>
      <c r="L360" s="55" t="s">
        <v>1395</v>
      </c>
      <c r="M360" s="67">
        <v>68410</v>
      </c>
      <c r="N360" s="68">
        <v>68410</v>
      </c>
      <c r="O360" s="25" t="s">
        <v>1398</v>
      </c>
      <c r="P360" s="75" t="s">
        <v>1399</v>
      </c>
      <c r="Q360" s="69">
        <v>78671</v>
      </c>
      <c r="R360" s="63">
        <v>78671</v>
      </c>
      <c r="S360" s="24" t="s">
        <v>80</v>
      </c>
      <c r="T360" s="54" t="s">
        <v>81</v>
      </c>
      <c r="U360" s="18">
        <v>84393</v>
      </c>
      <c r="V360" s="18">
        <v>84393</v>
      </c>
      <c r="W360" s="18" t="s">
        <v>1396</v>
      </c>
      <c r="X360" s="77" t="s">
        <v>1397</v>
      </c>
      <c r="Y360" s="49">
        <f t="shared" si="99"/>
        <v>78671</v>
      </c>
      <c r="Z360" s="16">
        <f t="shared" si="100"/>
        <v>92555.603338209621</v>
      </c>
      <c r="AA360" s="35">
        <f t="shared" si="101"/>
        <v>1.1764894730994855</v>
      </c>
      <c r="AB360" s="36">
        <f t="shared" si="102"/>
        <v>171226.60333820962</v>
      </c>
      <c r="AC360" s="36">
        <f t="shared" si="103"/>
        <v>-13884.603338209621</v>
      </c>
      <c r="AD360" s="18">
        <f t="shared" si="94"/>
        <v>63873</v>
      </c>
      <c r="AE360" s="18" t="str">
        <f t="shared" si="95"/>
        <v/>
      </c>
      <c r="AF360" s="18">
        <f t="shared" si="96"/>
        <v>68410</v>
      </c>
      <c r="AG360" s="18">
        <f t="shared" si="97"/>
        <v>78671</v>
      </c>
      <c r="AH360" s="18">
        <f t="shared" si="98"/>
        <v>84393</v>
      </c>
      <c r="AI360" s="94">
        <f t="shared" si="104"/>
        <v>73540.5</v>
      </c>
      <c r="AJ360" s="39">
        <f t="shared" si="105"/>
        <v>9372.4830710258775</v>
      </c>
      <c r="AK360" s="35">
        <f t="shared" si="106"/>
        <v>0.12744655082608736</v>
      </c>
      <c r="AN360" s="41"/>
    </row>
    <row r="361" spans="1:40" s="15" customFormat="1" ht="85.5" customHeight="1" x14ac:dyDescent="0.2">
      <c r="A361" s="81">
        <v>354</v>
      </c>
      <c r="B361" s="82" t="s">
        <v>435</v>
      </c>
      <c r="C361" s="82" t="s">
        <v>1093</v>
      </c>
      <c r="D361" s="83" t="s">
        <v>1391</v>
      </c>
      <c r="E361" s="64">
        <v>51557</v>
      </c>
      <c r="F361" s="65">
        <v>51557</v>
      </c>
      <c r="G361" s="25" t="s">
        <v>1392</v>
      </c>
      <c r="H361" s="52" t="s">
        <v>1393</v>
      </c>
      <c r="I361" s="62">
        <v>250000</v>
      </c>
      <c r="J361" s="66">
        <v>250000</v>
      </c>
      <c r="K361" s="28" t="s">
        <v>1394</v>
      </c>
      <c r="L361" s="55" t="s">
        <v>1395</v>
      </c>
      <c r="M361" s="67">
        <v>55219</v>
      </c>
      <c r="N361" s="68">
        <v>55219</v>
      </c>
      <c r="O361" s="25" t="s">
        <v>1398</v>
      </c>
      <c r="P361" s="75" t="s">
        <v>1399</v>
      </c>
      <c r="Q361" s="69">
        <v>63502</v>
      </c>
      <c r="R361" s="63">
        <v>63502</v>
      </c>
      <c r="S361" s="24" t="s">
        <v>80</v>
      </c>
      <c r="T361" s="54" t="s">
        <v>81</v>
      </c>
      <c r="U361" s="18">
        <v>68121</v>
      </c>
      <c r="V361" s="18">
        <v>68121</v>
      </c>
      <c r="W361" s="18" t="s">
        <v>1396</v>
      </c>
      <c r="X361" s="77" t="s">
        <v>1397</v>
      </c>
      <c r="Y361" s="49">
        <f t="shared" si="99"/>
        <v>63502</v>
      </c>
      <c r="Z361" s="16">
        <f t="shared" si="100"/>
        <v>85401.28836089067</v>
      </c>
      <c r="AA361" s="35">
        <f t="shared" si="101"/>
        <v>1.3448598211220224</v>
      </c>
      <c r="AB361" s="36">
        <f t="shared" si="102"/>
        <v>148903.28836089067</v>
      </c>
      <c r="AC361" s="36">
        <f t="shared" si="103"/>
        <v>-21899.28836089067</v>
      </c>
      <c r="AD361" s="18">
        <f t="shared" si="94"/>
        <v>51557</v>
      </c>
      <c r="AE361" s="18" t="str">
        <f t="shared" si="95"/>
        <v/>
      </c>
      <c r="AF361" s="18">
        <f t="shared" si="96"/>
        <v>55219</v>
      </c>
      <c r="AG361" s="18">
        <f t="shared" si="97"/>
        <v>63502</v>
      </c>
      <c r="AH361" s="18">
        <f t="shared" si="98"/>
        <v>68121</v>
      </c>
      <c r="AI361" s="94">
        <f t="shared" si="104"/>
        <v>59360.5</v>
      </c>
      <c r="AJ361" s="39">
        <f t="shared" si="105"/>
        <v>7565.625216508327</v>
      </c>
      <c r="AK361" s="35">
        <f t="shared" si="106"/>
        <v>0.1274521814423451</v>
      </c>
      <c r="AN361" s="41"/>
    </row>
    <row r="362" spans="1:40" s="15" customFormat="1" ht="85.5" customHeight="1" x14ac:dyDescent="0.2">
      <c r="A362" s="81">
        <v>355</v>
      </c>
      <c r="B362" s="82" t="s">
        <v>436</v>
      </c>
      <c r="C362" s="82" t="s">
        <v>1094</v>
      </c>
      <c r="D362" s="83" t="s">
        <v>1391</v>
      </c>
      <c r="E362" s="64">
        <v>91520</v>
      </c>
      <c r="F362" s="65">
        <v>91520</v>
      </c>
      <c r="G362" s="25" t="s">
        <v>1392</v>
      </c>
      <c r="H362" s="52" t="s">
        <v>1393</v>
      </c>
      <c r="I362" s="62">
        <v>300000</v>
      </c>
      <c r="J362" s="66">
        <v>300000</v>
      </c>
      <c r="K362" s="28" t="s">
        <v>1394</v>
      </c>
      <c r="L362" s="55" t="s">
        <v>1395</v>
      </c>
      <c r="M362" s="67">
        <v>98019</v>
      </c>
      <c r="N362" s="68">
        <v>98019</v>
      </c>
      <c r="O362" s="25" t="s">
        <v>1398</v>
      </c>
      <c r="P362" s="75" t="s">
        <v>1399</v>
      </c>
      <c r="Q362" s="69">
        <v>112722</v>
      </c>
      <c r="R362" s="63">
        <v>112722</v>
      </c>
      <c r="S362" s="24" t="s">
        <v>80</v>
      </c>
      <c r="T362" s="54" t="s">
        <v>81</v>
      </c>
      <c r="U362" s="18">
        <v>120921</v>
      </c>
      <c r="V362" s="18">
        <v>120921</v>
      </c>
      <c r="W362" s="18" t="s">
        <v>1396</v>
      </c>
      <c r="X362" s="77" t="s">
        <v>1397</v>
      </c>
      <c r="Y362" s="49">
        <f t="shared" si="99"/>
        <v>112722</v>
      </c>
      <c r="Z362" s="16">
        <f t="shared" si="100"/>
        <v>87626.09665676087</v>
      </c>
      <c r="AA362" s="35">
        <f t="shared" si="101"/>
        <v>0.77736463739785377</v>
      </c>
      <c r="AB362" s="36">
        <f t="shared" si="102"/>
        <v>200348.09665676087</v>
      </c>
      <c r="AC362" s="36">
        <f t="shared" si="103"/>
        <v>25095.90334323913</v>
      </c>
      <c r="AD362" s="18">
        <f t="shared" si="94"/>
        <v>91520</v>
      </c>
      <c r="AE362" s="18" t="str">
        <f t="shared" si="95"/>
        <v/>
      </c>
      <c r="AF362" s="18">
        <f t="shared" si="96"/>
        <v>98019</v>
      </c>
      <c r="AG362" s="18">
        <f t="shared" si="97"/>
        <v>112722</v>
      </c>
      <c r="AH362" s="18">
        <f t="shared" si="98"/>
        <v>120921</v>
      </c>
      <c r="AI362" s="94">
        <f t="shared" si="104"/>
        <v>105370.5</v>
      </c>
      <c r="AJ362" s="39">
        <f t="shared" si="105"/>
        <v>13429.085411896076</v>
      </c>
      <c r="AK362" s="35">
        <f t="shared" si="106"/>
        <v>0.12744634799964008</v>
      </c>
      <c r="AN362" s="41"/>
    </row>
    <row r="363" spans="1:40" s="15" customFormat="1" ht="85.5" customHeight="1" x14ac:dyDescent="0.2">
      <c r="A363" s="81">
        <v>356</v>
      </c>
      <c r="B363" s="82" t="s">
        <v>437</v>
      </c>
      <c r="C363" s="82" t="s">
        <v>1095</v>
      </c>
      <c r="D363" s="83" t="s">
        <v>1391</v>
      </c>
      <c r="E363" s="64">
        <v>105398</v>
      </c>
      <c r="F363" s="65">
        <v>105398</v>
      </c>
      <c r="G363" s="25" t="s">
        <v>1392</v>
      </c>
      <c r="H363" s="52" t="s">
        <v>1393</v>
      </c>
      <c r="I363" s="62">
        <v>350000</v>
      </c>
      <c r="J363" s="66">
        <v>350000</v>
      </c>
      <c r="K363" s="28" t="s">
        <v>1394</v>
      </c>
      <c r="L363" s="55" t="s">
        <v>1395</v>
      </c>
      <c r="M363" s="67">
        <v>112883</v>
      </c>
      <c r="N363" s="68">
        <v>112883</v>
      </c>
      <c r="O363" s="25" t="s">
        <v>1398</v>
      </c>
      <c r="P363" s="75" t="s">
        <v>1399</v>
      </c>
      <c r="Q363" s="69">
        <v>129816</v>
      </c>
      <c r="R363" s="63">
        <v>129816</v>
      </c>
      <c r="S363" s="24" t="s">
        <v>80</v>
      </c>
      <c r="T363" s="54" t="s">
        <v>81</v>
      </c>
      <c r="U363" s="18">
        <v>139258</v>
      </c>
      <c r="V363" s="18">
        <v>139258</v>
      </c>
      <c r="W363" s="18" t="s">
        <v>1396</v>
      </c>
      <c r="X363" s="77" t="s">
        <v>1397</v>
      </c>
      <c r="Y363" s="49">
        <f t="shared" si="99"/>
        <v>129816</v>
      </c>
      <c r="Z363" s="16">
        <f t="shared" si="100"/>
        <v>102912.11700766825</v>
      </c>
      <c r="AA363" s="35">
        <f t="shared" si="101"/>
        <v>0.79275372070983741</v>
      </c>
      <c r="AB363" s="36">
        <f t="shared" si="102"/>
        <v>232728.11700766825</v>
      </c>
      <c r="AC363" s="36">
        <f t="shared" si="103"/>
        <v>26903.882992331753</v>
      </c>
      <c r="AD363" s="18">
        <f t="shared" si="94"/>
        <v>105398</v>
      </c>
      <c r="AE363" s="18" t="str">
        <f t="shared" si="95"/>
        <v/>
      </c>
      <c r="AF363" s="18">
        <f t="shared" si="96"/>
        <v>112883</v>
      </c>
      <c r="AG363" s="18">
        <f t="shared" si="97"/>
        <v>129816</v>
      </c>
      <c r="AH363" s="18">
        <f t="shared" si="98"/>
        <v>139258</v>
      </c>
      <c r="AI363" s="94">
        <f t="shared" si="104"/>
        <v>121349.5</v>
      </c>
      <c r="AJ363" s="39">
        <f t="shared" si="105"/>
        <v>15465.774113075189</v>
      </c>
      <c r="AK363" s="35">
        <f t="shared" si="106"/>
        <v>0.1274481898407096</v>
      </c>
      <c r="AN363" s="41"/>
    </row>
    <row r="364" spans="1:40" s="15" customFormat="1" ht="85.5" customHeight="1" x14ac:dyDescent="0.2">
      <c r="A364" s="81">
        <v>357</v>
      </c>
      <c r="B364" s="82" t="s">
        <v>438</v>
      </c>
      <c r="C364" s="82" t="s">
        <v>1096</v>
      </c>
      <c r="D364" s="83" t="s">
        <v>1391</v>
      </c>
      <c r="E364" s="64">
        <v>76846</v>
      </c>
      <c r="F364" s="65">
        <v>76846</v>
      </c>
      <c r="G364" s="25" t="s">
        <v>1392</v>
      </c>
      <c r="H364" s="52" t="s">
        <v>1393</v>
      </c>
      <c r="I364" s="62">
        <v>300000</v>
      </c>
      <c r="J364" s="66">
        <v>300000</v>
      </c>
      <c r="K364" s="28" t="s">
        <v>1394</v>
      </c>
      <c r="L364" s="55" t="s">
        <v>1395</v>
      </c>
      <c r="M364" s="67">
        <v>82303</v>
      </c>
      <c r="N364" s="68">
        <v>82303</v>
      </c>
      <c r="O364" s="25" t="s">
        <v>1398</v>
      </c>
      <c r="P364" s="75" t="s">
        <v>1399</v>
      </c>
      <c r="Q364" s="69">
        <v>94648</v>
      </c>
      <c r="R364" s="63">
        <v>94648</v>
      </c>
      <c r="S364" s="24" t="s">
        <v>80</v>
      </c>
      <c r="T364" s="54" t="s">
        <v>81</v>
      </c>
      <c r="U364" s="18">
        <v>101532</v>
      </c>
      <c r="V364" s="18">
        <v>101532</v>
      </c>
      <c r="W364" s="18" t="s">
        <v>1396</v>
      </c>
      <c r="X364" s="77" t="s">
        <v>1397</v>
      </c>
      <c r="Y364" s="49">
        <f t="shared" si="99"/>
        <v>94648</v>
      </c>
      <c r="Z364" s="16">
        <f t="shared" si="100"/>
        <v>94940.590377351255</v>
      </c>
      <c r="AA364" s="35">
        <f t="shared" si="101"/>
        <v>1.003091352985285</v>
      </c>
      <c r="AB364" s="36">
        <f t="shared" si="102"/>
        <v>189588.59037735127</v>
      </c>
      <c r="AC364" s="36">
        <f t="shared" si="103"/>
        <v>-292.59037735125457</v>
      </c>
      <c r="AD364" s="18">
        <f t="shared" si="94"/>
        <v>76846</v>
      </c>
      <c r="AE364" s="18" t="str">
        <f t="shared" si="95"/>
        <v/>
      </c>
      <c r="AF364" s="18">
        <f t="shared" si="96"/>
        <v>82303</v>
      </c>
      <c r="AG364" s="18">
        <f t="shared" si="97"/>
        <v>94648</v>
      </c>
      <c r="AH364" s="18">
        <f t="shared" si="98"/>
        <v>101532</v>
      </c>
      <c r="AI364" s="94">
        <f t="shared" si="104"/>
        <v>88475.5</v>
      </c>
      <c r="AJ364" s="39">
        <f t="shared" si="105"/>
        <v>11275.458494003691</v>
      </c>
      <c r="AK364" s="35">
        <f t="shared" si="106"/>
        <v>0.12744159110718437</v>
      </c>
      <c r="AN364" s="41"/>
    </row>
    <row r="365" spans="1:40" s="15" customFormat="1" ht="85.5" customHeight="1" x14ac:dyDescent="0.2">
      <c r="A365" s="81">
        <v>358</v>
      </c>
      <c r="B365" s="82" t="s">
        <v>439</v>
      </c>
      <c r="C365" s="82" t="s">
        <v>1097</v>
      </c>
      <c r="D365" s="83" t="s">
        <v>1391</v>
      </c>
      <c r="E365" s="64">
        <v>19326</v>
      </c>
      <c r="F365" s="65">
        <v>19326</v>
      </c>
      <c r="G365" s="25" t="s">
        <v>1392</v>
      </c>
      <c r="H365" s="52" t="s">
        <v>1393</v>
      </c>
      <c r="I365" s="62">
        <v>100000</v>
      </c>
      <c r="J365" s="66">
        <v>100000</v>
      </c>
      <c r="K365" s="28" t="s">
        <v>1394</v>
      </c>
      <c r="L365" s="55" t="s">
        <v>1395</v>
      </c>
      <c r="M365" s="67">
        <v>20699</v>
      </c>
      <c r="N365" s="68">
        <v>20699</v>
      </c>
      <c r="O365" s="25" t="s">
        <v>1398</v>
      </c>
      <c r="P365" s="75" t="s">
        <v>1399</v>
      </c>
      <c r="Q365" s="69">
        <v>23803</v>
      </c>
      <c r="R365" s="63">
        <v>23803</v>
      </c>
      <c r="S365" s="24" t="s">
        <v>80</v>
      </c>
      <c r="T365" s="54" t="s">
        <v>81</v>
      </c>
      <c r="U365" s="18">
        <v>25535</v>
      </c>
      <c r="V365" s="18">
        <v>25535</v>
      </c>
      <c r="W365" s="18" t="s">
        <v>1396</v>
      </c>
      <c r="X365" s="77" t="s">
        <v>1397</v>
      </c>
      <c r="Y365" s="49">
        <f t="shared" si="99"/>
        <v>23803</v>
      </c>
      <c r="Z365" s="16">
        <f t="shared" si="100"/>
        <v>34816.995696067745</v>
      </c>
      <c r="AA365" s="35">
        <f t="shared" si="101"/>
        <v>1.4627146030360771</v>
      </c>
      <c r="AB365" s="36">
        <f t="shared" si="102"/>
        <v>58619.995696067745</v>
      </c>
      <c r="AC365" s="36">
        <f t="shared" si="103"/>
        <v>-11013.995696067745</v>
      </c>
      <c r="AD365" s="18">
        <f t="shared" si="94"/>
        <v>19326</v>
      </c>
      <c r="AE365" s="18" t="str">
        <f t="shared" si="95"/>
        <v/>
      </c>
      <c r="AF365" s="18">
        <f t="shared" si="96"/>
        <v>20699</v>
      </c>
      <c r="AG365" s="18">
        <f t="shared" si="97"/>
        <v>23803</v>
      </c>
      <c r="AH365" s="18">
        <f t="shared" si="98"/>
        <v>25535</v>
      </c>
      <c r="AI365" s="94">
        <f t="shared" si="104"/>
        <v>22251</v>
      </c>
      <c r="AJ365" s="39">
        <f t="shared" si="105"/>
        <v>2835.8108041028877</v>
      </c>
      <c r="AK365" s="35">
        <f t="shared" si="106"/>
        <v>0.127446443040892</v>
      </c>
      <c r="AN365" s="41"/>
    </row>
    <row r="366" spans="1:40" s="15" customFormat="1" ht="85.5" customHeight="1" x14ac:dyDescent="0.2">
      <c r="A366" s="81">
        <v>359</v>
      </c>
      <c r="B366" s="82" t="s">
        <v>440</v>
      </c>
      <c r="C366" s="82" t="s">
        <v>1098</v>
      </c>
      <c r="D366" s="83" t="s">
        <v>1391</v>
      </c>
      <c r="E366" s="64">
        <v>127296</v>
      </c>
      <c r="F366" s="65">
        <v>127296</v>
      </c>
      <c r="G366" s="25" t="s">
        <v>1392</v>
      </c>
      <c r="H366" s="52" t="s">
        <v>1393</v>
      </c>
      <c r="I366" s="62">
        <v>400000</v>
      </c>
      <c r="J366" s="66">
        <v>400000</v>
      </c>
      <c r="K366" s="28" t="s">
        <v>1394</v>
      </c>
      <c r="L366" s="55" t="s">
        <v>1395</v>
      </c>
      <c r="M366" s="67">
        <v>136336</v>
      </c>
      <c r="N366" s="68">
        <v>136336</v>
      </c>
      <c r="O366" s="25" t="s">
        <v>1398</v>
      </c>
      <c r="P366" s="75" t="s">
        <v>1399</v>
      </c>
      <c r="Q366" s="69">
        <v>156786</v>
      </c>
      <c r="R366" s="63">
        <v>156786</v>
      </c>
      <c r="S366" s="24" t="s">
        <v>80</v>
      </c>
      <c r="T366" s="54" t="s">
        <v>81</v>
      </c>
      <c r="U366" s="18">
        <v>168190</v>
      </c>
      <c r="V366" s="18">
        <v>168190</v>
      </c>
      <c r="W366" s="18" t="s">
        <v>1396</v>
      </c>
      <c r="X366" s="77" t="s">
        <v>1397</v>
      </c>
      <c r="Y366" s="49">
        <f t="shared" si="99"/>
        <v>156786</v>
      </c>
      <c r="Z366" s="16">
        <f t="shared" si="100"/>
        <v>114228.22207668297</v>
      </c>
      <c r="AA366" s="35">
        <f t="shared" si="101"/>
        <v>0.72856136438637997</v>
      </c>
      <c r="AB366" s="36">
        <f t="shared" si="102"/>
        <v>271014.22207668296</v>
      </c>
      <c r="AC366" s="36">
        <f t="shared" si="103"/>
        <v>42557.777923317029</v>
      </c>
      <c r="AD366" s="18">
        <f t="shared" si="94"/>
        <v>127296</v>
      </c>
      <c r="AE366" s="18" t="str">
        <f t="shared" si="95"/>
        <v/>
      </c>
      <c r="AF366" s="18">
        <f t="shared" si="96"/>
        <v>136336</v>
      </c>
      <c r="AG366" s="18">
        <f t="shared" si="97"/>
        <v>156786</v>
      </c>
      <c r="AH366" s="18">
        <f t="shared" si="98"/>
        <v>168190</v>
      </c>
      <c r="AI366" s="94">
        <f t="shared" si="104"/>
        <v>146561</v>
      </c>
      <c r="AJ366" s="39">
        <f t="shared" si="105"/>
        <v>18678.490231636319</v>
      </c>
      <c r="AK366" s="35">
        <f t="shared" si="106"/>
        <v>0.12744516093392047</v>
      </c>
      <c r="AN366" s="41"/>
    </row>
    <row r="367" spans="1:40" s="15" customFormat="1" ht="85.5" customHeight="1" x14ac:dyDescent="0.2">
      <c r="A367" s="81">
        <v>360</v>
      </c>
      <c r="B367" s="82" t="s">
        <v>441</v>
      </c>
      <c r="C367" s="82" t="s">
        <v>1099</v>
      </c>
      <c r="D367" s="83" t="s">
        <v>1391</v>
      </c>
      <c r="E367" s="64">
        <v>6947</v>
      </c>
      <c r="F367" s="65">
        <v>6947</v>
      </c>
      <c r="G367" s="25" t="s">
        <v>1392</v>
      </c>
      <c r="H367" s="52" t="s">
        <v>1393</v>
      </c>
      <c r="I367" s="62">
        <v>50000</v>
      </c>
      <c r="J367" s="66">
        <v>50000</v>
      </c>
      <c r="K367" s="28" t="s">
        <v>1394</v>
      </c>
      <c r="L367" s="55" t="s">
        <v>1395</v>
      </c>
      <c r="M367" s="67">
        <v>7441</v>
      </c>
      <c r="N367" s="68">
        <v>7441</v>
      </c>
      <c r="O367" s="25" t="s">
        <v>1398</v>
      </c>
      <c r="P367" s="75" t="s">
        <v>1399</v>
      </c>
      <c r="Q367" s="69">
        <v>8557</v>
      </c>
      <c r="R367" s="63">
        <v>8557</v>
      </c>
      <c r="S367" s="24" t="s">
        <v>80</v>
      </c>
      <c r="T367" s="54" t="s">
        <v>81</v>
      </c>
      <c r="U367" s="18">
        <v>9179</v>
      </c>
      <c r="V367" s="18">
        <v>9179</v>
      </c>
      <c r="W367" s="18" t="s">
        <v>1396</v>
      </c>
      <c r="X367" s="77" t="s">
        <v>1397</v>
      </c>
      <c r="Y367" s="49">
        <f t="shared" si="99"/>
        <v>8557</v>
      </c>
      <c r="Z367" s="16">
        <f t="shared" si="100"/>
        <v>18789.859664191215</v>
      </c>
      <c r="AA367" s="35">
        <f t="shared" si="101"/>
        <v>2.1958466359928965</v>
      </c>
      <c r="AB367" s="36">
        <f t="shared" si="102"/>
        <v>27346.859664191215</v>
      </c>
      <c r="AC367" s="36">
        <f t="shared" si="103"/>
        <v>-10232.859664191215</v>
      </c>
      <c r="AD367" s="18">
        <f t="shared" si="94"/>
        <v>6947</v>
      </c>
      <c r="AE367" s="18" t="str">
        <f t="shared" si="95"/>
        <v/>
      </c>
      <c r="AF367" s="18">
        <f t="shared" si="96"/>
        <v>7441</v>
      </c>
      <c r="AG367" s="18">
        <f t="shared" si="97"/>
        <v>8557</v>
      </c>
      <c r="AH367" s="18">
        <f t="shared" si="98"/>
        <v>9179</v>
      </c>
      <c r="AI367" s="94">
        <f t="shared" si="104"/>
        <v>7999</v>
      </c>
      <c r="AJ367" s="39">
        <f t="shared" si="105"/>
        <v>1019.4338297963892</v>
      </c>
      <c r="AK367" s="35">
        <f t="shared" si="106"/>
        <v>0.12744515936946985</v>
      </c>
      <c r="AN367" s="41"/>
    </row>
    <row r="368" spans="1:40" s="15" customFormat="1" ht="85.5" customHeight="1" x14ac:dyDescent="0.2">
      <c r="A368" s="81">
        <v>361</v>
      </c>
      <c r="B368" s="82" t="s">
        <v>442</v>
      </c>
      <c r="C368" s="82" t="s">
        <v>1100</v>
      </c>
      <c r="D368" s="83" t="s">
        <v>1391</v>
      </c>
      <c r="E368" s="64">
        <v>39994</v>
      </c>
      <c r="F368" s="65">
        <v>39994</v>
      </c>
      <c r="G368" s="25" t="s">
        <v>1392</v>
      </c>
      <c r="H368" s="52" t="s">
        <v>1393</v>
      </c>
      <c r="I368" s="62">
        <v>200000</v>
      </c>
      <c r="J368" s="66">
        <v>200000</v>
      </c>
      <c r="K368" s="28" t="s">
        <v>1394</v>
      </c>
      <c r="L368" s="55" t="s">
        <v>1395</v>
      </c>
      <c r="M368" s="67">
        <v>42834</v>
      </c>
      <c r="N368" s="68">
        <v>42834</v>
      </c>
      <c r="O368" s="25" t="s">
        <v>1398</v>
      </c>
      <c r="P368" s="75" t="s">
        <v>1399</v>
      </c>
      <c r="Q368" s="69">
        <v>49259</v>
      </c>
      <c r="R368" s="63">
        <v>49259</v>
      </c>
      <c r="S368" s="24" t="s">
        <v>80</v>
      </c>
      <c r="T368" s="54" t="s">
        <v>81</v>
      </c>
      <c r="U368" s="18">
        <v>52842</v>
      </c>
      <c r="V368" s="18">
        <v>52842</v>
      </c>
      <c r="W368" s="18" t="s">
        <v>1396</v>
      </c>
      <c r="X368" s="77" t="s">
        <v>1397</v>
      </c>
      <c r="Y368" s="49">
        <f t="shared" si="99"/>
        <v>49259</v>
      </c>
      <c r="Z368" s="16">
        <f t="shared" si="100"/>
        <v>68954.569516457719</v>
      </c>
      <c r="AA368" s="35">
        <f t="shared" si="101"/>
        <v>1.3998369742881041</v>
      </c>
      <c r="AB368" s="36">
        <f t="shared" si="102"/>
        <v>118213.56951645772</v>
      </c>
      <c r="AC368" s="36">
        <f t="shared" si="103"/>
        <v>-19695.569516457719</v>
      </c>
      <c r="AD368" s="18">
        <f t="shared" si="94"/>
        <v>39994</v>
      </c>
      <c r="AE368" s="18" t="str">
        <f t="shared" si="95"/>
        <v/>
      </c>
      <c r="AF368" s="18">
        <f t="shared" si="96"/>
        <v>42834</v>
      </c>
      <c r="AG368" s="18">
        <f t="shared" si="97"/>
        <v>49259</v>
      </c>
      <c r="AH368" s="18">
        <f t="shared" si="98"/>
        <v>52842</v>
      </c>
      <c r="AI368" s="94">
        <f t="shared" si="104"/>
        <v>46046.5</v>
      </c>
      <c r="AJ368" s="39">
        <f t="shared" si="105"/>
        <v>5868.3863980370843</v>
      </c>
      <c r="AK368" s="35">
        <f t="shared" si="106"/>
        <v>0.12744478729191328</v>
      </c>
      <c r="AN368" s="41"/>
    </row>
    <row r="369" spans="1:40" s="15" customFormat="1" ht="85.5" customHeight="1" x14ac:dyDescent="0.2">
      <c r="A369" s="81">
        <v>362</v>
      </c>
      <c r="B369" s="82" t="s">
        <v>443</v>
      </c>
      <c r="C369" s="82" t="s">
        <v>1101</v>
      </c>
      <c r="D369" s="83" t="s">
        <v>1391</v>
      </c>
      <c r="E369" s="64">
        <v>65351</v>
      </c>
      <c r="F369" s="65">
        <v>65351</v>
      </c>
      <c r="G369" s="25" t="s">
        <v>1392</v>
      </c>
      <c r="H369" s="52" t="s">
        <v>1393</v>
      </c>
      <c r="I369" s="62">
        <v>250000</v>
      </c>
      <c r="J369" s="66">
        <v>250000</v>
      </c>
      <c r="K369" s="28" t="s">
        <v>1394</v>
      </c>
      <c r="L369" s="55" t="s">
        <v>1395</v>
      </c>
      <c r="M369" s="67">
        <v>69992</v>
      </c>
      <c r="N369" s="68">
        <v>69992</v>
      </c>
      <c r="O369" s="25" t="s">
        <v>1398</v>
      </c>
      <c r="P369" s="75" t="s">
        <v>1399</v>
      </c>
      <c r="Q369" s="69">
        <v>80491</v>
      </c>
      <c r="R369" s="63">
        <v>80491</v>
      </c>
      <c r="S369" s="24" t="s">
        <v>80</v>
      </c>
      <c r="T369" s="54" t="s">
        <v>81</v>
      </c>
      <c r="U369" s="18">
        <v>86346</v>
      </c>
      <c r="V369" s="18">
        <v>86346</v>
      </c>
      <c r="W369" s="18" t="s">
        <v>1396</v>
      </c>
      <c r="X369" s="77" t="s">
        <v>1397</v>
      </c>
      <c r="Y369" s="49">
        <f t="shared" si="99"/>
        <v>80491</v>
      </c>
      <c r="Z369" s="16">
        <f t="shared" si="100"/>
        <v>78459.409222221395</v>
      </c>
      <c r="AA369" s="35">
        <f t="shared" si="101"/>
        <v>0.97476002562052144</v>
      </c>
      <c r="AB369" s="36">
        <f t="shared" si="102"/>
        <v>158950.40922222141</v>
      </c>
      <c r="AC369" s="36">
        <f t="shared" si="103"/>
        <v>2031.5907777786051</v>
      </c>
      <c r="AD369" s="18">
        <f t="shared" si="94"/>
        <v>65351</v>
      </c>
      <c r="AE369" s="18" t="str">
        <f t="shared" si="95"/>
        <v/>
      </c>
      <c r="AF369" s="18">
        <f t="shared" si="96"/>
        <v>69992</v>
      </c>
      <c r="AG369" s="18">
        <f t="shared" si="97"/>
        <v>80491</v>
      </c>
      <c r="AH369" s="18">
        <f t="shared" si="98"/>
        <v>86346</v>
      </c>
      <c r="AI369" s="94">
        <f t="shared" si="104"/>
        <v>75241.5</v>
      </c>
      <c r="AJ369" s="39">
        <f t="shared" si="105"/>
        <v>9589.5422553251556</v>
      </c>
      <c r="AK369" s="35">
        <f t="shared" si="106"/>
        <v>0.12745017384455593</v>
      </c>
      <c r="AN369" s="41"/>
    </row>
    <row r="370" spans="1:40" s="15" customFormat="1" ht="85.5" customHeight="1" x14ac:dyDescent="0.2">
      <c r="A370" s="81">
        <v>363</v>
      </c>
      <c r="B370" s="82" t="s">
        <v>444</v>
      </c>
      <c r="C370" s="82" t="s">
        <v>1102</v>
      </c>
      <c r="D370" s="83" t="s">
        <v>1391</v>
      </c>
      <c r="E370" s="64">
        <v>50851</v>
      </c>
      <c r="F370" s="65">
        <v>50851</v>
      </c>
      <c r="G370" s="25" t="s">
        <v>1392</v>
      </c>
      <c r="H370" s="52" t="s">
        <v>1393</v>
      </c>
      <c r="I370" s="62">
        <v>150000</v>
      </c>
      <c r="J370" s="66">
        <v>150000</v>
      </c>
      <c r="K370" s="28" t="s">
        <v>1394</v>
      </c>
      <c r="L370" s="55" t="s">
        <v>1395</v>
      </c>
      <c r="M370" s="67">
        <v>54462</v>
      </c>
      <c r="N370" s="68">
        <v>54462</v>
      </c>
      <c r="O370" s="25" t="s">
        <v>1398</v>
      </c>
      <c r="P370" s="75" t="s">
        <v>1399</v>
      </c>
      <c r="Q370" s="69">
        <v>62631</v>
      </c>
      <c r="R370" s="63">
        <v>62631</v>
      </c>
      <c r="S370" s="24" t="s">
        <v>80</v>
      </c>
      <c r="T370" s="54" t="s">
        <v>81</v>
      </c>
      <c r="U370" s="18">
        <v>67187</v>
      </c>
      <c r="V370" s="18">
        <v>67187</v>
      </c>
      <c r="W370" s="18" t="s">
        <v>1396</v>
      </c>
      <c r="X370" s="77" t="s">
        <v>1397</v>
      </c>
      <c r="Y370" s="49">
        <f t="shared" si="99"/>
        <v>62631</v>
      </c>
      <c r="Z370" s="16">
        <f t="shared" si="100"/>
        <v>41302.213447949733</v>
      </c>
      <c r="AA370" s="35">
        <f t="shared" si="101"/>
        <v>0.65945320125736029</v>
      </c>
      <c r="AB370" s="36">
        <f t="shared" si="102"/>
        <v>103933.21344794973</v>
      </c>
      <c r="AC370" s="36">
        <f t="shared" si="103"/>
        <v>21328.786552050267</v>
      </c>
      <c r="AD370" s="18">
        <f t="shared" si="94"/>
        <v>50851</v>
      </c>
      <c r="AE370" s="18" t="str">
        <f t="shared" si="95"/>
        <v/>
      </c>
      <c r="AF370" s="18">
        <f t="shared" si="96"/>
        <v>54462</v>
      </c>
      <c r="AG370" s="18">
        <f t="shared" si="97"/>
        <v>62631</v>
      </c>
      <c r="AH370" s="18">
        <f t="shared" si="98"/>
        <v>67187</v>
      </c>
      <c r="AI370" s="94">
        <f t="shared" si="104"/>
        <v>58546.5</v>
      </c>
      <c r="AJ370" s="39">
        <f t="shared" si="105"/>
        <v>7461.5008488015774</v>
      </c>
      <c r="AK370" s="35">
        <f t="shared" si="106"/>
        <v>0.12744572004819379</v>
      </c>
      <c r="AN370" s="41"/>
    </row>
    <row r="371" spans="1:40" s="15" customFormat="1" ht="85.5" customHeight="1" x14ac:dyDescent="0.2">
      <c r="A371" s="81">
        <v>364</v>
      </c>
      <c r="B371" s="82" t="s">
        <v>445</v>
      </c>
      <c r="C371" s="82" t="s">
        <v>1103</v>
      </c>
      <c r="D371" s="83" t="s">
        <v>1391</v>
      </c>
      <c r="E371" s="64">
        <v>52571</v>
      </c>
      <c r="F371" s="65">
        <v>52571</v>
      </c>
      <c r="G371" s="25" t="s">
        <v>1392</v>
      </c>
      <c r="H371" s="52" t="s">
        <v>1393</v>
      </c>
      <c r="I371" s="62">
        <v>200000</v>
      </c>
      <c r="J371" s="66">
        <v>200000</v>
      </c>
      <c r="K371" s="28" t="s">
        <v>1394</v>
      </c>
      <c r="L371" s="55" t="s">
        <v>1395</v>
      </c>
      <c r="M371" s="67">
        <v>56304</v>
      </c>
      <c r="N371" s="68">
        <v>56304</v>
      </c>
      <c r="O371" s="25" t="s">
        <v>1398</v>
      </c>
      <c r="P371" s="75" t="s">
        <v>1399</v>
      </c>
      <c r="Q371" s="69">
        <v>64750</v>
      </c>
      <c r="R371" s="63">
        <v>64750</v>
      </c>
      <c r="S371" s="24" t="s">
        <v>80</v>
      </c>
      <c r="T371" s="54" t="s">
        <v>81</v>
      </c>
      <c r="U371" s="18">
        <v>69460</v>
      </c>
      <c r="V371" s="18">
        <v>69460</v>
      </c>
      <c r="W371" s="18" t="s">
        <v>1396</v>
      </c>
      <c r="X371" s="77" t="s">
        <v>1397</v>
      </c>
      <c r="Y371" s="49">
        <f t="shared" si="99"/>
        <v>64750</v>
      </c>
      <c r="Z371" s="16">
        <f t="shared" si="100"/>
        <v>62622.362443459446</v>
      </c>
      <c r="AA371" s="35">
        <f t="shared" si="101"/>
        <v>0.96714073271752043</v>
      </c>
      <c r="AB371" s="36">
        <f t="shared" si="102"/>
        <v>127372.36244345945</v>
      </c>
      <c r="AC371" s="36">
        <f t="shared" si="103"/>
        <v>2127.6375565405542</v>
      </c>
      <c r="AD371" s="18">
        <f t="shared" si="94"/>
        <v>52571</v>
      </c>
      <c r="AE371" s="18" t="str">
        <f t="shared" si="95"/>
        <v/>
      </c>
      <c r="AF371" s="18">
        <f t="shared" si="96"/>
        <v>56304</v>
      </c>
      <c r="AG371" s="18">
        <f t="shared" si="97"/>
        <v>64750</v>
      </c>
      <c r="AH371" s="18">
        <f t="shared" si="98"/>
        <v>69460</v>
      </c>
      <c r="AI371" s="94">
        <f t="shared" si="104"/>
        <v>60527</v>
      </c>
      <c r="AJ371" s="39">
        <f t="shared" si="105"/>
        <v>7714.1698786497218</v>
      </c>
      <c r="AK371" s="35">
        <f t="shared" si="106"/>
        <v>0.12745006160308162</v>
      </c>
      <c r="AN371" s="41"/>
    </row>
    <row r="372" spans="1:40" s="15" customFormat="1" ht="85.5" customHeight="1" x14ac:dyDescent="0.2">
      <c r="A372" s="81">
        <v>365</v>
      </c>
      <c r="B372" s="82" t="s">
        <v>446</v>
      </c>
      <c r="C372" s="82" t="s">
        <v>1104</v>
      </c>
      <c r="D372" s="83" t="s">
        <v>1391</v>
      </c>
      <c r="E372" s="64">
        <v>92242</v>
      </c>
      <c r="F372" s="65">
        <v>92242</v>
      </c>
      <c r="G372" s="25" t="s">
        <v>1392</v>
      </c>
      <c r="H372" s="52" t="s">
        <v>1393</v>
      </c>
      <c r="I372" s="62">
        <v>250000</v>
      </c>
      <c r="J372" s="66">
        <v>250000</v>
      </c>
      <c r="K372" s="28" t="s">
        <v>1394</v>
      </c>
      <c r="L372" s="55" t="s">
        <v>1395</v>
      </c>
      <c r="M372" s="67">
        <v>98793</v>
      </c>
      <c r="N372" s="68">
        <v>98793</v>
      </c>
      <c r="O372" s="25" t="s">
        <v>1398</v>
      </c>
      <c r="P372" s="75" t="s">
        <v>1399</v>
      </c>
      <c r="Q372" s="69">
        <v>113612</v>
      </c>
      <c r="R372" s="63">
        <v>113612</v>
      </c>
      <c r="S372" s="24" t="s">
        <v>80</v>
      </c>
      <c r="T372" s="54" t="s">
        <v>81</v>
      </c>
      <c r="U372" s="18">
        <v>121876</v>
      </c>
      <c r="V372" s="18">
        <v>121876</v>
      </c>
      <c r="W372" s="18" t="s">
        <v>1396</v>
      </c>
      <c r="X372" s="77" t="s">
        <v>1397</v>
      </c>
      <c r="Y372" s="49">
        <f t="shared" si="99"/>
        <v>113612</v>
      </c>
      <c r="Z372" s="16">
        <f t="shared" si="100"/>
        <v>65179.397487242844</v>
      </c>
      <c r="AA372" s="35">
        <f t="shared" si="101"/>
        <v>0.57370169953211669</v>
      </c>
      <c r="AB372" s="36">
        <f t="shared" si="102"/>
        <v>178791.39748724285</v>
      </c>
      <c r="AC372" s="36">
        <f t="shared" si="103"/>
        <v>48432.602512757156</v>
      </c>
      <c r="AD372" s="18">
        <f t="shared" si="94"/>
        <v>92242</v>
      </c>
      <c r="AE372" s="18" t="str">
        <f t="shared" si="95"/>
        <v/>
      </c>
      <c r="AF372" s="18">
        <f t="shared" si="96"/>
        <v>98793</v>
      </c>
      <c r="AG372" s="18">
        <f t="shared" si="97"/>
        <v>113612</v>
      </c>
      <c r="AH372" s="18">
        <f t="shared" si="98"/>
        <v>121876</v>
      </c>
      <c r="AI372" s="94">
        <f t="shared" si="104"/>
        <v>106202.5</v>
      </c>
      <c r="AJ372" s="39">
        <f t="shared" si="105"/>
        <v>13535.409743213046</v>
      </c>
      <c r="AK372" s="35">
        <f t="shared" si="106"/>
        <v>0.12744906893164518</v>
      </c>
      <c r="AN372" s="41"/>
    </row>
    <row r="373" spans="1:40" s="15" customFormat="1" ht="85.5" customHeight="1" x14ac:dyDescent="0.2">
      <c r="A373" s="81">
        <v>366</v>
      </c>
      <c r="B373" s="82" t="s">
        <v>447</v>
      </c>
      <c r="C373" s="82" t="s">
        <v>1105</v>
      </c>
      <c r="D373" s="83" t="s">
        <v>1391</v>
      </c>
      <c r="E373" s="64">
        <v>280580</v>
      </c>
      <c r="F373" s="65">
        <v>280580</v>
      </c>
      <c r="G373" s="25" t="s">
        <v>1392</v>
      </c>
      <c r="H373" s="52" t="s">
        <v>1393</v>
      </c>
      <c r="I373" s="62">
        <v>400000</v>
      </c>
      <c r="J373" s="66">
        <v>400000</v>
      </c>
      <c r="K373" s="28" t="s">
        <v>1394</v>
      </c>
      <c r="L373" s="55" t="s">
        <v>1395</v>
      </c>
      <c r="M373" s="67">
        <v>300506</v>
      </c>
      <c r="N373" s="68">
        <v>300506</v>
      </c>
      <c r="O373" s="25" t="s">
        <v>1398</v>
      </c>
      <c r="P373" s="75" t="s">
        <v>1399</v>
      </c>
      <c r="Q373" s="69">
        <v>345582</v>
      </c>
      <c r="R373" s="63">
        <v>345582</v>
      </c>
      <c r="S373" s="24" t="s">
        <v>80</v>
      </c>
      <c r="T373" s="54" t="s">
        <v>81</v>
      </c>
      <c r="U373" s="18">
        <v>370718</v>
      </c>
      <c r="V373" s="18">
        <v>370718</v>
      </c>
      <c r="W373" s="18" t="s">
        <v>1396</v>
      </c>
      <c r="X373" s="77" t="s">
        <v>1397</v>
      </c>
      <c r="Y373" s="49">
        <f t="shared" si="99"/>
        <v>345582</v>
      </c>
      <c r="Z373" s="16">
        <f t="shared" si="100"/>
        <v>49152.568815881968</v>
      </c>
      <c r="AA373" s="35">
        <f t="shared" si="101"/>
        <v>0.14223127598046764</v>
      </c>
      <c r="AB373" s="36">
        <f t="shared" si="102"/>
        <v>394734.56881588197</v>
      </c>
      <c r="AC373" s="36">
        <f t="shared" si="103"/>
        <v>296429.43118411803</v>
      </c>
      <c r="AD373" s="18" t="str">
        <f t="shared" si="94"/>
        <v/>
      </c>
      <c r="AE373" s="18" t="str">
        <f t="shared" si="95"/>
        <v/>
      </c>
      <c r="AF373" s="18">
        <f t="shared" si="96"/>
        <v>300506</v>
      </c>
      <c r="AG373" s="18">
        <f t="shared" si="97"/>
        <v>345582</v>
      </c>
      <c r="AH373" s="18">
        <f t="shared" si="98"/>
        <v>370718</v>
      </c>
      <c r="AI373" s="94">
        <f t="shared" si="104"/>
        <v>345582</v>
      </c>
      <c r="AJ373" s="39">
        <f t="shared" si="105"/>
        <v>35574.778556349913</v>
      </c>
      <c r="AK373" s="35">
        <f t="shared" si="106"/>
        <v>0.10294164208885276</v>
      </c>
      <c r="AN373" s="41"/>
    </row>
    <row r="374" spans="1:40" s="15" customFormat="1" ht="85.5" customHeight="1" x14ac:dyDescent="0.2">
      <c r="A374" s="81">
        <v>367</v>
      </c>
      <c r="B374" s="82" t="s">
        <v>448</v>
      </c>
      <c r="C374" s="82" t="s">
        <v>1106</v>
      </c>
      <c r="D374" s="83" t="s">
        <v>1391</v>
      </c>
      <c r="E374" s="64">
        <v>35702</v>
      </c>
      <c r="F374" s="65">
        <v>35702</v>
      </c>
      <c r="G374" s="25" t="s">
        <v>1392</v>
      </c>
      <c r="H374" s="52" t="s">
        <v>1393</v>
      </c>
      <c r="I374" s="62">
        <v>150000</v>
      </c>
      <c r="J374" s="66">
        <v>150000</v>
      </c>
      <c r="K374" s="28" t="s">
        <v>1394</v>
      </c>
      <c r="L374" s="55" t="s">
        <v>1395</v>
      </c>
      <c r="M374" s="67">
        <v>38238</v>
      </c>
      <c r="N374" s="68">
        <v>38238</v>
      </c>
      <c r="O374" s="25" t="s">
        <v>1398</v>
      </c>
      <c r="P374" s="75" t="s">
        <v>1399</v>
      </c>
      <c r="Q374" s="69">
        <v>43973</v>
      </c>
      <c r="R374" s="63">
        <v>43973</v>
      </c>
      <c r="S374" s="24" t="s">
        <v>80</v>
      </c>
      <c r="T374" s="54" t="s">
        <v>81</v>
      </c>
      <c r="U374" s="18">
        <v>47172</v>
      </c>
      <c r="V374" s="18">
        <v>47172</v>
      </c>
      <c r="W374" s="18" t="s">
        <v>1396</v>
      </c>
      <c r="X374" s="77" t="s">
        <v>1397</v>
      </c>
      <c r="Y374" s="49">
        <f t="shared" si="99"/>
        <v>43973</v>
      </c>
      <c r="Z374" s="16">
        <f t="shared" si="100"/>
        <v>48836.175925229851</v>
      </c>
      <c r="AA374" s="35">
        <f t="shared" si="101"/>
        <v>1.1105945904357186</v>
      </c>
      <c r="AB374" s="36">
        <f t="shared" si="102"/>
        <v>92809.175925229851</v>
      </c>
      <c r="AC374" s="36">
        <f t="shared" si="103"/>
        <v>-4863.1759252298507</v>
      </c>
      <c r="AD374" s="18">
        <f t="shared" si="94"/>
        <v>35702</v>
      </c>
      <c r="AE374" s="18" t="str">
        <f t="shared" si="95"/>
        <v/>
      </c>
      <c r="AF374" s="18">
        <f t="shared" si="96"/>
        <v>38238</v>
      </c>
      <c r="AG374" s="18">
        <f t="shared" si="97"/>
        <v>43973</v>
      </c>
      <c r="AH374" s="18">
        <f t="shared" si="98"/>
        <v>47172</v>
      </c>
      <c r="AI374" s="94">
        <f t="shared" si="104"/>
        <v>41105.5</v>
      </c>
      <c r="AJ374" s="39">
        <f t="shared" si="105"/>
        <v>5238.8120393208737</v>
      </c>
      <c r="AK374" s="35">
        <f t="shared" si="106"/>
        <v>0.12744795804261896</v>
      </c>
      <c r="AN374" s="41"/>
    </row>
    <row r="375" spans="1:40" s="15" customFormat="1" ht="85.5" customHeight="1" x14ac:dyDescent="0.2">
      <c r="A375" s="81">
        <v>368</v>
      </c>
      <c r="B375" s="82" t="s">
        <v>449</v>
      </c>
      <c r="C375" s="82" t="s">
        <v>1107</v>
      </c>
      <c r="D375" s="83" t="s">
        <v>1391</v>
      </c>
      <c r="E375" s="64">
        <v>80484</v>
      </c>
      <c r="F375" s="65">
        <v>80484</v>
      </c>
      <c r="G375" s="25" t="s">
        <v>1392</v>
      </c>
      <c r="H375" s="52" t="s">
        <v>1393</v>
      </c>
      <c r="I375" s="62">
        <v>350000</v>
      </c>
      <c r="J375" s="66">
        <v>350000</v>
      </c>
      <c r="K375" s="28" t="s">
        <v>1394</v>
      </c>
      <c r="L375" s="55" t="s">
        <v>1395</v>
      </c>
      <c r="M375" s="67">
        <v>86200</v>
      </c>
      <c r="N375" s="68">
        <v>86200</v>
      </c>
      <c r="O375" s="25" t="s">
        <v>1398</v>
      </c>
      <c r="P375" s="75" t="s">
        <v>1399</v>
      </c>
      <c r="Q375" s="69">
        <v>99130</v>
      </c>
      <c r="R375" s="63">
        <v>99130</v>
      </c>
      <c r="S375" s="24" t="s">
        <v>80</v>
      </c>
      <c r="T375" s="54" t="s">
        <v>81</v>
      </c>
      <c r="U375" s="18">
        <v>106340</v>
      </c>
      <c r="V375" s="18">
        <v>106340</v>
      </c>
      <c r="W375" s="18" t="s">
        <v>1396</v>
      </c>
      <c r="X375" s="77" t="s">
        <v>1397</v>
      </c>
      <c r="Y375" s="49">
        <f t="shared" si="99"/>
        <v>99130</v>
      </c>
      <c r="Z375" s="16">
        <f t="shared" si="100"/>
        <v>115370.9092587902</v>
      </c>
      <c r="AA375" s="35">
        <f t="shared" si="101"/>
        <v>1.163834452323113</v>
      </c>
      <c r="AB375" s="36">
        <f t="shared" si="102"/>
        <v>214500.9092587902</v>
      </c>
      <c r="AC375" s="36">
        <f t="shared" si="103"/>
        <v>-16240.909258790198</v>
      </c>
      <c r="AD375" s="18">
        <f t="shared" si="94"/>
        <v>80484</v>
      </c>
      <c r="AE375" s="18" t="str">
        <f t="shared" si="95"/>
        <v/>
      </c>
      <c r="AF375" s="18">
        <f t="shared" si="96"/>
        <v>86200</v>
      </c>
      <c r="AG375" s="18">
        <f t="shared" si="97"/>
        <v>99130</v>
      </c>
      <c r="AH375" s="18">
        <f t="shared" si="98"/>
        <v>106340</v>
      </c>
      <c r="AI375" s="94">
        <f t="shared" si="104"/>
        <v>92665</v>
      </c>
      <c r="AJ375" s="39">
        <f t="shared" si="105"/>
        <v>11809.838088080067</v>
      </c>
      <c r="AK375" s="35">
        <f t="shared" si="106"/>
        <v>0.12744658811935539</v>
      </c>
      <c r="AN375" s="41"/>
    </row>
    <row r="376" spans="1:40" s="15" customFormat="1" ht="85.5" customHeight="1" x14ac:dyDescent="0.2">
      <c r="A376" s="81">
        <v>369</v>
      </c>
      <c r="B376" s="82" t="s">
        <v>450</v>
      </c>
      <c r="C376" s="82" t="s">
        <v>1108</v>
      </c>
      <c r="D376" s="83" t="s">
        <v>1391</v>
      </c>
      <c r="E376" s="64">
        <v>49161</v>
      </c>
      <c r="F376" s="65">
        <v>49161</v>
      </c>
      <c r="G376" s="25" t="s">
        <v>1392</v>
      </c>
      <c r="H376" s="52" t="s">
        <v>1393</v>
      </c>
      <c r="I376" s="62">
        <v>250000</v>
      </c>
      <c r="J376" s="66">
        <v>250000</v>
      </c>
      <c r="K376" s="28" t="s">
        <v>1394</v>
      </c>
      <c r="L376" s="55" t="s">
        <v>1395</v>
      </c>
      <c r="M376" s="67">
        <v>52652</v>
      </c>
      <c r="N376" s="68">
        <v>52652</v>
      </c>
      <c r="O376" s="25" t="s">
        <v>1398</v>
      </c>
      <c r="P376" s="75" t="s">
        <v>1399</v>
      </c>
      <c r="Q376" s="69">
        <v>60550</v>
      </c>
      <c r="R376" s="63">
        <v>60550</v>
      </c>
      <c r="S376" s="24" t="s">
        <v>80</v>
      </c>
      <c r="T376" s="54" t="s">
        <v>81</v>
      </c>
      <c r="U376" s="18">
        <v>64954</v>
      </c>
      <c r="V376" s="18">
        <v>64954</v>
      </c>
      <c r="W376" s="18" t="s">
        <v>1396</v>
      </c>
      <c r="X376" s="77" t="s">
        <v>1397</v>
      </c>
      <c r="Y376" s="49">
        <f t="shared" si="99"/>
        <v>60550</v>
      </c>
      <c r="Z376" s="16">
        <f t="shared" si="100"/>
        <v>86614.170236745893</v>
      </c>
      <c r="AA376" s="35">
        <f t="shared" si="101"/>
        <v>1.4304569816143005</v>
      </c>
      <c r="AB376" s="36">
        <f t="shared" si="102"/>
        <v>147164.17023674591</v>
      </c>
      <c r="AC376" s="36">
        <f t="shared" si="103"/>
        <v>-26064.170236745893</v>
      </c>
      <c r="AD376" s="18">
        <f t="shared" si="94"/>
        <v>49161</v>
      </c>
      <c r="AE376" s="18" t="str">
        <f t="shared" si="95"/>
        <v/>
      </c>
      <c r="AF376" s="18">
        <f t="shared" si="96"/>
        <v>52652</v>
      </c>
      <c r="AG376" s="18">
        <f t="shared" si="97"/>
        <v>60550</v>
      </c>
      <c r="AH376" s="18">
        <f t="shared" si="98"/>
        <v>64954</v>
      </c>
      <c r="AI376" s="94">
        <f t="shared" si="104"/>
        <v>56601</v>
      </c>
      <c r="AJ376" s="39">
        <f t="shared" si="105"/>
        <v>7213.575598596487</v>
      </c>
      <c r="AK376" s="35">
        <f t="shared" si="106"/>
        <v>0.12744608043314581</v>
      </c>
      <c r="AN376" s="41"/>
    </row>
    <row r="377" spans="1:40" s="15" customFormat="1" ht="85.5" customHeight="1" x14ac:dyDescent="0.2">
      <c r="A377" s="81">
        <v>370</v>
      </c>
      <c r="B377" s="82" t="s">
        <v>451</v>
      </c>
      <c r="C377" s="82" t="s">
        <v>1109</v>
      </c>
      <c r="D377" s="83" t="s">
        <v>1391</v>
      </c>
      <c r="E377" s="64">
        <v>56281</v>
      </c>
      <c r="F377" s="65">
        <v>56281</v>
      </c>
      <c r="G377" s="25" t="s">
        <v>1392</v>
      </c>
      <c r="H377" s="52" t="s">
        <v>1393</v>
      </c>
      <c r="I377" s="62">
        <v>150000</v>
      </c>
      <c r="J377" s="66">
        <v>150000</v>
      </c>
      <c r="K377" s="28" t="s">
        <v>1394</v>
      </c>
      <c r="L377" s="55" t="s">
        <v>1395</v>
      </c>
      <c r="M377" s="67">
        <v>60278</v>
      </c>
      <c r="N377" s="68">
        <v>60278</v>
      </c>
      <c r="O377" s="25" t="s">
        <v>1398</v>
      </c>
      <c r="P377" s="75" t="s">
        <v>1399</v>
      </c>
      <c r="Q377" s="69">
        <v>69320</v>
      </c>
      <c r="R377" s="63">
        <v>69320</v>
      </c>
      <c r="S377" s="24" t="s">
        <v>80</v>
      </c>
      <c r="T377" s="54" t="s">
        <v>81</v>
      </c>
      <c r="U377" s="18">
        <v>74361</v>
      </c>
      <c r="V377" s="18">
        <v>74361</v>
      </c>
      <c r="W377" s="18" t="s">
        <v>1396</v>
      </c>
      <c r="X377" s="77" t="s">
        <v>1397</v>
      </c>
      <c r="Y377" s="49">
        <f t="shared" si="99"/>
        <v>69320</v>
      </c>
      <c r="Z377" s="16">
        <f t="shared" si="100"/>
        <v>38653.710837382743</v>
      </c>
      <c r="AA377" s="35">
        <f t="shared" si="101"/>
        <v>0.55761267797724667</v>
      </c>
      <c r="AB377" s="36">
        <f t="shared" si="102"/>
        <v>107973.71083738274</v>
      </c>
      <c r="AC377" s="36">
        <f t="shared" si="103"/>
        <v>30666.289162617257</v>
      </c>
      <c r="AD377" s="18">
        <f t="shared" si="94"/>
        <v>56281</v>
      </c>
      <c r="AE377" s="18" t="str">
        <f t="shared" si="95"/>
        <v/>
      </c>
      <c r="AF377" s="18">
        <f t="shared" si="96"/>
        <v>60278</v>
      </c>
      <c r="AG377" s="18">
        <f t="shared" si="97"/>
        <v>69320</v>
      </c>
      <c r="AH377" s="18">
        <f t="shared" si="98"/>
        <v>74361</v>
      </c>
      <c r="AI377" s="94">
        <f t="shared" si="104"/>
        <v>64799</v>
      </c>
      <c r="AJ377" s="39">
        <f t="shared" si="105"/>
        <v>8258.2194610379956</v>
      </c>
      <c r="AK377" s="35">
        <f t="shared" si="106"/>
        <v>0.12744362507196091</v>
      </c>
      <c r="AN377" s="41"/>
    </row>
    <row r="378" spans="1:40" s="15" customFormat="1" ht="85.5" customHeight="1" x14ac:dyDescent="0.2">
      <c r="A378" s="81">
        <v>371</v>
      </c>
      <c r="B378" s="82" t="s">
        <v>452</v>
      </c>
      <c r="C378" s="82" t="s">
        <v>1110</v>
      </c>
      <c r="D378" s="83" t="s">
        <v>1391</v>
      </c>
      <c r="E378" s="64">
        <v>78930</v>
      </c>
      <c r="F378" s="65">
        <v>78930</v>
      </c>
      <c r="G378" s="25" t="s">
        <v>1392</v>
      </c>
      <c r="H378" s="52" t="s">
        <v>1393</v>
      </c>
      <c r="I378" s="62">
        <v>200000</v>
      </c>
      <c r="J378" s="66">
        <v>200000</v>
      </c>
      <c r="K378" s="28" t="s">
        <v>1394</v>
      </c>
      <c r="L378" s="55" t="s">
        <v>1395</v>
      </c>
      <c r="M378" s="67">
        <v>84535</v>
      </c>
      <c r="N378" s="68">
        <v>84535</v>
      </c>
      <c r="O378" s="25" t="s">
        <v>1398</v>
      </c>
      <c r="P378" s="75" t="s">
        <v>1399</v>
      </c>
      <c r="Q378" s="69">
        <v>97216</v>
      </c>
      <c r="R378" s="63">
        <v>97216</v>
      </c>
      <c r="S378" s="24" t="s">
        <v>80</v>
      </c>
      <c r="T378" s="54" t="s">
        <v>81</v>
      </c>
      <c r="U378" s="18">
        <v>104287</v>
      </c>
      <c r="V378" s="18">
        <v>104287</v>
      </c>
      <c r="W378" s="18" t="s">
        <v>1396</v>
      </c>
      <c r="X378" s="77" t="s">
        <v>1397</v>
      </c>
      <c r="Y378" s="49">
        <f t="shared" si="99"/>
        <v>97216</v>
      </c>
      <c r="Z378" s="16">
        <f t="shared" si="100"/>
        <v>49661.534272513163</v>
      </c>
      <c r="AA378" s="35">
        <f t="shared" si="101"/>
        <v>0.51083704608822789</v>
      </c>
      <c r="AB378" s="36">
        <f t="shared" si="102"/>
        <v>146877.53427251318</v>
      </c>
      <c r="AC378" s="36">
        <f t="shared" si="103"/>
        <v>47554.465727486837</v>
      </c>
      <c r="AD378" s="18">
        <f t="shared" si="94"/>
        <v>78930</v>
      </c>
      <c r="AE378" s="18" t="str">
        <f t="shared" si="95"/>
        <v/>
      </c>
      <c r="AF378" s="18">
        <f t="shared" si="96"/>
        <v>84535</v>
      </c>
      <c r="AG378" s="18">
        <f t="shared" si="97"/>
        <v>97216</v>
      </c>
      <c r="AH378" s="18">
        <f t="shared" si="98"/>
        <v>104287</v>
      </c>
      <c r="AI378" s="94">
        <f t="shared" si="104"/>
        <v>90875.5</v>
      </c>
      <c r="AJ378" s="39">
        <f t="shared" si="105"/>
        <v>11582.024779804264</v>
      </c>
      <c r="AK378" s="35">
        <f t="shared" si="106"/>
        <v>0.12744936511825811</v>
      </c>
      <c r="AN378" s="41"/>
    </row>
    <row r="379" spans="1:40" s="15" customFormat="1" ht="85.5" customHeight="1" x14ac:dyDescent="0.2">
      <c r="A379" s="81">
        <v>372</v>
      </c>
      <c r="B379" s="82" t="s">
        <v>453</v>
      </c>
      <c r="C379" s="82" t="s">
        <v>1111</v>
      </c>
      <c r="D379" s="83" t="s">
        <v>1391</v>
      </c>
      <c r="E379" s="64">
        <v>123992</v>
      </c>
      <c r="F379" s="65">
        <v>123992</v>
      </c>
      <c r="G379" s="25" t="s">
        <v>1392</v>
      </c>
      <c r="H379" s="52" t="s">
        <v>1393</v>
      </c>
      <c r="I379" s="62">
        <v>950000</v>
      </c>
      <c r="J379" s="66">
        <v>950000</v>
      </c>
      <c r="K379" s="28" t="s">
        <v>1394</v>
      </c>
      <c r="L379" s="55" t="s">
        <v>1395</v>
      </c>
      <c r="M379" s="67">
        <v>132798</v>
      </c>
      <c r="N379" s="68">
        <v>132798</v>
      </c>
      <c r="O379" s="25" t="s">
        <v>1398</v>
      </c>
      <c r="P379" s="75" t="s">
        <v>1399</v>
      </c>
      <c r="Q379" s="69">
        <v>152717</v>
      </c>
      <c r="R379" s="63">
        <v>152717</v>
      </c>
      <c r="S379" s="24" t="s">
        <v>80</v>
      </c>
      <c r="T379" s="54" t="s">
        <v>81</v>
      </c>
      <c r="U379" s="18">
        <v>163825</v>
      </c>
      <c r="V379" s="18">
        <v>163825</v>
      </c>
      <c r="W379" s="18" t="s">
        <v>1396</v>
      </c>
      <c r="X379" s="77" t="s">
        <v>1397</v>
      </c>
      <c r="Y379" s="49">
        <f t="shared" si="99"/>
        <v>152717</v>
      </c>
      <c r="Z379" s="16">
        <f t="shared" si="100"/>
        <v>361096.37257150619</v>
      </c>
      <c r="AA379" s="35">
        <f t="shared" si="101"/>
        <v>2.3644805265393254</v>
      </c>
      <c r="AB379" s="36">
        <f t="shared" si="102"/>
        <v>513813.37257150619</v>
      </c>
      <c r="AC379" s="36">
        <f t="shared" si="103"/>
        <v>-208379.37257150619</v>
      </c>
      <c r="AD379" s="18">
        <f t="shared" si="94"/>
        <v>123992</v>
      </c>
      <c r="AE379" s="18" t="str">
        <f t="shared" si="95"/>
        <v/>
      </c>
      <c r="AF379" s="18">
        <f t="shared" si="96"/>
        <v>132798</v>
      </c>
      <c r="AG379" s="18">
        <f t="shared" si="97"/>
        <v>152717</v>
      </c>
      <c r="AH379" s="18">
        <f t="shared" si="98"/>
        <v>163825</v>
      </c>
      <c r="AI379" s="94">
        <f t="shared" si="104"/>
        <v>142757.5</v>
      </c>
      <c r="AJ379" s="39">
        <f t="shared" si="105"/>
        <v>18193.790387565386</v>
      </c>
      <c r="AK379" s="35">
        <f t="shared" si="106"/>
        <v>0.12744542589752123</v>
      </c>
      <c r="AN379" s="41"/>
    </row>
    <row r="380" spans="1:40" s="15" customFormat="1" ht="85.5" customHeight="1" x14ac:dyDescent="0.2">
      <c r="A380" s="81">
        <v>373</v>
      </c>
      <c r="B380" s="82" t="s">
        <v>454</v>
      </c>
      <c r="C380" s="82" t="s">
        <v>1112</v>
      </c>
      <c r="D380" s="83" t="s">
        <v>1391</v>
      </c>
      <c r="E380" s="64">
        <v>74465</v>
      </c>
      <c r="F380" s="65">
        <v>74465</v>
      </c>
      <c r="G380" s="25" t="s">
        <v>1392</v>
      </c>
      <c r="H380" s="52" t="s">
        <v>1393</v>
      </c>
      <c r="I380" s="62">
        <v>850000</v>
      </c>
      <c r="J380" s="66">
        <v>850000</v>
      </c>
      <c r="K380" s="28" t="s">
        <v>1394</v>
      </c>
      <c r="L380" s="55" t="s">
        <v>1395</v>
      </c>
      <c r="M380" s="67">
        <v>79753</v>
      </c>
      <c r="N380" s="68">
        <v>79753</v>
      </c>
      <c r="O380" s="25" t="s">
        <v>1398</v>
      </c>
      <c r="P380" s="75" t="s">
        <v>1399</v>
      </c>
      <c r="Q380" s="69">
        <v>91716</v>
      </c>
      <c r="R380" s="63">
        <v>91716</v>
      </c>
      <c r="S380" s="24" t="s">
        <v>80</v>
      </c>
      <c r="T380" s="54" t="s">
        <v>81</v>
      </c>
      <c r="U380" s="18">
        <v>98387</v>
      </c>
      <c r="V380" s="18">
        <v>98387</v>
      </c>
      <c r="W380" s="18" t="s">
        <v>1396</v>
      </c>
      <c r="X380" s="77" t="s">
        <v>1397</v>
      </c>
      <c r="Y380" s="49">
        <f t="shared" si="99"/>
        <v>91716</v>
      </c>
      <c r="Z380" s="16">
        <f t="shared" si="100"/>
        <v>341766.32128210057</v>
      </c>
      <c r="AA380" s="35">
        <f t="shared" si="101"/>
        <v>3.7263544123391839</v>
      </c>
      <c r="AB380" s="36">
        <f t="shared" si="102"/>
        <v>433482.32128210057</v>
      </c>
      <c r="AC380" s="36">
        <f t="shared" si="103"/>
        <v>-250050.32128210057</v>
      </c>
      <c r="AD380" s="18">
        <f t="shared" si="94"/>
        <v>74465</v>
      </c>
      <c r="AE380" s="18" t="str">
        <f t="shared" si="95"/>
        <v/>
      </c>
      <c r="AF380" s="18">
        <f t="shared" si="96"/>
        <v>79753</v>
      </c>
      <c r="AG380" s="18">
        <f t="shared" si="97"/>
        <v>91716</v>
      </c>
      <c r="AH380" s="18">
        <f t="shared" si="98"/>
        <v>98387</v>
      </c>
      <c r="AI380" s="94">
        <f t="shared" si="104"/>
        <v>85734.5</v>
      </c>
      <c r="AJ380" s="39">
        <f t="shared" si="105"/>
        <v>10926.510555372501</v>
      </c>
      <c r="AK380" s="35">
        <f t="shared" si="106"/>
        <v>0.12744590048781412</v>
      </c>
      <c r="AN380" s="41"/>
    </row>
    <row r="381" spans="1:40" s="15" customFormat="1" ht="85.5" customHeight="1" x14ac:dyDescent="0.2">
      <c r="A381" s="81">
        <v>374</v>
      </c>
      <c r="B381" s="82" t="s">
        <v>455</v>
      </c>
      <c r="C381" s="82" t="s">
        <v>1113</v>
      </c>
      <c r="D381" s="83" t="s">
        <v>1391</v>
      </c>
      <c r="E381" s="64">
        <v>55319</v>
      </c>
      <c r="F381" s="65">
        <v>55319</v>
      </c>
      <c r="G381" s="25" t="s">
        <v>1392</v>
      </c>
      <c r="H381" s="52" t="s">
        <v>1393</v>
      </c>
      <c r="I381" s="62">
        <v>400000</v>
      </c>
      <c r="J381" s="66">
        <v>400000</v>
      </c>
      <c r="K381" s="28" t="s">
        <v>1394</v>
      </c>
      <c r="L381" s="55" t="s">
        <v>1395</v>
      </c>
      <c r="M381" s="67">
        <v>59247</v>
      </c>
      <c r="N381" s="68">
        <v>59247</v>
      </c>
      <c r="O381" s="25" t="s">
        <v>1398</v>
      </c>
      <c r="P381" s="75" t="s">
        <v>1399</v>
      </c>
      <c r="Q381" s="69">
        <v>68135</v>
      </c>
      <c r="R381" s="63">
        <v>68135</v>
      </c>
      <c r="S381" s="24" t="s">
        <v>80</v>
      </c>
      <c r="T381" s="54" t="s">
        <v>81</v>
      </c>
      <c r="U381" s="18">
        <v>73090</v>
      </c>
      <c r="V381" s="18">
        <v>73090</v>
      </c>
      <c r="W381" s="18" t="s">
        <v>1396</v>
      </c>
      <c r="X381" s="77" t="s">
        <v>1397</v>
      </c>
      <c r="Y381" s="49">
        <f t="shared" si="99"/>
        <v>68135</v>
      </c>
      <c r="Z381" s="16">
        <f t="shared" si="100"/>
        <v>150451.45226849755</v>
      </c>
      <c r="AA381" s="35">
        <f t="shared" si="101"/>
        <v>2.2081375543919801</v>
      </c>
      <c r="AB381" s="36">
        <f t="shared" si="102"/>
        <v>218586.45226849755</v>
      </c>
      <c r="AC381" s="36">
        <f t="shared" si="103"/>
        <v>-82316.452268497553</v>
      </c>
      <c r="AD381" s="18">
        <f t="shared" si="94"/>
        <v>55319</v>
      </c>
      <c r="AE381" s="18" t="str">
        <f t="shared" si="95"/>
        <v/>
      </c>
      <c r="AF381" s="18">
        <f t="shared" si="96"/>
        <v>59247</v>
      </c>
      <c r="AG381" s="18">
        <f t="shared" si="97"/>
        <v>68135</v>
      </c>
      <c r="AH381" s="18">
        <f t="shared" si="98"/>
        <v>73090</v>
      </c>
      <c r="AI381" s="94">
        <f t="shared" si="104"/>
        <v>63691</v>
      </c>
      <c r="AJ381" s="39">
        <f t="shared" si="105"/>
        <v>8117.1870076194909</v>
      </c>
      <c r="AK381" s="35">
        <f t="shared" si="106"/>
        <v>0.12744637401861317</v>
      </c>
      <c r="AN381" s="41"/>
    </row>
    <row r="382" spans="1:40" s="15" customFormat="1" ht="85.5" customHeight="1" x14ac:dyDescent="0.2">
      <c r="A382" s="81">
        <v>375</v>
      </c>
      <c r="B382" s="82" t="s">
        <v>456</v>
      </c>
      <c r="C382" s="82" t="s">
        <v>1114</v>
      </c>
      <c r="D382" s="83" t="s">
        <v>1391</v>
      </c>
      <c r="E382" s="64">
        <v>94248</v>
      </c>
      <c r="F382" s="65">
        <v>94248</v>
      </c>
      <c r="G382" s="25" t="s">
        <v>1392</v>
      </c>
      <c r="H382" s="52" t="s">
        <v>1393</v>
      </c>
      <c r="I382" s="62">
        <v>300000</v>
      </c>
      <c r="J382" s="66">
        <v>300000</v>
      </c>
      <c r="K382" s="28" t="s">
        <v>1394</v>
      </c>
      <c r="L382" s="55" t="s">
        <v>1395</v>
      </c>
      <c r="M382" s="67">
        <v>100941</v>
      </c>
      <c r="N382" s="68">
        <v>100941</v>
      </c>
      <c r="O382" s="25" t="s">
        <v>1398</v>
      </c>
      <c r="P382" s="75" t="s">
        <v>1399</v>
      </c>
      <c r="Q382" s="69">
        <v>116083</v>
      </c>
      <c r="R382" s="63">
        <v>116083</v>
      </c>
      <c r="S382" s="24" t="s">
        <v>80</v>
      </c>
      <c r="T382" s="54" t="s">
        <v>81</v>
      </c>
      <c r="U382" s="18">
        <v>124526</v>
      </c>
      <c r="V382" s="18">
        <v>124526</v>
      </c>
      <c r="W382" s="18" t="s">
        <v>1396</v>
      </c>
      <c r="X382" s="77" t="s">
        <v>1397</v>
      </c>
      <c r="Y382" s="49">
        <f t="shared" si="99"/>
        <v>116083</v>
      </c>
      <c r="Z382" s="16">
        <f t="shared" si="100"/>
        <v>86275.748604691922</v>
      </c>
      <c r="AA382" s="35">
        <f t="shared" si="101"/>
        <v>0.74322466342782256</v>
      </c>
      <c r="AB382" s="36">
        <f t="shared" si="102"/>
        <v>202358.74860469194</v>
      </c>
      <c r="AC382" s="36">
        <f t="shared" si="103"/>
        <v>29807.251395308078</v>
      </c>
      <c r="AD382" s="18">
        <f t="shared" si="94"/>
        <v>94248</v>
      </c>
      <c r="AE382" s="18" t="str">
        <f t="shared" si="95"/>
        <v/>
      </c>
      <c r="AF382" s="18">
        <f t="shared" si="96"/>
        <v>100941</v>
      </c>
      <c r="AG382" s="18">
        <f t="shared" si="97"/>
        <v>116083</v>
      </c>
      <c r="AH382" s="18">
        <f t="shared" si="98"/>
        <v>124526</v>
      </c>
      <c r="AI382" s="94">
        <f t="shared" si="104"/>
        <v>108512</v>
      </c>
      <c r="AJ382" s="39">
        <f t="shared" si="105"/>
        <v>13829.73064331575</v>
      </c>
      <c r="AK382" s="35">
        <f t="shared" si="106"/>
        <v>0.12744885951153559</v>
      </c>
      <c r="AN382" s="41"/>
    </row>
    <row r="383" spans="1:40" s="15" customFormat="1" ht="85.5" customHeight="1" x14ac:dyDescent="0.2">
      <c r="A383" s="81">
        <v>376</v>
      </c>
      <c r="B383" s="82" t="s">
        <v>457</v>
      </c>
      <c r="C383" s="82" t="s">
        <v>1115</v>
      </c>
      <c r="D383" s="83" t="s">
        <v>1391</v>
      </c>
      <c r="E383" s="64">
        <v>264275</v>
      </c>
      <c r="F383" s="65">
        <v>264275</v>
      </c>
      <c r="G383" s="25" t="s">
        <v>1392</v>
      </c>
      <c r="H383" s="52" t="s">
        <v>1393</v>
      </c>
      <c r="I383" s="62">
        <v>750000</v>
      </c>
      <c r="J383" s="66">
        <v>750000</v>
      </c>
      <c r="K383" s="28" t="s">
        <v>1394</v>
      </c>
      <c r="L383" s="55" t="s">
        <v>1395</v>
      </c>
      <c r="M383" s="67">
        <v>283044</v>
      </c>
      <c r="N383" s="68">
        <v>283044</v>
      </c>
      <c r="O383" s="25" t="s">
        <v>1398</v>
      </c>
      <c r="P383" s="75" t="s">
        <v>1399</v>
      </c>
      <c r="Q383" s="69">
        <v>325500</v>
      </c>
      <c r="R383" s="63">
        <v>325500</v>
      </c>
      <c r="S383" s="24" t="s">
        <v>80</v>
      </c>
      <c r="T383" s="54" t="s">
        <v>81</v>
      </c>
      <c r="U383" s="18">
        <v>349175</v>
      </c>
      <c r="V383" s="18">
        <v>349175</v>
      </c>
      <c r="W383" s="18" t="s">
        <v>1396</v>
      </c>
      <c r="X383" s="77" t="s">
        <v>1397</v>
      </c>
      <c r="Y383" s="49">
        <f t="shared" si="99"/>
        <v>325500</v>
      </c>
      <c r="Z383" s="16">
        <f t="shared" si="100"/>
        <v>201603.90929915028</v>
      </c>
      <c r="AA383" s="35">
        <f t="shared" si="101"/>
        <v>0.61936684884531579</v>
      </c>
      <c r="AB383" s="36">
        <f t="shared" si="102"/>
        <v>527103.90929915034</v>
      </c>
      <c r="AC383" s="36">
        <f t="shared" si="103"/>
        <v>123896.09070084972</v>
      </c>
      <c r="AD383" s="18">
        <f t="shared" si="94"/>
        <v>264275</v>
      </c>
      <c r="AE383" s="18" t="str">
        <f t="shared" si="95"/>
        <v/>
      </c>
      <c r="AF383" s="18">
        <f t="shared" si="96"/>
        <v>283044</v>
      </c>
      <c r="AG383" s="18">
        <f t="shared" si="97"/>
        <v>325500</v>
      </c>
      <c r="AH383" s="18">
        <f t="shared" si="98"/>
        <v>349175</v>
      </c>
      <c r="AI383" s="94">
        <f t="shared" si="104"/>
        <v>304272</v>
      </c>
      <c r="AJ383" s="39">
        <f t="shared" si="105"/>
        <v>38778.336637010791</v>
      </c>
      <c r="AK383" s="35">
        <f t="shared" si="106"/>
        <v>0.12744628699653859</v>
      </c>
      <c r="AN383" s="41"/>
    </row>
    <row r="384" spans="1:40" s="15" customFormat="1" ht="85.5" customHeight="1" x14ac:dyDescent="0.2">
      <c r="A384" s="81">
        <v>377</v>
      </c>
      <c r="B384" s="82" t="s">
        <v>458</v>
      </c>
      <c r="C384" s="82" t="s">
        <v>1116</v>
      </c>
      <c r="D384" s="83" t="s">
        <v>1391</v>
      </c>
      <c r="E384" s="64">
        <v>356033</v>
      </c>
      <c r="F384" s="65">
        <v>356033</v>
      </c>
      <c r="G384" s="25" t="s">
        <v>1392</v>
      </c>
      <c r="H384" s="52" t="s">
        <v>1393</v>
      </c>
      <c r="I384" s="62">
        <v>900000</v>
      </c>
      <c r="J384" s="66">
        <v>900000</v>
      </c>
      <c r="K384" s="28" t="s">
        <v>1394</v>
      </c>
      <c r="L384" s="55" t="s">
        <v>1395</v>
      </c>
      <c r="M384" s="67">
        <v>381317</v>
      </c>
      <c r="N384" s="68">
        <v>381317</v>
      </c>
      <c r="O384" s="25" t="s">
        <v>1398</v>
      </c>
      <c r="P384" s="75" t="s">
        <v>1399</v>
      </c>
      <c r="Q384" s="69">
        <v>438515</v>
      </c>
      <c r="R384" s="63">
        <v>438515</v>
      </c>
      <c r="S384" s="24" t="s">
        <v>80</v>
      </c>
      <c r="T384" s="54" t="s">
        <v>81</v>
      </c>
      <c r="U384" s="18">
        <v>470410</v>
      </c>
      <c r="V384" s="18">
        <v>470410</v>
      </c>
      <c r="W384" s="18" t="s">
        <v>1396</v>
      </c>
      <c r="X384" s="77" t="s">
        <v>1397</v>
      </c>
      <c r="Y384" s="49">
        <f t="shared" si="99"/>
        <v>438515</v>
      </c>
      <c r="Z384" s="16">
        <f t="shared" si="100"/>
        <v>223069.41171863972</v>
      </c>
      <c r="AA384" s="35">
        <f t="shared" si="101"/>
        <v>0.5086927738358773</v>
      </c>
      <c r="AB384" s="36">
        <f t="shared" si="102"/>
        <v>661584.41171863978</v>
      </c>
      <c r="AC384" s="36">
        <f t="shared" si="103"/>
        <v>215445.58828136028</v>
      </c>
      <c r="AD384" s="18">
        <f t="shared" si="94"/>
        <v>356033</v>
      </c>
      <c r="AE384" s="18" t="str">
        <f t="shared" si="95"/>
        <v/>
      </c>
      <c r="AF384" s="18">
        <f t="shared" si="96"/>
        <v>381317</v>
      </c>
      <c r="AG384" s="18">
        <f t="shared" si="97"/>
        <v>438515</v>
      </c>
      <c r="AH384" s="18">
        <f t="shared" si="98"/>
        <v>470410</v>
      </c>
      <c r="AI384" s="94">
        <f t="shared" si="104"/>
        <v>409916</v>
      </c>
      <c r="AJ384" s="39">
        <f t="shared" si="105"/>
        <v>52242.32318963237</v>
      </c>
      <c r="AK384" s="35">
        <f t="shared" si="106"/>
        <v>0.12744641143461677</v>
      </c>
      <c r="AN384" s="41"/>
    </row>
    <row r="385" spans="1:40" s="15" customFormat="1" ht="85.5" customHeight="1" x14ac:dyDescent="0.2">
      <c r="A385" s="81">
        <v>378</v>
      </c>
      <c r="B385" s="82" t="s">
        <v>459</v>
      </c>
      <c r="C385" s="82" t="s">
        <v>1117</v>
      </c>
      <c r="D385" s="83" t="s">
        <v>1391</v>
      </c>
      <c r="E385" s="64">
        <v>205020</v>
      </c>
      <c r="F385" s="65">
        <v>205020</v>
      </c>
      <c r="G385" s="25" t="s">
        <v>1392</v>
      </c>
      <c r="H385" s="52" t="s">
        <v>1393</v>
      </c>
      <c r="I385" s="62">
        <v>450000</v>
      </c>
      <c r="J385" s="66">
        <v>450000</v>
      </c>
      <c r="K385" s="28" t="s">
        <v>1394</v>
      </c>
      <c r="L385" s="55" t="s">
        <v>1395</v>
      </c>
      <c r="M385" s="67">
        <v>219580</v>
      </c>
      <c r="N385" s="68">
        <v>219580</v>
      </c>
      <c r="O385" s="25" t="s">
        <v>1398</v>
      </c>
      <c r="P385" s="75" t="s">
        <v>1399</v>
      </c>
      <c r="Q385" s="69">
        <v>252517</v>
      </c>
      <c r="R385" s="63">
        <v>252517</v>
      </c>
      <c r="S385" s="24" t="s">
        <v>80</v>
      </c>
      <c r="T385" s="54" t="s">
        <v>81</v>
      </c>
      <c r="U385" s="18">
        <v>270884</v>
      </c>
      <c r="V385" s="18">
        <v>270884</v>
      </c>
      <c r="W385" s="18" t="s">
        <v>1396</v>
      </c>
      <c r="X385" s="77" t="s">
        <v>1397</v>
      </c>
      <c r="Y385" s="49">
        <f t="shared" si="99"/>
        <v>252517</v>
      </c>
      <c r="Z385" s="16">
        <f t="shared" si="100"/>
        <v>98754.99271530527</v>
      </c>
      <c r="AA385" s="35">
        <f t="shared" si="101"/>
        <v>0.39108255173039941</v>
      </c>
      <c r="AB385" s="36">
        <f t="shared" si="102"/>
        <v>351271.9927153053</v>
      </c>
      <c r="AC385" s="36">
        <f t="shared" si="103"/>
        <v>153762.00728469473</v>
      </c>
      <c r="AD385" s="18">
        <f t="shared" si="94"/>
        <v>205020</v>
      </c>
      <c r="AE385" s="18" t="str">
        <f t="shared" si="95"/>
        <v/>
      </c>
      <c r="AF385" s="18">
        <f t="shared" si="96"/>
        <v>219580</v>
      </c>
      <c r="AG385" s="18">
        <f t="shared" si="97"/>
        <v>252517</v>
      </c>
      <c r="AH385" s="18">
        <f t="shared" si="98"/>
        <v>270884</v>
      </c>
      <c r="AI385" s="94">
        <f t="shared" si="104"/>
        <v>236048.5</v>
      </c>
      <c r="AJ385" s="39">
        <f t="shared" si="105"/>
        <v>30083.658602581345</v>
      </c>
      <c r="AK385" s="35">
        <f t="shared" si="106"/>
        <v>0.12744693824608649</v>
      </c>
      <c r="AN385" s="41"/>
    </row>
    <row r="386" spans="1:40" s="15" customFormat="1" ht="85.5" customHeight="1" x14ac:dyDescent="0.2">
      <c r="A386" s="81">
        <v>379</v>
      </c>
      <c r="B386" s="82" t="s">
        <v>460</v>
      </c>
      <c r="C386" s="82" t="s">
        <v>1118</v>
      </c>
      <c r="D386" s="83" t="s">
        <v>1391</v>
      </c>
      <c r="E386" s="64">
        <v>791213</v>
      </c>
      <c r="F386" s="65">
        <v>791213</v>
      </c>
      <c r="G386" s="25" t="s">
        <v>1392</v>
      </c>
      <c r="H386" s="52" t="s">
        <v>1393</v>
      </c>
      <c r="I386" s="62">
        <v>1500000</v>
      </c>
      <c r="J386" s="66">
        <v>1500000</v>
      </c>
      <c r="K386" s="28" t="s">
        <v>1394</v>
      </c>
      <c r="L386" s="55" t="s">
        <v>1395</v>
      </c>
      <c r="M386" s="67">
        <v>847403</v>
      </c>
      <c r="N386" s="68">
        <v>847403</v>
      </c>
      <c r="O386" s="25" t="s">
        <v>1398</v>
      </c>
      <c r="P386" s="75" t="s">
        <v>1399</v>
      </c>
      <c r="Q386" s="69">
        <v>974514</v>
      </c>
      <c r="R386" s="63">
        <v>974514</v>
      </c>
      <c r="S386" s="24" t="s">
        <v>80</v>
      </c>
      <c r="T386" s="54" t="s">
        <v>81</v>
      </c>
      <c r="U386" s="18">
        <v>1045395</v>
      </c>
      <c r="V386" s="18">
        <v>1045395</v>
      </c>
      <c r="W386" s="18" t="s">
        <v>1396</v>
      </c>
      <c r="X386" s="77" t="s">
        <v>1397</v>
      </c>
      <c r="Y386" s="49">
        <f t="shared" si="99"/>
        <v>974514</v>
      </c>
      <c r="Z386" s="16">
        <f t="shared" si="100"/>
        <v>280429.16345933068</v>
      </c>
      <c r="AA386" s="35">
        <f t="shared" si="101"/>
        <v>0.28776309366446318</v>
      </c>
      <c r="AB386" s="36">
        <f t="shared" si="102"/>
        <v>1254943.1634593308</v>
      </c>
      <c r="AC386" s="36">
        <f t="shared" si="103"/>
        <v>694084.83654066932</v>
      </c>
      <c r="AD386" s="18">
        <f t="shared" si="94"/>
        <v>791213</v>
      </c>
      <c r="AE386" s="18" t="str">
        <f t="shared" si="95"/>
        <v/>
      </c>
      <c r="AF386" s="18">
        <f t="shared" si="96"/>
        <v>847403</v>
      </c>
      <c r="AG386" s="18">
        <f t="shared" si="97"/>
        <v>974514</v>
      </c>
      <c r="AH386" s="18">
        <f t="shared" si="98"/>
        <v>1045395</v>
      </c>
      <c r="AI386" s="94">
        <f t="shared" si="104"/>
        <v>910958.5</v>
      </c>
      <c r="AJ386" s="39">
        <f t="shared" si="105"/>
        <v>116098.81436768996</v>
      </c>
      <c r="AK386" s="35">
        <f t="shared" si="106"/>
        <v>0.12744687531615323</v>
      </c>
      <c r="AN386" s="41"/>
    </row>
    <row r="387" spans="1:40" s="15" customFormat="1" ht="85.5" customHeight="1" x14ac:dyDescent="0.2">
      <c r="A387" s="81">
        <v>380</v>
      </c>
      <c r="B387" s="82" t="s">
        <v>461</v>
      </c>
      <c r="C387" s="82" t="s">
        <v>1119</v>
      </c>
      <c r="D387" s="83" t="s">
        <v>1391</v>
      </c>
      <c r="E387" s="64">
        <v>1413109</v>
      </c>
      <c r="F387" s="65">
        <v>1413109</v>
      </c>
      <c r="G387" s="25" t="s">
        <v>1392</v>
      </c>
      <c r="H387" s="52" t="s">
        <v>1393</v>
      </c>
      <c r="I387" s="62">
        <v>4500000</v>
      </c>
      <c r="J387" s="66">
        <v>4500000</v>
      </c>
      <c r="K387" s="28" t="s">
        <v>1394</v>
      </c>
      <c r="L387" s="55" t="s">
        <v>1395</v>
      </c>
      <c r="M387" s="67">
        <v>1512027</v>
      </c>
      <c r="N387" s="68">
        <v>1512027</v>
      </c>
      <c r="O387" s="25" t="s">
        <v>1398</v>
      </c>
      <c r="P387" s="75" t="s">
        <v>1399</v>
      </c>
      <c r="Q387" s="69">
        <v>1738831</v>
      </c>
      <c r="R387" s="63">
        <v>1738831</v>
      </c>
      <c r="S387" s="24" t="s">
        <v>80</v>
      </c>
      <c r="T387" s="54" t="s">
        <v>81</v>
      </c>
      <c r="U387" s="18">
        <v>1565304</v>
      </c>
      <c r="V387" s="18">
        <v>1565304</v>
      </c>
      <c r="W387" s="18" t="s">
        <v>1396</v>
      </c>
      <c r="X387" s="77" t="s">
        <v>1397</v>
      </c>
      <c r="Y387" s="49">
        <f t="shared" si="99"/>
        <v>1565304</v>
      </c>
      <c r="Z387" s="16">
        <f t="shared" si="100"/>
        <v>1321302.5122297695</v>
      </c>
      <c r="AA387" s="35">
        <f t="shared" si="101"/>
        <v>0.84411878601841528</v>
      </c>
      <c r="AB387" s="36">
        <f t="shared" si="102"/>
        <v>2886606.5122297695</v>
      </c>
      <c r="AC387" s="36">
        <f t="shared" si="103"/>
        <v>244001.48777023051</v>
      </c>
      <c r="AD387" s="18">
        <f t="shared" si="94"/>
        <v>1413109</v>
      </c>
      <c r="AE387" s="18" t="str">
        <f t="shared" si="95"/>
        <v/>
      </c>
      <c r="AF387" s="18">
        <f t="shared" si="96"/>
        <v>1512027</v>
      </c>
      <c r="AG387" s="18">
        <f t="shared" si="97"/>
        <v>1738831</v>
      </c>
      <c r="AH387" s="18">
        <f t="shared" si="98"/>
        <v>1565304</v>
      </c>
      <c r="AI387" s="94">
        <f t="shared" si="104"/>
        <v>1538665.5</v>
      </c>
      <c r="AJ387" s="39">
        <f t="shared" si="105"/>
        <v>136452.99035046221</v>
      </c>
      <c r="AK387" s="35">
        <f t="shared" si="106"/>
        <v>8.8682686620621703E-2</v>
      </c>
      <c r="AN387" s="41"/>
    </row>
    <row r="388" spans="1:40" s="15" customFormat="1" ht="85.5" customHeight="1" x14ac:dyDescent="0.2">
      <c r="A388" s="81">
        <v>381</v>
      </c>
      <c r="B388" s="82" t="s">
        <v>462</v>
      </c>
      <c r="C388" s="82" t="s">
        <v>1120</v>
      </c>
      <c r="D388" s="83" t="s">
        <v>1391</v>
      </c>
      <c r="E388" s="64">
        <v>450967</v>
      </c>
      <c r="F388" s="65">
        <v>450967</v>
      </c>
      <c r="G388" s="25" t="s">
        <v>1392</v>
      </c>
      <c r="H388" s="52" t="s">
        <v>1393</v>
      </c>
      <c r="I388" s="62">
        <v>700000</v>
      </c>
      <c r="J388" s="66">
        <v>700000</v>
      </c>
      <c r="K388" s="28" t="s">
        <v>1394</v>
      </c>
      <c r="L388" s="55" t="s">
        <v>1395</v>
      </c>
      <c r="M388" s="67">
        <v>482994</v>
      </c>
      <c r="N388" s="68">
        <v>482994</v>
      </c>
      <c r="O388" s="25" t="s">
        <v>1398</v>
      </c>
      <c r="P388" s="75" t="s">
        <v>1399</v>
      </c>
      <c r="Q388" s="69">
        <v>555444</v>
      </c>
      <c r="R388" s="63">
        <v>555444</v>
      </c>
      <c r="S388" s="24" t="s">
        <v>80</v>
      </c>
      <c r="T388" s="54" t="s">
        <v>81</v>
      </c>
      <c r="U388" s="18">
        <v>595844</v>
      </c>
      <c r="V388" s="18">
        <v>595844</v>
      </c>
      <c r="W388" s="18" t="s">
        <v>1396</v>
      </c>
      <c r="X388" s="77" t="s">
        <v>1397</v>
      </c>
      <c r="Y388" s="49">
        <f t="shared" si="99"/>
        <v>555444</v>
      </c>
      <c r="Z388" s="16">
        <f t="shared" si="100"/>
        <v>98336.349073981852</v>
      </c>
      <c r="AA388" s="35">
        <f t="shared" si="101"/>
        <v>0.17704097816158218</v>
      </c>
      <c r="AB388" s="36">
        <f t="shared" si="102"/>
        <v>653780.34907398187</v>
      </c>
      <c r="AC388" s="36">
        <f t="shared" si="103"/>
        <v>457107.65092601813</v>
      </c>
      <c r="AD388" s="18" t="str">
        <f t="shared" si="94"/>
        <v/>
      </c>
      <c r="AE388" s="18" t="str">
        <f t="shared" si="95"/>
        <v/>
      </c>
      <c r="AF388" s="18">
        <f t="shared" si="96"/>
        <v>482994</v>
      </c>
      <c r="AG388" s="18">
        <f t="shared" si="97"/>
        <v>555444</v>
      </c>
      <c r="AH388" s="18">
        <f t="shared" si="98"/>
        <v>595844</v>
      </c>
      <c r="AI388" s="94">
        <f t="shared" si="104"/>
        <v>555444</v>
      </c>
      <c r="AJ388" s="39">
        <f t="shared" si="105"/>
        <v>57178.499747136892</v>
      </c>
      <c r="AK388" s="35">
        <f t="shared" si="106"/>
        <v>0.10294197029248113</v>
      </c>
      <c r="AN388" s="41"/>
    </row>
    <row r="389" spans="1:40" s="15" customFormat="1" ht="85.5" customHeight="1" x14ac:dyDescent="0.2">
      <c r="A389" s="81">
        <v>382</v>
      </c>
      <c r="B389" s="82" t="s">
        <v>463</v>
      </c>
      <c r="C389" s="82" t="s">
        <v>1121</v>
      </c>
      <c r="D389" s="83" t="s">
        <v>1391</v>
      </c>
      <c r="E389" s="64">
        <v>73752</v>
      </c>
      <c r="F389" s="65">
        <v>73752</v>
      </c>
      <c r="G389" s="25" t="s">
        <v>1392</v>
      </c>
      <c r="H389" s="52" t="s">
        <v>1393</v>
      </c>
      <c r="I389" s="62">
        <v>290000</v>
      </c>
      <c r="J389" s="66">
        <v>290000</v>
      </c>
      <c r="K389" s="28" t="s">
        <v>1394</v>
      </c>
      <c r="L389" s="55" t="s">
        <v>1395</v>
      </c>
      <c r="M389" s="67">
        <v>78989</v>
      </c>
      <c r="N389" s="68">
        <v>78989</v>
      </c>
      <c r="O389" s="25" t="s">
        <v>1398</v>
      </c>
      <c r="P389" s="75" t="s">
        <v>1399</v>
      </c>
      <c r="Q389" s="69">
        <v>90838</v>
      </c>
      <c r="R389" s="63">
        <v>90838</v>
      </c>
      <c r="S389" s="24" t="s">
        <v>80</v>
      </c>
      <c r="T389" s="54" t="s">
        <v>81</v>
      </c>
      <c r="U389" s="18">
        <v>97445</v>
      </c>
      <c r="V389" s="18">
        <v>97445</v>
      </c>
      <c r="W389" s="18" t="s">
        <v>1396</v>
      </c>
      <c r="X389" s="77" t="s">
        <v>1397</v>
      </c>
      <c r="Y389" s="49">
        <f t="shared" si="99"/>
        <v>90838</v>
      </c>
      <c r="Z389" s="16">
        <f t="shared" si="100"/>
        <v>92042.696856947863</v>
      </c>
      <c r="AA389" s="35">
        <f t="shared" si="101"/>
        <v>1.0132620363388434</v>
      </c>
      <c r="AB389" s="36">
        <f t="shared" si="102"/>
        <v>182880.69685694785</v>
      </c>
      <c r="AC389" s="36">
        <f t="shared" si="103"/>
        <v>-1204.6968569478631</v>
      </c>
      <c r="AD389" s="18">
        <f t="shared" ref="AD389:AD452" si="107">+IF(((IF(AND(F389&lt;=$AB389,F389&gt;=$AC389),F389,""))&lt;=0),"",(IF(AND(F389&lt;=$AB389,F389&gt;=$AC389),F389,"")))</f>
        <v>73752</v>
      </c>
      <c r="AE389" s="18" t="str">
        <f t="shared" ref="AE389:AE452" si="108">+IF(((IF(AND(J389&lt;=$AB389,J389&gt;=$AC389),J389,""))&lt;=0),"",(IF(AND(J389&lt;=$AB389,J389&gt;=$AC389),J389,"")))</f>
        <v/>
      </c>
      <c r="AF389" s="18">
        <f t="shared" ref="AF389:AF452" si="109">+IF(((IF(AND(N389&lt;=$AB389,N389&gt;=$AC389),N389,""))&lt;=0),"",(IF(AND(N389&lt;=$AB389,N389&gt;=$AC389),N389,"")))</f>
        <v>78989</v>
      </c>
      <c r="AG389" s="18">
        <f t="shared" ref="AG389:AG452" si="110">+IF(((IF(AND(R389&lt;=$AB389,R389&gt;=$AC389),R389,""))&lt;=0),"",(IF(AND(R389&lt;=$AB389,R389&gt;=$AC389),R389,"")))</f>
        <v>90838</v>
      </c>
      <c r="AH389" s="18">
        <f t="shared" ref="AH389:AH452" si="111">+IF(((IF(AND(V389&lt;=$AB389,V389&gt;=$AC389),V389,""))&lt;=0),"",(IF(AND(V389&lt;=$AB389,V389&gt;=$AC389),V389,"")))</f>
        <v>97445</v>
      </c>
      <c r="AI389" s="94">
        <f t="shared" si="104"/>
        <v>84913.5</v>
      </c>
      <c r="AJ389" s="39">
        <f t="shared" si="105"/>
        <v>10822.010749702047</v>
      </c>
      <c r="AK389" s="35">
        <f t="shared" si="106"/>
        <v>0.12744747006897664</v>
      </c>
      <c r="AN389" s="41"/>
    </row>
    <row r="390" spans="1:40" s="15" customFormat="1" ht="85.5" customHeight="1" x14ac:dyDescent="0.2">
      <c r="A390" s="81">
        <v>383</v>
      </c>
      <c r="B390" s="82" t="s">
        <v>464</v>
      </c>
      <c r="C390" s="82" t="s">
        <v>1122</v>
      </c>
      <c r="D390" s="83" t="s">
        <v>1391</v>
      </c>
      <c r="E390" s="64">
        <v>1197611</v>
      </c>
      <c r="F390" s="65">
        <v>1197611</v>
      </c>
      <c r="G390" s="25" t="s">
        <v>1392</v>
      </c>
      <c r="H390" s="52" t="s">
        <v>1393</v>
      </c>
      <c r="I390" s="62">
        <v>3500000</v>
      </c>
      <c r="J390" s="66">
        <v>3500000</v>
      </c>
      <c r="K390" s="28" t="s">
        <v>1394</v>
      </c>
      <c r="L390" s="55" t="s">
        <v>1395</v>
      </c>
      <c r="M390" s="67">
        <v>1282663</v>
      </c>
      <c r="N390" s="68">
        <v>1282663</v>
      </c>
      <c r="O390" s="25" t="s">
        <v>1398</v>
      </c>
      <c r="P390" s="75" t="s">
        <v>1399</v>
      </c>
      <c r="Q390" s="69">
        <v>1475062</v>
      </c>
      <c r="R390" s="63">
        <v>1475062</v>
      </c>
      <c r="S390" s="24" t="s">
        <v>80</v>
      </c>
      <c r="T390" s="54" t="s">
        <v>81</v>
      </c>
      <c r="U390" s="18">
        <v>1582351</v>
      </c>
      <c r="V390" s="18">
        <v>1582351</v>
      </c>
      <c r="W390" s="18" t="s">
        <v>1396</v>
      </c>
      <c r="X390" s="77" t="s">
        <v>1397</v>
      </c>
      <c r="Y390" s="49">
        <f t="shared" si="99"/>
        <v>1475062</v>
      </c>
      <c r="Z390" s="16">
        <f t="shared" si="100"/>
        <v>958277.33563165308</v>
      </c>
      <c r="AA390" s="35">
        <f t="shared" si="101"/>
        <v>0.6496522421645009</v>
      </c>
      <c r="AB390" s="36">
        <f t="shared" si="102"/>
        <v>2433339.3356316532</v>
      </c>
      <c r="AC390" s="36">
        <f t="shared" si="103"/>
        <v>516784.66436834692</v>
      </c>
      <c r="AD390" s="18">
        <f t="shared" si="107"/>
        <v>1197611</v>
      </c>
      <c r="AE390" s="18" t="str">
        <f t="shared" si="108"/>
        <v/>
      </c>
      <c r="AF390" s="18">
        <f t="shared" si="109"/>
        <v>1282663</v>
      </c>
      <c r="AG390" s="18">
        <f t="shared" si="110"/>
        <v>1475062</v>
      </c>
      <c r="AH390" s="18">
        <f t="shared" si="111"/>
        <v>1582351</v>
      </c>
      <c r="AI390" s="94">
        <f t="shared" si="104"/>
        <v>1378862.5</v>
      </c>
      <c r="AJ390" s="39">
        <f t="shared" si="105"/>
        <v>175731.55895925467</v>
      </c>
      <c r="AK390" s="35">
        <f t="shared" si="106"/>
        <v>0.12744676061554699</v>
      </c>
      <c r="AN390" s="41"/>
    </row>
    <row r="391" spans="1:40" s="15" customFormat="1" ht="85.5" customHeight="1" x14ac:dyDescent="0.2">
      <c r="A391" s="81">
        <v>384</v>
      </c>
      <c r="B391" s="82" t="s">
        <v>465</v>
      </c>
      <c r="C391" s="82" t="s">
        <v>1123</v>
      </c>
      <c r="D391" s="83" t="s">
        <v>1391</v>
      </c>
      <c r="E391" s="64">
        <v>113891</v>
      </c>
      <c r="F391" s="65">
        <v>113891</v>
      </c>
      <c r="G391" s="25" t="s">
        <v>1392</v>
      </c>
      <c r="H391" s="52" t="s">
        <v>1393</v>
      </c>
      <c r="I391" s="62">
        <v>500000</v>
      </c>
      <c r="J391" s="66">
        <v>500000</v>
      </c>
      <c r="K391" s="28" t="s">
        <v>1394</v>
      </c>
      <c r="L391" s="55" t="s">
        <v>1395</v>
      </c>
      <c r="M391" s="67">
        <v>121980</v>
      </c>
      <c r="N391" s="68">
        <v>121980</v>
      </c>
      <c r="O391" s="25" t="s">
        <v>1398</v>
      </c>
      <c r="P391" s="75" t="s">
        <v>1399</v>
      </c>
      <c r="Q391" s="69">
        <v>140277</v>
      </c>
      <c r="R391" s="63">
        <v>140277</v>
      </c>
      <c r="S391" s="24" t="s">
        <v>80</v>
      </c>
      <c r="T391" s="54" t="s">
        <v>81</v>
      </c>
      <c r="U391" s="18">
        <v>150480</v>
      </c>
      <c r="V391" s="18">
        <v>150480</v>
      </c>
      <c r="W391" s="18" t="s">
        <v>1396</v>
      </c>
      <c r="X391" s="77" t="s">
        <v>1397</v>
      </c>
      <c r="Y391" s="49">
        <f t="shared" si="99"/>
        <v>140277</v>
      </c>
      <c r="Z391" s="16">
        <f t="shared" si="100"/>
        <v>165362.58444188637</v>
      </c>
      <c r="AA391" s="35">
        <f t="shared" si="101"/>
        <v>1.1788289202213218</v>
      </c>
      <c r="AB391" s="36">
        <f t="shared" si="102"/>
        <v>305639.5844418864</v>
      </c>
      <c r="AC391" s="36">
        <f t="shared" si="103"/>
        <v>-25085.584441886371</v>
      </c>
      <c r="AD391" s="18">
        <f t="shared" si="107"/>
        <v>113891</v>
      </c>
      <c r="AE391" s="18" t="str">
        <f t="shared" si="108"/>
        <v/>
      </c>
      <c r="AF391" s="18">
        <f t="shared" si="109"/>
        <v>121980</v>
      </c>
      <c r="AG391" s="18">
        <f t="shared" si="110"/>
        <v>140277</v>
      </c>
      <c r="AH391" s="18">
        <f t="shared" si="111"/>
        <v>150480</v>
      </c>
      <c r="AI391" s="94">
        <f t="shared" si="104"/>
        <v>131128.5</v>
      </c>
      <c r="AJ391" s="39">
        <f t="shared" si="105"/>
        <v>16712.119494546467</v>
      </c>
      <c r="AK391" s="35">
        <f t="shared" si="106"/>
        <v>0.12744841506267873</v>
      </c>
      <c r="AN391" s="41"/>
    </row>
    <row r="392" spans="1:40" s="15" customFormat="1" ht="85.5" customHeight="1" x14ac:dyDescent="0.2">
      <c r="A392" s="81">
        <v>385</v>
      </c>
      <c r="B392" s="82" t="s">
        <v>466</v>
      </c>
      <c r="C392" s="82" t="s">
        <v>1124</v>
      </c>
      <c r="D392" s="83" t="s">
        <v>1391</v>
      </c>
      <c r="E392" s="64">
        <v>152580</v>
      </c>
      <c r="F392" s="65">
        <v>152580</v>
      </c>
      <c r="G392" s="25" t="s">
        <v>1392</v>
      </c>
      <c r="H392" s="52" t="s">
        <v>1393</v>
      </c>
      <c r="I392" s="62">
        <v>300000</v>
      </c>
      <c r="J392" s="66">
        <v>300000</v>
      </c>
      <c r="K392" s="28" t="s">
        <v>1394</v>
      </c>
      <c r="L392" s="55" t="s">
        <v>1395</v>
      </c>
      <c r="M392" s="67">
        <v>163417</v>
      </c>
      <c r="N392" s="68">
        <v>163417</v>
      </c>
      <c r="O392" s="25" t="s">
        <v>1398</v>
      </c>
      <c r="P392" s="75" t="s">
        <v>1399</v>
      </c>
      <c r="Q392" s="69">
        <v>187929</v>
      </c>
      <c r="R392" s="63">
        <v>187929</v>
      </c>
      <c r="S392" s="24" t="s">
        <v>80</v>
      </c>
      <c r="T392" s="54" t="s">
        <v>81</v>
      </c>
      <c r="U392" s="18">
        <v>201598</v>
      </c>
      <c r="V392" s="18">
        <v>201598</v>
      </c>
      <c r="W392" s="18" t="s">
        <v>1396</v>
      </c>
      <c r="X392" s="77" t="s">
        <v>1397</v>
      </c>
      <c r="Y392" s="49">
        <f t="shared" si="99"/>
        <v>187929</v>
      </c>
      <c r="Z392" s="16">
        <f t="shared" si="100"/>
        <v>58585.689419003997</v>
      </c>
      <c r="AA392" s="35">
        <f t="shared" si="101"/>
        <v>0.31174374055629517</v>
      </c>
      <c r="AB392" s="36">
        <f t="shared" si="102"/>
        <v>246514.68941900399</v>
      </c>
      <c r="AC392" s="36">
        <f t="shared" si="103"/>
        <v>129343.31058099601</v>
      </c>
      <c r="AD392" s="18">
        <f t="shared" si="107"/>
        <v>152580</v>
      </c>
      <c r="AE392" s="18" t="str">
        <f t="shared" si="108"/>
        <v/>
      </c>
      <c r="AF392" s="18">
        <f t="shared" si="109"/>
        <v>163417</v>
      </c>
      <c r="AG392" s="18">
        <f t="shared" si="110"/>
        <v>187929</v>
      </c>
      <c r="AH392" s="18">
        <f t="shared" si="111"/>
        <v>201598</v>
      </c>
      <c r="AI392" s="94">
        <f t="shared" si="104"/>
        <v>175673</v>
      </c>
      <c r="AJ392" s="39">
        <f t="shared" si="105"/>
        <v>22389.032210735088</v>
      </c>
      <c r="AK392" s="35">
        <f t="shared" si="106"/>
        <v>0.12744720139540561</v>
      </c>
      <c r="AN392" s="41"/>
    </row>
    <row r="393" spans="1:40" s="15" customFormat="1" ht="85.5" customHeight="1" x14ac:dyDescent="0.2">
      <c r="A393" s="81">
        <v>386</v>
      </c>
      <c r="B393" s="82" t="s">
        <v>467</v>
      </c>
      <c r="C393" s="82" t="s">
        <v>1125</v>
      </c>
      <c r="D393" s="83" t="s">
        <v>1391</v>
      </c>
      <c r="E393" s="64">
        <v>86339</v>
      </c>
      <c r="F393" s="65">
        <v>86339</v>
      </c>
      <c r="G393" s="25" t="s">
        <v>1392</v>
      </c>
      <c r="H393" s="52" t="s">
        <v>1393</v>
      </c>
      <c r="I393" s="62">
        <v>200000</v>
      </c>
      <c r="J393" s="66">
        <v>200000</v>
      </c>
      <c r="K393" s="28" t="s">
        <v>1394</v>
      </c>
      <c r="L393" s="55" t="s">
        <v>1395</v>
      </c>
      <c r="M393" s="67">
        <v>92470</v>
      </c>
      <c r="N393" s="68">
        <v>92470</v>
      </c>
      <c r="O393" s="25" t="s">
        <v>1398</v>
      </c>
      <c r="P393" s="75" t="s">
        <v>1399</v>
      </c>
      <c r="Q393" s="69">
        <v>106341</v>
      </c>
      <c r="R393" s="63">
        <v>106341</v>
      </c>
      <c r="S393" s="24" t="s">
        <v>80</v>
      </c>
      <c r="T393" s="54" t="s">
        <v>81</v>
      </c>
      <c r="U393" s="18">
        <v>114076</v>
      </c>
      <c r="V393" s="18">
        <v>114076</v>
      </c>
      <c r="W393" s="18" t="s">
        <v>1396</v>
      </c>
      <c r="X393" s="77" t="s">
        <v>1397</v>
      </c>
      <c r="Y393" s="49">
        <f t="shared" si="99"/>
        <v>106341</v>
      </c>
      <c r="Z393" s="16">
        <f t="shared" si="100"/>
        <v>46131.621646111693</v>
      </c>
      <c r="AA393" s="35">
        <f t="shared" si="101"/>
        <v>0.43380842427766986</v>
      </c>
      <c r="AB393" s="36">
        <f t="shared" si="102"/>
        <v>152472.62164611169</v>
      </c>
      <c r="AC393" s="36">
        <f t="shared" si="103"/>
        <v>60209.378353888307</v>
      </c>
      <c r="AD393" s="18">
        <f t="shared" si="107"/>
        <v>86339</v>
      </c>
      <c r="AE393" s="18" t="str">
        <f t="shared" si="108"/>
        <v/>
      </c>
      <c r="AF393" s="18">
        <f t="shared" si="109"/>
        <v>92470</v>
      </c>
      <c r="AG393" s="18">
        <f t="shared" si="110"/>
        <v>106341</v>
      </c>
      <c r="AH393" s="18">
        <f t="shared" si="111"/>
        <v>114076</v>
      </c>
      <c r="AI393" s="94">
        <f t="shared" si="104"/>
        <v>99405.5</v>
      </c>
      <c r="AJ393" s="39">
        <f t="shared" si="105"/>
        <v>12669.071381386508</v>
      </c>
      <c r="AK393" s="35">
        <f t="shared" si="106"/>
        <v>0.12744839451928222</v>
      </c>
      <c r="AN393" s="41"/>
    </row>
    <row r="394" spans="1:40" s="15" customFormat="1" ht="85.5" customHeight="1" x14ac:dyDescent="0.2">
      <c r="A394" s="81">
        <v>387</v>
      </c>
      <c r="B394" s="82" t="s">
        <v>468</v>
      </c>
      <c r="C394" s="82" t="s">
        <v>1126</v>
      </c>
      <c r="D394" s="83" t="s">
        <v>1391</v>
      </c>
      <c r="E394" s="64">
        <v>392502</v>
      </c>
      <c r="F394" s="65">
        <v>392502</v>
      </c>
      <c r="G394" s="25" t="s">
        <v>1392</v>
      </c>
      <c r="H394" s="52" t="s">
        <v>1393</v>
      </c>
      <c r="I394" s="62">
        <v>500000</v>
      </c>
      <c r="J394" s="66">
        <v>500000</v>
      </c>
      <c r="K394" s="28" t="s">
        <v>1394</v>
      </c>
      <c r="L394" s="55" t="s">
        <v>1395</v>
      </c>
      <c r="M394" s="67">
        <v>420376</v>
      </c>
      <c r="N394" s="68">
        <v>420376</v>
      </c>
      <c r="O394" s="25" t="s">
        <v>1398</v>
      </c>
      <c r="P394" s="75" t="s">
        <v>1399</v>
      </c>
      <c r="Q394" s="69">
        <v>483432</v>
      </c>
      <c r="R394" s="63">
        <v>483432</v>
      </c>
      <c r="S394" s="24" t="s">
        <v>80</v>
      </c>
      <c r="T394" s="54" t="s">
        <v>81</v>
      </c>
      <c r="U394" s="18">
        <v>518595</v>
      </c>
      <c r="V394" s="18">
        <v>518595</v>
      </c>
      <c r="W394" s="18" t="s">
        <v>1396</v>
      </c>
      <c r="X394" s="77" t="s">
        <v>1397</v>
      </c>
      <c r="Y394" s="49">
        <f t="shared" si="99"/>
        <v>483432</v>
      </c>
      <c r="Z394" s="16">
        <f t="shared" si="100"/>
        <v>54000.097740652287</v>
      </c>
      <c r="AA394" s="35">
        <f t="shared" si="101"/>
        <v>0.11170153763228807</v>
      </c>
      <c r="AB394" s="36">
        <f t="shared" si="102"/>
        <v>537432.09774065227</v>
      </c>
      <c r="AC394" s="36">
        <f t="shared" si="103"/>
        <v>429431.90225934773</v>
      </c>
      <c r="AD394" s="18" t="str">
        <f t="shared" si="107"/>
        <v/>
      </c>
      <c r="AE394" s="18">
        <f t="shared" si="108"/>
        <v>500000</v>
      </c>
      <c r="AF394" s="18" t="str">
        <f t="shared" si="109"/>
        <v/>
      </c>
      <c r="AG394" s="18">
        <f t="shared" si="110"/>
        <v>483432</v>
      </c>
      <c r="AH394" s="18">
        <f t="shared" si="111"/>
        <v>518595</v>
      </c>
      <c r="AI394" s="94">
        <f t="shared" si="104"/>
        <v>500000</v>
      </c>
      <c r="AJ394" s="39">
        <f t="shared" si="105"/>
        <v>17591.234644939886</v>
      </c>
      <c r="AK394" s="35">
        <f t="shared" si="106"/>
        <v>3.5182469289879774E-2</v>
      </c>
      <c r="AN394" s="41"/>
    </row>
    <row r="395" spans="1:40" s="15" customFormat="1" ht="85.5" customHeight="1" x14ac:dyDescent="0.2">
      <c r="A395" s="81">
        <v>388</v>
      </c>
      <c r="B395" s="82" t="s">
        <v>469</v>
      </c>
      <c r="C395" s="82" t="s">
        <v>1127</v>
      </c>
      <c r="D395" s="83" t="s">
        <v>1391</v>
      </c>
      <c r="E395" s="64">
        <v>255709</v>
      </c>
      <c r="F395" s="65">
        <v>255709</v>
      </c>
      <c r="G395" s="25" t="s">
        <v>1392</v>
      </c>
      <c r="H395" s="52" t="s">
        <v>1393</v>
      </c>
      <c r="I395" s="62">
        <v>400000</v>
      </c>
      <c r="J395" s="66">
        <v>400000</v>
      </c>
      <c r="K395" s="28" t="s">
        <v>1394</v>
      </c>
      <c r="L395" s="55" t="s">
        <v>1395</v>
      </c>
      <c r="M395" s="67">
        <v>273869</v>
      </c>
      <c r="N395" s="68">
        <v>273869</v>
      </c>
      <c r="O395" s="25" t="s">
        <v>1398</v>
      </c>
      <c r="P395" s="75" t="s">
        <v>1399</v>
      </c>
      <c r="Q395" s="69">
        <v>314949</v>
      </c>
      <c r="R395" s="63">
        <v>314949</v>
      </c>
      <c r="S395" s="24" t="s">
        <v>80</v>
      </c>
      <c r="T395" s="54" t="s">
        <v>81</v>
      </c>
      <c r="U395" s="18">
        <v>337857</v>
      </c>
      <c r="V395" s="18">
        <v>337857</v>
      </c>
      <c r="W395" s="18" t="s">
        <v>1396</v>
      </c>
      <c r="X395" s="77" t="s">
        <v>1397</v>
      </c>
      <c r="Y395" s="49">
        <f t="shared" si="99"/>
        <v>314949</v>
      </c>
      <c r="Z395" s="16">
        <f t="shared" si="100"/>
        <v>56885.240178802065</v>
      </c>
      <c r="AA395" s="35">
        <f t="shared" si="101"/>
        <v>0.18061730686175242</v>
      </c>
      <c r="AB395" s="36">
        <f t="shared" si="102"/>
        <v>371834.24017880205</v>
      </c>
      <c r="AC395" s="36">
        <f t="shared" si="103"/>
        <v>258063.75982119795</v>
      </c>
      <c r="AD395" s="18" t="str">
        <f t="shared" si="107"/>
        <v/>
      </c>
      <c r="AE395" s="18" t="str">
        <f t="shared" si="108"/>
        <v/>
      </c>
      <c r="AF395" s="18">
        <f t="shared" si="109"/>
        <v>273869</v>
      </c>
      <c r="AG395" s="18">
        <f t="shared" si="110"/>
        <v>314949</v>
      </c>
      <c r="AH395" s="18">
        <f t="shared" si="111"/>
        <v>337857</v>
      </c>
      <c r="AI395" s="94">
        <f t="shared" si="104"/>
        <v>314949</v>
      </c>
      <c r="AJ395" s="39">
        <f t="shared" si="105"/>
        <v>32421.204501580956</v>
      </c>
      <c r="AK395" s="35">
        <f t="shared" si="106"/>
        <v>0.1029411253935747</v>
      </c>
      <c r="AN395" s="41"/>
    </row>
    <row r="396" spans="1:40" s="15" customFormat="1" ht="85.5" customHeight="1" x14ac:dyDescent="0.2">
      <c r="A396" s="81">
        <v>389</v>
      </c>
      <c r="B396" s="82" t="s">
        <v>470</v>
      </c>
      <c r="C396" s="82" t="s">
        <v>1128</v>
      </c>
      <c r="D396" s="83" t="s">
        <v>1391</v>
      </c>
      <c r="E396" s="64">
        <v>562658</v>
      </c>
      <c r="F396" s="65">
        <v>562658</v>
      </c>
      <c r="G396" s="25" t="s">
        <v>1392</v>
      </c>
      <c r="H396" s="52" t="s">
        <v>1393</v>
      </c>
      <c r="I396" s="62">
        <v>750000</v>
      </c>
      <c r="J396" s="66">
        <v>750000</v>
      </c>
      <c r="K396" s="28" t="s">
        <v>1394</v>
      </c>
      <c r="L396" s="55" t="s">
        <v>1395</v>
      </c>
      <c r="M396" s="67">
        <v>602617</v>
      </c>
      <c r="N396" s="68">
        <v>602617</v>
      </c>
      <c r="O396" s="25" t="s">
        <v>1398</v>
      </c>
      <c r="P396" s="75" t="s">
        <v>1399</v>
      </c>
      <c r="Q396" s="69">
        <v>693009</v>
      </c>
      <c r="R396" s="63">
        <v>693009</v>
      </c>
      <c r="S396" s="24" t="s">
        <v>80</v>
      </c>
      <c r="T396" s="54" t="s">
        <v>81</v>
      </c>
      <c r="U396" s="18">
        <v>743415</v>
      </c>
      <c r="V396" s="18">
        <v>743415</v>
      </c>
      <c r="W396" s="18" t="s">
        <v>1396</v>
      </c>
      <c r="X396" s="77" t="s">
        <v>1397</v>
      </c>
      <c r="Y396" s="49">
        <f t="shared" si="99"/>
        <v>693009</v>
      </c>
      <c r="Z396" s="16">
        <f t="shared" si="100"/>
        <v>84233.859935894841</v>
      </c>
      <c r="AA396" s="35">
        <f t="shared" si="101"/>
        <v>0.1215480028915856</v>
      </c>
      <c r="AB396" s="36">
        <f t="shared" si="102"/>
        <v>777242.85993589484</v>
      </c>
      <c r="AC396" s="36">
        <f t="shared" si="103"/>
        <v>608775.14006410516</v>
      </c>
      <c r="AD396" s="18" t="str">
        <f t="shared" si="107"/>
        <v/>
      </c>
      <c r="AE396" s="18">
        <f t="shared" si="108"/>
        <v>750000</v>
      </c>
      <c r="AF396" s="18" t="str">
        <f t="shared" si="109"/>
        <v/>
      </c>
      <c r="AG396" s="18">
        <f t="shared" si="110"/>
        <v>693009</v>
      </c>
      <c r="AH396" s="18">
        <f t="shared" si="111"/>
        <v>743415</v>
      </c>
      <c r="AI396" s="94">
        <f t="shared" si="104"/>
        <v>743415</v>
      </c>
      <c r="AJ396" s="39">
        <f t="shared" si="105"/>
        <v>31177.184879331231</v>
      </c>
      <c r="AK396" s="35">
        <f t="shared" si="106"/>
        <v>4.1937793667509035E-2</v>
      </c>
      <c r="AN396" s="41"/>
    </row>
    <row r="397" spans="1:40" s="15" customFormat="1" ht="85.5" customHeight="1" x14ac:dyDescent="0.2">
      <c r="A397" s="81">
        <v>390</v>
      </c>
      <c r="B397" s="82" t="s">
        <v>471</v>
      </c>
      <c r="C397" s="82" t="s">
        <v>1129</v>
      </c>
      <c r="D397" s="83" t="s">
        <v>1391</v>
      </c>
      <c r="E397" s="64">
        <v>498518</v>
      </c>
      <c r="F397" s="65">
        <v>498518</v>
      </c>
      <c r="G397" s="25" t="s">
        <v>1392</v>
      </c>
      <c r="H397" s="52" t="s">
        <v>1393</v>
      </c>
      <c r="I397" s="62">
        <v>850000</v>
      </c>
      <c r="J397" s="66">
        <v>850000</v>
      </c>
      <c r="K397" s="28" t="s">
        <v>1394</v>
      </c>
      <c r="L397" s="55" t="s">
        <v>1395</v>
      </c>
      <c r="M397" s="67">
        <v>533922</v>
      </c>
      <c r="N397" s="68">
        <v>533922</v>
      </c>
      <c r="O397" s="25" t="s">
        <v>1398</v>
      </c>
      <c r="P397" s="75" t="s">
        <v>1399</v>
      </c>
      <c r="Q397" s="69">
        <v>614010</v>
      </c>
      <c r="R397" s="63">
        <v>614010</v>
      </c>
      <c r="S397" s="24" t="s">
        <v>80</v>
      </c>
      <c r="T397" s="54" t="s">
        <v>81</v>
      </c>
      <c r="U397" s="18">
        <v>658670</v>
      </c>
      <c r="V397" s="18">
        <v>658670</v>
      </c>
      <c r="W397" s="18" t="s">
        <v>1396</v>
      </c>
      <c r="X397" s="77" t="s">
        <v>1397</v>
      </c>
      <c r="Y397" s="49">
        <f t="shared" si="99"/>
        <v>614010</v>
      </c>
      <c r="Z397" s="16">
        <f t="shared" si="100"/>
        <v>137832.23908795795</v>
      </c>
      <c r="AA397" s="35">
        <f t="shared" si="101"/>
        <v>0.22447881807781297</v>
      </c>
      <c r="AB397" s="36">
        <f t="shared" si="102"/>
        <v>751842.23908795789</v>
      </c>
      <c r="AC397" s="36">
        <f t="shared" si="103"/>
        <v>476177.76091204205</v>
      </c>
      <c r="AD397" s="18">
        <f t="shared" si="107"/>
        <v>498518</v>
      </c>
      <c r="AE397" s="18" t="str">
        <f t="shared" si="108"/>
        <v/>
      </c>
      <c r="AF397" s="18">
        <f t="shared" si="109"/>
        <v>533922</v>
      </c>
      <c r="AG397" s="18">
        <f t="shared" si="110"/>
        <v>614010</v>
      </c>
      <c r="AH397" s="18">
        <f t="shared" si="111"/>
        <v>658670</v>
      </c>
      <c r="AI397" s="94">
        <f t="shared" si="104"/>
        <v>573966</v>
      </c>
      <c r="AJ397" s="39">
        <f t="shared" si="105"/>
        <v>73150.059940736435</v>
      </c>
      <c r="AK397" s="35">
        <f t="shared" si="106"/>
        <v>0.12744667792297182</v>
      </c>
      <c r="AN397" s="41"/>
    </row>
    <row r="398" spans="1:40" s="15" customFormat="1" ht="85.5" customHeight="1" x14ac:dyDescent="0.2">
      <c r="A398" s="81">
        <v>391</v>
      </c>
      <c r="B398" s="82" t="s">
        <v>472</v>
      </c>
      <c r="C398" s="82" t="s">
        <v>1130</v>
      </c>
      <c r="D398" s="83" t="s">
        <v>1391</v>
      </c>
      <c r="E398" s="64">
        <v>591463</v>
      </c>
      <c r="F398" s="65">
        <v>591463</v>
      </c>
      <c r="G398" s="25" t="s">
        <v>1392</v>
      </c>
      <c r="H398" s="52" t="s">
        <v>1393</v>
      </c>
      <c r="I398" s="62">
        <v>1500000</v>
      </c>
      <c r="J398" s="66">
        <v>1500000</v>
      </c>
      <c r="K398" s="28" t="s">
        <v>1394</v>
      </c>
      <c r="L398" s="55" t="s">
        <v>1395</v>
      </c>
      <c r="M398" s="67">
        <v>633468</v>
      </c>
      <c r="N398" s="68">
        <v>633468</v>
      </c>
      <c r="O398" s="25" t="s">
        <v>1398</v>
      </c>
      <c r="P398" s="75" t="s">
        <v>1399</v>
      </c>
      <c r="Q398" s="69">
        <v>728488</v>
      </c>
      <c r="R398" s="63">
        <v>728488</v>
      </c>
      <c r="S398" s="24" t="s">
        <v>80</v>
      </c>
      <c r="T398" s="54" t="s">
        <v>81</v>
      </c>
      <c r="U398" s="18">
        <v>781474</v>
      </c>
      <c r="V398" s="18">
        <v>781474</v>
      </c>
      <c r="W398" s="18" t="s">
        <v>1396</v>
      </c>
      <c r="X398" s="77" t="s">
        <v>1397</v>
      </c>
      <c r="Y398" s="49">
        <f t="shared" si="99"/>
        <v>728488</v>
      </c>
      <c r="Z398" s="16">
        <f t="shared" si="100"/>
        <v>372707.26513015555</v>
      </c>
      <c r="AA398" s="35">
        <f t="shared" si="101"/>
        <v>0.51161757658349283</v>
      </c>
      <c r="AB398" s="36">
        <f t="shared" si="102"/>
        <v>1101195.2651301555</v>
      </c>
      <c r="AC398" s="36">
        <f t="shared" si="103"/>
        <v>355780.73486984445</v>
      </c>
      <c r="AD398" s="18">
        <f t="shared" si="107"/>
        <v>591463</v>
      </c>
      <c r="AE398" s="18" t="str">
        <f t="shared" si="108"/>
        <v/>
      </c>
      <c r="AF398" s="18">
        <f t="shared" si="109"/>
        <v>633468</v>
      </c>
      <c r="AG398" s="18">
        <f t="shared" si="110"/>
        <v>728488</v>
      </c>
      <c r="AH398" s="18">
        <f t="shared" si="111"/>
        <v>781474</v>
      </c>
      <c r="AI398" s="94">
        <f t="shared" si="104"/>
        <v>680978</v>
      </c>
      <c r="AJ398" s="39">
        <f t="shared" si="105"/>
        <v>86788.316899511308</v>
      </c>
      <c r="AK398" s="35">
        <f t="shared" si="106"/>
        <v>0.12744657962446851</v>
      </c>
      <c r="AN398" s="41"/>
    </row>
    <row r="399" spans="1:40" s="15" customFormat="1" ht="85.5" customHeight="1" x14ac:dyDescent="0.2">
      <c r="A399" s="81">
        <v>392</v>
      </c>
      <c r="B399" s="82" t="s">
        <v>473</v>
      </c>
      <c r="C399" s="82" t="s">
        <v>1131</v>
      </c>
      <c r="D399" s="83" t="s">
        <v>1391</v>
      </c>
      <c r="E399" s="64">
        <v>93214</v>
      </c>
      <c r="F399" s="65">
        <v>93214</v>
      </c>
      <c r="G399" s="25" t="s">
        <v>1392</v>
      </c>
      <c r="H399" s="52" t="s">
        <v>1393</v>
      </c>
      <c r="I399" s="62">
        <v>220000</v>
      </c>
      <c r="J399" s="66">
        <v>220000</v>
      </c>
      <c r="K399" s="28" t="s">
        <v>1394</v>
      </c>
      <c r="L399" s="55" t="s">
        <v>1395</v>
      </c>
      <c r="M399" s="67">
        <v>99834</v>
      </c>
      <c r="N399" s="68">
        <v>99834</v>
      </c>
      <c r="O399" s="25" t="s">
        <v>1398</v>
      </c>
      <c r="P399" s="75" t="s">
        <v>1399</v>
      </c>
      <c r="Q399" s="69">
        <v>114809</v>
      </c>
      <c r="R399" s="63">
        <v>114809</v>
      </c>
      <c r="S399" s="24" t="s">
        <v>80</v>
      </c>
      <c r="T399" s="54" t="s">
        <v>81</v>
      </c>
      <c r="U399" s="18">
        <v>123159</v>
      </c>
      <c r="V399" s="18">
        <v>123159</v>
      </c>
      <c r="W399" s="18" t="s">
        <v>1396</v>
      </c>
      <c r="X399" s="77" t="s">
        <v>1397</v>
      </c>
      <c r="Y399" s="49">
        <f t="shared" si="99"/>
        <v>114809</v>
      </c>
      <c r="Z399" s="16">
        <f t="shared" si="100"/>
        <v>51576.536968858243</v>
      </c>
      <c r="AA399" s="35">
        <f t="shared" si="101"/>
        <v>0.44923775112454811</v>
      </c>
      <c r="AB399" s="36">
        <f t="shared" si="102"/>
        <v>166385.53696885824</v>
      </c>
      <c r="AC399" s="36">
        <f t="shared" si="103"/>
        <v>63232.463031141757</v>
      </c>
      <c r="AD399" s="18">
        <f t="shared" si="107"/>
        <v>93214</v>
      </c>
      <c r="AE399" s="18" t="str">
        <f t="shared" si="108"/>
        <v/>
      </c>
      <c r="AF399" s="18">
        <f t="shared" si="109"/>
        <v>99834</v>
      </c>
      <c r="AG399" s="18">
        <f t="shared" si="110"/>
        <v>114809</v>
      </c>
      <c r="AH399" s="18">
        <f t="shared" si="111"/>
        <v>123159</v>
      </c>
      <c r="AI399" s="94">
        <f t="shared" si="104"/>
        <v>107321.5</v>
      </c>
      <c r="AJ399" s="39">
        <f t="shared" si="105"/>
        <v>13677.536937134064</v>
      </c>
      <c r="AK399" s="35">
        <f t="shared" si="106"/>
        <v>0.12744451891870748</v>
      </c>
      <c r="AN399" s="41"/>
    </row>
    <row r="400" spans="1:40" s="15" customFormat="1" ht="85.5" customHeight="1" x14ac:dyDescent="0.2">
      <c r="A400" s="81">
        <v>393</v>
      </c>
      <c r="B400" s="82" t="s">
        <v>474</v>
      </c>
      <c r="C400" s="82" t="s">
        <v>1132</v>
      </c>
      <c r="D400" s="83" t="s">
        <v>1391</v>
      </c>
      <c r="E400" s="64">
        <v>898084</v>
      </c>
      <c r="F400" s="65">
        <v>898084</v>
      </c>
      <c r="G400" s="25" t="s">
        <v>1392</v>
      </c>
      <c r="H400" s="52" t="s">
        <v>1393</v>
      </c>
      <c r="I400" s="62">
        <v>3500000</v>
      </c>
      <c r="J400" s="66">
        <v>3500000</v>
      </c>
      <c r="K400" s="28" t="s">
        <v>1394</v>
      </c>
      <c r="L400" s="55" t="s">
        <v>1395</v>
      </c>
      <c r="M400" s="67">
        <v>961864</v>
      </c>
      <c r="N400" s="68">
        <v>961864</v>
      </c>
      <c r="O400" s="25" t="s">
        <v>1398</v>
      </c>
      <c r="P400" s="75" t="s">
        <v>1399</v>
      </c>
      <c r="Q400" s="69">
        <v>1106144</v>
      </c>
      <c r="R400" s="63">
        <v>1106144</v>
      </c>
      <c r="S400" s="24" t="s">
        <v>80</v>
      </c>
      <c r="T400" s="54" t="s">
        <v>81</v>
      </c>
      <c r="U400" s="18">
        <v>1186599</v>
      </c>
      <c r="V400" s="18">
        <v>1186599</v>
      </c>
      <c r="W400" s="18" t="s">
        <v>1396</v>
      </c>
      <c r="X400" s="77" t="s">
        <v>1397</v>
      </c>
      <c r="Y400" s="49">
        <f t="shared" si="99"/>
        <v>1106144</v>
      </c>
      <c r="Z400" s="16">
        <f t="shared" si="100"/>
        <v>1106861.8988826927</v>
      </c>
      <c r="AA400" s="35">
        <f t="shared" si="101"/>
        <v>1.0006490103302035</v>
      </c>
      <c r="AB400" s="36">
        <f t="shared" si="102"/>
        <v>2213005.8988826927</v>
      </c>
      <c r="AC400" s="36">
        <f t="shared" si="103"/>
        <v>-717.89888269267976</v>
      </c>
      <c r="AD400" s="18">
        <f t="shared" si="107"/>
        <v>898084</v>
      </c>
      <c r="AE400" s="18" t="str">
        <f t="shared" si="108"/>
        <v/>
      </c>
      <c r="AF400" s="18">
        <f t="shared" si="109"/>
        <v>961864</v>
      </c>
      <c r="AG400" s="18">
        <f t="shared" si="110"/>
        <v>1106144</v>
      </c>
      <c r="AH400" s="18">
        <f t="shared" si="111"/>
        <v>1186599</v>
      </c>
      <c r="AI400" s="94">
        <f t="shared" si="104"/>
        <v>1034004</v>
      </c>
      <c r="AJ400" s="39">
        <f t="shared" si="105"/>
        <v>131780.53184335184</v>
      </c>
      <c r="AK400" s="35">
        <f t="shared" si="106"/>
        <v>0.12744682984142405</v>
      </c>
      <c r="AN400" s="41"/>
    </row>
    <row r="401" spans="1:40" s="15" customFormat="1" ht="85.5" customHeight="1" x14ac:dyDescent="0.2">
      <c r="A401" s="81">
        <v>394</v>
      </c>
      <c r="B401" s="82" t="s">
        <v>475</v>
      </c>
      <c r="C401" s="82" t="s">
        <v>1133</v>
      </c>
      <c r="D401" s="83" t="s">
        <v>1391</v>
      </c>
      <c r="E401" s="64">
        <v>4769244</v>
      </c>
      <c r="F401" s="65">
        <v>4769244</v>
      </c>
      <c r="G401" s="25" t="s">
        <v>1392</v>
      </c>
      <c r="H401" s="52" t="s">
        <v>1393</v>
      </c>
      <c r="I401" s="62">
        <v>4500000</v>
      </c>
      <c r="J401" s="66">
        <v>4500000</v>
      </c>
      <c r="K401" s="28" t="s">
        <v>1394</v>
      </c>
      <c r="L401" s="55" t="s">
        <v>1395</v>
      </c>
      <c r="M401" s="67">
        <v>5103091</v>
      </c>
      <c r="N401" s="68">
        <v>5103091</v>
      </c>
      <c r="O401" s="25" t="s">
        <v>1398</v>
      </c>
      <c r="P401" s="75" t="s">
        <v>1399</v>
      </c>
      <c r="Q401" s="69">
        <v>5868554</v>
      </c>
      <c r="R401" s="63">
        <v>5868554</v>
      </c>
      <c r="S401" s="24" t="s">
        <v>80</v>
      </c>
      <c r="T401" s="54" t="s">
        <v>81</v>
      </c>
      <c r="U401" s="18">
        <v>4295402</v>
      </c>
      <c r="V401" s="18">
        <v>4295402</v>
      </c>
      <c r="W401" s="18" t="s">
        <v>1396</v>
      </c>
      <c r="X401" s="77" t="s">
        <v>1397</v>
      </c>
      <c r="Y401" s="49">
        <f t="shared" si="99"/>
        <v>4769244</v>
      </c>
      <c r="Z401" s="16">
        <f t="shared" si="100"/>
        <v>616789.11935133813</v>
      </c>
      <c r="AA401" s="35">
        <f t="shared" si="101"/>
        <v>0.1293263920552897</v>
      </c>
      <c r="AB401" s="36">
        <f t="shared" si="102"/>
        <v>5386033.1193513386</v>
      </c>
      <c r="AC401" s="36">
        <f t="shared" si="103"/>
        <v>4152454.8806486619</v>
      </c>
      <c r="AD401" s="18">
        <f t="shared" si="107"/>
        <v>4769244</v>
      </c>
      <c r="AE401" s="18">
        <f t="shared" si="108"/>
        <v>4500000</v>
      </c>
      <c r="AF401" s="18">
        <f t="shared" si="109"/>
        <v>5103091</v>
      </c>
      <c r="AG401" s="18" t="str">
        <f t="shared" si="110"/>
        <v/>
      </c>
      <c r="AH401" s="18">
        <f t="shared" si="111"/>
        <v>4295402</v>
      </c>
      <c r="AI401" s="94">
        <f t="shared" si="104"/>
        <v>4634622</v>
      </c>
      <c r="AJ401" s="39">
        <f t="shared" si="105"/>
        <v>349572.71638804517</v>
      </c>
      <c r="AK401" s="35">
        <f t="shared" si="106"/>
        <v>7.5426370562269196E-2</v>
      </c>
      <c r="AN401" s="41"/>
    </row>
    <row r="402" spans="1:40" s="15" customFormat="1" ht="85.5" customHeight="1" x14ac:dyDescent="0.2">
      <c r="A402" s="81">
        <v>395</v>
      </c>
      <c r="B402" s="82" t="s">
        <v>476</v>
      </c>
      <c r="C402" s="82" t="s">
        <v>1134</v>
      </c>
      <c r="D402" s="83" t="s">
        <v>1391</v>
      </c>
      <c r="E402" s="64">
        <v>59236</v>
      </c>
      <c r="F402" s="65">
        <v>59236</v>
      </c>
      <c r="G402" s="25" t="s">
        <v>1392</v>
      </c>
      <c r="H402" s="52" t="s">
        <v>1393</v>
      </c>
      <c r="I402" s="62">
        <v>60000</v>
      </c>
      <c r="J402" s="66">
        <v>60000</v>
      </c>
      <c r="K402" s="28" t="s">
        <v>1394</v>
      </c>
      <c r="L402" s="55" t="s">
        <v>1395</v>
      </c>
      <c r="M402" s="67">
        <v>63443</v>
      </c>
      <c r="N402" s="68">
        <v>63443</v>
      </c>
      <c r="O402" s="25" t="s">
        <v>1398</v>
      </c>
      <c r="P402" s="75" t="s">
        <v>1399</v>
      </c>
      <c r="Q402" s="69">
        <v>72959</v>
      </c>
      <c r="R402" s="63">
        <v>72959</v>
      </c>
      <c r="S402" s="24" t="s">
        <v>80</v>
      </c>
      <c r="T402" s="54" t="s">
        <v>81</v>
      </c>
      <c r="U402" s="18">
        <v>78266</v>
      </c>
      <c r="V402" s="18">
        <v>78266</v>
      </c>
      <c r="W402" s="18" t="s">
        <v>1396</v>
      </c>
      <c r="X402" s="77" t="s">
        <v>1397</v>
      </c>
      <c r="Y402" s="49">
        <f t="shared" si="99"/>
        <v>63443</v>
      </c>
      <c r="Z402" s="16">
        <f t="shared" si="100"/>
        <v>8427.9911426151739</v>
      </c>
      <c r="AA402" s="35">
        <f t="shared" si="101"/>
        <v>0.13284351532265457</v>
      </c>
      <c r="AB402" s="36">
        <f t="shared" si="102"/>
        <v>71870.991142615181</v>
      </c>
      <c r="AC402" s="36">
        <f t="shared" si="103"/>
        <v>55015.008857384826</v>
      </c>
      <c r="AD402" s="18">
        <f t="shared" si="107"/>
        <v>59236</v>
      </c>
      <c r="AE402" s="18">
        <f t="shared" si="108"/>
        <v>60000</v>
      </c>
      <c r="AF402" s="18">
        <f t="shared" si="109"/>
        <v>63443</v>
      </c>
      <c r="AG402" s="18" t="str">
        <f t="shared" si="110"/>
        <v/>
      </c>
      <c r="AH402" s="18" t="str">
        <f t="shared" si="111"/>
        <v/>
      </c>
      <c r="AI402" s="94">
        <f t="shared" si="104"/>
        <v>60000</v>
      </c>
      <c r="AJ402" s="39">
        <f t="shared" si="105"/>
        <v>2241.1601906155661</v>
      </c>
      <c r="AK402" s="35">
        <f t="shared" si="106"/>
        <v>3.735266984359277E-2</v>
      </c>
      <c r="AN402" s="41"/>
    </row>
    <row r="403" spans="1:40" s="15" customFormat="1" ht="85.5" customHeight="1" x14ac:dyDescent="0.2">
      <c r="A403" s="81">
        <v>396</v>
      </c>
      <c r="B403" s="82" t="s">
        <v>477</v>
      </c>
      <c r="C403" s="82" t="s">
        <v>1135</v>
      </c>
      <c r="D403" s="83" t="s">
        <v>1391</v>
      </c>
      <c r="E403" s="64">
        <v>61069</v>
      </c>
      <c r="F403" s="65">
        <v>61069</v>
      </c>
      <c r="G403" s="25" t="s">
        <v>1392</v>
      </c>
      <c r="H403" s="52" t="s">
        <v>1393</v>
      </c>
      <c r="I403" s="62">
        <v>90000</v>
      </c>
      <c r="J403" s="66">
        <v>90000</v>
      </c>
      <c r="K403" s="28" t="s">
        <v>1394</v>
      </c>
      <c r="L403" s="55" t="s">
        <v>1395</v>
      </c>
      <c r="M403" s="67">
        <v>65407</v>
      </c>
      <c r="N403" s="68">
        <v>65407</v>
      </c>
      <c r="O403" s="25" t="s">
        <v>1398</v>
      </c>
      <c r="P403" s="75" t="s">
        <v>1399</v>
      </c>
      <c r="Q403" s="69">
        <v>75218</v>
      </c>
      <c r="R403" s="63">
        <v>75218</v>
      </c>
      <c r="S403" s="24" t="s">
        <v>80</v>
      </c>
      <c r="T403" s="54" t="s">
        <v>81</v>
      </c>
      <c r="U403" s="18">
        <v>80689</v>
      </c>
      <c r="V403" s="18">
        <v>80689</v>
      </c>
      <c r="W403" s="18" t="s">
        <v>1396</v>
      </c>
      <c r="X403" s="77" t="s">
        <v>1397</v>
      </c>
      <c r="Y403" s="49">
        <f t="shared" si="99"/>
        <v>75218</v>
      </c>
      <c r="Z403" s="16">
        <f t="shared" si="100"/>
        <v>11641.959856484655</v>
      </c>
      <c r="AA403" s="35">
        <f t="shared" si="101"/>
        <v>0.15477624845761193</v>
      </c>
      <c r="AB403" s="36">
        <f t="shared" si="102"/>
        <v>86859.959856484653</v>
      </c>
      <c r="AC403" s="36">
        <f t="shared" si="103"/>
        <v>63576.040143515347</v>
      </c>
      <c r="AD403" s="18" t="str">
        <f t="shared" si="107"/>
        <v/>
      </c>
      <c r="AE403" s="18" t="str">
        <f t="shared" si="108"/>
        <v/>
      </c>
      <c r="AF403" s="18">
        <f t="shared" si="109"/>
        <v>65407</v>
      </c>
      <c r="AG403" s="18">
        <f t="shared" si="110"/>
        <v>75218</v>
      </c>
      <c r="AH403" s="18">
        <f t="shared" si="111"/>
        <v>80689</v>
      </c>
      <c r="AI403" s="94">
        <f t="shared" si="104"/>
        <v>75218</v>
      </c>
      <c r="AJ403" s="39">
        <f t="shared" si="105"/>
        <v>7743.0300485877833</v>
      </c>
      <c r="AK403" s="35">
        <f t="shared" si="106"/>
        <v>0.1029411849369537</v>
      </c>
      <c r="AN403" s="41"/>
    </row>
    <row r="404" spans="1:40" s="15" customFormat="1" ht="85.5" customHeight="1" x14ac:dyDescent="0.2">
      <c r="A404" s="81">
        <v>397</v>
      </c>
      <c r="B404" s="82" t="s">
        <v>478</v>
      </c>
      <c r="C404" s="82" t="s">
        <v>1136</v>
      </c>
      <c r="D404" s="83" t="s">
        <v>1391</v>
      </c>
      <c r="E404" s="64">
        <v>723236</v>
      </c>
      <c r="F404" s="65">
        <v>723236</v>
      </c>
      <c r="G404" s="25" t="s">
        <v>1392</v>
      </c>
      <c r="H404" s="52" t="s">
        <v>1393</v>
      </c>
      <c r="I404" s="62">
        <v>450000</v>
      </c>
      <c r="J404" s="66">
        <v>450000</v>
      </c>
      <c r="K404" s="28" t="s">
        <v>1394</v>
      </c>
      <c r="L404" s="55" t="s">
        <v>1395</v>
      </c>
      <c r="M404" s="67">
        <v>774599</v>
      </c>
      <c r="N404" s="68">
        <v>774599</v>
      </c>
      <c r="O404" s="25" t="s">
        <v>1398</v>
      </c>
      <c r="P404" s="75" t="s">
        <v>1399</v>
      </c>
      <c r="Q404" s="69">
        <v>890789</v>
      </c>
      <c r="R404" s="63">
        <v>890789</v>
      </c>
      <c r="S404" s="24" t="s">
        <v>80</v>
      </c>
      <c r="T404" s="54" t="s">
        <v>81</v>
      </c>
      <c r="U404" s="18">
        <v>955580</v>
      </c>
      <c r="V404" s="18">
        <v>955580</v>
      </c>
      <c r="W404" s="18" t="s">
        <v>1396</v>
      </c>
      <c r="X404" s="77" t="s">
        <v>1397</v>
      </c>
      <c r="Y404" s="49">
        <f t="shared" si="99"/>
        <v>774599</v>
      </c>
      <c r="Z404" s="16">
        <f t="shared" si="100"/>
        <v>195585.85243749086</v>
      </c>
      <c r="AA404" s="35">
        <f t="shared" si="101"/>
        <v>0.25249948997802846</v>
      </c>
      <c r="AB404" s="36">
        <f t="shared" si="102"/>
        <v>970184.85243749083</v>
      </c>
      <c r="AC404" s="36">
        <f t="shared" si="103"/>
        <v>579013.14756250917</v>
      </c>
      <c r="AD404" s="18">
        <f t="shared" si="107"/>
        <v>723236</v>
      </c>
      <c r="AE404" s="18" t="str">
        <f t="shared" si="108"/>
        <v/>
      </c>
      <c r="AF404" s="18">
        <f t="shared" si="109"/>
        <v>774599</v>
      </c>
      <c r="AG404" s="18">
        <f t="shared" si="110"/>
        <v>890789</v>
      </c>
      <c r="AH404" s="18">
        <f t="shared" si="111"/>
        <v>955580</v>
      </c>
      <c r="AI404" s="94">
        <f t="shared" si="104"/>
        <v>832694</v>
      </c>
      <c r="AJ404" s="39">
        <f t="shared" si="105"/>
        <v>106124.14587642155</v>
      </c>
      <c r="AK404" s="35">
        <f t="shared" si="106"/>
        <v>0.12744675219999368</v>
      </c>
      <c r="AN404" s="41"/>
    </row>
    <row r="405" spans="1:40" s="15" customFormat="1" ht="85.5" customHeight="1" x14ac:dyDescent="0.2">
      <c r="A405" s="81">
        <v>398</v>
      </c>
      <c r="B405" s="82" t="s">
        <v>479</v>
      </c>
      <c r="C405" s="82" t="s">
        <v>1137</v>
      </c>
      <c r="D405" s="83" t="s">
        <v>1391</v>
      </c>
      <c r="E405" s="64">
        <v>831133</v>
      </c>
      <c r="F405" s="65">
        <v>831133</v>
      </c>
      <c r="G405" s="25" t="s">
        <v>1392</v>
      </c>
      <c r="H405" s="52" t="s">
        <v>1393</v>
      </c>
      <c r="I405" s="62">
        <v>480000</v>
      </c>
      <c r="J405" s="66">
        <v>480000</v>
      </c>
      <c r="K405" s="28" t="s">
        <v>1394</v>
      </c>
      <c r="L405" s="55" t="s">
        <v>1395</v>
      </c>
      <c r="M405" s="67">
        <v>890158</v>
      </c>
      <c r="N405" s="68">
        <v>890158</v>
      </c>
      <c r="O405" s="25" t="s">
        <v>1398</v>
      </c>
      <c r="P405" s="75" t="s">
        <v>1399</v>
      </c>
      <c r="Q405" s="69">
        <v>1023682</v>
      </c>
      <c r="R405" s="63">
        <v>1023682</v>
      </c>
      <c r="S405" s="24" t="s">
        <v>80</v>
      </c>
      <c r="T405" s="54" t="s">
        <v>81</v>
      </c>
      <c r="U405" s="18">
        <v>1098139</v>
      </c>
      <c r="V405" s="18">
        <v>1098139</v>
      </c>
      <c r="W405" s="18" t="s">
        <v>1396</v>
      </c>
      <c r="X405" s="77" t="s">
        <v>1397</v>
      </c>
      <c r="Y405" s="49">
        <f t="shared" si="99"/>
        <v>890158</v>
      </c>
      <c r="Z405" s="16">
        <f t="shared" si="100"/>
        <v>239550.59809422318</v>
      </c>
      <c r="AA405" s="35">
        <f t="shared" si="101"/>
        <v>0.26911020076685621</v>
      </c>
      <c r="AB405" s="36">
        <f t="shared" si="102"/>
        <v>1129708.5980942231</v>
      </c>
      <c r="AC405" s="36">
        <f t="shared" si="103"/>
        <v>650607.40190577682</v>
      </c>
      <c r="AD405" s="18">
        <f t="shared" si="107"/>
        <v>831133</v>
      </c>
      <c r="AE405" s="18" t="str">
        <f t="shared" si="108"/>
        <v/>
      </c>
      <c r="AF405" s="18">
        <f t="shared" si="109"/>
        <v>890158</v>
      </c>
      <c r="AG405" s="18">
        <f t="shared" si="110"/>
        <v>1023682</v>
      </c>
      <c r="AH405" s="18">
        <f t="shared" si="111"/>
        <v>1098139</v>
      </c>
      <c r="AI405" s="94">
        <f t="shared" si="104"/>
        <v>956920</v>
      </c>
      <c r="AJ405" s="39">
        <f t="shared" si="105"/>
        <v>121956.23253446295</v>
      </c>
      <c r="AK405" s="35">
        <f t="shared" si="106"/>
        <v>0.12744663350589699</v>
      </c>
      <c r="AN405" s="41"/>
    </row>
    <row r="406" spans="1:40" s="15" customFormat="1" ht="85.5" customHeight="1" x14ac:dyDescent="0.2">
      <c r="A406" s="81">
        <v>399</v>
      </c>
      <c r="B406" s="82" t="s">
        <v>480</v>
      </c>
      <c r="C406" s="82" t="s">
        <v>1138</v>
      </c>
      <c r="D406" s="83" t="s">
        <v>1391</v>
      </c>
      <c r="E406" s="64">
        <v>321727</v>
      </c>
      <c r="F406" s="65">
        <v>321727</v>
      </c>
      <c r="G406" s="25" t="s">
        <v>1392</v>
      </c>
      <c r="H406" s="52" t="s">
        <v>1393</v>
      </c>
      <c r="I406" s="62">
        <v>490000</v>
      </c>
      <c r="J406" s="66">
        <v>490000</v>
      </c>
      <c r="K406" s="28" t="s">
        <v>1394</v>
      </c>
      <c r="L406" s="55" t="s">
        <v>1395</v>
      </c>
      <c r="M406" s="67">
        <v>344575</v>
      </c>
      <c r="N406" s="68">
        <v>344575</v>
      </c>
      <c r="O406" s="25" t="s">
        <v>1398</v>
      </c>
      <c r="P406" s="75" t="s">
        <v>1399</v>
      </c>
      <c r="Q406" s="69">
        <v>396261</v>
      </c>
      <c r="R406" s="63">
        <v>396261</v>
      </c>
      <c r="S406" s="24" t="s">
        <v>80</v>
      </c>
      <c r="T406" s="54" t="s">
        <v>81</v>
      </c>
      <c r="U406" s="18">
        <v>389866</v>
      </c>
      <c r="V406" s="18">
        <v>389866</v>
      </c>
      <c r="W406" s="18" t="s">
        <v>1396</v>
      </c>
      <c r="X406" s="77" t="s">
        <v>1397</v>
      </c>
      <c r="Y406" s="49">
        <f t="shared" si="99"/>
        <v>389866</v>
      </c>
      <c r="Z406" s="16">
        <f t="shared" si="100"/>
        <v>64715.506686574059</v>
      </c>
      <c r="AA406" s="35">
        <f t="shared" si="101"/>
        <v>0.16599423054735232</v>
      </c>
      <c r="AB406" s="36">
        <f t="shared" si="102"/>
        <v>454581.50668657408</v>
      </c>
      <c r="AC406" s="36">
        <f t="shared" si="103"/>
        <v>325150.49331342592</v>
      </c>
      <c r="AD406" s="18" t="str">
        <f t="shared" si="107"/>
        <v/>
      </c>
      <c r="AE406" s="18" t="str">
        <f t="shared" si="108"/>
        <v/>
      </c>
      <c r="AF406" s="18">
        <f t="shared" si="109"/>
        <v>344575</v>
      </c>
      <c r="AG406" s="18">
        <f t="shared" si="110"/>
        <v>396261</v>
      </c>
      <c r="AH406" s="18">
        <f t="shared" si="111"/>
        <v>389866</v>
      </c>
      <c r="AI406" s="94">
        <f t="shared" si="104"/>
        <v>389866</v>
      </c>
      <c r="AJ406" s="39">
        <f t="shared" si="105"/>
        <v>28176.861967460703</v>
      </c>
      <c r="AK406" s="35">
        <f t="shared" si="106"/>
        <v>7.2273196348131674E-2</v>
      </c>
      <c r="AN406" s="41"/>
    </row>
    <row r="407" spans="1:40" s="15" customFormat="1" ht="85.5" customHeight="1" x14ac:dyDescent="0.2">
      <c r="A407" s="81">
        <v>400</v>
      </c>
      <c r="B407" s="82" t="s">
        <v>481</v>
      </c>
      <c r="C407" s="82" t="s">
        <v>1139</v>
      </c>
      <c r="D407" s="83" t="s">
        <v>1391</v>
      </c>
      <c r="E407" s="64">
        <v>378158</v>
      </c>
      <c r="F407" s="65">
        <v>378158</v>
      </c>
      <c r="G407" s="25" t="s">
        <v>1392</v>
      </c>
      <c r="H407" s="52" t="s">
        <v>1393</v>
      </c>
      <c r="I407" s="62">
        <v>500000</v>
      </c>
      <c r="J407" s="66">
        <v>500000</v>
      </c>
      <c r="K407" s="28" t="s">
        <v>1394</v>
      </c>
      <c r="L407" s="55" t="s">
        <v>1395</v>
      </c>
      <c r="M407" s="67">
        <v>405014</v>
      </c>
      <c r="N407" s="68">
        <v>405014</v>
      </c>
      <c r="O407" s="25" t="s">
        <v>1398</v>
      </c>
      <c r="P407" s="75" t="s">
        <v>1399</v>
      </c>
      <c r="Q407" s="69">
        <v>465766</v>
      </c>
      <c r="R407" s="63">
        <v>465766</v>
      </c>
      <c r="S407" s="24" t="s">
        <v>80</v>
      </c>
      <c r="T407" s="54" t="s">
        <v>81</v>
      </c>
      <c r="U407" s="18">
        <v>410000</v>
      </c>
      <c r="V407" s="18">
        <v>410000</v>
      </c>
      <c r="W407" s="18" t="s">
        <v>1396</v>
      </c>
      <c r="X407" s="77" t="s">
        <v>1397</v>
      </c>
      <c r="Y407" s="49">
        <f t="shared" si="99"/>
        <v>410000</v>
      </c>
      <c r="Z407" s="16">
        <f t="shared" si="100"/>
        <v>49686.825082711694</v>
      </c>
      <c r="AA407" s="35">
        <f t="shared" si="101"/>
        <v>0.12118737825051633</v>
      </c>
      <c r="AB407" s="36">
        <f t="shared" si="102"/>
        <v>459686.8250827117</v>
      </c>
      <c r="AC407" s="36">
        <f t="shared" si="103"/>
        <v>360313.1749172883</v>
      </c>
      <c r="AD407" s="18">
        <f t="shared" si="107"/>
        <v>378158</v>
      </c>
      <c r="AE407" s="18" t="str">
        <f t="shared" si="108"/>
        <v/>
      </c>
      <c r="AF407" s="18">
        <f t="shared" si="109"/>
        <v>405014</v>
      </c>
      <c r="AG407" s="18" t="str">
        <f t="shared" si="110"/>
        <v/>
      </c>
      <c r="AH407" s="18">
        <f t="shared" si="111"/>
        <v>410000</v>
      </c>
      <c r="AI407" s="94">
        <f t="shared" si="104"/>
        <v>405014</v>
      </c>
      <c r="AJ407" s="39">
        <f t="shared" si="105"/>
        <v>17127.063846439061</v>
      </c>
      <c r="AK407" s="35">
        <f t="shared" si="106"/>
        <v>4.2287584741364646E-2</v>
      </c>
      <c r="AN407" s="41"/>
    </row>
    <row r="408" spans="1:40" s="15" customFormat="1" ht="85.5" customHeight="1" x14ac:dyDescent="0.2">
      <c r="A408" s="81">
        <v>401</v>
      </c>
      <c r="B408" s="82" t="s">
        <v>482</v>
      </c>
      <c r="C408" s="82" t="s">
        <v>1140</v>
      </c>
      <c r="D408" s="83" t="s">
        <v>1391</v>
      </c>
      <c r="E408" s="64">
        <v>310901</v>
      </c>
      <c r="F408" s="65">
        <v>310901</v>
      </c>
      <c r="G408" s="25" t="s">
        <v>1392</v>
      </c>
      <c r="H408" s="52" t="s">
        <v>1393</v>
      </c>
      <c r="I408" s="62">
        <v>450000</v>
      </c>
      <c r="J408" s="66">
        <v>450000</v>
      </c>
      <c r="K408" s="28" t="s">
        <v>1394</v>
      </c>
      <c r="L408" s="55" t="s">
        <v>1395</v>
      </c>
      <c r="M408" s="67">
        <v>332980</v>
      </c>
      <c r="N408" s="68">
        <v>332980</v>
      </c>
      <c r="O408" s="25" t="s">
        <v>1398</v>
      </c>
      <c r="P408" s="75" t="s">
        <v>1399</v>
      </c>
      <c r="Q408" s="69">
        <v>382927</v>
      </c>
      <c r="R408" s="63">
        <v>382927</v>
      </c>
      <c r="S408" s="24" t="s">
        <v>80</v>
      </c>
      <c r="T408" s="54" t="s">
        <v>81</v>
      </c>
      <c r="U408" s="18">
        <v>339866</v>
      </c>
      <c r="V408" s="18">
        <v>339866</v>
      </c>
      <c r="W408" s="18" t="s">
        <v>1396</v>
      </c>
      <c r="X408" s="77" t="s">
        <v>1397</v>
      </c>
      <c r="Y408" s="49">
        <f t="shared" si="99"/>
        <v>339866</v>
      </c>
      <c r="Z408" s="16">
        <f t="shared" si="100"/>
        <v>55036.835462261202</v>
      </c>
      <c r="AA408" s="35">
        <f t="shared" si="101"/>
        <v>0.16193686765449089</v>
      </c>
      <c r="AB408" s="36">
        <f t="shared" si="102"/>
        <v>394902.83546226122</v>
      </c>
      <c r="AC408" s="36">
        <f t="shared" si="103"/>
        <v>284829.16453773878</v>
      </c>
      <c r="AD408" s="18">
        <f t="shared" si="107"/>
        <v>310901</v>
      </c>
      <c r="AE408" s="18" t="str">
        <f t="shared" si="108"/>
        <v/>
      </c>
      <c r="AF408" s="18">
        <f t="shared" si="109"/>
        <v>332980</v>
      </c>
      <c r="AG408" s="18">
        <f t="shared" si="110"/>
        <v>382927</v>
      </c>
      <c r="AH408" s="18">
        <f t="shared" si="111"/>
        <v>339866</v>
      </c>
      <c r="AI408" s="94">
        <f t="shared" si="104"/>
        <v>336423</v>
      </c>
      <c r="AJ408" s="39">
        <f t="shared" si="105"/>
        <v>30153.175161719428</v>
      </c>
      <c r="AK408" s="35">
        <f t="shared" si="106"/>
        <v>8.962875654078177E-2</v>
      </c>
      <c r="AN408" s="41"/>
    </row>
    <row r="409" spans="1:40" s="15" customFormat="1" ht="85.5" customHeight="1" x14ac:dyDescent="0.2">
      <c r="A409" s="81">
        <v>402</v>
      </c>
      <c r="B409" s="82" t="s">
        <v>483</v>
      </c>
      <c r="C409" s="82" t="s">
        <v>1141</v>
      </c>
      <c r="D409" s="83" t="s">
        <v>1391</v>
      </c>
      <c r="E409" s="64">
        <v>617168</v>
      </c>
      <c r="F409" s="65">
        <v>617168</v>
      </c>
      <c r="G409" s="25" t="s">
        <v>1392</v>
      </c>
      <c r="H409" s="52" t="s">
        <v>1393</v>
      </c>
      <c r="I409" s="62">
        <v>650000</v>
      </c>
      <c r="J409" s="66">
        <v>650000</v>
      </c>
      <c r="K409" s="28" t="s">
        <v>1394</v>
      </c>
      <c r="L409" s="55" t="s">
        <v>1395</v>
      </c>
      <c r="M409" s="67">
        <v>660998</v>
      </c>
      <c r="N409" s="68">
        <v>660998</v>
      </c>
      <c r="O409" s="25" t="s">
        <v>1398</v>
      </c>
      <c r="P409" s="75" t="s">
        <v>1399</v>
      </c>
      <c r="Q409" s="69">
        <v>760148</v>
      </c>
      <c r="R409" s="63">
        <v>760148</v>
      </c>
      <c r="S409" s="24" t="s">
        <v>80</v>
      </c>
      <c r="T409" s="54" t="s">
        <v>81</v>
      </c>
      <c r="U409" s="18">
        <v>815437</v>
      </c>
      <c r="V409" s="18">
        <v>815437</v>
      </c>
      <c r="W409" s="18" t="s">
        <v>1396</v>
      </c>
      <c r="X409" s="77" t="s">
        <v>1397</v>
      </c>
      <c r="Y409" s="49">
        <f t="shared" si="99"/>
        <v>660998</v>
      </c>
      <c r="Z409" s="16">
        <f t="shared" si="100"/>
        <v>83401.086774693482</v>
      </c>
      <c r="AA409" s="35">
        <f t="shared" si="101"/>
        <v>0.12617449186638005</v>
      </c>
      <c r="AB409" s="36">
        <f t="shared" si="102"/>
        <v>744399.08677469345</v>
      </c>
      <c r="AC409" s="36">
        <f t="shared" si="103"/>
        <v>577596.91322530655</v>
      </c>
      <c r="AD409" s="18">
        <f t="shared" si="107"/>
        <v>617168</v>
      </c>
      <c r="AE409" s="18">
        <f t="shared" si="108"/>
        <v>650000</v>
      </c>
      <c r="AF409" s="18">
        <f t="shared" si="109"/>
        <v>660998</v>
      </c>
      <c r="AG409" s="18" t="str">
        <f t="shared" si="110"/>
        <v/>
      </c>
      <c r="AH409" s="18" t="str">
        <f t="shared" si="111"/>
        <v/>
      </c>
      <c r="AI409" s="94">
        <f t="shared" si="104"/>
        <v>650000</v>
      </c>
      <c r="AJ409" s="39">
        <f t="shared" si="105"/>
        <v>22803.381065096466</v>
      </c>
      <c r="AK409" s="35">
        <f t="shared" si="106"/>
        <v>3.5082124715533028E-2</v>
      </c>
      <c r="AN409" s="41"/>
    </row>
    <row r="410" spans="1:40" s="15" customFormat="1" ht="85.5" customHeight="1" x14ac:dyDescent="0.2">
      <c r="A410" s="81">
        <v>403</v>
      </c>
      <c r="B410" s="82" t="s">
        <v>484</v>
      </c>
      <c r="C410" s="82" t="s">
        <v>1142</v>
      </c>
      <c r="D410" s="83" t="s">
        <v>1391</v>
      </c>
      <c r="E410" s="64">
        <v>790567</v>
      </c>
      <c r="F410" s="65">
        <v>790567</v>
      </c>
      <c r="G410" s="25" t="s">
        <v>1392</v>
      </c>
      <c r="H410" s="52" t="s">
        <v>1393</v>
      </c>
      <c r="I410" s="62">
        <v>640000</v>
      </c>
      <c r="J410" s="66">
        <v>640000</v>
      </c>
      <c r="K410" s="28" t="s">
        <v>1394</v>
      </c>
      <c r="L410" s="55" t="s">
        <v>1395</v>
      </c>
      <c r="M410" s="67">
        <v>846712</v>
      </c>
      <c r="N410" s="68">
        <v>846712</v>
      </c>
      <c r="O410" s="25" t="s">
        <v>1398</v>
      </c>
      <c r="P410" s="75" t="s">
        <v>1399</v>
      </c>
      <c r="Q410" s="69">
        <v>973718</v>
      </c>
      <c r="R410" s="63">
        <v>973718</v>
      </c>
      <c r="S410" s="24" t="s">
        <v>80</v>
      </c>
      <c r="T410" s="54" t="s">
        <v>81</v>
      </c>
      <c r="U410" s="18">
        <v>875437</v>
      </c>
      <c r="V410" s="18">
        <v>875437</v>
      </c>
      <c r="W410" s="18" t="s">
        <v>1396</v>
      </c>
      <c r="X410" s="77" t="s">
        <v>1397</v>
      </c>
      <c r="Y410" s="49">
        <f t="shared" si="99"/>
        <v>846712</v>
      </c>
      <c r="Z410" s="16">
        <f t="shared" si="100"/>
        <v>123026.99465442514</v>
      </c>
      <c r="AA410" s="35">
        <f t="shared" si="101"/>
        <v>0.14529969417514474</v>
      </c>
      <c r="AB410" s="36">
        <f t="shared" si="102"/>
        <v>969738.99465442519</v>
      </c>
      <c r="AC410" s="36">
        <f t="shared" si="103"/>
        <v>723685.00534557481</v>
      </c>
      <c r="AD410" s="18">
        <f t="shared" si="107"/>
        <v>790567</v>
      </c>
      <c r="AE410" s="18" t="str">
        <f t="shared" si="108"/>
        <v/>
      </c>
      <c r="AF410" s="18">
        <f t="shared" si="109"/>
        <v>846712</v>
      </c>
      <c r="AG410" s="18" t="str">
        <f t="shared" si="110"/>
        <v/>
      </c>
      <c r="AH410" s="18">
        <f t="shared" si="111"/>
        <v>875437</v>
      </c>
      <c r="AI410" s="94">
        <f t="shared" si="104"/>
        <v>846712</v>
      </c>
      <c r="AJ410" s="39">
        <f t="shared" si="105"/>
        <v>43166.930919397084</v>
      </c>
      <c r="AK410" s="35">
        <f t="shared" si="106"/>
        <v>5.0981834342016037E-2</v>
      </c>
      <c r="AN410" s="41"/>
    </row>
    <row r="411" spans="1:40" s="15" customFormat="1" ht="85.5" customHeight="1" x14ac:dyDescent="0.2">
      <c r="A411" s="81">
        <v>404</v>
      </c>
      <c r="B411" s="82" t="s">
        <v>485</v>
      </c>
      <c r="C411" s="82" t="s">
        <v>1143</v>
      </c>
      <c r="D411" s="83" t="s">
        <v>1391</v>
      </c>
      <c r="E411" s="64">
        <v>124684</v>
      </c>
      <c r="F411" s="65">
        <v>124684</v>
      </c>
      <c r="G411" s="25" t="s">
        <v>1392</v>
      </c>
      <c r="H411" s="52" t="s">
        <v>1393</v>
      </c>
      <c r="I411" s="62">
        <v>480000</v>
      </c>
      <c r="J411" s="66">
        <v>480000</v>
      </c>
      <c r="K411" s="28" t="s">
        <v>1394</v>
      </c>
      <c r="L411" s="55" t="s">
        <v>1395</v>
      </c>
      <c r="M411" s="67">
        <v>133539</v>
      </c>
      <c r="N411" s="68">
        <v>133539</v>
      </c>
      <c r="O411" s="25" t="s">
        <v>1398</v>
      </c>
      <c r="P411" s="75" t="s">
        <v>1399</v>
      </c>
      <c r="Q411" s="69">
        <v>153570</v>
      </c>
      <c r="R411" s="63">
        <v>153570</v>
      </c>
      <c r="S411" s="24" t="s">
        <v>80</v>
      </c>
      <c r="T411" s="54" t="s">
        <v>81</v>
      </c>
      <c r="U411" s="18">
        <v>164739</v>
      </c>
      <c r="V411" s="18">
        <v>164739</v>
      </c>
      <c r="W411" s="18" t="s">
        <v>1396</v>
      </c>
      <c r="X411" s="77" t="s">
        <v>1397</v>
      </c>
      <c r="Y411" s="49">
        <f t="shared" si="99"/>
        <v>153570</v>
      </c>
      <c r="Z411" s="16">
        <f t="shared" si="100"/>
        <v>151037.63934297967</v>
      </c>
      <c r="AA411" s="35">
        <f t="shared" si="101"/>
        <v>0.98351005628039123</v>
      </c>
      <c r="AB411" s="36">
        <f t="shared" si="102"/>
        <v>304607.63934297964</v>
      </c>
      <c r="AC411" s="36">
        <f t="shared" si="103"/>
        <v>2532.3606570203265</v>
      </c>
      <c r="AD411" s="18">
        <f t="shared" si="107"/>
        <v>124684</v>
      </c>
      <c r="AE411" s="18" t="str">
        <f t="shared" si="108"/>
        <v/>
      </c>
      <c r="AF411" s="18">
        <f t="shared" si="109"/>
        <v>133539</v>
      </c>
      <c r="AG411" s="18">
        <f t="shared" si="110"/>
        <v>153570</v>
      </c>
      <c r="AH411" s="18">
        <f t="shared" si="111"/>
        <v>164739</v>
      </c>
      <c r="AI411" s="94">
        <f t="shared" si="104"/>
        <v>143554.5</v>
      </c>
      <c r="AJ411" s="39">
        <f t="shared" si="105"/>
        <v>18295.360450125052</v>
      </c>
      <c r="AK411" s="35">
        <f t="shared" si="106"/>
        <v>0.12744539843839833</v>
      </c>
      <c r="AN411" s="41"/>
    </row>
    <row r="412" spans="1:40" s="15" customFormat="1" ht="85.5" customHeight="1" x14ac:dyDescent="0.2">
      <c r="A412" s="81">
        <v>405</v>
      </c>
      <c r="B412" s="82" t="s">
        <v>486</v>
      </c>
      <c r="C412" s="82" t="s">
        <v>1144</v>
      </c>
      <c r="D412" s="83" t="s">
        <v>1391</v>
      </c>
      <c r="E412" s="64">
        <v>120539</v>
      </c>
      <c r="F412" s="65">
        <v>120539</v>
      </c>
      <c r="G412" s="25" t="s">
        <v>1392</v>
      </c>
      <c r="H412" s="52" t="s">
        <v>1393</v>
      </c>
      <c r="I412" s="62">
        <v>450000</v>
      </c>
      <c r="J412" s="66">
        <v>450000</v>
      </c>
      <c r="K412" s="28" t="s">
        <v>1394</v>
      </c>
      <c r="L412" s="55" t="s">
        <v>1395</v>
      </c>
      <c r="M412" s="67">
        <v>129100</v>
      </c>
      <c r="N412" s="68">
        <v>129100</v>
      </c>
      <c r="O412" s="25" t="s">
        <v>1398</v>
      </c>
      <c r="P412" s="75" t="s">
        <v>1399</v>
      </c>
      <c r="Q412" s="69">
        <v>148464</v>
      </c>
      <c r="R412" s="63">
        <v>148464</v>
      </c>
      <c r="S412" s="24" t="s">
        <v>80</v>
      </c>
      <c r="T412" s="54" t="s">
        <v>81</v>
      </c>
      <c r="U412" s="18">
        <v>159263</v>
      </c>
      <c r="V412" s="18">
        <v>159263</v>
      </c>
      <c r="W412" s="18" t="s">
        <v>1396</v>
      </c>
      <c r="X412" s="77" t="s">
        <v>1397</v>
      </c>
      <c r="Y412" s="49">
        <f t="shared" si="99"/>
        <v>148464</v>
      </c>
      <c r="Z412" s="16">
        <f t="shared" si="100"/>
        <v>139772.55756656954</v>
      </c>
      <c r="AA412" s="35">
        <f t="shared" si="101"/>
        <v>0.94145757602226487</v>
      </c>
      <c r="AB412" s="36">
        <f t="shared" si="102"/>
        <v>288236.55756656954</v>
      </c>
      <c r="AC412" s="36">
        <f t="shared" si="103"/>
        <v>8691.442433430464</v>
      </c>
      <c r="AD412" s="18">
        <f t="shared" si="107"/>
        <v>120539</v>
      </c>
      <c r="AE412" s="18" t="str">
        <f t="shared" si="108"/>
        <v/>
      </c>
      <c r="AF412" s="18">
        <f t="shared" si="109"/>
        <v>129100</v>
      </c>
      <c r="AG412" s="18">
        <f t="shared" si="110"/>
        <v>148464</v>
      </c>
      <c r="AH412" s="18">
        <f t="shared" si="111"/>
        <v>159263</v>
      </c>
      <c r="AI412" s="94">
        <f t="shared" si="104"/>
        <v>138782</v>
      </c>
      <c r="AJ412" s="39">
        <f t="shared" si="105"/>
        <v>17687.17517487365</v>
      </c>
      <c r="AK412" s="35">
        <f t="shared" si="106"/>
        <v>0.12744574350329041</v>
      </c>
      <c r="AN412" s="41"/>
    </row>
    <row r="413" spans="1:40" s="15" customFormat="1" ht="85.5" customHeight="1" x14ac:dyDescent="0.2">
      <c r="A413" s="81">
        <v>406</v>
      </c>
      <c r="B413" s="82" t="s">
        <v>487</v>
      </c>
      <c r="C413" s="82" t="s">
        <v>1145</v>
      </c>
      <c r="D413" s="83" t="s">
        <v>1391</v>
      </c>
      <c r="E413" s="64">
        <v>257229</v>
      </c>
      <c r="F413" s="65">
        <v>257229</v>
      </c>
      <c r="G413" s="25" t="s">
        <v>1392</v>
      </c>
      <c r="H413" s="52" t="s">
        <v>1393</v>
      </c>
      <c r="I413" s="62">
        <v>650000</v>
      </c>
      <c r="J413" s="66">
        <v>650000</v>
      </c>
      <c r="K413" s="28" t="s">
        <v>1394</v>
      </c>
      <c r="L413" s="55" t="s">
        <v>1395</v>
      </c>
      <c r="M413" s="67">
        <v>275497</v>
      </c>
      <c r="N413" s="68">
        <v>275497</v>
      </c>
      <c r="O413" s="25" t="s">
        <v>1398</v>
      </c>
      <c r="P413" s="75" t="s">
        <v>1399</v>
      </c>
      <c r="Q413" s="69">
        <v>316822</v>
      </c>
      <c r="R413" s="63">
        <v>316822</v>
      </c>
      <c r="S413" s="24" t="s">
        <v>80</v>
      </c>
      <c r="T413" s="54" t="s">
        <v>81</v>
      </c>
      <c r="U413" s="18">
        <v>339866</v>
      </c>
      <c r="V413" s="18">
        <v>339866</v>
      </c>
      <c r="W413" s="18" t="s">
        <v>1396</v>
      </c>
      <c r="X413" s="77" t="s">
        <v>1397</v>
      </c>
      <c r="Y413" s="49">
        <f t="shared" si="99"/>
        <v>316822</v>
      </c>
      <c r="Z413" s="16">
        <f t="shared" si="100"/>
        <v>161060.28406376296</v>
      </c>
      <c r="AA413" s="35">
        <f t="shared" si="101"/>
        <v>0.50836205839166138</v>
      </c>
      <c r="AB413" s="36">
        <f t="shared" si="102"/>
        <v>477882.28406376299</v>
      </c>
      <c r="AC413" s="36">
        <f t="shared" si="103"/>
        <v>155761.71593623704</v>
      </c>
      <c r="AD413" s="18">
        <f t="shared" si="107"/>
        <v>257229</v>
      </c>
      <c r="AE413" s="18" t="str">
        <f t="shared" si="108"/>
        <v/>
      </c>
      <c r="AF413" s="18">
        <f t="shared" si="109"/>
        <v>275497</v>
      </c>
      <c r="AG413" s="18">
        <f t="shared" si="110"/>
        <v>316822</v>
      </c>
      <c r="AH413" s="18">
        <f t="shared" si="111"/>
        <v>339866</v>
      </c>
      <c r="AI413" s="94">
        <f t="shared" si="104"/>
        <v>296159.5</v>
      </c>
      <c r="AJ413" s="39">
        <f t="shared" si="105"/>
        <v>37744.832939975597</v>
      </c>
      <c r="AK413" s="35">
        <f t="shared" si="106"/>
        <v>0.12744765216032442</v>
      </c>
      <c r="AN413" s="41"/>
    </row>
    <row r="414" spans="1:40" s="15" customFormat="1" ht="85.5" customHeight="1" x14ac:dyDescent="0.2">
      <c r="A414" s="81">
        <v>407</v>
      </c>
      <c r="B414" s="82" t="s">
        <v>488</v>
      </c>
      <c r="C414" s="82" t="s">
        <v>1146</v>
      </c>
      <c r="D414" s="83" t="s">
        <v>1391</v>
      </c>
      <c r="E414" s="64">
        <v>164267</v>
      </c>
      <c r="F414" s="65">
        <v>164267</v>
      </c>
      <c r="G414" s="25" t="s">
        <v>1392</v>
      </c>
      <c r="H414" s="52" t="s">
        <v>1393</v>
      </c>
      <c r="I414" s="62">
        <v>150000</v>
      </c>
      <c r="J414" s="66">
        <v>150000</v>
      </c>
      <c r="K414" s="28" t="s">
        <v>1394</v>
      </c>
      <c r="L414" s="55" t="s">
        <v>1395</v>
      </c>
      <c r="M414" s="67">
        <v>175933</v>
      </c>
      <c r="N414" s="68">
        <v>175933</v>
      </c>
      <c r="O414" s="25" t="s">
        <v>1398</v>
      </c>
      <c r="P414" s="75" t="s">
        <v>1399</v>
      </c>
      <c r="Q414" s="69">
        <v>202323</v>
      </c>
      <c r="R414" s="63">
        <v>202323</v>
      </c>
      <c r="S414" s="24" t="s">
        <v>80</v>
      </c>
      <c r="T414" s="54" t="s">
        <v>81</v>
      </c>
      <c r="U414" s="18">
        <v>217039</v>
      </c>
      <c r="V414" s="18">
        <v>217039</v>
      </c>
      <c r="W414" s="18" t="s">
        <v>1396</v>
      </c>
      <c r="X414" s="77" t="s">
        <v>1397</v>
      </c>
      <c r="Y414" s="49">
        <f t="shared" si="99"/>
        <v>175933</v>
      </c>
      <c r="Z414" s="16">
        <f t="shared" si="100"/>
        <v>27458.993331875863</v>
      </c>
      <c r="AA414" s="35">
        <f t="shared" si="101"/>
        <v>0.15607642302396857</v>
      </c>
      <c r="AB414" s="36">
        <f t="shared" si="102"/>
        <v>203391.99333187586</v>
      </c>
      <c r="AC414" s="36">
        <f t="shared" si="103"/>
        <v>148474.00666812414</v>
      </c>
      <c r="AD414" s="18">
        <f t="shared" si="107"/>
        <v>164267</v>
      </c>
      <c r="AE414" s="18">
        <f t="shared" si="108"/>
        <v>150000</v>
      </c>
      <c r="AF414" s="18">
        <f t="shared" si="109"/>
        <v>175933</v>
      </c>
      <c r="AG414" s="18">
        <f t="shared" si="110"/>
        <v>202323</v>
      </c>
      <c r="AH414" s="18" t="str">
        <f t="shared" si="111"/>
        <v/>
      </c>
      <c r="AI414" s="94">
        <f t="shared" si="104"/>
        <v>170100</v>
      </c>
      <c r="AJ414" s="39">
        <f t="shared" si="105"/>
        <v>22163.315972946526</v>
      </c>
      <c r="AK414" s="35">
        <f t="shared" si="106"/>
        <v>0.13029580231009127</v>
      </c>
      <c r="AN414" s="41"/>
    </row>
    <row r="415" spans="1:40" s="15" customFormat="1" ht="85.5" customHeight="1" x14ac:dyDescent="0.2">
      <c r="A415" s="81">
        <v>408</v>
      </c>
      <c r="B415" s="82" t="s">
        <v>489</v>
      </c>
      <c r="C415" s="82" t="s">
        <v>1147</v>
      </c>
      <c r="D415" s="83" t="s">
        <v>1391</v>
      </c>
      <c r="E415" s="64">
        <v>16389</v>
      </c>
      <c r="F415" s="65">
        <v>16389</v>
      </c>
      <c r="G415" s="25" t="s">
        <v>1392</v>
      </c>
      <c r="H415" s="52" t="s">
        <v>1393</v>
      </c>
      <c r="I415" s="62">
        <v>100000</v>
      </c>
      <c r="J415" s="66">
        <v>100000</v>
      </c>
      <c r="K415" s="28" t="s">
        <v>1394</v>
      </c>
      <c r="L415" s="55" t="s">
        <v>1395</v>
      </c>
      <c r="M415" s="67">
        <v>17552</v>
      </c>
      <c r="N415" s="68">
        <v>17552</v>
      </c>
      <c r="O415" s="25" t="s">
        <v>1398</v>
      </c>
      <c r="P415" s="75" t="s">
        <v>1399</v>
      </c>
      <c r="Q415" s="69">
        <v>20185</v>
      </c>
      <c r="R415" s="63">
        <v>20185</v>
      </c>
      <c r="S415" s="24" t="s">
        <v>80</v>
      </c>
      <c r="T415" s="54" t="s">
        <v>81</v>
      </c>
      <c r="U415" s="18">
        <v>21654</v>
      </c>
      <c r="V415" s="18">
        <v>21654</v>
      </c>
      <c r="W415" s="18" t="s">
        <v>1396</v>
      </c>
      <c r="X415" s="77" t="s">
        <v>1397</v>
      </c>
      <c r="Y415" s="49">
        <f t="shared" si="99"/>
        <v>20185</v>
      </c>
      <c r="Z415" s="16">
        <f t="shared" si="100"/>
        <v>36308.677633590567</v>
      </c>
      <c r="AA415" s="35">
        <f t="shared" si="101"/>
        <v>1.798795027673548</v>
      </c>
      <c r="AB415" s="36">
        <f t="shared" si="102"/>
        <v>56493.677633590567</v>
      </c>
      <c r="AC415" s="36">
        <f t="shared" si="103"/>
        <v>-16123.677633590567</v>
      </c>
      <c r="AD415" s="18">
        <f t="shared" si="107"/>
        <v>16389</v>
      </c>
      <c r="AE415" s="18" t="str">
        <f t="shared" si="108"/>
        <v/>
      </c>
      <c r="AF415" s="18">
        <f t="shared" si="109"/>
        <v>17552</v>
      </c>
      <c r="AG415" s="18">
        <f t="shared" si="110"/>
        <v>20185</v>
      </c>
      <c r="AH415" s="18">
        <f t="shared" si="111"/>
        <v>21654</v>
      </c>
      <c r="AI415" s="94">
        <f t="shared" si="104"/>
        <v>18868.5</v>
      </c>
      <c r="AJ415" s="39">
        <f t="shared" si="105"/>
        <v>2404.8469112745342</v>
      </c>
      <c r="AK415" s="35">
        <f t="shared" si="106"/>
        <v>0.12745299898108139</v>
      </c>
      <c r="AN415" s="41"/>
    </row>
    <row r="416" spans="1:40" s="15" customFormat="1" ht="85.5" customHeight="1" x14ac:dyDescent="0.2">
      <c r="A416" s="81">
        <v>409</v>
      </c>
      <c r="B416" s="82" t="s">
        <v>490</v>
      </c>
      <c r="C416" s="82" t="s">
        <v>1148</v>
      </c>
      <c r="D416" s="83" t="s">
        <v>1391</v>
      </c>
      <c r="E416" s="64">
        <v>11435</v>
      </c>
      <c r="F416" s="65">
        <v>11435</v>
      </c>
      <c r="G416" s="25" t="s">
        <v>1392</v>
      </c>
      <c r="H416" s="52" t="s">
        <v>1393</v>
      </c>
      <c r="I416" s="62">
        <v>100000</v>
      </c>
      <c r="J416" s="66">
        <v>100000</v>
      </c>
      <c r="K416" s="28" t="s">
        <v>1394</v>
      </c>
      <c r="L416" s="55" t="s">
        <v>1395</v>
      </c>
      <c r="M416" s="67">
        <v>12247</v>
      </c>
      <c r="N416" s="68">
        <v>12247</v>
      </c>
      <c r="O416" s="25" t="s">
        <v>1398</v>
      </c>
      <c r="P416" s="75" t="s">
        <v>1399</v>
      </c>
      <c r="Q416" s="69">
        <v>14084</v>
      </c>
      <c r="R416" s="63">
        <v>14084</v>
      </c>
      <c r="S416" s="24" t="s">
        <v>80</v>
      </c>
      <c r="T416" s="54" t="s">
        <v>81</v>
      </c>
      <c r="U416" s="18">
        <v>15108</v>
      </c>
      <c r="V416" s="18">
        <v>15108</v>
      </c>
      <c r="W416" s="18" t="s">
        <v>1396</v>
      </c>
      <c r="X416" s="77" t="s">
        <v>1397</v>
      </c>
      <c r="Y416" s="49">
        <f t="shared" si="99"/>
        <v>14084</v>
      </c>
      <c r="Z416" s="16">
        <f t="shared" si="100"/>
        <v>38837.053759264491</v>
      </c>
      <c r="AA416" s="35">
        <f t="shared" si="101"/>
        <v>2.7575300879909466</v>
      </c>
      <c r="AB416" s="36">
        <f t="shared" si="102"/>
        <v>52921.053759264491</v>
      </c>
      <c r="AC416" s="36">
        <f t="shared" si="103"/>
        <v>-24753.053759264491</v>
      </c>
      <c r="AD416" s="18">
        <f t="shared" si="107"/>
        <v>11435</v>
      </c>
      <c r="AE416" s="18" t="str">
        <f t="shared" si="108"/>
        <v/>
      </c>
      <c r="AF416" s="18">
        <f t="shared" si="109"/>
        <v>12247</v>
      </c>
      <c r="AG416" s="18">
        <f t="shared" si="110"/>
        <v>14084</v>
      </c>
      <c r="AH416" s="18">
        <f t="shared" si="111"/>
        <v>15108</v>
      </c>
      <c r="AI416" s="94">
        <f t="shared" si="104"/>
        <v>13165.5</v>
      </c>
      <c r="AJ416" s="39">
        <f t="shared" si="105"/>
        <v>1677.6953438174246</v>
      </c>
      <c r="AK416" s="35">
        <f t="shared" si="106"/>
        <v>0.12743119090178304</v>
      </c>
      <c r="AN416" s="41"/>
    </row>
    <row r="417" spans="1:40" s="15" customFormat="1" ht="85.5" customHeight="1" x14ac:dyDescent="0.2">
      <c r="A417" s="81">
        <v>410</v>
      </c>
      <c r="B417" s="82" t="s">
        <v>491</v>
      </c>
      <c r="C417" s="82" t="s">
        <v>1149</v>
      </c>
      <c r="D417" s="83" t="s">
        <v>1391</v>
      </c>
      <c r="E417" s="64">
        <v>14349</v>
      </c>
      <c r="F417" s="65">
        <v>14349</v>
      </c>
      <c r="G417" s="25" t="s">
        <v>1392</v>
      </c>
      <c r="H417" s="52" t="s">
        <v>1393</v>
      </c>
      <c r="I417" s="62">
        <v>90000</v>
      </c>
      <c r="J417" s="66">
        <v>90000</v>
      </c>
      <c r="K417" s="28" t="s">
        <v>1394</v>
      </c>
      <c r="L417" s="55" t="s">
        <v>1395</v>
      </c>
      <c r="M417" s="67">
        <v>15368</v>
      </c>
      <c r="N417" s="68">
        <v>15368</v>
      </c>
      <c r="O417" s="25" t="s">
        <v>1398</v>
      </c>
      <c r="P417" s="75" t="s">
        <v>1399</v>
      </c>
      <c r="Q417" s="69">
        <v>17674</v>
      </c>
      <c r="R417" s="63">
        <v>17674</v>
      </c>
      <c r="S417" s="24" t="s">
        <v>80</v>
      </c>
      <c r="T417" s="54" t="s">
        <v>81</v>
      </c>
      <c r="U417" s="18">
        <v>18959</v>
      </c>
      <c r="V417" s="18">
        <v>18959</v>
      </c>
      <c r="W417" s="18" t="s">
        <v>1396</v>
      </c>
      <c r="X417" s="77" t="s">
        <v>1397</v>
      </c>
      <c r="Y417" s="49">
        <f t="shared" ref="Y417:Y480" si="112">MEDIAN(F417,J417,N417,R417,V417)</f>
        <v>17674</v>
      </c>
      <c r="Z417" s="16">
        <f t="shared" ref="Z417:Z480" si="113">+STDEV(F417,J417,N417,R417,V417)</f>
        <v>32881.676820077169</v>
      </c>
      <c r="AA417" s="35">
        <f t="shared" ref="AA417:AA480" si="114">Z417/Y417</f>
        <v>1.8604547255899722</v>
      </c>
      <c r="AB417" s="36">
        <f t="shared" ref="AB417:AB480" si="115">+Y417+Z417</f>
        <v>50555.676820077169</v>
      </c>
      <c r="AC417" s="36">
        <f t="shared" ref="AC417:AC480" si="116">Y417-Z417</f>
        <v>-15207.676820077169</v>
      </c>
      <c r="AD417" s="18">
        <f t="shared" si="107"/>
        <v>14349</v>
      </c>
      <c r="AE417" s="18" t="str">
        <f t="shared" si="108"/>
        <v/>
      </c>
      <c r="AF417" s="18">
        <f t="shared" si="109"/>
        <v>15368</v>
      </c>
      <c r="AG417" s="18">
        <f t="shared" si="110"/>
        <v>17674</v>
      </c>
      <c r="AH417" s="18">
        <f t="shared" si="111"/>
        <v>18959</v>
      </c>
      <c r="AI417" s="94">
        <f t="shared" ref="AI417:AI480" si="117">+MEDIAN(AD417:AH417)</f>
        <v>16521</v>
      </c>
      <c r="AJ417" s="39">
        <f t="shared" ref="AJ417:AJ480" si="118">+STDEV(AD417:AH417)</f>
        <v>2105.7506183464998</v>
      </c>
      <c r="AK417" s="35">
        <f t="shared" ref="AK417:AK480" si="119">+AJ417/AI417</f>
        <v>0.12745902901437564</v>
      </c>
      <c r="AN417" s="41"/>
    </row>
    <row r="418" spans="1:40" s="15" customFormat="1" ht="85.5" customHeight="1" x14ac:dyDescent="0.2">
      <c r="A418" s="81">
        <v>411</v>
      </c>
      <c r="B418" s="82" t="s">
        <v>492</v>
      </c>
      <c r="C418" s="82" t="s">
        <v>1150</v>
      </c>
      <c r="D418" s="83" t="s">
        <v>1391</v>
      </c>
      <c r="E418" s="64">
        <v>8559</v>
      </c>
      <c r="F418" s="65">
        <v>8559</v>
      </c>
      <c r="G418" s="25" t="s">
        <v>1392</v>
      </c>
      <c r="H418" s="52" t="s">
        <v>1393</v>
      </c>
      <c r="I418" s="62">
        <v>90000</v>
      </c>
      <c r="J418" s="66">
        <v>90000</v>
      </c>
      <c r="K418" s="28" t="s">
        <v>1394</v>
      </c>
      <c r="L418" s="55" t="s">
        <v>1395</v>
      </c>
      <c r="M418" s="67">
        <v>9167</v>
      </c>
      <c r="N418" s="68">
        <v>9167</v>
      </c>
      <c r="O418" s="25" t="s">
        <v>1398</v>
      </c>
      <c r="P418" s="75" t="s">
        <v>1399</v>
      </c>
      <c r="Q418" s="69">
        <v>10542</v>
      </c>
      <c r="R418" s="63">
        <v>10542</v>
      </c>
      <c r="S418" s="24" t="s">
        <v>80</v>
      </c>
      <c r="T418" s="54" t="s">
        <v>81</v>
      </c>
      <c r="U418" s="18">
        <v>11309</v>
      </c>
      <c r="V418" s="18">
        <v>11309</v>
      </c>
      <c r="W418" s="18" t="s">
        <v>1396</v>
      </c>
      <c r="X418" s="77" t="s">
        <v>1397</v>
      </c>
      <c r="Y418" s="49">
        <f t="shared" si="112"/>
        <v>10542</v>
      </c>
      <c r="Z418" s="16">
        <f t="shared" si="113"/>
        <v>35840.890855278696</v>
      </c>
      <c r="AA418" s="35">
        <f t="shared" si="114"/>
        <v>3.3998189010888535</v>
      </c>
      <c r="AB418" s="36">
        <f t="shared" si="115"/>
        <v>46382.890855278696</v>
      </c>
      <c r="AC418" s="36">
        <f t="shared" si="116"/>
        <v>-25298.890855278696</v>
      </c>
      <c r="AD418" s="18">
        <f t="shared" si="107"/>
        <v>8559</v>
      </c>
      <c r="AE418" s="18" t="str">
        <f t="shared" si="108"/>
        <v/>
      </c>
      <c r="AF418" s="18">
        <f t="shared" si="109"/>
        <v>9167</v>
      </c>
      <c r="AG418" s="18">
        <f t="shared" si="110"/>
        <v>10542</v>
      </c>
      <c r="AH418" s="18">
        <f t="shared" si="111"/>
        <v>11309</v>
      </c>
      <c r="AI418" s="94">
        <f t="shared" si="117"/>
        <v>9854.5</v>
      </c>
      <c r="AJ418" s="39">
        <f t="shared" si="118"/>
        <v>1256.0364578042045</v>
      </c>
      <c r="AK418" s="35">
        <f t="shared" si="119"/>
        <v>0.12745816203807442</v>
      </c>
      <c r="AN418" s="41"/>
    </row>
    <row r="419" spans="1:40" s="15" customFormat="1" ht="85.5" customHeight="1" x14ac:dyDescent="0.2">
      <c r="A419" s="81">
        <v>412</v>
      </c>
      <c r="B419" s="82" t="s">
        <v>493</v>
      </c>
      <c r="C419" s="82" t="s">
        <v>1151</v>
      </c>
      <c r="D419" s="83" t="s">
        <v>1391</v>
      </c>
      <c r="E419" s="64">
        <v>4759</v>
      </c>
      <c r="F419" s="65">
        <v>4759</v>
      </c>
      <c r="G419" s="25" t="s">
        <v>1392</v>
      </c>
      <c r="H419" s="52" t="s">
        <v>1393</v>
      </c>
      <c r="I419" s="62">
        <v>80000</v>
      </c>
      <c r="J419" s="66">
        <v>80000</v>
      </c>
      <c r="K419" s="28" t="s">
        <v>1394</v>
      </c>
      <c r="L419" s="55" t="s">
        <v>1395</v>
      </c>
      <c r="M419" s="67">
        <v>5096</v>
      </c>
      <c r="N419" s="68">
        <v>5096</v>
      </c>
      <c r="O419" s="25" t="s">
        <v>1398</v>
      </c>
      <c r="P419" s="75" t="s">
        <v>1399</v>
      </c>
      <c r="Q419" s="69">
        <v>5861</v>
      </c>
      <c r="R419" s="63">
        <v>5861</v>
      </c>
      <c r="S419" s="24" t="s">
        <v>80</v>
      </c>
      <c r="T419" s="54" t="s">
        <v>81</v>
      </c>
      <c r="U419" s="18">
        <v>6287</v>
      </c>
      <c r="V419" s="18">
        <v>6287</v>
      </c>
      <c r="W419" s="18" t="s">
        <v>1396</v>
      </c>
      <c r="X419" s="77" t="s">
        <v>1397</v>
      </c>
      <c r="Y419" s="49">
        <f t="shared" si="112"/>
        <v>5861</v>
      </c>
      <c r="Z419" s="16">
        <f t="shared" si="113"/>
        <v>33322.562120881397</v>
      </c>
      <c r="AA419" s="35">
        <f t="shared" si="114"/>
        <v>5.6854738305547512</v>
      </c>
      <c r="AB419" s="36">
        <f t="shared" si="115"/>
        <v>39183.562120881397</v>
      </c>
      <c r="AC419" s="36">
        <f t="shared" si="116"/>
        <v>-27461.562120881397</v>
      </c>
      <c r="AD419" s="18">
        <f t="shared" si="107"/>
        <v>4759</v>
      </c>
      <c r="AE419" s="18" t="str">
        <f t="shared" si="108"/>
        <v/>
      </c>
      <c r="AF419" s="18">
        <f t="shared" si="109"/>
        <v>5096</v>
      </c>
      <c r="AG419" s="18">
        <f t="shared" si="110"/>
        <v>5861</v>
      </c>
      <c r="AH419" s="18">
        <f t="shared" si="111"/>
        <v>6287</v>
      </c>
      <c r="AI419" s="94">
        <f t="shared" si="117"/>
        <v>5478.5</v>
      </c>
      <c r="AJ419" s="39">
        <f t="shared" si="118"/>
        <v>698.0889986241009</v>
      </c>
      <c r="AK419" s="35">
        <f t="shared" si="119"/>
        <v>0.12742338206153161</v>
      </c>
      <c r="AN419" s="41"/>
    </row>
    <row r="420" spans="1:40" s="15" customFormat="1" ht="85.5" customHeight="1" x14ac:dyDescent="0.2">
      <c r="A420" s="81">
        <v>413</v>
      </c>
      <c r="B420" s="82" t="s">
        <v>494</v>
      </c>
      <c r="C420" s="82" t="s">
        <v>1152</v>
      </c>
      <c r="D420" s="83" t="s">
        <v>1391</v>
      </c>
      <c r="E420" s="64">
        <v>9547</v>
      </c>
      <c r="F420" s="65">
        <v>9547</v>
      </c>
      <c r="G420" s="25" t="s">
        <v>1392</v>
      </c>
      <c r="H420" s="52" t="s">
        <v>1393</v>
      </c>
      <c r="I420" s="62">
        <v>80000</v>
      </c>
      <c r="J420" s="66">
        <v>80000</v>
      </c>
      <c r="K420" s="28" t="s">
        <v>1394</v>
      </c>
      <c r="L420" s="55" t="s">
        <v>1395</v>
      </c>
      <c r="M420" s="67">
        <v>10225</v>
      </c>
      <c r="N420" s="68">
        <v>10225</v>
      </c>
      <c r="O420" s="25" t="s">
        <v>1398</v>
      </c>
      <c r="P420" s="75" t="s">
        <v>1399</v>
      </c>
      <c r="Q420" s="69">
        <v>11759</v>
      </c>
      <c r="R420" s="63">
        <v>11759</v>
      </c>
      <c r="S420" s="24" t="s">
        <v>80</v>
      </c>
      <c r="T420" s="54" t="s">
        <v>81</v>
      </c>
      <c r="U420" s="18">
        <v>12614</v>
      </c>
      <c r="V420" s="18">
        <v>12614</v>
      </c>
      <c r="W420" s="18" t="s">
        <v>1396</v>
      </c>
      <c r="X420" s="77" t="s">
        <v>1397</v>
      </c>
      <c r="Y420" s="49">
        <f t="shared" si="112"/>
        <v>11759</v>
      </c>
      <c r="Z420" s="16">
        <f t="shared" si="113"/>
        <v>30865.379902084471</v>
      </c>
      <c r="AA420" s="35">
        <f t="shared" si="114"/>
        <v>2.6248303343893586</v>
      </c>
      <c r="AB420" s="36">
        <f t="shared" si="115"/>
        <v>42624.379902084474</v>
      </c>
      <c r="AC420" s="36">
        <f t="shared" si="116"/>
        <v>-19106.379902084471</v>
      </c>
      <c r="AD420" s="18">
        <f t="shared" si="107"/>
        <v>9547</v>
      </c>
      <c r="AE420" s="18" t="str">
        <f t="shared" si="108"/>
        <v/>
      </c>
      <c r="AF420" s="18">
        <f t="shared" si="109"/>
        <v>10225</v>
      </c>
      <c r="AG420" s="18">
        <f t="shared" si="110"/>
        <v>11759</v>
      </c>
      <c r="AH420" s="18">
        <f t="shared" si="111"/>
        <v>12614</v>
      </c>
      <c r="AI420" s="94">
        <f t="shared" si="117"/>
        <v>10992</v>
      </c>
      <c r="AJ420" s="39">
        <f t="shared" si="118"/>
        <v>1400.9109833723674</v>
      </c>
      <c r="AK420" s="35">
        <f t="shared" si="119"/>
        <v>0.1274482335673551</v>
      </c>
      <c r="AN420" s="41"/>
    </row>
    <row r="421" spans="1:40" s="15" customFormat="1" ht="85.5" customHeight="1" x14ac:dyDescent="0.2">
      <c r="A421" s="81">
        <v>414</v>
      </c>
      <c r="B421" s="82" t="s">
        <v>495</v>
      </c>
      <c r="C421" s="82" t="s">
        <v>1153</v>
      </c>
      <c r="D421" s="83" t="s">
        <v>1391</v>
      </c>
      <c r="E421" s="64">
        <v>4444</v>
      </c>
      <c r="F421" s="65">
        <v>4444</v>
      </c>
      <c r="G421" s="25" t="s">
        <v>1392</v>
      </c>
      <c r="H421" s="52" t="s">
        <v>1393</v>
      </c>
      <c r="I421" s="62">
        <v>70000</v>
      </c>
      <c r="J421" s="66">
        <v>70000</v>
      </c>
      <c r="K421" s="28" t="s">
        <v>1394</v>
      </c>
      <c r="L421" s="55" t="s">
        <v>1395</v>
      </c>
      <c r="M421" s="67">
        <v>4760</v>
      </c>
      <c r="N421" s="68">
        <v>4760</v>
      </c>
      <c r="O421" s="25" t="s">
        <v>1398</v>
      </c>
      <c r="P421" s="75" t="s">
        <v>1399</v>
      </c>
      <c r="Q421" s="69">
        <v>5474</v>
      </c>
      <c r="R421" s="63">
        <v>5474</v>
      </c>
      <c r="S421" s="24" t="s">
        <v>80</v>
      </c>
      <c r="T421" s="54" t="s">
        <v>81</v>
      </c>
      <c r="U421" s="18">
        <v>5872</v>
      </c>
      <c r="V421" s="18">
        <v>5872</v>
      </c>
      <c r="W421" s="18" t="s">
        <v>1396</v>
      </c>
      <c r="X421" s="77" t="s">
        <v>1397</v>
      </c>
      <c r="Y421" s="49">
        <f t="shared" si="112"/>
        <v>5474</v>
      </c>
      <c r="Z421" s="16">
        <f t="shared" si="113"/>
        <v>29012.890652260074</v>
      </c>
      <c r="AA421" s="35">
        <f t="shared" si="114"/>
        <v>5.3001261695761919</v>
      </c>
      <c r="AB421" s="36">
        <f t="shared" si="115"/>
        <v>34486.890652260074</v>
      </c>
      <c r="AC421" s="36">
        <f t="shared" si="116"/>
        <v>-23538.890652260074</v>
      </c>
      <c r="AD421" s="18">
        <f t="shared" si="107"/>
        <v>4444</v>
      </c>
      <c r="AE421" s="18" t="str">
        <f t="shared" si="108"/>
        <v/>
      </c>
      <c r="AF421" s="18">
        <f t="shared" si="109"/>
        <v>4760</v>
      </c>
      <c r="AG421" s="18">
        <f t="shared" si="110"/>
        <v>5474</v>
      </c>
      <c r="AH421" s="18">
        <f t="shared" si="111"/>
        <v>5872</v>
      </c>
      <c r="AI421" s="94">
        <f t="shared" si="117"/>
        <v>5117</v>
      </c>
      <c r="AJ421" s="39">
        <f t="shared" si="118"/>
        <v>652.21954381429975</v>
      </c>
      <c r="AK421" s="35">
        <f t="shared" si="119"/>
        <v>0.12746131401491104</v>
      </c>
      <c r="AN421" s="41"/>
    </row>
    <row r="422" spans="1:40" s="15" customFormat="1" ht="85.5" customHeight="1" x14ac:dyDescent="0.2">
      <c r="A422" s="81">
        <v>415</v>
      </c>
      <c r="B422" s="82" t="s">
        <v>496</v>
      </c>
      <c r="C422" s="82" t="s">
        <v>1154</v>
      </c>
      <c r="D422" s="83" t="s">
        <v>1391</v>
      </c>
      <c r="E422" s="64">
        <v>10732</v>
      </c>
      <c r="F422" s="65">
        <v>10732</v>
      </c>
      <c r="G422" s="25" t="s">
        <v>1392</v>
      </c>
      <c r="H422" s="52" t="s">
        <v>1393</v>
      </c>
      <c r="I422" s="62">
        <v>70000</v>
      </c>
      <c r="J422" s="66">
        <v>70000</v>
      </c>
      <c r="K422" s="28" t="s">
        <v>1394</v>
      </c>
      <c r="L422" s="55" t="s">
        <v>1395</v>
      </c>
      <c r="M422" s="67">
        <v>11494</v>
      </c>
      <c r="N422" s="68">
        <v>11494</v>
      </c>
      <c r="O422" s="25" t="s">
        <v>1398</v>
      </c>
      <c r="P422" s="75" t="s">
        <v>1399</v>
      </c>
      <c r="Q422" s="69">
        <v>13218</v>
      </c>
      <c r="R422" s="63">
        <v>13218</v>
      </c>
      <c r="S422" s="24" t="s">
        <v>80</v>
      </c>
      <c r="T422" s="54" t="s">
        <v>81</v>
      </c>
      <c r="U422" s="18">
        <v>14179</v>
      </c>
      <c r="V422" s="18">
        <v>14179</v>
      </c>
      <c r="W422" s="18" t="s">
        <v>1396</v>
      </c>
      <c r="X422" s="77" t="s">
        <v>1397</v>
      </c>
      <c r="Y422" s="49">
        <f t="shared" si="112"/>
        <v>13218</v>
      </c>
      <c r="Z422" s="16">
        <f t="shared" si="113"/>
        <v>25792.998076997563</v>
      </c>
      <c r="AA422" s="35">
        <f t="shared" si="114"/>
        <v>1.9513540684670572</v>
      </c>
      <c r="AB422" s="36">
        <f t="shared" si="115"/>
        <v>39010.998076997566</v>
      </c>
      <c r="AC422" s="36">
        <f t="shared" si="116"/>
        <v>-12574.998076997563</v>
      </c>
      <c r="AD422" s="18">
        <f t="shared" si="107"/>
        <v>10732</v>
      </c>
      <c r="AE422" s="18" t="str">
        <f t="shared" si="108"/>
        <v/>
      </c>
      <c r="AF422" s="18">
        <f t="shared" si="109"/>
        <v>11494</v>
      </c>
      <c r="AG422" s="18">
        <f t="shared" si="110"/>
        <v>13218</v>
      </c>
      <c r="AH422" s="18">
        <f t="shared" si="111"/>
        <v>14179</v>
      </c>
      <c r="AI422" s="94">
        <f t="shared" si="117"/>
        <v>12356</v>
      </c>
      <c r="AJ422" s="39">
        <f t="shared" si="118"/>
        <v>1574.4726895059184</v>
      </c>
      <c r="AK422" s="35">
        <f t="shared" si="119"/>
        <v>0.12742575991469071</v>
      </c>
      <c r="AN422" s="41"/>
    </row>
    <row r="423" spans="1:40" s="15" customFormat="1" ht="85.5" customHeight="1" x14ac:dyDescent="0.2">
      <c r="A423" s="81">
        <v>416</v>
      </c>
      <c r="B423" s="82" t="s">
        <v>497</v>
      </c>
      <c r="C423" s="82" t="s">
        <v>1155</v>
      </c>
      <c r="D423" s="83" t="s">
        <v>1391</v>
      </c>
      <c r="E423" s="64">
        <v>15050</v>
      </c>
      <c r="F423" s="65">
        <v>15050</v>
      </c>
      <c r="G423" s="25" t="s">
        <v>1392</v>
      </c>
      <c r="H423" s="52" t="s">
        <v>1393</v>
      </c>
      <c r="I423" s="62">
        <v>95000</v>
      </c>
      <c r="J423" s="66">
        <v>95000</v>
      </c>
      <c r="K423" s="28" t="s">
        <v>1394</v>
      </c>
      <c r="L423" s="55" t="s">
        <v>1395</v>
      </c>
      <c r="M423" s="67">
        <v>16119</v>
      </c>
      <c r="N423" s="68">
        <v>16119</v>
      </c>
      <c r="O423" s="25" t="s">
        <v>1398</v>
      </c>
      <c r="P423" s="75" t="s">
        <v>1399</v>
      </c>
      <c r="Q423" s="69">
        <v>18537</v>
      </c>
      <c r="R423" s="63">
        <v>18537</v>
      </c>
      <c r="S423" s="24" t="s">
        <v>80</v>
      </c>
      <c r="T423" s="54" t="s">
        <v>81</v>
      </c>
      <c r="U423" s="18">
        <v>19885</v>
      </c>
      <c r="V423" s="18">
        <v>19885</v>
      </c>
      <c r="W423" s="18" t="s">
        <v>1396</v>
      </c>
      <c r="X423" s="77" t="s">
        <v>1397</v>
      </c>
      <c r="Y423" s="49">
        <f t="shared" si="112"/>
        <v>18537</v>
      </c>
      <c r="Z423" s="16">
        <f t="shared" si="113"/>
        <v>34757.440925649287</v>
      </c>
      <c r="AA423" s="35">
        <f t="shared" si="114"/>
        <v>1.8750305295166039</v>
      </c>
      <c r="AB423" s="36">
        <f t="shared" si="115"/>
        <v>53294.440925649287</v>
      </c>
      <c r="AC423" s="36">
        <f t="shared" si="116"/>
        <v>-16220.440925649287</v>
      </c>
      <c r="AD423" s="18">
        <f t="shared" si="107"/>
        <v>15050</v>
      </c>
      <c r="AE423" s="18" t="str">
        <f t="shared" si="108"/>
        <v/>
      </c>
      <c r="AF423" s="18">
        <f t="shared" si="109"/>
        <v>16119</v>
      </c>
      <c r="AG423" s="18">
        <f t="shared" si="110"/>
        <v>18537</v>
      </c>
      <c r="AH423" s="18">
        <f t="shared" si="111"/>
        <v>19885</v>
      </c>
      <c r="AI423" s="94">
        <f t="shared" si="117"/>
        <v>17328</v>
      </c>
      <c r="AJ423" s="39">
        <f t="shared" si="118"/>
        <v>2208.4258911420748</v>
      </c>
      <c r="AK423" s="35">
        <f t="shared" si="119"/>
        <v>0.12744840092001816</v>
      </c>
      <c r="AN423" s="41"/>
    </row>
    <row r="424" spans="1:40" s="15" customFormat="1" ht="85.5" customHeight="1" x14ac:dyDescent="0.2">
      <c r="A424" s="81">
        <v>417</v>
      </c>
      <c r="B424" s="82" t="s">
        <v>498</v>
      </c>
      <c r="C424" s="82" t="s">
        <v>1156</v>
      </c>
      <c r="D424" s="83" t="s">
        <v>1391</v>
      </c>
      <c r="E424" s="64">
        <v>9003</v>
      </c>
      <c r="F424" s="65">
        <v>9003</v>
      </c>
      <c r="G424" s="25" t="s">
        <v>1392</v>
      </c>
      <c r="H424" s="52" t="s">
        <v>1393</v>
      </c>
      <c r="I424" s="62">
        <v>95000</v>
      </c>
      <c r="J424" s="66">
        <v>95000</v>
      </c>
      <c r="K424" s="28" t="s">
        <v>1394</v>
      </c>
      <c r="L424" s="55" t="s">
        <v>1395</v>
      </c>
      <c r="M424" s="67">
        <v>9643</v>
      </c>
      <c r="N424" s="68">
        <v>9643</v>
      </c>
      <c r="O424" s="25" t="s">
        <v>1398</v>
      </c>
      <c r="P424" s="75" t="s">
        <v>1399</v>
      </c>
      <c r="Q424" s="69">
        <v>11089</v>
      </c>
      <c r="R424" s="63">
        <v>11089</v>
      </c>
      <c r="S424" s="24" t="s">
        <v>80</v>
      </c>
      <c r="T424" s="54" t="s">
        <v>81</v>
      </c>
      <c r="U424" s="18">
        <v>11896</v>
      </c>
      <c r="V424" s="18">
        <v>11896</v>
      </c>
      <c r="W424" s="18" t="s">
        <v>1396</v>
      </c>
      <c r="X424" s="77" t="s">
        <v>1397</v>
      </c>
      <c r="Y424" s="49">
        <f t="shared" si="112"/>
        <v>11089</v>
      </c>
      <c r="Z424" s="16">
        <f t="shared" si="113"/>
        <v>37848.104849516574</v>
      </c>
      <c r="AA424" s="35">
        <f t="shared" si="114"/>
        <v>3.4131215483376836</v>
      </c>
      <c r="AB424" s="36">
        <f t="shared" si="115"/>
        <v>48937.104849516574</v>
      </c>
      <c r="AC424" s="36">
        <f t="shared" si="116"/>
        <v>-26759.104849516574</v>
      </c>
      <c r="AD424" s="18">
        <f t="shared" si="107"/>
        <v>9003</v>
      </c>
      <c r="AE424" s="18" t="str">
        <f t="shared" si="108"/>
        <v/>
      </c>
      <c r="AF424" s="18">
        <f t="shared" si="109"/>
        <v>9643</v>
      </c>
      <c r="AG424" s="18">
        <f t="shared" si="110"/>
        <v>11089</v>
      </c>
      <c r="AH424" s="18">
        <f t="shared" si="111"/>
        <v>11896</v>
      </c>
      <c r="AI424" s="94">
        <f t="shared" si="117"/>
        <v>10366</v>
      </c>
      <c r="AJ424" s="39">
        <f t="shared" si="118"/>
        <v>1321.2563150274816</v>
      </c>
      <c r="AK424" s="35">
        <f t="shared" si="119"/>
        <v>0.12746057447689385</v>
      </c>
      <c r="AN424" s="41"/>
    </row>
    <row r="425" spans="1:40" s="15" customFormat="1" ht="85.5" customHeight="1" x14ac:dyDescent="0.2">
      <c r="A425" s="81">
        <v>418</v>
      </c>
      <c r="B425" s="82" t="s">
        <v>499</v>
      </c>
      <c r="C425" s="82" t="s">
        <v>1157</v>
      </c>
      <c r="D425" s="83" t="s">
        <v>1391</v>
      </c>
      <c r="E425" s="64">
        <v>21945</v>
      </c>
      <c r="F425" s="65">
        <v>21945</v>
      </c>
      <c r="G425" s="25" t="s">
        <v>1392</v>
      </c>
      <c r="H425" s="52" t="s">
        <v>1393</v>
      </c>
      <c r="I425" s="62">
        <v>150000</v>
      </c>
      <c r="J425" s="66">
        <v>150000</v>
      </c>
      <c r="K425" s="28" t="s">
        <v>1394</v>
      </c>
      <c r="L425" s="55" t="s">
        <v>1395</v>
      </c>
      <c r="M425" s="67">
        <v>23503</v>
      </c>
      <c r="N425" s="68">
        <v>23503</v>
      </c>
      <c r="O425" s="25" t="s">
        <v>1398</v>
      </c>
      <c r="P425" s="75" t="s">
        <v>1399</v>
      </c>
      <c r="Q425" s="69">
        <v>27029</v>
      </c>
      <c r="R425" s="63">
        <v>27029</v>
      </c>
      <c r="S425" s="24" t="s">
        <v>80</v>
      </c>
      <c r="T425" s="54" t="s">
        <v>81</v>
      </c>
      <c r="U425" s="18">
        <v>28995</v>
      </c>
      <c r="V425" s="18">
        <v>28995</v>
      </c>
      <c r="W425" s="18" t="s">
        <v>1396</v>
      </c>
      <c r="X425" s="77" t="s">
        <v>1397</v>
      </c>
      <c r="Y425" s="49">
        <f t="shared" si="112"/>
        <v>27029</v>
      </c>
      <c r="Z425" s="16">
        <f t="shared" si="113"/>
        <v>55806.848914806149</v>
      </c>
      <c r="AA425" s="35">
        <f t="shared" si="114"/>
        <v>2.0647026865517093</v>
      </c>
      <c r="AB425" s="36">
        <f t="shared" si="115"/>
        <v>82835.848914806149</v>
      </c>
      <c r="AC425" s="36">
        <f t="shared" si="116"/>
        <v>-28777.848914806149</v>
      </c>
      <c r="AD425" s="18">
        <f t="shared" si="107"/>
        <v>21945</v>
      </c>
      <c r="AE425" s="18" t="str">
        <f t="shared" si="108"/>
        <v/>
      </c>
      <c r="AF425" s="18">
        <f t="shared" si="109"/>
        <v>23503</v>
      </c>
      <c r="AG425" s="18">
        <f t="shared" si="110"/>
        <v>27029</v>
      </c>
      <c r="AH425" s="18">
        <f t="shared" si="111"/>
        <v>28995</v>
      </c>
      <c r="AI425" s="94">
        <f t="shared" si="117"/>
        <v>25266</v>
      </c>
      <c r="AJ425" s="39">
        <f t="shared" si="118"/>
        <v>3220.2072397078214</v>
      </c>
      <c r="AK425" s="35">
        <f t="shared" si="119"/>
        <v>0.12745219819947048</v>
      </c>
      <c r="AN425" s="41"/>
    </row>
    <row r="426" spans="1:40" s="15" customFormat="1" ht="85.5" customHeight="1" x14ac:dyDescent="0.2">
      <c r="A426" s="81">
        <v>419</v>
      </c>
      <c r="B426" s="82" t="s">
        <v>500</v>
      </c>
      <c r="C426" s="82" t="s">
        <v>1158</v>
      </c>
      <c r="D426" s="83" t="s">
        <v>1391</v>
      </c>
      <c r="E426" s="64">
        <v>21266</v>
      </c>
      <c r="F426" s="65">
        <v>21266</v>
      </c>
      <c r="G426" s="25" t="s">
        <v>1392</v>
      </c>
      <c r="H426" s="52" t="s">
        <v>1393</v>
      </c>
      <c r="I426" s="62">
        <v>150000</v>
      </c>
      <c r="J426" s="66">
        <v>150000</v>
      </c>
      <c r="K426" s="28" t="s">
        <v>1394</v>
      </c>
      <c r="L426" s="55" t="s">
        <v>1395</v>
      </c>
      <c r="M426" s="67">
        <v>22776</v>
      </c>
      <c r="N426" s="68">
        <v>22776</v>
      </c>
      <c r="O426" s="25" t="s">
        <v>1398</v>
      </c>
      <c r="P426" s="75" t="s">
        <v>1399</v>
      </c>
      <c r="Q426" s="69">
        <v>26192</v>
      </c>
      <c r="R426" s="63">
        <v>26192</v>
      </c>
      <c r="S426" s="24" t="s">
        <v>80</v>
      </c>
      <c r="T426" s="54" t="s">
        <v>81</v>
      </c>
      <c r="U426" s="18">
        <v>28097</v>
      </c>
      <c r="V426" s="18">
        <v>28097</v>
      </c>
      <c r="W426" s="18" t="s">
        <v>1396</v>
      </c>
      <c r="X426" s="77" t="s">
        <v>1397</v>
      </c>
      <c r="Y426" s="49">
        <f t="shared" si="112"/>
        <v>26192</v>
      </c>
      <c r="Z426" s="16">
        <f t="shared" si="113"/>
        <v>56153.348281291292</v>
      </c>
      <c r="AA426" s="35">
        <f t="shared" si="114"/>
        <v>2.1439121976668942</v>
      </c>
      <c r="AB426" s="36">
        <f t="shared" si="115"/>
        <v>82345.348281291284</v>
      </c>
      <c r="AC426" s="36">
        <f t="shared" si="116"/>
        <v>-29961.348281291292</v>
      </c>
      <c r="AD426" s="18">
        <f t="shared" si="107"/>
        <v>21266</v>
      </c>
      <c r="AE426" s="18" t="str">
        <f t="shared" si="108"/>
        <v/>
      </c>
      <c r="AF426" s="18">
        <f t="shared" si="109"/>
        <v>22776</v>
      </c>
      <c r="AG426" s="18">
        <f t="shared" si="110"/>
        <v>26192</v>
      </c>
      <c r="AH426" s="18">
        <f t="shared" si="111"/>
        <v>28097</v>
      </c>
      <c r="AI426" s="94">
        <f t="shared" si="117"/>
        <v>24484</v>
      </c>
      <c r="AJ426" s="39">
        <f t="shared" si="118"/>
        <v>3120.0862568204743</v>
      </c>
      <c r="AK426" s="35">
        <f t="shared" si="119"/>
        <v>0.12743368145811446</v>
      </c>
      <c r="AN426" s="41"/>
    </row>
    <row r="427" spans="1:40" s="15" customFormat="1" ht="85.5" customHeight="1" x14ac:dyDescent="0.2">
      <c r="A427" s="81">
        <v>420</v>
      </c>
      <c r="B427" s="82" t="s">
        <v>501</v>
      </c>
      <c r="C427" s="82" t="s">
        <v>1159</v>
      </c>
      <c r="D427" s="83" t="s">
        <v>1391</v>
      </c>
      <c r="E427" s="64">
        <v>23186</v>
      </c>
      <c r="F427" s="65">
        <v>23186</v>
      </c>
      <c r="G427" s="25" t="s">
        <v>1392</v>
      </c>
      <c r="H427" s="52" t="s">
        <v>1393</v>
      </c>
      <c r="I427" s="62">
        <v>200000</v>
      </c>
      <c r="J427" s="66">
        <v>200000</v>
      </c>
      <c r="K427" s="28" t="s">
        <v>1394</v>
      </c>
      <c r="L427" s="55" t="s">
        <v>1395</v>
      </c>
      <c r="M427" s="67">
        <v>24833</v>
      </c>
      <c r="N427" s="68">
        <v>24833</v>
      </c>
      <c r="O427" s="25" t="s">
        <v>1398</v>
      </c>
      <c r="P427" s="75" t="s">
        <v>1399</v>
      </c>
      <c r="Q427" s="69">
        <v>28558</v>
      </c>
      <c r="R427" s="63">
        <v>28558</v>
      </c>
      <c r="S427" s="24" t="s">
        <v>80</v>
      </c>
      <c r="T427" s="54" t="s">
        <v>81</v>
      </c>
      <c r="U427" s="18">
        <v>30635</v>
      </c>
      <c r="V427" s="18">
        <v>30635</v>
      </c>
      <c r="W427" s="18" t="s">
        <v>1396</v>
      </c>
      <c r="X427" s="77" t="s">
        <v>1397</v>
      </c>
      <c r="Y427" s="49">
        <f t="shared" si="112"/>
        <v>28558</v>
      </c>
      <c r="Z427" s="16">
        <f t="shared" si="113"/>
        <v>77512.077260901744</v>
      </c>
      <c r="AA427" s="35">
        <f t="shared" si="114"/>
        <v>2.7141983773689242</v>
      </c>
      <c r="AB427" s="36">
        <f t="shared" si="115"/>
        <v>106070.07726090174</v>
      </c>
      <c r="AC427" s="36">
        <f t="shared" si="116"/>
        <v>-48954.077260901744</v>
      </c>
      <c r="AD427" s="18">
        <f t="shared" si="107"/>
        <v>23186</v>
      </c>
      <c r="AE427" s="18" t="str">
        <f t="shared" si="108"/>
        <v/>
      </c>
      <c r="AF427" s="18">
        <f t="shared" si="109"/>
        <v>24833</v>
      </c>
      <c r="AG427" s="18">
        <f t="shared" si="110"/>
        <v>28558</v>
      </c>
      <c r="AH427" s="18">
        <f t="shared" si="111"/>
        <v>30635</v>
      </c>
      <c r="AI427" s="94">
        <f t="shared" si="117"/>
        <v>26695.5</v>
      </c>
      <c r="AJ427" s="39">
        <f t="shared" si="118"/>
        <v>3402.3441918771241</v>
      </c>
      <c r="AK427" s="35">
        <f t="shared" si="119"/>
        <v>0.12745010177285027</v>
      </c>
      <c r="AN427" s="41"/>
    </row>
    <row r="428" spans="1:40" s="15" customFormat="1" ht="85.5" customHeight="1" x14ac:dyDescent="0.2">
      <c r="A428" s="81">
        <v>421</v>
      </c>
      <c r="B428" s="82" t="s">
        <v>502</v>
      </c>
      <c r="C428" s="82" t="s">
        <v>1160</v>
      </c>
      <c r="D428" s="83" t="s">
        <v>1391</v>
      </c>
      <c r="E428" s="64">
        <v>29969</v>
      </c>
      <c r="F428" s="65">
        <v>29969</v>
      </c>
      <c r="G428" s="25" t="s">
        <v>1392</v>
      </c>
      <c r="H428" s="52" t="s">
        <v>1393</v>
      </c>
      <c r="I428" s="62">
        <v>200000</v>
      </c>
      <c r="J428" s="66">
        <v>200000</v>
      </c>
      <c r="K428" s="28" t="s">
        <v>1394</v>
      </c>
      <c r="L428" s="55" t="s">
        <v>1395</v>
      </c>
      <c r="M428" s="67">
        <v>32098</v>
      </c>
      <c r="N428" s="68">
        <v>32098</v>
      </c>
      <c r="O428" s="25" t="s">
        <v>1398</v>
      </c>
      <c r="P428" s="75" t="s">
        <v>1399</v>
      </c>
      <c r="Q428" s="69">
        <v>36913</v>
      </c>
      <c r="R428" s="63">
        <v>36913</v>
      </c>
      <c r="S428" s="24" t="s">
        <v>80</v>
      </c>
      <c r="T428" s="54" t="s">
        <v>81</v>
      </c>
      <c r="U428" s="18">
        <v>39598</v>
      </c>
      <c r="V428" s="18">
        <v>39598</v>
      </c>
      <c r="W428" s="18" t="s">
        <v>1396</v>
      </c>
      <c r="X428" s="77" t="s">
        <v>1397</v>
      </c>
      <c r="Y428" s="49">
        <f t="shared" si="112"/>
        <v>36913</v>
      </c>
      <c r="Z428" s="16">
        <f t="shared" si="113"/>
        <v>74047.250659967118</v>
      </c>
      <c r="AA428" s="35">
        <f t="shared" si="114"/>
        <v>2.0059938411932685</v>
      </c>
      <c r="AB428" s="36">
        <f t="shared" si="115"/>
        <v>110960.25065996712</v>
      </c>
      <c r="AC428" s="36">
        <f t="shared" si="116"/>
        <v>-37134.250659967118</v>
      </c>
      <c r="AD428" s="18">
        <f t="shared" si="107"/>
        <v>29969</v>
      </c>
      <c r="AE428" s="18" t="str">
        <f t="shared" si="108"/>
        <v/>
      </c>
      <c r="AF428" s="18">
        <f t="shared" si="109"/>
        <v>32098</v>
      </c>
      <c r="AG428" s="18">
        <f t="shared" si="110"/>
        <v>36913</v>
      </c>
      <c r="AH428" s="18">
        <f t="shared" si="111"/>
        <v>39598</v>
      </c>
      <c r="AI428" s="94">
        <f t="shared" si="117"/>
        <v>34505.5</v>
      </c>
      <c r="AJ428" s="39">
        <f t="shared" si="118"/>
        <v>4398.0380853285023</v>
      </c>
      <c r="AK428" s="35">
        <f t="shared" si="119"/>
        <v>0.12745904523419463</v>
      </c>
      <c r="AN428" s="41"/>
    </row>
    <row r="429" spans="1:40" s="15" customFormat="1" ht="85.5" customHeight="1" x14ac:dyDescent="0.2">
      <c r="A429" s="81">
        <v>422</v>
      </c>
      <c r="B429" s="82" t="s">
        <v>503</v>
      </c>
      <c r="C429" s="82" t="s">
        <v>1161</v>
      </c>
      <c r="D429" s="83" t="s">
        <v>1391</v>
      </c>
      <c r="E429" s="64">
        <v>36078</v>
      </c>
      <c r="F429" s="65">
        <v>36078</v>
      </c>
      <c r="G429" s="25" t="s">
        <v>1392</v>
      </c>
      <c r="H429" s="52" t="s">
        <v>1393</v>
      </c>
      <c r="I429" s="62">
        <v>220000</v>
      </c>
      <c r="J429" s="66">
        <v>220000</v>
      </c>
      <c r="K429" s="28" t="s">
        <v>1394</v>
      </c>
      <c r="L429" s="55" t="s">
        <v>1395</v>
      </c>
      <c r="M429" s="67">
        <v>38640</v>
      </c>
      <c r="N429" s="68">
        <v>38640</v>
      </c>
      <c r="O429" s="25" t="s">
        <v>1398</v>
      </c>
      <c r="P429" s="75" t="s">
        <v>1399</v>
      </c>
      <c r="Q429" s="69">
        <v>44436</v>
      </c>
      <c r="R429" s="63">
        <v>44436</v>
      </c>
      <c r="S429" s="24" t="s">
        <v>80</v>
      </c>
      <c r="T429" s="54" t="s">
        <v>81</v>
      </c>
      <c r="U429" s="18">
        <v>47668</v>
      </c>
      <c r="V429" s="18">
        <v>47668</v>
      </c>
      <c r="W429" s="18" t="s">
        <v>1396</v>
      </c>
      <c r="X429" s="77" t="s">
        <v>1397</v>
      </c>
      <c r="Y429" s="49">
        <f t="shared" si="112"/>
        <v>44436</v>
      </c>
      <c r="Z429" s="16">
        <f t="shared" si="113"/>
        <v>79867.415238005546</v>
      </c>
      <c r="AA429" s="35">
        <f t="shared" si="114"/>
        <v>1.7973583409399034</v>
      </c>
      <c r="AB429" s="36">
        <f t="shared" si="115"/>
        <v>124303.41523800555</v>
      </c>
      <c r="AC429" s="36">
        <f t="shared" si="116"/>
        <v>-35431.415238005546</v>
      </c>
      <c r="AD429" s="18">
        <f t="shared" si="107"/>
        <v>36078</v>
      </c>
      <c r="AE429" s="18" t="str">
        <f t="shared" si="108"/>
        <v/>
      </c>
      <c r="AF429" s="18">
        <f t="shared" si="109"/>
        <v>38640</v>
      </c>
      <c r="AG429" s="18">
        <f t="shared" si="110"/>
        <v>44436</v>
      </c>
      <c r="AH429" s="18">
        <f t="shared" si="111"/>
        <v>47668</v>
      </c>
      <c r="AI429" s="94">
        <f t="shared" si="117"/>
        <v>41538</v>
      </c>
      <c r="AJ429" s="39">
        <f t="shared" si="118"/>
        <v>5293.8040197952168</v>
      </c>
      <c r="AK429" s="35">
        <f t="shared" si="119"/>
        <v>0.12744484616002738</v>
      </c>
      <c r="AN429" s="41"/>
    </row>
    <row r="430" spans="1:40" s="15" customFormat="1" ht="85.5" customHeight="1" x14ac:dyDescent="0.2">
      <c r="A430" s="81">
        <v>423</v>
      </c>
      <c r="B430" s="82" t="s">
        <v>504</v>
      </c>
      <c r="C430" s="82" t="s">
        <v>1162</v>
      </c>
      <c r="D430" s="83" t="s">
        <v>1391</v>
      </c>
      <c r="E430" s="64">
        <v>42836</v>
      </c>
      <c r="F430" s="65">
        <v>42836</v>
      </c>
      <c r="G430" s="25" t="s">
        <v>1392</v>
      </c>
      <c r="H430" s="52" t="s">
        <v>1393</v>
      </c>
      <c r="I430" s="62">
        <v>220000</v>
      </c>
      <c r="J430" s="66">
        <v>220000</v>
      </c>
      <c r="K430" s="28" t="s">
        <v>1394</v>
      </c>
      <c r="L430" s="55" t="s">
        <v>1395</v>
      </c>
      <c r="M430" s="67">
        <v>45878</v>
      </c>
      <c r="N430" s="68">
        <v>45878</v>
      </c>
      <c r="O430" s="25" t="s">
        <v>1398</v>
      </c>
      <c r="P430" s="75" t="s">
        <v>1399</v>
      </c>
      <c r="Q430" s="69">
        <v>52759</v>
      </c>
      <c r="R430" s="63">
        <v>52759</v>
      </c>
      <c r="S430" s="24" t="s">
        <v>80</v>
      </c>
      <c r="T430" s="54" t="s">
        <v>81</v>
      </c>
      <c r="U430" s="18">
        <v>56597</v>
      </c>
      <c r="V430" s="18">
        <v>56597</v>
      </c>
      <c r="W430" s="18" t="s">
        <v>1396</v>
      </c>
      <c r="X430" s="77" t="s">
        <v>1397</v>
      </c>
      <c r="Y430" s="49">
        <f t="shared" si="112"/>
        <v>52759</v>
      </c>
      <c r="Z430" s="16">
        <f t="shared" si="113"/>
        <v>76436.151934146968</v>
      </c>
      <c r="AA430" s="35">
        <f t="shared" si="114"/>
        <v>1.4487793918411449</v>
      </c>
      <c r="AB430" s="36">
        <f t="shared" si="115"/>
        <v>129195.15193414697</v>
      </c>
      <c r="AC430" s="36">
        <f t="shared" si="116"/>
        <v>-23677.151934146968</v>
      </c>
      <c r="AD430" s="18">
        <f t="shared" si="107"/>
        <v>42836</v>
      </c>
      <c r="AE430" s="18" t="str">
        <f t="shared" si="108"/>
        <v/>
      </c>
      <c r="AF430" s="18">
        <f t="shared" si="109"/>
        <v>45878</v>
      </c>
      <c r="AG430" s="18">
        <f t="shared" si="110"/>
        <v>52759</v>
      </c>
      <c r="AH430" s="18">
        <f t="shared" si="111"/>
        <v>56597</v>
      </c>
      <c r="AI430" s="94">
        <f t="shared" si="117"/>
        <v>49318.5</v>
      </c>
      <c r="AJ430" s="39">
        <f t="shared" si="118"/>
        <v>6285.301504303513</v>
      </c>
      <c r="AK430" s="35">
        <f t="shared" si="119"/>
        <v>0.12744307925633408</v>
      </c>
      <c r="AN430" s="41"/>
    </row>
    <row r="431" spans="1:40" s="15" customFormat="1" ht="85.5" customHeight="1" x14ac:dyDescent="0.2">
      <c r="A431" s="81">
        <v>424</v>
      </c>
      <c r="B431" s="82" t="s">
        <v>505</v>
      </c>
      <c r="C431" s="82" t="s">
        <v>1163</v>
      </c>
      <c r="D431" s="83" t="s">
        <v>1391</v>
      </c>
      <c r="E431" s="64">
        <v>9819</v>
      </c>
      <c r="F431" s="65">
        <v>9819</v>
      </c>
      <c r="G431" s="25" t="s">
        <v>1392</v>
      </c>
      <c r="H431" s="52" t="s">
        <v>1393</v>
      </c>
      <c r="I431" s="62">
        <v>90000</v>
      </c>
      <c r="J431" s="66">
        <v>90000</v>
      </c>
      <c r="K431" s="28" t="s">
        <v>1394</v>
      </c>
      <c r="L431" s="55" t="s">
        <v>1395</v>
      </c>
      <c r="M431" s="67">
        <v>10517</v>
      </c>
      <c r="N431" s="68">
        <v>10517</v>
      </c>
      <c r="O431" s="25" t="s">
        <v>1398</v>
      </c>
      <c r="P431" s="75" t="s">
        <v>1399</v>
      </c>
      <c r="Q431" s="69">
        <v>12094</v>
      </c>
      <c r="R431" s="63">
        <v>12094</v>
      </c>
      <c r="S431" s="24" t="s">
        <v>80</v>
      </c>
      <c r="T431" s="54" t="s">
        <v>81</v>
      </c>
      <c r="U431" s="18">
        <v>12974</v>
      </c>
      <c r="V431" s="18">
        <v>12974</v>
      </c>
      <c r="W431" s="18" t="s">
        <v>1396</v>
      </c>
      <c r="X431" s="77" t="s">
        <v>1397</v>
      </c>
      <c r="Y431" s="49">
        <f t="shared" si="112"/>
        <v>12094</v>
      </c>
      <c r="Z431" s="16">
        <f t="shared" si="113"/>
        <v>35195.03132119646</v>
      </c>
      <c r="AA431" s="35">
        <f t="shared" si="114"/>
        <v>2.9101233108315245</v>
      </c>
      <c r="AB431" s="36">
        <f t="shared" si="115"/>
        <v>47289.03132119646</v>
      </c>
      <c r="AC431" s="36">
        <f t="shared" si="116"/>
        <v>-23101.03132119646</v>
      </c>
      <c r="AD431" s="18">
        <f t="shared" si="107"/>
        <v>9819</v>
      </c>
      <c r="AE431" s="18" t="str">
        <f t="shared" si="108"/>
        <v/>
      </c>
      <c r="AF431" s="18">
        <f t="shared" si="109"/>
        <v>10517</v>
      </c>
      <c r="AG431" s="18">
        <f t="shared" si="110"/>
        <v>12094</v>
      </c>
      <c r="AH431" s="18">
        <f t="shared" si="111"/>
        <v>12974</v>
      </c>
      <c r="AI431" s="94">
        <f t="shared" si="117"/>
        <v>11305.5</v>
      </c>
      <c r="AJ431" s="39">
        <f t="shared" si="118"/>
        <v>1440.9207704334985</v>
      </c>
      <c r="AK431" s="35">
        <f t="shared" si="119"/>
        <v>0.12745307774388559</v>
      </c>
      <c r="AN431" s="41"/>
    </row>
    <row r="432" spans="1:40" s="15" customFormat="1" ht="85.5" customHeight="1" x14ac:dyDescent="0.2">
      <c r="A432" s="81">
        <v>425</v>
      </c>
      <c r="B432" s="82" t="s">
        <v>506</v>
      </c>
      <c r="C432" s="82" t="s">
        <v>1164</v>
      </c>
      <c r="D432" s="83" t="s">
        <v>1391</v>
      </c>
      <c r="E432" s="64">
        <v>4975</v>
      </c>
      <c r="F432" s="65">
        <v>4975</v>
      </c>
      <c r="G432" s="25" t="s">
        <v>1392</v>
      </c>
      <c r="H432" s="52" t="s">
        <v>1393</v>
      </c>
      <c r="I432" s="62">
        <v>90000</v>
      </c>
      <c r="J432" s="66">
        <v>90000</v>
      </c>
      <c r="K432" s="28" t="s">
        <v>1394</v>
      </c>
      <c r="L432" s="55" t="s">
        <v>1395</v>
      </c>
      <c r="M432" s="67">
        <v>5328</v>
      </c>
      <c r="N432" s="68">
        <v>5328</v>
      </c>
      <c r="O432" s="25" t="s">
        <v>1398</v>
      </c>
      <c r="P432" s="75" t="s">
        <v>1399</v>
      </c>
      <c r="Q432" s="69">
        <v>6128</v>
      </c>
      <c r="R432" s="63">
        <v>6128</v>
      </c>
      <c r="S432" s="24" t="s">
        <v>80</v>
      </c>
      <c r="T432" s="54" t="s">
        <v>81</v>
      </c>
      <c r="U432" s="18">
        <v>6573</v>
      </c>
      <c r="V432" s="18">
        <v>6573</v>
      </c>
      <c r="W432" s="18" t="s">
        <v>1396</v>
      </c>
      <c r="X432" s="77" t="s">
        <v>1397</v>
      </c>
      <c r="Y432" s="49">
        <f t="shared" si="112"/>
        <v>6128</v>
      </c>
      <c r="Z432" s="16">
        <f t="shared" si="113"/>
        <v>37682.602480455091</v>
      </c>
      <c r="AA432" s="35">
        <f t="shared" si="114"/>
        <v>6.1492497520324889</v>
      </c>
      <c r="AB432" s="36">
        <f t="shared" si="115"/>
        <v>43810.602480455091</v>
      </c>
      <c r="AC432" s="36">
        <f t="shared" si="116"/>
        <v>-31554.602480455091</v>
      </c>
      <c r="AD432" s="18">
        <f t="shared" si="107"/>
        <v>4975</v>
      </c>
      <c r="AE432" s="18" t="str">
        <f t="shared" si="108"/>
        <v/>
      </c>
      <c r="AF432" s="18">
        <f t="shared" si="109"/>
        <v>5328</v>
      </c>
      <c r="AG432" s="18">
        <f t="shared" si="110"/>
        <v>6128</v>
      </c>
      <c r="AH432" s="18">
        <f t="shared" si="111"/>
        <v>6573</v>
      </c>
      <c r="AI432" s="94">
        <f t="shared" si="117"/>
        <v>5728</v>
      </c>
      <c r="AJ432" s="39">
        <f t="shared" si="118"/>
        <v>730.04976999288658</v>
      </c>
      <c r="AK432" s="35">
        <f t="shared" si="119"/>
        <v>0.12745282297361846</v>
      </c>
      <c r="AN432" s="41"/>
    </row>
    <row r="433" spans="1:40" s="15" customFormat="1" ht="85.5" customHeight="1" x14ac:dyDescent="0.2">
      <c r="A433" s="81">
        <v>426</v>
      </c>
      <c r="B433" s="82" t="s">
        <v>507</v>
      </c>
      <c r="C433" s="82" t="s">
        <v>1165</v>
      </c>
      <c r="D433" s="83" t="s">
        <v>1391</v>
      </c>
      <c r="E433" s="64">
        <v>39088</v>
      </c>
      <c r="F433" s="65">
        <v>39088</v>
      </c>
      <c r="G433" s="25" t="s">
        <v>1392</v>
      </c>
      <c r="H433" s="52" t="s">
        <v>1393</v>
      </c>
      <c r="I433" s="62">
        <v>300000</v>
      </c>
      <c r="J433" s="66">
        <v>300000</v>
      </c>
      <c r="K433" s="28" t="s">
        <v>1394</v>
      </c>
      <c r="L433" s="55" t="s">
        <v>1395</v>
      </c>
      <c r="M433" s="67">
        <v>41864</v>
      </c>
      <c r="N433" s="68">
        <v>41864</v>
      </c>
      <c r="O433" s="25" t="s">
        <v>1398</v>
      </c>
      <c r="P433" s="75" t="s">
        <v>1399</v>
      </c>
      <c r="Q433" s="69">
        <v>48144</v>
      </c>
      <c r="R433" s="63">
        <v>48144</v>
      </c>
      <c r="S433" s="24" t="s">
        <v>80</v>
      </c>
      <c r="T433" s="54" t="s">
        <v>81</v>
      </c>
      <c r="U433" s="18">
        <v>51645</v>
      </c>
      <c r="V433" s="18">
        <v>51645</v>
      </c>
      <c r="W433" s="18" t="s">
        <v>1396</v>
      </c>
      <c r="X433" s="77" t="s">
        <v>1397</v>
      </c>
      <c r="Y433" s="49">
        <f t="shared" si="112"/>
        <v>48144</v>
      </c>
      <c r="Z433" s="16">
        <f t="shared" si="113"/>
        <v>114064.82278160959</v>
      </c>
      <c r="AA433" s="35">
        <f t="shared" si="114"/>
        <v>2.3692427463777332</v>
      </c>
      <c r="AB433" s="36">
        <f t="shared" si="115"/>
        <v>162208.8227816096</v>
      </c>
      <c r="AC433" s="36">
        <f t="shared" si="116"/>
        <v>-65920.82278160959</v>
      </c>
      <c r="AD433" s="18">
        <f t="shared" si="107"/>
        <v>39088</v>
      </c>
      <c r="AE433" s="18" t="str">
        <f t="shared" si="108"/>
        <v/>
      </c>
      <c r="AF433" s="18">
        <f t="shared" si="109"/>
        <v>41864</v>
      </c>
      <c r="AG433" s="18">
        <f t="shared" si="110"/>
        <v>48144</v>
      </c>
      <c r="AH433" s="18">
        <f t="shared" si="111"/>
        <v>51645</v>
      </c>
      <c r="AI433" s="94">
        <f t="shared" si="117"/>
        <v>45004</v>
      </c>
      <c r="AJ433" s="39">
        <f t="shared" si="118"/>
        <v>5735.553758502022</v>
      </c>
      <c r="AK433" s="35">
        <f t="shared" si="119"/>
        <v>0.12744542170700432</v>
      </c>
      <c r="AN433" s="41"/>
    </row>
    <row r="434" spans="1:40" s="15" customFormat="1" ht="85.5" customHeight="1" x14ac:dyDescent="0.2">
      <c r="A434" s="81">
        <v>427</v>
      </c>
      <c r="B434" s="82" t="s">
        <v>508</v>
      </c>
      <c r="C434" s="82" t="s">
        <v>1166</v>
      </c>
      <c r="D434" s="83" t="s">
        <v>1391</v>
      </c>
      <c r="E434" s="64">
        <v>1059832</v>
      </c>
      <c r="F434" s="65">
        <v>1059832</v>
      </c>
      <c r="G434" s="25" t="s">
        <v>1392</v>
      </c>
      <c r="H434" s="52" t="s">
        <v>1393</v>
      </c>
      <c r="I434" s="62">
        <v>450000</v>
      </c>
      <c r="J434" s="66">
        <v>450000</v>
      </c>
      <c r="K434" s="28" t="s">
        <v>1394</v>
      </c>
      <c r="L434" s="55" t="s">
        <v>1395</v>
      </c>
      <c r="M434" s="67">
        <v>1134020</v>
      </c>
      <c r="N434" s="68">
        <v>1134020</v>
      </c>
      <c r="O434" s="25" t="s">
        <v>1398</v>
      </c>
      <c r="P434" s="75" t="s">
        <v>1399</v>
      </c>
      <c r="Q434" s="69">
        <v>1304123</v>
      </c>
      <c r="R434" s="63">
        <v>1304123</v>
      </c>
      <c r="S434" s="24" t="s">
        <v>80</v>
      </c>
      <c r="T434" s="54" t="s">
        <v>81</v>
      </c>
      <c r="U434" s="18">
        <v>186000</v>
      </c>
      <c r="V434" s="18">
        <v>186000</v>
      </c>
      <c r="W434" s="18" t="s">
        <v>1396</v>
      </c>
      <c r="X434" s="77" t="s">
        <v>1397</v>
      </c>
      <c r="Y434" s="49">
        <f t="shared" si="112"/>
        <v>1059832</v>
      </c>
      <c r="Z434" s="16">
        <f t="shared" si="113"/>
        <v>481956.47304191277</v>
      </c>
      <c r="AA434" s="35">
        <f t="shared" si="114"/>
        <v>0.45474799123060333</v>
      </c>
      <c r="AB434" s="36">
        <f t="shared" si="115"/>
        <v>1541788.4730419128</v>
      </c>
      <c r="AC434" s="36">
        <f t="shared" si="116"/>
        <v>577875.52695808723</v>
      </c>
      <c r="AD434" s="18">
        <f t="shared" si="107"/>
        <v>1059832</v>
      </c>
      <c r="AE434" s="18" t="str">
        <f t="shared" si="108"/>
        <v/>
      </c>
      <c r="AF434" s="18">
        <f t="shared" si="109"/>
        <v>1134020</v>
      </c>
      <c r="AG434" s="18">
        <f t="shared" si="110"/>
        <v>1304123</v>
      </c>
      <c r="AH434" s="18" t="str">
        <f t="shared" si="111"/>
        <v/>
      </c>
      <c r="AI434" s="94">
        <f t="shared" si="117"/>
        <v>1134020</v>
      </c>
      <c r="AJ434" s="39">
        <f t="shared" si="118"/>
        <v>125244.41613235032</v>
      </c>
      <c r="AK434" s="35">
        <f t="shared" si="119"/>
        <v>0.11044286355827086</v>
      </c>
      <c r="AN434" s="41"/>
    </row>
    <row r="435" spans="1:40" s="15" customFormat="1" ht="85.5" customHeight="1" x14ac:dyDescent="0.2">
      <c r="A435" s="81">
        <v>428</v>
      </c>
      <c r="B435" s="82" t="s">
        <v>509</v>
      </c>
      <c r="C435" s="82" t="s">
        <v>1167</v>
      </c>
      <c r="D435" s="83" t="s">
        <v>1391</v>
      </c>
      <c r="E435" s="64">
        <v>51765</v>
      </c>
      <c r="F435" s="65">
        <v>51765</v>
      </c>
      <c r="G435" s="25" t="s">
        <v>1392</v>
      </c>
      <c r="H435" s="52" t="s">
        <v>1393</v>
      </c>
      <c r="I435" s="62">
        <v>300000</v>
      </c>
      <c r="J435" s="66">
        <v>300000</v>
      </c>
      <c r="K435" s="28" t="s">
        <v>1394</v>
      </c>
      <c r="L435" s="55" t="s">
        <v>1395</v>
      </c>
      <c r="M435" s="67">
        <v>55441</v>
      </c>
      <c r="N435" s="68">
        <v>55441</v>
      </c>
      <c r="O435" s="25" t="s">
        <v>1398</v>
      </c>
      <c r="P435" s="75" t="s">
        <v>1399</v>
      </c>
      <c r="Q435" s="69">
        <v>63757</v>
      </c>
      <c r="R435" s="63">
        <v>63757</v>
      </c>
      <c r="S435" s="24" t="s">
        <v>80</v>
      </c>
      <c r="T435" s="54" t="s">
        <v>81</v>
      </c>
      <c r="U435" s="18"/>
      <c r="V435" s="18"/>
      <c r="W435" s="18" t="s">
        <v>1396</v>
      </c>
      <c r="X435" s="77" t="s">
        <v>1397</v>
      </c>
      <c r="Y435" s="49">
        <f t="shared" si="112"/>
        <v>59599</v>
      </c>
      <c r="Z435" s="16">
        <f t="shared" si="113"/>
        <v>121609.6732895181</v>
      </c>
      <c r="AA435" s="35">
        <f t="shared" si="114"/>
        <v>2.040464995881107</v>
      </c>
      <c r="AB435" s="36">
        <f t="shared" si="115"/>
        <v>181208.6732895181</v>
      </c>
      <c r="AC435" s="36">
        <f t="shared" si="116"/>
        <v>-62010.673289518105</v>
      </c>
      <c r="AD435" s="18">
        <f t="shared" si="107"/>
        <v>51765</v>
      </c>
      <c r="AE435" s="18" t="str">
        <f t="shared" si="108"/>
        <v/>
      </c>
      <c r="AF435" s="18">
        <f t="shared" si="109"/>
        <v>55441</v>
      </c>
      <c r="AG435" s="18">
        <f t="shared" si="110"/>
        <v>63757</v>
      </c>
      <c r="AH435" s="18" t="str">
        <f t="shared" si="111"/>
        <v/>
      </c>
      <c r="AI435" s="94">
        <f t="shared" si="117"/>
        <v>55441</v>
      </c>
      <c r="AJ435" s="39">
        <f t="shared" si="118"/>
        <v>6143.7894929215581</v>
      </c>
      <c r="AK435" s="35">
        <f t="shared" si="119"/>
        <v>0.11081671493879183</v>
      </c>
      <c r="AN435" s="41"/>
    </row>
    <row r="436" spans="1:40" s="15" customFormat="1" ht="85.5" customHeight="1" x14ac:dyDescent="0.2">
      <c r="A436" s="81">
        <v>429</v>
      </c>
      <c r="B436" s="82" t="s">
        <v>510</v>
      </c>
      <c r="C436" s="82" t="s">
        <v>1168</v>
      </c>
      <c r="D436" s="83" t="s">
        <v>1391</v>
      </c>
      <c r="E436" s="64">
        <v>1678067</v>
      </c>
      <c r="F436" s="65">
        <v>1678067</v>
      </c>
      <c r="G436" s="25" t="s">
        <v>1392</v>
      </c>
      <c r="H436" s="52" t="s">
        <v>1393</v>
      </c>
      <c r="I436" s="62">
        <v>450000</v>
      </c>
      <c r="J436" s="66">
        <v>450000</v>
      </c>
      <c r="K436" s="28" t="s">
        <v>1394</v>
      </c>
      <c r="L436" s="55" t="s">
        <v>1395</v>
      </c>
      <c r="M436" s="67">
        <v>1795532</v>
      </c>
      <c r="N436" s="68">
        <v>1795532</v>
      </c>
      <c r="O436" s="25" t="s">
        <v>1398</v>
      </c>
      <c r="P436" s="75" t="s">
        <v>1399</v>
      </c>
      <c r="Q436" s="69">
        <v>2064862</v>
      </c>
      <c r="R436" s="63">
        <v>2064862</v>
      </c>
      <c r="S436" s="24" t="s">
        <v>80</v>
      </c>
      <c r="T436" s="54" t="s">
        <v>81</v>
      </c>
      <c r="U436" s="18">
        <v>230000</v>
      </c>
      <c r="V436" s="18">
        <v>230000</v>
      </c>
      <c r="W436" s="18" t="s">
        <v>1396</v>
      </c>
      <c r="X436" s="77" t="s">
        <v>1397</v>
      </c>
      <c r="Y436" s="49">
        <f t="shared" si="112"/>
        <v>1678067</v>
      </c>
      <c r="Z436" s="16">
        <f t="shared" si="113"/>
        <v>840393.90419802547</v>
      </c>
      <c r="AA436" s="35">
        <f t="shared" si="114"/>
        <v>0.50081069718791049</v>
      </c>
      <c r="AB436" s="36">
        <f t="shared" si="115"/>
        <v>2518460.9041980254</v>
      </c>
      <c r="AC436" s="36">
        <f t="shared" si="116"/>
        <v>837673.09580197453</v>
      </c>
      <c r="AD436" s="18">
        <f t="shared" si="107"/>
        <v>1678067</v>
      </c>
      <c r="AE436" s="18" t="str">
        <f t="shared" si="108"/>
        <v/>
      </c>
      <c r="AF436" s="18">
        <f t="shared" si="109"/>
        <v>1795532</v>
      </c>
      <c r="AG436" s="18">
        <f t="shared" si="110"/>
        <v>2064862</v>
      </c>
      <c r="AH436" s="18" t="str">
        <f t="shared" si="111"/>
        <v/>
      </c>
      <c r="AI436" s="94">
        <f t="shared" si="117"/>
        <v>1795532</v>
      </c>
      <c r="AJ436" s="39">
        <f t="shared" si="118"/>
        <v>198304.07927809589</v>
      </c>
      <c r="AK436" s="35">
        <f t="shared" si="119"/>
        <v>0.11044307719277401</v>
      </c>
      <c r="AN436" s="41"/>
    </row>
    <row r="437" spans="1:40" s="15" customFormat="1" ht="85.5" customHeight="1" x14ac:dyDescent="0.2">
      <c r="A437" s="81">
        <v>430</v>
      </c>
      <c r="B437" s="82" t="s">
        <v>511</v>
      </c>
      <c r="C437" s="82" t="s">
        <v>1169</v>
      </c>
      <c r="D437" s="83" t="s">
        <v>1391</v>
      </c>
      <c r="E437" s="64">
        <v>529879</v>
      </c>
      <c r="F437" s="65">
        <v>529879</v>
      </c>
      <c r="G437" s="25" t="s">
        <v>1392</v>
      </c>
      <c r="H437" s="52" t="s">
        <v>1393</v>
      </c>
      <c r="I437" s="62">
        <v>400000</v>
      </c>
      <c r="J437" s="66">
        <v>400000</v>
      </c>
      <c r="K437" s="28" t="s">
        <v>1394</v>
      </c>
      <c r="L437" s="55" t="s">
        <v>1395</v>
      </c>
      <c r="M437" s="67">
        <v>567510</v>
      </c>
      <c r="N437" s="68">
        <v>567510</v>
      </c>
      <c r="O437" s="25" t="s">
        <v>1398</v>
      </c>
      <c r="P437" s="75" t="s">
        <v>1399</v>
      </c>
      <c r="Q437" s="69">
        <v>652637</v>
      </c>
      <c r="R437" s="63">
        <v>652637</v>
      </c>
      <c r="S437" s="24" t="s">
        <v>80</v>
      </c>
      <c r="T437" s="54" t="s">
        <v>81</v>
      </c>
      <c r="U437" s="18">
        <v>500106</v>
      </c>
      <c r="V437" s="18">
        <v>500106</v>
      </c>
      <c r="W437" s="18" t="s">
        <v>1396</v>
      </c>
      <c r="X437" s="77" t="s">
        <v>1397</v>
      </c>
      <c r="Y437" s="49">
        <f t="shared" si="112"/>
        <v>529879</v>
      </c>
      <c r="Z437" s="16">
        <f t="shared" si="113"/>
        <v>92520.938523666031</v>
      </c>
      <c r="AA437" s="35">
        <f t="shared" si="114"/>
        <v>0.17460767179613843</v>
      </c>
      <c r="AB437" s="36">
        <f t="shared" si="115"/>
        <v>622399.938523666</v>
      </c>
      <c r="AC437" s="36">
        <f t="shared" si="116"/>
        <v>437358.061476334</v>
      </c>
      <c r="AD437" s="18">
        <f t="shared" si="107"/>
        <v>529879</v>
      </c>
      <c r="AE437" s="18" t="str">
        <f t="shared" si="108"/>
        <v/>
      </c>
      <c r="AF437" s="18">
        <f t="shared" si="109"/>
        <v>567510</v>
      </c>
      <c r="AG437" s="18" t="str">
        <f t="shared" si="110"/>
        <v/>
      </c>
      <c r="AH437" s="18">
        <f t="shared" si="111"/>
        <v>500106</v>
      </c>
      <c r="AI437" s="94">
        <f t="shared" si="117"/>
        <v>529879</v>
      </c>
      <c r="AJ437" s="39">
        <f t="shared" si="118"/>
        <v>33778.25460756274</v>
      </c>
      <c r="AK437" s="35">
        <f t="shared" si="119"/>
        <v>6.3747109448690623E-2</v>
      </c>
      <c r="AN437" s="41"/>
    </row>
    <row r="438" spans="1:40" s="15" customFormat="1" ht="85.5" customHeight="1" x14ac:dyDescent="0.2">
      <c r="A438" s="81">
        <v>431</v>
      </c>
      <c r="B438" s="82" t="s">
        <v>512</v>
      </c>
      <c r="C438" s="82" t="s">
        <v>1170</v>
      </c>
      <c r="D438" s="83" t="s">
        <v>1391</v>
      </c>
      <c r="E438" s="64">
        <v>11886</v>
      </c>
      <c r="F438" s="65">
        <v>11886</v>
      </c>
      <c r="G438" s="25" t="s">
        <v>1392</v>
      </c>
      <c r="H438" s="52" t="s">
        <v>1393</v>
      </c>
      <c r="I438" s="62">
        <v>50000</v>
      </c>
      <c r="J438" s="66">
        <v>50000</v>
      </c>
      <c r="K438" s="28" t="s">
        <v>1394</v>
      </c>
      <c r="L438" s="55" t="s">
        <v>1395</v>
      </c>
      <c r="M438" s="67">
        <v>12730</v>
      </c>
      <c r="N438" s="68">
        <v>12730</v>
      </c>
      <c r="O438" s="25" t="s">
        <v>1398</v>
      </c>
      <c r="P438" s="75" t="s">
        <v>1399</v>
      </c>
      <c r="Q438" s="69">
        <v>14640</v>
      </c>
      <c r="R438" s="63">
        <v>14640</v>
      </c>
      <c r="S438" s="24" t="s">
        <v>80</v>
      </c>
      <c r="T438" s="54" t="s">
        <v>81</v>
      </c>
      <c r="U438" s="18">
        <v>15705</v>
      </c>
      <c r="V438" s="18">
        <v>15705</v>
      </c>
      <c r="W438" s="18" t="s">
        <v>1396</v>
      </c>
      <c r="X438" s="77" t="s">
        <v>1397</v>
      </c>
      <c r="Y438" s="49">
        <f t="shared" si="112"/>
        <v>14640</v>
      </c>
      <c r="Z438" s="16">
        <f t="shared" si="113"/>
        <v>16286.069329337883</v>
      </c>
      <c r="AA438" s="35">
        <f t="shared" si="114"/>
        <v>1.1124364295995821</v>
      </c>
      <c r="AB438" s="36">
        <f t="shared" si="115"/>
        <v>30926.069329337883</v>
      </c>
      <c r="AC438" s="36">
        <f t="shared" si="116"/>
        <v>-1646.0693293378827</v>
      </c>
      <c r="AD438" s="18">
        <f t="shared" si="107"/>
        <v>11886</v>
      </c>
      <c r="AE438" s="18" t="str">
        <f t="shared" si="108"/>
        <v/>
      </c>
      <c r="AF438" s="18">
        <f t="shared" si="109"/>
        <v>12730</v>
      </c>
      <c r="AG438" s="18">
        <f t="shared" si="110"/>
        <v>14640</v>
      </c>
      <c r="AH438" s="18">
        <f t="shared" si="111"/>
        <v>15705</v>
      </c>
      <c r="AI438" s="94">
        <f t="shared" si="117"/>
        <v>13685</v>
      </c>
      <c r="AJ438" s="39">
        <f t="shared" si="118"/>
        <v>1744.385350202185</v>
      </c>
      <c r="AK438" s="35">
        <f t="shared" si="119"/>
        <v>0.12746696019014869</v>
      </c>
      <c r="AN438" s="41"/>
    </row>
    <row r="439" spans="1:40" s="15" customFormat="1" ht="85.5" customHeight="1" x14ac:dyDescent="0.2">
      <c r="A439" s="81">
        <v>432</v>
      </c>
      <c r="B439" s="82" t="s">
        <v>513</v>
      </c>
      <c r="C439" s="82" t="s">
        <v>1171</v>
      </c>
      <c r="D439" s="83" t="s">
        <v>1391</v>
      </c>
      <c r="E439" s="64">
        <v>2581607</v>
      </c>
      <c r="F439" s="65">
        <v>2581607</v>
      </c>
      <c r="G439" s="25" t="s">
        <v>1392</v>
      </c>
      <c r="H439" s="52" t="s">
        <v>1393</v>
      </c>
      <c r="I439" s="62">
        <v>1500000</v>
      </c>
      <c r="J439" s="66">
        <v>1500000</v>
      </c>
      <c r="K439" s="28" t="s">
        <v>1394</v>
      </c>
      <c r="L439" s="55" t="s">
        <v>1395</v>
      </c>
      <c r="M439" s="67">
        <v>2764947</v>
      </c>
      <c r="N439" s="68">
        <v>2764947</v>
      </c>
      <c r="O439" s="25" t="s">
        <v>1398</v>
      </c>
      <c r="P439" s="75" t="s">
        <v>1399</v>
      </c>
      <c r="Q439" s="69">
        <v>3179690</v>
      </c>
      <c r="R439" s="63">
        <v>3179690</v>
      </c>
      <c r="S439" s="24" t="s">
        <v>80</v>
      </c>
      <c r="T439" s="54" t="s">
        <v>81</v>
      </c>
      <c r="U439" s="18">
        <v>3159000</v>
      </c>
      <c r="V439" s="18">
        <v>3159000</v>
      </c>
      <c r="W439" s="18" t="s">
        <v>1396</v>
      </c>
      <c r="X439" s="77" t="s">
        <v>1397</v>
      </c>
      <c r="Y439" s="49">
        <f t="shared" si="112"/>
        <v>2764947</v>
      </c>
      <c r="Z439" s="16">
        <f t="shared" si="113"/>
        <v>685420.35340563103</v>
      </c>
      <c r="AA439" s="35">
        <f t="shared" si="114"/>
        <v>0.24789638043898529</v>
      </c>
      <c r="AB439" s="36">
        <f t="shared" si="115"/>
        <v>3450367.3534056311</v>
      </c>
      <c r="AC439" s="36">
        <f t="shared" si="116"/>
        <v>2079526.6465943689</v>
      </c>
      <c r="AD439" s="18">
        <f t="shared" si="107"/>
        <v>2581607</v>
      </c>
      <c r="AE439" s="18" t="str">
        <f t="shared" si="108"/>
        <v/>
      </c>
      <c r="AF439" s="18">
        <f t="shared" si="109"/>
        <v>2764947</v>
      </c>
      <c r="AG439" s="18">
        <f t="shared" si="110"/>
        <v>3179690</v>
      </c>
      <c r="AH439" s="18">
        <f t="shared" si="111"/>
        <v>3159000</v>
      </c>
      <c r="AI439" s="94">
        <f t="shared" si="117"/>
        <v>2961973.5</v>
      </c>
      <c r="AJ439" s="39">
        <f t="shared" si="118"/>
        <v>296144.26466054231</v>
      </c>
      <c r="AK439" s="35">
        <f t="shared" si="119"/>
        <v>9.9982077712897272E-2</v>
      </c>
      <c r="AN439" s="41"/>
    </row>
    <row r="440" spans="1:40" s="15" customFormat="1" ht="85.5" customHeight="1" x14ac:dyDescent="0.2">
      <c r="A440" s="81">
        <v>433</v>
      </c>
      <c r="B440" s="82" t="s">
        <v>514</v>
      </c>
      <c r="C440" s="82" t="s">
        <v>1171</v>
      </c>
      <c r="D440" s="83" t="s">
        <v>1391</v>
      </c>
      <c r="E440" s="64">
        <v>4093996</v>
      </c>
      <c r="F440" s="65">
        <v>4093996</v>
      </c>
      <c r="G440" s="25" t="s">
        <v>1392</v>
      </c>
      <c r="H440" s="52" t="s">
        <v>1393</v>
      </c>
      <c r="I440" s="62">
        <v>1500000</v>
      </c>
      <c r="J440" s="66">
        <v>1500000</v>
      </c>
      <c r="K440" s="28" t="s">
        <v>1394</v>
      </c>
      <c r="L440" s="55" t="s">
        <v>1395</v>
      </c>
      <c r="M440" s="67">
        <v>4384743</v>
      </c>
      <c r="N440" s="68">
        <v>4384743</v>
      </c>
      <c r="O440" s="25" t="s">
        <v>1398</v>
      </c>
      <c r="P440" s="75" t="s">
        <v>1399</v>
      </c>
      <c r="Q440" s="69">
        <v>5042455</v>
      </c>
      <c r="R440" s="63">
        <v>5042455</v>
      </c>
      <c r="S440" s="24" t="s">
        <v>80</v>
      </c>
      <c r="T440" s="54" t="s">
        <v>81</v>
      </c>
      <c r="U440" s="18">
        <v>5409216</v>
      </c>
      <c r="V440" s="18">
        <v>5409216</v>
      </c>
      <c r="W440" s="18" t="s">
        <v>1396</v>
      </c>
      <c r="X440" s="77" t="s">
        <v>1397</v>
      </c>
      <c r="Y440" s="49">
        <f t="shared" si="112"/>
        <v>4384743</v>
      </c>
      <c r="Z440" s="16">
        <f t="shared" si="113"/>
        <v>1536425.5621511573</v>
      </c>
      <c r="AA440" s="35">
        <f t="shared" si="114"/>
        <v>0.35040264894684986</v>
      </c>
      <c r="AB440" s="36">
        <f t="shared" si="115"/>
        <v>5921168.5621511573</v>
      </c>
      <c r="AC440" s="36">
        <f t="shared" si="116"/>
        <v>2848317.4378488427</v>
      </c>
      <c r="AD440" s="18">
        <f t="shared" si="107"/>
        <v>4093996</v>
      </c>
      <c r="AE440" s="18" t="str">
        <f t="shared" si="108"/>
        <v/>
      </c>
      <c r="AF440" s="18">
        <f t="shared" si="109"/>
        <v>4384743</v>
      </c>
      <c r="AG440" s="18">
        <f t="shared" si="110"/>
        <v>5042455</v>
      </c>
      <c r="AH440" s="18">
        <f t="shared" si="111"/>
        <v>5409216</v>
      </c>
      <c r="AI440" s="94">
        <f t="shared" si="117"/>
        <v>4713599</v>
      </c>
      <c r="AJ440" s="39">
        <f t="shared" si="118"/>
        <v>600732.57880718715</v>
      </c>
      <c r="AK440" s="35">
        <f t="shared" si="119"/>
        <v>0.12744668751142962</v>
      </c>
      <c r="AN440" s="41"/>
    </row>
    <row r="441" spans="1:40" s="15" customFormat="1" ht="85.5" customHeight="1" x14ac:dyDescent="0.2">
      <c r="A441" s="81">
        <v>434</v>
      </c>
      <c r="B441" s="82" t="s">
        <v>515</v>
      </c>
      <c r="C441" s="82" t="s">
        <v>1171</v>
      </c>
      <c r="D441" s="83" t="s">
        <v>1391</v>
      </c>
      <c r="E441" s="64">
        <v>1566048</v>
      </c>
      <c r="F441" s="65">
        <v>1566048</v>
      </c>
      <c r="G441" s="25" t="s">
        <v>1392</v>
      </c>
      <c r="H441" s="52" t="s">
        <v>1393</v>
      </c>
      <c r="I441" s="62">
        <v>1500000</v>
      </c>
      <c r="J441" s="66">
        <v>1500000</v>
      </c>
      <c r="K441" s="28" t="s">
        <v>1394</v>
      </c>
      <c r="L441" s="55" t="s">
        <v>1395</v>
      </c>
      <c r="M441" s="67">
        <v>1677266</v>
      </c>
      <c r="N441" s="68">
        <v>1677266</v>
      </c>
      <c r="O441" s="25" t="s">
        <v>1398</v>
      </c>
      <c r="P441" s="75" t="s">
        <v>1399</v>
      </c>
      <c r="Q441" s="69">
        <v>1928856</v>
      </c>
      <c r="R441" s="63">
        <v>1928856</v>
      </c>
      <c r="S441" s="24" t="s">
        <v>80</v>
      </c>
      <c r="T441" s="54" t="s">
        <v>81</v>
      </c>
      <c r="U441" s="18">
        <v>1890000</v>
      </c>
      <c r="V441" s="18">
        <v>1890000</v>
      </c>
      <c r="W441" s="18" t="s">
        <v>1396</v>
      </c>
      <c r="X441" s="77" t="s">
        <v>1397</v>
      </c>
      <c r="Y441" s="49">
        <f t="shared" si="112"/>
        <v>1677266</v>
      </c>
      <c r="Z441" s="16">
        <f t="shared" si="113"/>
        <v>191155.70879259662</v>
      </c>
      <c r="AA441" s="35">
        <f t="shared" si="114"/>
        <v>0.11396863037383255</v>
      </c>
      <c r="AB441" s="36">
        <f t="shared" si="115"/>
        <v>1868421.7087925966</v>
      </c>
      <c r="AC441" s="36">
        <f t="shared" si="116"/>
        <v>1486110.2912074034</v>
      </c>
      <c r="AD441" s="18">
        <f t="shared" si="107"/>
        <v>1566048</v>
      </c>
      <c r="AE441" s="18">
        <f t="shared" si="108"/>
        <v>1500000</v>
      </c>
      <c r="AF441" s="18">
        <f t="shared" si="109"/>
        <v>1677266</v>
      </c>
      <c r="AG441" s="18" t="str">
        <f t="shared" si="110"/>
        <v/>
      </c>
      <c r="AH441" s="18" t="str">
        <f t="shared" si="111"/>
        <v/>
      </c>
      <c r="AI441" s="94">
        <f t="shared" si="117"/>
        <v>1566048</v>
      </c>
      <c r="AJ441" s="39">
        <f t="shared" si="118"/>
        <v>89587.030854545766</v>
      </c>
      <c r="AK441" s="35">
        <f t="shared" si="119"/>
        <v>5.7205801389577947E-2</v>
      </c>
      <c r="AN441" s="41"/>
    </row>
    <row r="442" spans="1:40" s="15" customFormat="1" ht="85.5" customHeight="1" x14ac:dyDescent="0.2">
      <c r="A442" s="81">
        <v>435</v>
      </c>
      <c r="B442" s="82" t="s">
        <v>516</v>
      </c>
      <c r="C442" s="82" t="s">
        <v>1172</v>
      </c>
      <c r="D442" s="83" t="s">
        <v>1391</v>
      </c>
      <c r="E442" s="64">
        <v>13149</v>
      </c>
      <c r="F442" s="65">
        <v>13149</v>
      </c>
      <c r="G442" s="25" t="s">
        <v>1392</v>
      </c>
      <c r="H442" s="52" t="s">
        <v>1393</v>
      </c>
      <c r="I442" s="62">
        <v>150000</v>
      </c>
      <c r="J442" s="66">
        <v>150000</v>
      </c>
      <c r="K442" s="28" t="s">
        <v>1394</v>
      </c>
      <c r="L442" s="55" t="s">
        <v>1395</v>
      </c>
      <c r="M442" s="67">
        <v>14083</v>
      </c>
      <c r="N442" s="68">
        <v>14083</v>
      </c>
      <c r="O442" s="25" t="s">
        <v>1398</v>
      </c>
      <c r="P442" s="75" t="s">
        <v>1399</v>
      </c>
      <c r="Q442" s="69">
        <v>16195</v>
      </c>
      <c r="R442" s="63">
        <v>16195</v>
      </c>
      <c r="S442" s="24" t="s">
        <v>80</v>
      </c>
      <c r="T442" s="54" t="s">
        <v>81</v>
      </c>
      <c r="U442" s="18">
        <v>17373</v>
      </c>
      <c r="V442" s="18">
        <v>17373</v>
      </c>
      <c r="W442" s="18" t="s">
        <v>1396</v>
      </c>
      <c r="X442" s="77" t="s">
        <v>1397</v>
      </c>
      <c r="Y442" s="49">
        <f t="shared" si="112"/>
        <v>16195</v>
      </c>
      <c r="Z442" s="16">
        <f t="shared" si="113"/>
        <v>60307.541493581048</v>
      </c>
      <c r="AA442" s="35">
        <f t="shared" si="114"/>
        <v>3.7238370789491229</v>
      </c>
      <c r="AB442" s="36">
        <f t="shared" si="115"/>
        <v>76502.541493581055</v>
      </c>
      <c r="AC442" s="36">
        <f t="shared" si="116"/>
        <v>-44112.541493581048</v>
      </c>
      <c r="AD442" s="18">
        <f t="shared" si="107"/>
        <v>13149</v>
      </c>
      <c r="AE442" s="18" t="str">
        <f t="shared" si="108"/>
        <v/>
      </c>
      <c r="AF442" s="18">
        <f t="shared" si="109"/>
        <v>14083</v>
      </c>
      <c r="AG442" s="18">
        <f t="shared" si="110"/>
        <v>16195</v>
      </c>
      <c r="AH442" s="18">
        <f t="shared" si="111"/>
        <v>17373</v>
      </c>
      <c r="AI442" s="94">
        <f t="shared" si="117"/>
        <v>15139</v>
      </c>
      <c r="AJ442" s="39">
        <f t="shared" si="118"/>
        <v>1929.2696372807336</v>
      </c>
      <c r="AK442" s="35">
        <f t="shared" si="119"/>
        <v>0.12743705907132133</v>
      </c>
      <c r="AN442" s="41"/>
    </row>
    <row r="443" spans="1:40" s="15" customFormat="1" ht="85.5" customHeight="1" x14ac:dyDescent="0.2">
      <c r="A443" s="81">
        <v>436</v>
      </c>
      <c r="B443" s="82" t="s">
        <v>517</v>
      </c>
      <c r="C443" s="82" t="s">
        <v>1173</v>
      </c>
      <c r="D443" s="83" t="s">
        <v>1391</v>
      </c>
      <c r="E443" s="64">
        <v>41213</v>
      </c>
      <c r="F443" s="65">
        <v>41213</v>
      </c>
      <c r="G443" s="25" t="s">
        <v>1392</v>
      </c>
      <c r="H443" s="52" t="s">
        <v>1393</v>
      </c>
      <c r="I443" s="62">
        <v>200000</v>
      </c>
      <c r="J443" s="66">
        <v>200000</v>
      </c>
      <c r="K443" s="28" t="s">
        <v>1394</v>
      </c>
      <c r="L443" s="55" t="s">
        <v>1395</v>
      </c>
      <c r="M443" s="67">
        <v>44141</v>
      </c>
      <c r="N443" s="68">
        <v>44141</v>
      </c>
      <c r="O443" s="25" t="s">
        <v>1398</v>
      </c>
      <c r="P443" s="75" t="s">
        <v>1399</v>
      </c>
      <c r="Q443" s="69">
        <v>50762</v>
      </c>
      <c r="R443" s="63">
        <v>50762</v>
      </c>
      <c r="S443" s="24" t="s">
        <v>80</v>
      </c>
      <c r="T443" s="54" t="s">
        <v>81</v>
      </c>
      <c r="U443" s="18">
        <v>54454</v>
      </c>
      <c r="V443" s="18">
        <v>54454</v>
      </c>
      <c r="W443" s="18" t="s">
        <v>1396</v>
      </c>
      <c r="X443" s="77" t="s">
        <v>1397</v>
      </c>
      <c r="Y443" s="49">
        <f t="shared" si="112"/>
        <v>50762</v>
      </c>
      <c r="Z443" s="16">
        <f t="shared" si="113"/>
        <v>68337.348920630509</v>
      </c>
      <c r="AA443" s="35">
        <f t="shared" si="114"/>
        <v>1.3462304267095566</v>
      </c>
      <c r="AB443" s="36">
        <f t="shared" si="115"/>
        <v>119099.34892063051</v>
      </c>
      <c r="AC443" s="36">
        <f t="shared" si="116"/>
        <v>-17575.348920630509</v>
      </c>
      <c r="AD443" s="18">
        <f t="shared" si="107"/>
        <v>41213</v>
      </c>
      <c r="AE443" s="18" t="str">
        <f t="shared" si="108"/>
        <v/>
      </c>
      <c r="AF443" s="18">
        <f t="shared" si="109"/>
        <v>44141</v>
      </c>
      <c r="AG443" s="18">
        <f t="shared" si="110"/>
        <v>50762</v>
      </c>
      <c r="AH443" s="18">
        <f t="shared" si="111"/>
        <v>54454</v>
      </c>
      <c r="AI443" s="94">
        <f t="shared" si="117"/>
        <v>47451.5</v>
      </c>
      <c r="AJ443" s="39">
        <f t="shared" si="118"/>
        <v>6047.7760375199077</v>
      </c>
      <c r="AK443" s="35">
        <f t="shared" si="119"/>
        <v>0.12745173572004906</v>
      </c>
      <c r="AN443" s="41"/>
    </row>
    <row r="444" spans="1:40" s="15" customFormat="1" ht="85.5" customHeight="1" x14ac:dyDescent="0.2">
      <c r="A444" s="81">
        <v>437</v>
      </c>
      <c r="B444" s="82" t="s">
        <v>518</v>
      </c>
      <c r="C444" s="82" t="s">
        <v>1174</v>
      </c>
      <c r="D444" s="83" t="s">
        <v>1391</v>
      </c>
      <c r="E444" s="64">
        <v>2472941</v>
      </c>
      <c r="F444" s="65">
        <v>2472941</v>
      </c>
      <c r="G444" s="25" t="s">
        <v>1392</v>
      </c>
      <c r="H444" s="52" t="s">
        <v>1393</v>
      </c>
      <c r="I444" s="62">
        <v>2500000</v>
      </c>
      <c r="J444" s="66">
        <v>2500000</v>
      </c>
      <c r="K444" s="28" t="s">
        <v>1394</v>
      </c>
      <c r="L444" s="55" t="s">
        <v>1395</v>
      </c>
      <c r="M444" s="67">
        <v>2486124</v>
      </c>
      <c r="N444" s="68">
        <v>2486124</v>
      </c>
      <c r="O444" s="25" t="s">
        <v>1398</v>
      </c>
      <c r="P444" s="75" t="s">
        <v>1399</v>
      </c>
      <c r="Q444" s="69">
        <v>2859043</v>
      </c>
      <c r="R444" s="63">
        <v>2859043</v>
      </c>
      <c r="S444" s="24" t="s">
        <v>80</v>
      </c>
      <c r="T444" s="54" t="s">
        <v>81</v>
      </c>
      <c r="U444" s="18">
        <v>3066994</v>
      </c>
      <c r="V444" s="18">
        <v>3066994</v>
      </c>
      <c r="W444" s="18" t="s">
        <v>1396</v>
      </c>
      <c r="X444" s="77" t="s">
        <v>1397</v>
      </c>
      <c r="Y444" s="49">
        <f t="shared" si="112"/>
        <v>2500000</v>
      </c>
      <c r="Z444" s="16">
        <f t="shared" si="113"/>
        <v>271402.69649600022</v>
      </c>
      <c r="AA444" s="35">
        <f t="shared" si="114"/>
        <v>0.10856107859840008</v>
      </c>
      <c r="AB444" s="36">
        <f t="shared" si="115"/>
        <v>2771402.696496</v>
      </c>
      <c r="AC444" s="36">
        <f t="shared" si="116"/>
        <v>2228597.303504</v>
      </c>
      <c r="AD444" s="18">
        <f t="shared" si="107"/>
        <v>2472941</v>
      </c>
      <c r="AE444" s="18">
        <f t="shared" si="108"/>
        <v>2500000</v>
      </c>
      <c r="AF444" s="18">
        <f t="shared" si="109"/>
        <v>2486124</v>
      </c>
      <c r="AG444" s="18" t="str">
        <f t="shared" si="110"/>
        <v/>
      </c>
      <c r="AH444" s="18" t="str">
        <f t="shared" si="111"/>
        <v/>
      </c>
      <c r="AI444" s="94">
        <f t="shared" si="117"/>
        <v>2486124</v>
      </c>
      <c r="AJ444" s="39">
        <f t="shared" si="118"/>
        <v>13530.978937238799</v>
      </c>
      <c r="AK444" s="35">
        <f t="shared" si="119"/>
        <v>5.4426001829509709E-3</v>
      </c>
      <c r="AN444" s="41"/>
    </row>
    <row r="445" spans="1:40" s="15" customFormat="1" ht="85.5" customHeight="1" x14ac:dyDescent="0.2">
      <c r="A445" s="81">
        <v>438</v>
      </c>
      <c r="B445" s="82" t="s">
        <v>519</v>
      </c>
      <c r="C445" s="82" t="s">
        <v>1175</v>
      </c>
      <c r="D445" s="83" t="s">
        <v>1391</v>
      </c>
      <c r="E445" s="64">
        <v>4404009</v>
      </c>
      <c r="F445" s="65">
        <v>4404009</v>
      </c>
      <c r="G445" s="25" t="s">
        <v>1392</v>
      </c>
      <c r="H445" s="52" t="s">
        <v>1393</v>
      </c>
      <c r="I445" s="62">
        <v>2800000</v>
      </c>
      <c r="J445" s="66">
        <v>2800000</v>
      </c>
      <c r="K445" s="28" t="s">
        <v>1394</v>
      </c>
      <c r="L445" s="55" t="s">
        <v>1395</v>
      </c>
      <c r="M445" s="67">
        <v>4716773</v>
      </c>
      <c r="N445" s="68">
        <v>4716773</v>
      </c>
      <c r="O445" s="25" t="s">
        <v>1398</v>
      </c>
      <c r="P445" s="75" t="s">
        <v>1399</v>
      </c>
      <c r="Q445" s="69">
        <v>5424289</v>
      </c>
      <c r="R445" s="63">
        <v>5424289</v>
      </c>
      <c r="S445" s="24" t="s">
        <v>80</v>
      </c>
      <c r="T445" s="54" t="s">
        <v>81</v>
      </c>
      <c r="U445" s="18">
        <v>2818823</v>
      </c>
      <c r="V445" s="18">
        <v>2818823</v>
      </c>
      <c r="W445" s="18" t="s">
        <v>1396</v>
      </c>
      <c r="X445" s="77" t="s">
        <v>1397</v>
      </c>
      <c r="Y445" s="49">
        <f t="shared" si="112"/>
        <v>4404009</v>
      </c>
      <c r="Z445" s="16">
        <f t="shared" si="113"/>
        <v>1176370.7767762677</v>
      </c>
      <c r="AA445" s="35">
        <f t="shared" si="114"/>
        <v>0.26711361779148673</v>
      </c>
      <c r="AB445" s="36">
        <f t="shared" si="115"/>
        <v>5580379.7767762672</v>
      </c>
      <c r="AC445" s="36">
        <f t="shared" si="116"/>
        <v>3227638.2232237323</v>
      </c>
      <c r="AD445" s="18">
        <f t="shared" si="107"/>
        <v>4404009</v>
      </c>
      <c r="AE445" s="18" t="str">
        <f t="shared" si="108"/>
        <v/>
      </c>
      <c r="AF445" s="18">
        <f t="shared" si="109"/>
        <v>4716773</v>
      </c>
      <c r="AG445" s="18">
        <f t="shared" si="110"/>
        <v>5424289</v>
      </c>
      <c r="AH445" s="18" t="str">
        <f t="shared" si="111"/>
        <v/>
      </c>
      <c r="AI445" s="94">
        <f t="shared" si="117"/>
        <v>4716773</v>
      </c>
      <c r="AJ445" s="39">
        <f t="shared" si="118"/>
        <v>522712.71401411312</v>
      </c>
      <c r="AK445" s="35">
        <f t="shared" si="119"/>
        <v>0.11081998519201859</v>
      </c>
      <c r="AN445" s="41"/>
    </row>
    <row r="446" spans="1:40" s="15" customFormat="1" ht="85.5" customHeight="1" x14ac:dyDescent="0.2">
      <c r="A446" s="81">
        <v>439</v>
      </c>
      <c r="B446" s="82" t="s">
        <v>520</v>
      </c>
      <c r="C446" s="82" t="s">
        <v>1176</v>
      </c>
      <c r="D446" s="83" t="s">
        <v>1391</v>
      </c>
      <c r="E446" s="64">
        <v>2865388</v>
      </c>
      <c r="F446" s="65">
        <v>2865388</v>
      </c>
      <c r="G446" s="25" t="s">
        <v>1392</v>
      </c>
      <c r="H446" s="52" t="s">
        <v>1393</v>
      </c>
      <c r="I446" s="62">
        <v>2800000</v>
      </c>
      <c r="J446" s="66">
        <v>2800000</v>
      </c>
      <c r="K446" s="28" t="s">
        <v>1394</v>
      </c>
      <c r="L446" s="55" t="s">
        <v>1395</v>
      </c>
      <c r="M446" s="67">
        <v>3068882</v>
      </c>
      <c r="N446" s="68">
        <v>3068882</v>
      </c>
      <c r="O446" s="25" t="s">
        <v>1398</v>
      </c>
      <c r="P446" s="75" t="s">
        <v>1399</v>
      </c>
      <c r="Q446" s="69">
        <v>3529215</v>
      </c>
      <c r="R446" s="63">
        <v>3529215</v>
      </c>
      <c r="S446" s="24" t="s">
        <v>80</v>
      </c>
      <c r="T446" s="54" t="s">
        <v>81</v>
      </c>
      <c r="U446" s="18">
        <v>3785911</v>
      </c>
      <c r="V446" s="18">
        <v>3785911</v>
      </c>
      <c r="W446" s="18" t="s">
        <v>1396</v>
      </c>
      <c r="X446" s="77" t="s">
        <v>1397</v>
      </c>
      <c r="Y446" s="49">
        <f t="shared" si="112"/>
        <v>3068882</v>
      </c>
      <c r="Z446" s="16">
        <f t="shared" si="113"/>
        <v>430216.03400233609</v>
      </c>
      <c r="AA446" s="35">
        <f t="shared" si="114"/>
        <v>0.14018656761724174</v>
      </c>
      <c r="AB446" s="36">
        <f t="shared" si="115"/>
        <v>3499098.0340023362</v>
      </c>
      <c r="AC446" s="36">
        <f t="shared" si="116"/>
        <v>2638665.9659976638</v>
      </c>
      <c r="AD446" s="18">
        <f t="shared" si="107"/>
        <v>2865388</v>
      </c>
      <c r="AE446" s="18">
        <f t="shared" si="108"/>
        <v>2800000</v>
      </c>
      <c r="AF446" s="18">
        <f t="shared" si="109"/>
        <v>3068882</v>
      </c>
      <c r="AG446" s="18" t="str">
        <f t="shared" si="110"/>
        <v/>
      </c>
      <c r="AH446" s="18" t="str">
        <f t="shared" si="111"/>
        <v/>
      </c>
      <c r="AI446" s="94">
        <f t="shared" si="117"/>
        <v>2865388</v>
      </c>
      <c r="AJ446" s="39">
        <f t="shared" si="118"/>
        <v>140227.74838573617</v>
      </c>
      <c r="AK446" s="35">
        <f t="shared" si="119"/>
        <v>4.8938485254260915E-2</v>
      </c>
      <c r="AN446" s="41"/>
    </row>
    <row r="447" spans="1:40" s="15" customFormat="1" ht="85.5" customHeight="1" x14ac:dyDescent="0.2">
      <c r="A447" s="81">
        <v>440</v>
      </c>
      <c r="B447" s="82" t="s">
        <v>521</v>
      </c>
      <c r="C447" s="82" t="s">
        <v>1177</v>
      </c>
      <c r="D447" s="83" t="s">
        <v>1391</v>
      </c>
      <c r="E447" s="64">
        <v>3468460</v>
      </c>
      <c r="F447" s="65">
        <v>3468460</v>
      </c>
      <c r="G447" s="25" t="s">
        <v>1392</v>
      </c>
      <c r="H447" s="52" t="s">
        <v>1393</v>
      </c>
      <c r="I447" s="62">
        <v>3500000</v>
      </c>
      <c r="J447" s="66">
        <v>3500000</v>
      </c>
      <c r="K447" s="28" t="s">
        <v>1394</v>
      </c>
      <c r="L447" s="55" t="s">
        <v>1395</v>
      </c>
      <c r="M447" s="67">
        <v>3714783</v>
      </c>
      <c r="N447" s="68">
        <v>3714783</v>
      </c>
      <c r="O447" s="25" t="s">
        <v>1398</v>
      </c>
      <c r="P447" s="75" t="s">
        <v>1399</v>
      </c>
      <c r="Q447" s="69">
        <v>4272000</v>
      </c>
      <c r="R447" s="63">
        <v>4272000</v>
      </c>
      <c r="S447" s="24" t="s">
        <v>80</v>
      </c>
      <c r="T447" s="54" t="s">
        <v>81</v>
      </c>
      <c r="U447" s="18">
        <v>4582723</v>
      </c>
      <c r="V447" s="18">
        <v>4582723</v>
      </c>
      <c r="W447" s="18" t="s">
        <v>1396</v>
      </c>
      <c r="X447" s="77" t="s">
        <v>1397</v>
      </c>
      <c r="Y447" s="49">
        <f t="shared" si="112"/>
        <v>3714783</v>
      </c>
      <c r="Z447" s="16">
        <f t="shared" si="113"/>
        <v>496169.96079639811</v>
      </c>
      <c r="AA447" s="35">
        <f t="shared" si="114"/>
        <v>0.13356633773665866</v>
      </c>
      <c r="AB447" s="36">
        <f t="shared" si="115"/>
        <v>4210952.9607963981</v>
      </c>
      <c r="AC447" s="36">
        <f t="shared" si="116"/>
        <v>3218613.0392036019</v>
      </c>
      <c r="AD447" s="18">
        <f t="shared" si="107"/>
        <v>3468460</v>
      </c>
      <c r="AE447" s="18">
        <f t="shared" si="108"/>
        <v>3500000</v>
      </c>
      <c r="AF447" s="18">
        <f t="shared" si="109"/>
        <v>3714783</v>
      </c>
      <c r="AG447" s="18" t="str">
        <f t="shared" si="110"/>
        <v/>
      </c>
      <c r="AH447" s="18" t="str">
        <f t="shared" si="111"/>
        <v/>
      </c>
      <c r="AI447" s="94">
        <f t="shared" si="117"/>
        <v>3500000</v>
      </c>
      <c r="AJ447" s="39">
        <f t="shared" si="118"/>
        <v>134040.74568204998</v>
      </c>
      <c r="AK447" s="35">
        <f t="shared" si="119"/>
        <v>3.8297355909157137E-2</v>
      </c>
      <c r="AN447" s="41"/>
    </row>
    <row r="448" spans="1:40" s="15" customFormat="1" ht="85.5" customHeight="1" x14ac:dyDescent="0.2">
      <c r="A448" s="81">
        <v>441</v>
      </c>
      <c r="B448" s="82" t="s">
        <v>522</v>
      </c>
      <c r="C448" s="82" t="s">
        <v>1178</v>
      </c>
      <c r="D448" s="83" t="s">
        <v>1391</v>
      </c>
      <c r="E448" s="64">
        <v>7511147</v>
      </c>
      <c r="F448" s="65">
        <v>7511147</v>
      </c>
      <c r="G448" s="25" t="s">
        <v>1392</v>
      </c>
      <c r="H448" s="52" t="s">
        <v>1393</v>
      </c>
      <c r="I448" s="62">
        <v>3900000</v>
      </c>
      <c r="J448" s="66">
        <v>3900000</v>
      </c>
      <c r="K448" s="28" t="s">
        <v>1394</v>
      </c>
      <c r="L448" s="55" t="s">
        <v>1395</v>
      </c>
      <c r="M448" s="67">
        <v>8044575</v>
      </c>
      <c r="N448" s="68">
        <v>8044575</v>
      </c>
      <c r="O448" s="25" t="s">
        <v>1398</v>
      </c>
      <c r="P448" s="75" t="s">
        <v>1399</v>
      </c>
      <c r="Q448" s="69">
        <v>9251261</v>
      </c>
      <c r="R448" s="63">
        <v>9251261</v>
      </c>
      <c r="S448" s="24" t="s">
        <v>80</v>
      </c>
      <c r="T448" s="54" t="s">
        <v>81</v>
      </c>
      <c r="U448" s="18">
        <v>6924148</v>
      </c>
      <c r="V448" s="18">
        <v>6924148</v>
      </c>
      <c r="W448" s="18" t="s">
        <v>1396</v>
      </c>
      <c r="X448" s="77" t="s">
        <v>1397</v>
      </c>
      <c r="Y448" s="49">
        <f t="shared" si="112"/>
        <v>7511147</v>
      </c>
      <c r="Z448" s="16">
        <f t="shared" si="113"/>
        <v>1997290.1976444742</v>
      </c>
      <c r="AA448" s="35">
        <f t="shared" si="114"/>
        <v>0.26591014629915699</v>
      </c>
      <c r="AB448" s="36">
        <f t="shared" si="115"/>
        <v>9508437.197644474</v>
      </c>
      <c r="AC448" s="36">
        <f t="shared" si="116"/>
        <v>5513856.802355526</v>
      </c>
      <c r="AD448" s="18">
        <f t="shared" si="107"/>
        <v>7511147</v>
      </c>
      <c r="AE448" s="18" t="str">
        <f t="shared" si="108"/>
        <v/>
      </c>
      <c r="AF448" s="18">
        <f t="shared" si="109"/>
        <v>8044575</v>
      </c>
      <c r="AG448" s="18">
        <f t="shared" si="110"/>
        <v>9251261</v>
      </c>
      <c r="AH448" s="18">
        <f t="shared" si="111"/>
        <v>6924148</v>
      </c>
      <c r="AI448" s="94">
        <f t="shared" si="117"/>
        <v>7777861</v>
      </c>
      <c r="AJ448" s="39">
        <f t="shared" si="118"/>
        <v>990959.66407463665</v>
      </c>
      <c r="AK448" s="35">
        <f t="shared" si="119"/>
        <v>0.12740773640395947</v>
      </c>
      <c r="AN448" s="41"/>
    </row>
    <row r="449" spans="1:40" s="15" customFormat="1" ht="85.5" customHeight="1" x14ac:dyDescent="0.2">
      <c r="A449" s="81">
        <v>442</v>
      </c>
      <c r="B449" s="82" t="s">
        <v>523</v>
      </c>
      <c r="C449" s="82" t="s">
        <v>1179</v>
      </c>
      <c r="D449" s="83" t="s">
        <v>1391</v>
      </c>
      <c r="E449" s="64">
        <v>5160586</v>
      </c>
      <c r="F449" s="65">
        <v>5160586</v>
      </c>
      <c r="G449" s="25" t="s">
        <v>1392</v>
      </c>
      <c r="H449" s="52" t="s">
        <v>1393</v>
      </c>
      <c r="I449" s="62">
        <v>3900000</v>
      </c>
      <c r="J449" s="66">
        <v>3900000</v>
      </c>
      <c r="K449" s="28" t="s">
        <v>1394</v>
      </c>
      <c r="L449" s="55" t="s">
        <v>1395</v>
      </c>
      <c r="M449" s="67">
        <v>5527081</v>
      </c>
      <c r="N449" s="68">
        <v>5527081</v>
      </c>
      <c r="O449" s="25" t="s">
        <v>1398</v>
      </c>
      <c r="P449" s="75" t="s">
        <v>1399</v>
      </c>
      <c r="Q449" s="69">
        <v>6356143</v>
      </c>
      <c r="R449" s="63">
        <v>6356143</v>
      </c>
      <c r="S449" s="24" t="s">
        <v>80</v>
      </c>
      <c r="T449" s="54" t="s">
        <v>81</v>
      </c>
      <c r="U449" s="18">
        <v>7218454</v>
      </c>
      <c r="V449" s="18">
        <v>7218454</v>
      </c>
      <c r="W449" s="18" t="s">
        <v>1396</v>
      </c>
      <c r="X449" s="77" t="s">
        <v>1397</v>
      </c>
      <c r="Y449" s="49">
        <f t="shared" si="112"/>
        <v>5527081</v>
      </c>
      <c r="Z449" s="16">
        <f t="shared" si="113"/>
        <v>1252425.7971415725</v>
      </c>
      <c r="AA449" s="35">
        <f t="shared" si="114"/>
        <v>0.22659805368178473</v>
      </c>
      <c r="AB449" s="36">
        <f t="shared" si="115"/>
        <v>6779506.7971415725</v>
      </c>
      <c r="AC449" s="36">
        <f t="shared" si="116"/>
        <v>4274655.2028584275</v>
      </c>
      <c r="AD449" s="18">
        <f t="shared" si="107"/>
        <v>5160586</v>
      </c>
      <c r="AE449" s="18" t="str">
        <f t="shared" si="108"/>
        <v/>
      </c>
      <c r="AF449" s="18">
        <f t="shared" si="109"/>
        <v>5527081</v>
      </c>
      <c r="AG449" s="18">
        <f t="shared" si="110"/>
        <v>6356143</v>
      </c>
      <c r="AH449" s="18" t="str">
        <f t="shared" si="111"/>
        <v/>
      </c>
      <c r="AI449" s="94">
        <f t="shared" si="117"/>
        <v>5527081</v>
      </c>
      <c r="AJ449" s="39">
        <f t="shared" si="118"/>
        <v>612511.07814716303</v>
      </c>
      <c r="AK449" s="35">
        <f t="shared" si="119"/>
        <v>0.11081999307539785</v>
      </c>
      <c r="AN449" s="41"/>
    </row>
    <row r="450" spans="1:40" s="15" customFormat="1" ht="85.5" customHeight="1" x14ac:dyDescent="0.2">
      <c r="A450" s="81">
        <v>443</v>
      </c>
      <c r="B450" s="82" t="s">
        <v>524</v>
      </c>
      <c r="C450" s="82" t="s">
        <v>1180</v>
      </c>
      <c r="D450" s="83" t="s">
        <v>1391</v>
      </c>
      <c r="E450" s="64">
        <v>4907532</v>
      </c>
      <c r="F450" s="65">
        <v>4907532</v>
      </c>
      <c r="G450" s="25" t="s">
        <v>1392</v>
      </c>
      <c r="H450" s="52" t="s">
        <v>1393</v>
      </c>
      <c r="I450" s="62">
        <v>4500000</v>
      </c>
      <c r="J450" s="66">
        <v>4500000</v>
      </c>
      <c r="K450" s="28" t="s">
        <v>1394</v>
      </c>
      <c r="L450" s="55" t="s">
        <v>1395</v>
      </c>
      <c r="M450" s="67">
        <v>5256056</v>
      </c>
      <c r="N450" s="68">
        <v>5256056</v>
      </c>
      <c r="O450" s="25" t="s">
        <v>1398</v>
      </c>
      <c r="P450" s="75" t="s">
        <v>1399</v>
      </c>
      <c r="Q450" s="69">
        <v>6044464</v>
      </c>
      <c r="R450" s="63">
        <v>6044464</v>
      </c>
      <c r="S450" s="24" t="s">
        <v>80</v>
      </c>
      <c r="T450" s="54" t="s">
        <v>81</v>
      </c>
      <c r="U450" s="18">
        <v>6984106</v>
      </c>
      <c r="V450" s="18">
        <v>6984106</v>
      </c>
      <c r="W450" s="18" t="s">
        <v>1396</v>
      </c>
      <c r="X450" s="77" t="s">
        <v>1397</v>
      </c>
      <c r="Y450" s="49">
        <f t="shared" si="112"/>
        <v>5256056</v>
      </c>
      <c r="Z450" s="16">
        <f t="shared" si="113"/>
        <v>987693.49158774805</v>
      </c>
      <c r="AA450" s="35">
        <f t="shared" si="114"/>
        <v>0.18791532882978187</v>
      </c>
      <c r="AB450" s="36">
        <f t="shared" si="115"/>
        <v>6243749.4915877478</v>
      </c>
      <c r="AC450" s="36">
        <f t="shared" si="116"/>
        <v>4268362.5084122522</v>
      </c>
      <c r="AD450" s="18">
        <f t="shared" si="107"/>
        <v>4907532</v>
      </c>
      <c r="AE450" s="18">
        <f t="shared" si="108"/>
        <v>4500000</v>
      </c>
      <c r="AF450" s="18">
        <f t="shared" si="109"/>
        <v>5256056</v>
      </c>
      <c r="AG450" s="18">
        <f t="shared" si="110"/>
        <v>6044464</v>
      </c>
      <c r="AH450" s="18" t="str">
        <f t="shared" si="111"/>
        <v/>
      </c>
      <c r="AI450" s="94">
        <f t="shared" si="117"/>
        <v>5081794</v>
      </c>
      <c r="AJ450" s="39">
        <f t="shared" si="118"/>
        <v>655663.94969272683</v>
      </c>
      <c r="AK450" s="35">
        <f t="shared" si="119"/>
        <v>0.12902214251359398</v>
      </c>
      <c r="AN450" s="41"/>
    </row>
    <row r="451" spans="1:40" s="15" customFormat="1" ht="85.5" customHeight="1" x14ac:dyDescent="0.2">
      <c r="A451" s="81">
        <v>444</v>
      </c>
      <c r="B451" s="82" t="s">
        <v>525</v>
      </c>
      <c r="C451" s="82" t="s">
        <v>1181</v>
      </c>
      <c r="D451" s="83" t="s">
        <v>1391</v>
      </c>
      <c r="E451" s="64">
        <v>8887330</v>
      </c>
      <c r="F451" s="65">
        <v>8887330</v>
      </c>
      <c r="G451" s="25" t="s">
        <v>1392</v>
      </c>
      <c r="H451" s="52" t="s">
        <v>1393</v>
      </c>
      <c r="I451" s="62">
        <v>6000000</v>
      </c>
      <c r="J451" s="66">
        <v>6000000</v>
      </c>
      <c r="K451" s="28" t="s">
        <v>1394</v>
      </c>
      <c r="L451" s="55" t="s">
        <v>1395</v>
      </c>
      <c r="M451" s="67">
        <v>9518492</v>
      </c>
      <c r="N451" s="68">
        <v>9518492</v>
      </c>
      <c r="O451" s="25" t="s">
        <v>1398</v>
      </c>
      <c r="P451" s="75" t="s">
        <v>1399</v>
      </c>
      <c r="Q451" s="69">
        <v>10946265</v>
      </c>
      <c r="R451" s="63">
        <v>10946265</v>
      </c>
      <c r="S451" s="24" t="s">
        <v>80</v>
      </c>
      <c r="T451" s="54" t="s">
        <v>81</v>
      </c>
      <c r="U451" s="18">
        <v>7742438</v>
      </c>
      <c r="V451" s="18">
        <v>7742438</v>
      </c>
      <c r="W451" s="18" t="s">
        <v>1396</v>
      </c>
      <c r="X451" s="77" t="s">
        <v>1397</v>
      </c>
      <c r="Y451" s="49">
        <f t="shared" si="112"/>
        <v>8887330</v>
      </c>
      <c r="Z451" s="16">
        <f t="shared" si="113"/>
        <v>1865795.4819532069</v>
      </c>
      <c r="AA451" s="35">
        <f t="shared" si="114"/>
        <v>0.20993880973849366</v>
      </c>
      <c r="AB451" s="36">
        <f t="shared" si="115"/>
        <v>10753125.481953207</v>
      </c>
      <c r="AC451" s="36">
        <f t="shared" si="116"/>
        <v>7021534.5180467926</v>
      </c>
      <c r="AD451" s="18">
        <f t="shared" si="107"/>
        <v>8887330</v>
      </c>
      <c r="AE451" s="18" t="str">
        <f t="shared" si="108"/>
        <v/>
      </c>
      <c r="AF451" s="18">
        <f t="shared" si="109"/>
        <v>9518492</v>
      </c>
      <c r="AG451" s="18" t="str">
        <f t="shared" si="110"/>
        <v/>
      </c>
      <c r="AH451" s="18">
        <f t="shared" si="111"/>
        <v>7742438</v>
      </c>
      <c r="AI451" s="94">
        <f t="shared" si="117"/>
        <v>8887330</v>
      </c>
      <c r="AJ451" s="39">
        <f t="shared" si="118"/>
        <v>900325.03138440696</v>
      </c>
      <c r="AK451" s="35">
        <f t="shared" si="119"/>
        <v>0.10130433227801904</v>
      </c>
      <c r="AN451" s="41"/>
    </row>
    <row r="452" spans="1:40" s="15" customFormat="1" ht="85.5" customHeight="1" x14ac:dyDescent="0.2">
      <c r="A452" s="81">
        <v>445</v>
      </c>
      <c r="B452" s="82" t="s">
        <v>526</v>
      </c>
      <c r="C452" s="82" t="s">
        <v>1182</v>
      </c>
      <c r="D452" s="83" t="s">
        <v>1391</v>
      </c>
      <c r="E452" s="64">
        <v>9452050</v>
      </c>
      <c r="F452" s="65">
        <v>9452050</v>
      </c>
      <c r="G452" s="25" t="s">
        <v>1392</v>
      </c>
      <c r="H452" s="52" t="s">
        <v>1393</v>
      </c>
      <c r="I452" s="62">
        <v>5900000</v>
      </c>
      <c r="J452" s="66">
        <v>5900000</v>
      </c>
      <c r="K452" s="28" t="s">
        <v>1394</v>
      </c>
      <c r="L452" s="55" t="s">
        <v>1395</v>
      </c>
      <c r="M452" s="67">
        <v>10123317</v>
      </c>
      <c r="N452" s="68">
        <v>10123317</v>
      </c>
      <c r="O452" s="25" t="s">
        <v>1398</v>
      </c>
      <c r="P452" s="75" t="s">
        <v>1399</v>
      </c>
      <c r="Q452" s="69">
        <v>11641814</v>
      </c>
      <c r="R452" s="63">
        <v>11641814</v>
      </c>
      <c r="S452" s="24" t="s">
        <v>80</v>
      </c>
      <c r="T452" s="54" t="s">
        <v>81</v>
      </c>
      <c r="U452" s="18">
        <v>8188578</v>
      </c>
      <c r="V452" s="18">
        <v>8188578</v>
      </c>
      <c r="W452" s="18" t="s">
        <v>1396</v>
      </c>
      <c r="X452" s="77" t="s">
        <v>1397</v>
      </c>
      <c r="Y452" s="49">
        <f t="shared" si="112"/>
        <v>9452050</v>
      </c>
      <c r="Z452" s="16">
        <f t="shared" si="113"/>
        <v>2161890.3443776243</v>
      </c>
      <c r="AA452" s="35">
        <f t="shared" si="114"/>
        <v>0.22872184810465712</v>
      </c>
      <c r="AB452" s="36">
        <f t="shared" si="115"/>
        <v>11613940.344377624</v>
      </c>
      <c r="AC452" s="36">
        <f t="shared" si="116"/>
        <v>7290159.6556223761</v>
      </c>
      <c r="AD452" s="18">
        <f t="shared" si="107"/>
        <v>9452050</v>
      </c>
      <c r="AE452" s="18" t="str">
        <f t="shared" si="108"/>
        <v/>
      </c>
      <c r="AF452" s="18">
        <f t="shared" si="109"/>
        <v>10123317</v>
      </c>
      <c r="AG452" s="18" t="str">
        <f t="shared" si="110"/>
        <v/>
      </c>
      <c r="AH452" s="18">
        <f t="shared" si="111"/>
        <v>8188578</v>
      </c>
      <c r="AI452" s="94">
        <f t="shared" si="117"/>
        <v>9452050</v>
      </c>
      <c r="AJ452" s="39">
        <f t="shared" si="118"/>
        <v>982359.05504674476</v>
      </c>
      <c r="AK452" s="35">
        <f t="shared" si="119"/>
        <v>0.10393079332491309</v>
      </c>
      <c r="AN452" s="41"/>
    </row>
    <row r="453" spans="1:40" s="15" customFormat="1" ht="85.5" customHeight="1" x14ac:dyDescent="0.2">
      <c r="A453" s="81">
        <v>446</v>
      </c>
      <c r="B453" s="82" t="s">
        <v>527</v>
      </c>
      <c r="C453" s="82" t="s">
        <v>1183</v>
      </c>
      <c r="D453" s="83" t="s">
        <v>1391</v>
      </c>
      <c r="E453" s="64">
        <v>6707950</v>
      </c>
      <c r="F453" s="65">
        <v>6707950</v>
      </c>
      <c r="G453" s="25" t="s">
        <v>1392</v>
      </c>
      <c r="H453" s="52" t="s">
        <v>1393</v>
      </c>
      <c r="I453" s="62">
        <v>6500000</v>
      </c>
      <c r="J453" s="66">
        <v>6500000</v>
      </c>
      <c r="K453" s="28" t="s">
        <v>1394</v>
      </c>
      <c r="L453" s="55" t="s">
        <v>1395</v>
      </c>
      <c r="M453" s="67">
        <v>7184336</v>
      </c>
      <c r="N453" s="68">
        <v>7184336</v>
      </c>
      <c r="O453" s="25" t="s">
        <v>1398</v>
      </c>
      <c r="P453" s="75" t="s">
        <v>1399</v>
      </c>
      <c r="Q453" s="69">
        <v>8261986</v>
      </c>
      <c r="R453" s="63">
        <v>8261986</v>
      </c>
      <c r="S453" s="24" t="s">
        <v>80</v>
      </c>
      <c r="T453" s="54" t="s">
        <v>81</v>
      </c>
      <c r="U453" s="18">
        <v>8862919</v>
      </c>
      <c r="V453" s="18">
        <v>8862919</v>
      </c>
      <c r="W453" s="18" t="s">
        <v>1396</v>
      </c>
      <c r="X453" s="77" t="s">
        <v>1397</v>
      </c>
      <c r="Y453" s="49">
        <f t="shared" si="112"/>
        <v>7184336</v>
      </c>
      <c r="Z453" s="16">
        <f t="shared" si="113"/>
        <v>1020428.6748784567</v>
      </c>
      <c r="AA453" s="35">
        <f t="shared" si="114"/>
        <v>0.14203521033515926</v>
      </c>
      <c r="AB453" s="36">
        <f t="shared" si="115"/>
        <v>8204764.6748784566</v>
      </c>
      <c r="AC453" s="36">
        <f t="shared" si="116"/>
        <v>6163907.3251215434</v>
      </c>
      <c r="AD453" s="18">
        <f t="shared" ref="AD453:AD516" si="120">+IF(((IF(AND(F453&lt;=$AB453,F453&gt;=$AC453),F453,""))&lt;=0),"",(IF(AND(F453&lt;=$AB453,F453&gt;=$AC453),F453,"")))</f>
        <v>6707950</v>
      </c>
      <c r="AE453" s="18">
        <f t="shared" ref="AE453:AE516" si="121">+IF(((IF(AND(J453&lt;=$AB453,J453&gt;=$AC453),J453,""))&lt;=0),"",(IF(AND(J453&lt;=$AB453,J453&gt;=$AC453),J453,"")))</f>
        <v>6500000</v>
      </c>
      <c r="AF453" s="18">
        <f t="shared" ref="AF453:AF516" si="122">+IF(((IF(AND(N453&lt;=$AB453,N453&gt;=$AC453),N453,""))&lt;=0),"",(IF(AND(N453&lt;=$AB453,N453&gt;=$AC453),N453,"")))</f>
        <v>7184336</v>
      </c>
      <c r="AG453" s="18" t="str">
        <f t="shared" ref="AG453:AG516" si="123">+IF(((IF(AND(R453&lt;=$AB453,R453&gt;=$AC453),R453,""))&lt;=0),"",(IF(AND(R453&lt;=$AB453,R453&gt;=$AC453),R453,"")))</f>
        <v/>
      </c>
      <c r="AH453" s="18" t="str">
        <f t="shared" ref="AH453:AH516" si="124">+IF(((IF(AND(V453&lt;=$AB453,V453&gt;=$AC453),V453,""))&lt;=0),"",(IF(AND(V453&lt;=$AB453,V453&gt;=$AC453),V453,"")))</f>
        <v/>
      </c>
      <c r="AI453" s="94">
        <f t="shared" si="117"/>
        <v>6707950</v>
      </c>
      <c r="AJ453" s="39">
        <f t="shared" si="118"/>
        <v>350832.95749591908</v>
      </c>
      <c r="AK453" s="35">
        <f t="shared" si="119"/>
        <v>5.2301069253038422E-2</v>
      </c>
      <c r="AN453" s="41"/>
    </row>
    <row r="454" spans="1:40" s="15" customFormat="1" ht="85.5" customHeight="1" x14ac:dyDescent="0.2">
      <c r="A454" s="81">
        <v>447</v>
      </c>
      <c r="B454" s="82" t="s">
        <v>528</v>
      </c>
      <c r="C454" s="82" t="s">
        <v>1184</v>
      </c>
      <c r="D454" s="83" t="s">
        <v>1391</v>
      </c>
      <c r="E454" s="64">
        <v>8798785</v>
      </c>
      <c r="F454" s="65">
        <v>8798785</v>
      </c>
      <c r="G454" s="25" t="s">
        <v>1392</v>
      </c>
      <c r="H454" s="52" t="s">
        <v>1393</v>
      </c>
      <c r="I454" s="62">
        <v>7500000</v>
      </c>
      <c r="J454" s="66">
        <v>7500000</v>
      </c>
      <c r="K454" s="28" t="s">
        <v>1394</v>
      </c>
      <c r="L454" s="55" t="s">
        <v>1395</v>
      </c>
      <c r="M454" s="67">
        <v>9423657</v>
      </c>
      <c r="N454" s="68">
        <v>9423657</v>
      </c>
      <c r="O454" s="25" t="s">
        <v>1398</v>
      </c>
      <c r="P454" s="75" t="s">
        <v>1399</v>
      </c>
      <c r="Q454" s="69">
        <v>10837206</v>
      </c>
      <c r="R454" s="63">
        <v>10837206</v>
      </c>
      <c r="S454" s="24" t="s">
        <v>80</v>
      </c>
      <c r="T454" s="54" t="s">
        <v>81</v>
      </c>
      <c r="U454" s="18">
        <v>9625446</v>
      </c>
      <c r="V454" s="18">
        <v>9625446</v>
      </c>
      <c r="W454" s="18" t="s">
        <v>1396</v>
      </c>
      <c r="X454" s="77" t="s">
        <v>1397</v>
      </c>
      <c r="Y454" s="49">
        <f t="shared" si="112"/>
        <v>9423657</v>
      </c>
      <c r="Z454" s="16">
        <f t="shared" si="113"/>
        <v>1220204.0564449469</v>
      </c>
      <c r="AA454" s="35">
        <f t="shared" si="114"/>
        <v>0.12948307185256711</v>
      </c>
      <c r="AB454" s="36">
        <f t="shared" si="115"/>
        <v>10643861.056444947</v>
      </c>
      <c r="AC454" s="36">
        <f t="shared" si="116"/>
        <v>8203452.9435550533</v>
      </c>
      <c r="AD454" s="18">
        <f t="shared" si="120"/>
        <v>8798785</v>
      </c>
      <c r="AE454" s="18" t="str">
        <f t="shared" si="121"/>
        <v/>
      </c>
      <c r="AF454" s="18">
        <f t="shared" si="122"/>
        <v>9423657</v>
      </c>
      <c r="AG454" s="18" t="str">
        <f t="shared" si="123"/>
        <v/>
      </c>
      <c r="AH454" s="18">
        <f t="shared" si="124"/>
        <v>9625446</v>
      </c>
      <c r="AI454" s="94">
        <f t="shared" si="117"/>
        <v>9423657</v>
      </c>
      <c r="AJ454" s="39">
        <f t="shared" si="118"/>
        <v>430997.33677174081</v>
      </c>
      <c r="AK454" s="35">
        <f t="shared" si="119"/>
        <v>4.5735677430931626E-2</v>
      </c>
      <c r="AN454" s="41"/>
    </row>
    <row r="455" spans="1:40" s="15" customFormat="1" ht="85.5" customHeight="1" x14ac:dyDescent="0.2">
      <c r="A455" s="81">
        <v>448</v>
      </c>
      <c r="B455" s="82" t="s">
        <v>529</v>
      </c>
      <c r="C455" s="82" t="s">
        <v>1185</v>
      </c>
      <c r="D455" s="83" t="s">
        <v>1391</v>
      </c>
      <c r="E455" s="64">
        <v>3881102</v>
      </c>
      <c r="F455" s="65">
        <v>3881102</v>
      </c>
      <c r="G455" s="25" t="s">
        <v>1392</v>
      </c>
      <c r="H455" s="52" t="s">
        <v>1393</v>
      </c>
      <c r="I455" s="62">
        <v>8000000</v>
      </c>
      <c r="J455" s="66">
        <v>8000000</v>
      </c>
      <c r="K455" s="28" t="s">
        <v>1394</v>
      </c>
      <c r="L455" s="55" t="s">
        <v>1395</v>
      </c>
      <c r="M455" s="67">
        <v>4156731</v>
      </c>
      <c r="N455" s="68">
        <v>4156731</v>
      </c>
      <c r="O455" s="25" t="s">
        <v>1398</v>
      </c>
      <c r="P455" s="75" t="s">
        <v>1399</v>
      </c>
      <c r="Q455" s="69">
        <v>4780240</v>
      </c>
      <c r="R455" s="63">
        <v>4780240</v>
      </c>
      <c r="S455" s="24" t="s">
        <v>80</v>
      </c>
      <c r="T455" s="54" t="s">
        <v>81</v>
      </c>
      <c r="U455" s="18">
        <v>5127929</v>
      </c>
      <c r="V455" s="18">
        <v>5127929</v>
      </c>
      <c r="W455" s="18" t="s">
        <v>1396</v>
      </c>
      <c r="X455" s="77" t="s">
        <v>1397</v>
      </c>
      <c r="Y455" s="49">
        <f t="shared" si="112"/>
        <v>4780240</v>
      </c>
      <c r="Z455" s="16">
        <f t="shared" si="113"/>
        <v>1646869.1258419112</v>
      </c>
      <c r="AA455" s="35">
        <f t="shared" si="114"/>
        <v>0.34451599205100814</v>
      </c>
      <c r="AB455" s="36">
        <f t="shared" si="115"/>
        <v>6427109.125841911</v>
      </c>
      <c r="AC455" s="36">
        <f t="shared" si="116"/>
        <v>3133370.874158089</v>
      </c>
      <c r="AD455" s="18">
        <f t="shared" si="120"/>
        <v>3881102</v>
      </c>
      <c r="AE455" s="18" t="str">
        <f t="shared" si="121"/>
        <v/>
      </c>
      <c r="AF455" s="18">
        <f t="shared" si="122"/>
        <v>4156731</v>
      </c>
      <c r="AG455" s="18">
        <f t="shared" si="123"/>
        <v>4780240</v>
      </c>
      <c r="AH455" s="18">
        <f t="shared" si="124"/>
        <v>5127929</v>
      </c>
      <c r="AI455" s="94">
        <f t="shared" si="117"/>
        <v>4468485.5</v>
      </c>
      <c r="AJ455" s="39">
        <f t="shared" si="118"/>
        <v>569493.5414924972</v>
      </c>
      <c r="AK455" s="35">
        <f t="shared" si="119"/>
        <v>0.12744665759629234</v>
      </c>
      <c r="AN455" s="41"/>
    </row>
    <row r="456" spans="1:40" s="15" customFormat="1" ht="85.5" customHeight="1" x14ac:dyDescent="0.2">
      <c r="A456" s="81">
        <v>449</v>
      </c>
      <c r="B456" s="82" t="s">
        <v>530</v>
      </c>
      <c r="C456" s="82" t="s">
        <v>1186</v>
      </c>
      <c r="D456" s="83" t="s">
        <v>1391</v>
      </c>
      <c r="E456" s="64">
        <v>5184011</v>
      </c>
      <c r="F456" s="65">
        <v>5184011</v>
      </c>
      <c r="G456" s="25" t="s">
        <v>1392</v>
      </c>
      <c r="H456" s="52" t="s">
        <v>1393</v>
      </c>
      <c r="I456" s="62">
        <v>10000000</v>
      </c>
      <c r="J456" s="66">
        <v>10000000</v>
      </c>
      <c r="K456" s="28" t="s">
        <v>1394</v>
      </c>
      <c r="L456" s="55" t="s">
        <v>1395</v>
      </c>
      <c r="M456" s="67">
        <v>5552169</v>
      </c>
      <c r="N456" s="68">
        <v>5552169</v>
      </c>
      <c r="O456" s="25" t="s">
        <v>1398</v>
      </c>
      <c r="P456" s="75" t="s">
        <v>1399</v>
      </c>
      <c r="Q456" s="69">
        <v>6384994</v>
      </c>
      <c r="R456" s="63">
        <v>6384994</v>
      </c>
      <c r="S456" s="24" t="s">
        <v>80</v>
      </c>
      <c r="T456" s="54" t="s">
        <v>81</v>
      </c>
      <c r="U456" s="18">
        <v>6849405</v>
      </c>
      <c r="V456" s="18">
        <v>6849405</v>
      </c>
      <c r="W456" s="18" t="s">
        <v>1396</v>
      </c>
      <c r="X456" s="77" t="s">
        <v>1397</v>
      </c>
      <c r="Y456" s="49">
        <f t="shared" si="112"/>
        <v>6384994</v>
      </c>
      <c r="Z456" s="16">
        <f t="shared" si="113"/>
        <v>1909384.7417227633</v>
      </c>
      <c r="AA456" s="35">
        <f t="shared" si="114"/>
        <v>0.29904252716960472</v>
      </c>
      <c r="AB456" s="36">
        <f t="shared" si="115"/>
        <v>8294378.7417227635</v>
      </c>
      <c r="AC456" s="36">
        <f t="shared" si="116"/>
        <v>4475609.2582772365</v>
      </c>
      <c r="AD456" s="18">
        <f t="shared" si="120"/>
        <v>5184011</v>
      </c>
      <c r="AE456" s="18" t="str">
        <f t="shared" si="121"/>
        <v/>
      </c>
      <c r="AF456" s="18">
        <f t="shared" si="122"/>
        <v>5552169</v>
      </c>
      <c r="AG456" s="18">
        <f t="shared" si="123"/>
        <v>6384994</v>
      </c>
      <c r="AH456" s="18">
        <f t="shared" si="124"/>
        <v>6849405</v>
      </c>
      <c r="AI456" s="94">
        <f t="shared" si="117"/>
        <v>5968581.5</v>
      </c>
      <c r="AJ456" s="39">
        <f t="shared" si="118"/>
        <v>760675.90293824649</v>
      </c>
      <c r="AK456" s="35">
        <f t="shared" si="119"/>
        <v>0.12744668108129989</v>
      </c>
      <c r="AN456" s="41"/>
    </row>
    <row r="457" spans="1:40" s="15" customFormat="1" ht="85.5" customHeight="1" x14ac:dyDescent="0.2">
      <c r="A457" s="81">
        <v>450</v>
      </c>
      <c r="B457" s="82" t="s">
        <v>531</v>
      </c>
      <c r="C457" s="82" t="s">
        <v>1187</v>
      </c>
      <c r="D457" s="83" t="s">
        <v>1391</v>
      </c>
      <c r="E457" s="64">
        <v>8935602</v>
      </c>
      <c r="F457" s="65">
        <v>8935602</v>
      </c>
      <c r="G457" s="25" t="s">
        <v>1392</v>
      </c>
      <c r="H457" s="52" t="s">
        <v>1393</v>
      </c>
      <c r="I457" s="62">
        <v>12000000</v>
      </c>
      <c r="J457" s="66">
        <v>12000000</v>
      </c>
      <c r="K457" s="28" t="s">
        <v>1394</v>
      </c>
      <c r="L457" s="55" t="s">
        <v>1395</v>
      </c>
      <c r="M457" s="67">
        <v>9570191</v>
      </c>
      <c r="N457" s="68">
        <v>9570191</v>
      </c>
      <c r="O457" s="25" t="s">
        <v>1398</v>
      </c>
      <c r="P457" s="75" t="s">
        <v>1399</v>
      </c>
      <c r="Q457" s="69">
        <v>11005720</v>
      </c>
      <c r="R457" s="63">
        <v>11005720</v>
      </c>
      <c r="S457" s="24" t="s">
        <v>80</v>
      </c>
      <c r="T457" s="54" t="s">
        <v>81</v>
      </c>
      <c r="U457" s="18">
        <v>8806218</v>
      </c>
      <c r="V457" s="18">
        <v>8806218</v>
      </c>
      <c r="W457" s="18" t="s">
        <v>1396</v>
      </c>
      <c r="X457" s="77" t="s">
        <v>1397</v>
      </c>
      <c r="Y457" s="49">
        <f t="shared" si="112"/>
        <v>9570191</v>
      </c>
      <c r="Z457" s="16">
        <f t="shared" si="113"/>
        <v>1390510.3796031885</v>
      </c>
      <c r="AA457" s="35">
        <f t="shared" si="114"/>
        <v>0.14529599039383734</v>
      </c>
      <c r="AB457" s="36">
        <f t="shared" si="115"/>
        <v>10960701.379603188</v>
      </c>
      <c r="AC457" s="36">
        <f t="shared" si="116"/>
        <v>8179680.6203968115</v>
      </c>
      <c r="AD457" s="18">
        <f t="shared" si="120"/>
        <v>8935602</v>
      </c>
      <c r="AE457" s="18" t="str">
        <f t="shared" si="121"/>
        <v/>
      </c>
      <c r="AF457" s="18">
        <f t="shared" si="122"/>
        <v>9570191</v>
      </c>
      <c r="AG457" s="18" t="str">
        <f t="shared" si="123"/>
        <v/>
      </c>
      <c r="AH457" s="18">
        <f t="shared" si="124"/>
        <v>8806218</v>
      </c>
      <c r="AI457" s="94">
        <f t="shared" si="117"/>
        <v>8935602</v>
      </c>
      <c r="AJ457" s="39">
        <f t="shared" si="118"/>
        <v>408880.21128972888</v>
      </c>
      <c r="AK457" s="35">
        <f t="shared" si="119"/>
        <v>4.5758552282177394E-2</v>
      </c>
      <c r="AN457" s="41"/>
    </row>
    <row r="458" spans="1:40" s="15" customFormat="1" ht="85.5" customHeight="1" x14ac:dyDescent="0.2">
      <c r="A458" s="81">
        <v>451</v>
      </c>
      <c r="B458" s="82" t="s">
        <v>532</v>
      </c>
      <c r="C458" s="82" t="s">
        <v>1188</v>
      </c>
      <c r="D458" s="83" t="s">
        <v>1391</v>
      </c>
      <c r="E458" s="64">
        <v>4338</v>
      </c>
      <c r="F458" s="65">
        <v>4338</v>
      </c>
      <c r="G458" s="25" t="s">
        <v>1392</v>
      </c>
      <c r="H458" s="52" t="s">
        <v>1393</v>
      </c>
      <c r="I458" s="62">
        <v>5000</v>
      </c>
      <c r="J458" s="66">
        <v>5000</v>
      </c>
      <c r="K458" s="28" t="s">
        <v>1394</v>
      </c>
      <c r="L458" s="55" t="s">
        <v>1395</v>
      </c>
      <c r="M458" s="67">
        <v>4646</v>
      </c>
      <c r="N458" s="68">
        <v>4646</v>
      </c>
      <c r="O458" s="25" t="s">
        <v>1398</v>
      </c>
      <c r="P458" s="75" t="s">
        <v>1399</v>
      </c>
      <c r="Q458" s="69">
        <v>5343</v>
      </c>
      <c r="R458" s="63">
        <v>5343</v>
      </c>
      <c r="S458" s="24" t="s">
        <v>80</v>
      </c>
      <c r="T458" s="54" t="s">
        <v>81</v>
      </c>
      <c r="U458" s="18">
        <v>5731</v>
      </c>
      <c r="V458" s="18">
        <v>5731</v>
      </c>
      <c r="W458" s="18" t="s">
        <v>1396</v>
      </c>
      <c r="X458" s="77" t="s">
        <v>1397</v>
      </c>
      <c r="Y458" s="49">
        <f t="shared" si="112"/>
        <v>5000</v>
      </c>
      <c r="Z458" s="16">
        <f t="shared" si="113"/>
        <v>551.11187611954074</v>
      </c>
      <c r="AA458" s="35">
        <f t="shared" si="114"/>
        <v>0.11022237522390815</v>
      </c>
      <c r="AB458" s="36">
        <f t="shared" si="115"/>
        <v>5551.1118761195412</v>
      </c>
      <c r="AC458" s="36">
        <f t="shared" si="116"/>
        <v>4448.8881238804588</v>
      </c>
      <c r="AD458" s="18" t="str">
        <f t="shared" si="120"/>
        <v/>
      </c>
      <c r="AE458" s="18">
        <f t="shared" si="121"/>
        <v>5000</v>
      </c>
      <c r="AF458" s="18">
        <f t="shared" si="122"/>
        <v>4646</v>
      </c>
      <c r="AG458" s="18">
        <f t="shared" si="123"/>
        <v>5343</v>
      </c>
      <c r="AH458" s="18" t="str">
        <f t="shared" si="124"/>
        <v/>
      </c>
      <c r="AI458" s="94">
        <f t="shared" si="117"/>
        <v>5000</v>
      </c>
      <c r="AJ458" s="39">
        <f t="shared" si="118"/>
        <v>348.51446646205858</v>
      </c>
      <c r="AK458" s="35">
        <f t="shared" si="119"/>
        <v>6.9702893292411722E-2</v>
      </c>
      <c r="AN458" s="41"/>
    </row>
    <row r="459" spans="1:40" s="15" customFormat="1" ht="85.5" customHeight="1" x14ac:dyDescent="0.2">
      <c r="A459" s="81">
        <v>452</v>
      </c>
      <c r="B459" s="82" t="s">
        <v>533</v>
      </c>
      <c r="C459" s="82" t="s">
        <v>1189</v>
      </c>
      <c r="D459" s="83" t="s">
        <v>1391</v>
      </c>
      <c r="E459" s="64">
        <v>12245</v>
      </c>
      <c r="F459" s="65">
        <v>12245</v>
      </c>
      <c r="G459" s="25" t="s">
        <v>1392</v>
      </c>
      <c r="H459" s="52" t="s">
        <v>1393</v>
      </c>
      <c r="I459" s="62">
        <v>20000</v>
      </c>
      <c r="J459" s="66">
        <v>20000</v>
      </c>
      <c r="K459" s="28" t="s">
        <v>1394</v>
      </c>
      <c r="L459" s="55" t="s">
        <v>1395</v>
      </c>
      <c r="M459" s="67">
        <v>13115</v>
      </c>
      <c r="N459" s="68">
        <v>13115</v>
      </c>
      <c r="O459" s="25" t="s">
        <v>1398</v>
      </c>
      <c r="P459" s="75" t="s">
        <v>1399</v>
      </c>
      <c r="Q459" s="69">
        <v>15082</v>
      </c>
      <c r="R459" s="63">
        <v>15082</v>
      </c>
      <c r="S459" s="24" t="s">
        <v>80</v>
      </c>
      <c r="T459" s="54" t="s">
        <v>81</v>
      </c>
      <c r="U459" s="18">
        <v>16179</v>
      </c>
      <c r="V459" s="18">
        <v>16179</v>
      </c>
      <c r="W459" s="18" t="s">
        <v>1396</v>
      </c>
      <c r="X459" s="77" t="s">
        <v>1397</v>
      </c>
      <c r="Y459" s="49">
        <f t="shared" si="112"/>
        <v>15082</v>
      </c>
      <c r="Z459" s="16">
        <f t="shared" si="113"/>
        <v>3041.9766106924603</v>
      </c>
      <c r="AA459" s="35">
        <f t="shared" si="114"/>
        <v>0.20169583680496356</v>
      </c>
      <c r="AB459" s="36">
        <f t="shared" si="115"/>
        <v>18123.976610692462</v>
      </c>
      <c r="AC459" s="36">
        <f t="shared" si="116"/>
        <v>12040.02338930754</v>
      </c>
      <c r="AD459" s="18">
        <f t="shared" si="120"/>
        <v>12245</v>
      </c>
      <c r="AE459" s="18" t="str">
        <f t="shared" si="121"/>
        <v/>
      </c>
      <c r="AF459" s="18">
        <f t="shared" si="122"/>
        <v>13115</v>
      </c>
      <c r="AG459" s="18">
        <f t="shared" si="123"/>
        <v>15082</v>
      </c>
      <c r="AH459" s="18">
        <f t="shared" si="124"/>
        <v>16179</v>
      </c>
      <c r="AI459" s="94">
        <f t="shared" si="117"/>
        <v>14098.5</v>
      </c>
      <c r="AJ459" s="39">
        <f t="shared" si="118"/>
        <v>1796.8124322440187</v>
      </c>
      <c r="AK459" s="35">
        <f t="shared" si="119"/>
        <v>0.12744706403121031</v>
      </c>
      <c r="AN459" s="41"/>
    </row>
    <row r="460" spans="1:40" s="15" customFormat="1" ht="85.5" customHeight="1" x14ac:dyDescent="0.2">
      <c r="A460" s="81">
        <v>453</v>
      </c>
      <c r="B460" s="82" t="s">
        <v>534</v>
      </c>
      <c r="C460" s="82" t="s">
        <v>1190</v>
      </c>
      <c r="D460" s="83" t="s">
        <v>1391</v>
      </c>
      <c r="E460" s="64">
        <v>624</v>
      </c>
      <c r="F460" s="65">
        <v>624</v>
      </c>
      <c r="G460" s="25" t="s">
        <v>1392</v>
      </c>
      <c r="H460" s="52" t="s">
        <v>1393</v>
      </c>
      <c r="I460" s="62">
        <v>3000</v>
      </c>
      <c r="J460" s="66">
        <v>3000</v>
      </c>
      <c r="K460" s="28" t="s">
        <v>1394</v>
      </c>
      <c r="L460" s="55" t="s">
        <v>1395</v>
      </c>
      <c r="M460" s="67">
        <v>669</v>
      </c>
      <c r="N460" s="68">
        <v>669</v>
      </c>
      <c r="O460" s="25" t="s">
        <v>1398</v>
      </c>
      <c r="P460" s="75" t="s">
        <v>1399</v>
      </c>
      <c r="Q460" s="69">
        <v>769</v>
      </c>
      <c r="R460" s="63">
        <v>769</v>
      </c>
      <c r="S460" s="24" t="s">
        <v>80</v>
      </c>
      <c r="T460" s="54" t="s">
        <v>81</v>
      </c>
      <c r="U460" s="18">
        <v>825</v>
      </c>
      <c r="V460" s="18">
        <v>825</v>
      </c>
      <c r="W460" s="18" t="s">
        <v>1396</v>
      </c>
      <c r="X460" s="77" t="s">
        <v>1397</v>
      </c>
      <c r="Y460" s="49">
        <f t="shared" si="112"/>
        <v>769</v>
      </c>
      <c r="Z460" s="16">
        <f t="shared" si="113"/>
        <v>1021.9551360015762</v>
      </c>
      <c r="AA460" s="35">
        <f t="shared" si="114"/>
        <v>1.328940358909722</v>
      </c>
      <c r="AB460" s="36">
        <f t="shared" si="115"/>
        <v>1790.9551360015762</v>
      </c>
      <c r="AC460" s="36">
        <f t="shared" si="116"/>
        <v>-252.95513600157619</v>
      </c>
      <c r="AD460" s="18">
        <f t="shared" si="120"/>
        <v>624</v>
      </c>
      <c r="AE460" s="18" t="str">
        <f t="shared" si="121"/>
        <v/>
      </c>
      <c r="AF460" s="18">
        <f t="shared" si="122"/>
        <v>669</v>
      </c>
      <c r="AG460" s="18">
        <f t="shared" si="123"/>
        <v>769</v>
      </c>
      <c r="AH460" s="18">
        <f t="shared" si="124"/>
        <v>825</v>
      </c>
      <c r="AI460" s="94">
        <f t="shared" si="117"/>
        <v>719</v>
      </c>
      <c r="AJ460" s="39">
        <f t="shared" si="118"/>
        <v>91.70741518546906</v>
      </c>
      <c r="AK460" s="35">
        <f t="shared" si="119"/>
        <v>0.12754856075864959</v>
      </c>
      <c r="AN460" s="41"/>
    </row>
    <row r="461" spans="1:40" s="15" customFormat="1" ht="85.5" customHeight="1" x14ac:dyDescent="0.2">
      <c r="A461" s="81">
        <v>454</v>
      </c>
      <c r="B461" s="82" t="s">
        <v>535</v>
      </c>
      <c r="C461" s="82" t="s">
        <v>1191</v>
      </c>
      <c r="D461" s="83" t="s">
        <v>1391</v>
      </c>
      <c r="E461" s="64">
        <v>2022</v>
      </c>
      <c r="F461" s="65">
        <v>2022</v>
      </c>
      <c r="G461" s="25" t="s">
        <v>1392</v>
      </c>
      <c r="H461" s="52" t="s">
        <v>1393</v>
      </c>
      <c r="I461" s="62">
        <v>15000</v>
      </c>
      <c r="J461" s="66">
        <v>15000</v>
      </c>
      <c r="K461" s="28" t="s">
        <v>1394</v>
      </c>
      <c r="L461" s="55" t="s">
        <v>1395</v>
      </c>
      <c r="M461" s="67">
        <v>2165</v>
      </c>
      <c r="N461" s="68">
        <v>2165</v>
      </c>
      <c r="O461" s="25" t="s">
        <v>1398</v>
      </c>
      <c r="P461" s="75" t="s">
        <v>1399</v>
      </c>
      <c r="Q461" s="69">
        <v>2490</v>
      </c>
      <c r="R461" s="63">
        <v>2490</v>
      </c>
      <c r="S461" s="24" t="s">
        <v>80</v>
      </c>
      <c r="T461" s="54" t="s">
        <v>81</v>
      </c>
      <c r="U461" s="18">
        <v>2671</v>
      </c>
      <c r="V461" s="18">
        <v>2671</v>
      </c>
      <c r="W461" s="18" t="s">
        <v>1396</v>
      </c>
      <c r="X461" s="77" t="s">
        <v>1397</v>
      </c>
      <c r="Y461" s="49">
        <f t="shared" si="112"/>
        <v>2490</v>
      </c>
      <c r="Z461" s="16">
        <f t="shared" si="113"/>
        <v>5668.8850138276748</v>
      </c>
      <c r="AA461" s="35">
        <f t="shared" si="114"/>
        <v>2.2766606481235643</v>
      </c>
      <c r="AB461" s="36">
        <f t="shared" si="115"/>
        <v>8158.8850138276748</v>
      </c>
      <c r="AC461" s="36">
        <f t="shared" si="116"/>
        <v>-3178.8850138276748</v>
      </c>
      <c r="AD461" s="18">
        <f t="shared" si="120"/>
        <v>2022</v>
      </c>
      <c r="AE461" s="18" t="str">
        <f t="shared" si="121"/>
        <v/>
      </c>
      <c r="AF461" s="18">
        <f t="shared" si="122"/>
        <v>2165</v>
      </c>
      <c r="AG461" s="18">
        <f t="shared" si="123"/>
        <v>2490</v>
      </c>
      <c r="AH461" s="18">
        <f t="shared" si="124"/>
        <v>2671</v>
      </c>
      <c r="AI461" s="94">
        <f t="shared" si="117"/>
        <v>2327.5</v>
      </c>
      <c r="AJ461" s="39">
        <f t="shared" si="118"/>
        <v>296.52093799033258</v>
      </c>
      <c r="AK461" s="35">
        <f t="shared" si="119"/>
        <v>0.12739889924396675</v>
      </c>
      <c r="AN461" s="41"/>
    </row>
    <row r="462" spans="1:40" s="15" customFormat="1" ht="85.5" customHeight="1" x14ac:dyDescent="0.2">
      <c r="A462" s="81">
        <v>455</v>
      </c>
      <c r="B462" s="82" t="s">
        <v>536</v>
      </c>
      <c r="C462" s="82" t="s">
        <v>1192</v>
      </c>
      <c r="D462" s="83" t="s">
        <v>1391</v>
      </c>
      <c r="E462" s="64">
        <v>13159</v>
      </c>
      <c r="F462" s="65">
        <v>13159</v>
      </c>
      <c r="G462" s="25" t="s">
        <v>1392</v>
      </c>
      <c r="H462" s="52" t="s">
        <v>1393</v>
      </c>
      <c r="I462" s="62">
        <v>150000</v>
      </c>
      <c r="J462" s="66">
        <v>150000</v>
      </c>
      <c r="K462" s="28" t="s">
        <v>1394</v>
      </c>
      <c r="L462" s="55" t="s">
        <v>1395</v>
      </c>
      <c r="M462" s="67">
        <v>14093</v>
      </c>
      <c r="N462" s="68">
        <v>14093</v>
      </c>
      <c r="O462" s="25" t="s">
        <v>1398</v>
      </c>
      <c r="P462" s="75" t="s">
        <v>1399</v>
      </c>
      <c r="Q462" s="69">
        <v>16207</v>
      </c>
      <c r="R462" s="63">
        <v>16207</v>
      </c>
      <c r="S462" s="24" t="s">
        <v>80</v>
      </c>
      <c r="T462" s="54" t="s">
        <v>81</v>
      </c>
      <c r="U462" s="18">
        <v>17386</v>
      </c>
      <c r="V462" s="18">
        <v>17386</v>
      </c>
      <c r="W462" s="18" t="s">
        <v>1396</v>
      </c>
      <c r="X462" s="77" t="s">
        <v>1397</v>
      </c>
      <c r="Y462" s="49">
        <f t="shared" si="112"/>
        <v>16207</v>
      </c>
      <c r="Z462" s="16">
        <f t="shared" si="113"/>
        <v>60302.547562271364</v>
      </c>
      <c r="AA462" s="35">
        <f t="shared" si="114"/>
        <v>3.7207717382779886</v>
      </c>
      <c r="AB462" s="36">
        <f t="shared" si="115"/>
        <v>76509.547562271357</v>
      </c>
      <c r="AC462" s="36">
        <f t="shared" si="116"/>
        <v>-44095.547562271364</v>
      </c>
      <c r="AD462" s="18">
        <f t="shared" si="120"/>
        <v>13159</v>
      </c>
      <c r="AE462" s="18" t="str">
        <f t="shared" si="121"/>
        <v/>
      </c>
      <c r="AF462" s="18">
        <f t="shared" si="122"/>
        <v>14093</v>
      </c>
      <c r="AG462" s="18">
        <f t="shared" si="123"/>
        <v>16207</v>
      </c>
      <c r="AH462" s="18">
        <f t="shared" si="124"/>
        <v>17386</v>
      </c>
      <c r="AI462" s="94">
        <f t="shared" si="117"/>
        <v>15150</v>
      </c>
      <c r="AJ462" s="39">
        <f t="shared" si="118"/>
        <v>1930.7398193438701</v>
      </c>
      <c r="AK462" s="35">
        <f t="shared" si="119"/>
        <v>0.1274415722339188</v>
      </c>
      <c r="AN462" s="41"/>
    </row>
    <row r="463" spans="1:40" s="15" customFormat="1" ht="85.5" customHeight="1" x14ac:dyDescent="0.2">
      <c r="A463" s="81">
        <v>456</v>
      </c>
      <c r="B463" s="82" t="s">
        <v>537</v>
      </c>
      <c r="C463" s="82" t="s">
        <v>1193</v>
      </c>
      <c r="D463" s="83" t="s">
        <v>1391</v>
      </c>
      <c r="E463" s="64">
        <v>20110</v>
      </c>
      <c r="F463" s="65">
        <v>20110</v>
      </c>
      <c r="G463" s="25" t="s">
        <v>1392</v>
      </c>
      <c r="H463" s="52" t="s">
        <v>1393</v>
      </c>
      <c r="I463" s="62">
        <v>150000</v>
      </c>
      <c r="J463" s="66">
        <v>150000</v>
      </c>
      <c r="K463" s="28" t="s">
        <v>1394</v>
      </c>
      <c r="L463" s="55" t="s">
        <v>1395</v>
      </c>
      <c r="M463" s="67">
        <v>21538</v>
      </c>
      <c r="N463" s="68">
        <v>21538</v>
      </c>
      <c r="O463" s="25" t="s">
        <v>1398</v>
      </c>
      <c r="P463" s="75" t="s">
        <v>1399</v>
      </c>
      <c r="Q463" s="69">
        <v>24769</v>
      </c>
      <c r="R463" s="63">
        <v>24769</v>
      </c>
      <c r="S463" s="24" t="s">
        <v>80</v>
      </c>
      <c r="T463" s="54" t="s">
        <v>81</v>
      </c>
      <c r="U463" s="18">
        <v>26571</v>
      </c>
      <c r="V463" s="18">
        <v>26571</v>
      </c>
      <c r="W463" s="18" t="s">
        <v>1396</v>
      </c>
      <c r="X463" s="77" t="s">
        <v>1397</v>
      </c>
      <c r="Y463" s="49">
        <f t="shared" si="112"/>
        <v>24769</v>
      </c>
      <c r="Z463" s="16">
        <f t="shared" si="113"/>
        <v>56743.249195829456</v>
      </c>
      <c r="AA463" s="35">
        <f t="shared" si="114"/>
        <v>2.2908978640974387</v>
      </c>
      <c r="AB463" s="36">
        <f t="shared" si="115"/>
        <v>81512.249195829456</v>
      </c>
      <c r="AC463" s="36">
        <f t="shared" si="116"/>
        <v>-31974.249195829456</v>
      </c>
      <c r="AD463" s="18">
        <f t="shared" si="120"/>
        <v>20110</v>
      </c>
      <c r="AE463" s="18" t="str">
        <f t="shared" si="121"/>
        <v/>
      </c>
      <c r="AF463" s="18">
        <f t="shared" si="122"/>
        <v>21538</v>
      </c>
      <c r="AG463" s="18">
        <f t="shared" si="123"/>
        <v>24769</v>
      </c>
      <c r="AH463" s="18">
        <f t="shared" si="124"/>
        <v>26571</v>
      </c>
      <c r="AI463" s="94">
        <f t="shared" si="117"/>
        <v>23153.5</v>
      </c>
      <c r="AJ463" s="39">
        <f t="shared" si="118"/>
        <v>2951.096406422535</v>
      </c>
      <c r="AK463" s="35">
        <f t="shared" si="119"/>
        <v>0.1274578964917846</v>
      </c>
      <c r="AN463" s="41"/>
    </row>
    <row r="464" spans="1:40" s="15" customFormat="1" ht="85.5" customHeight="1" x14ac:dyDescent="0.2">
      <c r="A464" s="81">
        <v>457</v>
      </c>
      <c r="B464" s="82" t="s">
        <v>538</v>
      </c>
      <c r="C464" s="82" t="s">
        <v>1194</v>
      </c>
      <c r="D464" s="83" t="s">
        <v>1391</v>
      </c>
      <c r="E464" s="64">
        <v>23952</v>
      </c>
      <c r="F464" s="65">
        <v>23952</v>
      </c>
      <c r="G464" s="25" t="s">
        <v>1392</v>
      </c>
      <c r="H464" s="52" t="s">
        <v>1393</v>
      </c>
      <c r="I464" s="62">
        <v>200000</v>
      </c>
      <c r="J464" s="66">
        <v>200000</v>
      </c>
      <c r="K464" s="28" t="s">
        <v>1394</v>
      </c>
      <c r="L464" s="55" t="s">
        <v>1395</v>
      </c>
      <c r="M464" s="67">
        <v>25653</v>
      </c>
      <c r="N464" s="68">
        <v>25653</v>
      </c>
      <c r="O464" s="25" t="s">
        <v>1398</v>
      </c>
      <c r="P464" s="75" t="s">
        <v>1399</v>
      </c>
      <c r="Q464" s="69">
        <v>29501</v>
      </c>
      <c r="R464" s="63">
        <v>29501</v>
      </c>
      <c r="S464" s="24" t="s">
        <v>80</v>
      </c>
      <c r="T464" s="54" t="s">
        <v>81</v>
      </c>
      <c r="U464" s="18">
        <v>31647</v>
      </c>
      <c r="V464" s="18">
        <v>31647</v>
      </c>
      <c r="W464" s="18" t="s">
        <v>1396</v>
      </c>
      <c r="X464" s="77" t="s">
        <v>1397</v>
      </c>
      <c r="Y464" s="49">
        <f t="shared" si="112"/>
        <v>29501</v>
      </c>
      <c r="Z464" s="16">
        <f t="shared" si="113"/>
        <v>77120.248510362057</v>
      </c>
      <c r="AA464" s="35">
        <f t="shared" si="114"/>
        <v>2.6141570967208589</v>
      </c>
      <c r="AB464" s="36">
        <f t="shared" si="115"/>
        <v>106621.24851036206</v>
      </c>
      <c r="AC464" s="36">
        <f t="shared" si="116"/>
        <v>-47619.248510362057</v>
      </c>
      <c r="AD464" s="18">
        <f t="shared" si="120"/>
        <v>23952</v>
      </c>
      <c r="AE464" s="18" t="str">
        <f t="shared" si="121"/>
        <v/>
      </c>
      <c r="AF464" s="18">
        <f t="shared" si="122"/>
        <v>25653</v>
      </c>
      <c r="AG464" s="18">
        <f t="shared" si="123"/>
        <v>29501</v>
      </c>
      <c r="AH464" s="18">
        <f t="shared" si="124"/>
        <v>31647</v>
      </c>
      <c r="AI464" s="94">
        <f t="shared" si="117"/>
        <v>27577</v>
      </c>
      <c r="AJ464" s="39">
        <f t="shared" si="118"/>
        <v>3514.710549959982</v>
      </c>
      <c r="AK464" s="35">
        <f t="shared" si="119"/>
        <v>0.12745079413859312</v>
      </c>
      <c r="AN464" s="41"/>
    </row>
    <row r="465" spans="1:40" s="15" customFormat="1" ht="85.5" customHeight="1" x14ac:dyDescent="0.2">
      <c r="A465" s="81">
        <v>458</v>
      </c>
      <c r="B465" s="82" t="s">
        <v>539</v>
      </c>
      <c r="C465" s="82" t="s">
        <v>1195</v>
      </c>
      <c r="D465" s="83" t="s">
        <v>1391</v>
      </c>
      <c r="E465" s="64">
        <v>39871</v>
      </c>
      <c r="F465" s="65">
        <v>39871</v>
      </c>
      <c r="G465" s="25" t="s">
        <v>1392</v>
      </c>
      <c r="H465" s="52" t="s">
        <v>1393</v>
      </c>
      <c r="I465" s="62">
        <v>180000</v>
      </c>
      <c r="J465" s="66">
        <v>180000</v>
      </c>
      <c r="K465" s="28" t="s">
        <v>1394</v>
      </c>
      <c r="L465" s="55" t="s">
        <v>1395</v>
      </c>
      <c r="M465" s="67">
        <v>42702</v>
      </c>
      <c r="N465" s="68">
        <v>42702</v>
      </c>
      <c r="O465" s="25" t="s">
        <v>1398</v>
      </c>
      <c r="P465" s="75" t="s">
        <v>1399</v>
      </c>
      <c r="Q465" s="69">
        <v>49107</v>
      </c>
      <c r="R465" s="63">
        <v>49107</v>
      </c>
      <c r="S465" s="24" t="s">
        <v>80</v>
      </c>
      <c r="T465" s="54" t="s">
        <v>81</v>
      </c>
      <c r="U465" s="18">
        <v>52679</v>
      </c>
      <c r="V465" s="18">
        <v>52679</v>
      </c>
      <c r="W465" s="18" t="s">
        <v>1396</v>
      </c>
      <c r="X465" s="77" t="s">
        <v>1397</v>
      </c>
      <c r="Y465" s="49">
        <f t="shared" si="112"/>
        <v>49107</v>
      </c>
      <c r="Z465" s="16">
        <f t="shared" si="113"/>
        <v>60100.407150867119</v>
      </c>
      <c r="AA465" s="35">
        <f t="shared" si="114"/>
        <v>1.2238663968653576</v>
      </c>
      <c r="AB465" s="36">
        <f t="shared" si="115"/>
        <v>109207.40715086712</v>
      </c>
      <c r="AC465" s="36">
        <f t="shared" si="116"/>
        <v>-10993.407150867119</v>
      </c>
      <c r="AD465" s="18">
        <f t="shared" si="120"/>
        <v>39871</v>
      </c>
      <c r="AE465" s="18" t="str">
        <f t="shared" si="121"/>
        <v/>
      </c>
      <c r="AF465" s="18">
        <f t="shared" si="122"/>
        <v>42702</v>
      </c>
      <c r="AG465" s="18">
        <f t="shared" si="123"/>
        <v>49107</v>
      </c>
      <c r="AH465" s="18">
        <f t="shared" si="124"/>
        <v>52679</v>
      </c>
      <c r="AI465" s="94">
        <f t="shared" si="117"/>
        <v>45904.5</v>
      </c>
      <c r="AJ465" s="39">
        <f t="shared" si="118"/>
        <v>5850.1200771152262</v>
      </c>
      <c r="AK465" s="35">
        <f t="shared" si="119"/>
        <v>0.12744110222560373</v>
      </c>
      <c r="AN465" s="41"/>
    </row>
    <row r="466" spans="1:40" s="15" customFormat="1" ht="85.5" customHeight="1" x14ac:dyDescent="0.2">
      <c r="A466" s="81">
        <v>459</v>
      </c>
      <c r="B466" s="82" t="s">
        <v>540</v>
      </c>
      <c r="C466" s="82" t="s">
        <v>1196</v>
      </c>
      <c r="D466" s="83" t="s">
        <v>1391</v>
      </c>
      <c r="E466" s="64">
        <v>20378</v>
      </c>
      <c r="F466" s="65">
        <v>20378</v>
      </c>
      <c r="G466" s="25" t="s">
        <v>1392</v>
      </c>
      <c r="H466" s="52" t="s">
        <v>1393</v>
      </c>
      <c r="I466" s="62">
        <v>150000</v>
      </c>
      <c r="J466" s="66">
        <v>150000</v>
      </c>
      <c r="K466" s="28" t="s">
        <v>1394</v>
      </c>
      <c r="L466" s="55" t="s">
        <v>1395</v>
      </c>
      <c r="M466" s="67">
        <v>21825</v>
      </c>
      <c r="N466" s="68">
        <v>21825</v>
      </c>
      <c r="O466" s="25" t="s">
        <v>1398</v>
      </c>
      <c r="P466" s="75" t="s">
        <v>1399</v>
      </c>
      <c r="Q466" s="69">
        <v>25099</v>
      </c>
      <c r="R466" s="63">
        <v>25099</v>
      </c>
      <c r="S466" s="24" t="s">
        <v>80</v>
      </c>
      <c r="T466" s="54" t="s">
        <v>81</v>
      </c>
      <c r="U466" s="18">
        <v>26925</v>
      </c>
      <c r="V466" s="18">
        <v>26925</v>
      </c>
      <c r="W466" s="18" t="s">
        <v>1396</v>
      </c>
      <c r="X466" s="77" t="s">
        <v>1397</v>
      </c>
      <c r="Y466" s="49">
        <f t="shared" si="112"/>
        <v>25099</v>
      </c>
      <c r="Z466" s="16">
        <f t="shared" si="113"/>
        <v>56606.411803787742</v>
      </c>
      <c r="AA466" s="35">
        <f t="shared" si="114"/>
        <v>2.2553253836323255</v>
      </c>
      <c r="AB466" s="36">
        <f t="shared" si="115"/>
        <v>81705.411803787749</v>
      </c>
      <c r="AC466" s="36">
        <f t="shared" si="116"/>
        <v>-31507.411803787742</v>
      </c>
      <c r="AD466" s="18">
        <f t="shared" si="120"/>
        <v>20378</v>
      </c>
      <c r="AE466" s="18" t="str">
        <f t="shared" si="121"/>
        <v/>
      </c>
      <c r="AF466" s="18">
        <f t="shared" si="122"/>
        <v>21825</v>
      </c>
      <c r="AG466" s="18">
        <f t="shared" si="123"/>
        <v>25099</v>
      </c>
      <c r="AH466" s="18">
        <f t="shared" si="124"/>
        <v>26925</v>
      </c>
      <c r="AI466" s="94">
        <f t="shared" si="117"/>
        <v>23462</v>
      </c>
      <c r="AJ466" s="39">
        <f t="shared" si="118"/>
        <v>2990.3763837795846</v>
      </c>
      <c r="AK466" s="35">
        <f t="shared" si="119"/>
        <v>0.12745615820388648</v>
      </c>
      <c r="AN466" s="41"/>
    </row>
    <row r="467" spans="1:40" s="15" customFormat="1" ht="85.5" customHeight="1" x14ac:dyDescent="0.2">
      <c r="A467" s="81">
        <v>460</v>
      </c>
      <c r="B467" s="82" t="s">
        <v>541</v>
      </c>
      <c r="C467" s="82" t="s">
        <v>1197</v>
      </c>
      <c r="D467" s="83" t="s">
        <v>1391</v>
      </c>
      <c r="E467" s="64">
        <v>12042</v>
      </c>
      <c r="F467" s="65">
        <v>12042</v>
      </c>
      <c r="G467" s="25" t="s">
        <v>1392</v>
      </c>
      <c r="H467" s="52" t="s">
        <v>1393</v>
      </c>
      <c r="I467" s="62">
        <v>80000</v>
      </c>
      <c r="J467" s="66">
        <v>80000</v>
      </c>
      <c r="K467" s="28" t="s">
        <v>1394</v>
      </c>
      <c r="L467" s="55" t="s">
        <v>1395</v>
      </c>
      <c r="M467" s="67">
        <v>12898</v>
      </c>
      <c r="N467" s="68">
        <v>12898</v>
      </c>
      <c r="O467" s="25" t="s">
        <v>1398</v>
      </c>
      <c r="P467" s="75" t="s">
        <v>1399</v>
      </c>
      <c r="Q467" s="69">
        <v>14832</v>
      </c>
      <c r="R467" s="63">
        <v>14832</v>
      </c>
      <c r="S467" s="24" t="s">
        <v>80</v>
      </c>
      <c r="T467" s="54" t="s">
        <v>81</v>
      </c>
      <c r="U467" s="18">
        <v>15911</v>
      </c>
      <c r="V467" s="18">
        <v>15911</v>
      </c>
      <c r="W467" s="18" t="s">
        <v>1396</v>
      </c>
      <c r="X467" s="77" t="s">
        <v>1397</v>
      </c>
      <c r="Y467" s="49">
        <f t="shared" si="112"/>
        <v>14832</v>
      </c>
      <c r="Z467" s="16">
        <f t="shared" si="113"/>
        <v>29591.134716330158</v>
      </c>
      <c r="AA467" s="35">
        <f t="shared" si="114"/>
        <v>1.9950872920934573</v>
      </c>
      <c r="AB467" s="36">
        <f t="shared" si="115"/>
        <v>44423.134716330154</v>
      </c>
      <c r="AC467" s="36">
        <f t="shared" si="116"/>
        <v>-14759.134716330158</v>
      </c>
      <c r="AD467" s="18">
        <f t="shared" si="120"/>
        <v>12042</v>
      </c>
      <c r="AE467" s="18" t="str">
        <f t="shared" si="121"/>
        <v/>
      </c>
      <c r="AF467" s="18">
        <f t="shared" si="122"/>
        <v>12898</v>
      </c>
      <c r="AG467" s="18">
        <f t="shared" si="123"/>
        <v>14832</v>
      </c>
      <c r="AH467" s="18">
        <f t="shared" si="124"/>
        <v>15911</v>
      </c>
      <c r="AI467" s="94">
        <f t="shared" si="117"/>
        <v>13865</v>
      </c>
      <c r="AJ467" s="39">
        <f t="shared" si="118"/>
        <v>1767.0305364273324</v>
      </c>
      <c r="AK467" s="35">
        <f t="shared" si="119"/>
        <v>0.12744540471888441</v>
      </c>
      <c r="AN467" s="41"/>
    </row>
    <row r="468" spans="1:40" s="15" customFormat="1" ht="85.5" customHeight="1" x14ac:dyDescent="0.2">
      <c r="A468" s="81">
        <v>461</v>
      </c>
      <c r="B468" s="82" t="s">
        <v>542</v>
      </c>
      <c r="C468" s="82" t="s">
        <v>1198</v>
      </c>
      <c r="D468" s="83" t="s">
        <v>1391</v>
      </c>
      <c r="E468" s="64">
        <v>58577</v>
      </c>
      <c r="F468" s="65">
        <v>58577</v>
      </c>
      <c r="G468" s="25" t="s">
        <v>1392</v>
      </c>
      <c r="H468" s="52" t="s">
        <v>1393</v>
      </c>
      <c r="I468" s="62">
        <v>100000</v>
      </c>
      <c r="J468" s="66">
        <v>100000</v>
      </c>
      <c r="K468" s="28" t="s">
        <v>1394</v>
      </c>
      <c r="L468" s="55" t="s">
        <v>1395</v>
      </c>
      <c r="M468" s="67">
        <v>62737</v>
      </c>
      <c r="N468" s="68">
        <v>62737</v>
      </c>
      <c r="O468" s="25" t="s">
        <v>1398</v>
      </c>
      <c r="P468" s="75" t="s">
        <v>1399</v>
      </c>
      <c r="Q468" s="69">
        <v>72148</v>
      </c>
      <c r="R468" s="63">
        <v>72148</v>
      </c>
      <c r="S468" s="24" t="s">
        <v>80</v>
      </c>
      <c r="T468" s="54" t="s">
        <v>81</v>
      </c>
      <c r="U468" s="18">
        <v>77395</v>
      </c>
      <c r="V468" s="18">
        <v>77395</v>
      </c>
      <c r="W468" s="18" t="s">
        <v>1396</v>
      </c>
      <c r="X468" s="77" t="s">
        <v>1397</v>
      </c>
      <c r="Y468" s="49">
        <f t="shared" si="112"/>
        <v>72148</v>
      </c>
      <c r="Z468" s="16">
        <f t="shared" si="113"/>
        <v>16244.484734826161</v>
      </c>
      <c r="AA468" s="35">
        <f t="shared" si="114"/>
        <v>0.22515502487700506</v>
      </c>
      <c r="AB468" s="36">
        <f t="shared" si="115"/>
        <v>88392.484734826168</v>
      </c>
      <c r="AC468" s="36">
        <f t="shared" si="116"/>
        <v>55903.515265173839</v>
      </c>
      <c r="AD468" s="18">
        <f t="shared" si="120"/>
        <v>58577</v>
      </c>
      <c r="AE468" s="18" t="str">
        <f t="shared" si="121"/>
        <v/>
      </c>
      <c r="AF468" s="18">
        <f t="shared" si="122"/>
        <v>62737</v>
      </c>
      <c r="AG468" s="18">
        <f t="shared" si="123"/>
        <v>72148</v>
      </c>
      <c r="AH468" s="18">
        <f t="shared" si="124"/>
        <v>77395</v>
      </c>
      <c r="AI468" s="94">
        <f t="shared" si="117"/>
        <v>67442.5</v>
      </c>
      <c r="AJ468" s="39">
        <f t="shared" si="118"/>
        <v>8595.297449768681</v>
      </c>
      <c r="AK468" s="35">
        <f t="shared" si="119"/>
        <v>0.12744630536781229</v>
      </c>
      <c r="AN468" s="41"/>
    </row>
    <row r="469" spans="1:40" s="15" customFormat="1" ht="85.5" customHeight="1" x14ac:dyDescent="0.2">
      <c r="A469" s="81">
        <v>462</v>
      </c>
      <c r="B469" s="82" t="s">
        <v>543</v>
      </c>
      <c r="C469" s="82" t="s">
        <v>1199</v>
      </c>
      <c r="D469" s="83" t="s">
        <v>1391</v>
      </c>
      <c r="E469" s="64">
        <v>10053</v>
      </c>
      <c r="F469" s="65">
        <v>10053</v>
      </c>
      <c r="G469" s="25" t="s">
        <v>1392</v>
      </c>
      <c r="H469" s="52" t="s">
        <v>1393</v>
      </c>
      <c r="I469" s="62">
        <v>20000</v>
      </c>
      <c r="J469" s="66">
        <v>20000</v>
      </c>
      <c r="K469" s="28" t="s">
        <v>1394</v>
      </c>
      <c r="L469" s="55" t="s">
        <v>1395</v>
      </c>
      <c r="M469" s="67">
        <v>10767</v>
      </c>
      <c r="N469" s="68">
        <v>10767</v>
      </c>
      <c r="O469" s="25" t="s">
        <v>1398</v>
      </c>
      <c r="P469" s="75" t="s">
        <v>1399</v>
      </c>
      <c r="Q469" s="69">
        <v>12382</v>
      </c>
      <c r="R469" s="63">
        <v>12382</v>
      </c>
      <c r="S469" s="24" t="s">
        <v>80</v>
      </c>
      <c r="T469" s="54" t="s">
        <v>81</v>
      </c>
      <c r="U469" s="18">
        <v>13282</v>
      </c>
      <c r="V469" s="18">
        <v>13282</v>
      </c>
      <c r="W469" s="18" t="s">
        <v>1396</v>
      </c>
      <c r="X469" s="77" t="s">
        <v>1397</v>
      </c>
      <c r="Y469" s="49">
        <f t="shared" si="112"/>
        <v>12382</v>
      </c>
      <c r="Z469" s="16">
        <f t="shared" si="113"/>
        <v>3958.9169857424376</v>
      </c>
      <c r="AA469" s="35">
        <f t="shared" si="114"/>
        <v>0.31973162540320121</v>
      </c>
      <c r="AB469" s="36">
        <f t="shared" si="115"/>
        <v>16340.916985742439</v>
      </c>
      <c r="AC469" s="36">
        <f t="shared" si="116"/>
        <v>8423.0830142575614</v>
      </c>
      <c r="AD469" s="18">
        <f t="shared" si="120"/>
        <v>10053</v>
      </c>
      <c r="AE469" s="18" t="str">
        <f t="shared" si="121"/>
        <v/>
      </c>
      <c r="AF469" s="18">
        <f t="shared" si="122"/>
        <v>10767</v>
      </c>
      <c r="AG469" s="18">
        <f t="shared" si="123"/>
        <v>12382</v>
      </c>
      <c r="AH469" s="18">
        <f t="shared" si="124"/>
        <v>13282</v>
      </c>
      <c r="AI469" s="94">
        <f t="shared" si="117"/>
        <v>11574.5</v>
      </c>
      <c r="AJ469" s="39">
        <f t="shared" si="118"/>
        <v>1474.8990925935691</v>
      </c>
      <c r="AK469" s="35">
        <f t="shared" si="119"/>
        <v>0.12742659230148767</v>
      </c>
      <c r="AN469" s="41"/>
    </row>
    <row r="470" spans="1:40" s="15" customFormat="1" ht="85.5" customHeight="1" x14ac:dyDescent="0.2">
      <c r="A470" s="81">
        <v>463</v>
      </c>
      <c r="B470" s="82" t="s">
        <v>544</v>
      </c>
      <c r="C470" s="82" t="s">
        <v>1200</v>
      </c>
      <c r="D470" s="83" t="s">
        <v>1391</v>
      </c>
      <c r="E470" s="64">
        <v>15884</v>
      </c>
      <c r="F470" s="65">
        <v>15884</v>
      </c>
      <c r="G470" s="25" t="s">
        <v>1392</v>
      </c>
      <c r="H470" s="52" t="s">
        <v>1393</v>
      </c>
      <c r="I470" s="62">
        <v>50000</v>
      </c>
      <c r="J470" s="66">
        <v>50000</v>
      </c>
      <c r="K470" s="28" t="s">
        <v>1394</v>
      </c>
      <c r="L470" s="55" t="s">
        <v>1395</v>
      </c>
      <c r="M470" s="67">
        <v>17012</v>
      </c>
      <c r="N470" s="68">
        <v>17012</v>
      </c>
      <c r="O470" s="25" t="s">
        <v>1398</v>
      </c>
      <c r="P470" s="75" t="s">
        <v>1399</v>
      </c>
      <c r="Q470" s="69">
        <v>19564</v>
      </c>
      <c r="R470" s="63">
        <v>19564</v>
      </c>
      <c r="S470" s="24" t="s">
        <v>80</v>
      </c>
      <c r="T470" s="54" t="s">
        <v>81</v>
      </c>
      <c r="U470" s="18">
        <v>20987</v>
      </c>
      <c r="V470" s="18">
        <v>20987</v>
      </c>
      <c r="W470" s="18" t="s">
        <v>1396</v>
      </c>
      <c r="X470" s="77" t="s">
        <v>1397</v>
      </c>
      <c r="Y470" s="49">
        <f t="shared" si="112"/>
        <v>19564</v>
      </c>
      <c r="Z470" s="16">
        <f t="shared" si="113"/>
        <v>14292.318769185074</v>
      </c>
      <c r="AA470" s="35">
        <f t="shared" si="114"/>
        <v>0.73054174857825982</v>
      </c>
      <c r="AB470" s="36">
        <f t="shared" si="115"/>
        <v>33856.318769185076</v>
      </c>
      <c r="AC470" s="36">
        <f t="shared" si="116"/>
        <v>5271.6812308149256</v>
      </c>
      <c r="AD470" s="18">
        <f t="shared" si="120"/>
        <v>15884</v>
      </c>
      <c r="AE470" s="18" t="str">
        <f t="shared" si="121"/>
        <v/>
      </c>
      <c r="AF470" s="18">
        <f t="shared" si="122"/>
        <v>17012</v>
      </c>
      <c r="AG470" s="18">
        <f t="shared" si="123"/>
        <v>19564</v>
      </c>
      <c r="AH470" s="18">
        <f t="shared" si="124"/>
        <v>20987</v>
      </c>
      <c r="AI470" s="94">
        <f t="shared" si="117"/>
        <v>18288</v>
      </c>
      <c r="AJ470" s="39">
        <f t="shared" si="118"/>
        <v>2330.8376713104667</v>
      </c>
      <c r="AK470" s="35">
        <f t="shared" si="119"/>
        <v>0.12745175368058106</v>
      </c>
      <c r="AN470" s="41"/>
    </row>
    <row r="471" spans="1:40" s="15" customFormat="1" ht="85.5" customHeight="1" x14ac:dyDescent="0.2">
      <c r="A471" s="81">
        <v>464</v>
      </c>
      <c r="B471" s="82" t="s">
        <v>545</v>
      </c>
      <c r="C471" s="82" t="s">
        <v>1201</v>
      </c>
      <c r="D471" s="83" t="s">
        <v>1391</v>
      </c>
      <c r="E471" s="64">
        <v>21830</v>
      </c>
      <c r="F471" s="65">
        <v>21830</v>
      </c>
      <c r="G471" s="25" t="s">
        <v>1392</v>
      </c>
      <c r="H471" s="52" t="s">
        <v>1393</v>
      </c>
      <c r="I471" s="62">
        <v>100000</v>
      </c>
      <c r="J471" s="66">
        <v>100000</v>
      </c>
      <c r="K471" s="28" t="s">
        <v>1394</v>
      </c>
      <c r="L471" s="55" t="s">
        <v>1395</v>
      </c>
      <c r="M471" s="67">
        <v>23380</v>
      </c>
      <c r="N471" s="68">
        <v>23380</v>
      </c>
      <c r="O471" s="25" t="s">
        <v>1398</v>
      </c>
      <c r="P471" s="75" t="s">
        <v>1399</v>
      </c>
      <c r="Q471" s="69">
        <v>26887</v>
      </c>
      <c r="R471" s="63">
        <v>26887</v>
      </c>
      <c r="S471" s="24" t="s">
        <v>80</v>
      </c>
      <c r="T471" s="54" t="s">
        <v>81</v>
      </c>
      <c r="U471" s="18">
        <v>28843</v>
      </c>
      <c r="V471" s="18">
        <v>28843</v>
      </c>
      <c r="W471" s="18" t="s">
        <v>1396</v>
      </c>
      <c r="X471" s="77" t="s">
        <v>1397</v>
      </c>
      <c r="Y471" s="49">
        <f t="shared" si="112"/>
        <v>26887</v>
      </c>
      <c r="Z471" s="16">
        <f t="shared" si="113"/>
        <v>33550.804751898278</v>
      </c>
      <c r="AA471" s="35">
        <f t="shared" si="114"/>
        <v>1.247844860040104</v>
      </c>
      <c r="AB471" s="36">
        <f t="shared" si="115"/>
        <v>60437.804751898278</v>
      </c>
      <c r="AC471" s="36">
        <f t="shared" si="116"/>
        <v>-6663.8047518982785</v>
      </c>
      <c r="AD471" s="18">
        <f t="shared" si="120"/>
        <v>21830</v>
      </c>
      <c r="AE471" s="18" t="str">
        <f t="shared" si="121"/>
        <v/>
      </c>
      <c r="AF471" s="18">
        <f t="shared" si="122"/>
        <v>23380</v>
      </c>
      <c r="AG471" s="18">
        <f t="shared" si="123"/>
        <v>26887</v>
      </c>
      <c r="AH471" s="18">
        <f t="shared" si="124"/>
        <v>28843</v>
      </c>
      <c r="AI471" s="94">
        <f t="shared" si="117"/>
        <v>25133.5</v>
      </c>
      <c r="AJ471" s="39">
        <f t="shared" si="118"/>
        <v>3203.2180693796045</v>
      </c>
      <c r="AK471" s="35">
        <f t="shared" si="119"/>
        <v>0.12744814965602103</v>
      </c>
      <c r="AN471" s="41"/>
    </row>
    <row r="472" spans="1:40" s="15" customFormat="1" ht="85.5" customHeight="1" x14ac:dyDescent="0.2">
      <c r="A472" s="81">
        <v>465</v>
      </c>
      <c r="B472" s="82" t="s">
        <v>546</v>
      </c>
      <c r="C472" s="82" t="s">
        <v>1202</v>
      </c>
      <c r="D472" s="83" t="s">
        <v>1391</v>
      </c>
      <c r="E472" s="64">
        <v>3982</v>
      </c>
      <c r="F472" s="65">
        <v>3982</v>
      </c>
      <c r="G472" s="25" t="s">
        <v>1392</v>
      </c>
      <c r="H472" s="52" t="s">
        <v>1393</v>
      </c>
      <c r="I472" s="62">
        <v>10000</v>
      </c>
      <c r="J472" s="66">
        <v>10000</v>
      </c>
      <c r="K472" s="28" t="s">
        <v>1394</v>
      </c>
      <c r="L472" s="55" t="s">
        <v>1395</v>
      </c>
      <c r="M472" s="67">
        <v>4265</v>
      </c>
      <c r="N472" s="68">
        <v>4265</v>
      </c>
      <c r="O472" s="25" t="s">
        <v>1398</v>
      </c>
      <c r="P472" s="75" t="s">
        <v>1399</v>
      </c>
      <c r="Q472" s="69">
        <v>4904</v>
      </c>
      <c r="R472" s="63">
        <v>4904</v>
      </c>
      <c r="S472" s="24" t="s">
        <v>80</v>
      </c>
      <c r="T472" s="54" t="s">
        <v>81</v>
      </c>
      <c r="U472" s="18">
        <v>5261</v>
      </c>
      <c r="V472" s="18">
        <v>5261</v>
      </c>
      <c r="W472" s="18" t="s">
        <v>1396</v>
      </c>
      <c r="X472" s="77" t="s">
        <v>1397</v>
      </c>
      <c r="Y472" s="49">
        <f t="shared" si="112"/>
        <v>4904</v>
      </c>
      <c r="Z472" s="16">
        <f t="shared" si="113"/>
        <v>2466.0462891032676</v>
      </c>
      <c r="AA472" s="35">
        <f t="shared" si="114"/>
        <v>0.50286425144846403</v>
      </c>
      <c r="AB472" s="36">
        <f t="shared" si="115"/>
        <v>7370.0462891032676</v>
      </c>
      <c r="AC472" s="36">
        <f t="shared" si="116"/>
        <v>2437.9537108967324</v>
      </c>
      <c r="AD472" s="18">
        <f t="shared" si="120"/>
        <v>3982</v>
      </c>
      <c r="AE472" s="18" t="str">
        <f t="shared" si="121"/>
        <v/>
      </c>
      <c r="AF472" s="18">
        <f t="shared" si="122"/>
        <v>4265</v>
      </c>
      <c r="AG472" s="18">
        <f t="shared" si="123"/>
        <v>4904</v>
      </c>
      <c r="AH472" s="18">
        <f t="shared" si="124"/>
        <v>5261</v>
      </c>
      <c r="AI472" s="94">
        <f t="shared" si="117"/>
        <v>4584.5</v>
      </c>
      <c r="AJ472" s="39">
        <f t="shared" si="118"/>
        <v>584.08047390749164</v>
      </c>
      <c r="AK472" s="35">
        <f t="shared" si="119"/>
        <v>0.12740330982822373</v>
      </c>
      <c r="AN472" s="41"/>
    </row>
    <row r="473" spans="1:40" s="15" customFormat="1" ht="85.5" customHeight="1" x14ac:dyDescent="0.2">
      <c r="A473" s="81">
        <v>466</v>
      </c>
      <c r="B473" s="82" t="s">
        <v>547</v>
      </c>
      <c r="C473" s="82" t="s">
        <v>1203</v>
      </c>
      <c r="D473" s="83" t="s">
        <v>1391</v>
      </c>
      <c r="E473" s="64">
        <v>5968</v>
      </c>
      <c r="F473" s="65">
        <v>5968</v>
      </c>
      <c r="G473" s="25" t="s">
        <v>1392</v>
      </c>
      <c r="H473" s="52" t="s">
        <v>1393</v>
      </c>
      <c r="I473" s="62">
        <v>50000</v>
      </c>
      <c r="J473" s="66">
        <v>50000</v>
      </c>
      <c r="K473" s="28" t="s">
        <v>1394</v>
      </c>
      <c r="L473" s="55" t="s">
        <v>1395</v>
      </c>
      <c r="M473" s="67">
        <v>6391</v>
      </c>
      <c r="N473" s="68">
        <v>6391</v>
      </c>
      <c r="O473" s="25" t="s">
        <v>1398</v>
      </c>
      <c r="P473" s="75" t="s">
        <v>1399</v>
      </c>
      <c r="Q473" s="69">
        <v>7350</v>
      </c>
      <c r="R473" s="63">
        <v>7350</v>
      </c>
      <c r="S473" s="24" t="s">
        <v>80</v>
      </c>
      <c r="T473" s="54" t="s">
        <v>81</v>
      </c>
      <c r="U473" s="18">
        <v>7885</v>
      </c>
      <c r="V473" s="18">
        <v>7885</v>
      </c>
      <c r="W473" s="18" t="s">
        <v>1396</v>
      </c>
      <c r="X473" s="77" t="s">
        <v>1397</v>
      </c>
      <c r="Y473" s="49">
        <f t="shared" si="112"/>
        <v>7350</v>
      </c>
      <c r="Z473" s="16">
        <f t="shared" si="113"/>
        <v>19290.488995875661</v>
      </c>
      <c r="AA473" s="35">
        <f t="shared" si="114"/>
        <v>2.6245563259694777</v>
      </c>
      <c r="AB473" s="36">
        <f t="shared" si="115"/>
        <v>26640.488995875661</v>
      </c>
      <c r="AC473" s="36">
        <f t="shared" si="116"/>
        <v>-11940.488995875661</v>
      </c>
      <c r="AD473" s="18">
        <f t="shared" si="120"/>
        <v>5968</v>
      </c>
      <c r="AE473" s="18" t="str">
        <f t="shared" si="121"/>
        <v/>
      </c>
      <c r="AF473" s="18">
        <f t="shared" si="122"/>
        <v>6391</v>
      </c>
      <c r="AG473" s="18">
        <f t="shared" si="123"/>
        <v>7350</v>
      </c>
      <c r="AH473" s="18">
        <f t="shared" si="124"/>
        <v>7885</v>
      </c>
      <c r="AI473" s="94">
        <f t="shared" si="117"/>
        <v>6870.5</v>
      </c>
      <c r="AJ473" s="39">
        <f t="shared" si="118"/>
        <v>875.67516808460425</v>
      </c>
      <c r="AK473" s="35">
        <f t="shared" si="119"/>
        <v>0.12745435821040743</v>
      </c>
      <c r="AN473" s="41"/>
    </row>
    <row r="474" spans="1:40" s="15" customFormat="1" ht="85.5" customHeight="1" x14ac:dyDescent="0.2">
      <c r="A474" s="81">
        <v>467</v>
      </c>
      <c r="B474" s="82" t="s">
        <v>548</v>
      </c>
      <c r="C474" s="82" t="s">
        <v>1204</v>
      </c>
      <c r="D474" s="83" t="s">
        <v>1391</v>
      </c>
      <c r="E474" s="64">
        <v>41308</v>
      </c>
      <c r="F474" s="65">
        <v>41308</v>
      </c>
      <c r="G474" s="25" t="s">
        <v>1392</v>
      </c>
      <c r="H474" s="52" t="s">
        <v>1393</v>
      </c>
      <c r="I474" s="62">
        <v>100000</v>
      </c>
      <c r="J474" s="66">
        <v>100000</v>
      </c>
      <c r="K474" s="28" t="s">
        <v>1394</v>
      </c>
      <c r="L474" s="55" t="s">
        <v>1395</v>
      </c>
      <c r="M474" s="67">
        <v>44241</v>
      </c>
      <c r="N474" s="68">
        <v>44241</v>
      </c>
      <c r="O474" s="25" t="s">
        <v>1398</v>
      </c>
      <c r="P474" s="75" t="s">
        <v>1399</v>
      </c>
      <c r="Q474" s="69">
        <v>50878</v>
      </c>
      <c r="R474" s="63">
        <v>50878</v>
      </c>
      <c r="S474" s="24" t="s">
        <v>80</v>
      </c>
      <c r="T474" s="54" t="s">
        <v>81</v>
      </c>
      <c r="U474" s="18">
        <v>54578</v>
      </c>
      <c r="V474" s="18">
        <v>54578</v>
      </c>
      <c r="W474" s="18" t="s">
        <v>1396</v>
      </c>
      <c r="X474" s="77" t="s">
        <v>1397</v>
      </c>
      <c r="Y474" s="49">
        <f t="shared" si="112"/>
        <v>50878</v>
      </c>
      <c r="Z474" s="16">
        <f t="shared" si="113"/>
        <v>23948.715560547291</v>
      </c>
      <c r="AA474" s="35">
        <f t="shared" si="114"/>
        <v>0.47070866701810782</v>
      </c>
      <c r="AB474" s="36">
        <f t="shared" si="115"/>
        <v>74826.715560547294</v>
      </c>
      <c r="AC474" s="36">
        <f t="shared" si="116"/>
        <v>26929.284439452709</v>
      </c>
      <c r="AD474" s="18">
        <f t="shared" si="120"/>
        <v>41308</v>
      </c>
      <c r="AE474" s="18" t="str">
        <f t="shared" si="121"/>
        <v/>
      </c>
      <c r="AF474" s="18">
        <f t="shared" si="122"/>
        <v>44241</v>
      </c>
      <c r="AG474" s="18">
        <f t="shared" si="123"/>
        <v>50878</v>
      </c>
      <c r="AH474" s="18">
        <f t="shared" si="124"/>
        <v>54578</v>
      </c>
      <c r="AI474" s="94">
        <f t="shared" si="117"/>
        <v>47559.5</v>
      </c>
      <c r="AJ474" s="39">
        <f t="shared" si="118"/>
        <v>6061.3091751425009</v>
      </c>
      <c r="AK474" s="35">
        <f t="shared" si="119"/>
        <v>0.12744686498265331</v>
      </c>
      <c r="AN474" s="41"/>
    </row>
    <row r="475" spans="1:40" s="15" customFormat="1" ht="85.5" customHeight="1" x14ac:dyDescent="0.2">
      <c r="A475" s="81">
        <v>468</v>
      </c>
      <c r="B475" s="82" t="s">
        <v>549</v>
      </c>
      <c r="C475" s="82" t="s">
        <v>1205</v>
      </c>
      <c r="D475" s="83" t="s">
        <v>1391</v>
      </c>
      <c r="E475" s="64">
        <v>20860</v>
      </c>
      <c r="F475" s="65">
        <v>20860</v>
      </c>
      <c r="G475" s="25" t="s">
        <v>1392</v>
      </c>
      <c r="H475" s="52" t="s">
        <v>1393</v>
      </c>
      <c r="I475" s="62">
        <v>150000</v>
      </c>
      <c r="J475" s="66">
        <v>150000</v>
      </c>
      <c r="K475" s="28" t="s">
        <v>1394</v>
      </c>
      <c r="L475" s="55" t="s">
        <v>1395</v>
      </c>
      <c r="M475" s="67">
        <v>22341</v>
      </c>
      <c r="N475" s="68">
        <v>22341</v>
      </c>
      <c r="O475" s="25" t="s">
        <v>1398</v>
      </c>
      <c r="P475" s="75" t="s">
        <v>1399</v>
      </c>
      <c r="Q475" s="69">
        <v>25693</v>
      </c>
      <c r="R475" s="63">
        <v>25693</v>
      </c>
      <c r="S475" s="24" t="s">
        <v>80</v>
      </c>
      <c r="T475" s="54" t="s">
        <v>81</v>
      </c>
      <c r="U475" s="18">
        <v>27561</v>
      </c>
      <c r="V475" s="18">
        <v>27561</v>
      </c>
      <c r="W475" s="18" t="s">
        <v>1396</v>
      </c>
      <c r="X475" s="77" t="s">
        <v>1397</v>
      </c>
      <c r="Y475" s="49">
        <f t="shared" si="112"/>
        <v>25693</v>
      </c>
      <c r="Z475" s="16">
        <f t="shared" si="113"/>
        <v>56360.414844995597</v>
      </c>
      <c r="AA475" s="35">
        <f t="shared" si="114"/>
        <v>2.1936097320280075</v>
      </c>
      <c r="AB475" s="36">
        <f t="shared" si="115"/>
        <v>82053.414844995597</v>
      </c>
      <c r="AC475" s="36">
        <f t="shared" si="116"/>
        <v>-30667.414844995597</v>
      </c>
      <c r="AD475" s="18">
        <f t="shared" si="120"/>
        <v>20860</v>
      </c>
      <c r="AE475" s="18" t="str">
        <f t="shared" si="121"/>
        <v/>
      </c>
      <c r="AF475" s="18">
        <f t="shared" si="122"/>
        <v>22341</v>
      </c>
      <c r="AG475" s="18">
        <f t="shared" si="123"/>
        <v>25693</v>
      </c>
      <c r="AH475" s="18">
        <f t="shared" si="124"/>
        <v>27561</v>
      </c>
      <c r="AI475" s="94">
        <f t="shared" si="117"/>
        <v>24017</v>
      </c>
      <c r="AJ475" s="39">
        <f t="shared" si="118"/>
        <v>3060.8873849479228</v>
      </c>
      <c r="AK475" s="35">
        <f t="shared" si="119"/>
        <v>0.1274466996272608</v>
      </c>
      <c r="AN475" s="41"/>
    </row>
    <row r="476" spans="1:40" s="15" customFormat="1" ht="85.5" customHeight="1" x14ac:dyDescent="0.2">
      <c r="A476" s="81">
        <v>469</v>
      </c>
      <c r="B476" s="82" t="s">
        <v>550</v>
      </c>
      <c r="C476" s="82" t="s">
        <v>1206</v>
      </c>
      <c r="D476" s="83" t="s">
        <v>1391</v>
      </c>
      <c r="E476" s="64">
        <v>46726</v>
      </c>
      <c r="F476" s="65">
        <v>46726</v>
      </c>
      <c r="G476" s="25" t="s">
        <v>1392</v>
      </c>
      <c r="H476" s="52" t="s">
        <v>1393</v>
      </c>
      <c r="I476" s="62">
        <v>180000</v>
      </c>
      <c r="J476" s="66">
        <v>180000</v>
      </c>
      <c r="K476" s="28" t="s">
        <v>1394</v>
      </c>
      <c r="L476" s="55" t="s">
        <v>1395</v>
      </c>
      <c r="M476" s="67">
        <v>50045</v>
      </c>
      <c r="N476" s="68">
        <v>50045</v>
      </c>
      <c r="O476" s="25" t="s">
        <v>1398</v>
      </c>
      <c r="P476" s="75" t="s">
        <v>1399</v>
      </c>
      <c r="Q476" s="69">
        <v>57551</v>
      </c>
      <c r="R476" s="63">
        <v>57551</v>
      </c>
      <c r="S476" s="24" t="s">
        <v>80</v>
      </c>
      <c r="T476" s="54" t="s">
        <v>81</v>
      </c>
      <c r="U476" s="18">
        <v>61737</v>
      </c>
      <c r="V476" s="18">
        <v>61737</v>
      </c>
      <c r="W476" s="18" t="s">
        <v>1396</v>
      </c>
      <c r="X476" s="77" t="s">
        <v>1397</v>
      </c>
      <c r="Y476" s="49">
        <f t="shared" si="112"/>
        <v>57551</v>
      </c>
      <c r="Z476" s="16">
        <f t="shared" si="113"/>
        <v>56654.32369819624</v>
      </c>
      <c r="AA476" s="35">
        <f t="shared" si="114"/>
        <v>0.98441944880534205</v>
      </c>
      <c r="AB476" s="36">
        <f t="shared" si="115"/>
        <v>114205.32369819624</v>
      </c>
      <c r="AC476" s="36">
        <f t="shared" si="116"/>
        <v>896.67630180376</v>
      </c>
      <c r="AD476" s="18">
        <f t="shared" si="120"/>
        <v>46726</v>
      </c>
      <c r="AE476" s="18" t="str">
        <f t="shared" si="121"/>
        <v/>
      </c>
      <c r="AF476" s="18">
        <f t="shared" si="122"/>
        <v>50045</v>
      </c>
      <c r="AG476" s="18">
        <f t="shared" si="123"/>
        <v>57551</v>
      </c>
      <c r="AH476" s="18">
        <f t="shared" si="124"/>
        <v>61737</v>
      </c>
      <c r="AI476" s="94">
        <f t="shared" si="117"/>
        <v>53798</v>
      </c>
      <c r="AJ476" s="39">
        <f t="shared" si="118"/>
        <v>6856.2137449664351</v>
      </c>
      <c r="AK476" s="35">
        <f t="shared" si="119"/>
        <v>0.12744365487502202</v>
      </c>
      <c r="AN476" s="41"/>
    </row>
    <row r="477" spans="1:40" s="15" customFormat="1" ht="85.5" customHeight="1" x14ac:dyDescent="0.2">
      <c r="A477" s="81">
        <v>470</v>
      </c>
      <c r="B477" s="82" t="s">
        <v>551</v>
      </c>
      <c r="C477" s="82" t="s">
        <v>1207</v>
      </c>
      <c r="D477" s="83" t="s">
        <v>1391</v>
      </c>
      <c r="E477" s="64">
        <v>10355</v>
      </c>
      <c r="F477" s="65">
        <v>10355</v>
      </c>
      <c r="G477" s="25" t="s">
        <v>1392</v>
      </c>
      <c r="H477" s="52" t="s">
        <v>1393</v>
      </c>
      <c r="I477" s="62">
        <v>80000</v>
      </c>
      <c r="J477" s="66">
        <v>80000</v>
      </c>
      <c r="K477" s="28" t="s">
        <v>1394</v>
      </c>
      <c r="L477" s="55" t="s">
        <v>1395</v>
      </c>
      <c r="M477" s="67">
        <v>11091</v>
      </c>
      <c r="N477" s="68">
        <v>11091</v>
      </c>
      <c r="O477" s="25" t="s">
        <v>1398</v>
      </c>
      <c r="P477" s="75" t="s">
        <v>1399</v>
      </c>
      <c r="Q477" s="69">
        <v>12755</v>
      </c>
      <c r="R477" s="63">
        <v>12755</v>
      </c>
      <c r="S477" s="24" t="s">
        <v>80</v>
      </c>
      <c r="T477" s="54" t="s">
        <v>81</v>
      </c>
      <c r="U477" s="18">
        <v>13683</v>
      </c>
      <c r="V477" s="18">
        <v>13683</v>
      </c>
      <c r="W477" s="18" t="s">
        <v>1396</v>
      </c>
      <c r="X477" s="77" t="s">
        <v>1397</v>
      </c>
      <c r="Y477" s="49">
        <f t="shared" si="112"/>
        <v>12755</v>
      </c>
      <c r="Z477" s="16">
        <f t="shared" si="113"/>
        <v>30451.959414789715</v>
      </c>
      <c r="AA477" s="35">
        <f t="shared" si="114"/>
        <v>2.3874527177412554</v>
      </c>
      <c r="AB477" s="36">
        <f t="shared" si="115"/>
        <v>43206.959414789715</v>
      </c>
      <c r="AC477" s="36">
        <f t="shared" si="116"/>
        <v>-17696.959414789715</v>
      </c>
      <c r="AD477" s="18">
        <f t="shared" si="120"/>
        <v>10355</v>
      </c>
      <c r="AE477" s="18" t="str">
        <f t="shared" si="121"/>
        <v/>
      </c>
      <c r="AF477" s="18">
        <f t="shared" si="122"/>
        <v>11091</v>
      </c>
      <c r="AG477" s="18">
        <f t="shared" si="123"/>
        <v>12755</v>
      </c>
      <c r="AH477" s="18">
        <f t="shared" si="124"/>
        <v>13683</v>
      </c>
      <c r="AI477" s="94">
        <f t="shared" si="117"/>
        <v>11923</v>
      </c>
      <c r="AJ477" s="39">
        <f t="shared" si="118"/>
        <v>1520.0280699162545</v>
      </c>
      <c r="AK477" s="35">
        <f t="shared" si="119"/>
        <v>0.12748704771586467</v>
      </c>
      <c r="AN477" s="41"/>
    </row>
    <row r="478" spans="1:40" s="15" customFormat="1" ht="85.5" customHeight="1" x14ac:dyDescent="0.2">
      <c r="A478" s="81">
        <v>471</v>
      </c>
      <c r="B478" s="82" t="s">
        <v>552</v>
      </c>
      <c r="C478" s="82" t="s">
        <v>1208</v>
      </c>
      <c r="D478" s="83" t="s">
        <v>1391</v>
      </c>
      <c r="E478" s="64">
        <v>38913</v>
      </c>
      <c r="F478" s="65">
        <v>38913</v>
      </c>
      <c r="G478" s="25" t="s">
        <v>1392</v>
      </c>
      <c r="H478" s="52" t="s">
        <v>1393</v>
      </c>
      <c r="I478" s="62">
        <v>170000</v>
      </c>
      <c r="J478" s="66">
        <v>170000</v>
      </c>
      <c r="K478" s="28" t="s">
        <v>1394</v>
      </c>
      <c r="L478" s="55" t="s">
        <v>1395</v>
      </c>
      <c r="M478" s="67">
        <v>41676</v>
      </c>
      <c r="N478" s="68">
        <v>41676</v>
      </c>
      <c r="O478" s="25" t="s">
        <v>1398</v>
      </c>
      <c r="P478" s="75" t="s">
        <v>1399</v>
      </c>
      <c r="Q478" s="69">
        <v>47927</v>
      </c>
      <c r="R478" s="63">
        <v>47927</v>
      </c>
      <c r="S478" s="24" t="s">
        <v>80</v>
      </c>
      <c r="T478" s="54" t="s">
        <v>81</v>
      </c>
      <c r="U478" s="18">
        <v>51413</v>
      </c>
      <c r="V478" s="18">
        <v>51413</v>
      </c>
      <c r="W478" s="18" t="s">
        <v>1396</v>
      </c>
      <c r="X478" s="77" t="s">
        <v>1397</v>
      </c>
      <c r="Y478" s="49">
        <f t="shared" si="112"/>
        <v>47927</v>
      </c>
      <c r="Z478" s="16">
        <f t="shared" si="113"/>
        <v>56127.852788967437</v>
      </c>
      <c r="AA478" s="35">
        <f t="shared" si="114"/>
        <v>1.1711113315869435</v>
      </c>
      <c r="AB478" s="36">
        <f t="shared" si="115"/>
        <v>104054.85278896743</v>
      </c>
      <c r="AC478" s="36">
        <f t="shared" si="116"/>
        <v>-8200.8527889674369</v>
      </c>
      <c r="AD478" s="18">
        <f t="shared" si="120"/>
        <v>38913</v>
      </c>
      <c r="AE478" s="18" t="str">
        <f t="shared" si="121"/>
        <v/>
      </c>
      <c r="AF478" s="18">
        <f t="shared" si="122"/>
        <v>41676</v>
      </c>
      <c r="AG478" s="18">
        <f t="shared" si="123"/>
        <v>47927</v>
      </c>
      <c r="AH478" s="18">
        <f t="shared" si="124"/>
        <v>51413</v>
      </c>
      <c r="AI478" s="94">
        <f t="shared" si="117"/>
        <v>44801.5</v>
      </c>
      <c r="AJ478" s="39">
        <f t="shared" si="118"/>
        <v>5709.4419677699971</v>
      </c>
      <c r="AK478" s="35">
        <f t="shared" si="119"/>
        <v>0.12743863414774054</v>
      </c>
      <c r="AN478" s="41"/>
    </row>
    <row r="479" spans="1:40" s="15" customFormat="1" ht="85.5" customHeight="1" x14ac:dyDescent="0.2">
      <c r="A479" s="81">
        <v>472</v>
      </c>
      <c r="B479" s="82" t="s">
        <v>553</v>
      </c>
      <c r="C479" s="82" t="s">
        <v>1209</v>
      </c>
      <c r="D479" s="83" t="s">
        <v>1391</v>
      </c>
      <c r="E479" s="64">
        <v>5937</v>
      </c>
      <c r="F479" s="65">
        <v>5937</v>
      </c>
      <c r="G479" s="25" t="s">
        <v>1392</v>
      </c>
      <c r="H479" s="52" t="s">
        <v>1393</v>
      </c>
      <c r="I479" s="62">
        <v>75000</v>
      </c>
      <c r="J479" s="66">
        <v>75000</v>
      </c>
      <c r="K479" s="28" t="s">
        <v>1394</v>
      </c>
      <c r="L479" s="55" t="s">
        <v>1395</v>
      </c>
      <c r="M479" s="67">
        <v>6359</v>
      </c>
      <c r="N479" s="68">
        <v>6359</v>
      </c>
      <c r="O479" s="25" t="s">
        <v>1398</v>
      </c>
      <c r="P479" s="75" t="s">
        <v>1399</v>
      </c>
      <c r="Q479" s="69">
        <v>7313</v>
      </c>
      <c r="R479" s="63">
        <v>7313</v>
      </c>
      <c r="S479" s="24" t="s">
        <v>80</v>
      </c>
      <c r="T479" s="54" t="s">
        <v>81</v>
      </c>
      <c r="U479" s="18">
        <v>7845</v>
      </c>
      <c r="V479" s="18">
        <v>7845</v>
      </c>
      <c r="W479" s="18" t="s">
        <v>1396</v>
      </c>
      <c r="X479" s="77" t="s">
        <v>1397</v>
      </c>
      <c r="Y479" s="49">
        <f t="shared" si="112"/>
        <v>7313</v>
      </c>
      <c r="Z479" s="16">
        <f t="shared" si="113"/>
        <v>30480.913785515029</v>
      </c>
      <c r="AA479" s="35">
        <f t="shared" si="114"/>
        <v>4.1680450957903776</v>
      </c>
      <c r="AB479" s="36">
        <f t="shared" si="115"/>
        <v>37793.913785515033</v>
      </c>
      <c r="AC479" s="36">
        <f t="shared" si="116"/>
        <v>-23167.913785515029</v>
      </c>
      <c r="AD479" s="18">
        <f t="shared" si="120"/>
        <v>5937</v>
      </c>
      <c r="AE479" s="18" t="str">
        <f t="shared" si="121"/>
        <v/>
      </c>
      <c r="AF479" s="18">
        <f t="shared" si="122"/>
        <v>6359</v>
      </c>
      <c r="AG479" s="18">
        <f t="shared" si="123"/>
        <v>7313</v>
      </c>
      <c r="AH479" s="18">
        <f t="shared" si="124"/>
        <v>7845</v>
      </c>
      <c r="AI479" s="94">
        <f t="shared" si="117"/>
        <v>6836</v>
      </c>
      <c r="AJ479" s="39">
        <f t="shared" si="118"/>
        <v>871.45759124201413</v>
      </c>
      <c r="AK479" s="35">
        <f t="shared" si="119"/>
        <v>0.12748063066735141</v>
      </c>
      <c r="AN479" s="41"/>
    </row>
    <row r="480" spans="1:40" s="15" customFormat="1" ht="85.5" customHeight="1" x14ac:dyDescent="0.2">
      <c r="A480" s="81">
        <v>473</v>
      </c>
      <c r="B480" s="82" t="s">
        <v>554</v>
      </c>
      <c r="C480" s="82" t="s">
        <v>1210</v>
      </c>
      <c r="D480" s="83" t="s">
        <v>1391</v>
      </c>
      <c r="E480" s="64">
        <v>74516</v>
      </c>
      <c r="F480" s="65">
        <v>74516</v>
      </c>
      <c r="G480" s="25" t="s">
        <v>1392</v>
      </c>
      <c r="H480" s="52" t="s">
        <v>1393</v>
      </c>
      <c r="I480" s="62">
        <v>200000</v>
      </c>
      <c r="J480" s="66">
        <v>200000</v>
      </c>
      <c r="K480" s="28" t="s">
        <v>1394</v>
      </c>
      <c r="L480" s="55" t="s">
        <v>1395</v>
      </c>
      <c r="M480" s="67">
        <v>79808</v>
      </c>
      <c r="N480" s="68">
        <v>79808</v>
      </c>
      <c r="O480" s="25" t="s">
        <v>1398</v>
      </c>
      <c r="P480" s="75" t="s">
        <v>1399</v>
      </c>
      <c r="Q480" s="69">
        <v>91779</v>
      </c>
      <c r="R480" s="63">
        <v>91779</v>
      </c>
      <c r="S480" s="24" t="s">
        <v>80</v>
      </c>
      <c r="T480" s="54" t="s">
        <v>81</v>
      </c>
      <c r="U480" s="18">
        <v>98454</v>
      </c>
      <c r="V480" s="18">
        <v>98454</v>
      </c>
      <c r="W480" s="18" t="s">
        <v>1396</v>
      </c>
      <c r="X480" s="77" t="s">
        <v>1397</v>
      </c>
      <c r="Y480" s="49">
        <f t="shared" si="112"/>
        <v>91779</v>
      </c>
      <c r="Z480" s="16">
        <f t="shared" si="113"/>
        <v>51793.003454134603</v>
      </c>
      <c r="AA480" s="35">
        <f t="shared" si="114"/>
        <v>0.56432303091267721</v>
      </c>
      <c r="AB480" s="36">
        <f t="shared" si="115"/>
        <v>143572.0034541346</v>
      </c>
      <c r="AC480" s="36">
        <f t="shared" si="116"/>
        <v>39985.996545865397</v>
      </c>
      <c r="AD480" s="18">
        <f t="shared" si="120"/>
        <v>74516</v>
      </c>
      <c r="AE480" s="18" t="str">
        <f t="shared" si="121"/>
        <v/>
      </c>
      <c r="AF480" s="18">
        <f t="shared" si="122"/>
        <v>79808</v>
      </c>
      <c r="AG480" s="18">
        <f t="shared" si="123"/>
        <v>91779</v>
      </c>
      <c r="AH480" s="18">
        <f t="shared" si="124"/>
        <v>98454</v>
      </c>
      <c r="AI480" s="94">
        <f t="shared" si="117"/>
        <v>85793.5</v>
      </c>
      <c r="AJ480" s="39">
        <f t="shared" si="118"/>
        <v>10933.808649474955</v>
      </c>
      <c r="AK480" s="35">
        <f t="shared" si="119"/>
        <v>0.12744332204042211</v>
      </c>
      <c r="AN480" s="41"/>
    </row>
    <row r="481" spans="1:40" s="15" customFormat="1" ht="85.5" customHeight="1" x14ac:dyDescent="0.2">
      <c r="A481" s="81">
        <v>474</v>
      </c>
      <c r="B481" s="82" t="s">
        <v>555</v>
      </c>
      <c r="C481" s="82" t="s">
        <v>1211</v>
      </c>
      <c r="D481" s="83" t="s">
        <v>1391</v>
      </c>
      <c r="E481" s="64">
        <v>173545</v>
      </c>
      <c r="F481" s="65">
        <v>173545</v>
      </c>
      <c r="G481" s="25" t="s">
        <v>1392</v>
      </c>
      <c r="H481" s="52" t="s">
        <v>1393</v>
      </c>
      <c r="I481" s="62">
        <v>250000</v>
      </c>
      <c r="J481" s="66">
        <v>250000</v>
      </c>
      <c r="K481" s="28" t="s">
        <v>1394</v>
      </c>
      <c r="L481" s="55" t="s">
        <v>1395</v>
      </c>
      <c r="M481" s="67">
        <v>185870</v>
      </c>
      <c r="N481" s="68">
        <v>185870</v>
      </c>
      <c r="O481" s="25" t="s">
        <v>1398</v>
      </c>
      <c r="P481" s="75" t="s">
        <v>1399</v>
      </c>
      <c r="Q481" s="69">
        <v>213750</v>
      </c>
      <c r="R481" s="63">
        <v>213750</v>
      </c>
      <c r="S481" s="24" t="s">
        <v>80</v>
      </c>
      <c r="T481" s="54" t="s">
        <v>81</v>
      </c>
      <c r="U481" s="18">
        <v>229297</v>
      </c>
      <c r="V481" s="18">
        <v>229297</v>
      </c>
      <c r="W481" s="18" t="s">
        <v>1396</v>
      </c>
      <c r="X481" s="77" t="s">
        <v>1397</v>
      </c>
      <c r="Y481" s="49">
        <f t="shared" ref="Y481:Y544" si="125">MEDIAN(F481,J481,N481,R481,V481)</f>
        <v>213750</v>
      </c>
      <c r="Z481" s="16">
        <f t="shared" ref="Z481:Z544" si="126">+STDEV(F481,J481,N481,R481,V481)</f>
        <v>31210.768755351142</v>
      </c>
      <c r="AA481" s="35">
        <f t="shared" ref="AA481:AA544" si="127">Z481/Y481</f>
        <v>0.1460152924226954</v>
      </c>
      <c r="AB481" s="36">
        <f t="shared" ref="AB481:AB544" si="128">+Y481+Z481</f>
        <v>244960.76875535114</v>
      </c>
      <c r="AC481" s="36">
        <f t="shared" ref="AC481:AC544" si="129">Y481-Z481</f>
        <v>182539.23124464886</v>
      </c>
      <c r="AD481" s="18" t="str">
        <f t="shared" si="120"/>
        <v/>
      </c>
      <c r="AE481" s="18" t="str">
        <f t="shared" si="121"/>
        <v/>
      </c>
      <c r="AF481" s="18">
        <f t="shared" si="122"/>
        <v>185870</v>
      </c>
      <c r="AG481" s="18">
        <f t="shared" si="123"/>
        <v>213750</v>
      </c>
      <c r="AH481" s="18">
        <f t="shared" si="124"/>
        <v>229297</v>
      </c>
      <c r="AI481" s="94">
        <f t="shared" ref="AI481:AI544" si="130">+MEDIAN(AD481:AH481)</f>
        <v>213750</v>
      </c>
      <c r="AJ481" s="39">
        <f t="shared" ref="AJ481:AJ544" si="131">+STDEV(AD481:AH481)</f>
        <v>22003.438890318939</v>
      </c>
      <c r="AK481" s="35">
        <f t="shared" ref="AK481:AK544" si="132">+AJ481/AI481</f>
        <v>0.10294006498394825</v>
      </c>
      <c r="AN481" s="41"/>
    </row>
    <row r="482" spans="1:40" s="15" customFormat="1" ht="85.5" customHeight="1" x14ac:dyDescent="0.2">
      <c r="A482" s="81">
        <v>475</v>
      </c>
      <c r="B482" s="82" t="s">
        <v>556</v>
      </c>
      <c r="C482" s="82" t="s">
        <v>1212</v>
      </c>
      <c r="D482" s="83" t="s">
        <v>1391</v>
      </c>
      <c r="E482" s="64">
        <v>26369</v>
      </c>
      <c r="F482" s="65">
        <v>26369</v>
      </c>
      <c r="G482" s="25" t="s">
        <v>1392</v>
      </c>
      <c r="H482" s="52" t="s">
        <v>1393</v>
      </c>
      <c r="I482" s="62">
        <v>180000</v>
      </c>
      <c r="J482" s="66">
        <v>180000</v>
      </c>
      <c r="K482" s="28" t="s">
        <v>1394</v>
      </c>
      <c r="L482" s="55" t="s">
        <v>1395</v>
      </c>
      <c r="M482" s="67">
        <v>28242</v>
      </c>
      <c r="N482" s="68">
        <v>28242</v>
      </c>
      <c r="O482" s="25" t="s">
        <v>1398</v>
      </c>
      <c r="P482" s="75" t="s">
        <v>1399</v>
      </c>
      <c r="Q482" s="69">
        <v>32478</v>
      </c>
      <c r="R482" s="63">
        <v>32478</v>
      </c>
      <c r="S482" s="24" t="s">
        <v>80</v>
      </c>
      <c r="T482" s="54" t="s">
        <v>81</v>
      </c>
      <c r="U482" s="18">
        <v>34840</v>
      </c>
      <c r="V482" s="18">
        <v>34840</v>
      </c>
      <c r="W482" s="18" t="s">
        <v>1396</v>
      </c>
      <c r="X482" s="77" t="s">
        <v>1397</v>
      </c>
      <c r="Y482" s="49">
        <f t="shared" si="125"/>
        <v>32478</v>
      </c>
      <c r="Z482" s="16">
        <f t="shared" si="126"/>
        <v>66950.273712659313</v>
      </c>
      <c r="AA482" s="35">
        <f t="shared" si="127"/>
        <v>2.0614038337539045</v>
      </c>
      <c r="AB482" s="36">
        <f t="shared" si="128"/>
        <v>99428.273712659313</v>
      </c>
      <c r="AC482" s="36">
        <f t="shared" si="129"/>
        <v>-34472.273712659313</v>
      </c>
      <c r="AD482" s="18">
        <f t="shared" si="120"/>
        <v>26369</v>
      </c>
      <c r="AE482" s="18" t="str">
        <f t="shared" si="121"/>
        <v/>
      </c>
      <c r="AF482" s="18">
        <f t="shared" si="122"/>
        <v>28242</v>
      </c>
      <c r="AG482" s="18">
        <f t="shared" si="123"/>
        <v>32478</v>
      </c>
      <c r="AH482" s="18">
        <f t="shared" si="124"/>
        <v>34840</v>
      </c>
      <c r="AI482" s="94">
        <f t="shared" si="130"/>
        <v>30360</v>
      </c>
      <c r="AJ482" s="39">
        <f t="shared" si="131"/>
        <v>3869.1320624484588</v>
      </c>
      <c r="AK482" s="35">
        <f t="shared" si="132"/>
        <v>0.12744176753782802</v>
      </c>
      <c r="AN482" s="41"/>
    </row>
    <row r="483" spans="1:40" s="15" customFormat="1" ht="85.5" customHeight="1" x14ac:dyDescent="0.2">
      <c r="A483" s="81">
        <v>476</v>
      </c>
      <c r="B483" s="82" t="s">
        <v>557</v>
      </c>
      <c r="C483" s="82" t="s">
        <v>1213</v>
      </c>
      <c r="D483" s="83" t="s">
        <v>1391</v>
      </c>
      <c r="E483" s="64">
        <v>66935</v>
      </c>
      <c r="F483" s="65">
        <v>66935</v>
      </c>
      <c r="G483" s="25" t="s">
        <v>1392</v>
      </c>
      <c r="H483" s="52" t="s">
        <v>1393</v>
      </c>
      <c r="I483" s="62">
        <v>250000</v>
      </c>
      <c r="J483" s="66">
        <v>250000</v>
      </c>
      <c r="K483" s="28" t="s">
        <v>1394</v>
      </c>
      <c r="L483" s="55" t="s">
        <v>1395</v>
      </c>
      <c r="M483" s="67">
        <v>71688</v>
      </c>
      <c r="N483" s="68">
        <v>71688</v>
      </c>
      <c r="O483" s="25" t="s">
        <v>1398</v>
      </c>
      <c r="P483" s="75" t="s">
        <v>1399</v>
      </c>
      <c r="Q483" s="69">
        <v>82441</v>
      </c>
      <c r="R483" s="63">
        <v>82441</v>
      </c>
      <c r="S483" s="24" t="s">
        <v>80</v>
      </c>
      <c r="T483" s="54" t="s">
        <v>81</v>
      </c>
      <c r="U483" s="18">
        <v>88438</v>
      </c>
      <c r="V483" s="18">
        <v>88438</v>
      </c>
      <c r="W483" s="18" t="s">
        <v>1396</v>
      </c>
      <c r="X483" s="77" t="s">
        <v>1397</v>
      </c>
      <c r="Y483" s="49">
        <f t="shared" si="125"/>
        <v>82441</v>
      </c>
      <c r="Z483" s="16">
        <f t="shared" si="126"/>
        <v>77667.181443000751</v>
      </c>
      <c r="AA483" s="35">
        <f t="shared" si="127"/>
        <v>0.94209412116544866</v>
      </c>
      <c r="AB483" s="36">
        <f t="shared" si="128"/>
        <v>160108.18144300074</v>
      </c>
      <c r="AC483" s="36">
        <f t="shared" si="129"/>
        <v>4773.8185569992493</v>
      </c>
      <c r="AD483" s="18">
        <f t="shared" si="120"/>
        <v>66935</v>
      </c>
      <c r="AE483" s="18" t="str">
        <f t="shared" si="121"/>
        <v/>
      </c>
      <c r="AF483" s="18">
        <f t="shared" si="122"/>
        <v>71688</v>
      </c>
      <c r="AG483" s="18">
        <f t="shared" si="123"/>
        <v>82441</v>
      </c>
      <c r="AH483" s="18">
        <f t="shared" si="124"/>
        <v>88438</v>
      </c>
      <c r="AI483" s="94">
        <f t="shared" si="130"/>
        <v>77064.5</v>
      </c>
      <c r="AJ483" s="39">
        <f t="shared" si="131"/>
        <v>9821.573074954269</v>
      </c>
      <c r="AK483" s="35">
        <f t="shared" si="132"/>
        <v>0.12744614024556403</v>
      </c>
      <c r="AN483" s="41"/>
    </row>
    <row r="484" spans="1:40" s="15" customFormat="1" ht="85.5" customHeight="1" x14ac:dyDescent="0.2">
      <c r="A484" s="81">
        <v>477</v>
      </c>
      <c r="B484" s="82" t="s">
        <v>558</v>
      </c>
      <c r="C484" s="82" t="s">
        <v>1214</v>
      </c>
      <c r="D484" s="83" t="s">
        <v>1391</v>
      </c>
      <c r="E484" s="64">
        <v>33091</v>
      </c>
      <c r="F484" s="65">
        <v>33091</v>
      </c>
      <c r="G484" s="25" t="s">
        <v>1392</v>
      </c>
      <c r="H484" s="52" t="s">
        <v>1393</v>
      </c>
      <c r="I484" s="62">
        <v>85000</v>
      </c>
      <c r="J484" s="66">
        <v>85000</v>
      </c>
      <c r="K484" s="28" t="s">
        <v>1394</v>
      </c>
      <c r="L484" s="55" t="s">
        <v>1395</v>
      </c>
      <c r="M484" s="67">
        <v>35441</v>
      </c>
      <c r="N484" s="68">
        <v>35441</v>
      </c>
      <c r="O484" s="25" t="s">
        <v>1398</v>
      </c>
      <c r="P484" s="75" t="s">
        <v>1399</v>
      </c>
      <c r="Q484" s="69">
        <v>40757</v>
      </c>
      <c r="R484" s="63">
        <v>40757</v>
      </c>
      <c r="S484" s="24" t="s">
        <v>80</v>
      </c>
      <c r="T484" s="54" t="s">
        <v>81</v>
      </c>
      <c r="U484" s="18">
        <v>43722</v>
      </c>
      <c r="V484" s="18">
        <v>43722</v>
      </c>
      <c r="W484" s="18" t="s">
        <v>1396</v>
      </c>
      <c r="X484" s="77" t="s">
        <v>1397</v>
      </c>
      <c r="Y484" s="49">
        <f t="shared" si="125"/>
        <v>40757</v>
      </c>
      <c r="Z484" s="16">
        <f t="shared" si="126"/>
        <v>21324.738396988596</v>
      </c>
      <c r="AA484" s="35">
        <f t="shared" si="127"/>
        <v>0.5232165860340211</v>
      </c>
      <c r="AB484" s="36">
        <f t="shared" si="128"/>
        <v>62081.7383969886</v>
      </c>
      <c r="AC484" s="36">
        <f t="shared" si="129"/>
        <v>19432.261603011404</v>
      </c>
      <c r="AD484" s="18">
        <f t="shared" si="120"/>
        <v>33091</v>
      </c>
      <c r="AE484" s="18" t="str">
        <f t="shared" si="121"/>
        <v/>
      </c>
      <c r="AF484" s="18">
        <f t="shared" si="122"/>
        <v>35441</v>
      </c>
      <c r="AG484" s="18">
        <f t="shared" si="123"/>
        <v>40757</v>
      </c>
      <c r="AH484" s="18">
        <f t="shared" si="124"/>
        <v>43722</v>
      </c>
      <c r="AI484" s="94">
        <f t="shared" si="130"/>
        <v>38099</v>
      </c>
      <c r="AJ484" s="39">
        <f t="shared" si="131"/>
        <v>4855.7033390299566</v>
      </c>
      <c r="AK484" s="35">
        <f t="shared" si="132"/>
        <v>0.12744962699887022</v>
      </c>
      <c r="AN484" s="41"/>
    </row>
    <row r="485" spans="1:40" s="15" customFormat="1" ht="85.5" customHeight="1" x14ac:dyDescent="0.2">
      <c r="A485" s="81">
        <v>478</v>
      </c>
      <c r="B485" s="82" t="s">
        <v>559</v>
      </c>
      <c r="C485" s="82" t="s">
        <v>1215</v>
      </c>
      <c r="D485" s="83" t="s">
        <v>1391</v>
      </c>
      <c r="E485" s="64">
        <v>47265</v>
      </c>
      <c r="F485" s="65">
        <v>47265</v>
      </c>
      <c r="G485" s="25" t="s">
        <v>1392</v>
      </c>
      <c r="H485" s="52" t="s">
        <v>1393</v>
      </c>
      <c r="I485" s="62">
        <v>100000</v>
      </c>
      <c r="J485" s="66">
        <v>100000</v>
      </c>
      <c r="K485" s="28" t="s">
        <v>1394</v>
      </c>
      <c r="L485" s="55" t="s">
        <v>1395</v>
      </c>
      <c r="M485" s="67">
        <v>50622</v>
      </c>
      <c r="N485" s="68">
        <v>50622</v>
      </c>
      <c r="O485" s="25" t="s">
        <v>1398</v>
      </c>
      <c r="P485" s="75" t="s">
        <v>1399</v>
      </c>
      <c r="Q485" s="69">
        <v>58215</v>
      </c>
      <c r="R485" s="63">
        <v>58215</v>
      </c>
      <c r="S485" s="24" t="s">
        <v>80</v>
      </c>
      <c r="T485" s="54" t="s">
        <v>81</v>
      </c>
      <c r="U485" s="18">
        <v>62449</v>
      </c>
      <c r="V485" s="18">
        <v>62449</v>
      </c>
      <c r="W485" s="18" t="s">
        <v>1396</v>
      </c>
      <c r="X485" s="77" t="s">
        <v>1397</v>
      </c>
      <c r="Y485" s="49">
        <f t="shared" si="125"/>
        <v>58215</v>
      </c>
      <c r="Z485" s="16">
        <f t="shared" si="126"/>
        <v>21157.049739980284</v>
      </c>
      <c r="AA485" s="35">
        <f t="shared" si="127"/>
        <v>0.36342952400550177</v>
      </c>
      <c r="AB485" s="36">
        <f t="shared" si="128"/>
        <v>79372.049739980284</v>
      </c>
      <c r="AC485" s="36">
        <f t="shared" si="129"/>
        <v>37057.950260019716</v>
      </c>
      <c r="AD485" s="18">
        <f t="shared" si="120"/>
        <v>47265</v>
      </c>
      <c r="AE485" s="18" t="str">
        <f t="shared" si="121"/>
        <v/>
      </c>
      <c r="AF485" s="18">
        <f t="shared" si="122"/>
        <v>50622</v>
      </c>
      <c r="AG485" s="18">
        <f t="shared" si="123"/>
        <v>58215</v>
      </c>
      <c r="AH485" s="18">
        <f t="shared" si="124"/>
        <v>62449</v>
      </c>
      <c r="AI485" s="94">
        <f t="shared" si="130"/>
        <v>54418.5</v>
      </c>
      <c r="AJ485" s="39">
        <f t="shared" si="131"/>
        <v>6935.3210632241098</v>
      </c>
      <c r="AK485" s="35">
        <f t="shared" si="132"/>
        <v>0.12744417915275338</v>
      </c>
      <c r="AN485" s="41"/>
    </row>
    <row r="486" spans="1:40" s="15" customFormat="1" ht="85.5" customHeight="1" x14ac:dyDescent="0.2">
      <c r="A486" s="81">
        <v>479</v>
      </c>
      <c r="B486" s="82" t="s">
        <v>560</v>
      </c>
      <c r="C486" s="82" t="s">
        <v>1216</v>
      </c>
      <c r="D486" s="83" t="s">
        <v>1391</v>
      </c>
      <c r="E486" s="64">
        <v>74071</v>
      </c>
      <c r="F486" s="65">
        <v>74071</v>
      </c>
      <c r="G486" s="25" t="s">
        <v>1392</v>
      </c>
      <c r="H486" s="52" t="s">
        <v>1393</v>
      </c>
      <c r="I486" s="62">
        <v>200000</v>
      </c>
      <c r="J486" s="66">
        <v>200000</v>
      </c>
      <c r="K486" s="28" t="s">
        <v>1394</v>
      </c>
      <c r="L486" s="55" t="s">
        <v>1395</v>
      </c>
      <c r="M486" s="67">
        <v>79331</v>
      </c>
      <c r="N486" s="68">
        <v>79331</v>
      </c>
      <c r="O486" s="25" t="s">
        <v>1398</v>
      </c>
      <c r="P486" s="75" t="s">
        <v>1399</v>
      </c>
      <c r="Q486" s="69">
        <v>91231</v>
      </c>
      <c r="R486" s="63">
        <v>91231</v>
      </c>
      <c r="S486" s="24" t="s">
        <v>80</v>
      </c>
      <c r="T486" s="54" t="s">
        <v>81</v>
      </c>
      <c r="U486" s="18">
        <v>97866</v>
      </c>
      <c r="V486" s="18">
        <v>97866</v>
      </c>
      <c r="W486" s="18" t="s">
        <v>1396</v>
      </c>
      <c r="X486" s="77" t="s">
        <v>1397</v>
      </c>
      <c r="Y486" s="49">
        <f t="shared" si="125"/>
        <v>91231</v>
      </c>
      <c r="Z486" s="16">
        <f t="shared" si="126"/>
        <v>52008.982202115825</v>
      </c>
      <c r="AA486" s="35">
        <f t="shared" si="127"/>
        <v>0.57008015041066995</v>
      </c>
      <c r="AB486" s="36">
        <f t="shared" si="128"/>
        <v>143239.98220211582</v>
      </c>
      <c r="AC486" s="36">
        <f t="shared" si="129"/>
        <v>39222.017797884175</v>
      </c>
      <c r="AD486" s="18">
        <f t="shared" si="120"/>
        <v>74071</v>
      </c>
      <c r="AE486" s="18" t="str">
        <f t="shared" si="121"/>
        <v/>
      </c>
      <c r="AF486" s="18">
        <f t="shared" si="122"/>
        <v>79331</v>
      </c>
      <c r="AG486" s="18">
        <f t="shared" si="123"/>
        <v>91231</v>
      </c>
      <c r="AH486" s="18">
        <f t="shared" si="124"/>
        <v>97866</v>
      </c>
      <c r="AI486" s="94">
        <f t="shared" si="130"/>
        <v>85281</v>
      </c>
      <c r="AJ486" s="39">
        <f t="shared" si="131"/>
        <v>10868.588819008044</v>
      </c>
      <c r="AK486" s="35">
        <f t="shared" si="132"/>
        <v>0.12744443450484919</v>
      </c>
      <c r="AN486" s="41"/>
    </row>
    <row r="487" spans="1:40" s="15" customFormat="1" ht="85.5" customHeight="1" x14ac:dyDescent="0.2">
      <c r="A487" s="81">
        <v>480</v>
      </c>
      <c r="B487" s="82" t="s">
        <v>561</v>
      </c>
      <c r="C487" s="82" t="s">
        <v>1217</v>
      </c>
      <c r="D487" s="83" t="s">
        <v>1391</v>
      </c>
      <c r="E487" s="64">
        <v>125280</v>
      </c>
      <c r="F487" s="65">
        <v>125280</v>
      </c>
      <c r="G487" s="25" t="s">
        <v>1392</v>
      </c>
      <c r="H487" s="52" t="s">
        <v>1393</v>
      </c>
      <c r="I487" s="62">
        <v>400000</v>
      </c>
      <c r="J487" s="66">
        <v>400000</v>
      </c>
      <c r="K487" s="28" t="s">
        <v>1394</v>
      </c>
      <c r="L487" s="55" t="s">
        <v>1395</v>
      </c>
      <c r="M487" s="67">
        <v>134177</v>
      </c>
      <c r="N487" s="68">
        <v>134177</v>
      </c>
      <c r="O487" s="25" t="s">
        <v>1398</v>
      </c>
      <c r="P487" s="75" t="s">
        <v>1399</v>
      </c>
      <c r="Q487" s="69">
        <v>154304</v>
      </c>
      <c r="R487" s="63">
        <v>154304</v>
      </c>
      <c r="S487" s="24" t="s">
        <v>80</v>
      </c>
      <c r="T487" s="54" t="s">
        <v>81</v>
      </c>
      <c r="U487" s="18">
        <v>165527</v>
      </c>
      <c r="V487" s="18">
        <v>165527</v>
      </c>
      <c r="W487" s="18" t="s">
        <v>1396</v>
      </c>
      <c r="X487" s="77" t="s">
        <v>1397</v>
      </c>
      <c r="Y487" s="49">
        <f t="shared" si="125"/>
        <v>154304</v>
      </c>
      <c r="Z487" s="16">
        <f t="shared" si="126"/>
        <v>115224.19503428957</v>
      </c>
      <c r="AA487" s="35">
        <f t="shared" si="127"/>
        <v>0.74673498440928021</v>
      </c>
      <c r="AB487" s="36">
        <f t="shared" si="128"/>
        <v>269528.19503428956</v>
      </c>
      <c r="AC487" s="36">
        <f t="shared" si="129"/>
        <v>39079.804965710427</v>
      </c>
      <c r="AD487" s="18">
        <f t="shared" si="120"/>
        <v>125280</v>
      </c>
      <c r="AE487" s="18" t="str">
        <f t="shared" si="121"/>
        <v/>
      </c>
      <c r="AF487" s="18">
        <f t="shared" si="122"/>
        <v>134177</v>
      </c>
      <c r="AG487" s="18">
        <f t="shared" si="123"/>
        <v>154304</v>
      </c>
      <c r="AH487" s="18">
        <f t="shared" si="124"/>
        <v>165527</v>
      </c>
      <c r="AI487" s="94">
        <f t="shared" si="130"/>
        <v>144240.5</v>
      </c>
      <c r="AJ487" s="39">
        <f t="shared" si="131"/>
        <v>18383.064108031609</v>
      </c>
      <c r="AK487" s="35">
        <f t="shared" si="132"/>
        <v>0.12744731270365542</v>
      </c>
      <c r="AN487" s="41"/>
    </row>
    <row r="488" spans="1:40" s="15" customFormat="1" ht="85.5" customHeight="1" x14ac:dyDescent="0.2">
      <c r="A488" s="81">
        <v>481</v>
      </c>
      <c r="B488" s="82" t="s">
        <v>562</v>
      </c>
      <c r="C488" s="82" t="s">
        <v>1218</v>
      </c>
      <c r="D488" s="83" t="s">
        <v>1391</v>
      </c>
      <c r="E488" s="64">
        <v>63685</v>
      </c>
      <c r="F488" s="65">
        <v>63685</v>
      </c>
      <c r="G488" s="25" t="s">
        <v>1392</v>
      </c>
      <c r="H488" s="52" t="s">
        <v>1393</v>
      </c>
      <c r="I488" s="62">
        <v>150000</v>
      </c>
      <c r="J488" s="66">
        <v>150000</v>
      </c>
      <c r="K488" s="28" t="s">
        <v>1394</v>
      </c>
      <c r="L488" s="55" t="s">
        <v>1395</v>
      </c>
      <c r="M488" s="67">
        <v>68208</v>
      </c>
      <c r="N488" s="68">
        <v>68208</v>
      </c>
      <c r="O488" s="25" t="s">
        <v>1398</v>
      </c>
      <c r="P488" s="75" t="s">
        <v>1399</v>
      </c>
      <c r="Q488" s="69">
        <v>78440</v>
      </c>
      <c r="R488" s="63">
        <v>78440</v>
      </c>
      <c r="S488" s="24" t="s">
        <v>80</v>
      </c>
      <c r="T488" s="54" t="s">
        <v>81</v>
      </c>
      <c r="U488" s="18">
        <v>84145</v>
      </c>
      <c r="V488" s="18">
        <v>84145</v>
      </c>
      <c r="W488" s="18" t="s">
        <v>1396</v>
      </c>
      <c r="X488" s="77" t="s">
        <v>1397</v>
      </c>
      <c r="Y488" s="49">
        <f t="shared" si="125"/>
        <v>78440</v>
      </c>
      <c r="Z488" s="16">
        <f t="shared" si="126"/>
        <v>35104.083157091562</v>
      </c>
      <c r="AA488" s="35">
        <f t="shared" si="127"/>
        <v>0.44752783219137637</v>
      </c>
      <c r="AB488" s="36">
        <f t="shared" si="128"/>
        <v>113544.08315709156</v>
      </c>
      <c r="AC488" s="36">
        <f t="shared" si="129"/>
        <v>43335.916842908438</v>
      </c>
      <c r="AD488" s="18">
        <f t="shared" si="120"/>
        <v>63685</v>
      </c>
      <c r="AE488" s="18" t="str">
        <f t="shared" si="121"/>
        <v/>
      </c>
      <c r="AF488" s="18">
        <f t="shared" si="122"/>
        <v>68208</v>
      </c>
      <c r="AG488" s="18">
        <f t="shared" si="123"/>
        <v>78440</v>
      </c>
      <c r="AH488" s="18">
        <f t="shared" si="124"/>
        <v>84145</v>
      </c>
      <c r="AI488" s="94">
        <f t="shared" si="130"/>
        <v>73324</v>
      </c>
      <c r="AJ488" s="39">
        <f t="shared" si="131"/>
        <v>9345.2660564944144</v>
      </c>
      <c r="AK488" s="35">
        <f t="shared" si="132"/>
        <v>0.12745166734622243</v>
      </c>
      <c r="AN488" s="41"/>
    </row>
    <row r="489" spans="1:40" s="15" customFormat="1" ht="85.5" customHeight="1" x14ac:dyDescent="0.2">
      <c r="A489" s="81">
        <v>482</v>
      </c>
      <c r="B489" s="82" t="s">
        <v>563</v>
      </c>
      <c r="C489" s="82" t="s">
        <v>1219</v>
      </c>
      <c r="D489" s="83" t="s">
        <v>1391</v>
      </c>
      <c r="E489" s="64">
        <v>15939</v>
      </c>
      <c r="F489" s="65">
        <v>15939</v>
      </c>
      <c r="G489" s="25" t="s">
        <v>1392</v>
      </c>
      <c r="H489" s="52" t="s">
        <v>1393</v>
      </c>
      <c r="I489" s="62">
        <v>50000</v>
      </c>
      <c r="J489" s="66">
        <v>50000</v>
      </c>
      <c r="K489" s="28" t="s">
        <v>1394</v>
      </c>
      <c r="L489" s="55" t="s">
        <v>1395</v>
      </c>
      <c r="M489" s="67">
        <v>17071</v>
      </c>
      <c r="N489" s="68">
        <v>17071</v>
      </c>
      <c r="O489" s="25" t="s">
        <v>1398</v>
      </c>
      <c r="P489" s="75" t="s">
        <v>1399</v>
      </c>
      <c r="Q489" s="69">
        <v>19631</v>
      </c>
      <c r="R489" s="63">
        <v>19631</v>
      </c>
      <c r="S489" s="24" t="s">
        <v>80</v>
      </c>
      <c r="T489" s="54" t="s">
        <v>81</v>
      </c>
      <c r="U489" s="18">
        <v>21059</v>
      </c>
      <c r="V489" s="18">
        <v>21059</v>
      </c>
      <c r="W489" s="18" t="s">
        <v>1396</v>
      </c>
      <c r="X489" s="77" t="s">
        <v>1397</v>
      </c>
      <c r="Y489" s="49">
        <f t="shared" si="125"/>
        <v>19631</v>
      </c>
      <c r="Z489" s="16">
        <f t="shared" si="126"/>
        <v>14265.258532532805</v>
      </c>
      <c r="AA489" s="35">
        <f t="shared" si="127"/>
        <v>0.72666998790345905</v>
      </c>
      <c r="AB489" s="36">
        <f t="shared" si="128"/>
        <v>33896.258532532804</v>
      </c>
      <c r="AC489" s="36">
        <f t="shared" si="129"/>
        <v>5365.7414674671945</v>
      </c>
      <c r="AD489" s="18">
        <f t="shared" si="120"/>
        <v>15939</v>
      </c>
      <c r="AE489" s="18" t="str">
        <f t="shared" si="121"/>
        <v/>
      </c>
      <c r="AF489" s="18">
        <f t="shared" si="122"/>
        <v>17071</v>
      </c>
      <c r="AG489" s="18">
        <f t="shared" si="123"/>
        <v>19631</v>
      </c>
      <c r="AH489" s="18">
        <f t="shared" si="124"/>
        <v>21059</v>
      </c>
      <c r="AI489" s="94">
        <f t="shared" si="130"/>
        <v>18351</v>
      </c>
      <c r="AJ489" s="39">
        <f t="shared" si="131"/>
        <v>2338.5112072997786</v>
      </c>
      <c r="AK489" s="35">
        <f t="shared" si="132"/>
        <v>0.12743235830743713</v>
      </c>
      <c r="AN489" s="41"/>
    </row>
    <row r="490" spans="1:40" s="15" customFormat="1" ht="85.5" customHeight="1" x14ac:dyDescent="0.2">
      <c r="A490" s="81">
        <v>483</v>
      </c>
      <c r="B490" s="82" t="s">
        <v>564</v>
      </c>
      <c r="C490" s="82" t="s">
        <v>1220</v>
      </c>
      <c r="D490" s="83" t="s">
        <v>1391</v>
      </c>
      <c r="E490" s="64">
        <v>29277</v>
      </c>
      <c r="F490" s="65">
        <v>29277</v>
      </c>
      <c r="G490" s="25" t="s">
        <v>1392</v>
      </c>
      <c r="H490" s="52" t="s">
        <v>1393</v>
      </c>
      <c r="I490" s="62">
        <v>100000</v>
      </c>
      <c r="J490" s="66">
        <v>100000</v>
      </c>
      <c r="K490" s="28" t="s">
        <v>1394</v>
      </c>
      <c r="L490" s="55" t="s">
        <v>1395</v>
      </c>
      <c r="M490" s="67">
        <v>31356</v>
      </c>
      <c r="N490" s="68">
        <v>31356</v>
      </c>
      <c r="O490" s="25" t="s">
        <v>1398</v>
      </c>
      <c r="P490" s="75" t="s">
        <v>1399</v>
      </c>
      <c r="Q490" s="69">
        <v>36060</v>
      </c>
      <c r="R490" s="63">
        <v>36060</v>
      </c>
      <c r="S490" s="24" t="s">
        <v>80</v>
      </c>
      <c r="T490" s="54" t="s">
        <v>81</v>
      </c>
      <c r="U490" s="18">
        <v>38683</v>
      </c>
      <c r="V490" s="18">
        <v>38683</v>
      </c>
      <c r="W490" s="18" t="s">
        <v>1396</v>
      </c>
      <c r="X490" s="77" t="s">
        <v>1397</v>
      </c>
      <c r="Y490" s="49">
        <f t="shared" si="125"/>
        <v>36060</v>
      </c>
      <c r="Z490" s="16">
        <f t="shared" si="126"/>
        <v>29818.900377109814</v>
      </c>
      <c r="AA490" s="35">
        <f t="shared" si="127"/>
        <v>0.8269245806186859</v>
      </c>
      <c r="AB490" s="36">
        <f t="shared" si="128"/>
        <v>65878.900377109821</v>
      </c>
      <c r="AC490" s="36">
        <f t="shared" si="129"/>
        <v>6241.0996228901859</v>
      </c>
      <c r="AD490" s="18">
        <f t="shared" si="120"/>
        <v>29277</v>
      </c>
      <c r="AE490" s="18" t="str">
        <f t="shared" si="121"/>
        <v/>
      </c>
      <c r="AF490" s="18">
        <f t="shared" si="122"/>
        <v>31356</v>
      </c>
      <c r="AG490" s="18">
        <f t="shared" si="123"/>
        <v>36060</v>
      </c>
      <c r="AH490" s="18">
        <f t="shared" si="124"/>
        <v>38683</v>
      </c>
      <c r="AI490" s="94">
        <f t="shared" si="130"/>
        <v>33708</v>
      </c>
      <c r="AJ490" s="39">
        <f t="shared" si="131"/>
        <v>4296.2856050313976</v>
      </c>
      <c r="AK490" s="35">
        <f t="shared" si="132"/>
        <v>0.1274559631254123</v>
      </c>
      <c r="AN490" s="41"/>
    </row>
    <row r="491" spans="1:40" s="15" customFormat="1" ht="85.5" customHeight="1" x14ac:dyDescent="0.2">
      <c r="A491" s="81">
        <v>484</v>
      </c>
      <c r="B491" s="82" t="s">
        <v>565</v>
      </c>
      <c r="C491" s="82" t="s">
        <v>1221</v>
      </c>
      <c r="D491" s="83" t="s">
        <v>1391</v>
      </c>
      <c r="E491" s="64">
        <v>15436</v>
      </c>
      <c r="F491" s="65">
        <v>15436</v>
      </c>
      <c r="G491" s="25" t="s">
        <v>1392</v>
      </c>
      <c r="H491" s="52" t="s">
        <v>1393</v>
      </c>
      <c r="I491" s="62">
        <v>20000</v>
      </c>
      <c r="J491" s="66">
        <v>20000</v>
      </c>
      <c r="K491" s="28" t="s">
        <v>1394</v>
      </c>
      <c r="L491" s="55" t="s">
        <v>1395</v>
      </c>
      <c r="M491" s="67">
        <v>16533</v>
      </c>
      <c r="N491" s="68">
        <v>16533</v>
      </c>
      <c r="O491" s="25" t="s">
        <v>1398</v>
      </c>
      <c r="P491" s="75" t="s">
        <v>1399</v>
      </c>
      <c r="Q491" s="69">
        <v>19013</v>
      </c>
      <c r="R491" s="63">
        <v>19013</v>
      </c>
      <c r="S491" s="24" t="s">
        <v>80</v>
      </c>
      <c r="T491" s="54" t="s">
        <v>81</v>
      </c>
      <c r="U491" s="18">
        <v>20396</v>
      </c>
      <c r="V491" s="18">
        <v>20396</v>
      </c>
      <c r="W491" s="18" t="s">
        <v>1396</v>
      </c>
      <c r="X491" s="77" t="s">
        <v>1397</v>
      </c>
      <c r="Y491" s="49">
        <f t="shared" si="125"/>
        <v>19013</v>
      </c>
      <c r="Z491" s="16">
        <f t="shared" si="126"/>
        <v>2185.943343273108</v>
      </c>
      <c r="AA491" s="35">
        <f t="shared" si="127"/>
        <v>0.11497098528759837</v>
      </c>
      <c r="AB491" s="36">
        <f t="shared" si="128"/>
        <v>21198.943343273109</v>
      </c>
      <c r="AC491" s="36">
        <f t="shared" si="129"/>
        <v>16827.056656726891</v>
      </c>
      <c r="AD491" s="18" t="str">
        <f t="shared" si="120"/>
        <v/>
      </c>
      <c r="AE491" s="18">
        <f t="shared" si="121"/>
        <v>20000</v>
      </c>
      <c r="AF491" s="18" t="str">
        <f t="shared" si="122"/>
        <v/>
      </c>
      <c r="AG491" s="18">
        <f t="shared" si="123"/>
        <v>19013</v>
      </c>
      <c r="AH491" s="18">
        <f t="shared" si="124"/>
        <v>20396</v>
      </c>
      <c r="AI491" s="94">
        <f t="shared" si="130"/>
        <v>20000</v>
      </c>
      <c r="AJ491" s="39">
        <f t="shared" si="131"/>
        <v>712.23521395673777</v>
      </c>
      <c r="AK491" s="35">
        <f t="shared" si="132"/>
        <v>3.5611760697836892E-2</v>
      </c>
      <c r="AN491" s="41"/>
    </row>
    <row r="492" spans="1:40" s="15" customFormat="1" ht="85.5" customHeight="1" x14ac:dyDescent="0.2">
      <c r="A492" s="81">
        <v>485</v>
      </c>
      <c r="B492" s="82" t="s">
        <v>566</v>
      </c>
      <c r="C492" s="82" t="s">
        <v>1222</v>
      </c>
      <c r="D492" s="83" t="s">
        <v>1391</v>
      </c>
      <c r="E492" s="64">
        <v>129918</v>
      </c>
      <c r="F492" s="65">
        <v>129918</v>
      </c>
      <c r="G492" s="25" t="s">
        <v>1392</v>
      </c>
      <c r="H492" s="52" t="s">
        <v>1393</v>
      </c>
      <c r="I492" s="62">
        <v>400000</v>
      </c>
      <c r="J492" s="66">
        <v>400000</v>
      </c>
      <c r="K492" s="28" t="s">
        <v>1394</v>
      </c>
      <c r="L492" s="55" t="s">
        <v>1395</v>
      </c>
      <c r="M492" s="67">
        <v>139144</v>
      </c>
      <c r="N492" s="68">
        <v>139144</v>
      </c>
      <c r="O492" s="25" t="s">
        <v>1398</v>
      </c>
      <c r="P492" s="75" t="s">
        <v>1399</v>
      </c>
      <c r="Q492" s="69">
        <v>160016</v>
      </c>
      <c r="R492" s="63">
        <v>160016</v>
      </c>
      <c r="S492" s="24" t="s">
        <v>80</v>
      </c>
      <c r="T492" s="54" t="s">
        <v>81</v>
      </c>
      <c r="U492" s="18">
        <v>171654</v>
      </c>
      <c r="V492" s="18">
        <v>171654</v>
      </c>
      <c r="W492" s="18" t="s">
        <v>1396</v>
      </c>
      <c r="X492" s="77" t="s">
        <v>1397</v>
      </c>
      <c r="Y492" s="49">
        <f t="shared" si="125"/>
        <v>160016</v>
      </c>
      <c r="Z492" s="16">
        <f t="shared" si="126"/>
        <v>112934.7690784375</v>
      </c>
      <c r="AA492" s="35">
        <f t="shared" si="127"/>
        <v>0.70577172956727763</v>
      </c>
      <c r="AB492" s="36">
        <f t="shared" si="128"/>
        <v>272950.76907843747</v>
      </c>
      <c r="AC492" s="36">
        <f t="shared" si="129"/>
        <v>47081.230921562499</v>
      </c>
      <c r="AD492" s="18">
        <f t="shared" si="120"/>
        <v>129918</v>
      </c>
      <c r="AE492" s="18" t="str">
        <f t="shared" si="121"/>
        <v/>
      </c>
      <c r="AF492" s="18">
        <f t="shared" si="122"/>
        <v>139144</v>
      </c>
      <c r="AG492" s="18">
        <f t="shared" si="123"/>
        <v>160016</v>
      </c>
      <c r="AH492" s="18">
        <f t="shared" si="124"/>
        <v>171654</v>
      </c>
      <c r="AI492" s="94">
        <f t="shared" si="130"/>
        <v>149580</v>
      </c>
      <c r="AJ492" s="39">
        <f t="shared" si="131"/>
        <v>19063.241032591144</v>
      </c>
      <c r="AK492" s="35">
        <f t="shared" si="132"/>
        <v>0.12744511988628923</v>
      </c>
      <c r="AN492" s="41"/>
    </row>
    <row r="493" spans="1:40" s="15" customFormat="1" ht="85.5" customHeight="1" x14ac:dyDescent="0.2">
      <c r="A493" s="81">
        <v>486</v>
      </c>
      <c r="B493" s="82" t="s">
        <v>567</v>
      </c>
      <c r="C493" s="82" t="s">
        <v>1223</v>
      </c>
      <c r="D493" s="83" t="s">
        <v>1391</v>
      </c>
      <c r="E493" s="64">
        <v>529916</v>
      </c>
      <c r="F493" s="65">
        <v>529916</v>
      </c>
      <c r="G493" s="25" t="s">
        <v>1392</v>
      </c>
      <c r="H493" s="52" t="s">
        <v>1393</v>
      </c>
      <c r="I493" s="62">
        <v>500000</v>
      </c>
      <c r="J493" s="66">
        <v>500000</v>
      </c>
      <c r="K493" s="28" t="s">
        <v>1394</v>
      </c>
      <c r="L493" s="55" t="s">
        <v>1395</v>
      </c>
      <c r="M493" s="67">
        <v>567010</v>
      </c>
      <c r="N493" s="68">
        <v>567010</v>
      </c>
      <c r="O493" s="25" t="s">
        <v>1398</v>
      </c>
      <c r="P493" s="75" t="s">
        <v>1399</v>
      </c>
      <c r="Q493" s="69">
        <v>652062</v>
      </c>
      <c r="R493" s="63">
        <v>652062</v>
      </c>
      <c r="S493" s="24" t="s">
        <v>80</v>
      </c>
      <c r="T493" s="54" t="s">
        <v>81</v>
      </c>
      <c r="U493" s="18">
        <v>1399489</v>
      </c>
      <c r="V493" s="18">
        <v>1399489</v>
      </c>
      <c r="W493" s="18" t="s">
        <v>1396</v>
      </c>
      <c r="X493" s="77" t="s">
        <v>1397</v>
      </c>
      <c r="Y493" s="49">
        <f t="shared" si="125"/>
        <v>567010</v>
      </c>
      <c r="Z493" s="16">
        <f t="shared" si="126"/>
        <v>378744.21982889727</v>
      </c>
      <c r="AA493" s="35">
        <f t="shared" si="127"/>
        <v>0.66796744295320587</v>
      </c>
      <c r="AB493" s="36">
        <f t="shared" si="128"/>
        <v>945754.21982889727</v>
      </c>
      <c r="AC493" s="36">
        <f t="shared" si="129"/>
        <v>188265.78017110273</v>
      </c>
      <c r="AD493" s="18">
        <f t="shared" si="120"/>
        <v>529916</v>
      </c>
      <c r="AE493" s="18">
        <f t="shared" si="121"/>
        <v>500000</v>
      </c>
      <c r="AF493" s="18">
        <f t="shared" si="122"/>
        <v>567010</v>
      </c>
      <c r="AG493" s="18">
        <f t="shared" si="123"/>
        <v>652062</v>
      </c>
      <c r="AH493" s="18" t="str">
        <f t="shared" si="124"/>
        <v/>
      </c>
      <c r="AI493" s="94">
        <f t="shared" si="130"/>
        <v>548463</v>
      </c>
      <c r="AJ493" s="39">
        <f t="shared" si="131"/>
        <v>65851.861436611391</v>
      </c>
      <c r="AK493" s="35">
        <f t="shared" si="132"/>
        <v>0.12006618757621096</v>
      </c>
      <c r="AN493" s="41"/>
    </row>
    <row r="494" spans="1:40" s="15" customFormat="1" ht="85.5" customHeight="1" x14ac:dyDescent="0.2">
      <c r="A494" s="81">
        <v>487</v>
      </c>
      <c r="B494" s="82" t="s">
        <v>568</v>
      </c>
      <c r="C494" s="82" t="s">
        <v>1224</v>
      </c>
      <c r="D494" s="83" t="s">
        <v>1391</v>
      </c>
      <c r="E494" s="64">
        <v>324962</v>
      </c>
      <c r="F494" s="65">
        <v>324962</v>
      </c>
      <c r="G494" s="25" t="s">
        <v>1392</v>
      </c>
      <c r="H494" s="52" t="s">
        <v>1393</v>
      </c>
      <c r="I494" s="62">
        <v>500000</v>
      </c>
      <c r="J494" s="66">
        <v>500000</v>
      </c>
      <c r="K494" s="28" t="s">
        <v>1394</v>
      </c>
      <c r="L494" s="55" t="s">
        <v>1395</v>
      </c>
      <c r="M494" s="67">
        <v>348040</v>
      </c>
      <c r="N494" s="68">
        <v>348040</v>
      </c>
      <c r="O494" s="25" t="s">
        <v>1398</v>
      </c>
      <c r="P494" s="75" t="s">
        <v>1399</v>
      </c>
      <c r="Q494" s="69">
        <v>400246</v>
      </c>
      <c r="R494" s="63">
        <v>400246</v>
      </c>
      <c r="S494" s="24" t="s">
        <v>80</v>
      </c>
      <c r="T494" s="54" t="s">
        <v>81</v>
      </c>
      <c r="U494" s="18">
        <v>429358</v>
      </c>
      <c r="V494" s="18">
        <v>429358</v>
      </c>
      <c r="W494" s="18" t="s">
        <v>1396</v>
      </c>
      <c r="X494" s="77" t="s">
        <v>1397</v>
      </c>
      <c r="Y494" s="49">
        <f t="shared" si="125"/>
        <v>400246</v>
      </c>
      <c r="Z494" s="16">
        <f t="shared" si="126"/>
        <v>69266.040519146263</v>
      </c>
      <c r="AA494" s="35">
        <f t="shared" si="127"/>
        <v>0.17305867021568302</v>
      </c>
      <c r="AB494" s="36">
        <f t="shared" si="128"/>
        <v>469512.04051914625</v>
      </c>
      <c r="AC494" s="36">
        <f t="shared" si="129"/>
        <v>330979.95948085375</v>
      </c>
      <c r="AD494" s="18" t="str">
        <f t="shared" si="120"/>
        <v/>
      </c>
      <c r="AE494" s="18" t="str">
        <f t="shared" si="121"/>
        <v/>
      </c>
      <c r="AF494" s="18">
        <f t="shared" si="122"/>
        <v>348040</v>
      </c>
      <c r="AG494" s="18">
        <f t="shared" si="123"/>
        <v>400246</v>
      </c>
      <c r="AH494" s="18">
        <f t="shared" si="124"/>
        <v>429358</v>
      </c>
      <c r="AI494" s="94">
        <f t="shared" si="130"/>
        <v>400246</v>
      </c>
      <c r="AJ494" s="39">
        <f t="shared" si="131"/>
        <v>41201.925731693656</v>
      </c>
      <c r="AK494" s="35">
        <f t="shared" si="132"/>
        <v>0.1029415053034725</v>
      </c>
      <c r="AN494" s="41"/>
    </row>
    <row r="495" spans="1:40" s="15" customFormat="1" ht="85.5" customHeight="1" x14ac:dyDescent="0.2">
      <c r="A495" s="81">
        <v>488</v>
      </c>
      <c r="B495" s="82" t="s">
        <v>569</v>
      </c>
      <c r="C495" s="82" t="s">
        <v>1225</v>
      </c>
      <c r="D495" s="83" t="s">
        <v>1391</v>
      </c>
      <c r="E495" s="64">
        <v>3179496</v>
      </c>
      <c r="F495" s="65">
        <v>3179496</v>
      </c>
      <c r="G495" s="25" t="s">
        <v>1392</v>
      </c>
      <c r="H495" s="52" t="s">
        <v>1393</v>
      </c>
      <c r="I495" s="62">
        <v>1500000</v>
      </c>
      <c r="J495" s="66">
        <v>1500000</v>
      </c>
      <c r="K495" s="28" t="s">
        <v>1394</v>
      </c>
      <c r="L495" s="55" t="s">
        <v>1395</v>
      </c>
      <c r="M495" s="67">
        <v>3402061</v>
      </c>
      <c r="N495" s="68">
        <v>3402061</v>
      </c>
      <c r="O495" s="25" t="s">
        <v>1398</v>
      </c>
      <c r="P495" s="75" t="s">
        <v>1399</v>
      </c>
      <c r="Q495" s="69">
        <v>3912370</v>
      </c>
      <c r="R495" s="63">
        <v>3912370</v>
      </c>
      <c r="S495" s="24" t="s">
        <v>80</v>
      </c>
      <c r="T495" s="54" t="s">
        <v>81</v>
      </c>
      <c r="U495" s="18">
        <v>1596934</v>
      </c>
      <c r="V495" s="18">
        <v>1596934</v>
      </c>
      <c r="W495" s="18" t="s">
        <v>1396</v>
      </c>
      <c r="X495" s="77" t="s">
        <v>1397</v>
      </c>
      <c r="Y495" s="49">
        <f t="shared" si="125"/>
        <v>3179496</v>
      </c>
      <c r="Z495" s="16">
        <f t="shared" si="126"/>
        <v>1100880.3902705321</v>
      </c>
      <c r="AA495" s="35">
        <f t="shared" si="127"/>
        <v>0.34624367832843073</v>
      </c>
      <c r="AB495" s="36">
        <f t="shared" si="128"/>
        <v>4280376.3902705321</v>
      </c>
      <c r="AC495" s="36">
        <f t="shared" si="129"/>
        <v>2078615.6097294679</v>
      </c>
      <c r="AD495" s="18">
        <f t="shared" si="120"/>
        <v>3179496</v>
      </c>
      <c r="AE495" s="18" t="str">
        <f t="shared" si="121"/>
        <v/>
      </c>
      <c r="AF495" s="18">
        <f t="shared" si="122"/>
        <v>3402061</v>
      </c>
      <c r="AG495" s="18">
        <f t="shared" si="123"/>
        <v>3912370</v>
      </c>
      <c r="AH495" s="18" t="str">
        <f t="shared" si="124"/>
        <v/>
      </c>
      <c r="AI495" s="94">
        <f t="shared" si="130"/>
        <v>3402061</v>
      </c>
      <c r="AJ495" s="39">
        <f t="shared" si="131"/>
        <v>375733.67220723419</v>
      </c>
      <c r="AK495" s="35">
        <f t="shared" si="132"/>
        <v>0.11044295566929405</v>
      </c>
      <c r="AN495" s="41"/>
    </row>
    <row r="496" spans="1:40" s="15" customFormat="1" ht="85.5" customHeight="1" x14ac:dyDescent="0.2">
      <c r="A496" s="81">
        <v>489</v>
      </c>
      <c r="B496" s="82" t="s">
        <v>570</v>
      </c>
      <c r="C496" s="82" t="s">
        <v>1226</v>
      </c>
      <c r="D496" s="83" t="s">
        <v>1391</v>
      </c>
      <c r="E496" s="64">
        <v>133043</v>
      </c>
      <c r="F496" s="65">
        <v>133043</v>
      </c>
      <c r="G496" s="25" t="s">
        <v>1392</v>
      </c>
      <c r="H496" s="52" t="s">
        <v>1393</v>
      </c>
      <c r="I496" s="62">
        <v>200000</v>
      </c>
      <c r="J496" s="66">
        <v>200000</v>
      </c>
      <c r="K496" s="28" t="s">
        <v>1394</v>
      </c>
      <c r="L496" s="55" t="s">
        <v>1395</v>
      </c>
      <c r="M496" s="67">
        <v>142492</v>
      </c>
      <c r="N496" s="68">
        <v>142492</v>
      </c>
      <c r="O496" s="25" t="s">
        <v>1398</v>
      </c>
      <c r="P496" s="75" t="s">
        <v>1399</v>
      </c>
      <c r="Q496" s="69">
        <v>163865</v>
      </c>
      <c r="R496" s="63">
        <v>163865</v>
      </c>
      <c r="S496" s="24" t="s">
        <v>80</v>
      </c>
      <c r="T496" s="54" t="s">
        <v>81</v>
      </c>
      <c r="U496" s="18">
        <v>275784</v>
      </c>
      <c r="V496" s="18">
        <v>275784</v>
      </c>
      <c r="W496" s="18" t="s">
        <v>1396</v>
      </c>
      <c r="X496" s="77" t="s">
        <v>1397</v>
      </c>
      <c r="Y496" s="49">
        <f t="shared" si="125"/>
        <v>163865</v>
      </c>
      <c r="Z496" s="16">
        <f t="shared" si="126"/>
        <v>57880.506266790697</v>
      </c>
      <c r="AA496" s="35">
        <f t="shared" si="127"/>
        <v>0.35322067718421074</v>
      </c>
      <c r="AB496" s="36">
        <f t="shared" si="128"/>
        <v>221745.5062667907</v>
      </c>
      <c r="AC496" s="36">
        <f t="shared" si="129"/>
        <v>105984.4937332093</v>
      </c>
      <c r="AD496" s="18">
        <f t="shared" si="120"/>
        <v>133043</v>
      </c>
      <c r="AE496" s="18">
        <f t="shared" si="121"/>
        <v>200000</v>
      </c>
      <c r="AF496" s="18">
        <f t="shared" si="122"/>
        <v>142492</v>
      </c>
      <c r="AG496" s="18">
        <f t="shared" si="123"/>
        <v>163865</v>
      </c>
      <c r="AH496" s="18" t="str">
        <f t="shared" si="124"/>
        <v/>
      </c>
      <c r="AI496" s="94">
        <f t="shared" si="130"/>
        <v>153178.5</v>
      </c>
      <c r="AJ496" s="39">
        <f t="shared" si="131"/>
        <v>29710.032749897804</v>
      </c>
      <c r="AK496" s="35">
        <f t="shared" si="132"/>
        <v>0.19395693749382456</v>
      </c>
      <c r="AN496" s="41"/>
    </row>
    <row r="497" spans="1:40" s="15" customFormat="1" ht="85.5" customHeight="1" x14ac:dyDescent="0.2">
      <c r="A497" s="81">
        <v>490</v>
      </c>
      <c r="B497" s="82" t="s">
        <v>571</v>
      </c>
      <c r="C497" s="82" t="s">
        <v>1227</v>
      </c>
      <c r="D497" s="83" t="s">
        <v>1391</v>
      </c>
      <c r="E497" s="64">
        <v>86092</v>
      </c>
      <c r="F497" s="65">
        <v>86092</v>
      </c>
      <c r="G497" s="25" t="s">
        <v>1392</v>
      </c>
      <c r="H497" s="52" t="s">
        <v>1393</v>
      </c>
      <c r="I497" s="62">
        <v>250000</v>
      </c>
      <c r="J497" s="66">
        <v>250000</v>
      </c>
      <c r="K497" s="28" t="s">
        <v>1394</v>
      </c>
      <c r="L497" s="55" t="s">
        <v>1395</v>
      </c>
      <c r="M497" s="67">
        <v>92206</v>
      </c>
      <c r="N497" s="68">
        <v>92206</v>
      </c>
      <c r="O497" s="25" t="s">
        <v>1398</v>
      </c>
      <c r="P497" s="75" t="s">
        <v>1399</v>
      </c>
      <c r="Q497" s="69">
        <v>106037</v>
      </c>
      <c r="R497" s="63">
        <v>106037</v>
      </c>
      <c r="S497" s="24" t="s">
        <v>80</v>
      </c>
      <c r="T497" s="54" t="s">
        <v>81</v>
      </c>
      <c r="U497" s="18">
        <v>113750</v>
      </c>
      <c r="V497" s="18">
        <v>113750</v>
      </c>
      <c r="W497" s="18" t="s">
        <v>1396</v>
      </c>
      <c r="X497" s="77" t="s">
        <v>1397</v>
      </c>
      <c r="Y497" s="49">
        <f t="shared" si="125"/>
        <v>106037</v>
      </c>
      <c r="Z497" s="16">
        <f t="shared" si="126"/>
        <v>68179.640150121064</v>
      </c>
      <c r="AA497" s="35">
        <f t="shared" si="127"/>
        <v>0.64297971604365523</v>
      </c>
      <c r="AB497" s="36">
        <f t="shared" si="128"/>
        <v>174216.64015012106</v>
      </c>
      <c r="AC497" s="36">
        <f t="shared" si="129"/>
        <v>37857.359849878936</v>
      </c>
      <c r="AD497" s="18">
        <f t="shared" si="120"/>
        <v>86092</v>
      </c>
      <c r="AE497" s="18" t="str">
        <f t="shared" si="121"/>
        <v/>
      </c>
      <c r="AF497" s="18">
        <f t="shared" si="122"/>
        <v>92206</v>
      </c>
      <c r="AG497" s="18">
        <f t="shared" si="123"/>
        <v>106037</v>
      </c>
      <c r="AH497" s="18">
        <f t="shared" si="124"/>
        <v>113750</v>
      </c>
      <c r="AI497" s="94">
        <f t="shared" si="130"/>
        <v>99121.5</v>
      </c>
      <c r="AJ497" s="39">
        <f t="shared" si="131"/>
        <v>12632.893080499547</v>
      </c>
      <c r="AK497" s="35">
        <f t="shared" si="132"/>
        <v>0.12744856646135849</v>
      </c>
      <c r="AN497" s="41"/>
    </row>
    <row r="498" spans="1:40" s="15" customFormat="1" ht="85.5" customHeight="1" x14ac:dyDescent="0.2">
      <c r="A498" s="81">
        <v>491</v>
      </c>
      <c r="B498" s="82" t="s">
        <v>572</v>
      </c>
      <c r="C498" s="82" t="s">
        <v>1228</v>
      </c>
      <c r="D498" s="83" t="s">
        <v>1391</v>
      </c>
      <c r="E498" s="64">
        <v>92559</v>
      </c>
      <c r="F498" s="65">
        <v>92559</v>
      </c>
      <c r="G498" s="25" t="s">
        <v>1392</v>
      </c>
      <c r="H498" s="52" t="s">
        <v>1393</v>
      </c>
      <c r="I498" s="62">
        <v>250000</v>
      </c>
      <c r="J498" s="66">
        <v>250000</v>
      </c>
      <c r="K498" s="28" t="s">
        <v>1394</v>
      </c>
      <c r="L498" s="55" t="s">
        <v>1395</v>
      </c>
      <c r="M498" s="67">
        <v>99132</v>
      </c>
      <c r="N498" s="68">
        <v>99132</v>
      </c>
      <c r="O498" s="25" t="s">
        <v>1398</v>
      </c>
      <c r="P498" s="75" t="s">
        <v>1399</v>
      </c>
      <c r="Q498" s="69">
        <v>114002</v>
      </c>
      <c r="R498" s="63">
        <v>114002</v>
      </c>
      <c r="S498" s="24" t="s">
        <v>80</v>
      </c>
      <c r="T498" s="54" t="s">
        <v>81</v>
      </c>
      <c r="U498" s="18">
        <v>122294</v>
      </c>
      <c r="V498" s="18">
        <v>122294</v>
      </c>
      <c r="W498" s="18" t="s">
        <v>1396</v>
      </c>
      <c r="X498" s="77" t="s">
        <v>1397</v>
      </c>
      <c r="Y498" s="49">
        <f t="shared" si="125"/>
        <v>114002</v>
      </c>
      <c r="Z498" s="16">
        <f t="shared" si="126"/>
        <v>65025.621702525837</v>
      </c>
      <c r="AA498" s="35">
        <f t="shared" si="127"/>
        <v>0.57039018352770865</v>
      </c>
      <c r="AB498" s="36">
        <f t="shared" si="128"/>
        <v>179027.62170252582</v>
      </c>
      <c r="AC498" s="36">
        <f t="shared" si="129"/>
        <v>48976.378297474163</v>
      </c>
      <c r="AD498" s="18">
        <f t="shared" si="120"/>
        <v>92559</v>
      </c>
      <c r="AE498" s="18" t="str">
        <f t="shared" si="121"/>
        <v/>
      </c>
      <c r="AF498" s="18">
        <f t="shared" si="122"/>
        <v>99132</v>
      </c>
      <c r="AG498" s="18">
        <f t="shared" si="123"/>
        <v>114002</v>
      </c>
      <c r="AH498" s="18">
        <f t="shared" si="124"/>
        <v>122294</v>
      </c>
      <c r="AI498" s="94">
        <f t="shared" si="130"/>
        <v>106567</v>
      </c>
      <c r="AJ498" s="39">
        <f t="shared" si="131"/>
        <v>13581.633465210778</v>
      </c>
      <c r="AK498" s="35">
        <f t="shared" si="132"/>
        <v>0.12744689693067063</v>
      </c>
      <c r="AN498" s="41"/>
    </row>
    <row r="499" spans="1:40" s="15" customFormat="1" ht="85.5" customHeight="1" x14ac:dyDescent="0.2">
      <c r="A499" s="81">
        <v>492</v>
      </c>
      <c r="B499" s="82" t="s">
        <v>573</v>
      </c>
      <c r="C499" s="82" t="s">
        <v>1229</v>
      </c>
      <c r="D499" s="83" t="s">
        <v>1391</v>
      </c>
      <c r="E499" s="64">
        <v>132430</v>
      </c>
      <c r="F499" s="65">
        <v>132430</v>
      </c>
      <c r="G499" s="25" t="s">
        <v>1392</v>
      </c>
      <c r="H499" s="52" t="s">
        <v>1393</v>
      </c>
      <c r="I499" s="62">
        <v>450000</v>
      </c>
      <c r="J499" s="66">
        <v>450000</v>
      </c>
      <c r="K499" s="28" t="s">
        <v>1394</v>
      </c>
      <c r="L499" s="55" t="s">
        <v>1395</v>
      </c>
      <c r="M499" s="67">
        <v>141834</v>
      </c>
      <c r="N499" s="68">
        <v>141834</v>
      </c>
      <c r="O499" s="25" t="s">
        <v>1398</v>
      </c>
      <c r="P499" s="75" t="s">
        <v>1399</v>
      </c>
      <c r="Q499" s="69">
        <v>163109</v>
      </c>
      <c r="R499" s="63">
        <v>163109</v>
      </c>
      <c r="S499" s="24" t="s">
        <v>80</v>
      </c>
      <c r="T499" s="54" t="s">
        <v>81</v>
      </c>
      <c r="U499" s="18">
        <v>174973</v>
      </c>
      <c r="V499" s="18">
        <v>174973</v>
      </c>
      <c r="W499" s="18" t="s">
        <v>1396</v>
      </c>
      <c r="X499" s="77" t="s">
        <v>1397</v>
      </c>
      <c r="Y499" s="49">
        <f t="shared" si="125"/>
        <v>163109</v>
      </c>
      <c r="Z499" s="16">
        <f t="shared" si="126"/>
        <v>133845.88182196717</v>
      </c>
      <c r="AA499" s="35">
        <f t="shared" si="127"/>
        <v>0.82059164008097141</v>
      </c>
      <c r="AB499" s="36">
        <f t="shared" si="128"/>
        <v>296954.8818219672</v>
      </c>
      <c r="AC499" s="36">
        <f t="shared" si="129"/>
        <v>29263.118178032833</v>
      </c>
      <c r="AD499" s="18">
        <f t="shared" si="120"/>
        <v>132430</v>
      </c>
      <c r="AE499" s="18" t="str">
        <f t="shared" si="121"/>
        <v/>
      </c>
      <c r="AF499" s="18">
        <f t="shared" si="122"/>
        <v>141834</v>
      </c>
      <c r="AG499" s="18">
        <f t="shared" si="123"/>
        <v>163109</v>
      </c>
      <c r="AH499" s="18">
        <f t="shared" si="124"/>
        <v>174973</v>
      </c>
      <c r="AI499" s="94">
        <f t="shared" si="130"/>
        <v>152471.5</v>
      </c>
      <c r="AJ499" s="39">
        <f t="shared" si="131"/>
        <v>19431.75354070411</v>
      </c>
      <c r="AK499" s="35">
        <f t="shared" si="132"/>
        <v>0.12744515231177048</v>
      </c>
      <c r="AN499" s="41"/>
    </row>
    <row r="500" spans="1:40" s="15" customFormat="1" ht="85.5" customHeight="1" x14ac:dyDescent="0.2">
      <c r="A500" s="81">
        <v>493</v>
      </c>
      <c r="B500" s="82" t="s">
        <v>574</v>
      </c>
      <c r="C500" s="82" t="s">
        <v>1230</v>
      </c>
      <c r="D500" s="83" t="s">
        <v>1391</v>
      </c>
      <c r="E500" s="64">
        <v>67425</v>
      </c>
      <c r="F500" s="65">
        <v>67425</v>
      </c>
      <c r="G500" s="25" t="s">
        <v>1392</v>
      </c>
      <c r="H500" s="52" t="s">
        <v>1393</v>
      </c>
      <c r="I500" s="62">
        <v>250000</v>
      </c>
      <c r="J500" s="66">
        <v>250000</v>
      </c>
      <c r="K500" s="28" t="s">
        <v>1394</v>
      </c>
      <c r="L500" s="55" t="s">
        <v>1395</v>
      </c>
      <c r="M500" s="67">
        <v>72213</v>
      </c>
      <c r="N500" s="68">
        <v>72213</v>
      </c>
      <c r="O500" s="25" t="s">
        <v>1398</v>
      </c>
      <c r="P500" s="75" t="s">
        <v>1399</v>
      </c>
      <c r="Q500" s="69">
        <v>83045</v>
      </c>
      <c r="R500" s="63">
        <v>83045</v>
      </c>
      <c r="S500" s="24" t="s">
        <v>80</v>
      </c>
      <c r="T500" s="54" t="s">
        <v>81</v>
      </c>
      <c r="U500" s="18">
        <v>169086</v>
      </c>
      <c r="V500" s="18">
        <v>169086</v>
      </c>
      <c r="W500" s="18" t="s">
        <v>1396</v>
      </c>
      <c r="X500" s="77" t="s">
        <v>1397</v>
      </c>
      <c r="Y500" s="49">
        <f t="shared" si="125"/>
        <v>83045</v>
      </c>
      <c r="Z500" s="16">
        <f t="shared" si="126"/>
        <v>79645.943937528922</v>
      </c>
      <c r="AA500" s="35">
        <f t="shared" si="127"/>
        <v>0.95906970844155481</v>
      </c>
      <c r="AB500" s="36">
        <f t="shared" si="128"/>
        <v>162690.94393752894</v>
      </c>
      <c r="AC500" s="36">
        <f t="shared" si="129"/>
        <v>3399.0560624710779</v>
      </c>
      <c r="AD500" s="18">
        <f t="shared" si="120"/>
        <v>67425</v>
      </c>
      <c r="AE500" s="18" t="str">
        <f t="shared" si="121"/>
        <v/>
      </c>
      <c r="AF500" s="18">
        <f t="shared" si="122"/>
        <v>72213</v>
      </c>
      <c r="AG500" s="18">
        <f t="shared" si="123"/>
        <v>83045</v>
      </c>
      <c r="AH500" s="18" t="str">
        <f t="shared" si="124"/>
        <v/>
      </c>
      <c r="AI500" s="94">
        <f t="shared" si="130"/>
        <v>72213</v>
      </c>
      <c r="AJ500" s="39">
        <f t="shared" si="131"/>
        <v>8002.5159377119226</v>
      </c>
      <c r="AK500" s="35">
        <f t="shared" si="132"/>
        <v>0.11081821746377969</v>
      </c>
      <c r="AN500" s="41"/>
    </row>
    <row r="501" spans="1:40" s="15" customFormat="1" ht="85.5" customHeight="1" x14ac:dyDescent="0.2">
      <c r="A501" s="81">
        <v>494</v>
      </c>
      <c r="B501" s="82" t="s">
        <v>575</v>
      </c>
      <c r="C501" s="82" t="s">
        <v>1231</v>
      </c>
      <c r="D501" s="83" t="s">
        <v>1391</v>
      </c>
      <c r="E501" s="64">
        <v>101307</v>
      </c>
      <c r="F501" s="65">
        <v>101307</v>
      </c>
      <c r="G501" s="25" t="s">
        <v>1392</v>
      </c>
      <c r="H501" s="52" t="s">
        <v>1393</v>
      </c>
      <c r="I501" s="62">
        <v>550000</v>
      </c>
      <c r="J501" s="66">
        <v>550000</v>
      </c>
      <c r="K501" s="28" t="s">
        <v>1394</v>
      </c>
      <c r="L501" s="55" t="s">
        <v>1395</v>
      </c>
      <c r="M501" s="67">
        <v>108502</v>
      </c>
      <c r="N501" s="68">
        <v>108502</v>
      </c>
      <c r="O501" s="25" t="s">
        <v>1398</v>
      </c>
      <c r="P501" s="75" t="s">
        <v>1399</v>
      </c>
      <c r="Q501" s="69">
        <v>124777</v>
      </c>
      <c r="R501" s="63">
        <v>124777</v>
      </c>
      <c r="S501" s="24" t="s">
        <v>80</v>
      </c>
      <c r="T501" s="54" t="s">
        <v>81</v>
      </c>
      <c r="U501" s="18">
        <v>133852</v>
      </c>
      <c r="V501" s="18">
        <v>133852</v>
      </c>
      <c r="W501" s="18" t="s">
        <v>1396</v>
      </c>
      <c r="X501" s="77" t="s">
        <v>1397</v>
      </c>
      <c r="Y501" s="49">
        <f t="shared" si="125"/>
        <v>124777</v>
      </c>
      <c r="Z501" s="16">
        <f t="shared" si="126"/>
        <v>194022.07214464029</v>
      </c>
      <c r="AA501" s="35">
        <f t="shared" si="127"/>
        <v>1.5549506090436562</v>
      </c>
      <c r="AB501" s="36">
        <f t="shared" si="128"/>
        <v>318799.07214464026</v>
      </c>
      <c r="AC501" s="36">
        <f t="shared" si="129"/>
        <v>-69245.072144640289</v>
      </c>
      <c r="AD501" s="18">
        <f t="shared" si="120"/>
        <v>101307</v>
      </c>
      <c r="AE501" s="18" t="str">
        <f t="shared" si="121"/>
        <v/>
      </c>
      <c r="AF501" s="18">
        <f t="shared" si="122"/>
        <v>108502</v>
      </c>
      <c r="AG501" s="18">
        <f t="shared" si="123"/>
        <v>124777</v>
      </c>
      <c r="AH501" s="18">
        <f t="shared" si="124"/>
        <v>133852</v>
      </c>
      <c r="AI501" s="94">
        <f t="shared" si="130"/>
        <v>116639.5</v>
      </c>
      <c r="AJ501" s="39">
        <f t="shared" si="131"/>
        <v>14865.058862984701</v>
      </c>
      <c r="AK501" s="35">
        <f t="shared" si="132"/>
        <v>0.12744446660852199</v>
      </c>
      <c r="AN501" s="41"/>
    </row>
    <row r="502" spans="1:40" s="15" customFormat="1" ht="85.5" customHeight="1" x14ac:dyDescent="0.2">
      <c r="A502" s="81">
        <v>495</v>
      </c>
      <c r="B502" s="82" t="s">
        <v>576</v>
      </c>
      <c r="C502" s="82" t="s">
        <v>1232</v>
      </c>
      <c r="D502" s="83" t="s">
        <v>1391</v>
      </c>
      <c r="E502" s="64">
        <v>529916</v>
      </c>
      <c r="F502" s="65">
        <v>529916</v>
      </c>
      <c r="G502" s="25" t="s">
        <v>1392</v>
      </c>
      <c r="H502" s="52" t="s">
        <v>1393</v>
      </c>
      <c r="I502" s="62">
        <v>950000</v>
      </c>
      <c r="J502" s="66">
        <v>950000</v>
      </c>
      <c r="K502" s="28" t="s">
        <v>1394</v>
      </c>
      <c r="L502" s="55" t="s">
        <v>1395</v>
      </c>
      <c r="M502" s="67">
        <v>567010</v>
      </c>
      <c r="N502" s="68">
        <v>567010</v>
      </c>
      <c r="O502" s="25" t="s">
        <v>1398</v>
      </c>
      <c r="P502" s="75" t="s">
        <v>1399</v>
      </c>
      <c r="Q502" s="69">
        <v>652062</v>
      </c>
      <c r="R502" s="63">
        <v>652062</v>
      </c>
      <c r="S502" s="24" t="s">
        <v>80</v>
      </c>
      <c r="T502" s="54" t="s">
        <v>81</v>
      </c>
      <c r="U502" s="18">
        <v>699489</v>
      </c>
      <c r="V502" s="18">
        <v>699489</v>
      </c>
      <c r="W502" s="18" t="s">
        <v>1396</v>
      </c>
      <c r="X502" s="77" t="s">
        <v>1397</v>
      </c>
      <c r="Y502" s="49">
        <f t="shared" si="125"/>
        <v>652062</v>
      </c>
      <c r="Z502" s="16">
        <f t="shared" si="126"/>
        <v>165341.94583891908</v>
      </c>
      <c r="AA502" s="35">
        <f t="shared" si="127"/>
        <v>0.25356782919249871</v>
      </c>
      <c r="AB502" s="36">
        <f t="shared" si="128"/>
        <v>817403.94583891914</v>
      </c>
      <c r="AC502" s="36">
        <f t="shared" si="129"/>
        <v>486720.05416108092</v>
      </c>
      <c r="AD502" s="18">
        <f t="shared" si="120"/>
        <v>529916</v>
      </c>
      <c r="AE502" s="18" t="str">
        <f t="shared" si="121"/>
        <v/>
      </c>
      <c r="AF502" s="18">
        <f t="shared" si="122"/>
        <v>567010</v>
      </c>
      <c r="AG502" s="18">
        <f t="shared" si="123"/>
        <v>652062</v>
      </c>
      <c r="AH502" s="18">
        <f t="shared" si="124"/>
        <v>699489</v>
      </c>
      <c r="AI502" s="94">
        <f t="shared" si="130"/>
        <v>609536</v>
      </c>
      <c r="AJ502" s="39">
        <f t="shared" si="131"/>
        <v>77505.086368035656</v>
      </c>
      <c r="AK502" s="35">
        <f t="shared" si="132"/>
        <v>0.12715423923777375</v>
      </c>
      <c r="AN502" s="41"/>
    </row>
    <row r="503" spans="1:40" s="15" customFormat="1" ht="85.5" customHeight="1" x14ac:dyDescent="0.2">
      <c r="A503" s="81">
        <v>496</v>
      </c>
      <c r="B503" s="82" t="s">
        <v>577</v>
      </c>
      <c r="C503" s="82" t="s">
        <v>1233</v>
      </c>
      <c r="D503" s="83" t="s">
        <v>1391</v>
      </c>
      <c r="E503" s="64">
        <v>23280</v>
      </c>
      <c r="F503" s="65">
        <v>23280</v>
      </c>
      <c r="G503" s="25" t="s">
        <v>1392</v>
      </c>
      <c r="H503" s="52" t="s">
        <v>1393</v>
      </c>
      <c r="I503" s="62">
        <v>80000</v>
      </c>
      <c r="J503" s="66">
        <v>80000</v>
      </c>
      <c r="K503" s="28" t="s">
        <v>1394</v>
      </c>
      <c r="L503" s="55" t="s">
        <v>1395</v>
      </c>
      <c r="M503" s="67">
        <v>24934</v>
      </c>
      <c r="N503" s="68">
        <v>24934</v>
      </c>
      <c r="O503" s="25" t="s">
        <v>1398</v>
      </c>
      <c r="P503" s="75" t="s">
        <v>1399</v>
      </c>
      <c r="Q503" s="69">
        <v>28674</v>
      </c>
      <c r="R503" s="63">
        <v>28674</v>
      </c>
      <c r="S503" s="24" t="s">
        <v>80</v>
      </c>
      <c r="T503" s="54" t="s">
        <v>81</v>
      </c>
      <c r="U503" s="18">
        <v>30759</v>
      </c>
      <c r="V503" s="18">
        <v>30759</v>
      </c>
      <c r="W503" s="18" t="s">
        <v>1396</v>
      </c>
      <c r="X503" s="77" t="s">
        <v>1397</v>
      </c>
      <c r="Y503" s="49">
        <f t="shared" si="125"/>
        <v>28674</v>
      </c>
      <c r="Z503" s="16">
        <f t="shared" si="126"/>
        <v>23925.393367717068</v>
      </c>
      <c r="AA503" s="35">
        <f t="shared" si="127"/>
        <v>0.83439329593768108</v>
      </c>
      <c r="AB503" s="36">
        <f t="shared" si="128"/>
        <v>52599.393367717072</v>
      </c>
      <c r="AC503" s="36">
        <f t="shared" si="129"/>
        <v>4748.606632282932</v>
      </c>
      <c r="AD503" s="18">
        <f t="shared" si="120"/>
        <v>23280</v>
      </c>
      <c r="AE503" s="18" t="str">
        <f t="shared" si="121"/>
        <v/>
      </c>
      <c r="AF503" s="18">
        <f t="shared" si="122"/>
        <v>24934</v>
      </c>
      <c r="AG503" s="18">
        <f t="shared" si="123"/>
        <v>28674</v>
      </c>
      <c r="AH503" s="18">
        <f t="shared" si="124"/>
        <v>30759</v>
      </c>
      <c r="AI503" s="94">
        <f t="shared" si="130"/>
        <v>26804</v>
      </c>
      <c r="AJ503" s="39">
        <f t="shared" si="131"/>
        <v>3416.03867805972</v>
      </c>
      <c r="AK503" s="35">
        <f t="shared" si="132"/>
        <v>0.12744510812041934</v>
      </c>
      <c r="AN503" s="41"/>
    </row>
    <row r="504" spans="1:40" s="15" customFormat="1" ht="85.5" customHeight="1" x14ac:dyDescent="0.2">
      <c r="A504" s="81">
        <v>497</v>
      </c>
      <c r="B504" s="82" t="s">
        <v>578</v>
      </c>
      <c r="C504" s="82" t="s">
        <v>1234</v>
      </c>
      <c r="D504" s="83" t="s">
        <v>1391</v>
      </c>
      <c r="E504" s="64">
        <v>42912</v>
      </c>
      <c r="F504" s="65">
        <v>42912</v>
      </c>
      <c r="G504" s="25" t="s">
        <v>1392</v>
      </c>
      <c r="H504" s="52" t="s">
        <v>1393</v>
      </c>
      <c r="I504" s="62">
        <v>150000</v>
      </c>
      <c r="J504" s="66">
        <v>150000</v>
      </c>
      <c r="K504" s="28" t="s">
        <v>1394</v>
      </c>
      <c r="L504" s="55" t="s">
        <v>1395</v>
      </c>
      <c r="M504" s="67">
        <v>45960</v>
      </c>
      <c r="N504" s="68">
        <v>45960</v>
      </c>
      <c r="O504" s="25" t="s">
        <v>1398</v>
      </c>
      <c r="P504" s="75" t="s">
        <v>1399</v>
      </c>
      <c r="Q504" s="69">
        <v>52854</v>
      </c>
      <c r="R504" s="63">
        <v>52854</v>
      </c>
      <c r="S504" s="24" t="s">
        <v>80</v>
      </c>
      <c r="T504" s="54" t="s">
        <v>81</v>
      </c>
      <c r="U504" s="18">
        <v>56698</v>
      </c>
      <c r="V504" s="18">
        <v>56698</v>
      </c>
      <c r="W504" s="18" t="s">
        <v>1396</v>
      </c>
      <c r="X504" s="77" t="s">
        <v>1397</v>
      </c>
      <c r="Y504" s="49">
        <f t="shared" si="125"/>
        <v>52854</v>
      </c>
      <c r="Z504" s="16">
        <f t="shared" si="126"/>
        <v>45227.516814434988</v>
      </c>
      <c r="AA504" s="35">
        <f t="shared" si="127"/>
        <v>0.85570660336842974</v>
      </c>
      <c r="AB504" s="36">
        <f t="shared" si="128"/>
        <v>98081.516814434988</v>
      </c>
      <c r="AC504" s="36">
        <f t="shared" si="129"/>
        <v>7626.4831855650118</v>
      </c>
      <c r="AD504" s="18">
        <f t="shared" si="120"/>
        <v>42912</v>
      </c>
      <c r="AE504" s="18" t="str">
        <f t="shared" si="121"/>
        <v/>
      </c>
      <c r="AF504" s="18">
        <f t="shared" si="122"/>
        <v>45960</v>
      </c>
      <c r="AG504" s="18">
        <f t="shared" si="123"/>
        <v>52854</v>
      </c>
      <c r="AH504" s="18">
        <f t="shared" si="124"/>
        <v>56698</v>
      </c>
      <c r="AI504" s="94">
        <f t="shared" si="130"/>
        <v>49407</v>
      </c>
      <c r="AJ504" s="39">
        <f t="shared" si="131"/>
        <v>6296.7960106708233</v>
      </c>
      <c r="AK504" s="35">
        <f t="shared" si="132"/>
        <v>0.12744744693405435</v>
      </c>
      <c r="AN504" s="41"/>
    </row>
    <row r="505" spans="1:40" s="15" customFormat="1" ht="85.5" customHeight="1" x14ac:dyDescent="0.2">
      <c r="A505" s="81">
        <v>498</v>
      </c>
      <c r="B505" s="82" t="s">
        <v>579</v>
      </c>
      <c r="C505" s="82" t="s">
        <v>1235</v>
      </c>
      <c r="D505" s="83" t="s">
        <v>1391</v>
      </c>
      <c r="E505" s="64">
        <v>32965</v>
      </c>
      <c r="F505" s="65">
        <v>32965</v>
      </c>
      <c r="G505" s="25" t="s">
        <v>1392</v>
      </c>
      <c r="H505" s="52" t="s">
        <v>1393</v>
      </c>
      <c r="I505" s="62">
        <v>130000</v>
      </c>
      <c r="J505" s="66">
        <v>130000</v>
      </c>
      <c r="K505" s="28" t="s">
        <v>1394</v>
      </c>
      <c r="L505" s="55" t="s">
        <v>1395</v>
      </c>
      <c r="M505" s="67">
        <v>35306</v>
      </c>
      <c r="N505" s="68">
        <v>35306</v>
      </c>
      <c r="O505" s="25" t="s">
        <v>1398</v>
      </c>
      <c r="P505" s="75" t="s">
        <v>1399</v>
      </c>
      <c r="Q505" s="69">
        <v>40602</v>
      </c>
      <c r="R505" s="63">
        <v>40602</v>
      </c>
      <c r="S505" s="24" t="s">
        <v>80</v>
      </c>
      <c r="T505" s="54" t="s">
        <v>81</v>
      </c>
      <c r="U505" s="18">
        <v>43556</v>
      </c>
      <c r="V505" s="18">
        <v>43556</v>
      </c>
      <c r="W505" s="18" t="s">
        <v>1396</v>
      </c>
      <c r="X505" s="77" t="s">
        <v>1397</v>
      </c>
      <c r="Y505" s="49">
        <f t="shared" si="125"/>
        <v>40602</v>
      </c>
      <c r="Z505" s="16">
        <f t="shared" si="126"/>
        <v>41308.668560000813</v>
      </c>
      <c r="AA505" s="35">
        <f t="shared" si="127"/>
        <v>1.0174047721787305</v>
      </c>
      <c r="AB505" s="36">
        <f t="shared" si="128"/>
        <v>81910.668560000806</v>
      </c>
      <c r="AC505" s="36">
        <f t="shared" si="129"/>
        <v>-706.66856000081316</v>
      </c>
      <c r="AD505" s="18">
        <f t="shared" si="120"/>
        <v>32965</v>
      </c>
      <c r="AE505" s="18" t="str">
        <f t="shared" si="121"/>
        <v/>
      </c>
      <c r="AF505" s="18">
        <f t="shared" si="122"/>
        <v>35306</v>
      </c>
      <c r="AG505" s="18">
        <f t="shared" si="123"/>
        <v>40602</v>
      </c>
      <c r="AH505" s="18">
        <f t="shared" si="124"/>
        <v>43556</v>
      </c>
      <c r="AI505" s="94">
        <f t="shared" si="130"/>
        <v>37954</v>
      </c>
      <c r="AJ505" s="39">
        <f t="shared" si="131"/>
        <v>4837.4370194005287</v>
      </c>
      <c r="AK505" s="35">
        <f t="shared" si="132"/>
        <v>0.12745526214366151</v>
      </c>
      <c r="AN505" s="41"/>
    </row>
    <row r="506" spans="1:40" s="15" customFormat="1" ht="85.5" customHeight="1" x14ac:dyDescent="0.2">
      <c r="A506" s="81">
        <v>499</v>
      </c>
      <c r="B506" s="82" t="s">
        <v>580</v>
      </c>
      <c r="C506" s="82" t="s">
        <v>1236</v>
      </c>
      <c r="D506" s="83" t="s">
        <v>1391</v>
      </c>
      <c r="E506" s="64">
        <v>2417</v>
      </c>
      <c r="F506" s="65">
        <v>2417</v>
      </c>
      <c r="G506" s="25" t="s">
        <v>1392</v>
      </c>
      <c r="H506" s="52" t="s">
        <v>1393</v>
      </c>
      <c r="I506" s="62">
        <v>15000</v>
      </c>
      <c r="J506" s="66">
        <v>15000</v>
      </c>
      <c r="K506" s="28" t="s">
        <v>1394</v>
      </c>
      <c r="L506" s="55" t="s">
        <v>1395</v>
      </c>
      <c r="M506" s="67">
        <v>2589</v>
      </c>
      <c r="N506" s="68">
        <v>2589</v>
      </c>
      <c r="O506" s="25" t="s">
        <v>1398</v>
      </c>
      <c r="P506" s="75" t="s">
        <v>1399</v>
      </c>
      <c r="Q506" s="69">
        <v>2977</v>
      </c>
      <c r="R506" s="63">
        <v>2977</v>
      </c>
      <c r="S506" s="24" t="s">
        <v>80</v>
      </c>
      <c r="T506" s="54" t="s">
        <v>81</v>
      </c>
      <c r="U506" s="18">
        <v>3194</v>
      </c>
      <c r="V506" s="18">
        <v>3194</v>
      </c>
      <c r="W506" s="18" t="s">
        <v>1396</v>
      </c>
      <c r="X506" s="77" t="s">
        <v>1397</v>
      </c>
      <c r="Y506" s="49">
        <f t="shared" si="125"/>
        <v>2977</v>
      </c>
      <c r="Z506" s="16">
        <f t="shared" si="126"/>
        <v>5467.2184243909624</v>
      </c>
      <c r="AA506" s="35">
        <f t="shared" si="127"/>
        <v>1.8364858664396917</v>
      </c>
      <c r="AB506" s="36">
        <f t="shared" si="128"/>
        <v>8444.2184243909614</v>
      </c>
      <c r="AC506" s="36">
        <f t="shared" si="129"/>
        <v>-2490.2184243909624</v>
      </c>
      <c r="AD506" s="18">
        <f t="shared" si="120"/>
        <v>2417</v>
      </c>
      <c r="AE506" s="18" t="str">
        <f t="shared" si="121"/>
        <v/>
      </c>
      <c r="AF506" s="18">
        <f t="shared" si="122"/>
        <v>2589</v>
      </c>
      <c r="AG506" s="18">
        <f t="shared" si="123"/>
        <v>2977</v>
      </c>
      <c r="AH506" s="18">
        <f t="shared" si="124"/>
        <v>3194</v>
      </c>
      <c r="AI506" s="94">
        <f t="shared" si="130"/>
        <v>2783</v>
      </c>
      <c r="AJ506" s="39">
        <f t="shared" si="131"/>
        <v>354.79700769125247</v>
      </c>
      <c r="AK506" s="35">
        <f t="shared" si="132"/>
        <v>0.12748724674497033</v>
      </c>
      <c r="AN506" s="41"/>
    </row>
    <row r="507" spans="1:40" s="15" customFormat="1" ht="85.5" customHeight="1" x14ac:dyDescent="0.2">
      <c r="A507" s="81">
        <v>500</v>
      </c>
      <c r="B507" s="82" t="s">
        <v>581</v>
      </c>
      <c r="C507" s="82" t="s">
        <v>1237</v>
      </c>
      <c r="D507" s="83" t="s">
        <v>1391</v>
      </c>
      <c r="E507" s="64">
        <v>1062</v>
      </c>
      <c r="F507" s="65">
        <v>1062</v>
      </c>
      <c r="G507" s="25" t="s">
        <v>1392</v>
      </c>
      <c r="H507" s="52" t="s">
        <v>1393</v>
      </c>
      <c r="I507" s="62">
        <v>13000</v>
      </c>
      <c r="J507" s="66">
        <v>13000</v>
      </c>
      <c r="K507" s="28" t="s">
        <v>1394</v>
      </c>
      <c r="L507" s="55" t="s">
        <v>1395</v>
      </c>
      <c r="M507" s="67">
        <v>1137</v>
      </c>
      <c r="N507" s="68">
        <v>1137</v>
      </c>
      <c r="O507" s="25" t="s">
        <v>1398</v>
      </c>
      <c r="P507" s="75" t="s">
        <v>1399</v>
      </c>
      <c r="Q507" s="69">
        <v>1308</v>
      </c>
      <c r="R507" s="63">
        <v>1308</v>
      </c>
      <c r="S507" s="24" t="s">
        <v>80</v>
      </c>
      <c r="T507" s="54" t="s">
        <v>81</v>
      </c>
      <c r="U507" s="18">
        <v>1403</v>
      </c>
      <c r="V507" s="18">
        <v>1403</v>
      </c>
      <c r="W507" s="18" t="s">
        <v>1396</v>
      </c>
      <c r="X507" s="77" t="s">
        <v>1397</v>
      </c>
      <c r="Y507" s="49">
        <f t="shared" si="125"/>
        <v>1308</v>
      </c>
      <c r="Z507" s="16">
        <f t="shared" si="126"/>
        <v>5266.5516706854778</v>
      </c>
      <c r="AA507" s="35">
        <f t="shared" si="127"/>
        <v>4.0264156503711606</v>
      </c>
      <c r="AB507" s="36">
        <f t="shared" si="128"/>
        <v>6574.5516706854778</v>
      </c>
      <c r="AC507" s="36">
        <f t="shared" si="129"/>
        <v>-3958.5516706854778</v>
      </c>
      <c r="AD507" s="18">
        <f t="shared" si="120"/>
        <v>1062</v>
      </c>
      <c r="AE507" s="18" t="str">
        <f t="shared" si="121"/>
        <v/>
      </c>
      <c r="AF507" s="18">
        <f t="shared" si="122"/>
        <v>1137</v>
      </c>
      <c r="AG507" s="18">
        <f t="shared" si="123"/>
        <v>1308</v>
      </c>
      <c r="AH507" s="18">
        <f t="shared" si="124"/>
        <v>1403</v>
      </c>
      <c r="AI507" s="94">
        <f t="shared" si="130"/>
        <v>1222.5</v>
      </c>
      <c r="AJ507" s="39">
        <f t="shared" si="131"/>
        <v>155.84286958343651</v>
      </c>
      <c r="AK507" s="35">
        <f t="shared" si="132"/>
        <v>0.12747882992510143</v>
      </c>
      <c r="AN507" s="41"/>
    </row>
    <row r="508" spans="1:40" s="15" customFormat="1" ht="85.5" customHeight="1" x14ac:dyDescent="0.2">
      <c r="A508" s="81">
        <v>501</v>
      </c>
      <c r="B508" s="82" t="s">
        <v>582</v>
      </c>
      <c r="C508" s="82" t="s">
        <v>1238</v>
      </c>
      <c r="D508" s="83" t="s">
        <v>1391</v>
      </c>
      <c r="E508" s="64">
        <v>5645</v>
      </c>
      <c r="F508" s="65">
        <v>5645</v>
      </c>
      <c r="G508" s="25" t="s">
        <v>1392</v>
      </c>
      <c r="H508" s="52" t="s">
        <v>1393</v>
      </c>
      <c r="I508" s="62">
        <v>20000</v>
      </c>
      <c r="J508" s="66">
        <v>20000</v>
      </c>
      <c r="K508" s="28" t="s">
        <v>1394</v>
      </c>
      <c r="L508" s="55" t="s">
        <v>1395</v>
      </c>
      <c r="M508" s="67">
        <v>6046</v>
      </c>
      <c r="N508" s="68">
        <v>6046</v>
      </c>
      <c r="O508" s="25" t="s">
        <v>1398</v>
      </c>
      <c r="P508" s="75" t="s">
        <v>1399</v>
      </c>
      <c r="Q508" s="69">
        <v>6953</v>
      </c>
      <c r="R508" s="63">
        <v>6953</v>
      </c>
      <c r="S508" s="24" t="s">
        <v>80</v>
      </c>
      <c r="T508" s="54" t="s">
        <v>81</v>
      </c>
      <c r="U508" s="18">
        <v>7459</v>
      </c>
      <c r="V508" s="18">
        <v>7459</v>
      </c>
      <c r="W508" s="18" t="s">
        <v>1396</v>
      </c>
      <c r="X508" s="77" t="s">
        <v>1397</v>
      </c>
      <c r="Y508" s="49">
        <f t="shared" si="125"/>
        <v>6953</v>
      </c>
      <c r="Z508" s="16">
        <f t="shared" si="126"/>
        <v>6068.4369733894409</v>
      </c>
      <c r="AA508" s="35">
        <f t="shared" si="127"/>
        <v>0.87277965962741855</v>
      </c>
      <c r="AB508" s="36">
        <f t="shared" si="128"/>
        <v>13021.436973389442</v>
      </c>
      <c r="AC508" s="36">
        <f t="shared" si="129"/>
        <v>884.56302661055906</v>
      </c>
      <c r="AD508" s="18">
        <f t="shared" si="120"/>
        <v>5645</v>
      </c>
      <c r="AE508" s="18" t="str">
        <f t="shared" si="121"/>
        <v/>
      </c>
      <c r="AF508" s="18">
        <f t="shared" si="122"/>
        <v>6046</v>
      </c>
      <c r="AG508" s="18">
        <f t="shared" si="123"/>
        <v>6953</v>
      </c>
      <c r="AH508" s="18">
        <f t="shared" si="124"/>
        <v>7459</v>
      </c>
      <c r="AI508" s="94">
        <f t="shared" si="130"/>
        <v>6499.5</v>
      </c>
      <c r="AJ508" s="39">
        <f t="shared" si="131"/>
        <v>828.52856518851138</v>
      </c>
      <c r="AK508" s="35">
        <f t="shared" si="132"/>
        <v>0.12747573893199651</v>
      </c>
      <c r="AN508" s="41"/>
    </row>
    <row r="509" spans="1:40" s="15" customFormat="1" ht="85.5" customHeight="1" x14ac:dyDescent="0.2">
      <c r="A509" s="81">
        <v>502</v>
      </c>
      <c r="B509" s="82" t="s">
        <v>583</v>
      </c>
      <c r="C509" s="82" t="s">
        <v>1239</v>
      </c>
      <c r="D509" s="83" t="s">
        <v>1391</v>
      </c>
      <c r="E509" s="64">
        <v>8845</v>
      </c>
      <c r="F509" s="65">
        <v>8845</v>
      </c>
      <c r="G509" s="25" t="s">
        <v>1392</v>
      </c>
      <c r="H509" s="52" t="s">
        <v>1393</v>
      </c>
      <c r="I509" s="62">
        <v>10000</v>
      </c>
      <c r="J509" s="66">
        <v>10000</v>
      </c>
      <c r="K509" s="28" t="s">
        <v>1394</v>
      </c>
      <c r="L509" s="55" t="s">
        <v>1395</v>
      </c>
      <c r="M509" s="67">
        <v>9474</v>
      </c>
      <c r="N509" s="68">
        <v>9474</v>
      </c>
      <c r="O509" s="25" t="s">
        <v>1398</v>
      </c>
      <c r="P509" s="75" t="s">
        <v>1399</v>
      </c>
      <c r="Q509" s="69">
        <v>10895</v>
      </c>
      <c r="R509" s="63">
        <v>10895</v>
      </c>
      <c r="S509" s="24" t="s">
        <v>80</v>
      </c>
      <c r="T509" s="54" t="s">
        <v>81</v>
      </c>
      <c r="U509" s="18">
        <v>11687</v>
      </c>
      <c r="V509" s="18">
        <v>11687</v>
      </c>
      <c r="W509" s="18" t="s">
        <v>1396</v>
      </c>
      <c r="X509" s="77" t="s">
        <v>1397</v>
      </c>
      <c r="Y509" s="49">
        <f t="shared" si="125"/>
        <v>10000</v>
      </c>
      <c r="Z509" s="16">
        <f t="shared" si="126"/>
        <v>1128.6424145848853</v>
      </c>
      <c r="AA509" s="35">
        <f t="shared" si="127"/>
        <v>0.11286424145848853</v>
      </c>
      <c r="AB509" s="36">
        <f t="shared" si="128"/>
        <v>11128.642414584885</v>
      </c>
      <c r="AC509" s="36">
        <f t="shared" si="129"/>
        <v>8871.357585415115</v>
      </c>
      <c r="AD509" s="18" t="str">
        <f t="shared" si="120"/>
        <v/>
      </c>
      <c r="AE509" s="18">
        <f t="shared" si="121"/>
        <v>10000</v>
      </c>
      <c r="AF509" s="18">
        <f t="shared" si="122"/>
        <v>9474</v>
      </c>
      <c r="AG509" s="18">
        <f t="shared" si="123"/>
        <v>10895</v>
      </c>
      <c r="AH509" s="18" t="str">
        <f t="shared" si="124"/>
        <v/>
      </c>
      <c r="AI509" s="94">
        <f t="shared" si="130"/>
        <v>10000</v>
      </c>
      <c r="AJ509" s="39">
        <f t="shared" si="131"/>
        <v>718.44067256802771</v>
      </c>
      <c r="AK509" s="35">
        <f t="shared" si="132"/>
        <v>7.1844067256802771E-2</v>
      </c>
      <c r="AN509" s="41"/>
    </row>
    <row r="510" spans="1:40" s="15" customFormat="1" ht="85.5" customHeight="1" x14ac:dyDescent="0.2">
      <c r="A510" s="81">
        <v>503</v>
      </c>
      <c r="B510" s="82" t="s">
        <v>584</v>
      </c>
      <c r="C510" s="82" t="s">
        <v>1240</v>
      </c>
      <c r="D510" s="83" t="s">
        <v>1391</v>
      </c>
      <c r="E510" s="64">
        <v>5853</v>
      </c>
      <c r="F510" s="65">
        <v>5853</v>
      </c>
      <c r="G510" s="25" t="s">
        <v>1392</v>
      </c>
      <c r="H510" s="52" t="s">
        <v>1393</v>
      </c>
      <c r="I510" s="62">
        <v>8000</v>
      </c>
      <c r="J510" s="66">
        <v>8000</v>
      </c>
      <c r="K510" s="28" t="s">
        <v>1394</v>
      </c>
      <c r="L510" s="55" t="s">
        <v>1395</v>
      </c>
      <c r="M510" s="67">
        <v>6269</v>
      </c>
      <c r="N510" s="68">
        <v>6269</v>
      </c>
      <c r="O510" s="25" t="s">
        <v>1398</v>
      </c>
      <c r="P510" s="75" t="s">
        <v>1399</v>
      </c>
      <c r="Q510" s="69">
        <v>7209</v>
      </c>
      <c r="R510" s="63">
        <v>7209</v>
      </c>
      <c r="S510" s="24" t="s">
        <v>80</v>
      </c>
      <c r="T510" s="54" t="s">
        <v>81</v>
      </c>
      <c r="U510" s="18">
        <v>7734</v>
      </c>
      <c r="V510" s="18">
        <v>7734</v>
      </c>
      <c r="W510" s="18" t="s">
        <v>1396</v>
      </c>
      <c r="X510" s="77" t="s">
        <v>1397</v>
      </c>
      <c r="Y510" s="49">
        <f t="shared" si="125"/>
        <v>7209</v>
      </c>
      <c r="Z510" s="16">
        <f t="shared" si="126"/>
        <v>926.22378505413042</v>
      </c>
      <c r="AA510" s="35">
        <f t="shared" si="127"/>
        <v>0.1284815903806534</v>
      </c>
      <c r="AB510" s="36">
        <f t="shared" si="128"/>
        <v>8135.2237850541305</v>
      </c>
      <c r="AC510" s="36">
        <f t="shared" si="129"/>
        <v>6282.7762149458695</v>
      </c>
      <c r="AD510" s="18" t="str">
        <f t="shared" si="120"/>
        <v/>
      </c>
      <c r="AE510" s="18">
        <f t="shared" si="121"/>
        <v>8000</v>
      </c>
      <c r="AF510" s="18" t="str">
        <f t="shared" si="122"/>
        <v/>
      </c>
      <c r="AG510" s="18">
        <f t="shared" si="123"/>
        <v>7209</v>
      </c>
      <c r="AH510" s="18">
        <f t="shared" si="124"/>
        <v>7734</v>
      </c>
      <c r="AI510" s="94">
        <f t="shared" si="130"/>
        <v>7734</v>
      </c>
      <c r="AJ510" s="39">
        <f t="shared" si="131"/>
        <v>402.5050724318059</v>
      </c>
      <c r="AK510" s="35">
        <f t="shared" si="132"/>
        <v>5.2043583195216694E-2</v>
      </c>
      <c r="AN510" s="41"/>
    </row>
    <row r="511" spans="1:40" s="15" customFormat="1" ht="85.5" customHeight="1" x14ac:dyDescent="0.2">
      <c r="A511" s="81">
        <v>504</v>
      </c>
      <c r="B511" s="82" t="s">
        <v>585</v>
      </c>
      <c r="C511" s="82" t="s">
        <v>1241</v>
      </c>
      <c r="D511" s="83" t="s">
        <v>1391</v>
      </c>
      <c r="E511" s="64">
        <v>8264</v>
      </c>
      <c r="F511" s="65">
        <v>8264</v>
      </c>
      <c r="G511" s="25" t="s">
        <v>1392</v>
      </c>
      <c r="H511" s="52" t="s">
        <v>1393</v>
      </c>
      <c r="I511" s="62">
        <v>9000</v>
      </c>
      <c r="J511" s="66">
        <v>9000</v>
      </c>
      <c r="K511" s="28" t="s">
        <v>1394</v>
      </c>
      <c r="L511" s="55" t="s">
        <v>1395</v>
      </c>
      <c r="M511" s="67">
        <v>8851</v>
      </c>
      <c r="N511" s="68">
        <v>8851</v>
      </c>
      <c r="O511" s="25" t="s">
        <v>1398</v>
      </c>
      <c r="P511" s="75" t="s">
        <v>1399</v>
      </c>
      <c r="Q511" s="69">
        <v>10179</v>
      </c>
      <c r="R511" s="63">
        <v>10179</v>
      </c>
      <c r="S511" s="24" t="s">
        <v>80</v>
      </c>
      <c r="T511" s="54" t="s">
        <v>81</v>
      </c>
      <c r="U511" s="18">
        <v>10919</v>
      </c>
      <c r="V511" s="18">
        <v>10919</v>
      </c>
      <c r="W511" s="18" t="s">
        <v>1396</v>
      </c>
      <c r="X511" s="77" t="s">
        <v>1397</v>
      </c>
      <c r="Y511" s="49">
        <f t="shared" si="125"/>
        <v>9000</v>
      </c>
      <c r="Z511" s="16">
        <f t="shared" si="126"/>
        <v>1079.0070898747595</v>
      </c>
      <c r="AA511" s="35">
        <f t="shared" si="127"/>
        <v>0.11988967665275105</v>
      </c>
      <c r="AB511" s="36">
        <f t="shared" si="128"/>
        <v>10079.00708987476</v>
      </c>
      <c r="AC511" s="36">
        <f t="shared" si="129"/>
        <v>7920.9929101252401</v>
      </c>
      <c r="AD511" s="18">
        <f t="shared" si="120"/>
        <v>8264</v>
      </c>
      <c r="AE511" s="18">
        <f t="shared" si="121"/>
        <v>9000</v>
      </c>
      <c r="AF511" s="18">
        <f t="shared" si="122"/>
        <v>8851</v>
      </c>
      <c r="AG511" s="18" t="str">
        <f t="shared" si="123"/>
        <v/>
      </c>
      <c r="AH511" s="18" t="str">
        <f t="shared" si="124"/>
        <v/>
      </c>
      <c r="AI511" s="94">
        <f t="shared" si="130"/>
        <v>8851</v>
      </c>
      <c r="AJ511" s="39">
        <f t="shared" si="131"/>
        <v>389.11566403834223</v>
      </c>
      <c r="AK511" s="35">
        <f t="shared" si="132"/>
        <v>4.3962904082967151E-2</v>
      </c>
      <c r="AN511" s="41"/>
    </row>
    <row r="512" spans="1:40" s="15" customFormat="1" ht="85.5" customHeight="1" x14ac:dyDescent="0.2">
      <c r="A512" s="81">
        <v>505</v>
      </c>
      <c r="B512" s="82" t="s">
        <v>586</v>
      </c>
      <c r="C512" s="82" t="s">
        <v>1242</v>
      </c>
      <c r="D512" s="83" t="s">
        <v>1391</v>
      </c>
      <c r="E512" s="64">
        <v>4989</v>
      </c>
      <c r="F512" s="65">
        <v>4989</v>
      </c>
      <c r="G512" s="25" t="s">
        <v>1392</v>
      </c>
      <c r="H512" s="52" t="s">
        <v>1393</v>
      </c>
      <c r="I512" s="62">
        <v>20000</v>
      </c>
      <c r="J512" s="66">
        <v>20000</v>
      </c>
      <c r="K512" s="28" t="s">
        <v>1394</v>
      </c>
      <c r="L512" s="55" t="s">
        <v>1395</v>
      </c>
      <c r="M512" s="67">
        <v>5344</v>
      </c>
      <c r="N512" s="68">
        <v>5344</v>
      </c>
      <c r="O512" s="25" t="s">
        <v>1398</v>
      </c>
      <c r="P512" s="75" t="s">
        <v>1399</v>
      </c>
      <c r="Q512" s="69">
        <v>6145</v>
      </c>
      <c r="R512" s="63">
        <v>6145</v>
      </c>
      <c r="S512" s="24" t="s">
        <v>80</v>
      </c>
      <c r="T512" s="54" t="s">
        <v>81</v>
      </c>
      <c r="U512" s="18">
        <v>6592</v>
      </c>
      <c r="V512" s="18">
        <v>6592</v>
      </c>
      <c r="W512" s="18" t="s">
        <v>1396</v>
      </c>
      <c r="X512" s="77" t="s">
        <v>1397</v>
      </c>
      <c r="Y512" s="49">
        <f t="shared" si="125"/>
        <v>6145</v>
      </c>
      <c r="Z512" s="16">
        <f t="shared" si="126"/>
        <v>6396.4632024267912</v>
      </c>
      <c r="AA512" s="35">
        <f t="shared" si="127"/>
        <v>1.0409215951874355</v>
      </c>
      <c r="AB512" s="36">
        <f t="shared" si="128"/>
        <v>12541.463202426792</v>
      </c>
      <c r="AC512" s="36">
        <f t="shared" si="129"/>
        <v>-251.46320242679121</v>
      </c>
      <c r="AD512" s="18">
        <f t="shared" si="120"/>
        <v>4989</v>
      </c>
      <c r="AE512" s="18" t="str">
        <f t="shared" si="121"/>
        <v/>
      </c>
      <c r="AF512" s="18">
        <f t="shared" si="122"/>
        <v>5344</v>
      </c>
      <c r="AG512" s="18">
        <f t="shared" si="123"/>
        <v>6145</v>
      </c>
      <c r="AH512" s="18">
        <f t="shared" si="124"/>
        <v>6592</v>
      </c>
      <c r="AI512" s="94">
        <f t="shared" si="130"/>
        <v>5744.5</v>
      </c>
      <c r="AJ512" s="39">
        <f t="shared" si="131"/>
        <v>732.05669179374354</v>
      </c>
      <c r="AK512" s="35">
        <f t="shared" si="132"/>
        <v>0.12743610267103203</v>
      </c>
      <c r="AN512" s="41"/>
    </row>
    <row r="513" spans="1:40" s="15" customFormat="1" ht="85.5" customHeight="1" x14ac:dyDescent="0.2">
      <c r="A513" s="81">
        <v>506</v>
      </c>
      <c r="B513" s="82" t="s">
        <v>587</v>
      </c>
      <c r="C513" s="82" t="s">
        <v>1243</v>
      </c>
      <c r="D513" s="83" t="s">
        <v>1391</v>
      </c>
      <c r="E513" s="64">
        <v>4620</v>
      </c>
      <c r="F513" s="65">
        <v>4620</v>
      </c>
      <c r="G513" s="25" t="s">
        <v>1392</v>
      </c>
      <c r="H513" s="52" t="s">
        <v>1393</v>
      </c>
      <c r="I513" s="62">
        <v>15000</v>
      </c>
      <c r="J513" s="66">
        <v>15000</v>
      </c>
      <c r="K513" s="28" t="s">
        <v>1394</v>
      </c>
      <c r="L513" s="55" t="s">
        <v>1395</v>
      </c>
      <c r="M513" s="67">
        <v>4948</v>
      </c>
      <c r="N513" s="68">
        <v>4948</v>
      </c>
      <c r="O513" s="25" t="s">
        <v>1398</v>
      </c>
      <c r="P513" s="75" t="s">
        <v>1399</v>
      </c>
      <c r="Q513" s="69">
        <v>5690</v>
      </c>
      <c r="R513" s="63">
        <v>5690</v>
      </c>
      <c r="S513" s="24" t="s">
        <v>80</v>
      </c>
      <c r="T513" s="54" t="s">
        <v>81</v>
      </c>
      <c r="U513" s="18">
        <v>6104</v>
      </c>
      <c r="V513" s="18">
        <v>6104</v>
      </c>
      <c r="W513" s="18" t="s">
        <v>1396</v>
      </c>
      <c r="X513" s="77" t="s">
        <v>1397</v>
      </c>
      <c r="Y513" s="49">
        <f t="shared" si="125"/>
        <v>5690</v>
      </c>
      <c r="Z513" s="16">
        <f t="shared" si="126"/>
        <v>4359.5587850148322</v>
      </c>
      <c r="AA513" s="35">
        <f t="shared" si="127"/>
        <v>0.76617904833301098</v>
      </c>
      <c r="AB513" s="36">
        <f t="shared" si="128"/>
        <v>10049.558785014833</v>
      </c>
      <c r="AC513" s="36">
        <f t="shared" si="129"/>
        <v>1330.4412149851678</v>
      </c>
      <c r="AD513" s="18">
        <f t="shared" si="120"/>
        <v>4620</v>
      </c>
      <c r="AE513" s="18" t="str">
        <f t="shared" si="121"/>
        <v/>
      </c>
      <c r="AF513" s="18">
        <f t="shared" si="122"/>
        <v>4948</v>
      </c>
      <c r="AG513" s="18">
        <f t="shared" si="123"/>
        <v>5690</v>
      </c>
      <c r="AH513" s="18">
        <f t="shared" si="124"/>
        <v>6104</v>
      </c>
      <c r="AI513" s="94">
        <f t="shared" si="130"/>
        <v>5319</v>
      </c>
      <c r="AJ513" s="39">
        <f t="shared" si="131"/>
        <v>677.80503588175463</v>
      </c>
      <c r="AK513" s="35">
        <f t="shared" si="132"/>
        <v>0.12743091481138458</v>
      </c>
      <c r="AN513" s="41"/>
    </row>
    <row r="514" spans="1:40" s="15" customFormat="1" ht="85.5" customHeight="1" x14ac:dyDescent="0.2">
      <c r="A514" s="81">
        <v>507</v>
      </c>
      <c r="B514" s="82" t="s">
        <v>588</v>
      </c>
      <c r="C514" s="82" t="s">
        <v>1244</v>
      </c>
      <c r="D514" s="83" t="s">
        <v>1391</v>
      </c>
      <c r="E514" s="64">
        <v>7801</v>
      </c>
      <c r="F514" s="65">
        <v>7801</v>
      </c>
      <c r="G514" s="25" t="s">
        <v>1392</v>
      </c>
      <c r="H514" s="52" t="s">
        <v>1393</v>
      </c>
      <c r="I514" s="62">
        <v>18000</v>
      </c>
      <c r="J514" s="66">
        <v>18000</v>
      </c>
      <c r="K514" s="28" t="s">
        <v>1394</v>
      </c>
      <c r="L514" s="55" t="s">
        <v>1395</v>
      </c>
      <c r="M514" s="67">
        <v>8355</v>
      </c>
      <c r="N514" s="68">
        <v>8355</v>
      </c>
      <c r="O514" s="25" t="s">
        <v>1398</v>
      </c>
      <c r="P514" s="75" t="s">
        <v>1399</v>
      </c>
      <c r="Q514" s="69">
        <v>9608</v>
      </c>
      <c r="R514" s="63">
        <v>9608</v>
      </c>
      <c r="S514" s="24" t="s">
        <v>80</v>
      </c>
      <c r="T514" s="54" t="s">
        <v>81</v>
      </c>
      <c r="U514" s="18">
        <v>10307</v>
      </c>
      <c r="V514" s="18">
        <v>10307</v>
      </c>
      <c r="W514" s="18" t="s">
        <v>1396</v>
      </c>
      <c r="X514" s="77" t="s">
        <v>1397</v>
      </c>
      <c r="Y514" s="49">
        <f t="shared" si="125"/>
        <v>9608</v>
      </c>
      <c r="Z514" s="16">
        <f t="shared" si="126"/>
        <v>4137.4790271371758</v>
      </c>
      <c r="AA514" s="35">
        <f t="shared" si="127"/>
        <v>0.43062854154217067</v>
      </c>
      <c r="AB514" s="36">
        <f t="shared" si="128"/>
        <v>13745.479027137175</v>
      </c>
      <c r="AC514" s="36">
        <f t="shared" si="129"/>
        <v>5470.5209728628242</v>
      </c>
      <c r="AD514" s="18">
        <f t="shared" si="120"/>
        <v>7801</v>
      </c>
      <c r="AE514" s="18" t="str">
        <f t="shared" si="121"/>
        <v/>
      </c>
      <c r="AF514" s="18">
        <f t="shared" si="122"/>
        <v>8355</v>
      </c>
      <c r="AG514" s="18">
        <f t="shared" si="123"/>
        <v>9608</v>
      </c>
      <c r="AH514" s="18">
        <f t="shared" si="124"/>
        <v>10307</v>
      </c>
      <c r="AI514" s="94">
        <f t="shared" si="130"/>
        <v>8981.5</v>
      </c>
      <c r="AJ514" s="39">
        <f t="shared" si="131"/>
        <v>1144.5929043405199</v>
      </c>
      <c r="AK514" s="35">
        <f t="shared" si="132"/>
        <v>0.12743894720709456</v>
      </c>
      <c r="AN514" s="41"/>
    </row>
    <row r="515" spans="1:40" s="15" customFormat="1" ht="85.5" customHeight="1" x14ac:dyDescent="0.2">
      <c r="A515" s="81">
        <v>508</v>
      </c>
      <c r="B515" s="82" t="s">
        <v>589</v>
      </c>
      <c r="C515" s="82" t="s">
        <v>1245</v>
      </c>
      <c r="D515" s="83" t="s">
        <v>1391</v>
      </c>
      <c r="E515" s="64">
        <v>9032</v>
      </c>
      <c r="F515" s="65">
        <v>9032</v>
      </c>
      <c r="G515" s="25" t="s">
        <v>1392</v>
      </c>
      <c r="H515" s="52" t="s">
        <v>1393</v>
      </c>
      <c r="I515" s="62">
        <v>15000</v>
      </c>
      <c r="J515" s="66">
        <v>15000</v>
      </c>
      <c r="K515" s="28" t="s">
        <v>1394</v>
      </c>
      <c r="L515" s="55" t="s">
        <v>1395</v>
      </c>
      <c r="M515" s="67">
        <v>9674</v>
      </c>
      <c r="N515" s="68">
        <v>9674</v>
      </c>
      <c r="O515" s="25" t="s">
        <v>1398</v>
      </c>
      <c r="P515" s="75" t="s">
        <v>1399</v>
      </c>
      <c r="Q515" s="69">
        <v>11125</v>
      </c>
      <c r="R515" s="63">
        <v>11125</v>
      </c>
      <c r="S515" s="24" t="s">
        <v>80</v>
      </c>
      <c r="T515" s="54" t="s">
        <v>81</v>
      </c>
      <c r="U515" s="18">
        <v>11934</v>
      </c>
      <c r="V515" s="18">
        <v>11934</v>
      </c>
      <c r="W515" s="18" t="s">
        <v>1396</v>
      </c>
      <c r="X515" s="77" t="s">
        <v>1397</v>
      </c>
      <c r="Y515" s="49">
        <f t="shared" si="125"/>
        <v>11125</v>
      </c>
      <c r="Z515" s="16">
        <f t="shared" si="126"/>
        <v>2339.6707033255771</v>
      </c>
      <c r="AA515" s="35">
        <f t="shared" si="127"/>
        <v>0.21030747895061366</v>
      </c>
      <c r="AB515" s="36">
        <f t="shared" si="128"/>
        <v>13464.670703325577</v>
      </c>
      <c r="AC515" s="36">
        <f t="shared" si="129"/>
        <v>8785.3292966744229</v>
      </c>
      <c r="AD515" s="18">
        <f t="shared" si="120"/>
        <v>9032</v>
      </c>
      <c r="AE515" s="18" t="str">
        <f t="shared" si="121"/>
        <v/>
      </c>
      <c r="AF515" s="18">
        <f t="shared" si="122"/>
        <v>9674</v>
      </c>
      <c r="AG515" s="18">
        <f t="shared" si="123"/>
        <v>11125</v>
      </c>
      <c r="AH515" s="18">
        <f t="shared" si="124"/>
        <v>11934</v>
      </c>
      <c r="AI515" s="94">
        <f t="shared" si="130"/>
        <v>10399.5</v>
      </c>
      <c r="AJ515" s="39">
        <f t="shared" si="131"/>
        <v>1325.4527214000002</v>
      </c>
      <c r="AK515" s="35">
        <f t="shared" si="132"/>
        <v>0.1274535046300303</v>
      </c>
      <c r="AN515" s="41"/>
    </row>
    <row r="516" spans="1:40" s="15" customFormat="1" ht="85.5" customHeight="1" x14ac:dyDescent="0.2">
      <c r="A516" s="81">
        <v>509</v>
      </c>
      <c r="B516" s="82" t="s">
        <v>590</v>
      </c>
      <c r="C516" s="82" t="s">
        <v>1246</v>
      </c>
      <c r="D516" s="83" t="s">
        <v>1391</v>
      </c>
      <c r="E516" s="64">
        <v>1557</v>
      </c>
      <c r="F516" s="65">
        <v>1557</v>
      </c>
      <c r="G516" s="25" t="s">
        <v>1392</v>
      </c>
      <c r="H516" s="52" t="s">
        <v>1393</v>
      </c>
      <c r="I516" s="62">
        <v>13000</v>
      </c>
      <c r="J516" s="66">
        <v>13000</v>
      </c>
      <c r="K516" s="28" t="s">
        <v>1394</v>
      </c>
      <c r="L516" s="55" t="s">
        <v>1395</v>
      </c>
      <c r="M516" s="67">
        <v>1668</v>
      </c>
      <c r="N516" s="68">
        <v>1668</v>
      </c>
      <c r="O516" s="25" t="s">
        <v>1398</v>
      </c>
      <c r="P516" s="75" t="s">
        <v>1399</v>
      </c>
      <c r="Q516" s="69">
        <v>1918</v>
      </c>
      <c r="R516" s="63">
        <v>1918</v>
      </c>
      <c r="S516" s="24" t="s">
        <v>80</v>
      </c>
      <c r="T516" s="54" t="s">
        <v>81</v>
      </c>
      <c r="U516" s="18">
        <v>2058</v>
      </c>
      <c r="V516" s="18">
        <v>2058</v>
      </c>
      <c r="W516" s="18" t="s">
        <v>1396</v>
      </c>
      <c r="X516" s="77" t="s">
        <v>1397</v>
      </c>
      <c r="Y516" s="49">
        <f t="shared" si="125"/>
        <v>1918</v>
      </c>
      <c r="Z516" s="16">
        <f t="shared" si="126"/>
        <v>5012.5961536912182</v>
      </c>
      <c r="AA516" s="35">
        <f t="shared" si="127"/>
        <v>2.6134495066169019</v>
      </c>
      <c r="AB516" s="36">
        <f t="shared" si="128"/>
        <v>6930.5961536912182</v>
      </c>
      <c r="AC516" s="36">
        <f t="shared" si="129"/>
        <v>-3094.5961536912182</v>
      </c>
      <c r="AD516" s="18">
        <f t="shared" si="120"/>
        <v>1557</v>
      </c>
      <c r="AE516" s="18" t="str">
        <f t="shared" si="121"/>
        <v/>
      </c>
      <c r="AF516" s="18">
        <f t="shared" si="122"/>
        <v>1668</v>
      </c>
      <c r="AG516" s="18">
        <f t="shared" si="123"/>
        <v>1918</v>
      </c>
      <c r="AH516" s="18">
        <f t="shared" si="124"/>
        <v>2058</v>
      </c>
      <c r="AI516" s="94">
        <f t="shared" si="130"/>
        <v>1793</v>
      </c>
      <c r="AJ516" s="39">
        <f t="shared" si="131"/>
        <v>228.73620176963681</v>
      </c>
      <c r="AK516" s="35">
        <f t="shared" si="132"/>
        <v>0.12757178012807407</v>
      </c>
      <c r="AN516" s="41"/>
    </row>
    <row r="517" spans="1:40" s="15" customFormat="1" ht="85.5" customHeight="1" x14ac:dyDescent="0.2">
      <c r="A517" s="81">
        <v>510</v>
      </c>
      <c r="B517" s="82" t="s">
        <v>591</v>
      </c>
      <c r="C517" s="82" t="s">
        <v>1247</v>
      </c>
      <c r="D517" s="83" t="s">
        <v>1391</v>
      </c>
      <c r="E517" s="64">
        <v>2017</v>
      </c>
      <c r="F517" s="65">
        <v>2017</v>
      </c>
      <c r="G517" s="25" t="s">
        <v>1392</v>
      </c>
      <c r="H517" s="52" t="s">
        <v>1393</v>
      </c>
      <c r="I517" s="62">
        <v>14000</v>
      </c>
      <c r="J517" s="66">
        <v>14000</v>
      </c>
      <c r="K517" s="28" t="s">
        <v>1394</v>
      </c>
      <c r="L517" s="55" t="s">
        <v>1395</v>
      </c>
      <c r="M517" s="67">
        <v>2161</v>
      </c>
      <c r="N517" s="68">
        <v>2161</v>
      </c>
      <c r="O517" s="25" t="s">
        <v>1398</v>
      </c>
      <c r="P517" s="75" t="s">
        <v>1399</v>
      </c>
      <c r="Q517" s="69">
        <v>2485</v>
      </c>
      <c r="R517" s="63">
        <v>2485</v>
      </c>
      <c r="S517" s="24" t="s">
        <v>80</v>
      </c>
      <c r="T517" s="54" t="s">
        <v>81</v>
      </c>
      <c r="U517" s="18">
        <v>2666</v>
      </c>
      <c r="V517" s="18">
        <v>2666</v>
      </c>
      <c r="W517" s="18" t="s">
        <v>1396</v>
      </c>
      <c r="X517" s="77" t="s">
        <v>1397</v>
      </c>
      <c r="Y517" s="49">
        <f t="shared" si="125"/>
        <v>2485</v>
      </c>
      <c r="Z517" s="16">
        <f t="shared" si="126"/>
        <v>5224.2832714162814</v>
      </c>
      <c r="AA517" s="35">
        <f t="shared" si="127"/>
        <v>2.1023272721997111</v>
      </c>
      <c r="AB517" s="36">
        <f t="shared" si="128"/>
        <v>7709.2832714162814</v>
      </c>
      <c r="AC517" s="36">
        <f t="shared" si="129"/>
        <v>-2739.2832714162814</v>
      </c>
      <c r="AD517" s="18">
        <f t="shared" ref="AD517:AD580" si="133">+IF(((IF(AND(F517&lt;=$AB517,F517&gt;=$AC517),F517,""))&lt;=0),"",(IF(AND(F517&lt;=$AB517,F517&gt;=$AC517),F517,"")))</f>
        <v>2017</v>
      </c>
      <c r="AE517" s="18" t="str">
        <f t="shared" ref="AE517:AE580" si="134">+IF(((IF(AND(J517&lt;=$AB517,J517&gt;=$AC517),J517,""))&lt;=0),"",(IF(AND(J517&lt;=$AB517,J517&gt;=$AC517),J517,"")))</f>
        <v/>
      </c>
      <c r="AF517" s="18">
        <f t="shared" ref="AF517:AF580" si="135">+IF(((IF(AND(N517&lt;=$AB517,N517&gt;=$AC517),N517,""))&lt;=0),"",(IF(AND(N517&lt;=$AB517,N517&gt;=$AC517),N517,"")))</f>
        <v>2161</v>
      </c>
      <c r="AG517" s="18">
        <f t="shared" ref="AG517:AG580" si="136">+IF(((IF(AND(R517&lt;=$AB517,R517&gt;=$AC517),R517,""))&lt;=0),"",(IF(AND(R517&lt;=$AB517,R517&gt;=$AC517),R517,"")))</f>
        <v>2485</v>
      </c>
      <c r="AH517" s="18">
        <f t="shared" ref="AH517:AH580" si="137">+IF(((IF(AND(V517&lt;=$AB517,V517&gt;=$AC517),V517,""))&lt;=0),"",(IF(AND(V517&lt;=$AB517,V517&gt;=$AC517),V517,"")))</f>
        <v>2666</v>
      </c>
      <c r="AI517" s="94">
        <f t="shared" si="130"/>
        <v>2323</v>
      </c>
      <c r="AJ517" s="39">
        <f t="shared" si="131"/>
        <v>296.32794333305793</v>
      </c>
      <c r="AK517" s="35">
        <f t="shared" si="132"/>
        <v>0.12756261013045972</v>
      </c>
      <c r="AN517" s="41"/>
    </row>
    <row r="518" spans="1:40" s="15" customFormat="1" ht="85.5" customHeight="1" x14ac:dyDescent="0.2">
      <c r="A518" s="81">
        <v>511</v>
      </c>
      <c r="B518" s="82" t="s">
        <v>592</v>
      </c>
      <c r="C518" s="82" t="s">
        <v>1248</v>
      </c>
      <c r="D518" s="83" t="s">
        <v>1391</v>
      </c>
      <c r="E518" s="64">
        <v>99893</v>
      </c>
      <c r="F518" s="65">
        <v>99893</v>
      </c>
      <c r="G518" s="25" t="s">
        <v>1392</v>
      </c>
      <c r="H518" s="52" t="s">
        <v>1393</v>
      </c>
      <c r="I518" s="62">
        <v>80000</v>
      </c>
      <c r="J518" s="66">
        <v>80000</v>
      </c>
      <c r="K518" s="28" t="s">
        <v>1394</v>
      </c>
      <c r="L518" s="55" t="s">
        <v>1395</v>
      </c>
      <c r="M518" s="67">
        <v>106987</v>
      </c>
      <c r="N518" s="68">
        <v>106987</v>
      </c>
      <c r="O518" s="25" t="s">
        <v>1398</v>
      </c>
      <c r="P518" s="75" t="s">
        <v>1399</v>
      </c>
      <c r="Q518" s="69">
        <v>123034</v>
      </c>
      <c r="R518" s="63">
        <v>123034</v>
      </c>
      <c r="S518" s="24" t="s">
        <v>80</v>
      </c>
      <c r="T518" s="54" t="s">
        <v>81</v>
      </c>
      <c r="U518" s="18">
        <v>131983</v>
      </c>
      <c r="V518" s="18">
        <v>131983</v>
      </c>
      <c r="W518" s="18" t="s">
        <v>1396</v>
      </c>
      <c r="X518" s="77" t="s">
        <v>1397</v>
      </c>
      <c r="Y518" s="49">
        <f t="shared" si="125"/>
        <v>106987</v>
      </c>
      <c r="Z518" s="16">
        <f t="shared" si="126"/>
        <v>20317.697588555628</v>
      </c>
      <c r="AA518" s="35">
        <f t="shared" si="127"/>
        <v>0.18990809713848997</v>
      </c>
      <c r="AB518" s="36">
        <f t="shared" si="128"/>
        <v>127304.69758855563</v>
      </c>
      <c r="AC518" s="36">
        <f t="shared" si="129"/>
        <v>86669.302411444369</v>
      </c>
      <c r="AD518" s="18">
        <f t="shared" si="133"/>
        <v>99893</v>
      </c>
      <c r="AE518" s="18" t="str">
        <f t="shared" si="134"/>
        <v/>
      </c>
      <c r="AF518" s="18">
        <f t="shared" si="135"/>
        <v>106987</v>
      </c>
      <c r="AG518" s="18">
        <f t="shared" si="136"/>
        <v>123034</v>
      </c>
      <c r="AH518" s="18" t="str">
        <f t="shared" si="137"/>
        <v/>
      </c>
      <c r="AI518" s="94">
        <f t="shared" si="130"/>
        <v>106987</v>
      </c>
      <c r="AJ518" s="39">
        <f t="shared" si="131"/>
        <v>11855.63808208286</v>
      </c>
      <c r="AK518" s="35">
        <f t="shared" si="132"/>
        <v>0.11081381926853599</v>
      </c>
      <c r="AN518" s="41"/>
    </row>
    <row r="519" spans="1:40" s="15" customFormat="1" ht="85.5" customHeight="1" x14ac:dyDescent="0.2">
      <c r="A519" s="81">
        <v>512</v>
      </c>
      <c r="B519" s="82" t="s">
        <v>593</v>
      </c>
      <c r="C519" s="82" t="s">
        <v>1249</v>
      </c>
      <c r="D519" s="83" t="s">
        <v>1391</v>
      </c>
      <c r="E519" s="64">
        <v>159183</v>
      </c>
      <c r="F519" s="65">
        <v>159183</v>
      </c>
      <c r="G519" s="25" t="s">
        <v>1392</v>
      </c>
      <c r="H519" s="52" t="s">
        <v>1393</v>
      </c>
      <c r="I519" s="62">
        <v>150000</v>
      </c>
      <c r="J519" s="66">
        <v>150000</v>
      </c>
      <c r="K519" s="28" t="s">
        <v>1394</v>
      </c>
      <c r="L519" s="55" t="s">
        <v>1395</v>
      </c>
      <c r="M519" s="67">
        <v>170488</v>
      </c>
      <c r="N519" s="68">
        <v>170488</v>
      </c>
      <c r="O519" s="25" t="s">
        <v>1398</v>
      </c>
      <c r="P519" s="75" t="s">
        <v>1399</v>
      </c>
      <c r="Q519" s="69">
        <v>196061</v>
      </c>
      <c r="R519" s="63">
        <v>196061</v>
      </c>
      <c r="S519" s="24" t="s">
        <v>80</v>
      </c>
      <c r="T519" s="54" t="s">
        <v>81</v>
      </c>
      <c r="U519" s="18">
        <v>210321</v>
      </c>
      <c r="V519" s="18">
        <v>210321</v>
      </c>
      <c r="W519" s="18" t="s">
        <v>1396</v>
      </c>
      <c r="X519" s="77" t="s">
        <v>1397</v>
      </c>
      <c r="Y519" s="49">
        <f t="shared" si="125"/>
        <v>170488</v>
      </c>
      <c r="Z519" s="16">
        <f t="shared" si="126"/>
        <v>25309.289960407878</v>
      </c>
      <c r="AA519" s="35">
        <f t="shared" si="127"/>
        <v>0.14845203158232767</v>
      </c>
      <c r="AB519" s="36">
        <f t="shared" si="128"/>
        <v>195797.28996040788</v>
      </c>
      <c r="AC519" s="36">
        <f t="shared" si="129"/>
        <v>145178.71003959212</v>
      </c>
      <c r="AD519" s="18">
        <f t="shared" si="133"/>
        <v>159183</v>
      </c>
      <c r="AE519" s="18">
        <f t="shared" si="134"/>
        <v>150000</v>
      </c>
      <c r="AF519" s="18">
        <f t="shared" si="135"/>
        <v>170488</v>
      </c>
      <c r="AG519" s="18" t="str">
        <f t="shared" si="136"/>
        <v/>
      </c>
      <c r="AH519" s="18" t="str">
        <f t="shared" si="137"/>
        <v/>
      </c>
      <c r="AI519" s="94">
        <f t="shared" si="130"/>
        <v>159183</v>
      </c>
      <c r="AJ519" s="39">
        <f t="shared" si="131"/>
        <v>10262.298784060682</v>
      </c>
      <c r="AK519" s="35">
        <f t="shared" si="132"/>
        <v>6.4468559984801652E-2</v>
      </c>
      <c r="AN519" s="41"/>
    </row>
    <row r="520" spans="1:40" s="15" customFormat="1" ht="85.5" customHeight="1" x14ac:dyDescent="0.2">
      <c r="A520" s="81">
        <v>513</v>
      </c>
      <c r="B520" s="82" t="s">
        <v>594</v>
      </c>
      <c r="C520" s="82" t="s">
        <v>1250</v>
      </c>
      <c r="D520" s="83" t="s">
        <v>1391</v>
      </c>
      <c r="E520" s="64">
        <v>155300</v>
      </c>
      <c r="F520" s="65">
        <v>155300</v>
      </c>
      <c r="G520" s="25" t="s">
        <v>1392</v>
      </c>
      <c r="H520" s="52" t="s">
        <v>1393</v>
      </c>
      <c r="I520" s="62">
        <v>140000</v>
      </c>
      <c r="J520" s="66">
        <v>140000</v>
      </c>
      <c r="K520" s="28" t="s">
        <v>1394</v>
      </c>
      <c r="L520" s="55" t="s">
        <v>1395</v>
      </c>
      <c r="M520" s="67">
        <v>166329</v>
      </c>
      <c r="N520" s="68">
        <v>166329</v>
      </c>
      <c r="O520" s="25" t="s">
        <v>1398</v>
      </c>
      <c r="P520" s="75" t="s">
        <v>1399</v>
      </c>
      <c r="Q520" s="69">
        <v>191279</v>
      </c>
      <c r="R520" s="63">
        <v>191279</v>
      </c>
      <c r="S520" s="24" t="s">
        <v>80</v>
      </c>
      <c r="T520" s="54" t="s">
        <v>81</v>
      </c>
      <c r="U520" s="18">
        <v>205191</v>
      </c>
      <c r="V520" s="18">
        <v>205191</v>
      </c>
      <c r="W520" s="18" t="s">
        <v>1396</v>
      </c>
      <c r="X520" s="77" t="s">
        <v>1397</v>
      </c>
      <c r="Y520" s="49">
        <f t="shared" si="125"/>
        <v>166329</v>
      </c>
      <c r="Z520" s="16">
        <f t="shared" si="126"/>
        <v>26493.630379772359</v>
      </c>
      <c r="AA520" s="35">
        <f t="shared" si="127"/>
        <v>0.15928449266076486</v>
      </c>
      <c r="AB520" s="36">
        <f t="shared" si="128"/>
        <v>192822.63037977237</v>
      </c>
      <c r="AC520" s="36">
        <f t="shared" si="129"/>
        <v>139835.36962022763</v>
      </c>
      <c r="AD520" s="18">
        <f t="shared" si="133"/>
        <v>155300</v>
      </c>
      <c r="AE520" s="18">
        <f t="shared" si="134"/>
        <v>140000</v>
      </c>
      <c r="AF520" s="18">
        <f t="shared" si="135"/>
        <v>166329</v>
      </c>
      <c r="AG520" s="18">
        <f t="shared" si="136"/>
        <v>191279</v>
      </c>
      <c r="AH520" s="18" t="str">
        <f t="shared" si="137"/>
        <v/>
      </c>
      <c r="AI520" s="94">
        <f t="shared" si="130"/>
        <v>160814.5</v>
      </c>
      <c r="AJ520" s="39">
        <f t="shared" si="131"/>
        <v>21593.733396520391</v>
      </c>
      <c r="AK520" s="35">
        <f t="shared" si="132"/>
        <v>0.1342772784576042</v>
      </c>
      <c r="AN520" s="41"/>
    </row>
    <row r="521" spans="1:40" s="15" customFormat="1" ht="85.5" customHeight="1" x14ac:dyDescent="0.2">
      <c r="A521" s="81">
        <v>514</v>
      </c>
      <c r="B521" s="82" t="s">
        <v>595</v>
      </c>
      <c r="C521" s="82" t="s">
        <v>1251</v>
      </c>
      <c r="D521" s="83" t="s">
        <v>1391</v>
      </c>
      <c r="E521" s="64">
        <v>55176</v>
      </c>
      <c r="F521" s="65">
        <v>55176</v>
      </c>
      <c r="G521" s="25" t="s">
        <v>1392</v>
      </c>
      <c r="H521" s="52" t="s">
        <v>1393</v>
      </c>
      <c r="I521" s="62">
        <v>50000</v>
      </c>
      <c r="J521" s="66">
        <v>50000</v>
      </c>
      <c r="K521" s="28" t="s">
        <v>1394</v>
      </c>
      <c r="L521" s="55" t="s">
        <v>1395</v>
      </c>
      <c r="M521" s="67">
        <v>59095</v>
      </c>
      <c r="N521" s="68">
        <v>59095</v>
      </c>
      <c r="O521" s="25" t="s">
        <v>1398</v>
      </c>
      <c r="P521" s="75" t="s">
        <v>1399</v>
      </c>
      <c r="Q521" s="69">
        <v>67959</v>
      </c>
      <c r="R521" s="63">
        <v>67959</v>
      </c>
      <c r="S521" s="24" t="s">
        <v>80</v>
      </c>
      <c r="T521" s="54" t="s">
        <v>81</v>
      </c>
      <c r="U521" s="18">
        <v>72902</v>
      </c>
      <c r="V521" s="18">
        <v>72902</v>
      </c>
      <c r="W521" s="18" t="s">
        <v>1396</v>
      </c>
      <c r="X521" s="77" t="s">
        <v>1397</v>
      </c>
      <c r="Y521" s="49">
        <f t="shared" si="125"/>
        <v>59095</v>
      </c>
      <c r="Z521" s="16">
        <f t="shared" si="126"/>
        <v>9335.8154598299661</v>
      </c>
      <c r="AA521" s="35">
        <f t="shared" si="127"/>
        <v>0.15797978610423835</v>
      </c>
      <c r="AB521" s="36">
        <f t="shared" si="128"/>
        <v>68430.815459829959</v>
      </c>
      <c r="AC521" s="36">
        <f t="shared" si="129"/>
        <v>49759.184540170034</v>
      </c>
      <c r="AD521" s="18">
        <f t="shared" si="133"/>
        <v>55176</v>
      </c>
      <c r="AE521" s="18">
        <f t="shared" si="134"/>
        <v>50000</v>
      </c>
      <c r="AF521" s="18">
        <f t="shared" si="135"/>
        <v>59095</v>
      </c>
      <c r="AG521" s="18">
        <f t="shared" si="136"/>
        <v>67959</v>
      </c>
      <c r="AH521" s="18" t="str">
        <f t="shared" si="137"/>
        <v/>
      </c>
      <c r="AI521" s="94">
        <f t="shared" si="130"/>
        <v>57135.5</v>
      </c>
      <c r="AJ521" s="39">
        <f t="shared" si="131"/>
        <v>7579.4119604799598</v>
      </c>
      <c r="AK521" s="35">
        <f t="shared" si="132"/>
        <v>0.13265678886996629</v>
      </c>
      <c r="AN521" s="41"/>
    </row>
    <row r="522" spans="1:40" s="15" customFormat="1" ht="85.5" customHeight="1" x14ac:dyDescent="0.2">
      <c r="A522" s="81">
        <v>515</v>
      </c>
      <c r="B522" s="82" t="s">
        <v>596</v>
      </c>
      <c r="C522" s="82" t="s">
        <v>1252</v>
      </c>
      <c r="D522" s="83" t="s">
        <v>1391</v>
      </c>
      <c r="E522" s="64">
        <v>43444</v>
      </c>
      <c r="F522" s="65">
        <v>43444</v>
      </c>
      <c r="G522" s="25" t="s">
        <v>1392</v>
      </c>
      <c r="H522" s="52" t="s">
        <v>1393</v>
      </c>
      <c r="I522" s="62">
        <v>20000</v>
      </c>
      <c r="J522" s="66">
        <v>20000</v>
      </c>
      <c r="K522" s="28" t="s">
        <v>1394</v>
      </c>
      <c r="L522" s="55" t="s">
        <v>1395</v>
      </c>
      <c r="M522" s="67">
        <v>46530</v>
      </c>
      <c r="N522" s="68">
        <v>46530</v>
      </c>
      <c r="O522" s="25" t="s">
        <v>1398</v>
      </c>
      <c r="P522" s="75" t="s">
        <v>1399</v>
      </c>
      <c r="Q522" s="69">
        <v>53509</v>
      </c>
      <c r="R522" s="63">
        <v>53509</v>
      </c>
      <c r="S522" s="24" t="s">
        <v>80</v>
      </c>
      <c r="T522" s="54" t="s">
        <v>81</v>
      </c>
      <c r="U522" s="18">
        <v>57401</v>
      </c>
      <c r="V522" s="18">
        <v>57401</v>
      </c>
      <c r="W522" s="18" t="s">
        <v>1396</v>
      </c>
      <c r="X522" s="77" t="s">
        <v>1397</v>
      </c>
      <c r="Y522" s="49">
        <f t="shared" si="125"/>
        <v>46530</v>
      </c>
      <c r="Z522" s="16">
        <f t="shared" si="126"/>
        <v>14599.328981155257</v>
      </c>
      <c r="AA522" s="35">
        <f t="shared" si="127"/>
        <v>0.313761637248125</v>
      </c>
      <c r="AB522" s="36">
        <f t="shared" si="128"/>
        <v>61129.328981155253</v>
      </c>
      <c r="AC522" s="36">
        <f t="shared" si="129"/>
        <v>31930.671018844743</v>
      </c>
      <c r="AD522" s="18">
        <f t="shared" si="133"/>
        <v>43444</v>
      </c>
      <c r="AE522" s="18" t="str">
        <f t="shared" si="134"/>
        <v/>
      </c>
      <c r="AF522" s="18">
        <f t="shared" si="135"/>
        <v>46530</v>
      </c>
      <c r="AG522" s="18">
        <f t="shared" si="136"/>
        <v>53509</v>
      </c>
      <c r="AH522" s="18">
        <f t="shared" si="137"/>
        <v>57401</v>
      </c>
      <c r="AI522" s="94">
        <f t="shared" si="130"/>
        <v>50019.5</v>
      </c>
      <c r="AJ522" s="39">
        <f t="shared" si="131"/>
        <v>6374.8085984338904</v>
      </c>
      <c r="AK522" s="35">
        <f t="shared" si="132"/>
        <v>0.12744646784621777</v>
      </c>
      <c r="AN522" s="41"/>
    </row>
    <row r="523" spans="1:40" s="15" customFormat="1" ht="85.5" customHeight="1" x14ac:dyDescent="0.2">
      <c r="A523" s="81">
        <v>516</v>
      </c>
      <c r="B523" s="82" t="s">
        <v>597</v>
      </c>
      <c r="C523" s="82" t="s">
        <v>1253</v>
      </c>
      <c r="D523" s="83" t="s">
        <v>1391</v>
      </c>
      <c r="E523" s="64">
        <v>36164</v>
      </c>
      <c r="F523" s="65">
        <v>36164</v>
      </c>
      <c r="G523" s="25" t="s">
        <v>1392</v>
      </c>
      <c r="H523" s="52" t="s">
        <v>1393</v>
      </c>
      <c r="I523" s="62">
        <v>40000</v>
      </c>
      <c r="J523" s="66">
        <v>40000</v>
      </c>
      <c r="K523" s="28" t="s">
        <v>1394</v>
      </c>
      <c r="L523" s="55" t="s">
        <v>1395</v>
      </c>
      <c r="M523" s="67">
        <v>38732</v>
      </c>
      <c r="N523" s="68">
        <v>38732</v>
      </c>
      <c r="O523" s="25" t="s">
        <v>1398</v>
      </c>
      <c r="P523" s="75" t="s">
        <v>1399</v>
      </c>
      <c r="Q523" s="69">
        <v>44542</v>
      </c>
      <c r="R523" s="63">
        <v>44542</v>
      </c>
      <c r="S523" s="24" t="s">
        <v>80</v>
      </c>
      <c r="T523" s="54" t="s">
        <v>81</v>
      </c>
      <c r="U523" s="18">
        <v>47782</v>
      </c>
      <c r="V523" s="18">
        <v>47782</v>
      </c>
      <c r="W523" s="18" t="s">
        <v>1396</v>
      </c>
      <c r="X523" s="77" t="s">
        <v>1397</v>
      </c>
      <c r="Y523" s="49">
        <f t="shared" si="125"/>
        <v>40000</v>
      </c>
      <c r="Z523" s="16">
        <f t="shared" si="126"/>
        <v>4666.0027861114695</v>
      </c>
      <c r="AA523" s="35">
        <f t="shared" si="127"/>
        <v>0.11665006965278674</v>
      </c>
      <c r="AB523" s="36">
        <f t="shared" si="128"/>
        <v>44666.002786111472</v>
      </c>
      <c r="AC523" s="36">
        <f t="shared" si="129"/>
        <v>35333.997213888528</v>
      </c>
      <c r="AD523" s="18">
        <f t="shared" si="133"/>
        <v>36164</v>
      </c>
      <c r="AE523" s="18">
        <f t="shared" si="134"/>
        <v>40000</v>
      </c>
      <c r="AF523" s="18">
        <f t="shared" si="135"/>
        <v>38732</v>
      </c>
      <c r="AG523" s="18">
        <f t="shared" si="136"/>
        <v>44542</v>
      </c>
      <c r="AH523" s="18" t="str">
        <f t="shared" si="137"/>
        <v/>
      </c>
      <c r="AI523" s="94">
        <f t="shared" si="130"/>
        <v>39366</v>
      </c>
      <c r="AJ523" s="39">
        <f t="shared" si="131"/>
        <v>3505.8771132675679</v>
      </c>
      <c r="AK523" s="35">
        <f t="shared" si="132"/>
        <v>8.9058505138128533E-2</v>
      </c>
      <c r="AN523" s="41"/>
    </row>
    <row r="524" spans="1:40" s="15" customFormat="1" ht="85.5" customHeight="1" x14ac:dyDescent="0.2">
      <c r="A524" s="81">
        <v>517</v>
      </c>
      <c r="B524" s="82" t="s">
        <v>598</v>
      </c>
      <c r="C524" s="82" t="s">
        <v>1254</v>
      </c>
      <c r="D524" s="83" t="s">
        <v>1391</v>
      </c>
      <c r="E524" s="64">
        <v>36013</v>
      </c>
      <c r="F524" s="65">
        <v>36013</v>
      </c>
      <c r="G524" s="25" t="s">
        <v>1392</v>
      </c>
      <c r="H524" s="52" t="s">
        <v>1393</v>
      </c>
      <c r="I524" s="62">
        <v>80000</v>
      </c>
      <c r="J524" s="66">
        <v>80000</v>
      </c>
      <c r="K524" s="28" t="s">
        <v>1394</v>
      </c>
      <c r="L524" s="55" t="s">
        <v>1395</v>
      </c>
      <c r="M524" s="67">
        <v>38570</v>
      </c>
      <c r="N524" s="68">
        <v>38570</v>
      </c>
      <c r="O524" s="25" t="s">
        <v>1398</v>
      </c>
      <c r="P524" s="75" t="s">
        <v>1399</v>
      </c>
      <c r="Q524" s="69">
        <v>44356</v>
      </c>
      <c r="R524" s="63">
        <v>44356</v>
      </c>
      <c r="S524" s="24" t="s">
        <v>80</v>
      </c>
      <c r="T524" s="54" t="s">
        <v>81</v>
      </c>
      <c r="U524" s="18">
        <v>47582</v>
      </c>
      <c r="V524" s="18">
        <v>47582</v>
      </c>
      <c r="W524" s="18" t="s">
        <v>1396</v>
      </c>
      <c r="X524" s="77" t="s">
        <v>1397</v>
      </c>
      <c r="Y524" s="49">
        <f t="shared" si="125"/>
        <v>44356</v>
      </c>
      <c r="Z524" s="16">
        <f t="shared" si="126"/>
        <v>17759.235912617405</v>
      </c>
      <c r="AA524" s="35">
        <f t="shared" si="127"/>
        <v>0.40037956336498792</v>
      </c>
      <c r="AB524" s="36">
        <f t="shared" si="128"/>
        <v>62115.235912617405</v>
      </c>
      <c r="AC524" s="36">
        <f t="shared" si="129"/>
        <v>26596.764087382595</v>
      </c>
      <c r="AD524" s="18">
        <f t="shared" si="133"/>
        <v>36013</v>
      </c>
      <c r="AE524" s="18" t="str">
        <f t="shared" si="134"/>
        <v/>
      </c>
      <c r="AF524" s="18">
        <f t="shared" si="135"/>
        <v>38570</v>
      </c>
      <c r="AG524" s="18">
        <f t="shared" si="136"/>
        <v>44356</v>
      </c>
      <c r="AH524" s="18">
        <f t="shared" si="137"/>
        <v>47582</v>
      </c>
      <c r="AI524" s="94">
        <f t="shared" si="130"/>
        <v>41463</v>
      </c>
      <c r="AJ524" s="39">
        <f t="shared" si="131"/>
        <v>5284.3059698822635</v>
      </c>
      <c r="AK524" s="35">
        <f t="shared" si="132"/>
        <v>0.12744630079546254</v>
      </c>
      <c r="AN524" s="41"/>
    </row>
    <row r="525" spans="1:40" s="15" customFormat="1" ht="85.5" customHeight="1" x14ac:dyDescent="0.2">
      <c r="A525" s="81">
        <v>518</v>
      </c>
      <c r="B525" s="82" t="s">
        <v>599</v>
      </c>
      <c r="C525" s="82" t="s">
        <v>1255</v>
      </c>
      <c r="D525" s="83" t="s">
        <v>1391</v>
      </c>
      <c r="E525" s="64">
        <v>29022</v>
      </c>
      <c r="F525" s="65">
        <v>29022</v>
      </c>
      <c r="G525" s="25" t="s">
        <v>1392</v>
      </c>
      <c r="H525" s="52" t="s">
        <v>1393</v>
      </c>
      <c r="I525" s="62">
        <v>10000</v>
      </c>
      <c r="J525" s="66">
        <v>10000</v>
      </c>
      <c r="K525" s="28" t="s">
        <v>1394</v>
      </c>
      <c r="L525" s="55" t="s">
        <v>1395</v>
      </c>
      <c r="M525" s="67">
        <v>31083</v>
      </c>
      <c r="N525" s="68">
        <v>31083</v>
      </c>
      <c r="O525" s="25" t="s">
        <v>1398</v>
      </c>
      <c r="P525" s="75" t="s">
        <v>1399</v>
      </c>
      <c r="Q525" s="69">
        <v>35746</v>
      </c>
      <c r="R525" s="63">
        <v>35746</v>
      </c>
      <c r="S525" s="24" t="s">
        <v>80</v>
      </c>
      <c r="T525" s="54" t="s">
        <v>81</v>
      </c>
      <c r="U525" s="18">
        <v>38345</v>
      </c>
      <c r="V525" s="18">
        <v>38345</v>
      </c>
      <c r="W525" s="18" t="s">
        <v>1396</v>
      </c>
      <c r="X525" s="77" t="s">
        <v>1397</v>
      </c>
      <c r="Y525" s="49">
        <f t="shared" si="125"/>
        <v>31083</v>
      </c>
      <c r="Z525" s="16">
        <f t="shared" si="126"/>
        <v>11158.490386248493</v>
      </c>
      <c r="AA525" s="35">
        <f t="shared" si="127"/>
        <v>0.35899013564483778</v>
      </c>
      <c r="AB525" s="36">
        <f t="shared" si="128"/>
        <v>42241.490386248493</v>
      </c>
      <c r="AC525" s="36">
        <f t="shared" si="129"/>
        <v>19924.509613751507</v>
      </c>
      <c r="AD525" s="18">
        <f t="shared" si="133"/>
        <v>29022</v>
      </c>
      <c r="AE525" s="18" t="str">
        <f t="shared" si="134"/>
        <v/>
      </c>
      <c r="AF525" s="18">
        <f t="shared" si="135"/>
        <v>31083</v>
      </c>
      <c r="AG525" s="18">
        <f t="shared" si="136"/>
        <v>35746</v>
      </c>
      <c r="AH525" s="18">
        <f t="shared" si="137"/>
        <v>38345</v>
      </c>
      <c r="AI525" s="94">
        <f t="shared" si="130"/>
        <v>33414.5</v>
      </c>
      <c r="AJ525" s="39">
        <f t="shared" si="131"/>
        <v>4258.4547275586565</v>
      </c>
      <c r="AK525" s="35">
        <f t="shared" si="132"/>
        <v>0.12744331734901485</v>
      </c>
      <c r="AN525" s="41"/>
    </row>
    <row r="526" spans="1:40" s="15" customFormat="1" ht="85.5" customHeight="1" x14ac:dyDescent="0.2">
      <c r="A526" s="81">
        <v>519</v>
      </c>
      <c r="B526" s="82" t="s">
        <v>600</v>
      </c>
      <c r="C526" s="82" t="s">
        <v>1256</v>
      </c>
      <c r="D526" s="83" t="s">
        <v>1391</v>
      </c>
      <c r="E526" s="64">
        <v>20623</v>
      </c>
      <c r="F526" s="65">
        <v>20623</v>
      </c>
      <c r="G526" s="25" t="s">
        <v>1392</v>
      </c>
      <c r="H526" s="52" t="s">
        <v>1393</v>
      </c>
      <c r="I526" s="62">
        <v>30000</v>
      </c>
      <c r="J526" s="66">
        <v>30000</v>
      </c>
      <c r="K526" s="28" t="s">
        <v>1394</v>
      </c>
      <c r="L526" s="55" t="s">
        <v>1395</v>
      </c>
      <c r="M526" s="67">
        <v>22087</v>
      </c>
      <c r="N526" s="68">
        <v>22087</v>
      </c>
      <c r="O526" s="25" t="s">
        <v>1398</v>
      </c>
      <c r="P526" s="75" t="s">
        <v>1399</v>
      </c>
      <c r="Q526" s="69">
        <v>25400</v>
      </c>
      <c r="R526" s="63">
        <v>25400</v>
      </c>
      <c r="S526" s="24" t="s">
        <v>80</v>
      </c>
      <c r="T526" s="54" t="s">
        <v>81</v>
      </c>
      <c r="U526" s="18">
        <v>27247</v>
      </c>
      <c r="V526" s="18">
        <v>27247</v>
      </c>
      <c r="W526" s="18" t="s">
        <v>1396</v>
      </c>
      <c r="X526" s="77" t="s">
        <v>1397</v>
      </c>
      <c r="Y526" s="49">
        <f t="shared" si="125"/>
        <v>25400</v>
      </c>
      <c r="Z526" s="16">
        <f t="shared" si="126"/>
        <v>3802.2104491992486</v>
      </c>
      <c r="AA526" s="35">
        <f t="shared" si="127"/>
        <v>0.14969332477162395</v>
      </c>
      <c r="AB526" s="36">
        <f t="shared" si="128"/>
        <v>29202.21044919925</v>
      </c>
      <c r="AC526" s="36">
        <f t="shared" si="129"/>
        <v>21597.78955080075</v>
      </c>
      <c r="AD526" s="18" t="str">
        <f t="shared" si="133"/>
        <v/>
      </c>
      <c r="AE526" s="18" t="str">
        <f t="shared" si="134"/>
        <v/>
      </c>
      <c r="AF526" s="18">
        <f t="shared" si="135"/>
        <v>22087</v>
      </c>
      <c r="AG526" s="18">
        <f t="shared" si="136"/>
        <v>25400</v>
      </c>
      <c r="AH526" s="18">
        <f t="shared" si="137"/>
        <v>27247</v>
      </c>
      <c r="AI526" s="94">
        <f t="shared" si="130"/>
        <v>25400</v>
      </c>
      <c r="AJ526" s="39">
        <f t="shared" si="131"/>
        <v>2614.4782143543162</v>
      </c>
      <c r="AK526" s="35">
        <f t="shared" si="132"/>
        <v>0.10293221316355576</v>
      </c>
      <c r="AN526" s="41"/>
    </row>
    <row r="527" spans="1:40" s="15" customFormat="1" ht="85.5" customHeight="1" x14ac:dyDescent="0.2">
      <c r="A527" s="81">
        <v>520</v>
      </c>
      <c r="B527" s="82" t="s">
        <v>601</v>
      </c>
      <c r="C527" s="82" t="s">
        <v>1257</v>
      </c>
      <c r="D527" s="83" t="s">
        <v>1391</v>
      </c>
      <c r="E527" s="64">
        <v>86624</v>
      </c>
      <c r="F527" s="65">
        <v>86624</v>
      </c>
      <c r="G527" s="25" t="s">
        <v>1392</v>
      </c>
      <c r="H527" s="52" t="s">
        <v>1393</v>
      </c>
      <c r="I527" s="62">
        <v>80000</v>
      </c>
      <c r="J527" s="66">
        <v>80000</v>
      </c>
      <c r="K527" s="28" t="s">
        <v>1394</v>
      </c>
      <c r="L527" s="55" t="s">
        <v>1395</v>
      </c>
      <c r="M527" s="67">
        <v>92776</v>
      </c>
      <c r="N527" s="68">
        <v>92776</v>
      </c>
      <c r="O527" s="25" t="s">
        <v>1398</v>
      </c>
      <c r="P527" s="75" t="s">
        <v>1399</v>
      </c>
      <c r="Q527" s="69">
        <v>106693</v>
      </c>
      <c r="R527" s="63">
        <v>106693</v>
      </c>
      <c r="S527" s="24" t="s">
        <v>80</v>
      </c>
      <c r="T527" s="54" t="s">
        <v>81</v>
      </c>
      <c r="U527" s="18">
        <v>114453</v>
      </c>
      <c r="V527" s="18">
        <v>114453</v>
      </c>
      <c r="W527" s="18" t="s">
        <v>1396</v>
      </c>
      <c r="X527" s="77" t="s">
        <v>1397</v>
      </c>
      <c r="Y527" s="49">
        <f t="shared" si="125"/>
        <v>92776</v>
      </c>
      <c r="Z527" s="16">
        <f t="shared" si="126"/>
        <v>14222.318611956376</v>
      </c>
      <c r="AA527" s="35">
        <f t="shared" si="127"/>
        <v>0.15329738953992816</v>
      </c>
      <c r="AB527" s="36">
        <f t="shared" si="128"/>
        <v>106998.31861195638</v>
      </c>
      <c r="AC527" s="36">
        <f t="shared" si="129"/>
        <v>78553.681388043624</v>
      </c>
      <c r="AD527" s="18">
        <f t="shared" si="133"/>
        <v>86624</v>
      </c>
      <c r="AE527" s="18">
        <f t="shared" si="134"/>
        <v>80000</v>
      </c>
      <c r="AF527" s="18">
        <f t="shared" si="135"/>
        <v>92776</v>
      </c>
      <c r="AG527" s="18">
        <f t="shared" si="136"/>
        <v>106693</v>
      </c>
      <c r="AH527" s="18" t="str">
        <f t="shared" si="137"/>
        <v/>
      </c>
      <c r="AI527" s="94">
        <f t="shared" si="130"/>
        <v>89700</v>
      </c>
      <c r="AJ527" s="39">
        <f t="shared" si="131"/>
        <v>11379.493819293251</v>
      </c>
      <c r="AK527" s="35">
        <f t="shared" si="132"/>
        <v>0.12686169252277874</v>
      </c>
      <c r="AN527" s="41"/>
    </row>
    <row r="528" spans="1:40" s="15" customFormat="1" ht="85.5" customHeight="1" x14ac:dyDescent="0.2">
      <c r="A528" s="81">
        <v>521</v>
      </c>
      <c r="B528" s="82" t="s">
        <v>602</v>
      </c>
      <c r="C528" s="82" t="s">
        <v>1258</v>
      </c>
      <c r="D528" s="83" t="s">
        <v>1391</v>
      </c>
      <c r="E528" s="64">
        <v>35106</v>
      </c>
      <c r="F528" s="65">
        <v>35106</v>
      </c>
      <c r="G528" s="25" t="s">
        <v>1392</v>
      </c>
      <c r="H528" s="52" t="s">
        <v>1393</v>
      </c>
      <c r="I528" s="62">
        <v>150000</v>
      </c>
      <c r="J528" s="66">
        <v>150000</v>
      </c>
      <c r="K528" s="28" t="s">
        <v>1394</v>
      </c>
      <c r="L528" s="55" t="s">
        <v>1395</v>
      </c>
      <c r="M528" s="67">
        <v>37599</v>
      </c>
      <c r="N528" s="68">
        <v>37599</v>
      </c>
      <c r="O528" s="25" t="s">
        <v>1398</v>
      </c>
      <c r="P528" s="75" t="s">
        <v>1399</v>
      </c>
      <c r="Q528" s="69">
        <v>43239</v>
      </c>
      <c r="R528" s="63">
        <v>43239</v>
      </c>
      <c r="S528" s="24" t="s">
        <v>80</v>
      </c>
      <c r="T528" s="54" t="s">
        <v>81</v>
      </c>
      <c r="U528" s="18">
        <v>46384</v>
      </c>
      <c r="V528" s="18">
        <v>46384</v>
      </c>
      <c r="W528" s="18" t="s">
        <v>1396</v>
      </c>
      <c r="X528" s="77" t="s">
        <v>1397</v>
      </c>
      <c r="Y528" s="49">
        <f t="shared" si="125"/>
        <v>43239</v>
      </c>
      <c r="Z528" s="16">
        <f t="shared" si="126"/>
        <v>49136.154451686591</v>
      </c>
      <c r="AA528" s="35">
        <f t="shared" si="127"/>
        <v>1.1363850794811765</v>
      </c>
      <c r="AB528" s="36">
        <f t="shared" si="128"/>
        <v>92375.154451686598</v>
      </c>
      <c r="AC528" s="36">
        <f t="shared" si="129"/>
        <v>-5897.1544516865906</v>
      </c>
      <c r="AD528" s="18">
        <f t="shared" si="133"/>
        <v>35106</v>
      </c>
      <c r="AE528" s="18" t="str">
        <f t="shared" si="134"/>
        <v/>
      </c>
      <c r="AF528" s="18">
        <f t="shared" si="135"/>
        <v>37599</v>
      </c>
      <c r="AG528" s="18">
        <f t="shared" si="136"/>
        <v>43239</v>
      </c>
      <c r="AH528" s="18">
        <f t="shared" si="137"/>
        <v>46384</v>
      </c>
      <c r="AI528" s="94">
        <f t="shared" si="130"/>
        <v>40419</v>
      </c>
      <c r="AJ528" s="39">
        <f t="shared" si="131"/>
        <v>5151.3013889695876</v>
      </c>
      <c r="AK528" s="35">
        <f t="shared" si="132"/>
        <v>0.12744752193200196</v>
      </c>
      <c r="AN528" s="41"/>
    </row>
    <row r="529" spans="1:40" s="15" customFormat="1" ht="85.5" customHeight="1" x14ac:dyDescent="0.2">
      <c r="A529" s="81">
        <v>522</v>
      </c>
      <c r="B529" s="82" t="s">
        <v>603</v>
      </c>
      <c r="C529" s="82" t="s">
        <v>1259</v>
      </c>
      <c r="D529" s="83" t="s">
        <v>1391</v>
      </c>
      <c r="E529" s="64">
        <v>66682</v>
      </c>
      <c r="F529" s="65">
        <v>66682</v>
      </c>
      <c r="G529" s="25" t="s">
        <v>1392</v>
      </c>
      <c r="H529" s="52" t="s">
        <v>1393</v>
      </c>
      <c r="I529" s="62">
        <v>100000</v>
      </c>
      <c r="J529" s="66">
        <v>100000</v>
      </c>
      <c r="K529" s="28" t="s">
        <v>1394</v>
      </c>
      <c r="L529" s="55" t="s">
        <v>1395</v>
      </c>
      <c r="M529" s="67">
        <v>71418</v>
      </c>
      <c r="N529" s="68">
        <v>71418</v>
      </c>
      <c r="O529" s="25" t="s">
        <v>1398</v>
      </c>
      <c r="P529" s="75" t="s">
        <v>1399</v>
      </c>
      <c r="Q529" s="69">
        <v>82130</v>
      </c>
      <c r="R529" s="63">
        <v>82130</v>
      </c>
      <c r="S529" s="24" t="s">
        <v>80</v>
      </c>
      <c r="T529" s="54" t="s">
        <v>81</v>
      </c>
      <c r="U529" s="18">
        <v>88104</v>
      </c>
      <c r="V529" s="18">
        <v>88104</v>
      </c>
      <c r="W529" s="18" t="s">
        <v>1396</v>
      </c>
      <c r="X529" s="77" t="s">
        <v>1397</v>
      </c>
      <c r="Y529" s="49">
        <f t="shared" si="125"/>
        <v>82130</v>
      </c>
      <c r="Z529" s="16">
        <f t="shared" si="126"/>
        <v>13297.936426378335</v>
      </c>
      <c r="AA529" s="35">
        <f t="shared" si="127"/>
        <v>0.16191326465820449</v>
      </c>
      <c r="AB529" s="36">
        <f t="shared" si="128"/>
        <v>95427.936426378335</v>
      </c>
      <c r="AC529" s="36">
        <f t="shared" si="129"/>
        <v>68832.063573621665</v>
      </c>
      <c r="AD529" s="18" t="str">
        <f t="shared" si="133"/>
        <v/>
      </c>
      <c r="AE529" s="18" t="str">
        <f t="shared" si="134"/>
        <v/>
      </c>
      <c r="AF529" s="18">
        <f t="shared" si="135"/>
        <v>71418</v>
      </c>
      <c r="AG529" s="18">
        <f t="shared" si="136"/>
        <v>82130</v>
      </c>
      <c r="AH529" s="18">
        <f t="shared" si="137"/>
        <v>88104</v>
      </c>
      <c r="AI529" s="94">
        <f t="shared" si="130"/>
        <v>82130</v>
      </c>
      <c r="AJ529" s="39">
        <f t="shared" si="131"/>
        <v>8454.3698365598684</v>
      </c>
      <c r="AK529" s="35">
        <f t="shared" si="132"/>
        <v>0.10293887539948701</v>
      </c>
      <c r="AN529" s="41"/>
    </row>
    <row r="530" spans="1:40" s="15" customFormat="1" ht="85.5" customHeight="1" x14ac:dyDescent="0.2">
      <c r="A530" s="81">
        <v>523</v>
      </c>
      <c r="B530" s="82" t="s">
        <v>604</v>
      </c>
      <c r="C530" s="82" t="s">
        <v>1260</v>
      </c>
      <c r="D530" s="83" t="s">
        <v>1391</v>
      </c>
      <c r="E530" s="64">
        <v>34033</v>
      </c>
      <c r="F530" s="65">
        <v>34033</v>
      </c>
      <c r="G530" s="25" t="s">
        <v>1392</v>
      </c>
      <c r="H530" s="52" t="s">
        <v>1393</v>
      </c>
      <c r="I530" s="62">
        <v>140000</v>
      </c>
      <c r="J530" s="66">
        <v>140000</v>
      </c>
      <c r="K530" s="28" t="s">
        <v>1394</v>
      </c>
      <c r="L530" s="55" t="s">
        <v>1395</v>
      </c>
      <c r="M530" s="67">
        <v>36450</v>
      </c>
      <c r="N530" s="68">
        <v>36450</v>
      </c>
      <c r="O530" s="25" t="s">
        <v>1398</v>
      </c>
      <c r="P530" s="75" t="s">
        <v>1399</v>
      </c>
      <c r="Q530" s="69">
        <v>41918</v>
      </c>
      <c r="R530" s="63">
        <v>41918</v>
      </c>
      <c r="S530" s="24" t="s">
        <v>80</v>
      </c>
      <c r="T530" s="54" t="s">
        <v>81</v>
      </c>
      <c r="U530" s="18">
        <v>44967</v>
      </c>
      <c r="V530" s="18">
        <v>44967</v>
      </c>
      <c r="W530" s="18" t="s">
        <v>1396</v>
      </c>
      <c r="X530" s="77" t="s">
        <v>1397</v>
      </c>
      <c r="Y530" s="49">
        <f t="shared" si="125"/>
        <v>41918</v>
      </c>
      <c r="Z530" s="16">
        <f t="shared" si="126"/>
        <v>45222.92537308926</v>
      </c>
      <c r="AA530" s="35">
        <f t="shared" si="127"/>
        <v>1.0788426302087233</v>
      </c>
      <c r="AB530" s="36">
        <f t="shared" si="128"/>
        <v>87140.925373089267</v>
      </c>
      <c r="AC530" s="36">
        <f t="shared" si="129"/>
        <v>-3304.9253730892597</v>
      </c>
      <c r="AD530" s="18">
        <f t="shared" si="133"/>
        <v>34033</v>
      </c>
      <c r="AE530" s="18" t="str">
        <f t="shared" si="134"/>
        <v/>
      </c>
      <c r="AF530" s="18">
        <f t="shared" si="135"/>
        <v>36450</v>
      </c>
      <c r="AG530" s="18">
        <f t="shared" si="136"/>
        <v>41918</v>
      </c>
      <c r="AH530" s="18">
        <f t="shared" si="137"/>
        <v>44967</v>
      </c>
      <c r="AI530" s="94">
        <f t="shared" si="130"/>
        <v>39184</v>
      </c>
      <c r="AJ530" s="39">
        <f t="shared" si="131"/>
        <v>4994.1814811505064</v>
      </c>
      <c r="AK530" s="35">
        <f t="shared" si="132"/>
        <v>0.12745461109510275</v>
      </c>
      <c r="AN530" s="41"/>
    </row>
    <row r="531" spans="1:40" s="15" customFormat="1" ht="85.5" customHeight="1" x14ac:dyDescent="0.2">
      <c r="A531" s="81">
        <v>524</v>
      </c>
      <c r="B531" s="82" t="s">
        <v>605</v>
      </c>
      <c r="C531" s="82" t="s">
        <v>1261</v>
      </c>
      <c r="D531" s="83" t="s">
        <v>1391</v>
      </c>
      <c r="E531" s="64">
        <v>26171</v>
      </c>
      <c r="F531" s="65">
        <v>26171</v>
      </c>
      <c r="G531" s="25" t="s">
        <v>1392</v>
      </c>
      <c r="H531" s="52" t="s">
        <v>1393</v>
      </c>
      <c r="I531" s="62">
        <v>50000</v>
      </c>
      <c r="J531" s="66">
        <v>50000</v>
      </c>
      <c r="K531" s="28" t="s">
        <v>1394</v>
      </c>
      <c r="L531" s="55" t="s">
        <v>1395</v>
      </c>
      <c r="M531" s="67">
        <v>28030</v>
      </c>
      <c r="N531" s="68">
        <v>28030</v>
      </c>
      <c r="O531" s="25" t="s">
        <v>1398</v>
      </c>
      <c r="P531" s="75" t="s">
        <v>1399</v>
      </c>
      <c r="Q531" s="69">
        <v>32234</v>
      </c>
      <c r="R531" s="63">
        <v>32234</v>
      </c>
      <c r="S531" s="24" t="s">
        <v>80</v>
      </c>
      <c r="T531" s="54" t="s">
        <v>81</v>
      </c>
      <c r="U531" s="18">
        <v>34578</v>
      </c>
      <c r="V531" s="18">
        <v>34578</v>
      </c>
      <c r="W531" s="18" t="s">
        <v>1396</v>
      </c>
      <c r="X531" s="77" t="s">
        <v>1397</v>
      </c>
      <c r="Y531" s="49">
        <f t="shared" si="125"/>
        <v>32234</v>
      </c>
      <c r="Z531" s="16">
        <f t="shared" si="126"/>
        <v>9436.3889703636087</v>
      </c>
      <c r="AA531" s="35">
        <f t="shared" si="127"/>
        <v>0.29274644693068214</v>
      </c>
      <c r="AB531" s="36">
        <f t="shared" si="128"/>
        <v>41670.388970363609</v>
      </c>
      <c r="AC531" s="36">
        <f t="shared" si="129"/>
        <v>22797.611029636391</v>
      </c>
      <c r="AD531" s="18">
        <f t="shared" si="133"/>
        <v>26171</v>
      </c>
      <c r="AE531" s="18" t="str">
        <f t="shared" si="134"/>
        <v/>
      </c>
      <c r="AF531" s="18">
        <f t="shared" si="135"/>
        <v>28030</v>
      </c>
      <c r="AG531" s="18">
        <f t="shared" si="136"/>
        <v>32234</v>
      </c>
      <c r="AH531" s="18">
        <f t="shared" si="137"/>
        <v>34578</v>
      </c>
      <c r="AI531" s="94">
        <f t="shared" si="130"/>
        <v>30132</v>
      </c>
      <c r="AJ531" s="39">
        <f t="shared" si="131"/>
        <v>3839.89751382334</v>
      </c>
      <c r="AK531" s="35">
        <f t="shared" si="132"/>
        <v>0.12743586598378268</v>
      </c>
      <c r="AN531" s="41"/>
    </row>
    <row r="532" spans="1:40" s="15" customFormat="1" ht="85.5" customHeight="1" x14ac:dyDescent="0.2">
      <c r="A532" s="81">
        <v>525</v>
      </c>
      <c r="B532" s="82" t="s">
        <v>606</v>
      </c>
      <c r="C532" s="82" t="s">
        <v>1262</v>
      </c>
      <c r="D532" s="83" t="s">
        <v>1391</v>
      </c>
      <c r="E532" s="64">
        <v>77994</v>
      </c>
      <c r="F532" s="65">
        <v>77994</v>
      </c>
      <c r="G532" s="25" t="s">
        <v>1392</v>
      </c>
      <c r="H532" s="52" t="s">
        <v>1393</v>
      </c>
      <c r="I532" s="62">
        <v>200000</v>
      </c>
      <c r="J532" s="66">
        <v>200000</v>
      </c>
      <c r="K532" s="28" t="s">
        <v>1394</v>
      </c>
      <c r="L532" s="55" t="s">
        <v>1395</v>
      </c>
      <c r="M532" s="67">
        <v>83533</v>
      </c>
      <c r="N532" s="68">
        <v>83533</v>
      </c>
      <c r="O532" s="25" t="s">
        <v>1398</v>
      </c>
      <c r="P532" s="75" t="s">
        <v>1399</v>
      </c>
      <c r="Q532" s="69">
        <v>96063</v>
      </c>
      <c r="R532" s="63">
        <v>96063</v>
      </c>
      <c r="S532" s="24" t="s">
        <v>80</v>
      </c>
      <c r="T532" s="54" t="s">
        <v>81</v>
      </c>
      <c r="U532" s="18">
        <v>103050</v>
      </c>
      <c r="V532" s="18">
        <v>103050</v>
      </c>
      <c r="W532" s="18" t="s">
        <v>1396</v>
      </c>
      <c r="X532" s="77" t="s">
        <v>1397</v>
      </c>
      <c r="Y532" s="49">
        <f t="shared" si="125"/>
        <v>96063</v>
      </c>
      <c r="Z532" s="16">
        <f t="shared" si="126"/>
        <v>50111.841599566062</v>
      </c>
      <c r="AA532" s="35">
        <f t="shared" si="127"/>
        <v>0.52165601323679311</v>
      </c>
      <c r="AB532" s="36">
        <f t="shared" si="128"/>
        <v>146174.84159956605</v>
      </c>
      <c r="AC532" s="36">
        <f t="shared" si="129"/>
        <v>45951.158400433938</v>
      </c>
      <c r="AD532" s="18">
        <f t="shared" si="133"/>
        <v>77994</v>
      </c>
      <c r="AE532" s="18" t="str">
        <f t="shared" si="134"/>
        <v/>
      </c>
      <c r="AF532" s="18">
        <f t="shared" si="135"/>
        <v>83533</v>
      </c>
      <c r="AG532" s="18">
        <f t="shared" si="136"/>
        <v>96063</v>
      </c>
      <c r="AH532" s="18">
        <f t="shared" si="137"/>
        <v>103050</v>
      </c>
      <c r="AI532" s="94">
        <f t="shared" si="130"/>
        <v>89798</v>
      </c>
      <c r="AJ532" s="39">
        <f t="shared" si="131"/>
        <v>11444.448348435149</v>
      </c>
      <c r="AK532" s="35">
        <f t="shared" si="132"/>
        <v>0.12744658398221731</v>
      </c>
      <c r="AN532" s="41"/>
    </row>
    <row r="533" spans="1:40" s="15" customFormat="1" ht="85.5" customHeight="1" x14ac:dyDescent="0.2">
      <c r="A533" s="81">
        <v>526</v>
      </c>
      <c r="B533" s="82" t="s">
        <v>607</v>
      </c>
      <c r="C533" s="82" t="s">
        <v>1263</v>
      </c>
      <c r="D533" s="83" t="s">
        <v>1391</v>
      </c>
      <c r="E533" s="64">
        <v>219632</v>
      </c>
      <c r="F533" s="65">
        <v>219632</v>
      </c>
      <c r="G533" s="25" t="s">
        <v>1392</v>
      </c>
      <c r="H533" s="52" t="s">
        <v>1393</v>
      </c>
      <c r="I533" s="62">
        <v>250000</v>
      </c>
      <c r="J533" s="66">
        <v>250000</v>
      </c>
      <c r="K533" s="28" t="s">
        <v>1394</v>
      </c>
      <c r="L533" s="55" t="s">
        <v>1395</v>
      </c>
      <c r="M533" s="67">
        <v>235229</v>
      </c>
      <c r="N533" s="68">
        <v>235229</v>
      </c>
      <c r="O533" s="25" t="s">
        <v>1398</v>
      </c>
      <c r="P533" s="75" t="s">
        <v>1399</v>
      </c>
      <c r="Q533" s="69">
        <v>270514</v>
      </c>
      <c r="R533" s="63">
        <v>270514</v>
      </c>
      <c r="S533" s="24" t="s">
        <v>80</v>
      </c>
      <c r="T533" s="54" t="s">
        <v>81</v>
      </c>
      <c r="U533" s="18">
        <v>290189</v>
      </c>
      <c r="V533" s="18">
        <v>290189</v>
      </c>
      <c r="W533" s="18" t="s">
        <v>1396</v>
      </c>
      <c r="X533" s="77" t="s">
        <v>1397</v>
      </c>
      <c r="Y533" s="49">
        <f t="shared" si="125"/>
        <v>250000</v>
      </c>
      <c r="Z533" s="16">
        <f t="shared" si="126"/>
        <v>27963.950734830014</v>
      </c>
      <c r="AA533" s="35">
        <f t="shared" si="127"/>
        <v>0.11185580293932006</v>
      </c>
      <c r="AB533" s="36">
        <f t="shared" si="128"/>
        <v>277963.95073483</v>
      </c>
      <c r="AC533" s="36">
        <f t="shared" si="129"/>
        <v>222036.04926516998</v>
      </c>
      <c r="AD533" s="18" t="str">
        <f t="shared" si="133"/>
        <v/>
      </c>
      <c r="AE533" s="18">
        <f t="shared" si="134"/>
        <v>250000</v>
      </c>
      <c r="AF533" s="18">
        <f t="shared" si="135"/>
        <v>235229</v>
      </c>
      <c r="AG533" s="18">
        <f t="shared" si="136"/>
        <v>270514</v>
      </c>
      <c r="AH533" s="18" t="str">
        <f t="shared" si="137"/>
        <v/>
      </c>
      <c r="AI533" s="94">
        <f t="shared" si="130"/>
        <v>250000</v>
      </c>
      <c r="AJ533" s="39">
        <f t="shared" si="131"/>
        <v>17720.223202130761</v>
      </c>
      <c r="AK533" s="35">
        <f t="shared" si="132"/>
        <v>7.0880892808523041E-2</v>
      </c>
      <c r="AN533" s="41"/>
    </row>
    <row r="534" spans="1:40" s="15" customFormat="1" ht="85.5" customHeight="1" x14ac:dyDescent="0.2">
      <c r="A534" s="81">
        <v>527</v>
      </c>
      <c r="B534" s="82" t="s">
        <v>608</v>
      </c>
      <c r="C534" s="82" t="s">
        <v>1264</v>
      </c>
      <c r="D534" s="83" t="s">
        <v>1391</v>
      </c>
      <c r="E534" s="64">
        <v>108597</v>
      </c>
      <c r="F534" s="65">
        <v>108597</v>
      </c>
      <c r="G534" s="25" t="s">
        <v>1392</v>
      </c>
      <c r="H534" s="52" t="s">
        <v>1393</v>
      </c>
      <c r="I534" s="62">
        <v>110000</v>
      </c>
      <c r="J534" s="66">
        <v>110000</v>
      </c>
      <c r="K534" s="28" t="s">
        <v>1394</v>
      </c>
      <c r="L534" s="55" t="s">
        <v>1395</v>
      </c>
      <c r="M534" s="67">
        <v>116309</v>
      </c>
      <c r="N534" s="68">
        <v>116309</v>
      </c>
      <c r="O534" s="25" t="s">
        <v>1398</v>
      </c>
      <c r="P534" s="75" t="s">
        <v>1399</v>
      </c>
      <c r="Q534" s="69">
        <v>133755</v>
      </c>
      <c r="R534" s="63">
        <v>133755</v>
      </c>
      <c r="S534" s="24" t="s">
        <v>80</v>
      </c>
      <c r="T534" s="54" t="s">
        <v>81</v>
      </c>
      <c r="U534" s="18">
        <v>143484</v>
      </c>
      <c r="V534" s="18">
        <v>143484</v>
      </c>
      <c r="W534" s="18" t="s">
        <v>1396</v>
      </c>
      <c r="X534" s="77" t="s">
        <v>1397</v>
      </c>
      <c r="Y534" s="49">
        <f t="shared" si="125"/>
        <v>116309</v>
      </c>
      <c r="Z534" s="16">
        <f t="shared" si="126"/>
        <v>15450.323346130979</v>
      </c>
      <c r="AA534" s="35">
        <f t="shared" si="127"/>
        <v>0.13283858812414326</v>
      </c>
      <c r="AB534" s="36">
        <f t="shared" si="128"/>
        <v>131759.32334613099</v>
      </c>
      <c r="AC534" s="36">
        <f t="shared" si="129"/>
        <v>100858.67665386901</v>
      </c>
      <c r="AD534" s="18">
        <f t="shared" si="133"/>
        <v>108597</v>
      </c>
      <c r="AE534" s="18">
        <f t="shared" si="134"/>
        <v>110000</v>
      </c>
      <c r="AF534" s="18">
        <f t="shared" si="135"/>
        <v>116309</v>
      </c>
      <c r="AG534" s="18" t="str">
        <f t="shared" si="136"/>
        <v/>
      </c>
      <c r="AH534" s="18" t="str">
        <f t="shared" si="137"/>
        <v/>
      </c>
      <c r="AI534" s="94">
        <f t="shared" si="130"/>
        <v>110000</v>
      </c>
      <c r="AJ534" s="39">
        <f t="shared" si="131"/>
        <v>4107.854955245296</v>
      </c>
      <c r="AK534" s="35">
        <f t="shared" si="132"/>
        <v>3.7344135956775416E-2</v>
      </c>
      <c r="AN534" s="41"/>
    </row>
    <row r="535" spans="1:40" s="15" customFormat="1" ht="85.5" customHeight="1" x14ac:dyDescent="0.2">
      <c r="A535" s="81">
        <v>528</v>
      </c>
      <c r="B535" s="82" t="s">
        <v>609</v>
      </c>
      <c r="C535" s="82" t="s">
        <v>1265</v>
      </c>
      <c r="D535" s="83" t="s">
        <v>1391</v>
      </c>
      <c r="E535" s="64">
        <v>119921</v>
      </c>
      <c r="F535" s="65">
        <v>119921</v>
      </c>
      <c r="G535" s="25" t="s">
        <v>1392</v>
      </c>
      <c r="H535" s="52" t="s">
        <v>1393</v>
      </c>
      <c r="I535" s="62">
        <v>250000</v>
      </c>
      <c r="J535" s="66">
        <v>250000</v>
      </c>
      <c r="K535" s="28" t="s">
        <v>1394</v>
      </c>
      <c r="L535" s="55" t="s">
        <v>1395</v>
      </c>
      <c r="M535" s="67">
        <v>128438</v>
      </c>
      <c r="N535" s="68">
        <v>128438</v>
      </c>
      <c r="O535" s="25" t="s">
        <v>1398</v>
      </c>
      <c r="P535" s="75" t="s">
        <v>1399</v>
      </c>
      <c r="Q535" s="69">
        <v>147703</v>
      </c>
      <c r="R535" s="63">
        <v>147703</v>
      </c>
      <c r="S535" s="24" t="s">
        <v>80</v>
      </c>
      <c r="T535" s="54" t="s">
        <v>81</v>
      </c>
      <c r="U535" s="18">
        <v>158447</v>
      </c>
      <c r="V535" s="18">
        <v>158447</v>
      </c>
      <c r="W535" s="18" t="s">
        <v>1396</v>
      </c>
      <c r="X535" s="77" t="s">
        <v>1397</v>
      </c>
      <c r="Y535" s="49">
        <f t="shared" si="125"/>
        <v>147703</v>
      </c>
      <c r="Z535" s="16">
        <f t="shared" si="126"/>
        <v>52086.581493701437</v>
      </c>
      <c r="AA535" s="35">
        <f t="shared" si="127"/>
        <v>0.35264403223835289</v>
      </c>
      <c r="AB535" s="36">
        <f t="shared" si="128"/>
        <v>199789.58149370144</v>
      </c>
      <c r="AC535" s="36">
        <f t="shared" si="129"/>
        <v>95616.418506298563</v>
      </c>
      <c r="AD535" s="18">
        <f t="shared" si="133"/>
        <v>119921</v>
      </c>
      <c r="AE535" s="18" t="str">
        <f t="shared" si="134"/>
        <v/>
      </c>
      <c r="AF535" s="18">
        <f t="shared" si="135"/>
        <v>128438</v>
      </c>
      <c r="AG535" s="18">
        <f t="shared" si="136"/>
        <v>147703</v>
      </c>
      <c r="AH535" s="18">
        <f t="shared" si="137"/>
        <v>158447</v>
      </c>
      <c r="AI535" s="94">
        <f t="shared" si="130"/>
        <v>138070.5</v>
      </c>
      <c r="AJ535" s="39">
        <f t="shared" si="131"/>
        <v>17596.745274339799</v>
      </c>
      <c r="AK535" s="35">
        <f t="shared" si="132"/>
        <v>0.12744753784725774</v>
      </c>
      <c r="AN535" s="41"/>
    </row>
    <row r="536" spans="1:40" s="15" customFormat="1" ht="85.5" customHeight="1" x14ac:dyDescent="0.2">
      <c r="A536" s="81">
        <v>529</v>
      </c>
      <c r="B536" s="82" t="s">
        <v>610</v>
      </c>
      <c r="C536" s="82" t="s">
        <v>1266</v>
      </c>
      <c r="D536" s="83" t="s">
        <v>1391</v>
      </c>
      <c r="E536" s="64">
        <v>247249</v>
      </c>
      <c r="F536" s="65">
        <v>247249</v>
      </c>
      <c r="G536" s="25" t="s">
        <v>1392</v>
      </c>
      <c r="H536" s="52" t="s">
        <v>1393</v>
      </c>
      <c r="I536" s="62">
        <v>300000</v>
      </c>
      <c r="J536" s="66">
        <v>300000</v>
      </c>
      <c r="K536" s="28" t="s">
        <v>1394</v>
      </c>
      <c r="L536" s="55" t="s">
        <v>1395</v>
      </c>
      <c r="M536" s="67">
        <v>264808</v>
      </c>
      <c r="N536" s="68">
        <v>264808</v>
      </c>
      <c r="O536" s="25" t="s">
        <v>1398</v>
      </c>
      <c r="P536" s="75" t="s">
        <v>1399</v>
      </c>
      <c r="Q536" s="69">
        <v>304529</v>
      </c>
      <c r="R536" s="63">
        <v>304529</v>
      </c>
      <c r="S536" s="24" t="s">
        <v>80</v>
      </c>
      <c r="T536" s="54" t="s">
        <v>81</v>
      </c>
      <c r="U536" s="18">
        <v>326679</v>
      </c>
      <c r="V536" s="18">
        <v>326679</v>
      </c>
      <c r="W536" s="18" t="s">
        <v>1396</v>
      </c>
      <c r="X536" s="77" t="s">
        <v>1397</v>
      </c>
      <c r="Y536" s="49">
        <f t="shared" si="125"/>
        <v>300000</v>
      </c>
      <c r="Z536" s="16">
        <f t="shared" si="126"/>
        <v>32053.290400518945</v>
      </c>
      <c r="AA536" s="35">
        <f t="shared" si="127"/>
        <v>0.10684430133506315</v>
      </c>
      <c r="AB536" s="36">
        <f t="shared" si="128"/>
        <v>332053.29040051892</v>
      </c>
      <c r="AC536" s="36">
        <f t="shared" si="129"/>
        <v>267946.70959948108</v>
      </c>
      <c r="AD536" s="18" t="str">
        <f t="shared" si="133"/>
        <v/>
      </c>
      <c r="AE536" s="18">
        <f t="shared" si="134"/>
        <v>300000</v>
      </c>
      <c r="AF536" s="18" t="str">
        <f t="shared" si="135"/>
        <v/>
      </c>
      <c r="AG536" s="18">
        <f t="shared" si="136"/>
        <v>304529</v>
      </c>
      <c r="AH536" s="18">
        <f t="shared" si="137"/>
        <v>326679</v>
      </c>
      <c r="AI536" s="94">
        <f t="shared" si="130"/>
        <v>304529</v>
      </c>
      <c r="AJ536" s="39">
        <f t="shared" si="131"/>
        <v>14276.457205249953</v>
      </c>
      <c r="AK536" s="35">
        <f t="shared" si="132"/>
        <v>4.6880452125249002E-2</v>
      </c>
      <c r="AN536" s="41"/>
    </row>
    <row r="537" spans="1:40" s="15" customFormat="1" ht="85.5" customHeight="1" x14ac:dyDescent="0.2">
      <c r="A537" s="81">
        <v>530</v>
      </c>
      <c r="B537" s="82" t="s">
        <v>611</v>
      </c>
      <c r="C537" s="82" t="s">
        <v>1267</v>
      </c>
      <c r="D537" s="83" t="s">
        <v>1391</v>
      </c>
      <c r="E537" s="64">
        <v>132405</v>
      </c>
      <c r="F537" s="65">
        <v>132405</v>
      </c>
      <c r="G537" s="25" t="s">
        <v>1392</v>
      </c>
      <c r="H537" s="52" t="s">
        <v>1393</v>
      </c>
      <c r="I537" s="62">
        <v>150000</v>
      </c>
      <c r="J537" s="66">
        <v>150000</v>
      </c>
      <c r="K537" s="28" t="s">
        <v>1394</v>
      </c>
      <c r="L537" s="55" t="s">
        <v>1395</v>
      </c>
      <c r="M537" s="67">
        <v>141808</v>
      </c>
      <c r="N537" s="68">
        <v>141808</v>
      </c>
      <c r="O537" s="25" t="s">
        <v>1398</v>
      </c>
      <c r="P537" s="75" t="s">
        <v>1399</v>
      </c>
      <c r="Q537" s="69">
        <v>163080</v>
      </c>
      <c r="R537" s="63">
        <v>163080</v>
      </c>
      <c r="S537" s="24" t="s">
        <v>80</v>
      </c>
      <c r="T537" s="54" t="s">
        <v>81</v>
      </c>
      <c r="U537" s="18">
        <v>174941</v>
      </c>
      <c r="V537" s="18">
        <v>174941</v>
      </c>
      <c r="W537" s="18" t="s">
        <v>1396</v>
      </c>
      <c r="X537" s="77" t="s">
        <v>1397</v>
      </c>
      <c r="Y537" s="49">
        <f t="shared" si="125"/>
        <v>150000</v>
      </c>
      <c r="Z537" s="16">
        <f t="shared" si="126"/>
        <v>16881.192336443535</v>
      </c>
      <c r="AA537" s="35">
        <f t="shared" si="127"/>
        <v>0.1125412822429569</v>
      </c>
      <c r="AB537" s="36">
        <f t="shared" si="128"/>
        <v>166881.19233644352</v>
      </c>
      <c r="AC537" s="36">
        <f t="shared" si="129"/>
        <v>133118.80766355648</v>
      </c>
      <c r="AD537" s="18" t="str">
        <f t="shared" si="133"/>
        <v/>
      </c>
      <c r="AE537" s="18">
        <f t="shared" si="134"/>
        <v>150000</v>
      </c>
      <c r="AF537" s="18">
        <f t="shared" si="135"/>
        <v>141808</v>
      </c>
      <c r="AG537" s="18">
        <f t="shared" si="136"/>
        <v>163080</v>
      </c>
      <c r="AH537" s="18" t="str">
        <f t="shared" si="137"/>
        <v/>
      </c>
      <c r="AI537" s="94">
        <f t="shared" si="130"/>
        <v>150000</v>
      </c>
      <c r="AJ537" s="39">
        <f t="shared" si="131"/>
        <v>10729.191084761858</v>
      </c>
      <c r="AK537" s="35">
        <f t="shared" si="132"/>
        <v>7.1527940565079051E-2</v>
      </c>
      <c r="AN537" s="41"/>
    </row>
    <row r="538" spans="1:40" s="15" customFormat="1" ht="85.5" customHeight="1" x14ac:dyDescent="0.2">
      <c r="A538" s="81">
        <v>531</v>
      </c>
      <c r="B538" s="82" t="s">
        <v>612</v>
      </c>
      <c r="C538" s="82" t="s">
        <v>1268</v>
      </c>
      <c r="D538" s="83" t="s">
        <v>1391</v>
      </c>
      <c r="E538" s="64">
        <v>123434</v>
      </c>
      <c r="F538" s="65">
        <v>123434</v>
      </c>
      <c r="G538" s="25" t="s">
        <v>1392</v>
      </c>
      <c r="H538" s="52" t="s">
        <v>1393</v>
      </c>
      <c r="I538" s="62">
        <v>300000</v>
      </c>
      <c r="J538" s="66">
        <v>300000</v>
      </c>
      <c r="K538" s="28" t="s">
        <v>1394</v>
      </c>
      <c r="L538" s="55" t="s">
        <v>1395</v>
      </c>
      <c r="M538" s="67">
        <v>132200</v>
      </c>
      <c r="N538" s="68">
        <v>132200</v>
      </c>
      <c r="O538" s="25" t="s">
        <v>1398</v>
      </c>
      <c r="P538" s="75" t="s">
        <v>1399</v>
      </c>
      <c r="Q538" s="69">
        <v>152030</v>
      </c>
      <c r="R538" s="63">
        <v>152030</v>
      </c>
      <c r="S538" s="24" t="s">
        <v>80</v>
      </c>
      <c r="T538" s="54" t="s">
        <v>81</v>
      </c>
      <c r="U538" s="18">
        <v>163088</v>
      </c>
      <c r="V538" s="18">
        <v>163088</v>
      </c>
      <c r="W538" s="18" t="s">
        <v>1396</v>
      </c>
      <c r="X538" s="77" t="s">
        <v>1397</v>
      </c>
      <c r="Y538" s="49">
        <f t="shared" si="125"/>
        <v>152030</v>
      </c>
      <c r="Z538" s="16">
        <f t="shared" si="126"/>
        <v>72079.469856541007</v>
      </c>
      <c r="AA538" s="35">
        <f t="shared" si="127"/>
        <v>0.47411346350418343</v>
      </c>
      <c r="AB538" s="36">
        <f t="shared" si="128"/>
        <v>224109.46985654102</v>
      </c>
      <c r="AC538" s="36">
        <f t="shared" si="129"/>
        <v>79950.530143458993</v>
      </c>
      <c r="AD538" s="18">
        <f t="shared" si="133"/>
        <v>123434</v>
      </c>
      <c r="AE538" s="18" t="str">
        <f t="shared" si="134"/>
        <v/>
      </c>
      <c r="AF538" s="18">
        <f t="shared" si="135"/>
        <v>132200</v>
      </c>
      <c r="AG538" s="18">
        <f t="shared" si="136"/>
        <v>152030</v>
      </c>
      <c r="AH538" s="18">
        <f t="shared" si="137"/>
        <v>163088</v>
      </c>
      <c r="AI538" s="94">
        <f t="shared" si="130"/>
        <v>142115</v>
      </c>
      <c r="AJ538" s="39">
        <f t="shared" si="131"/>
        <v>18112.128753959321</v>
      </c>
      <c r="AK538" s="35">
        <f t="shared" si="132"/>
        <v>0.12744698838236163</v>
      </c>
      <c r="AN538" s="41"/>
    </row>
    <row r="539" spans="1:40" s="15" customFormat="1" ht="85.5" customHeight="1" x14ac:dyDescent="0.2">
      <c r="A539" s="81">
        <v>532</v>
      </c>
      <c r="B539" s="82" t="s">
        <v>613</v>
      </c>
      <c r="C539" s="82" t="s">
        <v>1269</v>
      </c>
      <c r="D539" s="83" t="s">
        <v>1391</v>
      </c>
      <c r="E539" s="64">
        <v>254080</v>
      </c>
      <c r="F539" s="65">
        <v>254080</v>
      </c>
      <c r="G539" s="25" t="s">
        <v>1392</v>
      </c>
      <c r="H539" s="52" t="s">
        <v>1393</v>
      </c>
      <c r="I539" s="62">
        <v>400000</v>
      </c>
      <c r="J539" s="66">
        <v>400000</v>
      </c>
      <c r="K539" s="28" t="s">
        <v>1394</v>
      </c>
      <c r="L539" s="55" t="s">
        <v>1395</v>
      </c>
      <c r="M539" s="67">
        <v>272124</v>
      </c>
      <c r="N539" s="68">
        <v>272124</v>
      </c>
      <c r="O539" s="25" t="s">
        <v>1398</v>
      </c>
      <c r="P539" s="75" t="s">
        <v>1399</v>
      </c>
      <c r="Q539" s="69">
        <v>312943</v>
      </c>
      <c r="R539" s="63">
        <v>312943</v>
      </c>
      <c r="S539" s="24" t="s">
        <v>80</v>
      </c>
      <c r="T539" s="54" t="s">
        <v>81</v>
      </c>
      <c r="U539" s="18">
        <v>335705</v>
      </c>
      <c r="V539" s="18">
        <v>335705</v>
      </c>
      <c r="W539" s="18" t="s">
        <v>1396</v>
      </c>
      <c r="X539" s="77" t="s">
        <v>1397</v>
      </c>
      <c r="Y539" s="49">
        <f t="shared" si="125"/>
        <v>312943</v>
      </c>
      <c r="Z539" s="16">
        <f t="shared" si="126"/>
        <v>57461.991066269213</v>
      </c>
      <c r="AA539" s="35">
        <f t="shared" si="127"/>
        <v>0.18361807442974987</v>
      </c>
      <c r="AB539" s="36">
        <f t="shared" si="128"/>
        <v>370404.99106626923</v>
      </c>
      <c r="AC539" s="36">
        <f t="shared" si="129"/>
        <v>255481.00893373077</v>
      </c>
      <c r="AD539" s="18" t="str">
        <f t="shared" si="133"/>
        <v/>
      </c>
      <c r="AE539" s="18" t="str">
        <f t="shared" si="134"/>
        <v/>
      </c>
      <c r="AF539" s="18">
        <f t="shared" si="135"/>
        <v>272124</v>
      </c>
      <c r="AG539" s="18">
        <f t="shared" si="136"/>
        <v>312943</v>
      </c>
      <c r="AH539" s="18">
        <f t="shared" si="137"/>
        <v>335705</v>
      </c>
      <c r="AI539" s="94">
        <f t="shared" si="130"/>
        <v>312943</v>
      </c>
      <c r="AJ539" s="39">
        <f t="shared" si="131"/>
        <v>32215.014527390795</v>
      </c>
      <c r="AK539" s="35">
        <f t="shared" si="132"/>
        <v>0.10294211574437132</v>
      </c>
      <c r="AN539" s="41"/>
    </row>
    <row r="540" spans="1:40" s="15" customFormat="1" ht="85.5" customHeight="1" x14ac:dyDescent="0.2">
      <c r="A540" s="81">
        <v>533</v>
      </c>
      <c r="B540" s="82" t="s">
        <v>614</v>
      </c>
      <c r="C540" s="82" t="s">
        <v>1270</v>
      </c>
      <c r="D540" s="83" t="s">
        <v>1391</v>
      </c>
      <c r="E540" s="64">
        <v>194821</v>
      </c>
      <c r="F540" s="65">
        <v>194821</v>
      </c>
      <c r="G540" s="25" t="s">
        <v>1392</v>
      </c>
      <c r="H540" s="52" t="s">
        <v>1393</v>
      </c>
      <c r="I540" s="62">
        <v>160000</v>
      </c>
      <c r="J540" s="66">
        <v>160000</v>
      </c>
      <c r="K540" s="28" t="s">
        <v>1394</v>
      </c>
      <c r="L540" s="55" t="s">
        <v>1395</v>
      </c>
      <c r="M540" s="67">
        <v>208657</v>
      </c>
      <c r="N540" s="68">
        <v>208657</v>
      </c>
      <c r="O540" s="25" t="s">
        <v>1398</v>
      </c>
      <c r="P540" s="75" t="s">
        <v>1399</v>
      </c>
      <c r="Q540" s="69">
        <v>239956</v>
      </c>
      <c r="R540" s="63">
        <v>239956</v>
      </c>
      <c r="S540" s="24" t="s">
        <v>80</v>
      </c>
      <c r="T540" s="54" t="s">
        <v>81</v>
      </c>
      <c r="U540" s="18">
        <v>257409</v>
      </c>
      <c r="V540" s="18">
        <v>257409</v>
      </c>
      <c r="W540" s="18" t="s">
        <v>1396</v>
      </c>
      <c r="X540" s="77" t="s">
        <v>1397</v>
      </c>
      <c r="Y540" s="49">
        <f t="shared" si="125"/>
        <v>208657</v>
      </c>
      <c r="Z540" s="16">
        <f t="shared" si="126"/>
        <v>38254.629710663823</v>
      </c>
      <c r="AA540" s="35">
        <f t="shared" si="127"/>
        <v>0.18333738964263754</v>
      </c>
      <c r="AB540" s="36">
        <f t="shared" si="128"/>
        <v>246911.62971066381</v>
      </c>
      <c r="AC540" s="36">
        <f t="shared" si="129"/>
        <v>170402.37028933619</v>
      </c>
      <c r="AD540" s="18">
        <f t="shared" si="133"/>
        <v>194821</v>
      </c>
      <c r="AE540" s="18" t="str">
        <f t="shared" si="134"/>
        <v/>
      </c>
      <c r="AF540" s="18">
        <f t="shared" si="135"/>
        <v>208657</v>
      </c>
      <c r="AG540" s="18">
        <f t="shared" si="136"/>
        <v>239956</v>
      </c>
      <c r="AH540" s="18" t="str">
        <f t="shared" si="137"/>
        <v/>
      </c>
      <c r="AI540" s="94">
        <f t="shared" si="130"/>
        <v>208657</v>
      </c>
      <c r="AJ540" s="39">
        <f t="shared" si="131"/>
        <v>23123.691033223913</v>
      </c>
      <c r="AK540" s="35">
        <f t="shared" si="132"/>
        <v>0.11082154460777215</v>
      </c>
      <c r="AN540" s="41"/>
    </row>
    <row r="541" spans="1:40" s="15" customFormat="1" ht="85.5" customHeight="1" x14ac:dyDescent="0.2">
      <c r="A541" s="81">
        <v>534</v>
      </c>
      <c r="B541" s="82" t="s">
        <v>615</v>
      </c>
      <c r="C541" s="82" t="s">
        <v>1271</v>
      </c>
      <c r="D541" s="83" t="s">
        <v>1391</v>
      </c>
      <c r="E541" s="64">
        <v>16586</v>
      </c>
      <c r="F541" s="65">
        <v>16586</v>
      </c>
      <c r="G541" s="25" t="s">
        <v>1392</v>
      </c>
      <c r="H541" s="52" t="s">
        <v>1393</v>
      </c>
      <c r="I541" s="62">
        <v>50000</v>
      </c>
      <c r="J541" s="66">
        <v>50000</v>
      </c>
      <c r="K541" s="28" t="s">
        <v>1394</v>
      </c>
      <c r="L541" s="55" t="s">
        <v>1395</v>
      </c>
      <c r="M541" s="67">
        <v>17765</v>
      </c>
      <c r="N541" s="68">
        <v>17765</v>
      </c>
      <c r="O541" s="25" t="s">
        <v>1398</v>
      </c>
      <c r="P541" s="75" t="s">
        <v>1399</v>
      </c>
      <c r="Q541" s="69">
        <v>20429</v>
      </c>
      <c r="R541" s="63">
        <v>20429</v>
      </c>
      <c r="S541" s="24" t="s">
        <v>80</v>
      </c>
      <c r="T541" s="54" t="s">
        <v>81</v>
      </c>
      <c r="U541" s="18">
        <v>21915</v>
      </c>
      <c r="V541" s="18">
        <v>21915</v>
      </c>
      <c r="W541" s="18" t="s">
        <v>1396</v>
      </c>
      <c r="X541" s="77" t="s">
        <v>1397</v>
      </c>
      <c r="Y541" s="49">
        <f t="shared" si="125"/>
        <v>20429</v>
      </c>
      <c r="Z541" s="16">
        <f t="shared" si="126"/>
        <v>13946.122059554764</v>
      </c>
      <c r="AA541" s="35">
        <f t="shared" si="127"/>
        <v>0.68266298201354758</v>
      </c>
      <c r="AB541" s="36">
        <f t="shared" si="128"/>
        <v>34375.122059554764</v>
      </c>
      <c r="AC541" s="36">
        <f t="shared" si="129"/>
        <v>6482.8779404452362</v>
      </c>
      <c r="AD541" s="18">
        <f t="shared" si="133"/>
        <v>16586</v>
      </c>
      <c r="AE541" s="18" t="str">
        <f t="shared" si="134"/>
        <v/>
      </c>
      <c r="AF541" s="18">
        <f t="shared" si="135"/>
        <v>17765</v>
      </c>
      <c r="AG541" s="18">
        <f t="shared" si="136"/>
        <v>20429</v>
      </c>
      <c r="AH541" s="18">
        <f t="shared" si="137"/>
        <v>21915</v>
      </c>
      <c r="AI541" s="94">
        <f t="shared" si="130"/>
        <v>19097</v>
      </c>
      <c r="AJ541" s="39">
        <f t="shared" si="131"/>
        <v>2433.8673443719154</v>
      </c>
      <c r="AK541" s="35">
        <f t="shared" si="132"/>
        <v>0.1274476276049597</v>
      </c>
      <c r="AN541" s="41"/>
    </row>
    <row r="542" spans="1:40" s="15" customFormat="1" ht="85.5" customHeight="1" x14ac:dyDescent="0.2">
      <c r="A542" s="81">
        <v>535</v>
      </c>
      <c r="B542" s="82" t="s">
        <v>616</v>
      </c>
      <c r="C542" s="82" t="s">
        <v>1272</v>
      </c>
      <c r="D542" s="83" t="s">
        <v>1391</v>
      </c>
      <c r="E542" s="64">
        <v>77319</v>
      </c>
      <c r="F542" s="65">
        <v>77319</v>
      </c>
      <c r="G542" s="25" t="s">
        <v>1392</v>
      </c>
      <c r="H542" s="52" t="s">
        <v>1393</v>
      </c>
      <c r="I542" s="62">
        <v>100000</v>
      </c>
      <c r="J542" s="66">
        <v>100000</v>
      </c>
      <c r="K542" s="28" t="s">
        <v>1394</v>
      </c>
      <c r="L542" s="55" t="s">
        <v>1395</v>
      </c>
      <c r="M542" s="67">
        <v>82810</v>
      </c>
      <c r="N542" s="68">
        <v>82810</v>
      </c>
      <c r="O542" s="25" t="s">
        <v>1398</v>
      </c>
      <c r="P542" s="75" t="s">
        <v>1399</v>
      </c>
      <c r="Q542" s="69">
        <v>95231</v>
      </c>
      <c r="R542" s="63">
        <v>95231</v>
      </c>
      <c r="S542" s="24" t="s">
        <v>80</v>
      </c>
      <c r="T542" s="54" t="s">
        <v>81</v>
      </c>
      <c r="U542" s="18">
        <v>102158</v>
      </c>
      <c r="V542" s="18">
        <v>102158</v>
      </c>
      <c r="W542" s="18" t="s">
        <v>1396</v>
      </c>
      <c r="X542" s="77" t="s">
        <v>1397</v>
      </c>
      <c r="Y542" s="49">
        <f t="shared" si="125"/>
        <v>95231</v>
      </c>
      <c r="Z542" s="16">
        <f t="shared" si="126"/>
        <v>10913.066952053361</v>
      </c>
      <c r="AA542" s="35">
        <f t="shared" si="127"/>
        <v>0.11459574037921855</v>
      </c>
      <c r="AB542" s="36">
        <f t="shared" si="128"/>
        <v>106144.06695205336</v>
      </c>
      <c r="AC542" s="36">
        <f t="shared" si="129"/>
        <v>84317.933047946644</v>
      </c>
      <c r="AD542" s="18" t="str">
        <f t="shared" si="133"/>
        <v/>
      </c>
      <c r="AE542" s="18">
        <f t="shared" si="134"/>
        <v>100000</v>
      </c>
      <c r="AF542" s="18" t="str">
        <f t="shared" si="135"/>
        <v/>
      </c>
      <c r="AG542" s="18">
        <f t="shared" si="136"/>
        <v>95231</v>
      </c>
      <c r="AH542" s="18">
        <f t="shared" si="137"/>
        <v>102158</v>
      </c>
      <c r="AI542" s="94">
        <f t="shared" si="130"/>
        <v>100000</v>
      </c>
      <c r="AJ542" s="39">
        <f t="shared" si="131"/>
        <v>3544.5651825482532</v>
      </c>
      <c r="AK542" s="35">
        <f t="shared" si="132"/>
        <v>3.5445651825482531E-2</v>
      </c>
      <c r="AN542" s="41"/>
    </row>
    <row r="543" spans="1:40" s="15" customFormat="1" ht="85.5" customHeight="1" x14ac:dyDescent="0.2">
      <c r="A543" s="81">
        <v>536</v>
      </c>
      <c r="B543" s="82" t="s">
        <v>617</v>
      </c>
      <c r="C543" s="82" t="s">
        <v>1273</v>
      </c>
      <c r="D543" s="83" t="s">
        <v>1391</v>
      </c>
      <c r="E543" s="64">
        <v>42187</v>
      </c>
      <c r="F543" s="65">
        <v>42187</v>
      </c>
      <c r="G543" s="25" t="s">
        <v>1392</v>
      </c>
      <c r="H543" s="52" t="s">
        <v>1393</v>
      </c>
      <c r="I543" s="62">
        <v>20000</v>
      </c>
      <c r="J543" s="66">
        <v>20000</v>
      </c>
      <c r="K543" s="28" t="s">
        <v>1394</v>
      </c>
      <c r="L543" s="55" t="s">
        <v>1395</v>
      </c>
      <c r="M543" s="67">
        <v>45183</v>
      </c>
      <c r="N543" s="68">
        <v>45183</v>
      </c>
      <c r="O543" s="25" t="s">
        <v>1398</v>
      </c>
      <c r="P543" s="75" t="s">
        <v>1399</v>
      </c>
      <c r="Q543" s="69">
        <v>51960</v>
      </c>
      <c r="R543" s="63">
        <v>51960</v>
      </c>
      <c r="S543" s="24" t="s">
        <v>80</v>
      </c>
      <c r="T543" s="54" t="s">
        <v>81</v>
      </c>
      <c r="U543" s="18">
        <v>55739</v>
      </c>
      <c r="V543" s="18">
        <v>55739</v>
      </c>
      <c r="W543" s="18" t="s">
        <v>1396</v>
      </c>
      <c r="X543" s="77" t="s">
        <v>1397</v>
      </c>
      <c r="Y543" s="49">
        <f t="shared" si="125"/>
        <v>45183</v>
      </c>
      <c r="Z543" s="16">
        <f t="shared" si="126"/>
        <v>13937.263242832138</v>
      </c>
      <c r="AA543" s="35">
        <f t="shared" si="127"/>
        <v>0.30846254659566957</v>
      </c>
      <c r="AB543" s="36">
        <f t="shared" si="128"/>
        <v>59120.263242832138</v>
      </c>
      <c r="AC543" s="36">
        <f t="shared" si="129"/>
        <v>31245.736757167862</v>
      </c>
      <c r="AD543" s="18">
        <f t="shared" si="133"/>
        <v>42187</v>
      </c>
      <c r="AE543" s="18" t="str">
        <f t="shared" si="134"/>
        <v/>
      </c>
      <c r="AF543" s="18">
        <f t="shared" si="135"/>
        <v>45183</v>
      </c>
      <c r="AG543" s="18">
        <f t="shared" si="136"/>
        <v>51960</v>
      </c>
      <c r="AH543" s="18">
        <f t="shared" si="137"/>
        <v>55739</v>
      </c>
      <c r="AI543" s="94">
        <f t="shared" si="130"/>
        <v>48571.5</v>
      </c>
      <c r="AJ543" s="39">
        <f t="shared" si="131"/>
        <v>6189.9243062146297</v>
      </c>
      <c r="AK543" s="35">
        <f t="shared" si="132"/>
        <v>0.12743943065819729</v>
      </c>
      <c r="AN543" s="41"/>
    </row>
    <row r="544" spans="1:40" s="15" customFormat="1" ht="85.5" customHeight="1" x14ac:dyDescent="0.2">
      <c r="A544" s="81">
        <v>537</v>
      </c>
      <c r="B544" s="82" t="s">
        <v>618</v>
      </c>
      <c r="C544" s="82" t="s">
        <v>1274</v>
      </c>
      <c r="D544" s="83" t="s">
        <v>1391</v>
      </c>
      <c r="E544" s="64">
        <v>212407</v>
      </c>
      <c r="F544" s="65">
        <v>212407</v>
      </c>
      <c r="G544" s="25" t="s">
        <v>1392</v>
      </c>
      <c r="H544" s="52" t="s">
        <v>1393</v>
      </c>
      <c r="I544" s="62">
        <v>350000</v>
      </c>
      <c r="J544" s="66">
        <v>350000</v>
      </c>
      <c r="K544" s="28" t="s">
        <v>1394</v>
      </c>
      <c r="L544" s="55" t="s">
        <v>1395</v>
      </c>
      <c r="M544" s="67">
        <v>227492</v>
      </c>
      <c r="N544" s="68">
        <v>227492</v>
      </c>
      <c r="O544" s="25" t="s">
        <v>1398</v>
      </c>
      <c r="P544" s="75" t="s">
        <v>1399</v>
      </c>
      <c r="Q544" s="69">
        <v>261616</v>
      </c>
      <c r="R544" s="63">
        <v>261616</v>
      </c>
      <c r="S544" s="24" t="s">
        <v>80</v>
      </c>
      <c r="T544" s="54" t="s">
        <v>81</v>
      </c>
      <c r="U544" s="18">
        <v>280644</v>
      </c>
      <c r="V544" s="18">
        <v>280644</v>
      </c>
      <c r="W544" s="18" t="s">
        <v>1396</v>
      </c>
      <c r="X544" s="77" t="s">
        <v>1397</v>
      </c>
      <c r="Y544" s="49">
        <f t="shared" si="125"/>
        <v>261616</v>
      </c>
      <c r="Z544" s="16">
        <f t="shared" si="126"/>
        <v>53953.242833030868</v>
      </c>
      <c r="AA544" s="35">
        <f t="shared" si="127"/>
        <v>0.20623066950427676</v>
      </c>
      <c r="AB544" s="36">
        <f t="shared" si="128"/>
        <v>315569.24283303088</v>
      </c>
      <c r="AC544" s="36">
        <f t="shared" si="129"/>
        <v>207662.75716696912</v>
      </c>
      <c r="AD544" s="18">
        <f t="shared" si="133"/>
        <v>212407</v>
      </c>
      <c r="AE544" s="18" t="str">
        <f t="shared" si="134"/>
        <v/>
      </c>
      <c r="AF544" s="18">
        <f t="shared" si="135"/>
        <v>227492</v>
      </c>
      <c r="AG544" s="18">
        <f t="shared" si="136"/>
        <v>261616</v>
      </c>
      <c r="AH544" s="18">
        <f t="shared" si="137"/>
        <v>280644</v>
      </c>
      <c r="AI544" s="94">
        <f t="shared" si="130"/>
        <v>244554</v>
      </c>
      <c r="AJ544" s="39">
        <f t="shared" si="131"/>
        <v>31167.582436189474</v>
      </c>
      <c r="AK544" s="35">
        <f t="shared" si="132"/>
        <v>0.12744662706882517</v>
      </c>
      <c r="AN544" s="41"/>
    </row>
    <row r="545" spans="1:40" s="15" customFormat="1" ht="85.5" customHeight="1" x14ac:dyDescent="0.2">
      <c r="A545" s="81">
        <v>538</v>
      </c>
      <c r="B545" s="82" t="s">
        <v>619</v>
      </c>
      <c r="C545" s="82" t="s">
        <v>1275</v>
      </c>
      <c r="D545" s="83" t="s">
        <v>1391</v>
      </c>
      <c r="E545" s="64">
        <v>971513</v>
      </c>
      <c r="F545" s="65">
        <v>971513</v>
      </c>
      <c r="G545" s="25" t="s">
        <v>1392</v>
      </c>
      <c r="H545" s="52" t="s">
        <v>1393</v>
      </c>
      <c r="I545" s="62">
        <v>500000</v>
      </c>
      <c r="J545" s="66">
        <v>500000</v>
      </c>
      <c r="K545" s="28" t="s">
        <v>1394</v>
      </c>
      <c r="L545" s="55" t="s">
        <v>1395</v>
      </c>
      <c r="M545" s="67">
        <v>1039518</v>
      </c>
      <c r="N545" s="68">
        <v>1039518</v>
      </c>
      <c r="O545" s="25" t="s">
        <v>1398</v>
      </c>
      <c r="P545" s="75" t="s">
        <v>1399</v>
      </c>
      <c r="Q545" s="69">
        <v>1195446</v>
      </c>
      <c r="R545" s="63">
        <v>1195446</v>
      </c>
      <c r="S545" s="24" t="s">
        <v>80</v>
      </c>
      <c r="T545" s="54" t="s">
        <v>81</v>
      </c>
      <c r="U545" s="18">
        <v>1282397</v>
      </c>
      <c r="V545" s="18">
        <v>1282397</v>
      </c>
      <c r="W545" s="18" t="s">
        <v>1396</v>
      </c>
      <c r="X545" s="77" t="s">
        <v>1397</v>
      </c>
      <c r="Y545" s="49">
        <f t="shared" ref="Y545:Y608" si="138">MEDIAN(F545,J545,N545,R545,V545)</f>
        <v>1039518</v>
      </c>
      <c r="Z545" s="16">
        <f t="shared" ref="Z545:Z608" si="139">+STDEV(F545,J545,N545,R545,V545)</f>
        <v>304259.60479613452</v>
      </c>
      <c r="AA545" s="35">
        <f t="shared" ref="AA545:AA608" si="140">Z545/Y545</f>
        <v>0.29269296423547692</v>
      </c>
      <c r="AB545" s="36">
        <f t="shared" ref="AB545:AB608" si="141">+Y545+Z545</f>
        <v>1343777.6047961344</v>
      </c>
      <c r="AC545" s="36">
        <f t="shared" ref="AC545:AC608" si="142">Y545-Z545</f>
        <v>735258.39520386548</v>
      </c>
      <c r="AD545" s="18">
        <f t="shared" si="133"/>
        <v>971513</v>
      </c>
      <c r="AE545" s="18" t="str">
        <f t="shared" si="134"/>
        <v/>
      </c>
      <c r="AF545" s="18">
        <f t="shared" si="135"/>
        <v>1039518</v>
      </c>
      <c r="AG545" s="18">
        <f t="shared" si="136"/>
        <v>1195446</v>
      </c>
      <c r="AH545" s="18">
        <f t="shared" si="137"/>
        <v>1282397</v>
      </c>
      <c r="AI545" s="94">
        <f t="shared" ref="AI545:AI608" si="143">+MEDIAN(AD545:AH545)</f>
        <v>1117482</v>
      </c>
      <c r="AJ545" s="39">
        <f t="shared" ref="AJ545:AJ608" si="144">+STDEV(AD545:AH545)</f>
        <v>142092.62125928051</v>
      </c>
      <c r="AK545" s="35">
        <f t="shared" ref="AK545:AK608" si="145">+AJ545/AI545</f>
        <v>0.12715428191172701</v>
      </c>
      <c r="AN545" s="41"/>
    </row>
    <row r="546" spans="1:40" s="15" customFormat="1" ht="85.5" customHeight="1" x14ac:dyDescent="0.2">
      <c r="A546" s="81">
        <v>539</v>
      </c>
      <c r="B546" s="82" t="s">
        <v>620</v>
      </c>
      <c r="C546" s="82" t="s">
        <v>1276</v>
      </c>
      <c r="D546" s="83" t="s">
        <v>1391</v>
      </c>
      <c r="E546" s="64">
        <v>534383</v>
      </c>
      <c r="F546" s="65">
        <v>534383</v>
      </c>
      <c r="G546" s="25" t="s">
        <v>1392</v>
      </c>
      <c r="H546" s="52" t="s">
        <v>1393</v>
      </c>
      <c r="I546" s="62">
        <v>900000</v>
      </c>
      <c r="J546" s="66">
        <v>900000</v>
      </c>
      <c r="K546" s="28" t="s">
        <v>1394</v>
      </c>
      <c r="L546" s="55" t="s">
        <v>1395</v>
      </c>
      <c r="M546" s="67">
        <v>572334</v>
      </c>
      <c r="N546" s="68">
        <v>572334</v>
      </c>
      <c r="O546" s="25" t="s">
        <v>1398</v>
      </c>
      <c r="P546" s="75" t="s">
        <v>1399</v>
      </c>
      <c r="Q546" s="69">
        <v>658184</v>
      </c>
      <c r="R546" s="63">
        <v>658184</v>
      </c>
      <c r="S546" s="24" t="s">
        <v>80</v>
      </c>
      <c r="T546" s="54" t="s">
        <v>81</v>
      </c>
      <c r="U546" s="18">
        <v>706057</v>
      </c>
      <c r="V546" s="18">
        <v>706057</v>
      </c>
      <c r="W546" s="18" t="s">
        <v>1396</v>
      </c>
      <c r="X546" s="77" t="s">
        <v>1397</v>
      </c>
      <c r="Y546" s="49">
        <f t="shared" si="138"/>
        <v>658184</v>
      </c>
      <c r="Z546" s="16">
        <f t="shared" si="139"/>
        <v>143337.44782610037</v>
      </c>
      <c r="AA546" s="35">
        <f t="shared" si="140"/>
        <v>0.21777716843025716</v>
      </c>
      <c r="AB546" s="36">
        <f t="shared" si="141"/>
        <v>801521.4478261004</v>
      </c>
      <c r="AC546" s="36">
        <f t="shared" si="142"/>
        <v>514846.5521738996</v>
      </c>
      <c r="AD546" s="18">
        <f t="shared" si="133"/>
        <v>534383</v>
      </c>
      <c r="AE546" s="18" t="str">
        <f t="shared" si="134"/>
        <v/>
      </c>
      <c r="AF546" s="18">
        <f t="shared" si="135"/>
        <v>572334</v>
      </c>
      <c r="AG546" s="18">
        <f t="shared" si="136"/>
        <v>658184</v>
      </c>
      <c r="AH546" s="18">
        <f t="shared" si="137"/>
        <v>706057</v>
      </c>
      <c r="AI546" s="94">
        <f t="shared" si="143"/>
        <v>615259</v>
      </c>
      <c r="AJ546" s="39">
        <f t="shared" si="144"/>
        <v>78412.804883301214</v>
      </c>
      <c r="AK546" s="35">
        <f t="shared" si="145"/>
        <v>0.12744682301811305</v>
      </c>
      <c r="AN546" s="41"/>
    </row>
    <row r="547" spans="1:40" s="15" customFormat="1" ht="85.5" customHeight="1" x14ac:dyDescent="0.2">
      <c r="A547" s="81">
        <v>540</v>
      </c>
      <c r="B547" s="82" t="s">
        <v>621</v>
      </c>
      <c r="C547" s="82" t="s">
        <v>1277</v>
      </c>
      <c r="D547" s="83" t="s">
        <v>1391</v>
      </c>
      <c r="E547" s="64">
        <v>839034</v>
      </c>
      <c r="F547" s="65">
        <v>839034</v>
      </c>
      <c r="G547" s="25" t="s">
        <v>1392</v>
      </c>
      <c r="H547" s="52" t="s">
        <v>1393</v>
      </c>
      <c r="I547" s="62">
        <v>2000000</v>
      </c>
      <c r="J547" s="66">
        <v>2000000</v>
      </c>
      <c r="K547" s="28" t="s">
        <v>1394</v>
      </c>
      <c r="L547" s="55" t="s">
        <v>1395</v>
      </c>
      <c r="M547" s="67">
        <v>897766</v>
      </c>
      <c r="N547" s="68">
        <v>897766</v>
      </c>
      <c r="O547" s="25" t="s">
        <v>1398</v>
      </c>
      <c r="P547" s="75" t="s">
        <v>1399</v>
      </c>
      <c r="Q547" s="69">
        <v>1032431</v>
      </c>
      <c r="R547" s="63">
        <v>1032431</v>
      </c>
      <c r="S547" s="24" t="s">
        <v>80</v>
      </c>
      <c r="T547" s="54" t="s">
        <v>81</v>
      </c>
      <c r="U547" s="18">
        <v>1607524</v>
      </c>
      <c r="V547" s="18">
        <v>1607524</v>
      </c>
      <c r="W547" s="18" t="s">
        <v>1396</v>
      </c>
      <c r="X547" s="77" t="s">
        <v>1397</v>
      </c>
      <c r="Y547" s="49">
        <f t="shared" si="138"/>
        <v>1032431</v>
      </c>
      <c r="Z547" s="16">
        <f t="shared" si="139"/>
        <v>506805.72171296569</v>
      </c>
      <c r="AA547" s="35">
        <f t="shared" si="140"/>
        <v>0.49088580419705113</v>
      </c>
      <c r="AB547" s="36">
        <f t="shared" si="141"/>
        <v>1539236.7217129658</v>
      </c>
      <c r="AC547" s="36">
        <f t="shared" si="142"/>
        <v>525625.27828703425</v>
      </c>
      <c r="AD547" s="18">
        <f t="shared" si="133"/>
        <v>839034</v>
      </c>
      <c r="AE547" s="18" t="str">
        <f t="shared" si="134"/>
        <v/>
      </c>
      <c r="AF547" s="18">
        <f t="shared" si="135"/>
        <v>897766</v>
      </c>
      <c r="AG547" s="18">
        <f t="shared" si="136"/>
        <v>1032431</v>
      </c>
      <c r="AH547" s="18" t="str">
        <f t="shared" si="137"/>
        <v/>
      </c>
      <c r="AI547" s="94">
        <f t="shared" si="143"/>
        <v>897766</v>
      </c>
      <c r="AJ547" s="39">
        <f t="shared" si="144"/>
        <v>99151.827734036255</v>
      </c>
      <c r="AK547" s="35">
        <f t="shared" si="145"/>
        <v>0.11044284115686744</v>
      </c>
      <c r="AN547" s="41"/>
    </row>
    <row r="548" spans="1:40" s="15" customFormat="1" ht="85.5" customHeight="1" x14ac:dyDescent="0.2">
      <c r="A548" s="81">
        <v>541</v>
      </c>
      <c r="B548" s="82" t="s">
        <v>622</v>
      </c>
      <c r="C548" s="82" t="s">
        <v>1278</v>
      </c>
      <c r="D548" s="83" t="s">
        <v>1391</v>
      </c>
      <c r="E548" s="64">
        <v>283496</v>
      </c>
      <c r="F548" s="65">
        <v>283496</v>
      </c>
      <c r="G548" s="25" t="s">
        <v>1392</v>
      </c>
      <c r="H548" s="52" t="s">
        <v>1393</v>
      </c>
      <c r="I548" s="62">
        <v>200000</v>
      </c>
      <c r="J548" s="66">
        <v>200000</v>
      </c>
      <c r="K548" s="28" t="s">
        <v>1394</v>
      </c>
      <c r="L548" s="55" t="s">
        <v>1395</v>
      </c>
      <c r="M548" s="67">
        <v>303629</v>
      </c>
      <c r="N548" s="68">
        <v>303629</v>
      </c>
      <c r="O548" s="25" t="s">
        <v>1398</v>
      </c>
      <c r="P548" s="75" t="s">
        <v>1399</v>
      </c>
      <c r="Q548" s="69">
        <v>349174</v>
      </c>
      <c r="R548" s="63">
        <v>349174</v>
      </c>
      <c r="S548" s="24" t="s">
        <v>80</v>
      </c>
      <c r="T548" s="54" t="s">
        <v>81</v>
      </c>
      <c r="U548" s="18">
        <v>374571</v>
      </c>
      <c r="V548" s="18">
        <v>374571</v>
      </c>
      <c r="W548" s="18" t="s">
        <v>1396</v>
      </c>
      <c r="X548" s="77" t="s">
        <v>1397</v>
      </c>
      <c r="Y548" s="49">
        <f t="shared" si="138"/>
        <v>303629</v>
      </c>
      <c r="Z548" s="16">
        <f t="shared" si="139"/>
        <v>67529.320657770571</v>
      </c>
      <c r="AA548" s="35">
        <f t="shared" si="140"/>
        <v>0.22240734797325212</v>
      </c>
      <c r="AB548" s="36">
        <f t="shared" si="141"/>
        <v>371158.32065777056</v>
      </c>
      <c r="AC548" s="36">
        <f t="shared" si="142"/>
        <v>236099.67934222944</v>
      </c>
      <c r="AD548" s="18">
        <f t="shared" si="133"/>
        <v>283496</v>
      </c>
      <c r="AE548" s="18" t="str">
        <f t="shared" si="134"/>
        <v/>
      </c>
      <c r="AF548" s="18">
        <f t="shared" si="135"/>
        <v>303629</v>
      </c>
      <c r="AG548" s="18">
        <f t="shared" si="136"/>
        <v>349174</v>
      </c>
      <c r="AH548" s="18" t="str">
        <f t="shared" si="137"/>
        <v/>
      </c>
      <c r="AI548" s="94">
        <f t="shared" si="143"/>
        <v>303629</v>
      </c>
      <c r="AJ548" s="39">
        <f t="shared" si="144"/>
        <v>33648.388762812006</v>
      </c>
      <c r="AK548" s="35">
        <f t="shared" si="145"/>
        <v>0.11082073439234068</v>
      </c>
      <c r="AN548" s="41"/>
    </row>
    <row r="549" spans="1:40" s="15" customFormat="1" ht="85.5" customHeight="1" x14ac:dyDescent="0.2">
      <c r="A549" s="81">
        <v>542</v>
      </c>
      <c r="B549" s="82" t="s">
        <v>623</v>
      </c>
      <c r="C549" s="82" t="s">
        <v>1279</v>
      </c>
      <c r="D549" s="83" t="s">
        <v>1391</v>
      </c>
      <c r="E549" s="64">
        <v>34089</v>
      </c>
      <c r="F549" s="65">
        <v>34089</v>
      </c>
      <c r="G549" s="25" t="s">
        <v>1392</v>
      </c>
      <c r="H549" s="52" t="s">
        <v>1393</v>
      </c>
      <c r="I549" s="62">
        <v>50000</v>
      </c>
      <c r="J549" s="66">
        <v>50000</v>
      </c>
      <c r="K549" s="28" t="s">
        <v>1394</v>
      </c>
      <c r="L549" s="55" t="s">
        <v>1395</v>
      </c>
      <c r="M549" s="67">
        <v>36509</v>
      </c>
      <c r="N549" s="68">
        <v>36509</v>
      </c>
      <c r="O549" s="25" t="s">
        <v>1398</v>
      </c>
      <c r="P549" s="75" t="s">
        <v>1399</v>
      </c>
      <c r="Q549" s="69">
        <v>41986</v>
      </c>
      <c r="R549" s="63">
        <v>41986</v>
      </c>
      <c r="S549" s="24" t="s">
        <v>80</v>
      </c>
      <c r="T549" s="54" t="s">
        <v>81</v>
      </c>
      <c r="U549" s="18">
        <v>45040</v>
      </c>
      <c r="V549" s="18">
        <v>45040</v>
      </c>
      <c r="W549" s="18" t="s">
        <v>1396</v>
      </c>
      <c r="X549" s="77" t="s">
        <v>1397</v>
      </c>
      <c r="Y549" s="49">
        <f t="shared" si="138"/>
        <v>41986</v>
      </c>
      <c r="Z549" s="16">
        <f t="shared" si="139"/>
        <v>6419.6519142395728</v>
      </c>
      <c r="AA549" s="35">
        <f t="shared" si="140"/>
        <v>0.15289982170817826</v>
      </c>
      <c r="AB549" s="36">
        <f t="shared" si="141"/>
        <v>48405.65191423957</v>
      </c>
      <c r="AC549" s="36">
        <f t="shared" si="142"/>
        <v>35566.34808576043</v>
      </c>
      <c r="AD549" s="18" t="str">
        <f t="shared" si="133"/>
        <v/>
      </c>
      <c r="AE549" s="18" t="str">
        <f t="shared" si="134"/>
        <v/>
      </c>
      <c r="AF549" s="18">
        <f t="shared" si="135"/>
        <v>36509</v>
      </c>
      <c r="AG549" s="18">
        <f t="shared" si="136"/>
        <v>41986</v>
      </c>
      <c r="AH549" s="18">
        <f t="shared" si="137"/>
        <v>45040</v>
      </c>
      <c r="AI549" s="94">
        <f t="shared" si="143"/>
        <v>41986</v>
      </c>
      <c r="AJ549" s="39">
        <f t="shared" si="144"/>
        <v>4322.4685462514744</v>
      </c>
      <c r="AK549" s="35">
        <f t="shared" si="145"/>
        <v>0.10295023451272982</v>
      </c>
      <c r="AN549" s="41"/>
    </row>
    <row r="550" spans="1:40" s="15" customFormat="1" ht="85.5" customHeight="1" x14ac:dyDescent="0.2">
      <c r="A550" s="81">
        <v>543</v>
      </c>
      <c r="B550" s="82" t="s">
        <v>624</v>
      </c>
      <c r="C550" s="82" t="s">
        <v>1280</v>
      </c>
      <c r="D550" s="83" t="s">
        <v>1391</v>
      </c>
      <c r="E550" s="64">
        <v>13311</v>
      </c>
      <c r="F550" s="65">
        <v>13311</v>
      </c>
      <c r="G550" s="25" t="s">
        <v>1392</v>
      </c>
      <c r="H550" s="52" t="s">
        <v>1393</v>
      </c>
      <c r="I550" s="62">
        <v>30000</v>
      </c>
      <c r="J550" s="66">
        <v>30000</v>
      </c>
      <c r="K550" s="28" t="s">
        <v>1394</v>
      </c>
      <c r="L550" s="55" t="s">
        <v>1395</v>
      </c>
      <c r="M550" s="67">
        <v>14256</v>
      </c>
      <c r="N550" s="68">
        <v>14256</v>
      </c>
      <c r="O550" s="25" t="s">
        <v>1398</v>
      </c>
      <c r="P550" s="75" t="s">
        <v>1399</v>
      </c>
      <c r="Q550" s="69">
        <v>16395</v>
      </c>
      <c r="R550" s="63">
        <v>16395</v>
      </c>
      <c r="S550" s="24" t="s">
        <v>80</v>
      </c>
      <c r="T550" s="54" t="s">
        <v>81</v>
      </c>
      <c r="U550" s="18">
        <v>17587</v>
      </c>
      <c r="V550" s="18">
        <v>17587</v>
      </c>
      <c r="W550" s="18" t="s">
        <v>1396</v>
      </c>
      <c r="X550" s="77" t="s">
        <v>1397</v>
      </c>
      <c r="Y550" s="49">
        <f t="shared" si="138"/>
        <v>16395</v>
      </c>
      <c r="Z550" s="16">
        <f t="shared" si="139"/>
        <v>6750.3883369773612</v>
      </c>
      <c r="AA550" s="35">
        <f t="shared" si="140"/>
        <v>0.41173457377111078</v>
      </c>
      <c r="AB550" s="36">
        <f t="shared" si="141"/>
        <v>23145.388336977361</v>
      </c>
      <c r="AC550" s="36">
        <f t="shared" si="142"/>
        <v>9644.6116630226388</v>
      </c>
      <c r="AD550" s="18">
        <f t="shared" si="133"/>
        <v>13311</v>
      </c>
      <c r="AE550" s="18" t="str">
        <f t="shared" si="134"/>
        <v/>
      </c>
      <c r="AF550" s="18">
        <f t="shared" si="135"/>
        <v>14256</v>
      </c>
      <c r="AG550" s="18">
        <f t="shared" si="136"/>
        <v>16395</v>
      </c>
      <c r="AH550" s="18">
        <f t="shared" si="137"/>
        <v>17587</v>
      </c>
      <c r="AI550" s="94">
        <f t="shared" si="143"/>
        <v>15325.5</v>
      </c>
      <c r="AJ550" s="39">
        <f t="shared" si="144"/>
        <v>1953.2025624599205</v>
      </c>
      <c r="AK550" s="35">
        <f t="shared" si="145"/>
        <v>0.1274478850582311</v>
      </c>
      <c r="AN550" s="41"/>
    </row>
    <row r="551" spans="1:40" s="15" customFormat="1" ht="85.5" customHeight="1" x14ac:dyDescent="0.2">
      <c r="A551" s="81">
        <v>544</v>
      </c>
      <c r="B551" s="82" t="s">
        <v>625</v>
      </c>
      <c r="C551" s="82" t="s">
        <v>1281</v>
      </c>
      <c r="D551" s="83" t="s">
        <v>1391</v>
      </c>
      <c r="E551" s="64">
        <v>51817</v>
      </c>
      <c r="F551" s="65">
        <v>51817</v>
      </c>
      <c r="G551" s="25" t="s">
        <v>1392</v>
      </c>
      <c r="H551" s="52" t="s">
        <v>1393</v>
      </c>
      <c r="I551" s="62">
        <v>80000</v>
      </c>
      <c r="J551" s="66">
        <v>80000</v>
      </c>
      <c r="K551" s="28" t="s">
        <v>1394</v>
      </c>
      <c r="L551" s="55" t="s">
        <v>1395</v>
      </c>
      <c r="M551" s="67">
        <v>55497</v>
      </c>
      <c r="N551" s="68">
        <v>55497</v>
      </c>
      <c r="O551" s="25" t="s">
        <v>1398</v>
      </c>
      <c r="P551" s="75" t="s">
        <v>1399</v>
      </c>
      <c r="Q551" s="69">
        <v>63822</v>
      </c>
      <c r="R551" s="63">
        <v>63822</v>
      </c>
      <c r="S551" s="24" t="s">
        <v>80</v>
      </c>
      <c r="T551" s="54" t="s">
        <v>81</v>
      </c>
      <c r="U551" s="18">
        <v>68464</v>
      </c>
      <c r="V551" s="18">
        <v>68464</v>
      </c>
      <c r="W551" s="18" t="s">
        <v>1396</v>
      </c>
      <c r="X551" s="77" t="s">
        <v>1397</v>
      </c>
      <c r="Y551" s="49">
        <f t="shared" si="138"/>
        <v>63822</v>
      </c>
      <c r="Z551" s="16">
        <f t="shared" si="139"/>
        <v>11142.861818222462</v>
      </c>
      <c r="AA551" s="35">
        <f t="shared" si="140"/>
        <v>0.17459280214067974</v>
      </c>
      <c r="AB551" s="36">
        <f t="shared" si="141"/>
        <v>74964.86181822246</v>
      </c>
      <c r="AC551" s="36">
        <f t="shared" si="142"/>
        <v>52679.13818177754</v>
      </c>
      <c r="AD551" s="18" t="str">
        <f t="shared" si="133"/>
        <v/>
      </c>
      <c r="AE551" s="18" t="str">
        <f t="shared" si="134"/>
        <v/>
      </c>
      <c r="AF551" s="18">
        <f t="shared" si="135"/>
        <v>55497</v>
      </c>
      <c r="AG551" s="18">
        <f t="shared" si="136"/>
        <v>63822</v>
      </c>
      <c r="AH551" s="18">
        <f t="shared" si="137"/>
        <v>68464</v>
      </c>
      <c r="AI551" s="94">
        <f t="shared" si="143"/>
        <v>63822</v>
      </c>
      <c r="AJ551" s="39">
        <f t="shared" si="144"/>
        <v>6570.0948496451201</v>
      </c>
      <c r="AK551" s="35">
        <f t="shared" si="145"/>
        <v>0.102944045151282</v>
      </c>
      <c r="AN551" s="41"/>
    </row>
    <row r="552" spans="1:40" s="15" customFormat="1" ht="85.5" customHeight="1" x14ac:dyDescent="0.2">
      <c r="A552" s="81">
        <v>545</v>
      </c>
      <c r="B552" s="82" t="s">
        <v>626</v>
      </c>
      <c r="C552" s="82" t="s">
        <v>1282</v>
      </c>
      <c r="D552" s="83" t="s">
        <v>1391</v>
      </c>
      <c r="E552" s="64">
        <v>79969</v>
      </c>
      <c r="F552" s="65">
        <v>79969</v>
      </c>
      <c r="G552" s="25" t="s">
        <v>1392</v>
      </c>
      <c r="H552" s="52" t="s">
        <v>1393</v>
      </c>
      <c r="I552" s="62">
        <v>100000</v>
      </c>
      <c r="J552" s="66">
        <v>100000</v>
      </c>
      <c r="K552" s="28" t="s">
        <v>1394</v>
      </c>
      <c r="L552" s="55" t="s">
        <v>1395</v>
      </c>
      <c r="M552" s="67">
        <v>85648</v>
      </c>
      <c r="N552" s="68">
        <v>85648</v>
      </c>
      <c r="O552" s="25" t="s">
        <v>1398</v>
      </c>
      <c r="P552" s="75" t="s">
        <v>1399</v>
      </c>
      <c r="Q552" s="69">
        <v>98495</v>
      </c>
      <c r="R552" s="63">
        <v>98495</v>
      </c>
      <c r="S552" s="24" t="s">
        <v>80</v>
      </c>
      <c r="T552" s="54" t="s">
        <v>81</v>
      </c>
      <c r="U552" s="18">
        <v>105659</v>
      </c>
      <c r="V552" s="18">
        <v>105659</v>
      </c>
      <c r="W552" s="18" t="s">
        <v>1396</v>
      </c>
      <c r="X552" s="77" t="s">
        <v>1397</v>
      </c>
      <c r="Y552" s="49">
        <f t="shared" si="138"/>
        <v>98495</v>
      </c>
      <c r="Z552" s="16">
        <f t="shared" si="139"/>
        <v>10709.24463722819</v>
      </c>
      <c r="AA552" s="35">
        <f t="shared" si="140"/>
        <v>0.10872881503861302</v>
      </c>
      <c r="AB552" s="36">
        <f t="shared" si="141"/>
        <v>109204.24463722818</v>
      </c>
      <c r="AC552" s="36">
        <f t="shared" si="142"/>
        <v>87785.755362771815</v>
      </c>
      <c r="AD552" s="18" t="str">
        <f t="shared" si="133"/>
        <v/>
      </c>
      <c r="AE552" s="18">
        <f t="shared" si="134"/>
        <v>100000</v>
      </c>
      <c r="AF552" s="18" t="str">
        <f t="shared" si="135"/>
        <v/>
      </c>
      <c r="AG552" s="18">
        <f t="shared" si="136"/>
        <v>98495</v>
      </c>
      <c r="AH552" s="18">
        <f t="shared" si="137"/>
        <v>105659</v>
      </c>
      <c r="AI552" s="94">
        <f t="shared" si="143"/>
        <v>100000</v>
      </c>
      <c r="AJ552" s="39">
        <f t="shared" si="144"/>
        <v>3777.3933252089773</v>
      </c>
      <c r="AK552" s="35">
        <f t="shared" si="145"/>
        <v>3.7773933252089775E-2</v>
      </c>
      <c r="AN552" s="41"/>
    </row>
    <row r="553" spans="1:40" s="15" customFormat="1" ht="85.5" customHeight="1" x14ac:dyDescent="0.2">
      <c r="A553" s="81">
        <v>546</v>
      </c>
      <c r="B553" s="82" t="s">
        <v>627</v>
      </c>
      <c r="C553" s="82" t="s">
        <v>1283</v>
      </c>
      <c r="D553" s="83" t="s">
        <v>1391</v>
      </c>
      <c r="E553" s="64">
        <v>18235</v>
      </c>
      <c r="F553" s="65">
        <v>18235</v>
      </c>
      <c r="G553" s="25" t="s">
        <v>1392</v>
      </c>
      <c r="H553" s="52" t="s">
        <v>1393</v>
      </c>
      <c r="I553" s="62">
        <v>45000</v>
      </c>
      <c r="J553" s="66">
        <v>45000</v>
      </c>
      <c r="K553" s="28" t="s">
        <v>1394</v>
      </c>
      <c r="L553" s="55" t="s">
        <v>1395</v>
      </c>
      <c r="M553" s="67">
        <v>19531</v>
      </c>
      <c r="N553" s="68">
        <v>19531</v>
      </c>
      <c r="O553" s="25" t="s">
        <v>1398</v>
      </c>
      <c r="P553" s="75" t="s">
        <v>1399</v>
      </c>
      <c r="Q553" s="69">
        <v>22460</v>
      </c>
      <c r="R553" s="63">
        <v>22460</v>
      </c>
      <c r="S553" s="24" t="s">
        <v>80</v>
      </c>
      <c r="T553" s="54" t="s">
        <v>81</v>
      </c>
      <c r="U553" s="18">
        <v>24094</v>
      </c>
      <c r="V553" s="18">
        <v>24094</v>
      </c>
      <c r="W553" s="18" t="s">
        <v>1396</v>
      </c>
      <c r="X553" s="77" t="s">
        <v>1397</v>
      </c>
      <c r="Y553" s="49">
        <f t="shared" si="138"/>
        <v>22460</v>
      </c>
      <c r="Z553" s="16">
        <f t="shared" si="139"/>
        <v>10945.491560455383</v>
      </c>
      <c r="AA553" s="35">
        <f t="shared" si="140"/>
        <v>0.48733266075046228</v>
      </c>
      <c r="AB553" s="36">
        <f t="shared" si="141"/>
        <v>33405.491560455383</v>
      </c>
      <c r="AC553" s="36">
        <f t="shared" si="142"/>
        <v>11514.508439544617</v>
      </c>
      <c r="AD553" s="18">
        <f t="shared" si="133"/>
        <v>18235</v>
      </c>
      <c r="AE553" s="18" t="str">
        <f t="shared" si="134"/>
        <v/>
      </c>
      <c r="AF553" s="18">
        <f t="shared" si="135"/>
        <v>19531</v>
      </c>
      <c r="AG553" s="18">
        <f t="shared" si="136"/>
        <v>22460</v>
      </c>
      <c r="AH553" s="18">
        <f t="shared" si="137"/>
        <v>24094</v>
      </c>
      <c r="AI553" s="94">
        <f t="shared" si="143"/>
        <v>20995.5</v>
      </c>
      <c r="AJ553" s="39">
        <f t="shared" si="144"/>
        <v>2675.9435719013209</v>
      </c>
      <c r="AK553" s="35">
        <f t="shared" si="145"/>
        <v>0.12745319577534808</v>
      </c>
      <c r="AN553" s="41"/>
    </row>
    <row r="554" spans="1:40" s="15" customFormat="1" ht="85.5" customHeight="1" x14ac:dyDescent="0.2">
      <c r="A554" s="81">
        <v>547</v>
      </c>
      <c r="B554" s="82" t="s">
        <v>628</v>
      </c>
      <c r="C554" s="82" t="s">
        <v>1284</v>
      </c>
      <c r="D554" s="83" t="s">
        <v>1391</v>
      </c>
      <c r="E554" s="64">
        <v>9111</v>
      </c>
      <c r="F554" s="65">
        <v>9111</v>
      </c>
      <c r="G554" s="25" t="s">
        <v>1392</v>
      </c>
      <c r="H554" s="52" t="s">
        <v>1393</v>
      </c>
      <c r="I554" s="62">
        <v>40000</v>
      </c>
      <c r="J554" s="66">
        <v>40000</v>
      </c>
      <c r="K554" s="28" t="s">
        <v>1394</v>
      </c>
      <c r="L554" s="55" t="s">
        <v>1395</v>
      </c>
      <c r="M554" s="67">
        <v>9758</v>
      </c>
      <c r="N554" s="68">
        <v>9758</v>
      </c>
      <c r="O554" s="25" t="s">
        <v>1398</v>
      </c>
      <c r="P554" s="75" t="s">
        <v>1399</v>
      </c>
      <c r="Q554" s="69">
        <v>11221</v>
      </c>
      <c r="R554" s="63">
        <v>11221</v>
      </c>
      <c r="S554" s="24" t="s">
        <v>80</v>
      </c>
      <c r="T554" s="54" t="s">
        <v>81</v>
      </c>
      <c r="U554" s="18">
        <v>12038</v>
      </c>
      <c r="V554" s="18">
        <v>12038</v>
      </c>
      <c r="W554" s="18" t="s">
        <v>1396</v>
      </c>
      <c r="X554" s="77" t="s">
        <v>1397</v>
      </c>
      <c r="Y554" s="49">
        <f t="shared" si="138"/>
        <v>11221</v>
      </c>
      <c r="Z554" s="16">
        <f t="shared" si="139"/>
        <v>13229.243111380183</v>
      </c>
      <c r="AA554" s="35">
        <f t="shared" si="140"/>
        <v>1.178971848443114</v>
      </c>
      <c r="AB554" s="36">
        <f t="shared" si="141"/>
        <v>24450.243111380183</v>
      </c>
      <c r="AC554" s="36">
        <f t="shared" si="142"/>
        <v>-2008.2431113801831</v>
      </c>
      <c r="AD554" s="18">
        <f t="shared" si="133"/>
        <v>9111</v>
      </c>
      <c r="AE554" s="18" t="str">
        <f t="shared" si="134"/>
        <v/>
      </c>
      <c r="AF554" s="18">
        <f t="shared" si="135"/>
        <v>9758</v>
      </c>
      <c r="AG554" s="18">
        <f t="shared" si="136"/>
        <v>11221</v>
      </c>
      <c r="AH554" s="18">
        <f t="shared" si="137"/>
        <v>12038</v>
      </c>
      <c r="AI554" s="94">
        <f t="shared" si="143"/>
        <v>10489.5</v>
      </c>
      <c r="AJ554" s="39">
        <f t="shared" si="144"/>
        <v>1336.7964193049991</v>
      </c>
      <c r="AK554" s="35">
        <f t="shared" si="145"/>
        <v>0.127441386081796</v>
      </c>
      <c r="AN554" s="41"/>
    </row>
    <row r="555" spans="1:40" s="15" customFormat="1" ht="85.5" customHeight="1" x14ac:dyDescent="0.2">
      <c r="A555" s="81">
        <v>548</v>
      </c>
      <c r="B555" s="82" t="s">
        <v>629</v>
      </c>
      <c r="C555" s="82" t="s">
        <v>1285</v>
      </c>
      <c r="D555" s="83" t="s">
        <v>1391</v>
      </c>
      <c r="E555" s="64">
        <v>15213</v>
      </c>
      <c r="F555" s="65">
        <v>15213</v>
      </c>
      <c r="G555" s="25" t="s">
        <v>1392</v>
      </c>
      <c r="H555" s="52" t="s">
        <v>1393</v>
      </c>
      <c r="I555" s="62">
        <v>20000</v>
      </c>
      <c r="J555" s="66">
        <v>20000</v>
      </c>
      <c r="K555" s="28" t="s">
        <v>1394</v>
      </c>
      <c r="L555" s="55" t="s">
        <v>1395</v>
      </c>
      <c r="M555" s="67">
        <v>16294</v>
      </c>
      <c r="N555" s="68">
        <v>16294</v>
      </c>
      <c r="O555" s="25" t="s">
        <v>1398</v>
      </c>
      <c r="P555" s="75" t="s">
        <v>1399</v>
      </c>
      <c r="Q555" s="69">
        <v>18738</v>
      </c>
      <c r="R555" s="63">
        <v>18738</v>
      </c>
      <c r="S555" s="24" t="s">
        <v>80</v>
      </c>
      <c r="T555" s="54" t="s">
        <v>81</v>
      </c>
      <c r="U555" s="18">
        <v>20101</v>
      </c>
      <c r="V555" s="18">
        <v>20101</v>
      </c>
      <c r="W555" s="18" t="s">
        <v>1396</v>
      </c>
      <c r="X555" s="77" t="s">
        <v>1397</v>
      </c>
      <c r="Y555" s="49">
        <f t="shared" si="138"/>
        <v>18738</v>
      </c>
      <c r="Z555" s="16">
        <f t="shared" si="139"/>
        <v>2214.3117892473924</v>
      </c>
      <c r="AA555" s="35">
        <f t="shared" si="140"/>
        <v>0.11817225900562453</v>
      </c>
      <c r="AB555" s="36">
        <f t="shared" si="141"/>
        <v>20952.311789247393</v>
      </c>
      <c r="AC555" s="36">
        <f t="shared" si="142"/>
        <v>16523.688210752607</v>
      </c>
      <c r="AD555" s="18" t="str">
        <f t="shared" si="133"/>
        <v/>
      </c>
      <c r="AE555" s="18">
        <f t="shared" si="134"/>
        <v>20000</v>
      </c>
      <c r="AF555" s="18" t="str">
        <f t="shared" si="135"/>
        <v/>
      </c>
      <c r="AG555" s="18">
        <f t="shared" si="136"/>
        <v>18738</v>
      </c>
      <c r="AH555" s="18">
        <f t="shared" si="137"/>
        <v>20101</v>
      </c>
      <c r="AI555" s="94">
        <f t="shared" si="143"/>
        <v>20000</v>
      </c>
      <c r="AJ555" s="39">
        <f t="shared" si="144"/>
        <v>759.45309269236634</v>
      </c>
      <c r="AK555" s="35">
        <f t="shared" si="145"/>
        <v>3.7972654634618318E-2</v>
      </c>
      <c r="AN555" s="41"/>
    </row>
    <row r="556" spans="1:40" s="15" customFormat="1" ht="85.5" customHeight="1" x14ac:dyDescent="0.2">
      <c r="A556" s="81">
        <v>549</v>
      </c>
      <c r="B556" s="82" t="s">
        <v>630</v>
      </c>
      <c r="C556" s="82" t="s">
        <v>1286</v>
      </c>
      <c r="D556" s="83" t="s">
        <v>1391</v>
      </c>
      <c r="E556" s="64">
        <v>5357</v>
      </c>
      <c r="F556" s="65">
        <v>5357</v>
      </c>
      <c r="G556" s="25" t="s">
        <v>1392</v>
      </c>
      <c r="H556" s="52" t="s">
        <v>1393</v>
      </c>
      <c r="I556" s="62">
        <v>30000</v>
      </c>
      <c r="J556" s="66">
        <v>30000</v>
      </c>
      <c r="K556" s="28" t="s">
        <v>1394</v>
      </c>
      <c r="L556" s="55" t="s">
        <v>1395</v>
      </c>
      <c r="M556" s="67">
        <v>5737</v>
      </c>
      <c r="N556" s="68">
        <v>5737</v>
      </c>
      <c r="O556" s="25" t="s">
        <v>1398</v>
      </c>
      <c r="P556" s="75" t="s">
        <v>1399</v>
      </c>
      <c r="Q556" s="69">
        <v>6597</v>
      </c>
      <c r="R556" s="63">
        <v>6597</v>
      </c>
      <c r="S556" s="24" t="s">
        <v>80</v>
      </c>
      <c r="T556" s="54" t="s">
        <v>81</v>
      </c>
      <c r="U556" s="18">
        <v>7077</v>
      </c>
      <c r="V556" s="18">
        <v>7077</v>
      </c>
      <c r="W556" s="18" t="s">
        <v>1396</v>
      </c>
      <c r="X556" s="77" t="s">
        <v>1397</v>
      </c>
      <c r="Y556" s="49">
        <f t="shared" si="138"/>
        <v>6597</v>
      </c>
      <c r="Z556" s="16">
        <f t="shared" si="139"/>
        <v>10668.975948984045</v>
      </c>
      <c r="AA556" s="35">
        <f t="shared" si="140"/>
        <v>1.6172466195216075</v>
      </c>
      <c r="AB556" s="36">
        <f t="shared" si="141"/>
        <v>17265.975948984043</v>
      </c>
      <c r="AC556" s="36">
        <f t="shared" si="142"/>
        <v>-4071.9759489840453</v>
      </c>
      <c r="AD556" s="18">
        <f t="shared" si="133"/>
        <v>5357</v>
      </c>
      <c r="AE556" s="18" t="str">
        <f t="shared" si="134"/>
        <v/>
      </c>
      <c r="AF556" s="18">
        <f t="shared" si="135"/>
        <v>5737</v>
      </c>
      <c r="AG556" s="18">
        <f t="shared" si="136"/>
        <v>6597</v>
      </c>
      <c r="AH556" s="18">
        <f t="shared" si="137"/>
        <v>7077</v>
      </c>
      <c r="AI556" s="94">
        <f t="shared" si="143"/>
        <v>6167</v>
      </c>
      <c r="AJ556" s="39">
        <f t="shared" si="144"/>
        <v>785.5995587235692</v>
      </c>
      <c r="AK556" s="35">
        <f t="shared" si="145"/>
        <v>0.12738763721802646</v>
      </c>
      <c r="AN556" s="41"/>
    </row>
    <row r="557" spans="1:40" s="15" customFormat="1" ht="85.5" customHeight="1" x14ac:dyDescent="0.2">
      <c r="A557" s="81">
        <v>550</v>
      </c>
      <c r="B557" s="82" t="s">
        <v>631</v>
      </c>
      <c r="C557" s="82" t="s">
        <v>1287</v>
      </c>
      <c r="D557" s="83" t="s">
        <v>1391</v>
      </c>
      <c r="E557" s="64">
        <v>441597</v>
      </c>
      <c r="F557" s="65">
        <v>441597</v>
      </c>
      <c r="G557" s="25" t="s">
        <v>1392</v>
      </c>
      <c r="H557" s="52" t="s">
        <v>1393</v>
      </c>
      <c r="I557" s="62">
        <v>550000</v>
      </c>
      <c r="J557" s="66">
        <v>550000</v>
      </c>
      <c r="K557" s="28" t="s">
        <v>1394</v>
      </c>
      <c r="L557" s="55" t="s">
        <v>1395</v>
      </c>
      <c r="M557" s="67">
        <v>472508</v>
      </c>
      <c r="N557" s="68">
        <v>472508</v>
      </c>
      <c r="O557" s="25" t="s">
        <v>1398</v>
      </c>
      <c r="P557" s="75" t="s">
        <v>1399</v>
      </c>
      <c r="Q557" s="69">
        <v>543385</v>
      </c>
      <c r="R557" s="63">
        <v>543385</v>
      </c>
      <c r="S557" s="24" t="s">
        <v>80</v>
      </c>
      <c r="T557" s="54" t="s">
        <v>81</v>
      </c>
      <c r="U557" s="18">
        <v>582908</v>
      </c>
      <c r="V557" s="18">
        <v>582908</v>
      </c>
      <c r="W557" s="18" t="s">
        <v>1396</v>
      </c>
      <c r="X557" s="77" t="s">
        <v>1397</v>
      </c>
      <c r="Y557" s="49">
        <f t="shared" si="138"/>
        <v>543385</v>
      </c>
      <c r="Z557" s="16">
        <f t="shared" si="139"/>
        <v>58711.914210831077</v>
      </c>
      <c r="AA557" s="35">
        <f t="shared" si="140"/>
        <v>0.10804846326422532</v>
      </c>
      <c r="AB557" s="36">
        <f t="shared" si="141"/>
        <v>602096.91421083105</v>
      </c>
      <c r="AC557" s="36">
        <f t="shared" si="142"/>
        <v>484673.08578916895</v>
      </c>
      <c r="AD557" s="18" t="str">
        <f t="shared" si="133"/>
        <v/>
      </c>
      <c r="AE557" s="18">
        <f t="shared" si="134"/>
        <v>550000</v>
      </c>
      <c r="AF557" s="18" t="str">
        <f t="shared" si="135"/>
        <v/>
      </c>
      <c r="AG557" s="18">
        <f t="shared" si="136"/>
        <v>543385</v>
      </c>
      <c r="AH557" s="18">
        <f t="shared" si="137"/>
        <v>582908</v>
      </c>
      <c r="AI557" s="94">
        <f t="shared" si="143"/>
        <v>550000</v>
      </c>
      <c r="AJ557" s="39">
        <f t="shared" si="144"/>
        <v>21169.011227105846</v>
      </c>
      <c r="AK557" s="35">
        <f t="shared" si="145"/>
        <v>3.8489111322010626E-2</v>
      </c>
      <c r="AN557" s="41"/>
    </row>
    <row r="558" spans="1:40" s="15" customFormat="1" ht="85.5" customHeight="1" x14ac:dyDescent="0.2">
      <c r="A558" s="81">
        <v>551</v>
      </c>
      <c r="B558" s="82" t="s">
        <v>632</v>
      </c>
      <c r="C558" s="82" t="s">
        <v>1288</v>
      </c>
      <c r="D558" s="83" t="s">
        <v>1391</v>
      </c>
      <c r="E558" s="64">
        <v>794874</v>
      </c>
      <c r="F558" s="65">
        <v>794874</v>
      </c>
      <c r="G558" s="25" t="s">
        <v>1392</v>
      </c>
      <c r="H558" s="52" t="s">
        <v>1393</v>
      </c>
      <c r="I558" s="62">
        <v>650000</v>
      </c>
      <c r="J558" s="66">
        <v>650000</v>
      </c>
      <c r="K558" s="28" t="s">
        <v>1394</v>
      </c>
      <c r="L558" s="55" t="s">
        <v>1395</v>
      </c>
      <c r="M558" s="67">
        <v>850515</v>
      </c>
      <c r="N558" s="68">
        <v>850515</v>
      </c>
      <c r="O558" s="25" t="s">
        <v>1398</v>
      </c>
      <c r="P558" s="75" t="s">
        <v>1399</v>
      </c>
      <c r="Q558" s="69">
        <v>978092</v>
      </c>
      <c r="R558" s="63">
        <v>978092</v>
      </c>
      <c r="S558" s="24" t="s">
        <v>80</v>
      </c>
      <c r="T558" s="54" t="s">
        <v>81</v>
      </c>
      <c r="U558" s="18">
        <v>1049234</v>
      </c>
      <c r="V558" s="18">
        <v>1049234</v>
      </c>
      <c r="W558" s="18" t="s">
        <v>1396</v>
      </c>
      <c r="X558" s="77" t="s">
        <v>1397</v>
      </c>
      <c r="Y558" s="49">
        <f t="shared" si="138"/>
        <v>850515</v>
      </c>
      <c r="Z558" s="16">
        <f t="shared" si="139"/>
        <v>156591.34241394061</v>
      </c>
      <c r="AA558" s="35">
        <f t="shared" si="140"/>
        <v>0.18411355756681613</v>
      </c>
      <c r="AB558" s="36">
        <f t="shared" si="141"/>
        <v>1007106.3424139406</v>
      </c>
      <c r="AC558" s="36">
        <f t="shared" si="142"/>
        <v>693923.65758605942</v>
      </c>
      <c r="AD558" s="18">
        <f t="shared" si="133"/>
        <v>794874</v>
      </c>
      <c r="AE558" s="18" t="str">
        <f t="shared" si="134"/>
        <v/>
      </c>
      <c r="AF558" s="18">
        <f t="shared" si="135"/>
        <v>850515</v>
      </c>
      <c r="AG558" s="18">
        <f t="shared" si="136"/>
        <v>978092</v>
      </c>
      <c r="AH558" s="18" t="str">
        <f t="shared" si="137"/>
        <v/>
      </c>
      <c r="AI558" s="94">
        <f t="shared" si="143"/>
        <v>850515</v>
      </c>
      <c r="AJ558" s="39">
        <f t="shared" si="144"/>
        <v>93933.174237504252</v>
      </c>
      <c r="AK558" s="35">
        <f t="shared" si="145"/>
        <v>0.11044270146617549</v>
      </c>
      <c r="AN558" s="41"/>
    </row>
    <row r="559" spans="1:40" s="15" customFormat="1" ht="85.5" customHeight="1" x14ac:dyDescent="0.2">
      <c r="A559" s="81">
        <v>552</v>
      </c>
      <c r="B559" s="82" t="s">
        <v>633</v>
      </c>
      <c r="C559" s="82" t="s">
        <v>1289</v>
      </c>
      <c r="D559" s="83" t="s">
        <v>1391</v>
      </c>
      <c r="E559" s="64">
        <v>839034</v>
      </c>
      <c r="F559" s="65">
        <v>839034</v>
      </c>
      <c r="G559" s="25" t="s">
        <v>1392</v>
      </c>
      <c r="H559" s="52" t="s">
        <v>1393</v>
      </c>
      <c r="I559" s="62">
        <v>950000</v>
      </c>
      <c r="J559" s="66">
        <v>950000</v>
      </c>
      <c r="K559" s="28" t="s">
        <v>1394</v>
      </c>
      <c r="L559" s="55" t="s">
        <v>1395</v>
      </c>
      <c r="M559" s="67">
        <v>897766</v>
      </c>
      <c r="N559" s="68">
        <v>897766</v>
      </c>
      <c r="O559" s="25" t="s">
        <v>1398</v>
      </c>
      <c r="P559" s="75" t="s">
        <v>1399</v>
      </c>
      <c r="Q559" s="69">
        <v>1032431</v>
      </c>
      <c r="R559" s="63">
        <v>1032431</v>
      </c>
      <c r="S559" s="24" t="s">
        <v>80</v>
      </c>
      <c r="T559" s="54" t="s">
        <v>81</v>
      </c>
      <c r="U559" s="18">
        <v>1107524</v>
      </c>
      <c r="V559" s="18">
        <v>1107524</v>
      </c>
      <c r="W559" s="18" t="s">
        <v>1396</v>
      </c>
      <c r="X559" s="77" t="s">
        <v>1397</v>
      </c>
      <c r="Y559" s="49">
        <f t="shared" si="138"/>
        <v>950000</v>
      </c>
      <c r="Z559" s="16">
        <f t="shared" si="139"/>
        <v>106621.12624147243</v>
      </c>
      <c r="AA559" s="35">
        <f t="shared" si="140"/>
        <v>0.11223276446470783</v>
      </c>
      <c r="AB559" s="36">
        <f t="shared" si="141"/>
        <v>1056621.1262414725</v>
      </c>
      <c r="AC559" s="36">
        <f t="shared" si="142"/>
        <v>843378.87375852757</v>
      </c>
      <c r="AD559" s="18" t="str">
        <f t="shared" si="133"/>
        <v/>
      </c>
      <c r="AE559" s="18">
        <f t="shared" si="134"/>
        <v>950000</v>
      </c>
      <c r="AF559" s="18">
        <f t="shared" si="135"/>
        <v>897766</v>
      </c>
      <c r="AG559" s="18">
        <f t="shared" si="136"/>
        <v>1032431</v>
      </c>
      <c r="AH559" s="18" t="str">
        <f t="shared" si="137"/>
        <v/>
      </c>
      <c r="AI559" s="94">
        <f t="shared" si="143"/>
        <v>950000</v>
      </c>
      <c r="AJ559" s="39">
        <f t="shared" si="144"/>
        <v>67894.431217393183</v>
      </c>
      <c r="AK559" s="35">
        <f t="shared" si="145"/>
        <v>7.1467822334098083E-2</v>
      </c>
      <c r="AN559" s="41"/>
    </row>
    <row r="560" spans="1:40" s="15" customFormat="1" ht="85.5" customHeight="1" x14ac:dyDescent="0.2">
      <c r="A560" s="81">
        <v>553</v>
      </c>
      <c r="B560" s="82" t="s">
        <v>634</v>
      </c>
      <c r="C560" s="82" t="s">
        <v>1290</v>
      </c>
      <c r="D560" s="83" t="s">
        <v>1391</v>
      </c>
      <c r="E560" s="64">
        <v>1103992</v>
      </c>
      <c r="F560" s="65">
        <v>1103992</v>
      </c>
      <c r="G560" s="25" t="s">
        <v>1392</v>
      </c>
      <c r="H560" s="52" t="s">
        <v>1393</v>
      </c>
      <c r="I560" s="62">
        <v>1500000</v>
      </c>
      <c r="J560" s="66">
        <v>1500000</v>
      </c>
      <c r="K560" s="28" t="s">
        <v>1394</v>
      </c>
      <c r="L560" s="55" t="s">
        <v>1395</v>
      </c>
      <c r="M560" s="67">
        <v>1181271</v>
      </c>
      <c r="N560" s="68">
        <v>1181271</v>
      </c>
      <c r="O560" s="25" t="s">
        <v>1398</v>
      </c>
      <c r="P560" s="75" t="s">
        <v>1399</v>
      </c>
      <c r="Q560" s="69">
        <v>1358462</v>
      </c>
      <c r="R560" s="63">
        <v>1358462</v>
      </c>
      <c r="S560" s="24" t="s">
        <v>80</v>
      </c>
      <c r="T560" s="54" t="s">
        <v>81</v>
      </c>
      <c r="U560" s="18">
        <v>1457269</v>
      </c>
      <c r="V560" s="18">
        <v>1457269</v>
      </c>
      <c r="W560" s="18" t="s">
        <v>1396</v>
      </c>
      <c r="X560" s="77" t="s">
        <v>1397</v>
      </c>
      <c r="Y560" s="49">
        <f t="shared" si="138"/>
        <v>1358462</v>
      </c>
      <c r="Z560" s="16">
        <f t="shared" si="139"/>
        <v>172211.4236213729</v>
      </c>
      <c r="AA560" s="35">
        <f t="shared" si="140"/>
        <v>0.1267694080668969</v>
      </c>
      <c r="AB560" s="36">
        <f t="shared" si="141"/>
        <v>1530673.4236213728</v>
      </c>
      <c r="AC560" s="36">
        <f t="shared" si="142"/>
        <v>1186250.5763786272</v>
      </c>
      <c r="AD560" s="18" t="str">
        <f t="shared" si="133"/>
        <v/>
      </c>
      <c r="AE560" s="18">
        <f t="shared" si="134"/>
        <v>1500000</v>
      </c>
      <c r="AF560" s="18" t="str">
        <f t="shared" si="135"/>
        <v/>
      </c>
      <c r="AG560" s="18">
        <f t="shared" si="136"/>
        <v>1358462</v>
      </c>
      <c r="AH560" s="18">
        <f t="shared" si="137"/>
        <v>1457269</v>
      </c>
      <c r="AI560" s="94">
        <f t="shared" si="143"/>
        <v>1457269</v>
      </c>
      <c r="AJ560" s="39">
        <f t="shared" si="144"/>
        <v>72596.794068333344</v>
      </c>
      <c r="AK560" s="35">
        <f t="shared" si="145"/>
        <v>4.9817016671824726E-2</v>
      </c>
      <c r="AN560" s="41"/>
    </row>
    <row r="561" spans="1:40" s="15" customFormat="1" ht="85.5" customHeight="1" x14ac:dyDescent="0.2">
      <c r="A561" s="81">
        <v>554</v>
      </c>
      <c r="B561" s="82" t="s">
        <v>635</v>
      </c>
      <c r="C561" s="82" t="s">
        <v>1291</v>
      </c>
      <c r="D561" s="83" t="s">
        <v>1391</v>
      </c>
      <c r="E561" s="64">
        <v>1324790</v>
      </c>
      <c r="F561" s="65">
        <v>1324790</v>
      </c>
      <c r="G561" s="25" t="s">
        <v>1392</v>
      </c>
      <c r="H561" s="52" t="s">
        <v>1393</v>
      </c>
      <c r="I561" s="62">
        <v>3500000</v>
      </c>
      <c r="J561" s="66">
        <v>3500000</v>
      </c>
      <c r="K561" s="28" t="s">
        <v>1394</v>
      </c>
      <c r="L561" s="55" t="s">
        <v>1395</v>
      </c>
      <c r="M561" s="67">
        <v>1417525</v>
      </c>
      <c r="N561" s="68">
        <v>1417525</v>
      </c>
      <c r="O561" s="25" t="s">
        <v>1398</v>
      </c>
      <c r="P561" s="75" t="s">
        <v>1399</v>
      </c>
      <c r="Q561" s="69">
        <v>1630154</v>
      </c>
      <c r="R561" s="63">
        <v>1630154</v>
      </c>
      <c r="S561" s="24" t="s">
        <v>80</v>
      </c>
      <c r="T561" s="54" t="s">
        <v>81</v>
      </c>
      <c r="U561" s="18">
        <v>1748723</v>
      </c>
      <c r="V561" s="18">
        <v>1748723</v>
      </c>
      <c r="W561" s="18" t="s">
        <v>1396</v>
      </c>
      <c r="X561" s="77" t="s">
        <v>1397</v>
      </c>
      <c r="Y561" s="49">
        <f t="shared" si="138"/>
        <v>1630154</v>
      </c>
      <c r="Z561" s="16">
        <f t="shared" si="139"/>
        <v>896718.01085921086</v>
      </c>
      <c r="AA561" s="35">
        <f t="shared" si="140"/>
        <v>0.5500817780769246</v>
      </c>
      <c r="AB561" s="36">
        <f t="shared" si="141"/>
        <v>2526872.010859211</v>
      </c>
      <c r="AC561" s="36">
        <f t="shared" si="142"/>
        <v>733435.98914078914</v>
      </c>
      <c r="AD561" s="18">
        <f t="shared" si="133"/>
        <v>1324790</v>
      </c>
      <c r="AE561" s="18" t="str">
        <f t="shared" si="134"/>
        <v/>
      </c>
      <c r="AF561" s="18">
        <f t="shared" si="135"/>
        <v>1417525</v>
      </c>
      <c r="AG561" s="18">
        <f t="shared" si="136"/>
        <v>1630154</v>
      </c>
      <c r="AH561" s="18">
        <f t="shared" si="137"/>
        <v>1748723</v>
      </c>
      <c r="AI561" s="94">
        <f t="shared" si="143"/>
        <v>1523839.5</v>
      </c>
      <c r="AJ561" s="39">
        <f t="shared" si="144"/>
        <v>193762.73201521495</v>
      </c>
      <c r="AK561" s="35">
        <f t="shared" si="145"/>
        <v>0.12715429152165628</v>
      </c>
      <c r="AN561" s="41"/>
    </row>
    <row r="562" spans="1:40" s="15" customFormat="1" ht="85.5" customHeight="1" x14ac:dyDescent="0.2">
      <c r="A562" s="81">
        <v>555</v>
      </c>
      <c r="B562" s="82" t="s">
        <v>636</v>
      </c>
      <c r="C562" s="82" t="s">
        <v>1292</v>
      </c>
      <c r="D562" s="83" t="s">
        <v>1391</v>
      </c>
      <c r="E562" s="64">
        <v>6185</v>
      </c>
      <c r="F562" s="65">
        <v>6185</v>
      </c>
      <c r="G562" s="25" t="s">
        <v>1392</v>
      </c>
      <c r="H562" s="52" t="s">
        <v>1393</v>
      </c>
      <c r="I562" s="62">
        <v>40000</v>
      </c>
      <c r="J562" s="66">
        <v>40000</v>
      </c>
      <c r="K562" s="28" t="s">
        <v>1394</v>
      </c>
      <c r="L562" s="55" t="s">
        <v>1395</v>
      </c>
      <c r="M562" s="67">
        <v>6624</v>
      </c>
      <c r="N562" s="68">
        <v>6624</v>
      </c>
      <c r="O562" s="25" t="s">
        <v>1398</v>
      </c>
      <c r="P562" s="75" t="s">
        <v>1399</v>
      </c>
      <c r="Q562" s="69">
        <v>7618</v>
      </c>
      <c r="R562" s="63">
        <v>7618</v>
      </c>
      <c r="S562" s="24" t="s">
        <v>80</v>
      </c>
      <c r="T562" s="54" t="s">
        <v>81</v>
      </c>
      <c r="U562" s="18">
        <v>8172</v>
      </c>
      <c r="V562" s="18">
        <v>8172</v>
      </c>
      <c r="W562" s="18" t="s">
        <v>1396</v>
      </c>
      <c r="X562" s="77" t="s">
        <v>1397</v>
      </c>
      <c r="Y562" s="49">
        <f t="shared" si="138"/>
        <v>7618</v>
      </c>
      <c r="Z562" s="16">
        <f t="shared" si="139"/>
        <v>14712.091530438491</v>
      </c>
      <c r="AA562" s="35">
        <f t="shared" si="140"/>
        <v>1.9312275571591613</v>
      </c>
      <c r="AB562" s="36">
        <f t="shared" si="141"/>
        <v>22330.091530438491</v>
      </c>
      <c r="AC562" s="36">
        <f t="shared" si="142"/>
        <v>-7094.0915304384907</v>
      </c>
      <c r="AD562" s="18">
        <f t="shared" si="133"/>
        <v>6185</v>
      </c>
      <c r="AE562" s="18" t="str">
        <f t="shared" si="134"/>
        <v/>
      </c>
      <c r="AF562" s="18">
        <f t="shared" si="135"/>
        <v>6624</v>
      </c>
      <c r="AG562" s="18">
        <f t="shared" si="136"/>
        <v>7618</v>
      </c>
      <c r="AH562" s="18">
        <f t="shared" si="137"/>
        <v>8172</v>
      </c>
      <c r="AI562" s="94">
        <f t="shared" si="143"/>
        <v>7121</v>
      </c>
      <c r="AJ562" s="39">
        <f t="shared" si="144"/>
        <v>907.63589432473782</v>
      </c>
      <c r="AK562" s="35">
        <f t="shared" si="145"/>
        <v>0.12745904989815163</v>
      </c>
      <c r="AN562" s="41"/>
    </row>
    <row r="563" spans="1:40" s="15" customFormat="1" ht="85.5" customHeight="1" x14ac:dyDescent="0.2">
      <c r="A563" s="81">
        <v>556</v>
      </c>
      <c r="B563" s="82" t="s">
        <v>637</v>
      </c>
      <c r="C563" s="82" t="s">
        <v>1293</v>
      </c>
      <c r="D563" s="83" t="s">
        <v>1391</v>
      </c>
      <c r="E563" s="64">
        <v>3974</v>
      </c>
      <c r="F563" s="65">
        <v>3974</v>
      </c>
      <c r="G563" s="25" t="s">
        <v>1392</v>
      </c>
      <c r="H563" s="52" t="s">
        <v>1393</v>
      </c>
      <c r="I563" s="62">
        <v>50000</v>
      </c>
      <c r="J563" s="66">
        <v>50000</v>
      </c>
      <c r="K563" s="28" t="s">
        <v>1394</v>
      </c>
      <c r="L563" s="55" t="s">
        <v>1395</v>
      </c>
      <c r="M563" s="67">
        <v>4257</v>
      </c>
      <c r="N563" s="68">
        <v>4257</v>
      </c>
      <c r="O563" s="25" t="s">
        <v>1398</v>
      </c>
      <c r="P563" s="75" t="s">
        <v>1399</v>
      </c>
      <c r="Q563" s="69">
        <v>4895</v>
      </c>
      <c r="R563" s="63">
        <v>4895</v>
      </c>
      <c r="S563" s="24" t="s">
        <v>80</v>
      </c>
      <c r="T563" s="54" t="s">
        <v>81</v>
      </c>
      <c r="U563" s="18">
        <v>5251</v>
      </c>
      <c r="V563" s="18">
        <v>5251</v>
      </c>
      <c r="W563" s="18" t="s">
        <v>1396</v>
      </c>
      <c r="X563" s="77" t="s">
        <v>1397</v>
      </c>
      <c r="Y563" s="49">
        <f t="shared" si="138"/>
        <v>4895</v>
      </c>
      <c r="Z563" s="16">
        <f t="shared" si="139"/>
        <v>20312.348000662059</v>
      </c>
      <c r="AA563" s="35">
        <f t="shared" si="140"/>
        <v>4.1496114403803999</v>
      </c>
      <c r="AB563" s="36">
        <f t="shared" si="141"/>
        <v>25207.348000662059</v>
      </c>
      <c r="AC563" s="36">
        <f t="shared" si="142"/>
        <v>-15417.348000662059</v>
      </c>
      <c r="AD563" s="18">
        <f t="shared" si="133"/>
        <v>3974</v>
      </c>
      <c r="AE563" s="18" t="str">
        <f t="shared" si="134"/>
        <v/>
      </c>
      <c r="AF563" s="18">
        <f t="shared" si="135"/>
        <v>4257</v>
      </c>
      <c r="AG563" s="18">
        <f t="shared" si="136"/>
        <v>4895</v>
      </c>
      <c r="AH563" s="18">
        <f t="shared" si="137"/>
        <v>5251</v>
      </c>
      <c r="AI563" s="94">
        <f t="shared" si="143"/>
        <v>4576</v>
      </c>
      <c r="AJ563" s="39">
        <f t="shared" si="144"/>
        <v>583.15771165840431</v>
      </c>
      <c r="AK563" s="35">
        <f t="shared" si="145"/>
        <v>0.12743831111416179</v>
      </c>
      <c r="AN563" s="41"/>
    </row>
    <row r="564" spans="1:40" s="15" customFormat="1" ht="85.5" customHeight="1" x14ac:dyDescent="0.2">
      <c r="A564" s="81">
        <v>557</v>
      </c>
      <c r="B564" s="82" t="s">
        <v>638</v>
      </c>
      <c r="C564" s="82" t="s">
        <v>1294</v>
      </c>
      <c r="D564" s="83" t="s">
        <v>1391</v>
      </c>
      <c r="E564" s="64">
        <v>34805</v>
      </c>
      <c r="F564" s="65">
        <v>34805</v>
      </c>
      <c r="G564" s="25" t="s">
        <v>1392</v>
      </c>
      <c r="H564" s="52" t="s">
        <v>1393</v>
      </c>
      <c r="I564" s="62">
        <v>100000</v>
      </c>
      <c r="J564" s="66">
        <v>100000</v>
      </c>
      <c r="K564" s="28" t="s">
        <v>1394</v>
      </c>
      <c r="L564" s="55" t="s">
        <v>1395</v>
      </c>
      <c r="M564" s="67">
        <v>37276</v>
      </c>
      <c r="N564" s="68">
        <v>37276</v>
      </c>
      <c r="O564" s="25" t="s">
        <v>1398</v>
      </c>
      <c r="P564" s="75" t="s">
        <v>1399</v>
      </c>
      <c r="Q564" s="69">
        <v>42868</v>
      </c>
      <c r="R564" s="63">
        <v>42868</v>
      </c>
      <c r="S564" s="24" t="s">
        <v>80</v>
      </c>
      <c r="T564" s="54" t="s">
        <v>81</v>
      </c>
      <c r="U564" s="18">
        <v>45986</v>
      </c>
      <c r="V564" s="18">
        <v>45986</v>
      </c>
      <c r="W564" s="18" t="s">
        <v>1396</v>
      </c>
      <c r="X564" s="77" t="s">
        <v>1397</v>
      </c>
      <c r="Y564" s="49">
        <f t="shared" si="138"/>
        <v>42868</v>
      </c>
      <c r="Z564" s="16">
        <f t="shared" si="139"/>
        <v>27091.746787536606</v>
      </c>
      <c r="AA564" s="35">
        <f t="shared" si="140"/>
        <v>0.63198065660951308</v>
      </c>
      <c r="AB564" s="36">
        <f t="shared" si="141"/>
        <v>69959.746787536598</v>
      </c>
      <c r="AC564" s="36">
        <f t="shared" si="142"/>
        <v>15776.253212463394</v>
      </c>
      <c r="AD564" s="18">
        <f t="shared" si="133"/>
        <v>34805</v>
      </c>
      <c r="AE564" s="18" t="str">
        <f t="shared" si="134"/>
        <v/>
      </c>
      <c r="AF564" s="18">
        <f t="shared" si="135"/>
        <v>37276</v>
      </c>
      <c r="AG564" s="18">
        <f t="shared" si="136"/>
        <v>42868</v>
      </c>
      <c r="AH564" s="18">
        <f t="shared" si="137"/>
        <v>45986</v>
      </c>
      <c r="AI564" s="94">
        <f t="shared" si="143"/>
        <v>40072</v>
      </c>
      <c r="AJ564" s="39">
        <f t="shared" si="144"/>
        <v>5107.0952197245479</v>
      </c>
      <c r="AK564" s="35">
        <f t="shared" si="145"/>
        <v>0.1274479741396623</v>
      </c>
      <c r="AN564" s="41"/>
    </row>
    <row r="565" spans="1:40" s="15" customFormat="1" ht="85.5" customHeight="1" x14ac:dyDescent="0.2">
      <c r="A565" s="81">
        <v>558</v>
      </c>
      <c r="B565" s="82" t="s">
        <v>639</v>
      </c>
      <c r="C565" s="82" t="s">
        <v>1295</v>
      </c>
      <c r="D565" s="83" t="s">
        <v>1391</v>
      </c>
      <c r="E565" s="64">
        <v>1899</v>
      </c>
      <c r="F565" s="65">
        <v>1899</v>
      </c>
      <c r="G565" s="25" t="s">
        <v>1392</v>
      </c>
      <c r="H565" s="52" t="s">
        <v>1393</v>
      </c>
      <c r="I565" s="62">
        <v>30000</v>
      </c>
      <c r="J565" s="66">
        <v>30000</v>
      </c>
      <c r="K565" s="28" t="s">
        <v>1394</v>
      </c>
      <c r="L565" s="55" t="s">
        <v>1395</v>
      </c>
      <c r="M565" s="67">
        <v>2034</v>
      </c>
      <c r="N565" s="68">
        <v>2034</v>
      </c>
      <c r="O565" s="25" t="s">
        <v>1398</v>
      </c>
      <c r="P565" s="75" t="s">
        <v>1399</v>
      </c>
      <c r="Q565" s="69">
        <v>2339</v>
      </c>
      <c r="R565" s="63">
        <v>2339</v>
      </c>
      <c r="S565" s="24" t="s">
        <v>80</v>
      </c>
      <c r="T565" s="54" t="s">
        <v>81</v>
      </c>
      <c r="U565" s="18">
        <v>2509</v>
      </c>
      <c r="V565" s="18">
        <v>2509</v>
      </c>
      <c r="W565" s="18" t="s">
        <v>1396</v>
      </c>
      <c r="X565" s="77" t="s">
        <v>1397</v>
      </c>
      <c r="Y565" s="49">
        <f t="shared" si="138"/>
        <v>2339</v>
      </c>
      <c r="Z565" s="16">
        <f t="shared" si="139"/>
        <v>12437.002922730218</v>
      </c>
      <c r="AA565" s="35">
        <f t="shared" si="140"/>
        <v>5.3172308348568702</v>
      </c>
      <c r="AB565" s="36">
        <f t="shared" si="141"/>
        <v>14776.002922730218</v>
      </c>
      <c r="AC565" s="36">
        <f t="shared" si="142"/>
        <v>-10098.002922730218</v>
      </c>
      <c r="AD565" s="18">
        <f t="shared" si="133"/>
        <v>1899</v>
      </c>
      <c r="AE565" s="18" t="str">
        <f t="shared" si="134"/>
        <v/>
      </c>
      <c r="AF565" s="18">
        <f t="shared" si="135"/>
        <v>2034</v>
      </c>
      <c r="AG565" s="18">
        <f t="shared" si="136"/>
        <v>2339</v>
      </c>
      <c r="AH565" s="18">
        <f t="shared" si="137"/>
        <v>2509</v>
      </c>
      <c r="AI565" s="94">
        <f t="shared" si="143"/>
        <v>2186.5</v>
      </c>
      <c r="AJ565" s="39">
        <f t="shared" si="144"/>
        <v>278.60889552680595</v>
      </c>
      <c r="AK565" s="35">
        <f t="shared" si="145"/>
        <v>0.12742231672847287</v>
      </c>
      <c r="AN565" s="41"/>
    </row>
    <row r="566" spans="1:40" s="15" customFormat="1" ht="85.5" customHeight="1" x14ac:dyDescent="0.2">
      <c r="A566" s="81">
        <v>559</v>
      </c>
      <c r="B566" s="82" t="s">
        <v>640</v>
      </c>
      <c r="C566" s="82" t="s">
        <v>1296</v>
      </c>
      <c r="D566" s="83" t="s">
        <v>1391</v>
      </c>
      <c r="E566" s="64">
        <v>5539</v>
      </c>
      <c r="F566" s="65">
        <v>5539</v>
      </c>
      <c r="G566" s="25" t="s">
        <v>1392</v>
      </c>
      <c r="H566" s="52" t="s">
        <v>1393</v>
      </c>
      <c r="I566" s="62">
        <v>30000</v>
      </c>
      <c r="J566" s="66">
        <v>30000</v>
      </c>
      <c r="K566" s="28" t="s">
        <v>1394</v>
      </c>
      <c r="L566" s="55" t="s">
        <v>1395</v>
      </c>
      <c r="M566" s="67">
        <v>5932</v>
      </c>
      <c r="N566" s="68">
        <v>5932</v>
      </c>
      <c r="O566" s="25" t="s">
        <v>1398</v>
      </c>
      <c r="P566" s="75" t="s">
        <v>1399</v>
      </c>
      <c r="Q566" s="69">
        <v>6822</v>
      </c>
      <c r="R566" s="63">
        <v>6822</v>
      </c>
      <c r="S566" s="24" t="s">
        <v>80</v>
      </c>
      <c r="T566" s="54" t="s">
        <v>81</v>
      </c>
      <c r="U566" s="18">
        <v>7318</v>
      </c>
      <c r="V566" s="18">
        <v>7318</v>
      </c>
      <c r="W566" s="18" t="s">
        <v>1396</v>
      </c>
      <c r="X566" s="77" t="s">
        <v>1397</v>
      </c>
      <c r="Y566" s="49">
        <f t="shared" si="138"/>
        <v>6822</v>
      </c>
      <c r="Z566" s="16">
        <f t="shared" si="139"/>
        <v>10576.451304667364</v>
      </c>
      <c r="AA566" s="35">
        <f t="shared" si="140"/>
        <v>1.5503446650054769</v>
      </c>
      <c r="AB566" s="36">
        <f t="shared" si="141"/>
        <v>17398.451304667364</v>
      </c>
      <c r="AC566" s="36">
        <f t="shared" si="142"/>
        <v>-3754.4513046673637</v>
      </c>
      <c r="AD566" s="18">
        <f t="shared" si="133"/>
        <v>5539</v>
      </c>
      <c r="AE566" s="18" t="str">
        <f t="shared" si="134"/>
        <v/>
      </c>
      <c r="AF566" s="18">
        <f t="shared" si="135"/>
        <v>5932</v>
      </c>
      <c r="AG566" s="18">
        <f t="shared" si="136"/>
        <v>6822</v>
      </c>
      <c r="AH566" s="18">
        <f t="shared" si="137"/>
        <v>7318</v>
      </c>
      <c r="AI566" s="94">
        <f t="shared" si="143"/>
        <v>6377</v>
      </c>
      <c r="AJ566" s="39">
        <f t="shared" si="144"/>
        <v>812.63414277274865</v>
      </c>
      <c r="AK566" s="35">
        <f t="shared" si="145"/>
        <v>0.127432043715344</v>
      </c>
      <c r="AN566" s="41"/>
    </row>
    <row r="567" spans="1:40" s="15" customFormat="1" ht="85.5" customHeight="1" x14ac:dyDescent="0.2">
      <c r="A567" s="81">
        <v>560</v>
      </c>
      <c r="B567" s="82" t="s">
        <v>641</v>
      </c>
      <c r="C567" s="82" t="s">
        <v>1297</v>
      </c>
      <c r="D567" s="83" t="s">
        <v>1391</v>
      </c>
      <c r="E567" s="64">
        <v>36685</v>
      </c>
      <c r="F567" s="65">
        <v>36685</v>
      </c>
      <c r="G567" s="25" t="s">
        <v>1392</v>
      </c>
      <c r="H567" s="52" t="s">
        <v>1393</v>
      </c>
      <c r="I567" s="62">
        <v>50000</v>
      </c>
      <c r="J567" s="66">
        <v>50000</v>
      </c>
      <c r="K567" s="28" t="s">
        <v>1394</v>
      </c>
      <c r="L567" s="55" t="s">
        <v>1395</v>
      </c>
      <c r="M567" s="67">
        <v>39291</v>
      </c>
      <c r="N567" s="68">
        <v>39291</v>
      </c>
      <c r="O567" s="25" t="s">
        <v>1398</v>
      </c>
      <c r="P567" s="75" t="s">
        <v>1399</v>
      </c>
      <c r="Q567" s="69">
        <v>45184</v>
      </c>
      <c r="R567" s="63">
        <v>45184</v>
      </c>
      <c r="S567" s="24" t="s">
        <v>80</v>
      </c>
      <c r="T567" s="54" t="s">
        <v>81</v>
      </c>
      <c r="U567" s="18">
        <v>48471</v>
      </c>
      <c r="V567" s="18">
        <v>48471</v>
      </c>
      <c r="W567" s="18" t="s">
        <v>1396</v>
      </c>
      <c r="X567" s="77" t="s">
        <v>1397</v>
      </c>
      <c r="Y567" s="49">
        <f t="shared" si="138"/>
        <v>45184</v>
      </c>
      <c r="Z567" s="16">
        <f t="shared" si="139"/>
        <v>5767.3297720868895</v>
      </c>
      <c r="AA567" s="35">
        <f t="shared" si="140"/>
        <v>0.12764097406353775</v>
      </c>
      <c r="AB567" s="36">
        <f t="shared" si="141"/>
        <v>50951.329772086887</v>
      </c>
      <c r="AC567" s="36">
        <f t="shared" si="142"/>
        <v>39416.670227913113</v>
      </c>
      <c r="AD567" s="18" t="str">
        <f t="shared" si="133"/>
        <v/>
      </c>
      <c r="AE567" s="18">
        <f t="shared" si="134"/>
        <v>50000</v>
      </c>
      <c r="AF567" s="18" t="str">
        <f t="shared" si="135"/>
        <v/>
      </c>
      <c r="AG567" s="18">
        <f t="shared" si="136"/>
        <v>45184</v>
      </c>
      <c r="AH567" s="18">
        <f t="shared" si="137"/>
        <v>48471</v>
      </c>
      <c r="AI567" s="94">
        <f t="shared" si="143"/>
        <v>48471</v>
      </c>
      <c r="AJ567" s="39">
        <f t="shared" si="144"/>
        <v>2460.8963814025165</v>
      </c>
      <c r="AK567" s="35">
        <f t="shared" si="145"/>
        <v>5.0770489187401055E-2</v>
      </c>
      <c r="AN567" s="41"/>
    </row>
    <row r="568" spans="1:40" s="15" customFormat="1" ht="85.5" customHeight="1" x14ac:dyDescent="0.2">
      <c r="A568" s="81">
        <v>561</v>
      </c>
      <c r="B568" s="82" t="s">
        <v>642</v>
      </c>
      <c r="C568" s="82" t="s">
        <v>1298</v>
      </c>
      <c r="D568" s="83" t="s">
        <v>1391</v>
      </c>
      <c r="E568" s="64">
        <v>15966</v>
      </c>
      <c r="F568" s="65">
        <v>15966</v>
      </c>
      <c r="G568" s="25" t="s">
        <v>1392</v>
      </c>
      <c r="H568" s="52" t="s">
        <v>1393</v>
      </c>
      <c r="I568" s="62">
        <v>90000</v>
      </c>
      <c r="J568" s="66">
        <v>90000</v>
      </c>
      <c r="K568" s="28" t="s">
        <v>1394</v>
      </c>
      <c r="L568" s="55" t="s">
        <v>1395</v>
      </c>
      <c r="M568" s="67">
        <v>17100</v>
      </c>
      <c r="N568" s="68">
        <v>17100</v>
      </c>
      <c r="O568" s="25" t="s">
        <v>1398</v>
      </c>
      <c r="P568" s="75" t="s">
        <v>1399</v>
      </c>
      <c r="Q568" s="69">
        <v>19665</v>
      </c>
      <c r="R568" s="63">
        <v>19665</v>
      </c>
      <c r="S568" s="24" t="s">
        <v>80</v>
      </c>
      <c r="T568" s="54" t="s">
        <v>81</v>
      </c>
      <c r="U568" s="18">
        <v>21096</v>
      </c>
      <c r="V568" s="18">
        <v>21096</v>
      </c>
      <c r="W568" s="18" t="s">
        <v>1396</v>
      </c>
      <c r="X568" s="77" t="s">
        <v>1397</v>
      </c>
      <c r="Y568" s="49">
        <f t="shared" si="138"/>
        <v>19665</v>
      </c>
      <c r="Z568" s="16">
        <f t="shared" si="139"/>
        <v>32059.39570235222</v>
      </c>
      <c r="AA568" s="35">
        <f t="shared" si="140"/>
        <v>1.630276923587705</v>
      </c>
      <c r="AB568" s="36">
        <f t="shared" si="141"/>
        <v>51724.395702352223</v>
      </c>
      <c r="AC568" s="36">
        <f t="shared" si="142"/>
        <v>-12394.39570235222</v>
      </c>
      <c r="AD568" s="18">
        <f t="shared" si="133"/>
        <v>15966</v>
      </c>
      <c r="AE568" s="18" t="str">
        <f t="shared" si="134"/>
        <v/>
      </c>
      <c r="AF568" s="18">
        <f t="shared" si="135"/>
        <v>17100</v>
      </c>
      <c r="AG568" s="18">
        <f t="shared" si="136"/>
        <v>19665</v>
      </c>
      <c r="AH568" s="18">
        <f t="shared" si="137"/>
        <v>21096</v>
      </c>
      <c r="AI568" s="94">
        <f t="shared" si="143"/>
        <v>18382.5</v>
      </c>
      <c r="AJ568" s="39">
        <f t="shared" si="144"/>
        <v>2343.083065108875</v>
      </c>
      <c r="AK568" s="35">
        <f t="shared" si="145"/>
        <v>0.12746269904033047</v>
      </c>
      <c r="AN568" s="41"/>
    </row>
    <row r="569" spans="1:40" s="15" customFormat="1" ht="85.5" customHeight="1" x14ac:dyDescent="0.2">
      <c r="A569" s="81">
        <v>562</v>
      </c>
      <c r="B569" s="82" t="s">
        <v>643</v>
      </c>
      <c r="C569" s="82" t="s">
        <v>1299</v>
      </c>
      <c r="D569" s="83" t="s">
        <v>1391</v>
      </c>
      <c r="E569" s="64">
        <v>3155</v>
      </c>
      <c r="F569" s="65">
        <v>3155</v>
      </c>
      <c r="G569" s="25" t="s">
        <v>1392</v>
      </c>
      <c r="H569" s="52" t="s">
        <v>1393</v>
      </c>
      <c r="I569" s="62">
        <v>10000</v>
      </c>
      <c r="J569" s="66">
        <v>10000</v>
      </c>
      <c r="K569" s="28" t="s">
        <v>1394</v>
      </c>
      <c r="L569" s="55" t="s">
        <v>1395</v>
      </c>
      <c r="M569" s="67">
        <v>3379</v>
      </c>
      <c r="N569" s="68">
        <v>3379</v>
      </c>
      <c r="O569" s="25" t="s">
        <v>1398</v>
      </c>
      <c r="P569" s="75" t="s">
        <v>1399</v>
      </c>
      <c r="Q569" s="69">
        <v>3886</v>
      </c>
      <c r="R569" s="63">
        <v>3886</v>
      </c>
      <c r="S569" s="24" t="s">
        <v>80</v>
      </c>
      <c r="T569" s="54" t="s">
        <v>81</v>
      </c>
      <c r="U569" s="18">
        <v>4169</v>
      </c>
      <c r="V569" s="18">
        <v>4169</v>
      </c>
      <c r="W569" s="18" t="s">
        <v>1396</v>
      </c>
      <c r="X569" s="77" t="s">
        <v>1397</v>
      </c>
      <c r="Y569" s="49">
        <f t="shared" si="138"/>
        <v>3886</v>
      </c>
      <c r="Z569" s="16">
        <f t="shared" si="139"/>
        <v>2869.2088979368509</v>
      </c>
      <c r="AA569" s="35">
        <f t="shared" si="140"/>
        <v>0.73834505865590605</v>
      </c>
      <c r="AB569" s="36">
        <f t="shared" si="141"/>
        <v>6755.2088979368509</v>
      </c>
      <c r="AC569" s="36">
        <f t="shared" si="142"/>
        <v>1016.7911020631491</v>
      </c>
      <c r="AD569" s="18">
        <f t="shared" si="133"/>
        <v>3155</v>
      </c>
      <c r="AE569" s="18" t="str">
        <f t="shared" si="134"/>
        <v/>
      </c>
      <c r="AF569" s="18">
        <f t="shared" si="135"/>
        <v>3379</v>
      </c>
      <c r="AG569" s="18">
        <f t="shared" si="136"/>
        <v>3886</v>
      </c>
      <c r="AH569" s="18">
        <f t="shared" si="137"/>
        <v>4169</v>
      </c>
      <c r="AI569" s="94">
        <f t="shared" si="143"/>
        <v>3632.5</v>
      </c>
      <c r="AJ569" s="39">
        <f t="shared" si="144"/>
        <v>463.13883807486212</v>
      </c>
      <c r="AK569" s="35">
        <f t="shared" si="145"/>
        <v>0.12749864778385744</v>
      </c>
      <c r="AN569" s="41"/>
    </row>
    <row r="570" spans="1:40" s="15" customFormat="1" ht="85.5" customHeight="1" x14ac:dyDescent="0.2">
      <c r="A570" s="81">
        <v>563</v>
      </c>
      <c r="B570" s="82" t="s">
        <v>644</v>
      </c>
      <c r="C570" s="82" t="s">
        <v>1300</v>
      </c>
      <c r="D570" s="83" t="s">
        <v>1391</v>
      </c>
      <c r="E570" s="64">
        <v>5872</v>
      </c>
      <c r="F570" s="65">
        <v>5872</v>
      </c>
      <c r="G570" s="25" t="s">
        <v>1392</v>
      </c>
      <c r="H570" s="52" t="s">
        <v>1393</v>
      </c>
      <c r="I570" s="62">
        <v>60000</v>
      </c>
      <c r="J570" s="66">
        <v>60000</v>
      </c>
      <c r="K570" s="28" t="s">
        <v>1394</v>
      </c>
      <c r="L570" s="55" t="s">
        <v>1395</v>
      </c>
      <c r="M570" s="67">
        <v>6290</v>
      </c>
      <c r="N570" s="68">
        <v>6290</v>
      </c>
      <c r="O570" s="25" t="s">
        <v>1398</v>
      </c>
      <c r="P570" s="75" t="s">
        <v>1399</v>
      </c>
      <c r="Q570" s="69">
        <v>7233</v>
      </c>
      <c r="R570" s="63">
        <v>7233</v>
      </c>
      <c r="S570" s="24" t="s">
        <v>80</v>
      </c>
      <c r="T570" s="54" t="s">
        <v>81</v>
      </c>
      <c r="U570" s="18">
        <v>7759</v>
      </c>
      <c r="V570" s="18">
        <v>7759</v>
      </c>
      <c r="W570" s="18" t="s">
        <v>1396</v>
      </c>
      <c r="X570" s="77" t="s">
        <v>1397</v>
      </c>
      <c r="Y570" s="49">
        <f t="shared" si="138"/>
        <v>7233</v>
      </c>
      <c r="Z570" s="16">
        <f t="shared" si="139"/>
        <v>23808.606168778551</v>
      </c>
      <c r="AA570" s="35">
        <f t="shared" si="140"/>
        <v>3.2916640631520186</v>
      </c>
      <c r="AB570" s="36">
        <f t="shared" si="141"/>
        <v>31041.606168778551</v>
      </c>
      <c r="AC570" s="36">
        <f t="shared" si="142"/>
        <v>-16575.606168778551</v>
      </c>
      <c r="AD570" s="18">
        <f t="shared" si="133"/>
        <v>5872</v>
      </c>
      <c r="AE570" s="18" t="str">
        <f t="shared" si="134"/>
        <v/>
      </c>
      <c r="AF570" s="18">
        <f t="shared" si="135"/>
        <v>6290</v>
      </c>
      <c r="AG570" s="18">
        <f t="shared" si="136"/>
        <v>7233</v>
      </c>
      <c r="AH570" s="18">
        <f t="shared" si="137"/>
        <v>7759</v>
      </c>
      <c r="AI570" s="94">
        <f t="shared" si="143"/>
        <v>6761.5</v>
      </c>
      <c r="AJ570" s="39">
        <f t="shared" si="144"/>
        <v>861.76659639757827</v>
      </c>
      <c r="AK570" s="35">
        <f t="shared" si="145"/>
        <v>0.12745198497339028</v>
      </c>
      <c r="AN570" s="41"/>
    </row>
    <row r="571" spans="1:40" s="15" customFormat="1" ht="85.5" customHeight="1" x14ac:dyDescent="0.2">
      <c r="A571" s="81">
        <v>564</v>
      </c>
      <c r="B571" s="82" t="s">
        <v>645</v>
      </c>
      <c r="C571" s="82" t="s">
        <v>1301</v>
      </c>
      <c r="D571" s="83" t="s">
        <v>1391</v>
      </c>
      <c r="E571" s="64">
        <v>13727</v>
      </c>
      <c r="F571" s="65">
        <v>13727</v>
      </c>
      <c r="G571" s="25" t="s">
        <v>1392</v>
      </c>
      <c r="H571" s="52" t="s">
        <v>1393</v>
      </c>
      <c r="I571" s="62">
        <v>95000</v>
      </c>
      <c r="J571" s="66">
        <v>95000</v>
      </c>
      <c r="K571" s="28" t="s">
        <v>1394</v>
      </c>
      <c r="L571" s="55" t="s">
        <v>1395</v>
      </c>
      <c r="M571" s="67">
        <v>14701</v>
      </c>
      <c r="N571" s="68">
        <v>14701</v>
      </c>
      <c r="O571" s="25" t="s">
        <v>1398</v>
      </c>
      <c r="P571" s="75" t="s">
        <v>1399</v>
      </c>
      <c r="Q571" s="69">
        <v>16906</v>
      </c>
      <c r="R571" s="63">
        <v>16906</v>
      </c>
      <c r="S571" s="24" t="s">
        <v>80</v>
      </c>
      <c r="T571" s="54" t="s">
        <v>81</v>
      </c>
      <c r="U571" s="18">
        <v>18136</v>
      </c>
      <c r="V571" s="18">
        <v>18136</v>
      </c>
      <c r="W571" s="18" t="s">
        <v>1396</v>
      </c>
      <c r="X571" s="77" t="s">
        <v>1397</v>
      </c>
      <c r="Y571" s="49">
        <f t="shared" si="138"/>
        <v>16906</v>
      </c>
      <c r="Z571" s="16">
        <f t="shared" si="139"/>
        <v>35432.079680707422</v>
      </c>
      <c r="AA571" s="35">
        <f t="shared" si="140"/>
        <v>2.095828680983522</v>
      </c>
      <c r="AB571" s="36">
        <f t="shared" si="141"/>
        <v>52338.079680707422</v>
      </c>
      <c r="AC571" s="36">
        <f t="shared" si="142"/>
        <v>-18526.079680707422</v>
      </c>
      <c r="AD571" s="18">
        <f t="shared" si="133"/>
        <v>13727</v>
      </c>
      <c r="AE571" s="18" t="str">
        <f t="shared" si="134"/>
        <v/>
      </c>
      <c r="AF571" s="18">
        <f t="shared" si="135"/>
        <v>14701</v>
      </c>
      <c r="AG571" s="18">
        <f t="shared" si="136"/>
        <v>16906</v>
      </c>
      <c r="AH571" s="18">
        <f t="shared" si="137"/>
        <v>18136</v>
      </c>
      <c r="AI571" s="94">
        <f t="shared" si="143"/>
        <v>15803.5</v>
      </c>
      <c r="AJ571" s="39">
        <f t="shared" si="144"/>
        <v>2013.8716443706137</v>
      </c>
      <c r="AK571" s="35">
        <f t="shared" si="145"/>
        <v>0.12743200204831928</v>
      </c>
      <c r="AN571" s="41"/>
    </row>
    <row r="572" spans="1:40" s="15" customFormat="1" ht="85.5" customHeight="1" x14ac:dyDescent="0.2">
      <c r="A572" s="81">
        <v>565</v>
      </c>
      <c r="B572" s="82" t="s">
        <v>646</v>
      </c>
      <c r="C572" s="82" t="s">
        <v>1302</v>
      </c>
      <c r="D572" s="83" t="s">
        <v>1391</v>
      </c>
      <c r="E572" s="64">
        <v>5925</v>
      </c>
      <c r="F572" s="65">
        <v>5925</v>
      </c>
      <c r="G572" s="25" t="s">
        <v>1392</v>
      </c>
      <c r="H572" s="52" t="s">
        <v>1393</v>
      </c>
      <c r="I572" s="62">
        <v>150000</v>
      </c>
      <c r="J572" s="66">
        <v>150000</v>
      </c>
      <c r="K572" s="28" t="s">
        <v>1394</v>
      </c>
      <c r="L572" s="55" t="s">
        <v>1395</v>
      </c>
      <c r="M572" s="67">
        <v>6346</v>
      </c>
      <c r="N572" s="68">
        <v>6346</v>
      </c>
      <c r="O572" s="25" t="s">
        <v>1398</v>
      </c>
      <c r="P572" s="75" t="s">
        <v>1399</v>
      </c>
      <c r="Q572" s="69">
        <v>7298</v>
      </c>
      <c r="R572" s="63">
        <v>7298</v>
      </c>
      <c r="S572" s="24" t="s">
        <v>80</v>
      </c>
      <c r="T572" s="54" t="s">
        <v>81</v>
      </c>
      <c r="U572" s="18">
        <v>7829</v>
      </c>
      <c r="V572" s="18">
        <v>7829</v>
      </c>
      <c r="W572" s="18" t="s">
        <v>1396</v>
      </c>
      <c r="X572" s="77" t="s">
        <v>1397</v>
      </c>
      <c r="Y572" s="49">
        <f t="shared" si="138"/>
        <v>7298</v>
      </c>
      <c r="Z572" s="16">
        <f t="shared" si="139"/>
        <v>64023.279565326862</v>
      </c>
      <c r="AA572" s="35">
        <f t="shared" si="140"/>
        <v>8.7727157529908002</v>
      </c>
      <c r="AB572" s="36">
        <f t="shared" si="141"/>
        <v>71321.279565326869</v>
      </c>
      <c r="AC572" s="36">
        <f t="shared" si="142"/>
        <v>-56725.279565326862</v>
      </c>
      <c r="AD572" s="18">
        <f t="shared" si="133"/>
        <v>5925</v>
      </c>
      <c r="AE572" s="18" t="str">
        <f t="shared" si="134"/>
        <v/>
      </c>
      <c r="AF572" s="18">
        <f t="shared" si="135"/>
        <v>6346</v>
      </c>
      <c r="AG572" s="18">
        <f t="shared" si="136"/>
        <v>7298</v>
      </c>
      <c r="AH572" s="18">
        <f t="shared" si="137"/>
        <v>7829</v>
      </c>
      <c r="AI572" s="94">
        <f t="shared" si="143"/>
        <v>6822</v>
      </c>
      <c r="AJ572" s="39">
        <f t="shared" si="144"/>
        <v>869.63306438213738</v>
      </c>
      <c r="AK572" s="35">
        <f t="shared" si="145"/>
        <v>0.12747479688978852</v>
      </c>
      <c r="AN572" s="41"/>
    </row>
    <row r="573" spans="1:40" s="15" customFormat="1" ht="85.5" customHeight="1" x14ac:dyDescent="0.2">
      <c r="A573" s="81">
        <v>566</v>
      </c>
      <c r="B573" s="82" t="s">
        <v>647</v>
      </c>
      <c r="C573" s="82" t="s">
        <v>1303</v>
      </c>
      <c r="D573" s="83" t="s">
        <v>1391</v>
      </c>
      <c r="E573" s="64">
        <v>11862</v>
      </c>
      <c r="F573" s="65">
        <v>11862</v>
      </c>
      <c r="G573" s="25" t="s">
        <v>1392</v>
      </c>
      <c r="H573" s="52" t="s">
        <v>1393</v>
      </c>
      <c r="I573" s="62">
        <v>170000</v>
      </c>
      <c r="J573" s="66">
        <v>170000</v>
      </c>
      <c r="K573" s="28" t="s">
        <v>1394</v>
      </c>
      <c r="L573" s="55" t="s">
        <v>1395</v>
      </c>
      <c r="M573" s="67">
        <v>12704</v>
      </c>
      <c r="N573" s="68">
        <v>12704</v>
      </c>
      <c r="O573" s="25" t="s">
        <v>1398</v>
      </c>
      <c r="P573" s="75" t="s">
        <v>1399</v>
      </c>
      <c r="Q573" s="69">
        <v>14610</v>
      </c>
      <c r="R573" s="63">
        <v>14610</v>
      </c>
      <c r="S573" s="24" t="s">
        <v>80</v>
      </c>
      <c r="T573" s="54" t="s">
        <v>81</v>
      </c>
      <c r="U573" s="18">
        <v>15673</v>
      </c>
      <c r="V573" s="18">
        <v>15673</v>
      </c>
      <c r="W573" s="18" t="s">
        <v>1396</v>
      </c>
      <c r="X573" s="77" t="s">
        <v>1397</v>
      </c>
      <c r="Y573" s="49">
        <f t="shared" si="138"/>
        <v>14610</v>
      </c>
      <c r="Z573" s="16">
        <f t="shared" si="139"/>
        <v>69910.262352533056</v>
      </c>
      <c r="AA573" s="35">
        <f t="shared" si="140"/>
        <v>4.7850966702623587</v>
      </c>
      <c r="AB573" s="36">
        <f t="shared" si="141"/>
        <v>84520.262352533056</v>
      </c>
      <c r="AC573" s="36">
        <f t="shared" si="142"/>
        <v>-55300.262352533056</v>
      </c>
      <c r="AD573" s="18">
        <f t="shared" si="133"/>
        <v>11862</v>
      </c>
      <c r="AE573" s="18" t="str">
        <f t="shared" si="134"/>
        <v/>
      </c>
      <c r="AF573" s="18">
        <f t="shared" si="135"/>
        <v>12704</v>
      </c>
      <c r="AG573" s="18">
        <f t="shared" si="136"/>
        <v>14610</v>
      </c>
      <c r="AH573" s="18">
        <f t="shared" si="137"/>
        <v>15673</v>
      </c>
      <c r="AI573" s="94">
        <f t="shared" si="143"/>
        <v>13657</v>
      </c>
      <c r="AJ573" s="39">
        <f t="shared" si="144"/>
        <v>1740.7363145136792</v>
      </c>
      <c r="AK573" s="35">
        <f t="shared" si="145"/>
        <v>0.12746110525837878</v>
      </c>
      <c r="AN573" s="41"/>
    </row>
    <row r="574" spans="1:40" s="15" customFormat="1" ht="85.5" customHeight="1" x14ac:dyDescent="0.2">
      <c r="A574" s="81">
        <v>567</v>
      </c>
      <c r="B574" s="82" t="s">
        <v>648</v>
      </c>
      <c r="C574" s="82" t="s">
        <v>1304</v>
      </c>
      <c r="D574" s="83" t="s">
        <v>1391</v>
      </c>
      <c r="E574" s="64">
        <v>87334</v>
      </c>
      <c r="F574" s="65">
        <v>87334</v>
      </c>
      <c r="G574" s="25" t="s">
        <v>1392</v>
      </c>
      <c r="H574" s="52" t="s">
        <v>1393</v>
      </c>
      <c r="I574" s="62">
        <v>200000</v>
      </c>
      <c r="J574" s="66">
        <v>200000</v>
      </c>
      <c r="K574" s="28" t="s">
        <v>1394</v>
      </c>
      <c r="L574" s="55" t="s">
        <v>1395</v>
      </c>
      <c r="M574" s="67">
        <v>93536</v>
      </c>
      <c r="N574" s="68">
        <v>93536</v>
      </c>
      <c r="O574" s="25" t="s">
        <v>1398</v>
      </c>
      <c r="P574" s="75" t="s">
        <v>1399</v>
      </c>
      <c r="Q574" s="69">
        <v>107566</v>
      </c>
      <c r="R574" s="63">
        <v>107566</v>
      </c>
      <c r="S574" s="24" t="s">
        <v>80</v>
      </c>
      <c r="T574" s="54" t="s">
        <v>81</v>
      </c>
      <c r="U574" s="18">
        <v>115390</v>
      </c>
      <c r="V574" s="18">
        <v>115390</v>
      </c>
      <c r="W574" s="18" t="s">
        <v>1396</v>
      </c>
      <c r="X574" s="77" t="s">
        <v>1397</v>
      </c>
      <c r="Y574" s="49">
        <f t="shared" si="138"/>
        <v>107566</v>
      </c>
      <c r="Z574" s="16">
        <f t="shared" si="139"/>
        <v>45662.730023510427</v>
      </c>
      <c r="AA574" s="35">
        <f t="shared" si="140"/>
        <v>0.4245089528615959</v>
      </c>
      <c r="AB574" s="36">
        <f t="shared" si="141"/>
        <v>153228.73002351043</v>
      </c>
      <c r="AC574" s="36">
        <f t="shared" si="142"/>
        <v>61903.269976489573</v>
      </c>
      <c r="AD574" s="18">
        <f t="shared" si="133"/>
        <v>87334</v>
      </c>
      <c r="AE574" s="18" t="str">
        <f t="shared" si="134"/>
        <v/>
      </c>
      <c r="AF574" s="18">
        <f t="shared" si="135"/>
        <v>93536</v>
      </c>
      <c r="AG574" s="18">
        <f t="shared" si="136"/>
        <v>107566</v>
      </c>
      <c r="AH574" s="18">
        <f t="shared" si="137"/>
        <v>115390</v>
      </c>
      <c r="AI574" s="94">
        <f t="shared" si="143"/>
        <v>100551</v>
      </c>
      <c r="AJ574" s="39">
        <f t="shared" si="144"/>
        <v>12814.675688444089</v>
      </c>
      <c r="AK574" s="35">
        <f t="shared" si="145"/>
        <v>0.12744453748291007</v>
      </c>
      <c r="AN574" s="41"/>
    </row>
    <row r="575" spans="1:40" s="15" customFormat="1" ht="85.5" customHeight="1" x14ac:dyDescent="0.2">
      <c r="A575" s="81">
        <v>568</v>
      </c>
      <c r="B575" s="82" t="s">
        <v>649</v>
      </c>
      <c r="C575" s="82" t="s">
        <v>1305</v>
      </c>
      <c r="D575" s="83" t="s">
        <v>1391</v>
      </c>
      <c r="E575" s="64">
        <v>19553</v>
      </c>
      <c r="F575" s="65">
        <v>19553</v>
      </c>
      <c r="G575" s="25" t="s">
        <v>1392</v>
      </c>
      <c r="H575" s="52" t="s">
        <v>1393</v>
      </c>
      <c r="I575" s="62">
        <v>30000</v>
      </c>
      <c r="J575" s="66">
        <v>30000</v>
      </c>
      <c r="K575" s="28" t="s">
        <v>1394</v>
      </c>
      <c r="L575" s="55" t="s">
        <v>1395</v>
      </c>
      <c r="M575" s="67">
        <v>20941</v>
      </c>
      <c r="N575" s="68">
        <v>20941</v>
      </c>
      <c r="O575" s="25" t="s">
        <v>1398</v>
      </c>
      <c r="P575" s="75" t="s">
        <v>1399</v>
      </c>
      <c r="Q575" s="69">
        <v>24083</v>
      </c>
      <c r="R575" s="63">
        <v>24083</v>
      </c>
      <c r="S575" s="24" t="s">
        <v>80</v>
      </c>
      <c r="T575" s="54" t="s">
        <v>81</v>
      </c>
      <c r="U575" s="18">
        <v>25834</v>
      </c>
      <c r="V575" s="18">
        <v>25834</v>
      </c>
      <c r="W575" s="18" t="s">
        <v>1396</v>
      </c>
      <c r="X575" s="77" t="s">
        <v>1397</v>
      </c>
      <c r="Y575" s="49">
        <f t="shared" si="138"/>
        <v>24083</v>
      </c>
      <c r="Z575" s="16">
        <f t="shared" si="139"/>
        <v>4137.3285704667023</v>
      </c>
      <c r="AA575" s="35">
        <f t="shared" si="140"/>
        <v>0.17179456755664585</v>
      </c>
      <c r="AB575" s="36">
        <f t="shared" si="141"/>
        <v>28220.328570466703</v>
      </c>
      <c r="AC575" s="36">
        <f t="shared" si="142"/>
        <v>19945.671429533297</v>
      </c>
      <c r="AD575" s="18" t="str">
        <f t="shared" si="133"/>
        <v/>
      </c>
      <c r="AE575" s="18" t="str">
        <f t="shared" si="134"/>
        <v/>
      </c>
      <c r="AF575" s="18">
        <f t="shared" si="135"/>
        <v>20941</v>
      </c>
      <c r="AG575" s="18">
        <f t="shared" si="136"/>
        <v>24083</v>
      </c>
      <c r="AH575" s="18">
        <f t="shared" si="137"/>
        <v>25834</v>
      </c>
      <c r="AI575" s="94">
        <f t="shared" si="143"/>
        <v>24083</v>
      </c>
      <c r="AJ575" s="39">
        <f t="shared" si="144"/>
        <v>2479.2342231691891</v>
      </c>
      <c r="AK575" s="35">
        <f t="shared" si="145"/>
        <v>0.10294540643479588</v>
      </c>
      <c r="AN575" s="41"/>
    </row>
    <row r="576" spans="1:40" s="15" customFormat="1" ht="85.5" customHeight="1" x14ac:dyDescent="0.2">
      <c r="A576" s="81">
        <v>569</v>
      </c>
      <c r="B576" s="82" t="s">
        <v>650</v>
      </c>
      <c r="C576" s="82" t="s">
        <v>1306</v>
      </c>
      <c r="D576" s="83" t="s">
        <v>1391</v>
      </c>
      <c r="E576" s="64">
        <v>24008</v>
      </c>
      <c r="F576" s="65">
        <v>24008</v>
      </c>
      <c r="G576" s="25" t="s">
        <v>1392</v>
      </c>
      <c r="H576" s="52" t="s">
        <v>1393</v>
      </c>
      <c r="I576" s="62">
        <v>50000</v>
      </c>
      <c r="J576" s="66">
        <v>50000</v>
      </c>
      <c r="K576" s="28" t="s">
        <v>1394</v>
      </c>
      <c r="L576" s="55" t="s">
        <v>1395</v>
      </c>
      <c r="M576" s="67">
        <v>25713</v>
      </c>
      <c r="N576" s="68">
        <v>25713</v>
      </c>
      <c r="O576" s="25" t="s">
        <v>1398</v>
      </c>
      <c r="P576" s="75" t="s">
        <v>1399</v>
      </c>
      <c r="Q576" s="69">
        <v>29570</v>
      </c>
      <c r="R576" s="63">
        <v>29570</v>
      </c>
      <c r="S576" s="24" t="s">
        <v>80</v>
      </c>
      <c r="T576" s="54" t="s">
        <v>81</v>
      </c>
      <c r="U576" s="18">
        <v>31721</v>
      </c>
      <c r="V576" s="18">
        <v>31721</v>
      </c>
      <c r="W576" s="18" t="s">
        <v>1396</v>
      </c>
      <c r="X576" s="77" t="s">
        <v>1397</v>
      </c>
      <c r="Y576" s="49">
        <f t="shared" si="138"/>
        <v>29570</v>
      </c>
      <c r="Z576" s="16">
        <f t="shared" si="139"/>
        <v>10406.444460044937</v>
      </c>
      <c r="AA576" s="35">
        <f t="shared" si="140"/>
        <v>0.35192575110060659</v>
      </c>
      <c r="AB576" s="36">
        <f t="shared" si="141"/>
        <v>39976.444460044935</v>
      </c>
      <c r="AC576" s="36">
        <f t="shared" si="142"/>
        <v>19163.555539955065</v>
      </c>
      <c r="AD576" s="18">
        <f t="shared" si="133"/>
        <v>24008</v>
      </c>
      <c r="AE576" s="18" t="str">
        <f t="shared" si="134"/>
        <v/>
      </c>
      <c r="AF576" s="18">
        <f t="shared" si="135"/>
        <v>25713</v>
      </c>
      <c r="AG576" s="18">
        <f t="shared" si="136"/>
        <v>29570</v>
      </c>
      <c r="AH576" s="18">
        <f t="shared" si="137"/>
        <v>31721</v>
      </c>
      <c r="AI576" s="94">
        <f t="shared" si="143"/>
        <v>27641.5</v>
      </c>
      <c r="AJ576" s="39">
        <f t="shared" si="144"/>
        <v>3522.9314498014292</v>
      </c>
      <c r="AK576" s="35">
        <f t="shared" si="145"/>
        <v>0.12745080584633356</v>
      </c>
      <c r="AN576" s="41"/>
    </row>
    <row r="577" spans="1:40" s="15" customFormat="1" ht="85.5" customHeight="1" x14ac:dyDescent="0.2">
      <c r="A577" s="81">
        <v>570</v>
      </c>
      <c r="B577" s="82" t="s">
        <v>651</v>
      </c>
      <c r="C577" s="82" t="s">
        <v>1307</v>
      </c>
      <c r="D577" s="83" t="s">
        <v>1391</v>
      </c>
      <c r="E577" s="64">
        <v>39977</v>
      </c>
      <c r="F577" s="65">
        <v>39977</v>
      </c>
      <c r="G577" s="25" t="s">
        <v>1392</v>
      </c>
      <c r="H577" s="52" t="s">
        <v>1393</v>
      </c>
      <c r="I577" s="62">
        <v>100000</v>
      </c>
      <c r="J577" s="66">
        <v>100000</v>
      </c>
      <c r="K577" s="28" t="s">
        <v>1394</v>
      </c>
      <c r="L577" s="55" t="s">
        <v>1395</v>
      </c>
      <c r="M577" s="67">
        <v>42816</v>
      </c>
      <c r="N577" s="68">
        <v>42816</v>
      </c>
      <c r="O577" s="25" t="s">
        <v>1398</v>
      </c>
      <c r="P577" s="75" t="s">
        <v>1399</v>
      </c>
      <c r="Q577" s="69">
        <v>49239</v>
      </c>
      <c r="R577" s="63">
        <v>49239</v>
      </c>
      <c r="S577" s="24" t="s">
        <v>80</v>
      </c>
      <c r="T577" s="54" t="s">
        <v>81</v>
      </c>
      <c r="U577" s="18">
        <v>52820</v>
      </c>
      <c r="V577" s="18">
        <v>52820</v>
      </c>
      <c r="W577" s="18" t="s">
        <v>1396</v>
      </c>
      <c r="X577" s="77" t="s">
        <v>1397</v>
      </c>
      <c r="Y577" s="49">
        <f t="shared" si="138"/>
        <v>49239</v>
      </c>
      <c r="Z577" s="16">
        <f t="shared" si="139"/>
        <v>24584.901490549037</v>
      </c>
      <c r="AA577" s="35">
        <f t="shared" si="140"/>
        <v>0.49929733525353959</v>
      </c>
      <c r="AB577" s="36">
        <f t="shared" si="141"/>
        <v>73823.901490549033</v>
      </c>
      <c r="AC577" s="36">
        <f t="shared" si="142"/>
        <v>24654.098509450963</v>
      </c>
      <c r="AD577" s="18">
        <f t="shared" si="133"/>
        <v>39977</v>
      </c>
      <c r="AE577" s="18" t="str">
        <f t="shared" si="134"/>
        <v/>
      </c>
      <c r="AF577" s="18">
        <f t="shared" si="135"/>
        <v>42816</v>
      </c>
      <c r="AG577" s="18">
        <f t="shared" si="136"/>
        <v>49239</v>
      </c>
      <c r="AH577" s="18">
        <f t="shared" si="137"/>
        <v>52820</v>
      </c>
      <c r="AI577" s="94">
        <f t="shared" si="143"/>
        <v>46027.5</v>
      </c>
      <c r="AJ577" s="39">
        <f t="shared" si="144"/>
        <v>5866.1864386783118</v>
      </c>
      <c r="AK577" s="35">
        <f t="shared" si="145"/>
        <v>0.1274495994498574</v>
      </c>
      <c r="AN577" s="41"/>
    </row>
    <row r="578" spans="1:40" s="15" customFormat="1" ht="85.5" customHeight="1" x14ac:dyDescent="0.2">
      <c r="A578" s="81">
        <v>571</v>
      </c>
      <c r="B578" s="82" t="s">
        <v>652</v>
      </c>
      <c r="C578" s="82" t="s">
        <v>1308</v>
      </c>
      <c r="D578" s="83" t="s">
        <v>1391</v>
      </c>
      <c r="E578" s="64">
        <v>4634</v>
      </c>
      <c r="F578" s="65">
        <v>4634</v>
      </c>
      <c r="G578" s="25" t="s">
        <v>1392</v>
      </c>
      <c r="H578" s="52" t="s">
        <v>1393</v>
      </c>
      <c r="I578" s="62">
        <v>10000</v>
      </c>
      <c r="J578" s="66">
        <v>10000</v>
      </c>
      <c r="K578" s="28" t="s">
        <v>1394</v>
      </c>
      <c r="L578" s="55" t="s">
        <v>1395</v>
      </c>
      <c r="M578" s="67">
        <v>4963</v>
      </c>
      <c r="N578" s="68">
        <v>4963</v>
      </c>
      <c r="O578" s="25" t="s">
        <v>1398</v>
      </c>
      <c r="P578" s="75" t="s">
        <v>1399</v>
      </c>
      <c r="Q578" s="69">
        <v>5708</v>
      </c>
      <c r="R578" s="63">
        <v>5708</v>
      </c>
      <c r="S578" s="24" t="s">
        <v>80</v>
      </c>
      <c r="T578" s="54" t="s">
        <v>81</v>
      </c>
      <c r="U578" s="18">
        <v>6123</v>
      </c>
      <c r="V578" s="18">
        <v>6123</v>
      </c>
      <c r="W578" s="18" t="s">
        <v>1396</v>
      </c>
      <c r="X578" s="77" t="s">
        <v>1397</v>
      </c>
      <c r="Y578" s="49">
        <f t="shared" si="138"/>
        <v>5708</v>
      </c>
      <c r="Z578" s="16">
        <f t="shared" si="139"/>
        <v>2158.348975490293</v>
      </c>
      <c r="AA578" s="35">
        <f t="shared" si="140"/>
        <v>0.37812701042226576</v>
      </c>
      <c r="AB578" s="36">
        <f t="shared" si="141"/>
        <v>7866.348975490293</v>
      </c>
      <c r="AC578" s="36">
        <f t="shared" si="142"/>
        <v>3549.651024509707</v>
      </c>
      <c r="AD578" s="18">
        <f t="shared" si="133"/>
        <v>4634</v>
      </c>
      <c r="AE578" s="18" t="str">
        <f t="shared" si="134"/>
        <v/>
      </c>
      <c r="AF578" s="18">
        <f t="shared" si="135"/>
        <v>4963</v>
      </c>
      <c r="AG578" s="18">
        <f t="shared" si="136"/>
        <v>5708</v>
      </c>
      <c r="AH578" s="18">
        <f t="shared" si="137"/>
        <v>6123</v>
      </c>
      <c r="AI578" s="94">
        <f t="shared" si="143"/>
        <v>5335.5</v>
      </c>
      <c r="AJ578" s="39">
        <f t="shared" si="144"/>
        <v>680.17693776448107</v>
      </c>
      <c r="AK578" s="35">
        <f t="shared" si="145"/>
        <v>0.12748138651756744</v>
      </c>
      <c r="AN578" s="41"/>
    </row>
    <row r="579" spans="1:40" s="15" customFormat="1" ht="85.5" customHeight="1" x14ac:dyDescent="0.2">
      <c r="A579" s="81">
        <v>572</v>
      </c>
      <c r="B579" s="82" t="s">
        <v>653</v>
      </c>
      <c r="C579" s="82" t="s">
        <v>1309</v>
      </c>
      <c r="D579" s="83" t="s">
        <v>1391</v>
      </c>
      <c r="E579" s="64">
        <v>9485</v>
      </c>
      <c r="F579" s="65">
        <v>9485</v>
      </c>
      <c r="G579" s="25" t="s">
        <v>1392</v>
      </c>
      <c r="H579" s="52" t="s">
        <v>1393</v>
      </c>
      <c r="I579" s="62">
        <v>50000</v>
      </c>
      <c r="J579" s="66">
        <v>50000</v>
      </c>
      <c r="K579" s="28" t="s">
        <v>1394</v>
      </c>
      <c r="L579" s="55" t="s">
        <v>1395</v>
      </c>
      <c r="M579" s="67">
        <v>10158</v>
      </c>
      <c r="N579" s="68">
        <v>10158</v>
      </c>
      <c r="O579" s="25" t="s">
        <v>1398</v>
      </c>
      <c r="P579" s="75" t="s">
        <v>1399</v>
      </c>
      <c r="Q579" s="69">
        <v>11681</v>
      </c>
      <c r="R579" s="63">
        <v>11681</v>
      </c>
      <c r="S579" s="24" t="s">
        <v>80</v>
      </c>
      <c r="T579" s="54" t="s">
        <v>81</v>
      </c>
      <c r="U579" s="18">
        <v>12531</v>
      </c>
      <c r="V579" s="18">
        <v>12531</v>
      </c>
      <c r="W579" s="18" t="s">
        <v>1396</v>
      </c>
      <c r="X579" s="77" t="s">
        <v>1397</v>
      </c>
      <c r="Y579" s="49">
        <f t="shared" si="138"/>
        <v>11681</v>
      </c>
      <c r="Z579" s="16">
        <f t="shared" si="139"/>
        <v>17499.069303822991</v>
      </c>
      <c r="AA579" s="35">
        <f t="shared" si="140"/>
        <v>1.4980797280903169</v>
      </c>
      <c r="AB579" s="36">
        <f t="shared" si="141"/>
        <v>29180.069303822991</v>
      </c>
      <c r="AC579" s="36">
        <f t="shared" si="142"/>
        <v>-5818.0693038229911</v>
      </c>
      <c r="AD579" s="18">
        <f t="shared" si="133"/>
        <v>9485</v>
      </c>
      <c r="AE579" s="18" t="str">
        <f t="shared" si="134"/>
        <v/>
      </c>
      <c r="AF579" s="18">
        <f t="shared" si="135"/>
        <v>10158</v>
      </c>
      <c r="AG579" s="18">
        <f t="shared" si="136"/>
        <v>11681</v>
      </c>
      <c r="AH579" s="18">
        <f t="shared" si="137"/>
        <v>12531</v>
      </c>
      <c r="AI579" s="94">
        <f t="shared" si="143"/>
        <v>10919.5</v>
      </c>
      <c r="AJ579" s="39">
        <f t="shared" si="144"/>
        <v>1391.2410227323421</v>
      </c>
      <c r="AK579" s="35">
        <f t="shared" si="145"/>
        <v>0.12740885779864849</v>
      </c>
      <c r="AN579" s="41"/>
    </row>
    <row r="580" spans="1:40" s="15" customFormat="1" ht="85.5" customHeight="1" x14ac:dyDescent="0.2">
      <c r="A580" s="81">
        <v>573</v>
      </c>
      <c r="B580" s="82" t="s">
        <v>654</v>
      </c>
      <c r="C580" s="82" t="s">
        <v>1310</v>
      </c>
      <c r="D580" s="83" t="s">
        <v>1391</v>
      </c>
      <c r="E580" s="64">
        <v>44746</v>
      </c>
      <c r="F580" s="65">
        <v>44746</v>
      </c>
      <c r="G580" s="25" t="s">
        <v>1392</v>
      </c>
      <c r="H580" s="52" t="s">
        <v>1393</v>
      </c>
      <c r="I580" s="62">
        <v>80000</v>
      </c>
      <c r="J580" s="66">
        <v>80000</v>
      </c>
      <c r="K580" s="28" t="s">
        <v>1394</v>
      </c>
      <c r="L580" s="55" t="s">
        <v>1395</v>
      </c>
      <c r="M580" s="67">
        <v>47924</v>
      </c>
      <c r="N580" s="68">
        <v>47924</v>
      </c>
      <c r="O580" s="25" t="s">
        <v>1398</v>
      </c>
      <c r="P580" s="75" t="s">
        <v>1399</v>
      </c>
      <c r="Q580" s="69">
        <v>55113</v>
      </c>
      <c r="R580" s="63">
        <v>55113</v>
      </c>
      <c r="S580" s="24" t="s">
        <v>80</v>
      </c>
      <c r="T580" s="54" t="s">
        <v>81</v>
      </c>
      <c r="U580" s="18">
        <v>59122</v>
      </c>
      <c r="V580" s="18">
        <v>59122</v>
      </c>
      <c r="W580" s="18" t="s">
        <v>1396</v>
      </c>
      <c r="X580" s="77" t="s">
        <v>1397</v>
      </c>
      <c r="Y580" s="49">
        <f t="shared" si="138"/>
        <v>55113</v>
      </c>
      <c r="Z580" s="16">
        <f t="shared" si="139"/>
        <v>13864.271888563064</v>
      </c>
      <c r="AA580" s="35">
        <f t="shared" si="140"/>
        <v>0.25156082754636955</v>
      </c>
      <c r="AB580" s="36">
        <f t="shared" si="141"/>
        <v>68977.27188856306</v>
      </c>
      <c r="AC580" s="36">
        <f t="shared" si="142"/>
        <v>41248.72811143694</v>
      </c>
      <c r="AD580" s="18">
        <f t="shared" si="133"/>
        <v>44746</v>
      </c>
      <c r="AE580" s="18" t="str">
        <f t="shared" si="134"/>
        <v/>
      </c>
      <c r="AF580" s="18">
        <f t="shared" si="135"/>
        <v>47924</v>
      </c>
      <c r="AG580" s="18">
        <f t="shared" si="136"/>
        <v>55113</v>
      </c>
      <c r="AH580" s="18">
        <f t="shared" si="137"/>
        <v>59122</v>
      </c>
      <c r="AI580" s="94">
        <f t="shared" si="143"/>
        <v>51518.5</v>
      </c>
      <c r="AJ580" s="39">
        <f t="shared" si="144"/>
        <v>6566.2822751284966</v>
      </c>
      <c r="AK580" s="35">
        <f t="shared" si="145"/>
        <v>0.12745484195247331</v>
      </c>
      <c r="AN580" s="41"/>
    </row>
    <row r="581" spans="1:40" s="15" customFormat="1" ht="85.5" customHeight="1" x14ac:dyDescent="0.2">
      <c r="A581" s="81">
        <v>574</v>
      </c>
      <c r="B581" s="82" t="s">
        <v>655</v>
      </c>
      <c r="C581" s="82" t="s">
        <v>1311</v>
      </c>
      <c r="D581" s="83" t="s">
        <v>1391</v>
      </c>
      <c r="E581" s="64">
        <v>68000</v>
      </c>
      <c r="F581" s="65">
        <v>68000</v>
      </c>
      <c r="G581" s="25" t="s">
        <v>1392</v>
      </c>
      <c r="H581" s="52" t="s">
        <v>1393</v>
      </c>
      <c r="I581" s="62">
        <v>200000</v>
      </c>
      <c r="J581" s="66">
        <v>200000</v>
      </c>
      <c r="K581" s="28" t="s">
        <v>1394</v>
      </c>
      <c r="L581" s="55" t="s">
        <v>1395</v>
      </c>
      <c r="M581" s="67">
        <v>72829</v>
      </c>
      <c r="N581" s="68">
        <v>72829</v>
      </c>
      <c r="O581" s="25" t="s">
        <v>1398</v>
      </c>
      <c r="P581" s="75" t="s">
        <v>1399</v>
      </c>
      <c r="Q581" s="69">
        <v>83754</v>
      </c>
      <c r="R581" s="63">
        <v>83754</v>
      </c>
      <c r="S581" s="24" t="s">
        <v>80</v>
      </c>
      <c r="T581" s="54" t="s">
        <v>81</v>
      </c>
      <c r="U581" s="18">
        <v>89845</v>
      </c>
      <c r="V581" s="18">
        <v>89845</v>
      </c>
      <c r="W581" s="18" t="s">
        <v>1396</v>
      </c>
      <c r="X581" s="77" t="s">
        <v>1397</v>
      </c>
      <c r="Y581" s="49">
        <f t="shared" si="138"/>
        <v>83754</v>
      </c>
      <c r="Z581" s="16">
        <f t="shared" si="139"/>
        <v>54972.007297350887</v>
      </c>
      <c r="AA581" s="35">
        <f t="shared" si="140"/>
        <v>0.65635082858551097</v>
      </c>
      <c r="AB581" s="36">
        <f t="shared" si="141"/>
        <v>138726.00729735088</v>
      </c>
      <c r="AC581" s="36">
        <f t="shared" si="142"/>
        <v>28781.992702649113</v>
      </c>
      <c r="AD581" s="18">
        <f t="shared" ref="AD581:AD644" si="146">+IF(((IF(AND(F581&lt;=$AB581,F581&gt;=$AC581),F581,""))&lt;=0),"",(IF(AND(F581&lt;=$AB581,F581&gt;=$AC581),F581,"")))</f>
        <v>68000</v>
      </c>
      <c r="AE581" s="18" t="str">
        <f t="shared" ref="AE581:AE644" si="147">+IF(((IF(AND(J581&lt;=$AB581,J581&gt;=$AC581),J581,""))&lt;=0),"",(IF(AND(J581&lt;=$AB581,J581&gt;=$AC581),J581,"")))</f>
        <v/>
      </c>
      <c r="AF581" s="18">
        <f t="shared" ref="AF581:AF644" si="148">+IF(((IF(AND(N581&lt;=$AB581,N581&gt;=$AC581),N581,""))&lt;=0),"",(IF(AND(N581&lt;=$AB581,N581&gt;=$AC581),N581,"")))</f>
        <v>72829</v>
      </c>
      <c r="AG581" s="18">
        <f t="shared" ref="AG581:AG644" si="149">+IF(((IF(AND(R581&lt;=$AB581,R581&gt;=$AC581),R581,""))&lt;=0),"",(IF(AND(R581&lt;=$AB581,R581&gt;=$AC581),R581,"")))</f>
        <v>83754</v>
      </c>
      <c r="AH581" s="18">
        <f t="shared" ref="AH581:AH644" si="150">+IF(((IF(AND(V581&lt;=$AB581,V581&gt;=$AC581),V581,""))&lt;=0),"",(IF(AND(V581&lt;=$AB581,V581&gt;=$AC581),V581,"")))</f>
        <v>89845</v>
      </c>
      <c r="AI581" s="94">
        <f t="shared" si="143"/>
        <v>78291.5</v>
      </c>
      <c r="AJ581" s="39">
        <f t="shared" si="144"/>
        <v>9977.9421057985037</v>
      </c>
      <c r="AK581" s="35">
        <f t="shared" si="145"/>
        <v>0.12744604594111114</v>
      </c>
      <c r="AN581" s="41"/>
    </row>
    <row r="582" spans="1:40" s="15" customFormat="1" ht="85.5" customHeight="1" x14ac:dyDescent="0.2">
      <c r="A582" s="81">
        <v>575</v>
      </c>
      <c r="B582" s="82" t="s">
        <v>656</v>
      </c>
      <c r="C582" s="82" t="s">
        <v>1312</v>
      </c>
      <c r="D582" s="83" t="s">
        <v>1391</v>
      </c>
      <c r="E582" s="64">
        <v>7508</v>
      </c>
      <c r="F582" s="65">
        <v>7508</v>
      </c>
      <c r="G582" s="25" t="s">
        <v>1392</v>
      </c>
      <c r="H582" s="52" t="s">
        <v>1393</v>
      </c>
      <c r="I582" s="62">
        <v>20000</v>
      </c>
      <c r="J582" s="66">
        <v>20000</v>
      </c>
      <c r="K582" s="28" t="s">
        <v>1394</v>
      </c>
      <c r="L582" s="55" t="s">
        <v>1395</v>
      </c>
      <c r="M582" s="67">
        <v>8041</v>
      </c>
      <c r="N582" s="68">
        <v>8041</v>
      </c>
      <c r="O582" s="25" t="s">
        <v>1398</v>
      </c>
      <c r="P582" s="75" t="s">
        <v>1399</v>
      </c>
      <c r="Q582" s="69">
        <v>9247</v>
      </c>
      <c r="R582" s="63">
        <v>9247</v>
      </c>
      <c r="S582" s="24" t="s">
        <v>80</v>
      </c>
      <c r="T582" s="54" t="s">
        <v>81</v>
      </c>
      <c r="U582" s="18">
        <v>9920</v>
      </c>
      <c r="V582" s="18">
        <v>9920</v>
      </c>
      <c r="W582" s="18" t="s">
        <v>1396</v>
      </c>
      <c r="X582" s="77" t="s">
        <v>1397</v>
      </c>
      <c r="Y582" s="49">
        <f t="shared" si="138"/>
        <v>9247</v>
      </c>
      <c r="Z582" s="16">
        <f t="shared" si="139"/>
        <v>5152.0147224168513</v>
      </c>
      <c r="AA582" s="35">
        <f t="shared" si="140"/>
        <v>0.55715526359001311</v>
      </c>
      <c r="AB582" s="36">
        <f t="shared" si="141"/>
        <v>14399.01472241685</v>
      </c>
      <c r="AC582" s="36">
        <f t="shared" si="142"/>
        <v>4094.9852775831487</v>
      </c>
      <c r="AD582" s="18">
        <f t="shared" si="146"/>
        <v>7508</v>
      </c>
      <c r="AE582" s="18" t="str">
        <f t="shared" si="147"/>
        <v/>
      </c>
      <c r="AF582" s="18">
        <f t="shared" si="148"/>
        <v>8041</v>
      </c>
      <c r="AG582" s="18">
        <f t="shared" si="149"/>
        <v>9247</v>
      </c>
      <c r="AH582" s="18">
        <f t="shared" si="150"/>
        <v>9920</v>
      </c>
      <c r="AI582" s="94">
        <f t="shared" si="143"/>
        <v>8644</v>
      </c>
      <c r="AJ582" s="39">
        <f t="shared" si="144"/>
        <v>1101.6638930877843</v>
      </c>
      <c r="AK582" s="35">
        <f t="shared" si="145"/>
        <v>0.12744839114851739</v>
      </c>
      <c r="AN582" s="41"/>
    </row>
    <row r="583" spans="1:40" s="15" customFormat="1" ht="85.5" customHeight="1" x14ac:dyDescent="0.2">
      <c r="A583" s="81">
        <v>576</v>
      </c>
      <c r="B583" s="82" t="s">
        <v>657</v>
      </c>
      <c r="C583" s="82" t="s">
        <v>1313</v>
      </c>
      <c r="D583" s="83" t="s">
        <v>1391</v>
      </c>
      <c r="E583" s="64">
        <v>42861</v>
      </c>
      <c r="F583" s="65">
        <v>42861</v>
      </c>
      <c r="G583" s="25" t="s">
        <v>1392</v>
      </c>
      <c r="H583" s="52" t="s">
        <v>1393</v>
      </c>
      <c r="I583" s="62">
        <v>150000</v>
      </c>
      <c r="J583" s="66">
        <v>150000</v>
      </c>
      <c r="K583" s="28" t="s">
        <v>1394</v>
      </c>
      <c r="L583" s="55" t="s">
        <v>1395</v>
      </c>
      <c r="M583" s="67">
        <v>45906</v>
      </c>
      <c r="N583" s="68">
        <v>45906</v>
      </c>
      <c r="O583" s="25" t="s">
        <v>1398</v>
      </c>
      <c r="P583" s="75" t="s">
        <v>1399</v>
      </c>
      <c r="Q583" s="69">
        <v>52792</v>
      </c>
      <c r="R583" s="63">
        <v>52792</v>
      </c>
      <c r="S583" s="24" t="s">
        <v>80</v>
      </c>
      <c r="T583" s="54" t="s">
        <v>81</v>
      </c>
      <c r="U583" s="18">
        <v>56631</v>
      </c>
      <c r="V583" s="18">
        <v>56631</v>
      </c>
      <c r="W583" s="18" t="s">
        <v>1396</v>
      </c>
      <c r="X583" s="77" t="s">
        <v>1397</v>
      </c>
      <c r="Y583" s="49">
        <f t="shared" si="138"/>
        <v>52792</v>
      </c>
      <c r="Z583" s="16">
        <f t="shared" si="139"/>
        <v>45252.724674874553</v>
      </c>
      <c r="AA583" s="35">
        <f t="shared" si="140"/>
        <v>0.85718905657816624</v>
      </c>
      <c r="AB583" s="36">
        <f t="shared" si="141"/>
        <v>98044.724674874553</v>
      </c>
      <c r="AC583" s="36">
        <f t="shared" si="142"/>
        <v>7539.2753251254471</v>
      </c>
      <c r="AD583" s="18">
        <f t="shared" si="146"/>
        <v>42861</v>
      </c>
      <c r="AE583" s="18" t="str">
        <f t="shared" si="147"/>
        <v/>
      </c>
      <c r="AF583" s="18">
        <f t="shared" si="148"/>
        <v>45906</v>
      </c>
      <c r="AG583" s="18">
        <f t="shared" si="149"/>
        <v>52792</v>
      </c>
      <c r="AH583" s="18">
        <f t="shared" si="150"/>
        <v>56631</v>
      </c>
      <c r="AI583" s="94">
        <f t="shared" si="143"/>
        <v>49349</v>
      </c>
      <c r="AJ583" s="39">
        <f t="shared" si="144"/>
        <v>6289.4768462885686</v>
      </c>
      <c r="AK583" s="35">
        <f t="shared" si="145"/>
        <v>0.12744892188876306</v>
      </c>
      <c r="AN583" s="41"/>
    </row>
    <row r="584" spans="1:40" s="15" customFormat="1" ht="85.5" customHeight="1" x14ac:dyDescent="0.2">
      <c r="A584" s="81">
        <v>577</v>
      </c>
      <c r="B584" s="82" t="s">
        <v>658</v>
      </c>
      <c r="C584" s="82" t="s">
        <v>1314</v>
      </c>
      <c r="D584" s="83" t="s">
        <v>1391</v>
      </c>
      <c r="E584" s="64">
        <v>73920</v>
      </c>
      <c r="F584" s="65">
        <v>73920</v>
      </c>
      <c r="G584" s="25" t="s">
        <v>1392</v>
      </c>
      <c r="H584" s="52" t="s">
        <v>1393</v>
      </c>
      <c r="I584" s="62">
        <v>250000</v>
      </c>
      <c r="J584" s="66">
        <v>250000</v>
      </c>
      <c r="K584" s="28" t="s">
        <v>1394</v>
      </c>
      <c r="L584" s="55" t="s">
        <v>1395</v>
      </c>
      <c r="M584" s="67">
        <v>79169</v>
      </c>
      <c r="N584" s="68">
        <v>79169</v>
      </c>
      <c r="O584" s="25" t="s">
        <v>1398</v>
      </c>
      <c r="P584" s="75" t="s">
        <v>1399</v>
      </c>
      <c r="Q584" s="69">
        <v>91045</v>
      </c>
      <c r="R584" s="63">
        <v>91045</v>
      </c>
      <c r="S584" s="24" t="s">
        <v>80</v>
      </c>
      <c r="T584" s="54" t="s">
        <v>81</v>
      </c>
      <c r="U584" s="18">
        <v>97667</v>
      </c>
      <c r="V584" s="18">
        <v>97667</v>
      </c>
      <c r="W584" s="18" t="s">
        <v>1396</v>
      </c>
      <c r="X584" s="77" t="s">
        <v>1397</v>
      </c>
      <c r="Y584" s="49">
        <f t="shared" si="138"/>
        <v>91045</v>
      </c>
      <c r="Z584" s="16">
        <f t="shared" si="139"/>
        <v>74185.994558946244</v>
      </c>
      <c r="AA584" s="35">
        <f t="shared" si="140"/>
        <v>0.81482777262832928</v>
      </c>
      <c r="AB584" s="36">
        <f t="shared" si="141"/>
        <v>165230.99455894623</v>
      </c>
      <c r="AC584" s="36">
        <f t="shared" si="142"/>
        <v>16859.005441053756</v>
      </c>
      <c r="AD584" s="18">
        <f t="shared" si="146"/>
        <v>73920</v>
      </c>
      <c r="AE584" s="18" t="str">
        <f t="shared" si="147"/>
        <v/>
      </c>
      <c r="AF584" s="18">
        <f t="shared" si="148"/>
        <v>79169</v>
      </c>
      <c r="AG584" s="18">
        <f t="shared" si="149"/>
        <v>91045</v>
      </c>
      <c r="AH584" s="18">
        <f t="shared" si="150"/>
        <v>97667</v>
      </c>
      <c r="AI584" s="94">
        <f t="shared" si="143"/>
        <v>85107</v>
      </c>
      <c r="AJ584" s="39">
        <f t="shared" si="144"/>
        <v>10846.673449342275</v>
      </c>
      <c r="AK584" s="35">
        <f t="shared" si="145"/>
        <v>0.12744748903547623</v>
      </c>
      <c r="AN584" s="41"/>
    </row>
    <row r="585" spans="1:40" s="15" customFormat="1" ht="85.5" customHeight="1" x14ac:dyDescent="0.2">
      <c r="A585" s="81">
        <v>578</v>
      </c>
      <c r="B585" s="82" t="s">
        <v>659</v>
      </c>
      <c r="C585" s="82" t="s">
        <v>1315</v>
      </c>
      <c r="D585" s="83" t="s">
        <v>1391</v>
      </c>
      <c r="E585" s="64">
        <v>27301</v>
      </c>
      <c r="F585" s="65">
        <v>27301</v>
      </c>
      <c r="G585" s="25" t="s">
        <v>1392</v>
      </c>
      <c r="H585" s="52" t="s">
        <v>1393</v>
      </c>
      <c r="I585" s="62">
        <v>100000</v>
      </c>
      <c r="J585" s="66">
        <v>100000</v>
      </c>
      <c r="K585" s="28" t="s">
        <v>1394</v>
      </c>
      <c r="L585" s="55" t="s">
        <v>1395</v>
      </c>
      <c r="M585" s="67">
        <v>29240</v>
      </c>
      <c r="N585" s="68">
        <v>29240</v>
      </c>
      <c r="O585" s="25" t="s">
        <v>1398</v>
      </c>
      <c r="P585" s="75" t="s">
        <v>1399</v>
      </c>
      <c r="Q585" s="69">
        <v>33626</v>
      </c>
      <c r="R585" s="63">
        <v>33626</v>
      </c>
      <c r="S585" s="24" t="s">
        <v>80</v>
      </c>
      <c r="T585" s="54" t="s">
        <v>81</v>
      </c>
      <c r="U585" s="18">
        <v>36071</v>
      </c>
      <c r="V585" s="18">
        <v>36071</v>
      </c>
      <c r="W585" s="18" t="s">
        <v>1396</v>
      </c>
      <c r="X585" s="77" t="s">
        <v>1397</v>
      </c>
      <c r="Y585" s="49">
        <f t="shared" si="138"/>
        <v>33626</v>
      </c>
      <c r="Z585" s="16">
        <f t="shared" si="139"/>
        <v>30803.492452967086</v>
      </c>
      <c r="AA585" s="35">
        <f t="shared" si="140"/>
        <v>0.91606175141161861</v>
      </c>
      <c r="AB585" s="36">
        <f t="shared" si="141"/>
        <v>64429.492452967082</v>
      </c>
      <c r="AC585" s="36">
        <f t="shared" si="142"/>
        <v>2822.5075470329139</v>
      </c>
      <c r="AD585" s="18">
        <f t="shared" si="146"/>
        <v>27301</v>
      </c>
      <c r="AE585" s="18" t="str">
        <f t="shared" si="147"/>
        <v/>
      </c>
      <c r="AF585" s="18">
        <f t="shared" si="148"/>
        <v>29240</v>
      </c>
      <c r="AG585" s="18">
        <f t="shared" si="149"/>
        <v>33626</v>
      </c>
      <c r="AH585" s="18">
        <f t="shared" si="150"/>
        <v>36071</v>
      </c>
      <c r="AI585" s="94">
        <f t="shared" si="143"/>
        <v>31433</v>
      </c>
      <c r="AJ585" s="39">
        <f t="shared" si="144"/>
        <v>4005.7856907228575</v>
      </c>
      <c r="AK585" s="35">
        <f t="shared" si="145"/>
        <v>0.12743886013816236</v>
      </c>
      <c r="AN585" s="41"/>
    </row>
    <row r="586" spans="1:40" s="15" customFormat="1" ht="85.5" customHeight="1" x14ac:dyDescent="0.2">
      <c r="A586" s="81">
        <v>579</v>
      </c>
      <c r="B586" s="82" t="s">
        <v>660</v>
      </c>
      <c r="C586" s="82" t="s">
        <v>1316</v>
      </c>
      <c r="D586" s="83" t="s">
        <v>1391</v>
      </c>
      <c r="E586" s="64">
        <v>38142</v>
      </c>
      <c r="F586" s="65">
        <v>38142</v>
      </c>
      <c r="G586" s="25" t="s">
        <v>1392</v>
      </c>
      <c r="H586" s="52" t="s">
        <v>1393</v>
      </c>
      <c r="I586" s="62">
        <v>250000</v>
      </c>
      <c r="J586" s="66">
        <v>250000</v>
      </c>
      <c r="K586" s="28" t="s">
        <v>1394</v>
      </c>
      <c r="L586" s="55" t="s">
        <v>1395</v>
      </c>
      <c r="M586" s="67">
        <v>40852</v>
      </c>
      <c r="N586" s="68">
        <v>40852</v>
      </c>
      <c r="O586" s="25" t="s">
        <v>1398</v>
      </c>
      <c r="P586" s="75" t="s">
        <v>1399</v>
      </c>
      <c r="Q586" s="69">
        <v>46979</v>
      </c>
      <c r="R586" s="63">
        <v>46979</v>
      </c>
      <c r="S586" s="24" t="s">
        <v>80</v>
      </c>
      <c r="T586" s="54" t="s">
        <v>81</v>
      </c>
      <c r="U586" s="18">
        <v>50396</v>
      </c>
      <c r="V586" s="18">
        <v>50396</v>
      </c>
      <c r="W586" s="18" t="s">
        <v>1396</v>
      </c>
      <c r="X586" s="77" t="s">
        <v>1397</v>
      </c>
      <c r="Y586" s="49">
        <f t="shared" si="138"/>
        <v>46979</v>
      </c>
      <c r="Z586" s="16">
        <f t="shared" si="139"/>
        <v>92212.223285202272</v>
      </c>
      <c r="AA586" s="35">
        <f t="shared" si="140"/>
        <v>1.9628392108219048</v>
      </c>
      <c r="AB586" s="36">
        <f t="shared" si="141"/>
        <v>139191.22328520229</v>
      </c>
      <c r="AC586" s="36">
        <f t="shared" si="142"/>
        <v>-45233.223285202272</v>
      </c>
      <c r="AD586" s="18">
        <f t="shared" si="146"/>
        <v>38142</v>
      </c>
      <c r="AE586" s="18" t="str">
        <f t="shared" si="147"/>
        <v/>
      </c>
      <c r="AF586" s="18">
        <f t="shared" si="148"/>
        <v>40852</v>
      </c>
      <c r="AG586" s="18">
        <f t="shared" si="149"/>
        <v>46979</v>
      </c>
      <c r="AH586" s="18">
        <f t="shared" si="150"/>
        <v>50396</v>
      </c>
      <c r="AI586" s="94">
        <f t="shared" si="143"/>
        <v>43915.5</v>
      </c>
      <c r="AJ586" s="39">
        <f t="shared" si="144"/>
        <v>5596.8826070113946</v>
      </c>
      <c r="AK586" s="35">
        <f t="shared" si="145"/>
        <v>0.12744663289752808</v>
      </c>
      <c r="AN586" s="41"/>
    </row>
    <row r="587" spans="1:40" s="15" customFormat="1" ht="85.5" customHeight="1" x14ac:dyDescent="0.2">
      <c r="A587" s="81">
        <v>580</v>
      </c>
      <c r="B587" s="82" t="s">
        <v>661</v>
      </c>
      <c r="C587" s="82" t="s">
        <v>1317</v>
      </c>
      <c r="D587" s="83" t="s">
        <v>1391</v>
      </c>
      <c r="E587" s="64">
        <v>123176</v>
      </c>
      <c r="F587" s="65">
        <v>123176</v>
      </c>
      <c r="G587" s="25" t="s">
        <v>1392</v>
      </c>
      <c r="H587" s="52" t="s">
        <v>1393</v>
      </c>
      <c r="I587" s="62">
        <v>350000</v>
      </c>
      <c r="J587" s="66">
        <v>350000</v>
      </c>
      <c r="K587" s="28" t="s">
        <v>1394</v>
      </c>
      <c r="L587" s="55" t="s">
        <v>1395</v>
      </c>
      <c r="M587" s="67">
        <v>131924</v>
      </c>
      <c r="N587" s="68">
        <v>131924</v>
      </c>
      <c r="O587" s="25" t="s">
        <v>1398</v>
      </c>
      <c r="P587" s="75" t="s">
        <v>1399</v>
      </c>
      <c r="Q587" s="69">
        <v>151712</v>
      </c>
      <c r="R587" s="63">
        <v>151712</v>
      </c>
      <c r="S587" s="24" t="s">
        <v>80</v>
      </c>
      <c r="T587" s="54" t="s">
        <v>81</v>
      </c>
      <c r="U587" s="18">
        <v>162747</v>
      </c>
      <c r="V587" s="18">
        <v>162747</v>
      </c>
      <c r="W587" s="18" t="s">
        <v>1396</v>
      </c>
      <c r="X587" s="77" t="s">
        <v>1397</v>
      </c>
      <c r="Y587" s="49">
        <f t="shared" si="138"/>
        <v>151712</v>
      </c>
      <c r="Z587" s="16">
        <f t="shared" si="139"/>
        <v>94156.299322987397</v>
      </c>
      <c r="AA587" s="35">
        <f t="shared" si="140"/>
        <v>0.62062525919497069</v>
      </c>
      <c r="AB587" s="36">
        <f t="shared" si="141"/>
        <v>245868.29932298738</v>
      </c>
      <c r="AC587" s="36">
        <f t="shared" si="142"/>
        <v>57555.700677012603</v>
      </c>
      <c r="AD587" s="18">
        <f t="shared" si="146"/>
        <v>123176</v>
      </c>
      <c r="AE587" s="18" t="str">
        <f t="shared" si="147"/>
        <v/>
      </c>
      <c r="AF587" s="18">
        <f t="shared" si="148"/>
        <v>131924</v>
      </c>
      <c r="AG587" s="18">
        <f t="shared" si="149"/>
        <v>151712</v>
      </c>
      <c r="AH587" s="18">
        <f t="shared" si="150"/>
        <v>162747</v>
      </c>
      <c r="AI587" s="94">
        <f t="shared" si="143"/>
        <v>141818</v>
      </c>
      <c r="AJ587" s="39">
        <f t="shared" si="144"/>
        <v>18074.125933222884</v>
      </c>
      <c r="AK587" s="35">
        <f t="shared" si="145"/>
        <v>0.12744592317775519</v>
      </c>
      <c r="AN587" s="41"/>
    </row>
    <row r="588" spans="1:40" s="15" customFormat="1" ht="85.5" customHeight="1" x14ac:dyDescent="0.2">
      <c r="A588" s="81">
        <v>581</v>
      </c>
      <c r="B588" s="82" t="s">
        <v>662</v>
      </c>
      <c r="C588" s="82" t="s">
        <v>1318</v>
      </c>
      <c r="D588" s="83" t="s">
        <v>1391</v>
      </c>
      <c r="E588" s="64">
        <v>43305</v>
      </c>
      <c r="F588" s="65">
        <v>43305</v>
      </c>
      <c r="G588" s="25" t="s">
        <v>1392</v>
      </c>
      <c r="H588" s="52" t="s">
        <v>1393</v>
      </c>
      <c r="I588" s="62">
        <v>100000</v>
      </c>
      <c r="J588" s="66">
        <v>100000</v>
      </c>
      <c r="K588" s="28" t="s">
        <v>1394</v>
      </c>
      <c r="L588" s="55" t="s">
        <v>1395</v>
      </c>
      <c r="M588" s="67">
        <v>46380</v>
      </c>
      <c r="N588" s="68">
        <v>46380</v>
      </c>
      <c r="O588" s="25" t="s">
        <v>1398</v>
      </c>
      <c r="P588" s="75" t="s">
        <v>1399</v>
      </c>
      <c r="Q588" s="69">
        <v>53338</v>
      </c>
      <c r="R588" s="63">
        <v>53338</v>
      </c>
      <c r="S588" s="24" t="s">
        <v>80</v>
      </c>
      <c r="T588" s="54" t="s">
        <v>81</v>
      </c>
      <c r="U588" s="18">
        <v>57217</v>
      </c>
      <c r="V588" s="18">
        <v>57217</v>
      </c>
      <c r="W588" s="18" t="s">
        <v>1396</v>
      </c>
      <c r="X588" s="77" t="s">
        <v>1397</v>
      </c>
      <c r="Y588" s="49">
        <f t="shared" si="138"/>
        <v>53338</v>
      </c>
      <c r="Z588" s="16">
        <f t="shared" si="139"/>
        <v>23001.865348271214</v>
      </c>
      <c r="AA588" s="35">
        <f t="shared" si="140"/>
        <v>0.43124724114648494</v>
      </c>
      <c r="AB588" s="36">
        <f t="shared" si="141"/>
        <v>76339.865348271211</v>
      </c>
      <c r="AC588" s="36">
        <f t="shared" si="142"/>
        <v>30336.134651728786</v>
      </c>
      <c r="AD588" s="18">
        <f t="shared" si="146"/>
        <v>43305</v>
      </c>
      <c r="AE588" s="18" t="str">
        <f t="shared" si="147"/>
        <v/>
      </c>
      <c r="AF588" s="18">
        <f t="shared" si="148"/>
        <v>46380</v>
      </c>
      <c r="AG588" s="18">
        <f t="shared" si="149"/>
        <v>53338</v>
      </c>
      <c r="AH588" s="18">
        <f t="shared" si="150"/>
        <v>57217</v>
      </c>
      <c r="AI588" s="94">
        <f t="shared" si="143"/>
        <v>49859</v>
      </c>
      <c r="AJ588" s="39">
        <f t="shared" si="144"/>
        <v>6354.5353357529875</v>
      </c>
      <c r="AK588" s="35">
        <f t="shared" si="145"/>
        <v>0.12745011604229903</v>
      </c>
      <c r="AN588" s="41"/>
    </row>
    <row r="589" spans="1:40" s="15" customFormat="1" ht="85.5" customHeight="1" x14ac:dyDescent="0.2">
      <c r="A589" s="81">
        <v>582</v>
      </c>
      <c r="B589" s="82" t="s">
        <v>663</v>
      </c>
      <c r="C589" s="82" t="s">
        <v>1319</v>
      </c>
      <c r="D589" s="83" t="s">
        <v>1391</v>
      </c>
      <c r="E589" s="64">
        <v>8572</v>
      </c>
      <c r="F589" s="65">
        <v>8572</v>
      </c>
      <c r="G589" s="25" t="s">
        <v>1392</v>
      </c>
      <c r="H589" s="52" t="s">
        <v>1393</v>
      </c>
      <c r="I589" s="62">
        <v>30000</v>
      </c>
      <c r="J589" s="66">
        <v>30000</v>
      </c>
      <c r="K589" s="28" t="s">
        <v>1394</v>
      </c>
      <c r="L589" s="55" t="s">
        <v>1395</v>
      </c>
      <c r="M589" s="67">
        <v>9181</v>
      </c>
      <c r="N589" s="68">
        <v>9181</v>
      </c>
      <c r="O589" s="25" t="s">
        <v>1398</v>
      </c>
      <c r="P589" s="75" t="s">
        <v>1399</v>
      </c>
      <c r="Q589" s="69">
        <v>10559</v>
      </c>
      <c r="R589" s="63">
        <v>10559</v>
      </c>
      <c r="S589" s="24" t="s">
        <v>80</v>
      </c>
      <c r="T589" s="54" t="s">
        <v>81</v>
      </c>
      <c r="U589" s="18">
        <v>11326</v>
      </c>
      <c r="V589" s="18">
        <v>11326</v>
      </c>
      <c r="W589" s="18" t="s">
        <v>1396</v>
      </c>
      <c r="X589" s="77" t="s">
        <v>1397</v>
      </c>
      <c r="Y589" s="49">
        <f t="shared" si="138"/>
        <v>10559</v>
      </c>
      <c r="Z589" s="16">
        <f t="shared" si="139"/>
        <v>9050.5592810610342</v>
      </c>
      <c r="AA589" s="35">
        <f t="shared" si="140"/>
        <v>0.85714170670149015</v>
      </c>
      <c r="AB589" s="36">
        <f t="shared" si="141"/>
        <v>19609.559281061032</v>
      </c>
      <c r="AC589" s="36">
        <f t="shared" si="142"/>
        <v>1508.4407189389658</v>
      </c>
      <c r="AD589" s="18">
        <f t="shared" si="146"/>
        <v>8572</v>
      </c>
      <c r="AE589" s="18" t="str">
        <f t="shared" si="147"/>
        <v/>
      </c>
      <c r="AF589" s="18">
        <f t="shared" si="148"/>
        <v>9181</v>
      </c>
      <c r="AG589" s="18">
        <f t="shared" si="149"/>
        <v>10559</v>
      </c>
      <c r="AH589" s="18">
        <f t="shared" si="150"/>
        <v>11326</v>
      </c>
      <c r="AI589" s="94">
        <f t="shared" si="143"/>
        <v>9870</v>
      </c>
      <c r="AJ589" s="39">
        <f t="shared" si="144"/>
        <v>1258.0329884386974</v>
      </c>
      <c r="AK589" s="35">
        <f t="shared" si="145"/>
        <v>0.12746028251658537</v>
      </c>
      <c r="AN589" s="41"/>
    </row>
    <row r="590" spans="1:40" s="15" customFormat="1" ht="85.5" customHeight="1" x14ac:dyDescent="0.2">
      <c r="A590" s="81">
        <v>583</v>
      </c>
      <c r="B590" s="82" t="s">
        <v>664</v>
      </c>
      <c r="C590" s="82" t="s">
        <v>1320</v>
      </c>
      <c r="D590" s="83" t="s">
        <v>1391</v>
      </c>
      <c r="E590" s="64">
        <v>31694</v>
      </c>
      <c r="F590" s="65">
        <v>31694</v>
      </c>
      <c r="G590" s="25" t="s">
        <v>1392</v>
      </c>
      <c r="H590" s="52" t="s">
        <v>1393</v>
      </c>
      <c r="I590" s="62">
        <v>80000</v>
      </c>
      <c r="J590" s="66">
        <v>80000</v>
      </c>
      <c r="K590" s="28" t="s">
        <v>1394</v>
      </c>
      <c r="L590" s="55" t="s">
        <v>1395</v>
      </c>
      <c r="M590" s="67">
        <v>33945</v>
      </c>
      <c r="N590" s="68">
        <v>33945</v>
      </c>
      <c r="O590" s="25" t="s">
        <v>1398</v>
      </c>
      <c r="P590" s="75" t="s">
        <v>1399</v>
      </c>
      <c r="Q590" s="69">
        <v>39037</v>
      </c>
      <c r="R590" s="63">
        <v>39037</v>
      </c>
      <c r="S590" s="24" t="s">
        <v>80</v>
      </c>
      <c r="T590" s="54" t="s">
        <v>81</v>
      </c>
      <c r="U590" s="18">
        <v>41876</v>
      </c>
      <c r="V590" s="18">
        <v>41876</v>
      </c>
      <c r="W590" s="18" t="s">
        <v>1396</v>
      </c>
      <c r="X590" s="77" t="s">
        <v>1397</v>
      </c>
      <c r="Y590" s="49">
        <f t="shared" si="138"/>
        <v>39037</v>
      </c>
      <c r="Z590" s="16">
        <f t="shared" si="139"/>
        <v>19805.918718908248</v>
      </c>
      <c r="AA590" s="35">
        <f t="shared" si="140"/>
        <v>0.50736272559131712</v>
      </c>
      <c r="AB590" s="36">
        <f t="shared" si="141"/>
        <v>58842.918718908244</v>
      </c>
      <c r="AC590" s="36">
        <f t="shared" si="142"/>
        <v>19231.081281091752</v>
      </c>
      <c r="AD590" s="18">
        <f t="shared" si="146"/>
        <v>31694</v>
      </c>
      <c r="AE590" s="18" t="str">
        <f t="shared" si="147"/>
        <v/>
      </c>
      <c r="AF590" s="18">
        <f t="shared" si="148"/>
        <v>33945</v>
      </c>
      <c r="AG590" s="18">
        <f t="shared" si="149"/>
        <v>39037</v>
      </c>
      <c r="AH590" s="18">
        <f t="shared" si="150"/>
        <v>41876</v>
      </c>
      <c r="AI590" s="94">
        <f t="shared" si="143"/>
        <v>36491</v>
      </c>
      <c r="AJ590" s="39">
        <f t="shared" si="144"/>
        <v>4650.7071146941371</v>
      </c>
      <c r="AK590" s="35">
        <f t="shared" si="145"/>
        <v>0.12744805882804355</v>
      </c>
      <c r="AN590" s="41"/>
    </row>
    <row r="591" spans="1:40" s="15" customFormat="1" ht="85.5" customHeight="1" x14ac:dyDescent="0.2">
      <c r="A591" s="81">
        <v>584</v>
      </c>
      <c r="B591" s="82" t="s">
        <v>665</v>
      </c>
      <c r="C591" s="82" t="s">
        <v>1321</v>
      </c>
      <c r="D591" s="83" t="s">
        <v>1391</v>
      </c>
      <c r="E591" s="64">
        <v>22205</v>
      </c>
      <c r="F591" s="65">
        <v>22205</v>
      </c>
      <c r="G591" s="25" t="s">
        <v>1392</v>
      </c>
      <c r="H591" s="52" t="s">
        <v>1393</v>
      </c>
      <c r="I591" s="62">
        <v>100000</v>
      </c>
      <c r="J591" s="66">
        <v>100000</v>
      </c>
      <c r="K591" s="28" t="s">
        <v>1394</v>
      </c>
      <c r="L591" s="55" t="s">
        <v>1395</v>
      </c>
      <c r="M591" s="67">
        <v>23782</v>
      </c>
      <c r="N591" s="68">
        <v>23782</v>
      </c>
      <c r="O591" s="25" t="s">
        <v>1398</v>
      </c>
      <c r="P591" s="75" t="s">
        <v>1399</v>
      </c>
      <c r="Q591" s="69">
        <v>27349</v>
      </c>
      <c r="R591" s="63">
        <v>27349</v>
      </c>
      <c r="S591" s="24" t="s">
        <v>80</v>
      </c>
      <c r="T591" s="54" t="s">
        <v>81</v>
      </c>
      <c r="U591" s="18">
        <v>29338</v>
      </c>
      <c r="V591" s="18">
        <v>29338</v>
      </c>
      <c r="W591" s="18" t="s">
        <v>1396</v>
      </c>
      <c r="X591" s="77" t="s">
        <v>1397</v>
      </c>
      <c r="Y591" s="49">
        <f t="shared" si="138"/>
        <v>27349</v>
      </c>
      <c r="Z591" s="16">
        <f t="shared" si="139"/>
        <v>33361.585464422998</v>
      </c>
      <c r="AA591" s="35">
        <f t="shared" si="140"/>
        <v>1.2198466292889318</v>
      </c>
      <c r="AB591" s="36">
        <f t="shared" si="141"/>
        <v>60710.585464422998</v>
      </c>
      <c r="AC591" s="36">
        <f t="shared" si="142"/>
        <v>-6012.5854644229985</v>
      </c>
      <c r="AD591" s="18">
        <f t="shared" si="146"/>
        <v>22205</v>
      </c>
      <c r="AE591" s="18" t="str">
        <f t="shared" si="147"/>
        <v/>
      </c>
      <c r="AF591" s="18">
        <f t="shared" si="148"/>
        <v>23782</v>
      </c>
      <c r="AG591" s="18">
        <f t="shared" si="149"/>
        <v>27349</v>
      </c>
      <c r="AH591" s="18">
        <f t="shared" si="150"/>
        <v>29338</v>
      </c>
      <c r="AI591" s="94">
        <f t="shared" si="143"/>
        <v>25565.5</v>
      </c>
      <c r="AJ591" s="39">
        <f t="shared" si="144"/>
        <v>3258.0170349462569</v>
      </c>
      <c r="AK591" s="35">
        <f t="shared" si="145"/>
        <v>0.12743803308936877</v>
      </c>
      <c r="AN591" s="41"/>
    </row>
    <row r="592" spans="1:40" s="15" customFormat="1" ht="85.5" customHeight="1" x14ac:dyDescent="0.2">
      <c r="A592" s="81">
        <v>585</v>
      </c>
      <c r="B592" s="82" t="s">
        <v>666</v>
      </c>
      <c r="C592" s="82" t="s">
        <v>1322</v>
      </c>
      <c r="D592" s="83" t="s">
        <v>1391</v>
      </c>
      <c r="E592" s="64">
        <v>4025</v>
      </c>
      <c r="F592" s="65">
        <v>4025</v>
      </c>
      <c r="G592" s="25" t="s">
        <v>1392</v>
      </c>
      <c r="H592" s="52" t="s">
        <v>1393</v>
      </c>
      <c r="I592" s="62">
        <v>10000</v>
      </c>
      <c r="J592" s="66">
        <v>10000</v>
      </c>
      <c r="K592" s="28" t="s">
        <v>1394</v>
      </c>
      <c r="L592" s="55" t="s">
        <v>1395</v>
      </c>
      <c r="M592" s="67">
        <v>4311</v>
      </c>
      <c r="N592" s="68">
        <v>4311</v>
      </c>
      <c r="O592" s="25" t="s">
        <v>1398</v>
      </c>
      <c r="P592" s="75" t="s">
        <v>1399</v>
      </c>
      <c r="Q592" s="69">
        <v>4957</v>
      </c>
      <c r="R592" s="63">
        <v>4957</v>
      </c>
      <c r="S592" s="24" t="s">
        <v>80</v>
      </c>
      <c r="T592" s="54" t="s">
        <v>81</v>
      </c>
      <c r="U592" s="18">
        <v>5318</v>
      </c>
      <c r="V592" s="18">
        <v>5318</v>
      </c>
      <c r="W592" s="18" t="s">
        <v>1396</v>
      </c>
      <c r="X592" s="77" t="s">
        <v>1397</v>
      </c>
      <c r="Y592" s="49">
        <f t="shared" si="138"/>
        <v>4957</v>
      </c>
      <c r="Z592" s="16">
        <f t="shared" si="139"/>
        <v>2445.4270997108056</v>
      </c>
      <c r="AA592" s="35">
        <f t="shared" si="140"/>
        <v>0.49332804109558315</v>
      </c>
      <c r="AB592" s="36">
        <f t="shared" si="141"/>
        <v>7402.4270997108051</v>
      </c>
      <c r="AC592" s="36">
        <f t="shared" si="142"/>
        <v>2511.5729002891944</v>
      </c>
      <c r="AD592" s="18">
        <f t="shared" si="146"/>
        <v>4025</v>
      </c>
      <c r="AE592" s="18" t="str">
        <f t="shared" si="147"/>
        <v/>
      </c>
      <c r="AF592" s="18">
        <f t="shared" si="148"/>
        <v>4311</v>
      </c>
      <c r="AG592" s="18">
        <f t="shared" si="149"/>
        <v>4957</v>
      </c>
      <c r="AH592" s="18">
        <f t="shared" si="150"/>
        <v>5318</v>
      </c>
      <c r="AI592" s="94">
        <f t="shared" si="143"/>
        <v>4634</v>
      </c>
      <c r="AJ592" s="39">
        <f t="shared" si="144"/>
        <v>590.47685531836612</v>
      </c>
      <c r="AK592" s="35">
        <f t="shared" si="145"/>
        <v>0.12742271370702765</v>
      </c>
      <c r="AN592" s="41"/>
    </row>
    <row r="593" spans="1:40" s="15" customFormat="1" ht="85.5" customHeight="1" x14ac:dyDescent="0.2">
      <c r="A593" s="81">
        <v>586</v>
      </c>
      <c r="B593" s="82" t="s">
        <v>667</v>
      </c>
      <c r="C593" s="82" t="s">
        <v>1323</v>
      </c>
      <c r="D593" s="83" t="s">
        <v>1391</v>
      </c>
      <c r="E593" s="64">
        <v>82725</v>
      </c>
      <c r="F593" s="65">
        <v>82725</v>
      </c>
      <c r="G593" s="25" t="s">
        <v>1392</v>
      </c>
      <c r="H593" s="52" t="s">
        <v>1393</v>
      </c>
      <c r="I593" s="62">
        <v>380000</v>
      </c>
      <c r="J593" s="66">
        <v>380000</v>
      </c>
      <c r="K593" s="28" t="s">
        <v>1394</v>
      </c>
      <c r="L593" s="55" t="s">
        <v>1395</v>
      </c>
      <c r="M593" s="67">
        <v>88600</v>
      </c>
      <c r="N593" s="68">
        <v>88600</v>
      </c>
      <c r="O593" s="25" t="s">
        <v>1398</v>
      </c>
      <c r="P593" s="75" t="s">
        <v>1399</v>
      </c>
      <c r="Q593" s="69">
        <v>101891</v>
      </c>
      <c r="R593" s="63">
        <v>101891</v>
      </c>
      <c r="S593" s="24" t="s">
        <v>80</v>
      </c>
      <c r="T593" s="54" t="s">
        <v>81</v>
      </c>
      <c r="U593" s="18">
        <v>109302</v>
      </c>
      <c r="V593" s="18">
        <v>109302</v>
      </c>
      <c r="W593" s="18" t="s">
        <v>1396</v>
      </c>
      <c r="X593" s="77" t="s">
        <v>1397</v>
      </c>
      <c r="Y593" s="49">
        <f t="shared" si="138"/>
        <v>101891</v>
      </c>
      <c r="Z593" s="16">
        <f t="shared" si="139"/>
        <v>127608.13908720712</v>
      </c>
      <c r="AA593" s="35">
        <f t="shared" si="140"/>
        <v>1.2523985345831048</v>
      </c>
      <c r="AB593" s="36">
        <f t="shared" si="141"/>
        <v>229499.13908720712</v>
      </c>
      <c r="AC593" s="36">
        <f t="shared" si="142"/>
        <v>-25717.139087207121</v>
      </c>
      <c r="AD593" s="18">
        <f t="shared" si="146"/>
        <v>82725</v>
      </c>
      <c r="AE593" s="18" t="str">
        <f t="shared" si="147"/>
        <v/>
      </c>
      <c r="AF593" s="18">
        <f t="shared" si="148"/>
        <v>88600</v>
      </c>
      <c r="AG593" s="18">
        <f t="shared" si="149"/>
        <v>101891</v>
      </c>
      <c r="AH593" s="18">
        <f t="shared" si="150"/>
        <v>109302</v>
      </c>
      <c r="AI593" s="94">
        <f t="shared" si="143"/>
        <v>95245.5</v>
      </c>
      <c r="AJ593" s="39">
        <f t="shared" si="144"/>
        <v>12139.242549132407</v>
      </c>
      <c r="AK593" s="35">
        <f t="shared" si="145"/>
        <v>0.12745213736221037</v>
      </c>
      <c r="AN593" s="41"/>
    </row>
    <row r="594" spans="1:40" s="15" customFormat="1" ht="85.5" customHeight="1" x14ac:dyDescent="0.2">
      <c r="A594" s="81">
        <v>587</v>
      </c>
      <c r="B594" s="82" t="s">
        <v>668</v>
      </c>
      <c r="C594" s="82" t="s">
        <v>1324</v>
      </c>
      <c r="D594" s="83" t="s">
        <v>1391</v>
      </c>
      <c r="E594" s="64">
        <v>219437</v>
      </c>
      <c r="F594" s="65">
        <v>219437</v>
      </c>
      <c r="G594" s="25" t="s">
        <v>1392</v>
      </c>
      <c r="H594" s="52" t="s">
        <v>1393</v>
      </c>
      <c r="I594" s="62">
        <v>650000</v>
      </c>
      <c r="J594" s="66">
        <v>650000</v>
      </c>
      <c r="K594" s="28" t="s">
        <v>1394</v>
      </c>
      <c r="L594" s="55" t="s">
        <v>1395</v>
      </c>
      <c r="M594" s="67">
        <v>235021</v>
      </c>
      <c r="N594" s="68">
        <v>235021</v>
      </c>
      <c r="O594" s="25" t="s">
        <v>1398</v>
      </c>
      <c r="P594" s="75" t="s">
        <v>1399</v>
      </c>
      <c r="Q594" s="69">
        <v>270275</v>
      </c>
      <c r="R594" s="63">
        <v>270275</v>
      </c>
      <c r="S594" s="24" t="s">
        <v>80</v>
      </c>
      <c r="T594" s="54" t="s">
        <v>81</v>
      </c>
      <c r="U594" s="18">
        <v>289933</v>
      </c>
      <c r="V594" s="18">
        <v>289933</v>
      </c>
      <c r="W594" s="18" t="s">
        <v>1396</v>
      </c>
      <c r="X594" s="77" t="s">
        <v>1397</v>
      </c>
      <c r="Y594" s="49">
        <f t="shared" si="138"/>
        <v>270275</v>
      </c>
      <c r="Z594" s="16">
        <f t="shared" si="139"/>
        <v>179425.89641186138</v>
      </c>
      <c r="AA594" s="35">
        <f t="shared" si="140"/>
        <v>0.66386419910040284</v>
      </c>
      <c r="AB594" s="36">
        <f t="shared" si="141"/>
        <v>449700.89641186141</v>
      </c>
      <c r="AC594" s="36">
        <f t="shared" si="142"/>
        <v>90849.10358813862</v>
      </c>
      <c r="AD594" s="18">
        <f t="shared" si="146"/>
        <v>219437</v>
      </c>
      <c r="AE594" s="18" t="str">
        <f t="shared" si="147"/>
        <v/>
      </c>
      <c r="AF594" s="18">
        <f t="shared" si="148"/>
        <v>235021</v>
      </c>
      <c r="AG594" s="18">
        <f t="shared" si="149"/>
        <v>270275</v>
      </c>
      <c r="AH594" s="18">
        <f t="shared" si="150"/>
        <v>289933</v>
      </c>
      <c r="AI594" s="94">
        <f t="shared" si="143"/>
        <v>252648</v>
      </c>
      <c r="AJ594" s="39">
        <f t="shared" si="144"/>
        <v>32199.454627886687</v>
      </c>
      <c r="AK594" s="35">
        <f t="shared" si="145"/>
        <v>0.12744789045583851</v>
      </c>
      <c r="AN594" s="41"/>
    </row>
    <row r="595" spans="1:40" s="15" customFormat="1" ht="85.5" customHeight="1" x14ac:dyDescent="0.2">
      <c r="A595" s="81">
        <v>588</v>
      </c>
      <c r="B595" s="82" t="s">
        <v>669</v>
      </c>
      <c r="C595" s="82" t="s">
        <v>1325</v>
      </c>
      <c r="D595" s="83" t="s">
        <v>1391</v>
      </c>
      <c r="E595" s="64">
        <v>67919</v>
      </c>
      <c r="F595" s="65">
        <v>67919</v>
      </c>
      <c r="G595" s="25" t="s">
        <v>1392</v>
      </c>
      <c r="H595" s="52" t="s">
        <v>1393</v>
      </c>
      <c r="I595" s="62">
        <v>200000</v>
      </c>
      <c r="J595" s="66">
        <v>200000</v>
      </c>
      <c r="K595" s="28" t="s">
        <v>1394</v>
      </c>
      <c r="L595" s="55" t="s">
        <v>1395</v>
      </c>
      <c r="M595" s="67">
        <v>72743</v>
      </c>
      <c r="N595" s="68">
        <v>72743</v>
      </c>
      <c r="O595" s="25" t="s">
        <v>1398</v>
      </c>
      <c r="P595" s="75" t="s">
        <v>1399</v>
      </c>
      <c r="Q595" s="69">
        <v>83654</v>
      </c>
      <c r="R595" s="63">
        <v>83654</v>
      </c>
      <c r="S595" s="24" t="s">
        <v>80</v>
      </c>
      <c r="T595" s="54" t="s">
        <v>81</v>
      </c>
      <c r="U595" s="18">
        <v>89739</v>
      </c>
      <c r="V595" s="18">
        <v>89739</v>
      </c>
      <c r="W595" s="18" t="s">
        <v>1396</v>
      </c>
      <c r="X595" s="77" t="s">
        <v>1397</v>
      </c>
      <c r="Y595" s="49">
        <f t="shared" si="138"/>
        <v>83654</v>
      </c>
      <c r="Z595" s="16">
        <f t="shared" si="139"/>
        <v>55011.602962466015</v>
      </c>
      <c r="AA595" s="35">
        <f t="shared" si="140"/>
        <v>0.65760875705245436</v>
      </c>
      <c r="AB595" s="36">
        <f t="shared" si="141"/>
        <v>138665.60296246602</v>
      </c>
      <c r="AC595" s="36">
        <f t="shared" si="142"/>
        <v>28642.397037533985</v>
      </c>
      <c r="AD595" s="18">
        <f t="shared" si="146"/>
        <v>67919</v>
      </c>
      <c r="AE595" s="18" t="str">
        <f t="shared" si="147"/>
        <v/>
      </c>
      <c r="AF595" s="18">
        <f t="shared" si="148"/>
        <v>72743</v>
      </c>
      <c r="AG595" s="18">
        <f t="shared" si="149"/>
        <v>83654</v>
      </c>
      <c r="AH595" s="18">
        <f t="shared" si="150"/>
        <v>89739</v>
      </c>
      <c r="AI595" s="94">
        <f t="shared" si="143"/>
        <v>78198.5</v>
      </c>
      <c r="AJ595" s="39">
        <f t="shared" si="144"/>
        <v>9966.254574813951</v>
      </c>
      <c r="AK595" s="35">
        <f t="shared" si="145"/>
        <v>0.12744815533308121</v>
      </c>
      <c r="AN595" s="41"/>
    </row>
    <row r="596" spans="1:40" s="15" customFormat="1" ht="85.5" customHeight="1" x14ac:dyDescent="0.2">
      <c r="A596" s="81">
        <v>589</v>
      </c>
      <c r="B596" s="82" t="s">
        <v>670</v>
      </c>
      <c r="C596" s="82" t="s">
        <v>1326</v>
      </c>
      <c r="D596" s="83" t="s">
        <v>1391</v>
      </c>
      <c r="E596" s="64">
        <v>122451</v>
      </c>
      <c r="F596" s="65">
        <v>122451</v>
      </c>
      <c r="G596" s="25" t="s">
        <v>1392</v>
      </c>
      <c r="H596" s="52" t="s">
        <v>1393</v>
      </c>
      <c r="I596" s="62">
        <v>150000</v>
      </c>
      <c r="J596" s="66">
        <v>150000</v>
      </c>
      <c r="K596" s="28" t="s">
        <v>1394</v>
      </c>
      <c r="L596" s="55" t="s">
        <v>1395</v>
      </c>
      <c r="M596" s="67">
        <v>131148</v>
      </c>
      <c r="N596" s="68">
        <v>131148</v>
      </c>
      <c r="O596" s="25" t="s">
        <v>1398</v>
      </c>
      <c r="P596" s="75" t="s">
        <v>1399</v>
      </c>
      <c r="Q596" s="69">
        <v>150820</v>
      </c>
      <c r="R596" s="63">
        <v>150820</v>
      </c>
      <c r="S596" s="24" t="s">
        <v>80</v>
      </c>
      <c r="T596" s="54" t="s">
        <v>81</v>
      </c>
      <c r="U596" s="18">
        <v>161790</v>
      </c>
      <c r="V596" s="18">
        <v>161790</v>
      </c>
      <c r="W596" s="18" t="s">
        <v>1396</v>
      </c>
      <c r="X596" s="77" t="s">
        <v>1397</v>
      </c>
      <c r="Y596" s="49">
        <f t="shared" si="138"/>
        <v>150000</v>
      </c>
      <c r="Z596" s="16">
        <f t="shared" si="139"/>
        <v>16012.928126985395</v>
      </c>
      <c r="AA596" s="35">
        <f t="shared" si="140"/>
        <v>0.10675285417990263</v>
      </c>
      <c r="AB596" s="36">
        <f t="shared" si="141"/>
        <v>166012.92812698538</v>
      </c>
      <c r="AC596" s="36">
        <f t="shared" si="142"/>
        <v>133987.07187301462</v>
      </c>
      <c r="AD596" s="18" t="str">
        <f t="shared" si="146"/>
        <v/>
      </c>
      <c r="AE596" s="18">
        <f t="shared" si="147"/>
        <v>150000</v>
      </c>
      <c r="AF596" s="18" t="str">
        <f t="shared" si="148"/>
        <v/>
      </c>
      <c r="AG596" s="18">
        <f t="shared" si="149"/>
        <v>150820</v>
      </c>
      <c r="AH596" s="18">
        <f t="shared" si="150"/>
        <v>161790</v>
      </c>
      <c r="AI596" s="94">
        <f t="shared" si="143"/>
        <v>150820</v>
      </c>
      <c r="AJ596" s="39">
        <f t="shared" si="144"/>
        <v>6583.0261531709966</v>
      </c>
      <c r="AK596" s="35">
        <f t="shared" si="145"/>
        <v>4.3648230693349666E-2</v>
      </c>
      <c r="AN596" s="41"/>
    </row>
    <row r="597" spans="1:40" s="15" customFormat="1" ht="85.5" customHeight="1" x14ac:dyDescent="0.2">
      <c r="A597" s="81">
        <v>590</v>
      </c>
      <c r="B597" s="82" t="s">
        <v>671</v>
      </c>
      <c r="C597" s="82" t="s">
        <v>1327</v>
      </c>
      <c r="D597" s="83" t="s">
        <v>1391</v>
      </c>
      <c r="E597" s="64">
        <v>205375</v>
      </c>
      <c r="F597" s="65">
        <v>205375</v>
      </c>
      <c r="G597" s="25" t="s">
        <v>1392</v>
      </c>
      <c r="H597" s="52" t="s">
        <v>1393</v>
      </c>
      <c r="I597" s="62">
        <v>200000</v>
      </c>
      <c r="J597" s="66">
        <v>200000</v>
      </c>
      <c r="K597" s="28" t="s">
        <v>1394</v>
      </c>
      <c r="L597" s="55" t="s">
        <v>1395</v>
      </c>
      <c r="M597" s="67">
        <v>219961</v>
      </c>
      <c r="N597" s="68">
        <v>219961</v>
      </c>
      <c r="O597" s="25" t="s">
        <v>1398</v>
      </c>
      <c r="P597" s="75" t="s">
        <v>1399</v>
      </c>
      <c r="Q597" s="69">
        <v>252955</v>
      </c>
      <c r="R597" s="63">
        <v>252955</v>
      </c>
      <c r="S597" s="24" t="s">
        <v>80</v>
      </c>
      <c r="T597" s="54" t="s">
        <v>81</v>
      </c>
      <c r="U597" s="18">
        <v>271353</v>
      </c>
      <c r="V597" s="18">
        <v>271353</v>
      </c>
      <c r="W597" s="18" t="s">
        <v>1396</v>
      </c>
      <c r="X597" s="77" t="s">
        <v>1397</v>
      </c>
      <c r="Y597" s="49">
        <f t="shared" si="138"/>
        <v>219961</v>
      </c>
      <c r="Z597" s="16">
        <f t="shared" si="139"/>
        <v>31000.602545757025</v>
      </c>
      <c r="AA597" s="35">
        <f t="shared" si="140"/>
        <v>0.14093681400683314</v>
      </c>
      <c r="AB597" s="36">
        <f t="shared" si="141"/>
        <v>250961.60254575702</v>
      </c>
      <c r="AC597" s="36">
        <f t="shared" si="142"/>
        <v>188960.39745424298</v>
      </c>
      <c r="AD597" s="18">
        <f t="shared" si="146"/>
        <v>205375</v>
      </c>
      <c r="AE597" s="18">
        <f t="shared" si="147"/>
        <v>200000</v>
      </c>
      <c r="AF597" s="18">
        <f t="shared" si="148"/>
        <v>219961</v>
      </c>
      <c r="AG597" s="18" t="str">
        <f t="shared" si="149"/>
        <v/>
      </c>
      <c r="AH597" s="18" t="str">
        <f t="shared" si="150"/>
        <v/>
      </c>
      <c r="AI597" s="94">
        <f t="shared" si="143"/>
        <v>205375</v>
      </c>
      <c r="AJ597" s="39">
        <f t="shared" si="144"/>
        <v>10328.629644504315</v>
      </c>
      <c r="AK597" s="35">
        <f t="shared" si="145"/>
        <v>5.0291562480848769E-2</v>
      </c>
      <c r="AN597" s="41"/>
    </row>
    <row r="598" spans="1:40" s="15" customFormat="1" ht="85.5" customHeight="1" x14ac:dyDescent="0.2">
      <c r="A598" s="81">
        <v>591</v>
      </c>
      <c r="B598" s="82" t="s">
        <v>672</v>
      </c>
      <c r="C598" s="82" t="s">
        <v>1328</v>
      </c>
      <c r="D598" s="83" t="s">
        <v>1391</v>
      </c>
      <c r="E598" s="64">
        <v>192730</v>
      </c>
      <c r="F598" s="65">
        <v>192730</v>
      </c>
      <c r="G598" s="25" t="s">
        <v>1392</v>
      </c>
      <c r="H598" s="52" t="s">
        <v>1393</v>
      </c>
      <c r="I598" s="62">
        <v>190000</v>
      </c>
      <c r="J598" s="66">
        <v>190000</v>
      </c>
      <c r="K598" s="28" t="s">
        <v>1394</v>
      </c>
      <c r="L598" s="55" t="s">
        <v>1395</v>
      </c>
      <c r="M598" s="67">
        <v>206416</v>
      </c>
      <c r="N598" s="68">
        <v>206416</v>
      </c>
      <c r="O598" s="25" t="s">
        <v>1398</v>
      </c>
      <c r="P598" s="75" t="s">
        <v>1399</v>
      </c>
      <c r="Q598" s="69">
        <v>237379</v>
      </c>
      <c r="R598" s="63">
        <v>237379</v>
      </c>
      <c r="S598" s="24" t="s">
        <v>80</v>
      </c>
      <c r="T598" s="54" t="s">
        <v>81</v>
      </c>
      <c r="U598" s="18">
        <v>254645</v>
      </c>
      <c r="V598" s="18">
        <v>254645</v>
      </c>
      <c r="W598" s="18" t="s">
        <v>1396</v>
      </c>
      <c r="X598" s="77" t="s">
        <v>1397</v>
      </c>
      <c r="Y598" s="49">
        <f t="shared" si="138"/>
        <v>206416</v>
      </c>
      <c r="Z598" s="16">
        <f t="shared" si="139"/>
        <v>28546.321312911758</v>
      </c>
      <c r="AA598" s="35">
        <f t="shared" si="140"/>
        <v>0.13829509976412563</v>
      </c>
      <c r="AB598" s="36">
        <f t="shared" si="141"/>
        <v>234962.32131291175</v>
      </c>
      <c r="AC598" s="36">
        <f t="shared" si="142"/>
        <v>177869.67868708825</v>
      </c>
      <c r="AD598" s="18">
        <f t="shared" si="146"/>
        <v>192730</v>
      </c>
      <c r="AE598" s="18">
        <f t="shared" si="147"/>
        <v>190000</v>
      </c>
      <c r="AF598" s="18">
        <f t="shared" si="148"/>
        <v>206416</v>
      </c>
      <c r="AG598" s="18" t="str">
        <f t="shared" si="149"/>
        <v/>
      </c>
      <c r="AH598" s="18" t="str">
        <f t="shared" si="150"/>
        <v/>
      </c>
      <c r="AI598" s="94">
        <f t="shared" si="143"/>
        <v>192730</v>
      </c>
      <c r="AJ598" s="39">
        <f t="shared" si="144"/>
        <v>8796.25443015378</v>
      </c>
      <c r="AK598" s="35">
        <f t="shared" si="145"/>
        <v>4.5640296944709072E-2</v>
      </c>
      <c r="AN598" s="41"/>
    </row>
    <row r="599" spans="1:40" s="15" customFormat="1" ht="85.5" customHeight="1" x14ac:dyDescent="0.2">
      <c r="A599" s="81">
        <v>592</v>
      </c>
      <c r="B599" s="82" t="s">
        <v>673</v>
      </c>
      <c r="C599" s="82" t="s">
        <v>1329</v>
      </c>
      <c r="D599" s="83" t="s">
        <v>1391</v>
      </c>
      <c r="E599" s="64">
        <v>103599</v>
      </c>
      <c r="F599" s="65">
        <v>103599</v>
      </c>
      <c r="G599" s="25" t="s">
        <v>1392</v>
      </c>
      <c r="H599" s="52" t="s">
        <v>1393</v>
      </c>
      <c r="I599" s="62">
        <v>250000</v>
      </c>
      <c r="J599" s="66">
        <v>250000</v>
      </c>
      <c r="K599" s="28" t="s">
        <v>1394</v>
      </c>
      <c r="L599" s="55" t="s">
        <v>1395</v>
      </c>
      <c r="M599" s="67">
        <v>110956</v>
      </c>
      <c r="N599" s="68">
        <v>110956</v>
      </c>
      <c r="O599" s="25" t="s">
        <v>1398</v>
      </c>
      <c r="P599" s="75" t="s">
        <v>1399</v>
      </c>
      <c r="Q599" s="69">
        <v>127600</v>
      </c>
      <c r="R599" s="63">
        <v>127600</v>
      </c>
      <c r="S599" s="24" t="s">
        <v>80</v>
      </c>
      <c r="T599" s="54" t="s">
        <v>81</v>
      </c>
      <c r="U599" s="18">
        <v>136881</v>
      </c>
      <c r="V599" s="18">
        <v>136881</v>
      </c>
      <c r="W599" s="18" t="s">
        <v>1396</v>
      </c>
      <c r="X599" s="77" t="s">
        <v>1397</v>
      </c>
      <c r="Y599" s="49">
        <f t="shared" si="138"/>
        <v>127600</v>
      </c>
      <c r="Z599" s="16">
        <f t="shared" si="139"/>
        <v>59714.857947582866</v>
      </c>
      <c r="AA599" s="35">
        <f t="shared" si="140"/>
        <v>0.46798478015347073</v>
      </c>
      <c r="AB599" s="36">
        <f t="shared" si="141"/>
        <v>187314.85794758287</v>
      </c>
      <c r="AC599" s="36">
        <f t="shared" si="142"/>
        <v>67885.142052417126</v>
      </c>
      <c r="AD599" s="18">
        <f t="shared" si="146"/>
        <v>103599</v>
      </c>
      <c r="AE599" s="18" t="str">
        <f t="shared" si="147"/>
        <v/>
      </c>
      <c r="AF599" s="18">
        <f t="shared" si="148"/>
        <v>110956</v>
      </c>
      <c r="AG599" s="18">
        <f t="shared" si="149"/>
        <v>127600</v>
      </c>
      <c r="AH599" s="18">
        <f t="shared" si="150"/>
        <v>136881</v>
      </c>
      <c r="AI599" s="94">
        <f t="shared" si="143"/>
        <v>119278</v>
      </c>
      <c r="AJ599" s="39">
        <f t="shared" si="144"/>
        <v>15201.782505131869</v>
      </c>
      <c r="AK599" s="35">
        <f t="shared" si="145"/>
        <v>0.127448335025167</v>
      </c>
      <c r="AN599" s="41"/>
    </row>
    <row r="600" spans="1:40" s="15" customFormat="1" ht="85.5" customHeight="1" x14ac:dyDescent="0.2">
      <c r="A600" s="81">
        <v>593</v>
      </c>
      <c r="B600" s="82" t="s">
        <v>674</v>
      </c>
      <c r="C600" s="82" t="s">
        <v>1330</v>
      </c>
      <c r="D600" s="83" t="s">
        <v>1391</v>
      </c>
      <c r="E600" s="64">
        <v>413055</v>
      </c>
      <c r="F600" s="65">
        <v>413055</v>
      </c>
      <c r="G600" s="25" t="s">
        <v>1392</v>
      </c>
      <c r="H600" s="52" t="s">
        <v>1393</v>
      </c>
      <c r="I600" s="62">
        <v>3300000</v>
      </c>
      <c r="J600" s="66">
        <v>3300000</v>
      </c>
      <c r="K600" s="28" t="s">
        <v>1394</v>
      </c>
      <c r="L600" s="55" t="s">
        <v>1395</v>
      </c>
      <c r="M600" s="67">
        <v>442390</v>
      </c>
      <c r="N600" s="68">
        <v>442390</v>
      </c>
      <c r="O600" s="25" t="s">
        <v>1398</v>
      </c>
      <c r="P600" s="75" t="s">
        <v>1399</v>
      </c>
      <c r="Q600" s="69">
        <v>508749</v>
      </c>
      <c r="R600" s="63">
        <v>508749</v>
      </c>
      <c r="S600" s="24" t="s">
        <v>80</v>
      </c>
      <c r="T600" s="54" t="s">
        <v>81</v>
      </c>
      <c r="U600" s="18">
        <v>545752</v>
      </c>
      <c r="V600" s="18">
        <v>545752</v>
      </c>
      <c r="W600" s="18" t="s">
        <v>1396</v>
      </c>
      <c r="X600" s="77" t="s">
        <v>1397</v>
      </c>
      <c r="Y600" s="49">
        <f t="shared" si="138"/>
        <v>508749</v>
      </c>
      <c r="Z600" s="16">
        <f t="shared" si="139"/>
        <v>1263357.300118102</v>
      </c>
      <c r="AA600" s="35">
        <f t="shared" si="140"/>
        <v>2.4832624734753326</v>
      </c>
      <c r="AB600" s="36">
        <f t="shared" si="141"/>
        <v>1772106.300118102</v>
      </c>
      <c r="AC600" s="36">
        <f t="shared" si="142"/>
        <v>-754608.30011810199</v>
      </c>
      <c r="AD600" s="18">
        <f t="shared" si="146"/>
        <v>413055</v>
      </c>
      <c r="AE600" s="18" t="str">
        <f t="shared" si="147"/>
        <v/>
      </c>
      <c r="AF600" s="18">
        <f t="shared" si="148"/>
        <v>442390</v>
      </c>
      <c r="AG600" s="18">
        <f t="shared" si="149"/>
        <v>508749</v>
      </c>
      <c r="AH600" s="18">
        <f t="shared" si="150"/>
        <v>545752</v>
      </c>
      <c r="AI600" s="94">
        <f t="shared" si="143"/>
        <v>475569.5</v>
      </c>
      <c r="AJ600" s="39">
        <f t="shared" si="144"/>
        <v>60609.968654779332</v>
      </c>
      <c r="AK600" s="35">
        <f t="shared" si="145"/>
        <v>0.12744713160700871</v>
      </c>
      <c r="AN600" s="41"/>
    </row>
    <row r="601" spans="1:40" s="15" customFormat="1" ht="85.5" customHeight="1" x14ac:dyDescent="0.2">
      <c r="A601" s="81">
        <v>594</v>
      </c>
      <c r="B601" s="82" t="s">
        <v>675</v>
      </c>
      <c r="C601" s="82" t="s">
        <v>1331</v>
      </c>
      <c r="D601" s="83" t="s">
        <v>1391</v>
      </c>
      <c r="E601" s="64">
        <v>150274</v>
      </c>
      <c r="F601" s="65">
        <v>150274</v>
      </c>
      <c r="G601" s="25" t="s">
        <v>1392</v>
      </c>
      <c r="H601" s="52" t="s">
        <v>1393</v>
      </c>
      <c r="I601" s="62">
        <v>750000</v>
      </c>
      <c r="J601" s="66">
        <v>750000</v>
      </c>
      <c r="K601" s="28" t="s">
        <v>1394</v>
      </c>
      <c r="L601" s="55" t="s">
        <v>1395</v>
      </c>
      <c r="M601" s="67">
        <v>160946</v>
      </c>
      <c r="N601" s="68">
        <v>160946</v>
      </c>
      <c r="O601" s="25" t="s">
        <v>1398</v>
      </c>
      <c r="P601" s="75" t="s">
        <v>1399</v>
      </c>
      <c r="Q601" s="69">
        <v>185088</v>
      </c>
      <c r="R601" s="63">
        <v>185088</v>
      </c>
      <c r="S601" s="24" t="s">
        <v>80</v>
      </c>
      <c r="T601" s="54" t="s">
        <v>81</v>
      </c>
      <c r="U601" s="18">
        <v>198550</v>
      </c>
      <c r="V601" s="18">
        <v>198550</v>
      </c>
      <c r="W601" s="18" t="s">
        <v>1396</v>
      </c>
      <c r="X601" s="77" t="s">
        <v>1397</v>
      </c>
      <c r="Y601" s="49">
        <f t="shared" si="138"/>
        <v>185088</v>
      </c>
      <c r="Z601" s="16">
        <f t="shared" si="139"/>
        <v>258429.2128432852</v>
      </c>
      <c r="AA601" s="35">
        <f t="shared" si="140"/>
        <v>1.3962505016169886</v>
      </c>
      <c r="AB601" s="36">
        <f t="shared" si="141"/>
        <v>443517.21284328518</v>
      </c>
      <c r="AC601" s="36">
        <f t="shared" si="142"/>
        <v>-73341.212843285204</v>
      </c>
      <c r="AD601" s="18">
        <f t="shared" si="146"/>
        <v>150274</v>
      </c>
      <c r="AE601" s="18" t="str">
        <f t="shared" si="147"/>
        <v/>
      </c>
      <c r="AF601" s="18">
        <f t="shared" si="148"/>
        <v>160946</v>
      </c>
      <c r="AG601" s="18">
        <f t="shared" si="149"/>
        <v>185088</v>
      </c>
      <c r="AH601" s="18">
        <f t="shared" si="150"/>
        <v>198550</v>
      </c>
      <c r="AI601" s="94">
        <f t="shared" si="143"/>
        <v>173017</v>
      </c>
      <c r="AJ601" s="39">
        <f t="shared" si="144"/>
        <v>22050.322711168348</v>
      </c>
      <c r="AK601" s="35">
        <f t="shared" si="145"/>
        <v>0.12744598918700675</v>
      </c>
      <c r="AN601" s="41"/>
    </row>
    <row r="602" spans="1:40" s="15" customFormat="1" ht="85.5" customHeight="1" x14ac:dyDescent="0.2">
      <c r="A602" s="81">
        <v>595</v>
      </c>
      <c r="B602" s="82" t="s">
        <v>676</v>
      </c>
      <c r="C602" s="82" t="s">
        <v>1332</v>
      </c>
      <c r="D602" s="83" t="s">
        <v>1391</v>
      </c>
      <c r="E602" s="64">
        <v>446634</v>
      </c>
      <c r="F602" s="65">
        <v>446634</v>
      </c>
      <c r="G602" s="25" t="s">
        <v>1392</v>
      </c>
      <c r="H602" s="52" t="s">
        <v>1393</v>
      </c>
      <c r="I602" s="62">
        <v>950000</v>
      </c>
      <c r="J602" s="66">
        <v>950000</v>
      </c>
      <c r="K602" s="28" t="s">
        <v>1394</v>
      </c>
      <c r="L602" s="55" t="s">
        <v>1395</v>
      </c>
      <c r="M602" s="67">
        <v>478354</v>
      </c>
      <c r="N602" s="68">
        <v>478354</v>
      </c>
      <c r="O602" s="25" t="s">
        <v>1398</v>
      </c>
      <c r="P602" s="75" t="s">
        <v>1399</v>
      </c>
      <c r="Q602" s="69">
        <v>550107</v>
      </c>
      <c r="R602" s="63">
        <v>550107</v>
      </c>
      <c r="S602" s="24" t="s">
        <v>80</v>
      </c>
      <c r="T602" s="54" t="s">
        <v>81</v>
      </c>
      <c r="U602" s="18">
        <v>590119</v>
      </c>
      <c r="V602" s="18">
        <v>590119</v>
      </c>
      <c r="W602" s="18" t="s">
        <v>1396</v>
      </c>
      <c r="X602" s="77" t="s">
        <v>1397</v>
      </c>
      <c r="Y602" s="49">
        <f t="shared" si="138"/>
        <v>550107</v>
      </c>
      <c r="Z602" s="16">
        <f t="shared" si="139"/>
        <v>202088.79961714853</v>
      </c>
      <c r="AA602" s="35">
        <f t="shared" si="140"/>
        <v>0.36736271237622597</v>
      </c>
      <c r="AB602" s="36">
        <f t="shared" si="141"/>
        <v>752195.79961714847</v>
      </c>
      <c r="AC602" s="36">
        <f t="shared" si="142"/>
        <v>348018.20038285147</v>
      </c>
      <c r="AD602" s="18">
        <f t="shared" si="146"/>
        <v>446634</v>
      </c>
      <c r="AE602" s="18" t="str">
        <f t="shared" si="147"/>
        <v/>
      </c>
      <c r="AF602" s="18">
        <f t="shared" si="148"/>
        <v>478354</v>
      </c>
      <c r="AG602" s="18">
        <f t="shared" si="149"/>
        <v>550107</v>
      </c>
      <c r="AH602" s="18">
        <f t="shared" si="150"/>
        <v>590119</v>
      </c>
      <c r="AI602" s="94">
        <f t="shared" si="143"/>
        <v>514230.5</v>
      </c>
      <c r="AJ602" s="39">
        <f t="shared" si="144"/>
        <v>65537.288197890317</v>
      </c>
      <c r="AK602" s="35">
        <f t="shared" si="145"/>
        <v>0.12744729882395214</v>
      </c>
      <c r="AN602" s="41"/>
    </row>
    <row r="603" spans="1:40" s="15" customFormat="1" ht="85.5" customHeight="1" x14ac:dyDescent="0.2">
      <c r="A603" s="81">
        <v>596</v>
      </c>
      <c r="B603" s="82" t="s">
        <v>677</v>
      </c>
      <c r="C603" s="82" t="s">
        <v>1333</v>
      </c>
      <c r="D603" s="83" t="s">
        <v>1391</v>
      </c>
      <c r="E603" s="64">
        <v>23106</v>
      </c>
      <c r="F603" s="65">
        <v>23106</v>
      </c>
      <c r="G603" s="25" t="s">
        <v>1392</v>
      </c>
      <c r="H603" s="52" t="s">
        <v>1393</v>
      </c>
      <c r="I603" s="62">
        <v>150000</v>
      </c>
      <c r="J603" s="66">
        <v>150000</v>
      </c>
      <c r="K603" s="28" t="s">
        <v>1394</v>
      </c>
      <c r="L603" s="55" t="s">
        <v>1395</v>
      </c>
      <c r="M603" s="67">
        <v>24747</v>
      </c>
      <c r="N603" s="68">
        <v>24747</v>
      </c>
      <c r="O603" s="25" t="s">
        <v>1398</v>
      </c>
      <c r="P603" s="75" t="s">
        <v>1399</v>
      </c>
      <c r="Q603" s="69">
        <v>28459</v>
      </c>
      <c r="R603" s="63">
        <v>28459</v>
      </c>
      <c r="S603" s="24" t="s">
        <v>80</v>
      </c>
      <c r="T603" s="54" t="s">
        <v>81</v>
      </c>
      <c r="U603" s="18">
        <v>30529</v>
      </c>
      <c r="V603" s="18">
        <v>30529</v>
      </c>
      <c r="W603" s="18" t="s">
        <v>1396</v>
      </c>
      <c r="X603" s="77" t="s">
        <v>1397</v>
      </c>
      <c r="Y603" s="49">
        <f t="shared" si="138"/>
        <v>28459</v>
      </c>
      <c r="Z603" s="16">
        <f t="shared" si="139"/>
        <v>55214.979649547997</v>
      </c>
      <c r="AA603" s="35">
        <f t="shared" si="140"/>
        <v>1.9401588126620049</v>
      </c>
      <c r="AB603" s="36">
        <f t="shared" si="141"/>
        <v>83673.979649547997</v>
      </c>
      <c r="AC603" s="36">
        <f t="shared" si="142"/>
        <v>-26755.979649547997</v>
      </c>
      <c r="AD603" s="18">
        <f t="shared" si="146"/>
        <v>23106</v>
      </c>
      <c r="AE603" s="18" t="str">
        <f t="shared" si="147"/>
        <v/>
      </c>
      <c r="AF603" s="18">
        <f t="shared" si="148"/>
        <v>24747</v>
      </c>
      <c r="AG603" s="18">
        <f t="shared" si="149"/>
        <v>28459</v>
      </c>
      <c r="AH603" s="18">
        <f t="shared" si="150"/>
        <v>30529</v>
      </c>
      <c r="AI603" s="94">
        <f t="shared" si="143"/>
        <v>26603</v>
      </c>
      <c r="AJ603" s="39">
        <f t="shared" si="144"/>
        <v>3390.4742416560744</v>
      </c>
      <c r="AK603" s="35">
        <f t="shared" si="145"/>
        <v>0.12744706392722904</v>
      </c>
      <c r="AN603" s="41"/>
    </row>
    <row r="604" spans="1:40" s="15" customFormat="1" ht="85.5" customHeight="1" x14ac:dyDescent="0.2">
      <c r="A604" s="81">
        <v>597</v>
      </c>
      <c r="B604" s="82" t="s">
        <v>678</v>
      </c>
      <c r="C604" s="82" t="s">
        <v>1334</v>
      </c>
      <c r="D604" s="83" t="s">
        <v>1391</v>
      </c>
      <c r="E604" s="64">
        <v>53839</v>
      </c>
      <c r="F604" s="65">
        <v>53839</v>
      </c>
      <c r="G604" s="25" t="s">
        <v>1392</v>
      </c>
      <c r="H604" s="52" t="s">
        <v>1393</v>
      </c>
      <c r="I604" s="62">
        <v>200000</v>
      </c>
      <c r="J604" s="66">
        <v>200000</v>
      </c>
      <c r="K604" s="28" t="s">
        <v>1394</v>
      </c>
      <c r="L604" s="55" t="s">
        <v>1395</v>
      </c>
      <c r="M604" s="67">
        <v>57662</v>
      </c>
      <c r="N604" s="68">
        <v>57662</v>
      </c>
      <c r="O604" s="25" t="s">
        <v>1398</v>
      </c>
      <c r="P604" s="75" t="s">
        <v>1399</v>
      </c>
      <c r="Q604" s="69">
        <v>66312</v>
      </c>
      <c r="R604" s="63">
        <v>66312</v>
      </c>
      <c r="S604" s="24" t="s">
        <v>80</v>
      </c>
      <c r="T604" s="54" t="s">
        <v>81</v>
      </c>
      <c r="U604" s="18">
        <v>71135</v>
      </c>
      <c r="V604" s="18">
        <v>71135</v>
      </c>
      <c r="W604" s="18" t="s">
        <v>1396</v>
      </c>
      <c r="X604" s="77" t="s">
        <v>1397</v>
      </c>
      <c r="Y604" s="49">
        <f t="shared" si="138"/>
        <v>66312</v>
      </c>
      <c r="Z604" s="16">
        <f t="shared" si="139"/>
        <v>61988.20934903669</v>
      </c>
      <c r="AA604" s="35">
        <f t="shared" si="140"/>
        <v>0.93479625631916829</v>
      </c>
      <c r="AB604" s="36">
        <f t="shared" si="141"/>
        <v>128300.20934903668</v>
      </c>
      <c r="AC604" s="36">
        <f t="shared" si="142"/>
        <v>4323.7906509633103</v>
      </c>
      <c r="AD604" s="18">
        <f t="shared" si="146"/>
        <v>53839</v>
      </c>
      <c r="AE604" s="18" t="str">
        <f t="shared" si="147"/>
        <v/>
      </c>
      <c r="AF604" s="18">
        <f t="shared" si="148"/>
        <v>57662</v>
      </c>
      <c r="AG604" s="18">
        <f t="shared" si="149"/>
        <v>66312</v>
      </c>
      <c r="AH604" s="18">
        <f t="shared" si="150"/>
        <v>71135</v>
      </c>
      <c r="AI604" s="94">
        <f t="shared" si="143"/>
        <v>61987</v>
      </c>
      <c r="AJ604" s="39">
        <f t="shared" si="144"/>
        <v>7900.1489015503157</v>
      </c>
      <c r="AK604" s="35">
        <f t="shared" si="145"/>
        <v>0.12744847954490968</v>
      </c>
      <c r="AN604" s="41"/>
    </row>
    <row r="605" spans="1:40" s="15" customFormat="1" ht="85.5" customHeight="1" x14ac:dyDescent="0.2">
      <c r="A605" s="81">
        <v>598</v>
      </c>
      <c r="B605" s="82" t="s">
        <v>679</v>
      </c>
      <c r="C605" s="82" t="s">
        <v>1335</v>
      </c>
      <c r="D605" s="83" t="s">
        <v>1391</v>
      </c>
      <c r="E605" s="64">
        <v>68635</v>
      </c>
      <c r="F605" s="65">
        <v>68635</v>
      </c>
      <c r="G605" s="25" t="s">
        <v>1392</v>
      </c>
      <c r="H605" s="52" t="s">
        <v>1393</v>
      </c>
      <c r="I605" s="62">
        <v>250000</v>
      </c>
      <c r="J605" s="66">
        <v>250000</v>
      </c>
      <c r="K605" s="28" t="s">
        <v>1394</v>
      </c>
      <c r="L605" s="55" t="s">
        <v>1395</v>
      </c>
      <c r="M605" s="67">
        <v>73509</v>
      </c>
      <c r="N605" s="68">
        <v>73509</v>
      </c>
      <c r="O605" s="25" t="s">
        <v>1398</v>
      </c>
      <c r="P605" s="75" t="s">
        <v>1399</v>
      </c>
      <c r="Q605" s="69">
        <v>84535</v>
      </c>
      <c r="R605" s="63">
        <v>84535</v>
      </c>
      <c r="S605" s="24" t="s">
        <v>80</v>
      </c>
      <c r="T605" s="54" t="s">
        <v>81</v>
      </c>
      <c r="U605" s="18">
        <v>90684</v>
      </c>
      <c r="V605" s="18">
        <v>90684</v>
      </c>
      <c r="W605" s="18" t="s">
        <v>1396</v>
      </c>
      <c r="X605" s="77" t="s">
        <v>1397</v>
      </c>
      <c r="Y605" s="49">
        <f t="shared" si="138"/>
        <v>84535</v>
      </c>
      <c r="Z605" s="16">
        <f t="shared" si="139"/>
        <v>76817.861909194005</v>
      </c>
      <c r="AA605" s="35">
        <f t="shared" si="140"/>
        <v>0.90871073412425629</v>
      </c>
      <c r="AB605" s="36">
        <f t="shared" si="141"/>
        <v>161352.86190919401</v>
      </c>
      <c r="AC605" s="36">
        <f t="shared" si="142"/>
        <v>7717.1380908059946</v>
      </c>
      <c r="AD605" s="18">
        <f t="shared" si="146"/>
        <v>68635</v>
      </c>
      <c r="AE605" s="18" t="str">
        <f t="shared" si="147"/>
        <v/>
      </c>
      <c r="AF605" s="18">
        <f t="shared" si="148"/>
        <v>73509</v>
      </c>
      <c r="AG605" s="18">
        <f t="shared" si="149"/>
        <v>84535</v>
      </c>
      <c r="AH605" s="18">
        <f t="shared" si="150"/>
        <v>90684</v>
      </c>
      <c r="AI605" s="94">
        <f t="shared" si="143"/>
        <v>79022</v>
      </c>
      <c r="AJ605" s="39">
        <f t="shared" si="144"/>
        <v>10070.947402470798</v>
      </c>
      <c r="AK605" s="35">
        <f t="shared" si="145"/>
        <v>0.12744485589419147</v>
      </c>
      <c r="AN605" s="41"/>
    </row>
    <row r="606" spans="1:40" s="15" customFormat="1" ht="85.5" customHeight="1" x14ac:dyDescent="0.2">
      <c r="A606" s="81">
        <v>599</v>
      </c>
      <c r="B606" s="82" t="s">
        <v>680</v>
      </c>
      <c r="C606" s="82" t="s">
        <v>1336</v>
      </c>
      <c r="D606" s="83" t="s">
        <v>1391</v>
      </c>
      <c r="E606" s="64">
        <v>91025</v>
      </c>
      <c r="F606" s="65">
        <v>91025</v>
      </c>
      <c r="G606" s="25" t="s">
        <v>1392</v>
      </c>
      <c r="H606" s="52" t="s">
        <v>1393</v>
      </c>
      <c r="I606" s="62">
        <v>300000</v>
      </c>
      <c r="J606" s="66">
        <v>300000</v>
      </c>
      <c r="K606" s="28" t="s">
        <v>1394</v>
      </c>
      <c r="L606" s="55" t="s">
        <v>1395</v>
      </c>
      <c r="M606" s="67">
        <v>97489</v>
      </c>
      <c r="N606" s="68">
        <v>97489</v>
      </c>
      <c r="O606" s="25" t="s">
        <v>1398</v>
      </c>
      <c r="P606" s="75" t="s">
        <v>1399</v>
      </c>
      <c r="Q606" s="69">
        <v>112112</v>
      </c>
      <c r="R606" s="63">
        <v>112112</v>
      </c>
      <c r="S606" s="24" t="s">
        <v>80</v>
      </c>
      <c r="T606" s="54" t="s">
        <v>81</v>
      </c>
      <c r="U606" s="18">
        <v>120266</v>
      </c>
      <c r="V606" s="18">
        <v>120266</v>
      </c>
      <c r="W606" s="18" t="s">
        <v>1396</v>
      </c>
      <c r="X606" s="77" t="s">
        <v>1397</v>
      </c>
      <c r="Y606" s="49">
        <f t="shared" si="138"/>
        <v>112112</v>
      </c>
      <c r="Z606" s="16">
        <f t="shared" si="139"/>
        <v>87871.514032136707</v>
      </c>
      <c r="AA606" s="35">
        <f t="shared" si="140"/>
        <v>0.78378330626638282</v>
      </c>
      <c r="AB606" s="36">
        <f t="shared" si="141"/>
        <v>199983.51403213671</v>
      </c>
      <c r="AC606" s="36">
        <f t="shared" si="142"/>
        <v>24240.485967863293</v>
      </c>
      <c r="AD606" s="18">
        <f t="shared" si="146"/>
        <v>91025</v>
      </c>
      <c r="AE606" s="18" t="str">
        <f t="shared" si="147"/>
        <v/>
      </c>
      <c r="AF606" s="18">
        <f t="shared" si="148"/>
        <v>97489</v>
      </c>
      <c r="AG606" s="18">
        <f t="shared" si="149"/>
        <v>112112</v>
      </c>
      <c r="AH606" s="18">
        <f t="shared" si="150"/>
        <v>120266</v>
      </c>
      <c r="AI606" s="94">
        <f t="shared" si="143"/>
        <v>104800.5</v>
      </c>
      <c r="AJ606" s="39">
        <f t="shared" si="144"/>
        <v>13355.999026654652</v>
      </c>
      <c r="AK606" s="35">
        <f t="shared" si="145"/>
        <v>0.12744213077852351</v>
      </c>
      <c r="AN606" s="41"/>
    </row>
    <row r="607" spans="1:40" s="15" customFormat="1" ht="85.5" customHeight="1" x14ac:dyDescent="0.2">
      <c r="A607" s="81">
        <v>600</v>
      </c>
      <c r="B607" s="82" t="s">
        <v>681</v>
      </c>
      <c r="C607" s="82" t="s">
        <v>1337</v>
      </c>
      <c r="D607" s="83" t="s">
        <v>1391</v>
      </c>
      <c r="E607" s="64">
        <v>29724</v>
      </c>
      <c r="F607" s="65">
        <v>29724</v>
      </c>
      <c r="G607" s="25" t="s">
        <v>1392</v>
      </c>
      <c r="H607" s="52" t="s">
        <v>1393</v>
      </c>
      <c r="I607" s="62">
        <v>80000</v>
      </c>
      <c r="J607" s="66">
        <v>80000</v>
      </c>
      <c r="K607" s="28" t="s">
        <v>1394</v>
      </c>
      <c r="L607" s="55" t="s">
        <v>1395</v>
      </c>
      <c r="M607" s="67">
        <v>31835</v>
      </c>
      <c r="N607" s="68">
        <v>31835</v>
      </c>
      <c r="O607" s="25" t="s">
        <v>1398</v>
      </c>
      <c r="P607" s="75" t="s">
        <v>1399</v>
      </c>
      <c r="Q607" s="69">
        <v>36610</v>
      </c>
      <c r="R607" s="63">
        <v>36610</v>
      </c>
      <c r="S607" s="24" t="s">
        <v>80</v>
      </c>
      <c r="T607" s="54" t="s">
        <v>81</v>
      </c>
      <c r="U607" s="18">
        <v>39273</v>
      </c>
      <c r="V607" s="18">
        <v>39273</v>
      </c>
      <c r="W607" s="18" t="s">
        <v>1396</v>
      </c>
      <c r="X607" s="77" t="s">
        <v>1397</v>
      </c>
      <c r="Y607" s="49">
        <f t="shared" si="138"/>
        <v>36610</v>
      </c>
      <c r="Z607" s="16">
        <f t="shared" si="139"/>
        <v>20757.163565863237</v>
      </c>
      <c r="AA607" s="35">
        <f t="shared" si="140"/>
        <v>0.56698070379304111</v>
      </c>
      <c r="AB607" s="36">
        <f t="shared" si="141"/>
        <v>57367.163565863237</v>
      </c>
      <c r="AC607" s="36">
        <f t="shared" si="142"/>
        <v>15852.836434136763</v>
      </c>
      <c r="AD607" s="18">
        <f t="shared" si="146"/>
        <v>29724</v>
      </c>
      <c r="AE607" s="18" t="str">
        <f t="shared" si="147"/>
        <v/>
      </c>
      <c r="AF607" s="18">
        <f t="shared" si="148"/>
        <v>31835</v>
      </c>
      <c r="AG607" s="18">
        <f t="shared" si="149"/>
        <v>36610</v>
      </c>
      <c r="AH607" s="18">
        <f t="shared" si="150"/>
        <v>39273</v>
      </c>
      <c r="AI607" s="94">
        <f t="shared" si="143"/>
        <v>34222.5</v>
      </c>
      <c r="AJ607" s="39">
        <f t="shared" si="144"/>
        <v>4361.5054358176221</v>
      </c>
      <c r="AK607" s="35">
        <f t="shared" si="145"/>
        <v>0.12744555294959814</v>
      </c>
      <c r="AN607" s="41"/>
    </row>
    <row r="608" spans="1:40" s="15" customFormat="1" ht="85.5" customHeight="1" x14ac:dyDescent="0.2">
      <c r="A608" s="81">
        <v>601</v>
      </c>
      <c r="B608" s="82" t="s">
        <v>682</v>
      </c>
      <c r="C608" s="82" t="s">
        <v>1338</v>
      </c>
      <c r="D608" s="83" t="s">
        <v>1391</v>
      </c>
      <c r="E608" s="64">
        <v>117515</v>
      </c>
      <c r="F608" s="65">
        <v>117515</v>
      </c>
      <c r="G608" s="25" t="s">
        <v>1392</v>
      </c>
      <c r="H608" s="52" t="s">
        <v>1393</v>
      </c>
      <c r="I608" s="62">
        <v>150000</v>
      </c>
      <c r="J608" s="66">
        <v>150000</v>
      </c>
      <c r="K608" s="28" t="s">
        <v>1394</v>
      </c>
      <c r="L608" s="55" t="s">
        <v>1395</v>
      </c>
      <c r="M608" s="67">
        <v>125861</v>
      </c>
      <c r="N608" s="68">
        <v>125861</v>
      </c>
      <c r="O608" s="25" t="s">
        <v>1398</v>
      </c>
      <c r="P608" s="75" t="s">
        <v>1399</v>
      </c>
      <c r="Q608" s="69">
        <v>144740</v>
      </c>
      <c r="R608" s="63">
        <v>144740</v>
      </c>
      <c r="S608" s="24" t="s">
        <v>80</v>
      </c>
      <c r="T608" s="54" t="s">
        <v>81</v>
      </c>
      <c r="U608" s="18">
        <v>155267</v>
      </c>
      <c r="V608" s="18">
        <v>155267</v>
      </c>
      <c r="W608" s="18" t="s">
        <v>1396</v>
      </c>
      <c r="X608" s="77" t="s">
        <v>1397</v>
      </c>
      <c r="Y608" s="49">
        <f t="shared" si="138"/>
        <v>144740</v>
      </c>
      <c r="Z608" s="16">
        <f t="shared" si="139"/>
        <v>16219.421207305741</v>
      </c>
      <c r="AA608" s="35">
        <f t="shared" si="140"/>
        <v>0.11205901069024278</v>
      </c>
      <c r="AB608" s="36">
        <f t="shared" si="141"/>
        <v>160959.42120730574</v>
      </c>
      <c r="AC608" s="36">
        <f t="shared" si="142"/>
        <v>128520.57879269426</v>
      </c>
      <c r="AD608" s="18" t="str">
        <f t="shared" si="146"/>
        <v/>
      </c>
      <c r="AE608" s="18">
        <f t="shared" si="147"/>
        <v>150000</v>
      </c>
      <c r="AF608" s="18" t="str">
        <f t="shared" si="148"/>
        <v/>
      </c>
      <c r="AG608" s="18">
        <f t="shared" si="149"/>
        <v>144740</v>
      </c>
      <c r="AH608" s="18">
        <f t="shared" si="150"/>
        <v>155267</v>
      </c>
      <c r="AI608" s="94">
        <f t="shared" si="143"/>
        <v>150000</v>
      </c>
      <c r="AJ608" s="39">
        <f t="shared" si="144"/>
        <v>5263.5003878914395</v>
      </c>
      <c r="AK608" s="35">
        <f t="shared" si="145"/>
        <v>3.5090002585942928E-2</v>
      </c>
      <c r="AN608" s="41"/>
    </row>
    <row r="609" spans="1:40" s="15" customFormat="1" ht="85.5" customHeight="1" x14ac:dyDescent="0.2">
      <c r="A609" s="81">
        <v>602</v>
      </c>
      <c r="B609" s="82" t="s">
        <v>683</v>
      </c>
      <c r="C609" s="82" t="s">
        <v>1339</v>
      </c>
      <c r="D609" s="83" t="s">
        <v>1391</v>
      </c>
      <c r="E609" s="64">
        <v>16042</v>
      </c>
      <c r="F609" s="65">
        <v>16042</v>
      </c>
      <c r="G609" s="25" t="s">
        <v>1392</v>
      </c>
      <c r="H609" s="52" t="s">
        <v>1393</v>
      </c>
      <c r="I609" s="62">
        <v>50000</v>
      </c>
      <c r="J609" s="66">
        <v>50000</v>
      </c>
      <c r="K609" s="28" t="s">
        <v>1394</v>
      </c>
      <c r="L609" s="55" t="s">
        <v>1395</v>
      </c>
      <c r="M609" s="67">
        <v>17182</v>
      </c>
      <c r="N609" s="68">
        <v>17182</v>
      </c>
      <c r="O609" s="25" t="s">
        <v>1398</v>
      </c>
      <c r="P609" s="75" t="s">
        <v>1399</v>
      </c>
      <c r="Q609" s="69">
        <v>19759</v>
      </c>
      <c r="R609" s="63">
        <v>19759</v>
      </c>
      <c r="S609" s="24" t="s">
        <v>80</v>
      </c>
      <c r="T609" s="54" t="s">
        <v>81</v>
      </c>
      <c r="U609" s="18">
        <v>21197</v>
      </c>
      <c r="V609" s="18">
        <v>21197</v>
      </c>
      <c r="W609" s="18" t="s">
        <v>1396</v>
      </c>
      <c r="X609" s="77" t="s">
        <v>1397</v>
      </c>
      <c r="Y609" s="49">
        <f t="shared" ref="Y609:Y672" si="151">MEDIAN(F609,J609,N609,R609,V609)</f>
        <v>19759</v>
      </c>
      <c r="Z609" s="16">
        <f t="shared" ref="Z609:Z672" si="152">+STDEV(F609,J609,N609,R609,V609)</f>
        <v>14214.106531892885</v>
      </c>
      <c r="AA609" s="35">
        <f t="shared" ref="AA609:AA672" si="153">Z609/Y609</f>
        <v>0.71937378065149471</v>
      </c>
      <c r="AB609" s="36">
        <f t="shared" ref="AB609:AB672" si="154">+Y609+Z609</f>
        <v>33973.106531892889</v>
      </c>
      <c r="AC609" s="36">
        <f t="shared" ref="AC609:AC672" si="155">Y609-Z609</f>
        <v>5544.893468107115</v>
      </c>
      <c r="AD609" s="18">
        <f t="shared" si="146"/>
        <v>16042</v>
      </c>
      <c r="AE609" s="18" t="str">
        <f t="shared" si="147"/>
        <v/>
      </c>
      <c r="AF609" s="18">
        <f t="shared" si="148"/>
        <v>17182</v>
      </c>
      <c r="AG609" s="18">
        <f t="shared" si="149"/>
        <v>19759</v>
      </c>
      <c r="AH609" s="18">
        <f t="shared" si="150"/>
        <v>21197</v>
      </c>
      <c r="AI609" s="94">
        <f t="shared" ref="AI609:AI672" si="156">+MEDIAN(AD609:AH609)</f>
        <v>18470.5</v>
      </c>
      <c r="AJ609" s="39">
        <f t="shared" ref="AJ609:AJ672" si="157">+STDEV(AD609:AH609)</f>
        <v>2354.4056574855576</v>
      </c>
      <c r="AK609" s="35">
        <f t="shared" ref="AK609:AK672" si="158">+AJ609/AI609</f>
        <v>0.12746843114618217</v>
      </c>
      <c r="AN609" s="41"/>
    </row>
    <row r="610" spans="1:40" s="15" customFormat="1" ht="85.5" customHeight="1" x14ac:dyDescent="0.2">
      <c r="A610" s="81">
        <v>603</v>
      </c>
      <c r="B610" s="82" t="s">
        <v>684</v>
      </c>
      <c r="C610" s="82" t="s">
        <v>1340</v>
      </c>
      <c r="D610" s="83" t="s">
        <v>1391</v>
      </c>
      <c r="E610" s="64">
        <v>26818</v>
      </c>
      <c r="F610" s="65">
        <v>26818</v>
      </c>
      <c r="G610" s="25" t="s">
        <v>1392</v>
      </c>
      <c r="H610" s="52" t="s">
        <v>1393</v>
      </c>
      <c r="I610" s="62">
        <v>100000</v>
      </c>
      <c r="J610" s="66">
        <v>100000</v>
      </c>
      <c r="K610" s="28" t="s">
        <v>1394</v>
      </c>
      <c r="L610" s="55" t="s">
        <v>1395</v>
      </c>
      <c r="M610" s="67">
        <v>28723</v>
      </c>
      <c r="N610" s="68">
        <v>28723</v>
      </c>
      <c r="O610" s="25" t="s">
        <v>1398</v>
      </c>
      <c r="P610" s="75" t="s">
        <v>1399</v>
      </c>
      <c r="Q610" s="69">
        <v>33031</v>
      </c>
      <c r="R610" s="63">
        <v>33031</v>
      </c>
      <c r="S610" s="24" t="s">
        <v>80</v>
      </c>
      <c r="T610" s="54" t="s">
        <v>81</v>
      </c>
      <c r="U610" s="18">
        <v>35434</v>
      </c>
      <c r="V610" s="18">
        <v>35434</v>
      </c>
      <c r="W610" s="18" t="s">
        <v>1396</v>
      </c>
      <c r="X610" s="77" t="s">
        <v>1397</v>
      </c>
      <c r="Y610" s="49">
        <f t="shared" si="151"/>
        <v>33031</v>
      </c>
      <c r="Z610" s="16">
        <f t="shared" si="152"/>
        <v>31044.699880978071</v>
      </c>
      <c r="AA610" s="35">
        <f t="shared" si="153"/>
        <v>0.93986557721467923</v>
      </c>
      <c r="AB610" s="36">
        <f t="shared" si="154"/>
        <v>64075.699880978071</v>
      </c>
      <c r="AC610" s="36">
        <f t="shared" si="155"/>
        <v>1986.3001190219293</v>
      </c>
      <c r="AD610" s="18">
        <f t="shared" si="146"/>
        <v>26818</v>
      </c>
      <c r="AE610" s="18" t="str">
        <f t="shared" si="147"/>
        <v/>
      </c>
      <c r="AF610" s="18">
        <f t="shared" si="148"/>
        <v>28723</v>
      </c>
      <c r="AG610" s="18">
        <f t="shared" si="149"/>
        <v>33031</v>
      </c>
      <c r="AH610" s="18">
        <f t="shared" si="150"/>
        <v>35434</v>
      </c>
      <c r="AI610" s="94">
        <f t="shared" si="156"/>
        <v>30877</v>
      </c>
      <c r="AJ610" s="39">
        <f t="shared" si="157"/>
        <v>3935.2747045155566</v>
      </c>
      <c r="AK610" s="35">
        <f t="shared" si="158"/>
        <v>0.12745003415213774</v>
      </c>
      <c r="AN610" s="41"/>
    </row>
    <row r="611" spans="1:40" s="15" customFormat="1" ht="85.5" customHeight="1" x14ac:dyDescent="0.2">
      <c r="A611" s="81">
        <v>604</v>
      </c>
      <c r="B611" s="82" t="s">
        <v>685</v>
      </c>
      <c r="C611" s="82" t="s">
        <v>1341</v>
      </c>
      <c r="D611" s="83" t="s">
        <v>1391</v>
      </c>
      <c r="E611" s="64">
        <v>8912</v>
      </c>
      <c r="F611" s="65">
        <v>8912</v>
      </c>
      <c r="G611" s="25" t="s">
        <v>1392</v>
      </c>
      <c r="H611" s="52" t="s">
        <v>1393</v>
      </c>
      <c r="I611" s="62">
        <v>30000</v>
      </c>
      <c r="J611" s="66">
        <v>30000</v>
      </c>
      <c r="K611" s="28" t="s">
        <v>1394</v>
      </c>
      <c r="L611" s="55" t="s">
        <v>1395</v>
      </c>
      <c r="M611" s="67">
        <v>9545</v>
      </c>
      <c r="N611" s="68">
        <v>9545</v>
      </c>
      <c r="O611" s="25" t="s">
        <v>1398</v>
      </c>
      <c r="P611" s="75" t="s">
        <v>1399</v>
      </c>
      <c r="Q611" s="69">
        <v>10977</v>
      </c>
      <c r="R611" s="63">
        <v>10977</v>
      </c>
      <c r="S611" s="24" t="s">
        <v>80</v>
      </c>
      <c r="T611" s="54" t="s">
        <v>81</v>
      </c>
      <c r="U611" s="18">
        <v>11776</v>
      </c>
      <c r="V611" s="18">
        <v>11776</v>
      </c>
      <c r="W611" s="18" t="s">
        <v>1396</v>
      </c>
      <c r="X611" s="77" t="s">
        <v>1397</v>
      </c>
      <c r="Y611" s="49">
        <f t="shared" si="151"/>
        <v>10977</v>
      </c>
      <c r="Z611" s="16">
        <f t="shared" si="152"/>
        <v>8881.534974316095</v>
      </c>
      <c r="AA611" s="35">
        <f t="shared" si="153"/>
        <v>0.80910403337123937</v>
      </c>
      <c r="AB611" s="36">
        <f t="shared" si="154"/>
        <v>19858.534974316095</v>
      </c>
      <c r="AC611" s="36">
        <f t="shared" si="155"/>
        <v>2095.465025683905</v>
      </c>
      <c r="AD611" s="18">
        <f t="shared" si="146"/>
        <v>8912</v>
      </c>
      <c r="AE611" s="18" t="str">
        <f t="shared" si="147"/>
        <v/>
      </c>
      <c r="AF611" s="18">
        <f t="shared" si="148"/>
        <v>9545</v>
      </c>
      <c r="AG611" s="18">
        <f t="shared" si="149"/>
        <v>10977</v>
      </c>
      <c r="AH611" s="18">
        <f t="shared" si="150"/>
        <v>11776</v>
      </c>
      <c r="AI611" s="94">
        <f t="shared" si="156"/>
        <v>10261</v>
      </c>
      <c r="AJ611" s="39">
        <f t="shared" si="157"/>
        <v>1308.1091952381753</v>
      </c>
      <c r="AK611" s="35">
        <f t="shared" si="158"/>
        <v>0.12748359762578454</v>
      </c>
      <c r="AN611" s="41"/>
    </row>
    <row r="612" spans="1:40" s="15" customFormat="1" ht="85.5" customHeight="1" x14ac:dyDescent="0.2">
      <c r="A612" s="81">
        <v>605</v>
      </c>
      <c r="B612" s="82" t="s">
        <v>686</v>
      </c>
      <c r="C612" s="82" t="s">
        <v>1342</v>
      </c>
      <c r="D612" s="83" t="s">
        <v>1391</v>
      </c>
      <c r="E612" s="64">
        <v>41019</v>
      </c>
      <c r="F612" s="65">
        <v>41019</v>
      </c>
      <c r="G612" s="25" t="s">
        <v>1392</v>
      </c>
      <c r="H612" s="52" t="s">
        <v>1393</v>
      </c>
      <c r="I612" s="62">
        <v>150000</v>
      </c>
      <c r="J612" s="66">
        <v>150000</v>
      </c>
      <c r="K612" s="28" t="s">
        <v>1394</v>
      </c>
      <c r="L612" s="55" t="s">
        <v>1395</v>
      </c>
      <c r="M612" s="67">
        <v>43932</v>
      </c>
      <c r="N612" s="68">
        <v>43932</v>
      </c>
      <c r="O612" s="25" t="s">
        <v>1398</v>
      </c>
      <c r="P612" s="75" t="s">
        <v>1399</v>
      </c>
      <c r="Q612" s="69">
        <v>50522</v>
      </c>
      <c r="R612" s="63">
        <v>50522</v>
      </c>
      <c r="S612" s="24" t="s">
        <v>80</v>
      </c>
      <c r="T612" s="54" t="s">
        <v>81</v>
      </c>
      <c r="U612" s="18">
        <v>54197</v>
      </c>
      <c r="V612" s="18">
        <v>54197</v>
      </c>
      <c r="W612" s="18" t="s">
        <v>1396</v>
      </c>
      <c r="X612" s="77" t="s">
        <v>1397</v>
      </c>
      <c r="Y612" s="49">
        <f t="shared" si="151"/>
        <v>50522</v>
      </c>
      <c r="Z612" s="16">
        <f t="shared" si="152"/>
        <v>46171.486054706969</v>
      </c>
      <c r="AA612" s="35">
        <f t="shared" si="153"/>
        <v>0.91388872282781697</v>
      </c>
      <c r="AB612" s="36">
        <f t="shared" si="154"/>
        <v>96693.486054706969</v>
      </c>
      <c r="AC612" s="36">
        <f t="shared" si="155"/>
        <v>4350.5139452930307</v>
      </c>
      <c r="AD612" s="18">
        <f t="shared" si="146"/>
        <v>41019</v>
      </c>
      <c r="AE612" s="18" t="str">
        <f t="shared" si="147"/>
        <v/>
      </c>
      <c r="AF612" s="18">
        <f t="shared" si="148"/>
        <v>43932</v>
      </c>
      <c r="AG612" s="18">
        <f t="shared" si="149"/>
        <v>50522</v>
      </c>
      <c r="AH612" s="18">
        <f t="shared" si="150"/>
        <v>54197</v>
      </c>
      <c r="AI612" s="94">
        <f t="shared" si="156"/>
        <v>47227</v>
      </c>
      <c r="AJ612" s="39">
        <f t="shared" si="157"/>
        <v>6019.109928663318</v>
      </c>
      <c r="AK612" s="35">
        <f t="shared" si="158"/>
        <v>0.12745060936886354</v>
      </c>
      <c r="AN612" s="41"/>
    </row>
    <row r="613" spans="1:40" s="15" customFormat="1" ht="85.5" customHeight="1" x14ac:dyDescent="0.2">
      <c r="A613" s="81">
        <v>606</v>
      </c>
      <c r="B613" s="82" t="s">
        <v>687</v>
      </c>
      <c r="C613" s="82" t="s">
        <v>1343</v>
      </c>
      <c r="D613" s="83" t="s">
        <v>1391</v>
      </c>
      <c r="E613" s="64">
        <v>99360</v>
      </c>
      <c r="F613" s="65">
        <v>99360</v>
      </c>
      <c r="G613" s="25" t="s">
        <v>1392</v>
      </c>
      <c r="H613" s="52" t="s">
        <v>1393</v>
      </c>
      <c r="I613" s="62">
        <v>250000</v>
      </c>
      <c r="J613" s="66">
        <v>250000</v>
      </c>
      <c r="K613" s="28" t="s">
        <v>1394</v>
      </c>
      <c r="L613" s="55" t="s">
        <v>1395</v>
      </c>
      <c r="M613" s="67">
        <v>106416</v>
      </c>
      <c r="N613" s="68">
        <v>106416</v>
      </c>
      <c r="O613" s="25" t="s">
        <v>1398</v>
      </c>
      <c r="P613" s="75" t="s">
        <v>1399</v>
      </c>
      <c r="Q613" s="69">
        <v>122379</v>
      </c>
      <c r="R613" s="63">
        <v>122379</v>
      </c>
      <c r="S613" s="24" t="s">
        <v>80</v>
      </c>
      <c r="T613" s="54" t="s">
        <v>81</v>
      </c>
      <c r="U613" s="18">
        <v>131280</v>
      </c>
      <c r="V613" s="18">
        <v>131280</v>
      </c>
      <c r="W613" s="18" t="s">
        <v>1396</v>
      </c>
      <c r="X613" s="77" t="s">
        <v>1397</v>
      </c>
      <c r="Y613" s="49">
        <f t="shared" si="151"/>
        <v>122379</v>
      </c>
      <c r="Z613" s="16">
        <f t="shared" si="152"/>
        <v>61741.859487708985</v>
      </c>
      <c r="AA613" s="35">
        <f t="shared" si="153"/>
        <v>0.50451351529027844</v>
      </c>
      <c r="AB613" s="36">
        <f t="shared" si="154"/>
        <v>184120.85948770898</v>
      </c>
      <c r="AC613" s="36">
        <f t="shared" si="155"/>
        <v>60637.140512291015</v>
      </c>
      <c r="AD613" s="18">
        <f t="shared" si="146"/>
        <v>99360</v>
      </c>
      <c r="AE613" s="18" t="str">
        <f t="shared" si="147"/>
        <v/>
      </c>
      <c r="AF613" s="18">
        <f t="shared" si="148"/>
        <v>106416</v>
      </c>
      <c r="AG613" s="18">
        <f t="shared" si="149"/>
        <v>122379</v>
      </c>
      <c r="AH613" s="18">
        <f t="shared" si="150"/>
        <v>131280</v>
      </c>
      <c r="AI613" s="94">
        <f t="shared" si="156"/>
        <v>114397.5</v>
      </c>
      <c r="AJ613" s="39">
        <f t="shared" si="157"/>
        <v>14579.699251013377</v>
      </c>
      <c r="AK613" s="35">
        <f t="shared" si="158"/>
        <v>0.12744770865633756</v>
      </c>
      <c r="AN613" s="41"/>
    </row>
    <row r="614" spans="1:40" s="15" customFormat="1" ht="85.5" customHeight="1" x14ac:dyDescent="0.2">
      <c r="A614" s="81">
        <v>607</v>
      </c>
      <c r="B614" s="82" t="s">
        <v>688</v>
      </c>
      <c r="C614" s="82" t="s">
        <v>1344</v>
      </c>
      <c r="D614" s="83" t="s">
        <v>1391</v>
      </c>
      <c r="E614" s="64">
        <v>51014</v>
      </c>
      <c r="F614" s="65">
        <v>51014</v>
      </c>
      <c r="G614" s="25" t="s">
        <v>1392</v>
      </c>
      <c r="H614" s="52" t="s">
        <v>1393</v>
      </c>
      <c r="I614" s="62">
        <v>150000</v>
      </c>
      <c r="J614" s="66">
        <v>150000</v>
      </c>
      <c r="K614" s="28" t="s">
        <v>1394</v>
      </c>
      <c r="L614" s="55" t="s">
        <v>1395</v>
      </c>
      <c r="M614" s="67">
        <v>54637</v>
      </c>
      <c r="N614" s="68">
        <v>54637</v>
      </c>
      <c r="O614" s="25" t="s">
        <v>1398</v>
      </c>
      <c r="P614" s="75" t="s">
        <v>1399</v>
      </c>
      <c r="Q614" s="69">
        <v>62833</v>
      </c>
      <c r="R614" s="63">
        <v>62833</v>
      </c>
      <c r="S614" s="24" t="s">
        <v>80</v>
      </c>
      <c r="T614" s="54" t="s">
        <v>81</v>
      </c>
      <c r="U614" s="18">
        <v>67403</v>
      </c>
      <c r="V614" s="18">
        <v>67403</v>
      </c>
      <c r="W614" s="18" t="s">
        <v>1396</v>
      </c>
      <c r="X614" s="77" t="s">
        <v>1397</v>
      </c>
      <c r="Y614" s="49">
        <f t="shared" si="151"/>
        <v>62833</v>
      </c>
      <c r="Z614" s="16">
        <f t="shared" si="152"/>
        <v>41222.035700581313</v>
      </c>
      <c r="AA614" s="35">
        <f t="shared" si="153"/>
        <v>0.65605709898590414</v>
      </c>
      <c r="AB614" s="36">
        <f t="shared" si="154"/>
        <v>104055.03570058131</v>
      </c>
      <c r="AC614" s="36">
        <f t="shared" si="155"/>
        <v>21610.964299418687</v>
      </c>
      <c r="AD614" s="18">
        <f t="shared" si="146"/>
        <v>51014</v>
      </c>
      <c r="AE614" s="18" t="str">
        <f t="shared" si="147"/>
        <v/>
      </c>
      <c r="AF614" s="18">
        <f t="shared" si="148"/>
        <v>54637</v>
      </c>
      <c r="AG614" s="18">
        <f t="shared" si="149"/>
        <v>62833</v>
      </c>
      <c r="AH614" s="18">
        <f t="shared" si="150"/>
        <v>67403</v>
      </c>
      <c r="AI614" s="94">
        <f t="shared" si="156"/>
        <v>58735</v>
      </c>
      <c r="AJ614" s="39">
        <f t="shared" si="157"/>
        <v>7485.7881070287676</v>
      </c>
      <c r="AK614" s="35">
        <f t="shared" si="158"/>
        <v>0.12745021038612017</v>
      </c>
      <c r="AN614" s="41"/>
    </row>
    <row r="615" spans="1:40" s="15" customFormat="1" ht="85.5" customHeight="1" x14ac:dyDescent="0.2">
      <c r="A615" s="81">
        <v>608</v>
      </c>
      <c r="B615" s="82" t="s">
        <v>689</v>
      </c>
      <c r="C615" s="82" t="s">
        <v>1345</v>
      </c>
      <c r="D615" s="83" t="s">
        <v>1391</v>
      </c>
      <c r="E615" s="64">
        <v>37795</v>
      </c>
      <c r="F615" s="65">
        <v>37795</v>
      </c>
      <c r="G615" s="25" t="s">
        <v>1392</v>
      </c>
      <c r="H615" s="52" t="s">
        <v>1393</v>
      </c>
      <c r="I615" s="62">
        <v>140000</v>
      </c>
      <c r="J615" s="66">
        <v>140000</v>
      </c>
      <c r="K615" s="28" t="s">
        <v>1394</v>
      </c>
      <c r="L615" s="55" t="s">
        <v>1395</v>
      </c>
      <c r="M615" s="67">
        <v>40479</v>
      </c>
      <c r="N615" s="68">
        <v>40479</v>
      </c>
      <c r="O615" s="25" t="s">
        <v>1398</v>
      </c>
      <c r="P615" s="75" t="s">
        <v>1399</v>
      </c>
      <c r="Q615" s="69">
        <v>46551</v>
      </c>
      <c r="R615" s="63">
        <v>46551</v>
      </c>
      <c r="S615" s="24" t="s">
        <v>80</v>
      </c>
      <c r="T615" s="54" t="s">
        <v>81</v>
      </c>
      <c r="U615" s="18">
        <v>49937</v>
      </c>
      <c r="V615" s="18">
        <v>49937</v>
      </c>
      <c r="W615" s="18" t="s">
        <v>1396</v>
      </c>
      <c r="X615" s="77" t="s">
        <v>1397</v>
      </c>
      <c r="Y615" s="49">
        <f t="shared" si="151"/>
        <v>46551</v>
      </c>
      <c r="Z615" s="16">
        <f t="shared" si="152"/>
        <v>43337.880968039957</v>
      </c>
      <c r="AA615" s="35">
        <f t="shared" si="153"/>
        <v>0.93097636931623284</v>
      </c>
      <c r="AB615" s="36">
        <f t="shared" si="154"/>
        <v>89888.880968039957</v>
      </c>
      <c r="AC615" s="36">
        <f t="shared" si="155"/>
        <v>3213.1190319600428</v>
      </c>
      <c r="AD615" s="18">
        <f t="shared" si="146"/>
        <v>37795</v>
      </c>
      <c r="AE615" s="18" t="str">
        <f t="shared" si="147"/>
        <v/>
      </c>
      <c r="AF615" s="18">
        <f t="shared" si="148"/>
        <v>40479</v>
      </c>
      <c r="AG615" s="18">
        <f t="shared" si="149"/>
        <v>46551</v>
      </c>
      <c r="AH615" s="18">
        <f t="shared" si="150"/>
        <v>49937</v>
      </c>
      <c r="AI615" s="94">
        <f t="shared" si="156"/>
        <v>43515</v>
      </c>
      <c r="AJ615" s="39">
        <f t="shared" si="157"/>
        <v>5545.9256816753923</v>
      </c>
      <c r="AK615" s="35">
        <f t="shared" si="158"/>
        <v>0.12744859661439487</v>
      </c>
      <c r="AN615" s="41"/>
    </row>
    <row r="616" spans="1:40" s="15" customFormat="1" ht="85.5" customHeight="1" x14ac:dyDescent="0.2">
      <c r="A616" s="81">
        <v>609</v>
      </c>
      <c r="B616" s="82" t="s">
        <v>690</v>
      </c>
      <c r="C616" s="82" t="s">
        <v>1346</v>
      </c>
      <c r="D616" s="83" t="s">
        <v>1391</v>
      </c>
      <c r="E616" s="64">
        <v>113158</v>
      </c>
      <c r="F616" s="65">
        <v>113158</v>
      </c>
      <c r="G616" s="25" t="s">
        <v>1392</v>
      </c>
      <c r="H616" s="52" t="s">
        <v>1393</v>
      </c>
      <c r="I616" s="62">
        <v>150000</v>
      </c>
      <c r="J616" s="66">
        <v>150000</v>
      </c>
      <c r="K616" s="28" t="s">
        <v>1394</v>
      </c>
      <c r="L616" s="55" t="s">
        <v>1395</v>
      </c>
      <c r="M616" s="67">
        <v>121194</v>
      </c>
      <c r="N616" s="68">
        <v>121194</v>
      </c>
      <c r="O616" s="25" t="s">
        <v>1398</v>
      </c>
      <c r="P616" s="75" t="s">
        <v>1399</v>
      </c>
      <c r="Q616" s="69">
        <v>139373</v>
      </c>
      <c r="R616" s="63">
        <v>139373</v>
      </c>
      <c r="S616" s="24" t="s">
        <v>80</v>
      </c>
      <c r="T616" s="54" t="s">
        <v>81</v>
      </c>
      <c r="U616" s="18">
        <v>149511</v>
      </c>
      <c r="V616" s="18">
        <v>149511</v>
      </c>
      <c r="W616" s="18" t="s">
        <v>1396</v>
      </c>
      <c r="X616" s="77" t="s">
        <v>1397</v>
      </c>
      <c r="Y616" s="49">
        <f t="shared" si="151"/>
        <v>139373</v>
      </c>
      <c r="Z616" s="16">
        <f t="shared" si="152"/>
        <v>16746.257125101143</v>
      </c>
      <c r="AA616" s="35">
        <f t="shared" si="153"/>
        <v>0.12015424167594256</v>
      </c>
      <c r="AB616" s="36">
        <f t="shared" si="154"/>
        <v>156119.25712510114</v>
      </c>
      <c r="AC616" s="36">
        <f t="shared" si="155"/>
        <v>122626.74287489886</v>
      </c>
      <c r="AD616" s="18" t="str">
        <f t="shared" si="146"/>
        <v/>
      </c>
      <c r="AE616" s="18">
        <f t="shared" si="147"/>
        <v>150000</v>
      </c>
      <c r="AF616" s="18" t="str">
        <f t="shared" si="148"/>
        <v/>
      </c>
      <c r="AG616" s="18">
        <f t="shared" si="149"/>
        <v>139373</v>
      </c>
      <c r="AH616" s="18">
        <f t="shared" si="150"/>
        <v>149511</v>
      </c>
      <c r="AI616" s="94">
        <f t="shared" si="156"/>
        <v>149511</v>
      </c>
      <c r="AJ616" s="39">
        <f t="shared" si="157"/>
        <v>5999.3234896389222</v>
      </c>
      <c r="AK616" s="35">
        <f t="shared" si="158"/>
        <v>4.0126301674384642E-2</v>
      </c>
      <c r="AN616" s="41"/>
    </row>
    <row r="617" spans="1:40" s="15" customFormat="1" ht="85.5" customHeight="1" x14ac:dyDescent="0.2">
      <c r="A617" s="81">
        <v>610</v>
      </c>
      <c r="B617" s="82" t="s">
        <v>691</v>
      </c>
      <c r="C617" s="82" t="s">
        <v>1347</v>
      </c>
      <c r="D617" s="83" t="s">
        <v>1391</v>
      </c>
      <c r="E617" s="64">
        <v>113118</v>
      </c>
      <c r="F617" s="65">
        <v>113118</v>
      </c>
      <c r="G617" s="25" t="s">
        <v>1392</v>
      </c>
      <c r="H617" s="52" t="s">
        <v>1393</v>
      </c>
      <c r="I617" s="62">
        <v>50000</v>
      </c>
      <c r="J617" s="66">
        <v>50000</v>
      </c>
      <c r="K617" s="28" t="s">
        <v>1394</v>
      </c>
      <c r="L617" s="55" t="s">
        <v>1395</v>
      </c>
      <c r="M617" s="67">
        <v>121151</v>
      </c>
      <c r="N617" s="68">
        <v>121151</v>
      </c>
      <c r="O617" s="25" t="s">
        <v>1398</v>
      </c>
      <c r="P617" s="75" t="s">
        <v>1399</v>
      </c>
      <c r="Q617" s="69">
        <v>139324</v>
      </c>
      <c r="R617" s="63">
        <v>139324</v>
      </c>
      <c r="S617" s="24" t="s">
        <v>80</v>
      </c>
      <c r="T617" s="54" t="s">
        <v>81</v>
      </c>
      <c r="U617" s="18">
        <v>149457</v>
      </c>
      <c r="V617" s="18">
        <v>149457</v>
      </c>
      <c r="W617" s="18" t="s">
        <v>1396</v>
      </c>
      <c r="X617" s="77" t="s">
        <v>1397</v>
      </c>
      <c r="Y617" s="49">
        <f t="shared" si="151"/>
        <v>121151</v>
      </c>
      <c r="Z617" s="16">
        <f t="shared" si="152"/>
        <v>38873.377940436309</v>
      </c>
      <c r="AA617" s="35">
        <f t="shared" si="153"/>
        <v>0.32086716527669029</v>
      </c>
      <c r="AB617" s="36">
        <f t="shared" si="154"/>
        <v>160024.3779404363</v>
      </c>
      <c r="AC617" s="36">
        <f t="shared" si="155"/>
        <v>82277.622059563699</v>
      </c>
      <c r="AD617" s="18">
        <f t="shared" si="146"/>
        <v>113118</v>
      </c>
      <c r="AE617" s="18" t="str">
        <f t="shared" si="147"/>
        <v/>
      </c>
      <c r="AF617" s="18">
        <f t="shared" si="148"/>
        <v>121151</v>
      </c>
      <c r="AG617" s="18">
        <f t="shared" si="149"/>
        <v>139324</v>
      </c>
      <c r="AH617" s="18">
        <f t="shared" si="150"/>
        <v>149457</v>
      </c>
      <c r="AI617" s="94">
        <f t="shared" si="156"/>
        <v>130237.5</v>
      </c>
      <c r="AJ617" s="39">
        <f t="shared" si="157"/>
        <v>16598.121630674559</v>
      </c>
      <c r="AK617" s="35">
        <f t="shared" si="158"/>
        <v>0.12744502643765857</v>
      </c>
      <c r="AN617" s="41"/>
    </row>
    <row r="618" spans="1:40" s="15" customFormat="1" ht="85.5" customHeight="1" x14ac:dyDescent="0.2">
      <c r="A618" s="81">
        <v>611</v>
      </c>
      <c r="B618" s="82" t="s">
        <v>692</v>
      </c>
      <c r="C618" s="82" t="s">
        <v>1348</v>
      </c>
      <c r="D618" s="83" t="s">
        <v>1391</v>
      </c>
      <c r="E618" s="64">
        <v>101191</v>
      </c>
      <c r="F618" s="65">
        <v>101191</v>
      </c>
      <c r="G618" s="25" t="s">
        <v>1392</v>
      </c>
      <c r="H618" s="52" t="s">
        <v>1393</v>
      </c>
      <c r="I618" s="62">
        <v>250000</v>
      </c>
      <c r="J618" s="66">
        <v>250000</v>
      </c>
      <c r="K618" s="28" t="s">
        <v>1394</v>
      </c>
      <c r="L618" s="55" t="s">
        <v>1395</v>
      </c>
      <c r="M618" s="67">
        <v>108378</v>
      </c>
      <c r="N618" s="68">
        <v>108378</v>
      </c>
      <c r="O618" s="25" t="s">
        <v>1398</v>
      </c>
      <c r="P618" s="75" t="s">
        <v>1399</v>
      </c>
      <c r="Q618" s="69">
        <v>124634</v>
      </c>
      <c r="R618" s="63">
        <v>124634</v>
      </c>
      <c r="S618" s="24" t="s">
        <v>80</v>
      </c>
      <c r="T618" s="54" t="s">
        <v>81</v>
      </c>
      <c r="U618" s="18">
        <v>133699</v>
      </c>
      <c r="V618" s="18">
        <v>133699</v>
      </c>
      <c r="W618" s="18" t="s">
        <v>1396</v>
      </c>
      <c r="X618" s="77" t="s">
        <v>1397</v>
      </c>
      <c r="Y618" s="49">
        <f t="shared" si="151"/>
        <v>124634</v>
      </c>
      <c r="Z618" s="16">
        <f t="shared" si="152"/>
        <v>60864.212804405834</v>
      </c>
      <c r="AA618" s="35">
        <f t="shared" si="153"/>
        <v>0.48834357241527859</v>
      </c>
      <c r="AB618" s="36">
        <f t="shared" si="154"/>
        <v>185498.21280440583</v>
      </c>
      <c r="AC618" s="36">
        <f t="shared" si="155"/>
        <v>63769.787195594166</v>
      </c>
      <c r="AD618" s="18">
        <f t="shared" si="146"/>
        <v>101191</v>
      </c>
      <c r="AE618" s="18" t="str">
        <f t="shared" si="147"/>
        <v/>
      </c>
      <c r="AF618" s="18">
        <f t="shared" si="148"/>
        <v>108378</v>
      </c>
      <c r="AG618" s="18">
        <f t="shared" si="149"/>
        <v>124634</v>
      </c>
      <c r="AH618" s="18">
        <f t="shared" si="150"/>
        <v>133699</v>
      </c>
      <c r="AI618" s="94">
        <f t="shared" si="156"/>
        <v>116506</v>
      </c>
      <c r="AJ618" s="39">
        <f t="shared" si="157"/>
        <v>14848.069694969332</v>
      </c>
      <c r="AK618" s="35">
        <f t="shared" si="158"/>
        <v>0.12744467834248308</v>
      </c>
      <c r="AN618" s="41"/>
    </row>
    <row r="619" spans="1:40" s="15" customFormat="1" ht="85.5" customHeight="1" x14ac:dyDescent="0.2">
      <c r="A619" s="81">
        <v>612</v>
      </c>
      <c r="B619" s="82" t="s">
        <v>693</v>
      </c>
      <c r="C619" s="82" t="s">
        <v>1349</v>
      </c>
      <c r="D619" s="83" t="s">
        <v>1391</v>
      </c>
      <c r="E619" s="64">
        <v>207567</v>
      </c>
      <c r="F619" s="65">
        <v>207567</v>
      </c>
      <c r="G619" s="25" t="s">
        <v>1392</v>
      </c>
      <c r="H619" s="52" t="s">
        <v>1393</v>
      </c>
      <c r="I619" s="62">
        <v>350000</v>
      </c>
      <c r="J619" s="66">
        <v>350000</v>
      </c>
      <c r="K619" s="28" t="s">
        <v>1394</v>
      </c>
      <c r="L619" s="55" t="s">
        <v>1395</v>
      </c>
      <c r="M619" s="67">
        <v>222308</v>
      </c>
      <c r="N619" s="68">
        <v>222308</v>
      </c>
      <c r="O619" s="25" t="s">
        <v>1398</v>
      </c>
      <c r="P619" s="75" t="s">
        <v>1399</v>
      </c>
      <c r="Q619" s="69">
        <v>255654</v>
      </c>
      <c r="R619" s="63">
        <v>255654</v>
      </c>
      <c r="S619" s="24" t="s">
        <v>80</v>
      </c>
      <c r="T619" s="54" t="s">
        <v>81</v>
      </c>
      <c r="U619" s="18">
        <v>274249</v>
      </c>
      <c r="V619" s="18">
        <v>274249</v>
      </c>
      <c r="W619" s="18" t="s">
        <v>1396</v>
      </c>
      <c r="X619" s="77" t="s">
        <v>1397</v>
      </c>
      <c r="Y619" s="49">
        <f t="shared" si="151"/>
        <v>255654</v>
      </c>
      <c r="Z619" s="16">
        <f t="shared" si="152"/>
        <v>55840.63532321246</v>
      </c>
      <c r="AA619" s="35">
        <f t="shared" si="153"/>
        <v>0.21842269365318931</v>
      </c>
      <c r="AB619" s="36">
        <f t="shared" si="154"/>
        <v>311494.63532321248</v>
      </c>
      <c r="AC619" s="36">
        <f t="shared" si="155"/>
        <v>199813.36467678755</v>
      </c>
      <c r="AD619" s="18">
        <f t="shared" si="146"/>
        <v>207567</v>
      </c>
      <c r="AE619" s="18" t="str">
        <f t="shared" si="147"/>
        <v/>
      </c>
      <c r="AF619" s="18">
        <f t="shared" si="148"/>
        <v>222308</v>
      </c>
      <c r="AG619" s="18">
        <f t="shared" si="149"/>
        <v>255654</v>
      </c>
      <c r="AH619" s="18">
        <f t="shared" si="150"/>
        <v>274249</v>
      </c>
      <c r="AI619" s="94">
        <f t="shared" si="156"/>
        <v>238981</v>
      </c>
      <c r="AJ619" s="39">
        <f t="shared" si="157"/>
        <v>30457.26924178638</v>
      </c>
      <c r="AK619" s="35">
        <f t="shared" si="158"/>
        <v>0.12744640470073512</v>
      </c>
      <c r="AN619" s="41"/>
    </row>
    <row r="620" spans="1:40" s="15" customFormat="1" ht="85.5" customHeight="1" x14ac:dyDescent="0.2">
      <c r="A620" s="81">
        <v>613</v>
      </c>
      <c r="B620" s="82" t="s">
        <v>694</v>
      </c>
      <c r="C620" s="82" t="s">
        <v>1350</v>
      </c>
      <c r="D620" s="83" t="s">
        <v>1391</v>
      </c>
      <c r="E620" s="64">
        <v>82959</v>
      </c>
      <c r="F620" s="65">
        <v>82959</v>
      </c>
      <c r="G620" s="25" t="s">
        <v>1392</v>
      </c>
      <c r="H620" s="52" t="s">
        <v>1393</v>
      </c>
      <c r="I620" s="62">
        <v>100000</v>
      </c>
      <c r="J620" s="66">
        <v>100000</v>
      </c>
      <c r="K620" s="28" t="s">
        <v>1394</v>
      </c>
      <c r="L620" s="55" t="s">
        <v>1395</v>
      </c>
      <c r="M620" s="67">
        <v>88850</v>
      </c>
      <c r="N620" s="68">
        <v>88850</v>
      </c>
      <c r="O620" s="25" t="s">
        <v>1398</v>
      </c>
      <c r="P620" s="75" t="s">
        <v>1399</v>
      </c>
      <c r="Q620" s="69">
        <v>102178</v>
      </c>
      <c r="R620" s="63">
        <v>102178</v>
      </c>
      <c r="S620" s="24" t="s">
        <v>80</v>
      </c>
      <c r="T620" s="54" t="s">
        <v>81</v>
      </c>
      <c r="U620" s="18">
        <v>109610</v>
      </c>
      <c r="V620" s="18">
        <v>109610</v>
      </c>
      <c r="W620" s="18" t="s">
        <v>1396</v>
      </c>
      <c r="X620" s="77" t="s">
        <v>1397</v>
      </c>
      <c r="Y620" s="49">
        <f t="shared" si="151"/>
        <v>100000</v>
      </c>
      <c r="Z620" s="16">
        <f t="shared" si="152"/>
        <v>10700.493951215523</v>
      </c>
      <c r="AA620" s="35">
        <f t="shared" si="153"/>
        <v>0.10700493951215523</v>
      </c>
      <c r="AB620" s="36">
        <f t="shared" si="154"/>
        <v>110700.49395121553</v>
      </c>
      <c r="AC620" s="36">
        <f t="shared" si="155"/>
        <v>89299.506048784475</v>
      </c>
      <c r="AD620" s="18" t="str">
        <f t="shared" si="146"/>
        <v/>
      </c>
      <c r="AE620" s="18">
        <f t="shared" si="147"/>
        <v>100000</v>
      </c>
      <c r="AF620" s="18" t="str">
        <f t="shared" si="148"/>
        <v/>
      </c>
      <c r="AG620" s="18">
        <f t="shared" si="149"/>
        <v>102178</v>
      </c>
      <c r="AH620" s="18">
        <f t="shared" si="150"/>
        <v>109610</v>
      </c>
      <c r="AI620" s="94">
        <f t="shared" si="156"/>
        <v>102178</v>
      </c>
      <c r="AJ620" s="39">
        <f t="shared" si="157"/>
        <v>5038.690438331505</v>
      </c>
      <c r="AK620" s="35">
        <f t="shared" si="158"/>
        <v>4.931287007312244E-2</v>
      </c>
      <c r="AN620" s="41"/>
    </row>
    <row r="621" spans="1:40" s="15" customFormat="1" ht="85.5" customHeight="1" x14ac:dyDescent="0.2">
      <c r="A621" s="81">
        <v>614</v>
      </c>
      <c r="B621" s="82" t="s">
        <v>695</v>
      </c>
      <c r="C621" s="82" t="s">
        <v>1351</v>
      </c>
      <c r="D621" s="83" t="s">
        <v>1391</v>
      </c>
      <c r="E621" s="64">
        <v>80504</v>
      </c>
      <c r="F621" s="65">
        <v>80504</v>
      </c>
      <c r="G621" s="25" t="s">
        <v>1392</v>
      </c>
      <c r="H621" s="52" t="s">
        <v>1393</v>
      </c>
      <c r="I621" s="62">
        <v>300000</v>
      </c>
      <c r="J621" s="66">
        <v>300000</v>
      </c>
      <c r="K621" s="28" t="s">
        <v>1394</v>
      </c>
      <c r="L621" s="55" t="s">
        <v>1395</v>
      </c>
      <c r="M621" s="67">
        <v>86221</v>
      </c>
      <c r="N621" s="68">
        <v>86221</v>
      </c>
      <c r="O621" s="25" t="s">
        <v>1398</v>
      </c>
      <c r="P621" s="75" t="s">
        <v>1399</v>
      </c>
      <c r="Q621" s="69">
        <v>99155</v>
      </c>
      <c r="R621" s="63">
        <v>99155</v>
      </c>
      <c r="S621" s="24" t="s">
        <v>80</v>
      </c>
      <c r="T621" s="54" t="s">
        <v>81</v>
      </c>
      <c r="U621" s="18">
        <v>106366</v>
      </c>
      <c r="V621" s="18">
        <v>106366</v>
      </c>
      <c r="W621" s="18" t="s">
        <v>1396</v>
      </c>
      <c r="X621" s="77" t="s">
        <v>1397</v>
      </c>
      <c r="Y621" s="49">
        <f t="shared" si="151"/>
        <v>99155</v>
      </c>
      <c r="Z621" s="16">
        <f t="shared" si="152"/>
        <v>93109.422099484655</v>
      </c>
      <c r="AA621" s="35">
        <f t="shared" si="153"/>
        <v>0.93902901618158086</v>
      </c>
      <c r="AB621" s="36">
        <f t="shared" si="154"/>
        <v>192264.42209948465</v>
      </c>
      <c r="AC621" s="36">
        <f t="shared" si="155"/>
        <v>6045.5779005153454</v>
      </c>
      <c r="AD621" s="18">
        <f t="shared" si="146"/>
        <v>80504</v>
      </c>
      <c r="AE621" s="18" t="str">
        <f t="shared" si="147"/>
        <v/>
      </c>
      <c r="AF621" s="18">
        <f t="shared" si="148"/>
        <v>86221</v>
      </c>
      <c r="AG621" s="18">
        <f t="shared" si="149"/>
        <v>99155</v>
      </c>
      <c r="AH621" s="18">
        <f t="shared" si="150"/>
        <v>106366</v>
      </c>
      <c r="AI621" s="94">
        <f t="shared" si="156"/>
        <v>92688</v>
      </c>
      <c r="AJ621" s="39">
        <f t="shared" si="157"/>
        <v>11812.757355221233</v>
      </c>
      <c r="AK621" s="35">
        <f t="shared" si="158"/>
        <v>0.12744645860544226</v>
      </c>
      <c r="AN621" s="41"/>
    </row>
    <row r="622" spans="1:40" s="15" customFormat="1" ht="85.5" customHeight="1" x14ac:dyDescent="0.2">
      <c r="A622" s="81">
        <v>615</v>
      </c>
      <c r="B622" s="82" t="s">
        <v>696</v>
      </c>
      <c r="C622" s="82" t="s">
        <v>1352</v>
      </c>
      <c r="D622" s="83" t="s">
        <v>1391</v>
      </c>
      <c r="E622" s="64">
        <v>165442</v>
      </c>
      <c r="F622" s="65">
        <v>165442</v>
      </c>
      <c r="G622" s="25" t="s">
        <v>1392</v>
      </c>
      <c r="H622" s="52" t="s">
        <v>1393</v>
      </c>
      <c r="I622" s="62">
        <v>400000</v>
      </c>
      <c r="J622" s="66">
        <v>400000</v>
      </c>
      <c r="K622" s="28" t="s">
        <v>1394</v>
      </c>
      <c r="L622" s="55" t="s">
        <v>1395</v>
      </c>
      <c r="M622" s="67">
        <v>177191</v>
      </c>
      <c r="N622" s="68">
        <v>177191</v>
      </c>
      <c r="O622" s="25" t="s">
        <v>1398</v>
      </c>
      <c r="P622" s="75" t="s">
        <v>1399</v>
      </c>
      <c r="Q622" s="69">
        <v>203770</v>
      </c>
      <c r="R622" s="63">
        <v>203770</v>
      </c>
      <c r="S622" s="24" t="s">
        <v>80</v>
      </c>
      <c r="T622" s="54" t="s">
        <v>81</v>
      </c>
      <c r="U622" s="18">
        <v>218591</v>
      </c>
      <c r="V622" s="18">
        <v>218591</v>
      </c>
      <c r="W622" s="18" t="s">
        <v>1396</v>
      </c>
      <c r="X622" s="77" t="s">
        <v>1397</v>
      </c>
      <c r="Y622" s="49">
        <f t="shared" si="151"/>
        <v>203770</v>
      </c>
      <c r="Z622" s="16">
        <f t="shared" si="152"/>
        <v>95694.487849091893</v>
      </c>
      <c r="AA622" s="35">
        <f t="shared" si="153"/>
        <v>0.46962010035379054</v>
      </c>
      <c r="AB622" s="36">
        <f t="shared" si="154"/>
        <v>299464.48784909188</v>
      </c>
      <c r="AC622" s="36">
        <f t="shared" si="155"/>
        <v>108075.51215090811</v>
      </c>
      <c r="AD622" s="18">
        <f t="shared" si="146"/>
        <v>165442</v>
      </c>
      <c r="AE622" s="18" t="str">
        <f t="shared" si="147"/>
        <v/>
      </c>
      <c r="AF622" s="18">
        <f t="shared" si="148"/>
        <v>177191</v>
      </c>
      <c r="AG622" s="18">
        <f t="shared" si="149"/>
        <v>203770</v>
      </c>
      <c r="AH622" s="18">
        <f t="shared" si="150"/>
        <v>218591</v>
      </c>
      <c r="AI622" s="94">
        <f t="shared" si="156"/>
        <v>190480.5</v>
      </c>
      <c r="AJ622" s="39">
        <f t="shared" si="157"/>
        <v>24276.113204822006</v>
      </c>
      <c r="AK622" s="35">
        <f t="shared" si="158"/>
        <v>0.12744671084348269</v>
      </c>
      <c r="AN622" s="41"/>
    </row>
    <row r="623" spans="1:40" s="15" customFormat="1" ht="85.5" customHeight="1" x14ac:dyDescent="0.2">
      <c r="A623" s="81">
        <v>616</v>
      </c>
      <c r="B623" s="82" t="s">
        <v>697</v>
      </c>
      <c r="C623" s="82" t="s">
        <v>1353</v>
      </c>
      <c r="D623" s="83" t="s">
        <v>1391</v>
      </c>
      <c r="E623" s="64">
        <v>80619</v>
      </c>
      <c r="F623" s="65">
        <v>80619</v>
      </c>
      <c r="G623" s="25" t="s">
        <v>1392</v>
      </c>
      <c r="H623" s="52" t="s">
        <v>1393</v>
      </c>
      <c r="I623" s="62">
        <v>150000</v>
      </c>
      <c r="J623" s="66">
        <v>150000</v>
      </c>
      <c r="K623" s="28" t="s">
        <v>1394</v>
      </c>
      <c r="L623" s="55" t="s">
        <v>1395</v>
      </c>
      <c r="M623" s="67">
        <v>86345</v>
      </c>
      <c r="N623" s="68">
        <v>86345</v>
      </c>
      <c r="O623" s="25" t="s">
        <v>1398</v>
      </c>
      <c r="P623" s="75" t="s">
        <v>1399</v>
      </c>
      <c r="Q623" s="69">
        <v>99296</v>
      </c>
      <c r="R623" s="63">
        <v>99296</v>
      </c>
      <c r="S623" s="24" t="s">
        <v>80</v>
      </c>
      <c r="T623" s="54" t="s">
        <v>81</v>
      </c>
      <c r="U623" s="18">
        <v>106518</v>
      </c>
      <c r="V623" s="18">
        <v>106518</v>
      </c>
      <c r="W623" s="18" t="s">
        <v>1396</v>
      </c>
      <c r="X623" s="77" t="s">
        <v>1397</v>
      </c>
      <c r="Y623" s="49">
        <f t="shared" si="151"/>
        <v>99296</v>
      </c>
      <c r="Z623" s="16">
        <f t="shared" si="152"/>
        <v>27392.03656722149</v>
      </c>
      <c r="AA623" s="35">
        <f t="shared" si="153"/>
        <v>0.27586243723031634</v>
      </c>
      <c r="AB623" s="36">
        <f t="shared" si="154"/>
        <v>126688.03656722148</v>
      </c>
      <c r="AC623" s="36">
        <f t="shared" si="155"/>
        <v>71903.963432778517</v>
      </c>
      <c r="AD623" s="18">
        <f t="shared" si="146"/>
        <v>80619</v>
      </c>
      <c r="AE623" s="18" t="str">
        <f t="shared" si="147"/>
        <v/>
      </c>
      <c r="AF623" s="18">
        <f t="shared" si="148"/>
        <v>86345</v>
      </c>
      <c r="AG623" s="18">
        <f t="shared" si="149"/>
        <v>99296</v>
      </c>
      <c r="AH623" s="18">
        <f t="shared" si="150"/>
        <v>106518</v>
      </c>
      <c r="AI623" s="94">
        <f t="shared" si="156"/>
        <v>92820.5</v>
      </c>
      <c r="AJ623" s="39">
        <f t="shared" si="157"/>
        <v>11829.381570197715</v>
      </c>
      <c r="AK623" s="35">
        <f t="shared" si="158"/>
        <v>0.12744363120428909</v>
      </c>
      <c r="AN623" s="41"/>
    </row>
    <row r="624" spans="1:40" s="15" customFormat="1" ht="85.5" customHeight="1" x14ac:dyDescent="0.2">
      <c r="A624" s="81">
        <v>617</v>
      </c>
      <c r="B624" s="82" t="s">
        <v>698</v>
      </c>
      <c r="C624" s="82" t="s">
        <v>1354</v>
      </c>
      <c r="D624" s="83" t="s">
        <v>1391</v>
      </c>
      <c r="E624" s="64">
        <v>190875</v>
      </c>
      <c r="F624" s="65">
        <v>190875</v>
      </c>
      <c r="G624" s="25" t="s">
        <v>1392</v>
      </c>
      <c r="H624" s="52" t="s">
        <v>1393</v>
      </c>
      <c r="I624" s="62">
        <v>650000</v>
      </c>
      <c r="J624" s="66">
        <v>650000</v>
      </c>
      <c r="K624" s="28" t="s">
        <v>1394</v>
      </c>
      <c r="L624" s="55" t="s">
        <v>1395</v>
      </c>
      <c r="M624" s="67">
        <v>204430</v>
      </c>
      <c r="N624" s="68">
        <v>204430</v>
      </c>
      <c r="O624" s="25" t="s">
        <v>1398</v>
      </c>
      <c r="P624" s="75" t="s">
        <v>1399</v>
      </c>
      <c r="Q624" s="69">
        <v>235095</v>
      </c>
      <c r="R624" s="63">
        <v>235095</v>
      </c>
      <c r="S624" s="24" t="s">
        <v>80</v>
      </c>
      <c r="T624" s="54" t="s">
        <v>81</v>
      </c>
      <c r="U624" s="18">
        <v>252194</v>
      </c>
      <c r="V624" s="18">
        <v>252194</v>
      </c>
      <c r="W624" s="18" t="s">
        <v>1396</v>
      </c>
      <c r="X624" s="77" t="s">
        <v>1397</v>
      </c>
      <c r="Y624" s="49">
        <f t="shared" si="151"/>
        <v>235095</v>
      </c>
      <c r="Z624" s="16">
        <f t="shared" si="152"/>
        <v>193537.78017405284</v>
      </c>
      <c r="AA624" s="35">
        <f t="shared" si="153"/>
        <v>0.82323222601098633</v>
      </c>
      <c r="AB624" s="36">
        <f t="shared" si="154"/>
        <v>428632.78017405281</v>
      </c>
      <c r="AC624" s="36">
        <f t="shared" si="155"/>
        <v>41557.219825947162</v>
      </c>
      <c r="AD624" s="18">
        <f t="shared" si="146"/>
        <v>190875</v>
      </c>
      <c r="AE624" s="18" t="str">
        <f t="shared" si="147"/>
        <v/>
      </c>
      <c r="AF624" s="18">
        <f t="shared" si="148"/>
        <v>204430</v>
      </c>
      <c r="AG624" s="18">
        <f t="shared" si="149"/>
        <v>235095</v>
      </c>
      <c r="AH624" s="18">
        <f t="shared" si="150"/>
        <v>252194</v>
      </c>
      <c r="AI624" s="94">
        <f t="shared" si="156"/>
        <v>219762.5</v>
      </c>
      <c r="AJ624" s="39">
        <f t="shared" si="157"/>
        <v>28007.861854605515</v>
      </c>
      <c r="AK624" s="35">
        <f t="shared" si="158"/>
        <v>0.1274460467759764</v>
      </c>
      <c r="AN624" s="41"/>
    </row>
    <row r="625" spans="1:40" s="15" customFormat="1" ht="85.5" customHeight="1" x14ac:dyDescent="0.2">
      <c r="A625" s="81">
        <v>618</v>
      </c>
      <c r="B625" s="82" t="s">
        <v>699</v>
      </c>
      <c r="C625" s="82" t="s">
        <v>1355</v>
      </c>
      <c r="D625" s="83" t="s">
        <v>1391</v>
      </c>
      <c r="E625" s="64">
        <v>120965</v>
      </c>
      <c r="F625" s="65">
        <v>120965</v>
      </c>
      <c r="G625" s="25" t="s">
        <v>1392</v>
      </c>
      <c r="H625" s="52" t="s">
        <v>1393</v>
      </c>
      <c r="I625" s="62">
        <v>250000</v>
      </c>
      <c r="J625" s="66">
        <v>250000</v>
      </c>
      <c r="K625" s="28" t="s">
        <v>1394</v>
      </c>
      <c r="L625" s="55" t="s">
        <v>1395</v>
      </c>
      <c r="M625" s="67">
        <v>129555</v>
      </c>
      <c r="N625" s="68">
        <v>129555</v>
      </c>
      <c r="O625" s="25" t="s">
        <v>1398</v>
      </c>
      <c r="P625" s="75" t="s">
        <v>1399</v>
      </c>
      <c r="Q625" s="69">
        <v>148989</v>
      </c>
      <c r="R625" s="63">
        <v>148989</v>
      </c>
      <c r="S625" s="24" t="s">
        <v>80</v>
      </c>
      <c r="T625" s="54" t="s">
        <v>81</v>
      </c>
      <c r="U625" s="18">
        <v>159825</v>
      </c>
      <c r="V625" s="18">
        <v>159825</v>
      </c>
      <c r="W625" s="18" t="s">
        <v>1396</v>
      </c>
      <c r="X625" s="77" t="s">
        <v>1397</v>
      </c>
      <c r="Y625" s="49">
        <f t="shared" si="151"/>
        <v>148989</v>
      </c>
      <c r="Z625" s="16">
        <f t="shared" si="152"/>
        <v>51610.263719535484</v>
      </c>
      <c r="AA625" s="35">
        <f t="shared" si="153"/>
        <v>0.34640318224523614</v>
      </c>
      <c r="AB625" s="36">
        <f t="shared" si="154"/>
        <v>200599.26371953549</v>
      </c>
      <c r="AC625" s="36">
        <f t="shared" si="155"/>
        <v>97378.736280464509</v>
      </c>
      <c r="AD625" s="18">
        <f t="shared" si="146"/>
        <v>120965</v>
      </c>
      <c r="AE625" s="18" t="str">
        <f t="shared" si="147"/>
        <v/>
      </c>
      <c r="AF625" s="18">
        <f t="shared" si="148"/>
        <v>129555</v>
      </c>
      <c r="AG625" s="18">
        <f t="shared" si="149"/>
        <v>148989</v>
      </c>
      <c r="AH625" s="18">
        <f t="shared" si="150"/>
        <v>159825</v>
      </c>
      <c r="AI625" s="94">
        <f t="shared" si="156"/>
        <v>139272</v>
      </c>
      <c r="AJ625" s="39">
        <f t="shared" si="157"/>
        <v>17749.658278400741</v>
      </c>
      <c r="AK625" s="35">
        <f t="shared" si="158"/>
        <v>0.12744599257855665</v>
      </c>
      <c r="AN625" s="41"/>
    </row>
    <row r="626" spans="1:40" s="15" customFormat="1" ht="85.5" customHeight="1" x14ac:dyDescent="0.2">
      <c r="A626" s="81">
        <v>619</v>
      </c>
      <c r="B626" s="82" t="s">
        <v>700</v>
      </c>
      <c r="C626" s="82" t="s">
        <v>1356</v>
      </c>
      <c r="D626" s="83" t="s">
        <v>1391</v>
      </c>
      <c r="E626" s="64">
        <v>15216</v>
      </c>
      <c r="F626" s="65">
        <v>15216</v>
      </c>
      <c r="G626" s="25" t="s">
        <v>1392</v>
      </c>
      <c r="H626" s="52" t="s">
        <v>1393</v>
      </c>
      <c r="I626" s="62">
        <v>50000</v>
      </c>
      <c r="J626" s="66">
        <v>50000</v>
      </c>
      <c r="K626" s="28" t="s">
        <v>1394</v>
      </c>
      <c r="L626" s="55" t="s">
        <v>1395</v>
      </c>
      <c r="M626" s="67">
        <v>16296</v>
      </c>
      <c r="N626" s="68">
        <v>16296</v>
      </c>
      <c r="O626" s="25" t="s">
        <v>1398</v>
      </c>
      <c r="P626" s="75" t="s">
        <v>1399</v>
      </c>
      <c r="Q626" s="69">
        <v>18741</v>
      </c>
      <c r="R626" s="63">
        <v>18741</v>
      </c>
      <c r="S626" s="24" t="s">
        <v>80</v>
      </c>
      <c r="T626" s="54" t="s">
        <v>81</v>
      </c>
      <c r="U626" s="18">
        <v>20104</v>
      </c>
      <c r="V626" s="18">
        <v>20104</v>
      </c>
      <c r="W626" s="18" t="s">
        <v>1396</v>
      </c>
      <c r="X626" s="77" t="s">
        <v>1397</v>
      </c>
      <c r="Y626" s="49">
        <f t="shared" si="151"/>
        <v>18741</v>
      </c>
      <c r="Z626" s="16">
        <f t="shared" si="152"/>
        <v>14622.933009488896</v>
      </c>
      <c r="AA626" s="35">
        <f t="shared" si="153"/>
        <v>0.7802642873640091</v>
      </c>
      <c r="AB626" s="36">
        <f t="shared" si="154"/>
        <v>33363.933009488894</v>
      </c>
      <c r="AC626" s="36">
        <f t="shared" si="155"/>
        <v>4118.0669905111044</v>
      </c>
      <c r="AD626" s="18">
        <f t="shared" si="146"/>
        <v>15216</v>
      </c>
      <c r="AE626" s="18" t="str">
        <f t="shared" si="147"/>
        <v/>
      </c>
      <c r="AF626" s="18">
        <f t="shared" si="148"/>
        <v>16296</v>
      </c>
      <c r="AG626" s="18">
        <f t="shared" si="149"/>
        <v>18741</v>
      </c>
      <c r="AH626" s="18">
        <f t="shared" si="150"/>
        <v>20104</v>
      </c>
      <c r="AI626" s="94">
        <f t="shared" si="156"/>
        <v>17518.5</v>
      </c>
      <c r="AJ626" s="39">
        <f t="shared" si="157"/>
        <v>2232.7342542273141</v>
      </c>
      <c r="AK626" s="35">
        <f t="shared" si="158"/>
        <v>0.1274500815838864</v>
      </c>
      <c r="AN626" s="41"/>
    </row>
    <row r="627" spans="1:40" s="15" customFormat="1" ht="85.5" customHeight="1" x14ac:dyDescent="0.2">
      <c r="A627" s="81">
        <v>620</v>
      </c>
      <c r="B627" s="82" t="s">
        <v>701</v>
      </c>
      <c r="C627" s="82" t="s">
        <v>1357</v>
      </c>
      <c r="D627" s="83" t="s">
        <v>1391</v>
      </c>
      <c r="E627" s="64">
        <v>365824</v>
      </c>
      <c r="F627" s="65">
        <v>365824</v>
      </c>
      <c r="G627" s="25" t="s">
        <v>1392</v>
      </c>
      <c r="H627" s="52" t="s">
        <v>1393</v>
      </c>
      <c r="I627" s="62">
        <v>500000</v>
      </c>
      <c r="J627" s="66">
        <v>500000</v>
      </c>
      <c r="K627" s="28" t="s">
        <v>1394</v>
      </c>
      <c r="L627" s="55" t="s">
        <v>1395</v>
      </c>
      <c r="M627" s="67">
        <v>391804</v>
      </c>
      <c r="N627" s="68">
        <v>391804</v>
      </c>
      <c r="O627" s="25" t="s">
        <v>1398</v>
      </c>
      <c r="P627" s="75" t="s">
        <v>1399</v>
      </c>
      <c r="Q627" s="69">
        <v>450575</v>
      </c>
      <c r="R627" s="63">
        <v>450575</v>
      </c>
      <c r="S627" s="24" t="s">
        <v>80</v>
      </c>
      <c r="T627" s="54" t="s">
        <v>81</v>
      </c>
      <c r="U627" s="18">
        <v>483347</v>
      </c>
      <c r="V627" s="18">
        <v>483347</v>
      </c>
      <c r="W627" s="18" t="s">
        <v>1396</v>
      </c>
      <c r="X627" s="77" t="s">
        <v>1397</v>
      </c>
      <c r="Y627" s="49">
        <f t="shared" si="151"/>
        <v>450575</v>
      </c>
      <c r="Z627" s="16">
        <f t="shared" si="152"/>
        <v>57882.30715425915</v>
      </c>
      <c r="AA627" s="35">
        <f t="shared" si="153"/>
        <v>0.12846320180715565</v>
      </c>
      <c r="AB627" s="36">
        <f t="shared" si="154"/>
        <v>508457.30715425918</v>
      </c>
      <c r="AC627" s="36">
        <f t="shared" si="155"/>
        <v>392692.69284574082</v>
      </c>
      <c r="AD627" s="18" t="str">
        <f t="shared" si="146"/>
        <v/>
      </c>
      <c r="AE627" s="18">
        <f t="shared" si="147"/>
        <v>500000</v>
      </c>
      <c r="AF627" s="18" t="str">
        <f t="shared" si="148"/>
        <v/>
      </c>
      <c r="AG627" s="18">
        <f t="shared" si="149"/>
        <v>450575</v>
      </c>
      <c r="AH627" s="18">
        <f t="shared" si="150"/>
        <v>483347</v>
      </c>
      <c r="AI627" s="94">
        <f t="shared" si="156"/>
        <v>483347</v>
      </c>
      <c r="AJ627" s="39">
        <f t="shared" si="157"/>
        <v>25146.759294191368</v>
      </c>
      <c r="AK627" s="35">
        <f t="shared" si="158"/>
        <v>5.2026306761377164E-2</v>
      </c>
      <c r="AN627" s="41"/>
    </row>
    <row r="628" spans="1:40" s="15" customFormat="1" ht="85.5" customHeight="1" x14ac:dyDescent="0.2">
      <c r="A628" s="81">
        <v>621</v>
      </c>
      <c r="B628" s="82" t="s">
        <v>702</v>
      </c>
      <c r="C628" s="82" t="s">
        <v>1358</v>
      </c>
      <c r="D628" s="83" t="s">
        <v>1391</v>
      </c>
      <c r="E628" s="64">
        <v>618235</v>
      </c>
      <c r="F628" s="65">
        <v>618235</v>
      </c>
      <c r="G628" s="25" t="s">
        <v>1392</v>
      </c>
      <c r="H628" s="52" t="s">
        <v>1393</v>
      </c>
      <c r="I628" s="62">
        <v>1500000</v>
      </c>
      <c r="J628" s="66">
        <v>1500000</v>
      </c>
      <c r="K628" s="28" t="s">
        <v>1394</v>
      </c>
      <c r="L628" s="55" t="s">
        <v>1395</v>
      </c>
      <c r="M628" s="67">
        <v>661512</v>
      </c>
      <c r="N628" s="68">
        <v>661512</v>
      </c>
      <c r="O628" s="25" t="s">
        <v>1398</v>
      </c>
      <c r="P628" s="75" t="s">
        <v>1399</v>
      </c>
      <c r="Q628" s="69">
        <v>760739</v>
      </c>
      <c r="R628" s="63">
        <v>760739</v>
      </c>
      <c r="S628" s="24" t="s">
        <v>80</v>
      </c>
      <c r="T628" s="54" t="s">
        <v>81</v>
      </c>
      <c r="U628" s="18">
        <v>1216071</v>
      </c>
      <c r="V628" s="18">
        <v>1216071</v>
      </c>
      <c r="W628" s="18" t="s">
        <v>1396</v>
      </c>
      <c r="X628" s="77" t="s">
        <v>1397</v>
      </c>
      <c r="Y628" s="49">
        <f t="shared" si="151"/>
        <v>760739</v>
      </c>
      <c r="Z628" s="16">
        <f t="shared" si="152"/>
        <v>388071.59316329769</v>
      </c>
      <c r="AA628" s="35">
        <f t="shared" si="153"/>
        <v>0.51012448837682522</v>
      </c>
      <c r="AB628" s="36">
        <f t="shared" si="154"/>
        <v>1148810.5931632977</v>
      </c>
      <c r="AC628" s="36">
        <f t="shared" si="155"/>
        <v>372667.40683670231</v>
      </c>
      <c r="AD628" s="18">
        <f t="shared" si="146"/>
        <v>618235</v>
      </c>
      <c r="AE628" s="18" t="str">
        <f t="shared" si="147"/>
        <v/>
      </c>
      <c r="AF628" s="18">
        <f t="shared" si="148"/>
        <v>661512</v>
      </c>
      <c r="AG628" s="18">
        <f t="shared" si="149"/>
        <v>760739</v>
      </c>
      <c r="AH628" s="18" t="str">
        <f t="shared" si="150"/>
        <v/>
      </c>
      <c r="AI628" s="94">
        <f t="shared" si="156"/>
        <v>661512</v>
      </c>
      <c r="AJ628" s="39">
        <f t="shared" si="157"/>
        <v>73059.66314595216</v>
      </c>
      <c r="AK628" s="35">
        <f t="shared" si="158"/>
        <v>0.11044344342347857</v>
      </c>
      <c r="AN628" s="41"/>
    </row>
    <row r="629" spans="1:40" s="15" customFormat="1" ht="85.5" customHeight="1" x14ac:dyDescent="0.2">
      <c r="A629" s="81">
        <v>622</v>
      </c>
      <c r="B629" s="82" t="s">
        <v>703</v>
      </c>
      <c r="C629" s="82" t="s">
        <v>1359</v>
      </c>
      <c r="D629" s="83" t="s">
        <v>1391</v>
      </c>
      <c r="E629" s="64">
        <v>424862</v>
      </c>
      <c r="F629" s="65">
        <v>424862</v>
      </c>
      <c r="G629" s="25" t="s">
        <v>1392</v>
      </c>
      <c r="H629" s="52" t="s">
        <v>1393</v>
      </c>
      <c r="I629" s="62">
        <v>1800000</v>
      </c>
      <c r="J629" s="66">
        <v>1800000</v>
      </c>
      <c r="K629" s="28" t="s">
        <v>1394</v>
      </c>
      <c r="L629" s="55" t="s">
        <v>1395</v>
      </c>
      <c r="M629" s="67">
        <v>455035</v>
      </c>
      <c r="N629" s="68">
        <v>455035</v>
      </c>
      <c r="O629" s="25" t="s">
        <v>1398</v>
      </c>
      <c r="P629" s="75" t="s">
        <v>1399</v>
      </c>
      <c r="Q629" s="69">
        <v>523290</v>
      </c>
      <c r="R629" s="63">
        <v>523290</v>
      </c>
      <c r="S629" s="24" t="s">
        <v>80</v>
      </c>
      <c r="T629" s="54" t="s">
        <v>81</v>
      </c>
      <c r="U629" s="18"/>
      <c r="V629" s="18"/>
      <c r="W629" s="18" t="s">
        <v>1396</v>
      </c>
      <c r="X629" s="77" t="s">
        <v>1397</v>
      </c>
      <c r="Y629" s="49">
        <f t="shared" si="151"/>
        <v>489162.5</v>
      </c>
      <c r="Z629" s="16">
        <f t="shared" si="152"/>
        <v>667406.73633768235</v>
      </c>
      <c r="AA629" s="35">
        <f t="shared" si="153"/>
        <v>1.3643865511720181</v>
      </c>
      <c r="AB629" s="36">
        <f t="shared" si="154"/>
        <v>1156569.2363376822</v>
      </c>
      <c r="AC629" s="36">
        <f t="shared" si="155"/>
        <v>-178244.23633768235</v>
      </c>
      <c r="AD629" s="18">
        <f t="shared" si="146"/>
        <v>424862</v>
      </c>
      <c r="AE629" s="18" t="str">
        <f t="shared" si="147"/>
        <v/>
      </c>
      <c r="AF629" s="18">
        <f t="shared" si="148"/>
        <v>455035</v>
      </c>
      <c r="AG629" s="18">
        <f t="shared" si="149"/>
        <v>523290</v>
      </c>
      <c r="AH629" s="18" t="str">
        <f t="shared" si="150"/>
        <v/>
      </c>
      <c r="AI629" s="94">
        <f t="shared" si="156"/>
        <v>455035</v>
      </c>
      <c r="AJ629" s="39">
        <f t="shared" si="157"/>
        <v>50426.887897231965</v>
      </c>
      <c r="AK629" s="35">
        <f t="shared" si="158"/>
        <v>0.11081980044882694</v>
      </c>
      <c r="AN629" s="41"/>
    </row>
    <row r="630" spans="1:40" s="15" customFormat="1" ht="85.5" customHeight="1" x14ac:dyDescent="0.2">
      <c r="A630" s="81">
        <v>623</v>
      </c>
      <c r="B630" s="82" t="s">
        <v>704</v>
      </c>
      <c r="C630" s="82" t="s">
        <v>1360</v>
      </c>
      <c r="D630" s="83" t="s">
        <v>1391</v>
      </c>
      <c r="E630" s="64">
        <v>883193</v>
      </c>
      <c r="F630" s="65">
        <v>883193</v>
      </c>
      <c r="G630" s="25" t="s">
        <v>1392</v>
      </c>
      <c r="H630" s="52" t="s">
        <v>1393</v>
      </c>
      <c r="I630" s="62">
        <v>3500000</v>
      </c>
      <c r="J630" s="66">
        <v>3500000</v>
      </c>
      <c r="K630" s="28" t="s">
        <v>1394</v>
      </c>
      <c r="L630" s="55" t="s">
        <v>1395</v>
      </c>
      <c r="M630" s="67">
        <v>945017</v>
      </c>
      <c r="N630" s="68">
        <v>945017</v>
      </c>
      <c r="O630" s="25" t="s">
        <v>1398</v>
      </c>
      <c r="P630" s="75" t="s">
        <v>1399</v>
      </c>
      <c r="Q630" s="69">
        <v>1086769</v>
      </c>
      <c r="R630" s="63">
        <v>1086769</v>
      </c>
      <c r="S630" s="24" t="s">
        <v>80</v>
      </c>
      <c r="T630" s="54" t="s">
        <v>81</v>
      </c>
      <c r="U630" s="18"/>
      <c r="V630" s="18"/>
      <c r="W630" s="18" t="s">
        <v>1396</v>
      </c>
      <c r="X630" s="77" t="s">
        <v>1397</v>
      </c>
      <c r="Y630" s="49">
        <f t="shared" si="151"/>
        <v>1015893</v>
      </c>
      <c r="Z630" s="16">
        <f t="shared" si="152"/>
        <v>1267039.1959589294</v>
      </c>
      <c r="AA630" s="35">
        <f t="shared" si="153"/>
        <v>1.2472171734217377</v>
      </c>
      <c r="AB630" s="36">
        <f t="shared" si="154"/>
        <v>2282932.1959589291</v>
      </c>
      <c r="AC630" s="36">
        <f t="shared" si="155"/>
        <v>-251146.19595892937</v>
      </c>
      <c r="AD630" s="18">
        <f t="shared" si="146"/>
        <v>883193</v>
      </c>
      <c r="AE630" s="18" t="str">
        <f t="shared" si="147"/>
        <v/>
      </c>
      <c r="AF630" s="18">
        <f t="shared" si="148"/>
        <v>945017</v>
      </c>
      <c r="AG630" s="18">
        <f t="shared" si="149"/>
        <v>1086769</v>
      </c>
      <c r="AH630" s="18" t="str">
        <f t="shared" si="150"/>
        <v/>
      </c>
      <c r="AI630" s="94">
        <f t="shared" si="156"/>
        <v>945017</v>
      </c>
      <c r="AJ630" s="39">
        <f t="shared" si="157"/>
        <v>104370.3535939844</v>
      </c>
      <c r="AK630" s="35">
        <f t="shared" si="158"/>
        <v>0.11044283181570744</v>
      </c>
      <c r="AN630" s="41"/>
    </row>
    <row r="631" spans="1:40" s="15" customFormat="1" ht="85.5" customHeight="1" x14ac:dyDescent="0.2">
      <c r="A631" s="81">
        <v>624</v>
      </c>
      <c r="B631" s="82" t="s">
        <v>705</v>
      </c>
      <c r="C631" s="82" t="s">
        <v>1361</v>
      </c>
      <c r="D631" s="83" t="s">
        <v>1391</v>
      </c>
      <c r="E631" s="64">
        <v>153916</v>
      </c>
      <c r="F631" s="65">
        <v>153916</v>
      </c>
      <c r="G631" s="25" t="s">
        <v>1392</v>
      </c>
      <c r="H631" s="52" t="s">
        <v>1393</v>
      </c>
      <c r="I631" s="62">
        <v>400000</v>
      </c>
      <c r="J631" s="66">
        <v>400000</v>
      </c>
      <c r="K631" s="28" t="s">
        <v>1394</v>
      </c>
      <c r="L631" s="55" t="s">
        <v>1395</v>
      </c>
      <c r="M631" s="67">
        <v>164847</v>
      </c>
      <c r="N631" s="68">
        <v>164847</v>
      </c>
      <c r="O631" s="25" t="s">
        <v>1398</v>
      </c>
      <c r="P631" s="75" t="s">
        <v>1399</v>
      </c>
      <c r="Q631" s="69">
        <v>189574</v>
      </c>
      <c r="R631" s="63">
        <v>189574</v>
      </c>
      <c r="S631" s="24" t="s">
        <v>80</v>
      </c>
      <c r="T631" s="54" t="s">
        <v>81</v>
      </c>
      <c r="U631" s="18">
        <v>203362</v>
      </c>
      <c r="V631" s="18">
        <v>203362</v>
      </c>
      <c r="W631" s="18" t="s">
        <v>1396</v>
      </c>
      <c r="X631" s="77" t="s">
        <v>1397</v>
      </c>
      <c r="Y631" s="49">
        <f t="shared" si="151"/>
        <v>189574</v>
      </c>
      <c r="Z631" s="16">
        <f t="shared" si="152"/>
        <v>101222.69960932675</v>
      </c>
      <c r="AA631" s="35">
        <f t="shared" si="153"/>
        <v>0.53394821868677533</v>
      </c>
      <c r="AB631" s="36">
        <f t="shared" si="154"/>
        <v>290796.69960932678</v>
      </c>
      <c r="AC631" s="36">
        <f t="shared" si="155"/>
        <v>88351.300390673248</v>
      </c>
      <c r="AD631" s="18">
        <f t="shared" si="146"/>
        <v>153916</v>
      </c>
      <c r="AE631" s="18" t="str">
        <f t="shared" si="147"/>
        <v/>
      </c>
      <c r="AF631" s="18">
        <f t="shared" si="148"/>
        <v>164847</v>
      </c>
      <c r="AG631" s="18">
        <f t="shared" si="149"/>
        <v>189574</v>
      </c>
      <c r="AH631" s="18">
        <f t="shared" si="150"/>
        <v>203362</v>
      </c>
      <c r="AI631" s="94">
        <f t="shared" si="156"/>
        <v>177210.5</v>
      </c>
      <c r="AJ631" s="39">
        <f t="shared" si="157"/>
        <v>22584.702305985793</v>
      </c>
      <c r="AK631" s="35">
        <f t="shared" si="158"/>
        <v>0.12744562148397409</v>
      </c>
      <c r="AN631" s="41"/>
    </row>
    <row r="632" spans="1:40" s="15" customFormat="1" ht="85.5" customHeight="1" x14ac:dyDescent="0.2">
      <c r="A632" s="81">
        <v>625</v>
      </c>
      <c r="B632" s="82" t="s">
        <v>706</v>
      </c>
      <c r="C632" s="82" t="s">
        <v>1361</v>
      </c>
      <c r="D632" s="83" t="s">
        <v>1391</v>
      </c>
      <c r="E632" s="64">
        <v>353277</v>
      </c>
      <c r="F632" s="65">
        <v>353277</v>
      </c>
      <c r="G632" s="25" t="s">
        <v>1392</v>
      </c>
      <c r="H632" s="52" t="s">
        <v>1393</v>
      </c>
      <c r="I632" s="62">
        <v>950000</v>
      </c>
      <c r="J632" s="66">
        <v>950000</v>
      </c>
      <c r="K632" s="28" t="s">
        <v>1394</v>
      </c>
      <c r="L632" s="55" t="s">
        <v>1395</v>
      </c>
      <c r="M632" s="67">
        <v>378007</v>
      </c>
      <c r="N632" s="68">
        <v>378007</v>
      </c>
      <c r="O632" s="25" t="s">
        <v>1398</v>
      </c>
      <c r="P632" s="75" t="s">
        <v>1399</v>
      </c>
      <c r="Q632" s="69">
        <v>434708</v>
      </c>
      <c r="R632" s="63">
        <v>434708</v>
      </c>
      <c r="S632" s="24" t="s">
        <v>80</v>
      </c>
      <c r="T632" s="54" t="s">
        <v>81</v>
      </c>
      <c r="U632" s="18">
        <v>466326</v>
      </c>
      <c r="V632" s="18">
        <v>466326</v>
      </c>
      <c r="W632" s="18" t="s">
        <v>1396</v>
      </c>
      <c r="X632" s="77" t="s">
        <v>1397</v>
      </c>
      <c r="Y632" s="49">
        <f t="shared" si="151"/>
        <v>434708</v>
      </c>
      <c r="Z632" s="16">
        <f t="shared" si="152"/>
        <v>246450.63587521942</v>
      </c>
      <c r="AA632" s="35">
        <f t="shared" si="153"/>
        <v>0.5669337483442205</v>
      </c>
      <c r="AB632" s="36">
        <f t="shared" si="154"/>
        <v>681158.63587521948</v>
      </c>
      <c r="AC632" s="36">
        <f t="shared" si="155"/>
        <v>188257.36412478058</v>
      </c>
      <c r="AD632" s="18">
        <f t="shared" si="146"/>
        <v>353277</v>
      </c>
      <c r="AE632" s="18" t="str">
        <f t="shared" si="147"/>
        <v/>
      </c>
      <c r="AF632" s="18">
        <f t="shared" si="148"/>
        <v>378007</v>
      </c>
      <c r="AG632" s="18">
        <f t="shared" si="149"/>
        <v>434708</v>
      </c>
      <c r="AH632" s="18">
        <f t="shared" si="150"/>
        <v>466326</v>
      </c>
      <c r="AI632" s="94">
        <f t="shared" si="156"/>
        <v>406357.5</v>
      </c>
      <c r="AJ632" s="39">
        <f t="shared" si="157"/>
        <v>51670.110757251787</v>
      </c>
      <c r="AK632" s="35">
        <f t="shared" si="158"/>
        <v>0.12715431795217705</v>
      </c>
      <c r="AN632" s="41"/>
    </row>
    <row r="633" spans="1:40" s="15" customFormat="1" ht="85.5" customHeight="1" x14ac:dyDescent="0.2">
      <c r="A633" s="81">
        <v>626</v>
      </c>
      <c r="B633" s="82" t="s">
        <v>707</v>
      </c>
      <c r="C633" s="82" t="s">
        <v>1362</v>
      </c>
      <c r="D633" s="83" t="s">
        <v>1391</v>
      </c>
      <c r="E633" s="64">
        <v>127144</v>
      </c>
      <c r="F633" s="65">
        <v>127144</v>
      </c>
      <c r="G633" s="25" t="s">
        <v>1392</v>
      </c>
      <c r="H633" s="52" t="s">
        <v>1393</v>
      </c>
      <c r="I633" s="62">
        <v>500000</v>
      </c>
      <c r="J633" s="66">
        <v>500000</v>
      </c>
      <c r="K633" s="28" t="s">
        <v>1394</v>
      </c>
      <c r="L633" s="55" t="s">
        <v>1395</v>
      </c>
      <c r="M633" s="67">
        <v>136173</v>
      </c>
      <c r="N633" s="68">
        <v>136173</v>
      </c>
      <c r="O633" s="25" t="s">
        <v>1398</v>
      </c>
      <c r="P633" s="75" t="s">
        <v>1399</v>
      </c>
      <c r="Q633" s="69">
        <v>156599</v>
      </c>
      <c r="R633" s="63">
        <v>156599</v>
      </c>
      <c r="S633" s="24" t="s">
        <v>80</v>
      </c>
      <c r="T633" s="54" t="s">
        <v>81</v>
      </c>
      <c r="U633" s="18">
        <v>167989</v>
      </c>
      <c r="V633" s="18">
        <v>167989</v>
      </c>
      <c r="W633" s="18" t="s">
        <v>1396</v>
      </c>
      <c r="X633" s="77" t="s">
        <v>1397</v>
      </c>
      <c r="Y633" s="49">
        <f t="shared" si="151"/>
        <v>156599</v>
      </c>
      <c r="Z633" s="16">
        <f t="shared" si="152"/>
        <v>158701.58772205148</v>
      </c>
      <c r="AA633" s="35">
        <f t="shared" si="153"/>
        <v>1.0134265718302893</v>
      </c>
      <c r="AB633" s="36">
        <f t="shared" si="154"/>
        <v>315300.58772205148</v>
      </c>
      <c r="AC633" s="36">
        <f t="shared" si="155"/>
        <v>-2102.5877220514813</v>
      </c>
      <c r="AD633" s="18">
        <f t="shared" si="146"/>
        <v>127144</v>
      </c>
      <c r="AE633" s="18" t="str">
        <f t="shared" si="147"/>
        <v/>
      </c>
      <c r="AF633" s="18">
        <f t="shared" si="148"/>
        <v>136173</v>
      </c>
      <c r="AG633" s="18">
        <f t="shared" si="149"/>
        <v>156599</v>
      </c>
      <c r="AH633" s="18">
        <f t="shared" si="150"/>
        <v>167989</v>
      </c>
      <c r="AI633" s="94">
        <f t="shared" si="156"/>
        <v>146386</v>
      </c>
      <c r="AJ633" s="39">
        <f t="shared" si="157"/>
        <v>18656.19942315869</v>
      </c>
      <c r="AK633" s="35">
        <f t="shared" si="158"/>
        <v>0.12744524355579556</v>
      </c>
      <c r="AN633" s="41"/>
    </row>
    <row r="634" spans="1:40" s="15" customFormat="1" ht="85.5" customHeight="1" x14ac:dyDescent="0.2">
      <c r="A634" s="81">
        <v>627</v>
      </c>
      <c r="B634" s="82" t="s">
        <v>708</v>
      </c>
      <c r="C634" s="82" t="s">
        <v>1363</v>
      </c>
      <c r="D634" s="83" t="s">
        <v>1391</v>
      </c>
      <c r="E634" s="64">
        <v>1772122</v>
      </c>
      <c r="F634" s="65">
        <v>1772122</v>
      </c>
      <c r="G634" s="25" t="s">
        <v>1392</v>
      </c>
      <c r="H634" s="52" t="s">
        <v>1393</v>
      </c>
      <c r="I634" s="62">
        <v>4500000</v>
      </c>
      <c r="J634" s="66">
        <v>4500000</v>
      </c>
      <c r="K634" s="28" t="s">
        <v>1394</v>
      </c>
      <c r="L634" s="55" t="s">
        <v>1395</v>
      </c>
      <c r="M634" s="67">
        <v>1897975</v>
      </c>
      <c r="N634" s="68">
        <v>1897975</v>
      </c>
      <c r="O634" s="25" t="s">
        <v>1398</v>
      </c>
      <c r="P634" s="75" t="s">
        <v>1399</v>
      </c>
      <c r="Q634" s="69">
        <v>2182671</v>
      </c>
      <c r="R634" s="63">
        <v>2182671</v>
      </c>
      <c r="S634" s="24" t="s">
        <v>80</v>
      </c>
      <c r="T634" s="54" t="s">
        <v>81</v>
      </c>
      <c r="U634" s="18">
        <v>2341427</v>
      </c>
      <c r="V634" s="18">
        <v>2341427</v>
      </c>
      <c r="W634" s="18" t="s">
        <v>1396</v>
      </c>
      <c r="X634" s="77" t="s">
        <v>1397</v>
      </c>
      <c r="Y634" s="49">
        <f t="shared" si="151"/>
        <v>2182671</v>
      </c>
      <c r="Z634" s="16">
        <f t="shared" si="152"/>
        <v>1119211.9140799476</v>
      </c>
      <c r="AA634" s="35">
        <f t="shared" si="153"/>
        <v>0.51277169764932395</v>
      </c>
      <c r="AB634" s="36">
        <f t="shared" si="154"/>
        <v>3301882.9140799474</v>
      </c>
      <c r="AC634" s="36">
        <f t="shared" si="155"/>
        <v>1063459.0859200524</v>
      </c>
      <c r="AD634" s="18">
        <f t="shared" si="146"/>
        <v>1772122</v>
      </c>
      <c r="AE634" s="18" t="str">
        <f t="shared" si="147"/>
        <v/>
      </c>
      <c r="AF634" s="18">
        <f t="shared" si="148"/>
        <v>1897975</v>
      </c>
      <c r="AG634" s="18">
        <f t="shared" si="149"/>
        <v>2182671</v>
      </c>
      <c r="AH634" s="18">
        <f t="shared" si="150"/>
        <v>2341427</v>
      </c>
      <c r="AI634" s="94">
        <f t="shared" si="156"/>
        <v>2040323</v>
      </c>
      <c r="AJ634" s="39">
        <f t="shared" si="157"/>
        <v>260032.46564788147</v>
      </c>
      <c r="AK634" s="35">
        <f t="shared" si="158"/>
        <v>0.12744671586208725</v>
      </c>
      <c r="AN634" s="41"/>
    </row>
    <row r="635" spans="1:40" s="15" customFormat="1" ht="85.5" customHeight="1" x14ac:dyDescent="0.2">
      <c r="A635" s="81">
        <v>628</v>
      </c>
      <c r="B635" s="82" t="s">
        <v>709</v>
      </c>
      <c r="C635" s="82" t="s">
        <v>1364</v>
      </c>
      <c r="D635" s="83" t="s">
        <v>1391</v>
      </c>
      <c r="E635" s="64">
        <v>186130</v>
      </c>
      <c r="F635" s="65">
        <v>186130</v>
      </c>
      <c r="G635" s="25" t="s">
        <v>1392</v>
      </c>
      <c r="H635" s="52" t="s">
        <v>1393</v>
      </c>
      <c r="I635" s="62">
        <v>300000</v>
      </c>
      <c r="J635" s="66">
        <v>300000</v>
      </c>
      <c r="K635" s="28" t="s">
        <v>1394</v>
      </c>
      <c r="L635" s="55" t="s">
        <v>1395</v>
      </c>
      <c r="M635" s="67">
        <v>199349</v>
      </c>
      <c r="N635" s="68">
        <v>199349</v>
      </c>
      <c r="O635" s="25" t="s">
        <v>1398</v>
      </c>
      <c r="P635" s="75" t="s">
        <v>1399</v>
      </c>
      <c r="Q635" s="69">
        <v>229251</v>
      </c>
      <c r="R635" s="63">
        <v>229251</v>
      </c>
      <c r="S635" s="24" t="s">
        <v>80</v>
      </c>
      <c r="T635" s="54" t="s">
        <v>81</v>
      </c>
      <c r="U635" s="18">
        <v>245926</v>
      </c>
      <c r="V635" s="18">
        <v>245926</v>
      </c>
      <c r="W635" s="18" t="s">
        <v>1396</v>
      </c>
      <c r="X635" s="77" t="s">
        <v>1397</v>
      </c>
      <c r="Y635" s="49">
        <f t="shared" si="151"/>
        <v>229251</v>
      </c>
      <c r="Z635" s="16">
        <f t="shared" si="152"/>
        <v>44708.917205631325</v>
      </c>
      <c r="AA635" s="35">
        <f t="shared" si="153"/>
        <v>0.19502168891577931</v>
      </c>
      <c r="AB635" s="36">
        <f t="shared" si="154"/>
        <v>273959.91720563133</v>
      </c>
      <c r="AC635" s="36">
        <f t="shared" si="155"/>
        <v>184542.08279436867</v>
      </c>
      <c r="AD635" s="18">
        <f t="shared" si="146"/>
        <v>186130</v>
      </c>
      <c r="AE635" s="18" t="str">
        <f t="shared" si="147"/>
        <v/>
      </c>
      <c r="AF635" s="18">
        <f t="shared" si="148"/>
        <v>199349</v>
      </c>
      <c r="AG635" s="18">
        <f t="shared" si="149"/>
        <v>229251</v>
      </c>
      <c r="AH635" s="18">
        <f t="shared" si="150"/>
        <v>245926</v>
      </c>
      <c r="AI635" s="94">
        <f t="shared" si="156"/>
        <v>214300</v>
      </c>
      <c r="AJ635" s="39">
        <f t="shared" si="157"/>
        <v>27311.972917873703</v>
      </c>
      <c r="AK635" s="35">
        <f t="shared" si="158"/>
        <v>0.12744737712493562</v>
      </c>
      <c r="AN635" s="41"/>
    </row>
    <row r="636" spans="1:40" s="15" customFormat="1" ht="85.5" customHeight="1" x14ac:dyDescent="0.2">
      <c r="A636" s="81">
        <v>629</v>
      </c>
      <c r="B636" s="82" t="s">
        <v>710</v>
      </c>
      <c r="C636" s="82" t="s">
        <v>1365</v>
      </c>
      <c r="D636" s="83" t="s">
        <v>1391</v>
      </c>
      <c r="E636" s="64">
        <v>428844</v>
      </c>
      <c r="F636" s="65">
        <v>428844</v>
      </c>
      <c r="G636" s="25" t="s">
        <v>1392</v>
      </c>
      <c r="H636" s="52" t="s">
        <v>1393</v>
      </c>
      <c r="I636" s="62">
        <v>450000</v>
      </c>
      <c r="J636" s="66">
        <v>450000</v>
      </c>
      <c r="K636" s="28" t="s">
        <v>1394</v>
      </c>
      <c r="L636" s="55" t="s">
        <v>1395</v>
      </c>
      <c r="M636" s="67">
        <v>459300</v>
      </c>
      <c r="N636" s="68">
        <v>459300</v>
      </c>
      <c r="O636" s="25" t="s">
        <v>1398</v>
      </c>
      <c r="P636" s="75" t="s">
        <v>1399</v>
      </c>
      <c r="Q636" s="69">
        <v>528195</v>
      </c>
      <c r="R636" s="63">
        <v>528195</v>
      </c>
      <c r="S636" s="24" t="s">
        <v>80</v>
      </c>
      <c r="T636" s="54" t="s">
        <v>81</v>
      </c>
      <c r="U636" s="18">
        <v>566613</v>
      </c>
      <c r="V636" s="18">
        <v>566613</v>
      </c>
      <c r="W636" s="18" t="s">
        <v>1396</v>
      </c>
      <c r="X636" s="77" t="s">
        <v>1397</v>
      </c>
      <c r="Y636" s="49">
        <f t="shared" si="151"/>
        <v>459300</v>
      </c>
      <c r="Z636" s="16">
        <f t="shared" si="152"/>
        <v>58208.309692860756</v>
      </c>
      <c r="AA636" s="35">
        <f t="shared" si="153"/>
        <v>0.12673265772449543</v>
      </c>
      <c r="AB636" s="36">
        <f t="shared" si="154"/>
        <v>517508.30969286076</v>
      </c>
      <c r="AC636" s="36">
        <f t="shared" si="155"/>
        <v>401091.69030713924</v>
      </c>
      <c r="AD636" s="18">
        <f t="shared" si="146"/>
        <v>428844</v>
      </c>
      <c r="AE636" s="18">
        <f t="shared" si="147"/>
        <v>450000</v>
      </c>
      <c r="AF636" s="18">
        <f t="shared" si="148"/>
        <v>459300</v>
      </c>
      <c r="AG636" s="18" t="str">
        <f t="shared" si="149"/>
        <v/>
      </c>
      <c r="AH636" s="18" t="str">
        <f t="shared" si="150"/>
        <v/>
      </c>
      <c r="AI636" s="94">
        <f t="shared" si="156"/>
        <v>450000</v>
      </c>
      <c r="AJ636" s="39">
        <f t="shared" si="157"/>
        <v>15607.873397743846</v>
      </c>
      <c r="AK636" s="35">
        <f t="shared" si="158"/>
        <v>3.4684163106097433E-2</v>
      </c>
      <c r="AN636" s="41"/>
    </row>
    <row r="637" spans="1:40" s="15" customFormat="1" ht="85.5" customHeight="1" x14ac:dyDescent="0.2">
      <c r="A637" s="81">
        <v>630</v>
      </c>
      <c r="B637" s="82" t="s">
        <v>711</v>
      </c>
      <c r="C637" s="82" t="s">
        <v>1366</v>
      </c>
      <c r="D637" s="83" t="s">
        <v>1391</v>
      </c>
      <c r="E637" s="64">
        <v>317384</v>
      </c>
      <c r="F637" s="65">
        <v>317384</v>
      </c>
      <c r="G637" s="25" t="s">
        <v>1392</v>
      </c>
      <c r="H637" s="52" t="s">
        <v>1393</v>
      </c>
      <c r="I637" s="62">
        <v>430000</v>
      </c>
      <c r="J637" s="66">
        <v>430000</v>
      </c>
      <c r="K637" s="28" t="s">
        <v>1394</v>
      </c>
      <c r="L637" s="55" t="s">
        <v>1395</v>
      </c>
      <c r="M637" s="67">
        <v>339925</v>
      </c>
      <c r="N637" s="68">
        <v>339925</v>
      </c>
      <c r="O637" s="25" t="s">
        <v>1398</v>
      </c>
      <c r="P637" s="75" t="s">
        <v>1399</v>
      </c>
      <c r="Q637" s="69">
        <v>390913</v>
      </c>
      <c r="R637" s="63">
        <v>390913</v>
      </c>
      <c r="S637" s="24" t="s">
        <v>80</v>
      </c>
      <c r="T637" s="54" t="s">
        <v>81</v>
      </c>
      <c r="U637" s="18">
        <v>419346</v>
      </c>
      <c r="V637" s="18">
        <v>419346</v>
      </c>
      <c r="W637" s="18" t="s">
        <v>1396</v>
      </c>
      <c r="X637" s="77" t="s">
        <v>1397</v>
      </c>
      <c r="Y637" s="49">
        <f t="shared" si="151"/>
        <v>390913</v>
      </c>
      <c r="Z637" s="16">
        <f t="shared" si="152"/>
        <v>49225.977494611398</v>
      </c>
      <c r="AA637" s="35">
        <f t="shared" si="153"/>
        <v>0.12592565991566257</v>
      </c>
      <c r="AB637" s="36">
        <f t="shared" si="154"/>
        <v>440138.9774946114</v>
      </c>
      <c r="AC637" s="36">
        <f t="shared" si="155"/>
        <v>341687.0225053886</v>
      </c>
      <c r="AD637" s="18" t="str">
        <f t="shared" si="146"/>
        <v/>
      </c>
      <c r="AE637" s="18">
        <f t="shared" si="147"/>
        <v>430000</v>
      </c>
      <c r="AF637" s="18" t="str">
        <f t="shared" si="148"/>
        <v/>
      </c>
      <c r="AG637" s="18">
        <f t="shared" si="149"/>
        <v>390913</v>
      </c>
      <c r="AH637" s="18">
        <f t="shared" si="150"/>
        <v>419346</v>
      </c>
      <c r="AI637" s="94">
        <f t="shared" si="156"/>
        <v>419346</v>
      </c>
      <c r="AJ637" s="39">
        <f t="shared" si="157"/>
        <v>20206.173866750065</v>
      </c>
      <c r="AK637" s="35">
        <f t="shared" si="158"/>
        <v>4.8184968657743403E-2</v>
      </c>
      <c r="AN637" s="41"/>
    </row>
    <row r="638" spans="1:40" s="15" customFormat="1" ht="85.5" customHeight="1" x14ac:dyDescent="0.2">
      <c r="A638" s="81">
        <v>631</v>
      </c>
      <c r="B638" s="82" t="s">
        <v>712</v>
      </c>
      <c r="C638" s="82" t="s">
        <v>1367</v>
      </c>
      <c r="D638" s="83" t="s">
        <v>1391</v>
      </c>
      <c r="E638" s="64">
        <v>408479</v>
      </c>
      <c r="F638" s="65">
        <v>408479</v>
      </c>
      <c r="G638" s="25" t="s">
        <v>1392</v>
      </c>
      <c r="H638" s="52" t="s">
        <v>1393</v>
      </c>
      <c r="I638" s="62">
        <v>750000</v>
      </c>
      <c r="J638" s="66">
        <v>750000</v>
      </c>
      <c r="K638" s="28" t="s">
        <v>1394</v>
      </c>
      <c r="L638" s="55" t="s">
        <v>1395</v>
      </c>
      <c r="M638" s="67">
        <v>437488</v>
      </c>
      <c r="N638" s="68">
        <v>437488</v>
      </c>
      <c r="O638" s="25" t="s">
        <v>1398</v>
      </c>
      <c r="P638" s="75" t="s">
        <v>1399</v>
      </c>
      <c r="Q638" s="69">
        <v>503111</v>
      </c>
      <c r="R638" s="63">
        <v>503111</v>
      </c>
      <c r="S638" s="24" t="s">
        <v>80</v>
      </c>
      <c r="T638" s="54" t="s">
        <v>81</v>
      </c>
      <c r="U638" s="18">
        <v>539705</v>
      </c>
      <c r="V638" s="18">
        <v>539705</v>
      </c>
      <c r="W638" s="18" t="s">
        <v>1396</v>
      </c>
      <c r="X638" s="77" t="s">
        <v>1397</v>
      </c>
      <c r="Y638" s="49">
        <f t="shared" si="151"/>
        <v>503111</v>
      </c>
      <c r="Z638" s="16">
        <f t="shared" si="152"/>
        <v>134645.70612648583</v>
      </c>
      <c r="AA638" s="35">
        <f t="shared" si="153"/>
        <v>0.26762624177663741</v>
      </c>
      <c r="AB638" s="36">
        <f t="shared" si="154"/>
        <v>637756.70612648583</v>
      </c>
      <c r="AC638" s="36">
        <f t="shared" si="155"/>
        <v>368465.29387351417</v>
      </c>
      <c r="AD638" s="18">
        <f t="shared" si="146"/>
        <v>408479</v>
      </c>
      <c r="AE638" s="18" t="str">
        <f t="shared" si="147"/>
        <v/>
      </c>
      <c r="AF638" s="18">
        <f t="shared" si="148"/>
        <v>437488</v>
      </c>
      <c r="AG638" s="18">
        <f t="shared" si="149"/>
        <v>503111</v>
      </c>
      <c r="AH638" s="18">
        <f t="shared" si="150"/>
        <v>539705</v>
      </c>
      <c r="AI638" s="94">
        <f t="shared" si="156"/>
        <v>470299.5</v>
      </c>
      <c r="AJ638" s="39">
        <f t="shared" si="157"/>
        <v>59938.033720251449</v>
      </c>
      <c r="AK638" s="35">
        <f t="shared" si="158"/>
        <v>0.12744651805977139</v>
      </c>
      <c r="AN638" s="41"/>
    </row>
    <row r="639" spans="1:40" s="15" customFormat="1" ht="85.5" customHeight="1" x14ac:dyDescent="0.2">
      <c r="A639" s="81">
        <v>632</v>
      </c>
      <c r="B639" s="82" t="s">
        <v>713</v>
      </c>
      <c r="C639" s="82" t="s">
        <v>1368</v>
      </c>
      <c r="D639" s="83" t="s">
        <v>1391</v>
      </c>
      <c r="E639" s="64">
        <v>418249</v>
      </c>
      <c r="F639" s="65">
        <v>418249</v>
      </c>
      <c r="G639" s="25" t="s">
        <v>1392</v>
      </c>
      <c r="H639" s="52" t="s">
        <v>1393</v>
      </c>
      <c r="I639" s="62">
        <v>950000</v>
      </c>
      <c r="J639" s="66">
        <v>950000</v>
      </c>
      <c r="K639" s="28" t="s">
        <v>1394</v>
      </c>
      <c r="L639" s="55" t="s">
        <v>1395</v>
      </c>
      <c r="M639" s="67">
        <v>447952</v>
      </c>
      <c r="N639" s="68">
        <v>447952</v>
      </c>
      <c r="O639" s="25" t="s">
        <v>1398</v>
      </c>
      <c r="P639" s="75" t="s">
        <v>1399</v>
      </c>
      <c r="Q639" s="69">
        <v>515145</v>
      </c>
      <c r="R639" s="63">
        <v>515145</v>
      </c>
      <c r="S639" s="24" t="s">
        <v>80</v>
      </c>
      <c r="T639" s="54" t="s">
        <v>81</v>
      </c>
      <c r="U639" s="18">
        <v>552614</v>
      </c>
      <c r="V639" s="18">
        <v>552614</v>
      </c>
      <c r="W639" s="18" t="s">
        <v>1396</v>
      </c>
      <c r="X639" s="77" t="s">
        <v>1397</v>
      </c>
      <c r="Y639" s="49">
        <f t="shared" si="151"/>
        <v>515145</v>
      </c>
      <c r="Z639" s="16">
        <f t="shared" si="152"/>
        <v>215293.26975430513</v>
      </c>
      <c r="AA639" s="35">
        <f t="shared" si="153"/>
        <v>0.41792751507693005</v>
      </c>
      <c r="AB639" s="36">
        <f t="shared" si="154"/>
        <v>730438.26975430513</v>
      </c>
      <c r="AC639" s="36">
        <f t="shared" si="155"/>
        <v>299851.73024569487</v>
      </c>
      <c r="AD639" s="18">
        <f t="shared" si="146"/>
        <v>418249</v>
      </c>
      <c r="AE639" s="18" t="str">
        <f t="shared" si="147"/>
        <v/>
      </c>
      <c r="AF639" s="18">
        <f t="shared" si="148"/>
        <v>447952</v>
      </c>
      <c r="AG639" s="18">
        <f t="shared" si="149"/>
        <v>515145</v>
      </c>
      <c r="AH639" s="18">
        <f t="shared" si="150"/>
        <v>552614</v>
      </c>
      <c r="AI639" s="94">
        <f t="shared" si="156"/>
        <v>481548.5</v>
      </c>
      <c r="AJ639" s="39">
        <f t="shared" si="157"/>
        <v>61371.828298223823</v>
      </c>
      <c r="AK639" s="35">
        <f t="shared" si="158"/>
        <v>0.1274468268476048</v>
      </c>
      <c r="AN639" s="41"/>
    </row>
    <row r="640" spans="1:40" s="15" customFormat="1" ht="85.5" customHeight="1" x14ac:dyDescent="0.2">
      <c r="A640" s="81">
        <v>633</v>
      </c>
      <c r="B640" s="82" t="s">
        <v>714</v>
      </c>
      <c r="C640" s="82" t="s">
        <v>1369</v>
      </c>
      <c r="D640" s="83" t="s">
        <v>1391</v>
      </c>
      <c r="E640" s="64">
        <v>647260</v>
      </c>
      <c r="F640" s="65">
        <v>647260</v>
      </c>
      <c r="G640" s="25" t="s">
        <v>1392</v>
      </c>
      <c r="H640" s="52" t="s">
        <v>1393</v>
      </c>
      <c r="I640" s="62">
        <v>1500000</v>
      </c>
      <c r="J640" s="66">
        <v>1500000</v>
      </c>
      <c r="K640" s="28" t="s">
        <v>1394</v>
      </c>
      <c r="L640" s="55" t="s">
        <v>1395</v>
      </c>
      <c r="M640" s="67">
        <v>693227</v>
      </c>
      <c r="N640" s="68">
        <v>693227</v>
      </c>
      <c r="O640" s="25" t="s">
        <v>1398</v>
      </c>
      <c r="P640" s="75" t="s">
        <v>1399</v>
      </c>
      <c r="Q640" s="69">
        <v>797211</v>
      </c>
      <c r="R640" s="63">
        <v>797211</v>
      </c>
      <c r="S640" s="24" t="s">
        <v>80</v>
      </c>
      <c r="T640" s="54" t="s">
        <v>81</v>
      </c>
      <c r="U640" s="18">
        <v>855196</v>
      </c>
      <c r="V640" s="18">
        <v>855196</v>
      </c>
      <c r="W640" s="18" t="s">
        <v>1396</v>
      </c>
      <c r="X640" s="77" t="s">
        <v>1397</v>
      </c>
      <c r="Y640" s="49">
        <f t="shared" si="151"/>
        <v>797211</v>
      </c>
      <c r="Z640" s="16">
        <f t="shared" si="152"/>
        <v>346119.72604100441</v>
      </c>
      <c r="AA640" s="35">
        <f t="shared" si="153"/>
        <v>0.43416325921368926</v>
      </c>
      <c r="AB640" s="36">
        <f t="shared" si="154"/>
        <v>1143330.7260410045</v>
      </c>
      <c r="AC640" s="36">
        <f t="shared" si="155"/>
        <v>451091.27395899559</v>
      </c>
      <c r="AD640" s="18">
        <f t="shared" si="146"/>
        <v>647260</v>
      </c>
      <c r="AE640" s="18" t="str">
        <f t="shared" si="147"/>
        <v/>
      </c>
      <c r="AF640" s="18">
        <f t="shared" si="148"/>
        <v>693227</v>
      </c>
      <c r="AG640" s="18">
        <f t="shared" si="149"/>
        <v>797211</v>
      </c>
      <c r="AH640" s="18">
        <f t="shared" si="150"/>
        <v>855196</v>
      </c>
      <c r="AI640" s="94">
        <f t="shared" si="156"/>
        <v>745219</v>
      </c>
      <c r="AJ640" s="39">
        <f t="shared" si="157"/>
        <v>94975.671019828369</v>
      </c>
      <c r="AK640" s="35">
        <f t="shared" si="158"/>
        <v>0.12744665798889773</v>
      </c>
      <c r="AN640" s="41"/>
    </row>
    <row r="641" spans="1:40" s="15" customFormat="1" ht="85.5" customHeight="1" x14ac:dyDescent="0.2">
      <c r="A641" s="81">
        <v>634</v>
      </c>
      <c r="B641" s="82" t="s">
        <v>715</v>
      </c>
      <c r="C641" s="82" t="s">
        <v>1370</v>
      </c>
      <c r="D641" s="83" t="s">
        <v>1391</v>
      </c>
      <c r="E641" s="64">
        <v>1199406</v>
      </c>
      <c r="F641" s="65">
        <v>1199406</v>
      </c>
      <c r="G641" s="25" t="s">
        <v>1392</v>
      </c>
      <c r="H641" s="52" t="s">
        <v>1393</v>
      </c>
      <c r="I641" s="62">
        <v>3500000</v>
      </c>
      <c r="J641" s="66">
        <v>3500000</v>
      </c>
      <c r="K641" s="28" t="s">
        <v>1394</v>
      </c>
      <c r="L641" s="55" t="s">
        <v>1395</v>
      </c>
      <c r="M641" s="67">
        <v>1284585</v>
      </c>
      <c r="N641" s="68">
        <v>1284585</v>
      </c>
      <c r="O641" s="25" t="s">
        <v>1398</v>
      </c>
      <c r="P641" s="75" t="s">
        <v>1399</v>
      </c>
      <c r="Q641" s="69">
        <v>1477273</v>
      </c>
      <c r="R641" s="63">
        <v>1477273</v>
      </c>
      <c r="S641" s="24" t="s">
        <v>80</v>
      </c>
      <c r="T641" s="54" t="s">
        <v>81</v>
      </c>
      <c r="U641" s="18"/>
      <c r="V641" s="18"/>
      <c r="W641" s="18" t="s">
        <v>1396</v>
      </c>
      <c r="X641" s="77" t="s">
        <v>1397</v>
      </c>
      <c r="Y641" s="49">
        <f t="shared" si="151"/>
        <v>1380929</v>
      </c>
      <c r="Z641" s="16">
        <f t="shared" si="152"/>
        <v>1095970.463739177</v>
      </c>
      <c r="AA641" s="35">
        <f t="shared" si="153"/>
        <v>0.79364722135546217</v>
      </c>
      <c r="AB641" s="36">
        <f t="shared" si="154"/>
        <v>2476899.4637391772</v>
      </c>
      <c r="AC641" s="36">
        <f t="shared" si="155"/>
        <v>284958.53626082302</v>
      </c>
      <c r="AD641" s="18">
        <f t="shared" si="146"/>
        <v>1199406</v>
      </c>
      <c r="AE641" s="18" t="str">
        <f t="shared" si="147"/>
        <v/>
      </c>
      <c r="AF641" s="18">
        <f t="shared" si="148"/>
        <v>1284585</v>
      </c>
      <c r="AG641" s="18">
        <f t="shared" si="149"/>
        <v>1477273</v>
      </c>
      <c r="AH641" s="18" t="str">
        <f t="shared" si="150"/>
        <v/>
      </c>
      <c r="AI641" s="94">
        <f t="shared" si="156"/>
        <v>1284585</v>
      </c>
      <c r="AJ641" s="39">
        <f t="shared" si="157"/>
        <v>142357.64648354275</v>
      </c>
      <c r="AK641" s="35">
        <f t="shared" si="158"/>
        <v>0.11081995078842019</v>
      </c>
      <c r="AN641" s="41"/>
    </row>
    <row r="642" spans="1:40" s="15" customFormat="1" ht="85.5" customHeight="1" x14ac:dyDescent="0.2">
      <c r="A642" s="81">
        <v>635</v>
      </c>
      <c r="B642" s="82" t="s">
        <v>716</v>
      </c>
      <c r="C642" s="82" t="s">
        <v>1371</v>
      </c>
      <c r="D642" s="83" t="s">
        <v>1391</v>
      </c>
      <c r="E642" s="64">
        <v>3002857</v>
      </c>
      <c r="F642" s="65">
        <v>3002857</v>
      </c>
      <c r="G642" s="25" t="s">
        <v>1392</v>
      </c>
      <c r="H642" s="52" t="s">
        <v>1393</v>
      </c>
      <c r="I642" s="62">
        <v>4500000</v>
      </c>
      <c r="J642" s="66">
        <v>4500000</v>
      </c>
      <c r="K642" s="28" t="s">
        <v>1394</v>
      </c>
      <c r="L642" s="55" t="s">
        <v>1395</v>
      </c>
      <c r="M642" s="67">
        <v>3213057</v>
      </c>
      <c r="N642" s="68">
        <v>3213057</v>
      </c>
      <c r="O642" s="25" t="s">
        <v>1398</v>
      </c>
      <c r="P642" s="75" t="s">
        <v>1399</v>
      </c>
      <c r="Q642" s="69">
        <v>3695016</v>
      </c>
      <c r="R642" s="63">
        <v>3695016</v>
      </c>
      <c r="S642" s="24" t="s">
        <v>80</v>
      </c>
      <c r="T642" s="54" t="s">
        <v>81</v>
      </c>
      <c r="U642" s="18">
        <v>2963771</v>
      </c>
      <c r="V642" s="18">
        <v>2963771</v>
      </c>
      <c r="W642" s="18" t="s">
        <v>1396</v>
      </c>
      <c r="X642" s="77" t="s">
        <v>1397</v>
      </c>
      <c r="Y642" s="49">
        <f t="shared" si="151"/>
        <v>3213057</v>
      </c>
      <c r="Z642" s="16">
        <f t="shared" si="152"/>
        <v>642635.25045604154</v>
      </c>
      <c r="AA642" s="35">
        <f t="shared" si="153"/>
        <v>0.20000742297943719</v>
      </c>
      <c r="AB642" s="36">
        <f t="shared" si="154"/>
        <v>3855692.2504560417</v>
      </c>
      <c r="AC642" s="36">
        <f t="shared" si="155"/>
        <v>2570421.7495439583</v>
      </c>
      <c r="AD642" s="18">
        <f t="shared" si="146"/>
        <v>3002857</v>
      </c>
      <c r="AE642" s="18" t="str">
        <f t="shared" si="147"/>
        <v/>
      </c>
      <c r="AF642" s="18">
        <f t="shared" si="148"/>
        <v>3213057</v>
      </c>
      <c r="AG642" s="18">
        <f t="shared" si="149"/>
        <v>3695016</v>
      </c>
      <c r="AH642" s="18">
        <f t="shared" si="150"/>
        <v>2963771</v>
      </c>
      <c r="AI642" s="94">
        <f t="shared" si="156"/>
        <v>3107957</v>
      </c>
      <c r="AJ642" s="39">
        <f t="shared" si="157"/>
        <v>335899.67179935839</v>
      </c>
      <c r="AK642" s="35">
        <f t="shared" si="158"/>
        <v>0.10807732275554598</v>
      </c>
      <c r="AN642" s="41"/>
    </row>
    <row r="643" spans="1:40" s="15" customFormat="1" ht="85.5" customHeight="1" x14ac:dyDescent="0.2">
      <c r="A643" s="81">
        <v>636</v>
      </c>
      <c r="B643" s="82" t="s">
        <v>717</v>
      </c>
      <c r="C643" s="82" t="s">
        <v>1372</v>
      </c>
      <c r="D643" s="83" t="s">
        <v>1391</v>
      </c>
      <c r="E643" s="64">
        <v>529916</v>
      </c>
      <c r="F643" s="65">
        <v>529916</v>
      </c>
      <c r="G643" s="25" t="s">
        <v>1392</v>
      </c>
      <c r="H643" s="52" t="s">
        <v>1393</v>
      </c>
      <c r="I643" s="62">
        <v>150000</v>
      </c>
      <c r="J643" s="66">
        <v>150000</v>
      </c>
      <c r="K643" s="28" t="s">
        <v>1394</v>
      </c>
      <c r="L643" s="55" t="s">
        <v>1395</v>
      </c>
      <c r="M643" s="67">
        <v>567010</v>
      </c>
      <c r="N643" s="68">
        <v>567010</v>
      </c>
      <c r="O643" s="25" t="s">
        <v>1398</v>
      </c>
      <c r="P643" s="75" t="s">
        <v>1399</v>
      </c>
      <c r="Q643" s="69">
        <v>652062</v>
      </c>
      <c r="R643" s="63">
        <v>652062</v>
      </c>
      <c r="S643" s="24" t="s">
        <v>80</v>
      </c>
      <c r="T643" s="54" t="s">
        <v>81</v>
      </c>
      <c r="U643" s="18">
        <v>699489</v>
      </c>
      <c r="V643" s="18">
        <v>699489</v>
      </c>
      <c r="W643" s="18" t="s">
        <v>1396</v>
      </c>
      <c r="X643" s="77" t="s">
        <v>1397</v>
      </c>
      <c r="Y643" s="49">
        <f t="shared" si="151"/>
        <v>567010</v>
      </c>
      <c r="Z643" s="16">
        <f t="shared" si="152"/>
        <v>217292.70363682252</v>
      </c>
      <c r="AA643" s="35">
        <f t="shared" si="153"/>
        <v>0.38322552271886301</v>
      </c>
      <c r="AB643" s="36">
        <f t="shared" si="154"/>
        <v>784302.70363682252</v>
      </c>
      <c r="AC643" s="36">
        <f t="shared" si="155"/>
        <v>349717.29636317748</v>
      </c>
      <c r="AD643" s="18">
        <f t="shared" si="146"/>
        <v>529916</v>
      </c>
      <c r="AE643" s="18" t="str">
        <f t="shared" si="147"/>
        <v/>
      </c>
      <c r="AF643" s="18">
        <f t="shared" si="148"/>
        <v>567010</v>
      </c>
      <c r="AG643" s="18">
        <f t="shared" si="149"/>
        <v>652062</v>
      </c>
      <c r="AH643" s="18">
        <f t="shared" si="150"/>
        <v>699489</v>
      </c>
      <c r="AI643" s="94">
        <f t="shared" si="156"/>
        <v>609536</v>
      </c>
      <c r="AJ643" s="39">
        <f t="shared" si="157"/>
        <v>77505.086368035656</v>
      </c>
      <c r="AK643" s="35">
        <f t="shared" si="158"/>
        <v>0.12715423923777375</v>
      </c>
      <c r="AN643" s="41"/>
    </row>
    <row r="644" spans="1:40" s="15" customFormat="1" ht="85.5" customHeight="1" x14ac:dyDescent="0.2">
      <c r="A644" s="81">
        <v>637</v>
      </c>
      <c r="B644" s="82" t="s">
        <v>718</v>
      </c>
      <c r="C644" s="82" t="s">
        <v>1373</v>
      </c>
      <c r="D644" s="83" t="s">
        <v>1391</v>
      </c>
      <c r="E644" s="64">
        <v>406269</v>
      </c>
      <c r="F644" s="65">
        <v>406269</v>
      </c>
      <c r="G644" s="25" t="s">
        <v>1392</v>
      </c>
      <c r="H644" s="52" t="s">
        <v>1393</v>
      </c>
      <c r="I644" s="62">
        <v>170000</v>
      </c>
      <c r="J644" s="66">
        <v>170000</v>
      </c>
      <c r="K644" s="28" t="s">
        <v>1394</v>
      </c>
      <c r="L644" s="55" t="s">
        <v>1395</v>
      </c>
      <c r="M644" s="67">
        <v>434708</v>
      </c>
      <c r="N644" s="68">
        <v>434708</v>
      </c>
      <c r="O644" s="25" t="s">
        <v>1398</v>
      </c>
      <c r="P644" s="75" t="s">
        <v>1399</v>
      </c>
      <c r="Q644" s="69">
        <v>499914</v>
      </c>
      <c r="R644" s="63">
        <v>499914</v>
      </c>
      <c r="S644" s="24" t="s">
        <v>80</v>
      </c>
      <c r="T644" s="54" t="s">
        <v>81</v>
      </c>
      <c r="U644" s="18">
        <v>536275</v>
      </c>
      <c r="V644" s="18">
        <v>536275</v>
      </c>
      <c r="W644" s="18" t="s">
        <v>1396</v>
      </c>
      <c r="X644" s="77" t="s">
        <v>1397</v>
      </c>
      <c r="Y644" s="49">
        <f t="shared" si="151"/>
        <v>434708</v>
      </c>
      <c r="Z644" s="16">
        <f t="shared" si="152"/>
        <v>143398.6596300677</v>
      </c>
      <c r="AA644" s="35">
        <f t="shared" si="153"/>
        <v>0.32987352344577903</v>
      </c>
      <c r="AB644" s="36">
        <f t="shared" si="154"/>
        <v>578106.65963006765</v>
      </c>
      <c r="AC644" s="36">
        <f t="shared" si="155"/>
        <v>291309.3403699323</v>
      </c>
      <c r="AD644" s="18">
        <f t="shared" si="146"/>
        <v>406269</v>
      </c>
      <c r="AE644" s="18" t="str">
        <f t="shared" si="147"/>
        <v/>
      </c>
      <c r="AF644" s="18">
        <f t="shared" si="148"/>
        <v>434708</v>
      </c>
      <c r="AG644" s="18">
        <f t="shared" si="149"/>
        <v>499914</v>
      </c>
      <c r="AH644" s="18">
        <f t="shared" si="150"/>
        <v>536275</v>
      </c>
      <c r="AI644" s="94">
        <f t="shared" si="156"/>
        <v>467311</v>
      </c>
      <c r="AJ644" s="39">
        <f t="shared" si="157"/>
        <v>59420.481196862303</v>
      </c>
      <c r="AK644" s="35">
        <f t="shared" si="158"/>
        <v>0.12715403916634169</v>
      </c>
      <c r="AN644" s="41"/>
    </row>
    <row r="645" spans="1:40" s="15" customFormat="1" ht="85.5" customHeight="1" x14ac:dyDescent="0.2">
      <c r="A645" s="81">
        <v>638</v>
      </c>
      <c r="B645" s="82" t="s">
        <v>719</v>
      </c>
      <c r="C645" s="82" t="s">
        <v>1374</v>
      </c>
      <c r="D645" s="83" t="s">
        <v>1391</v>
      </c>
      <c r="E645" s="64">
        <v>600571</v>
      </c>
      <c r="F645" s="65">
        <v>600571</v>
      </c>
      <c r="G645" s="25" t="s">
        <v>1392</v>
      </c>
      <c r="H645" s="52" t="s">
        <v>1393</v>
      </c>
      <c r="I645" s="62">
        <v>200000</v>
      </c>
      <c r="J645" s="66">
        <v>200000</v>
      </c>
      <c r="K645" s="28" t="s">
        <v>1394</v>
      </c>
      <c r="L645" s="55" t="s">
        <v>1395</v>
      </c>
      <c r="M645" s="67">
        <v>642611</v>
      </c>
      <c r="N645" s="68">
        <v>642611</v>
      </c>
      <c r="O645" s="25" t="s">
        <v>1398</v>
      </c>
      <c r="P645" s="75" t="s">
        <v>1399</v>
      </c>
      <c r="Q645" s="69">
        <v>739002</v>
      </c>
      <c r="R645" s="63">
        <v>739002</v>
      </c>
      <c r="S645" s="24" t="s">
        <v>80</v>
      </c>
      <c r="T645" s="54" t="s">
        <v>81</v>
      </c>
      <c r="U645" s="18">
        <v>792753</v>
      </c>
      <c r="V645" s="18">
        <v>792753</v>
      </c>
      <c r="W645" s="18" t="s">
        <v>1396</v>
      </c>
      <c r="X645" s="77" t="s">
        <v>1397</v>
      </c>
      <c r="Y645" s="49">
        <f t="shared" si="151"/>
        <v>642611</v>
      </c>
      <c r="Z645" s="16">
        <f t="shared" si="152"/>
        <v>233541.0389959332</v>
      </c>
      <c r="AA645" s="35">
        <f t="shared" si="153"/>
        <v>0.36342521213600948</v>
      </c>
      <c r="AB645" s="36">
        <f t="shared" si="154"/>
        <v>876152.03899593325</v>
      </c>
      <c r="AC645" s="36">
        <f t="shared" si="155"/>
        <v>409069.9610040668</v>
      </c>
      <c r="AD645" s="18">
        <f t="shared" ref="AD645:AD678" si="159">+IF(((IF(AND(F645&lt;=$AB645,F645&gt;=$AC645),F645,""))&lt;=0),"",(IF(AND(F645&lt;=$AB645,F645&gt;=$AC645),F645,"")))</f>
        <v>600571</v>
      </c>
      <c r="AE645" s="18" t="str">
        <f t="shared" ref="AE645:AE678" si="160">+IF(((IF(AND(J645&lt;=$AB645,J645&gt;=$AC645),J645,""))&lt;=0),"",(IF(AND(J645&lt;=$AB645,J645&gt;=$AC645),J645,"")))</f>
        <v/>
      </c>
      <c r="AF645" s="18">
        <f t="shared" ref="AF645:AF678" si="161">+IF(((IF(AND(N645&lt;=$AB645,N645&gt;=$AC645),N645,""))&lt;=0),"",(IF(AND(N645&lt;=$AB645,N645&gt;=$AC645),N645,"")))</f>
        <v>642611</v>
      </c>
      <c r="AG645" s="18">
        <f t="shared" ref="AG645:AG678" si="162">+IF(((IF(AND(R645&lt;=$AB645,R645&gt;=$AC645),R645,""))&lt;=0),"",(IF(AND(R645&lt;=$AB645,R645&gt;=$AC645),R645,"")))</f>
        <v>739002</v>
      </c>
      <c r="AH645" s="18">
        <f t="shared" ref="AH645:AH678" si="163">+IF(((IF(AND(V645&lt;=$AB645,V645&gt;=$AC645),V645,""))&lt;=0),"",(IF(AND(V645&lt;=$AB645,V645&gt;=$AC645),V645,"")))</f>
        <v>792753</v>
      </c>
      <c r="AI645" s="94">
        <f t="shared" si="156"/>
        <v>690806.5</v>
      </c>
      <c r="AJ645" s="39">
        <f t="shared" si="157"/>
        <v>87838.601770045658</v>
      </c>
      <c r="AK645" s="35">
        <f t="shared" si="158"/>
        <v>0.12715369900260878</v>
      </c>
      <c r="AN645" s="41"/>
    </row>
    <row r="646" spans="1:40" s="15" customFormat="1" ht="85.5" customHeight="1" x14ac:dyDescent="0.2">
      <c r="A646" s="81">
        <v>639</v>
      </c>
      <c r="B646" s="82" t="s">
        <v>720</v>
      </c>
      <c r="C646" s="82" t="s">
        <v>1375</v>
      </c>
      <c r="D646" s="83" t="s">
        <v>1391</v>
      </c>
      <c r="E646" s="64">
        <v>697723</v>
      </c>
      <c r="F646" s="65">
        <v>697723</v>
      </c>
      <c r="G646" s="25" t="s">
        <v>1392</v>
      </c>
      <c r="H646" s="52" t="s">
        <v>1393</v>
      </c>
      <c r="I646" s="62">
        <v>250000</v>
      </c>
      <c r="J646" s="66">
        <v>250000</v>
      </c>
      <c r="K646" s="28" t="s">
        <v>1394</v>
      </c>
      <c r="L646" s="55" t="s">
        <v>1395</v>
      </c>
      <c r="M646" s="67">
        <v>746563</v>
      </c>
      <c r="N646" s="68">
        <v>746563</v>
      </c>
      <c r="O646" s="25" t="s">
        <v>1398</v>
      </c>
      <c r="P646" s="75" t="s">
        <v>1399</v>
      </c>
      <c r="Q646" s="69">
        <v>858548</v>
      </c>
      <c r="R646" s="63">
        <v>858548</v>
      </c>
      <c r="S646" s="24" t="s">
        <v>80</v>
      </c>
      <c r="T646" s="54" t="s">
        <v>81</v>
      </c>
      <c r="U646" s="18">
        <v>920994</v>
      </c>
      <c r="V646" s="18">
        <v>920994</v>
      </c>
      <c r="W646" s="18" t="s">
        <v>1396</v>
      </c>
      <c r="X646" s="77" t="s">
        <v>1397</v>
      </c>
      <c r="Y646" s="49">
        <f t="shared" si="151"/>
        <v>746563</v>
      </c>
      <c r="Z646" s="16">
        <f t="shared" si="152"/>
        <v>263871.23721675324</v>
      </c>
      <c r="AA646" s="35">
        <f t="shared" si="153"/>
        <v>0.35344805089021725</v>
      </c>
      <c r="AB646" s="36">
        <f t="shared" si="154"/>
        <v>1010434.2372167532</v>
      </c>
      <c r="AC646" s="36">
        <f t="shared" si="155"/>
        <v>482691.76278324676</v>
      </c>
      <c r="AD646" s="18">
        <f t="shared" si="159"/>
        <v>697723</v>
      </c>
      <c r="AE646" s="18" t="str">
        <f t="shared" si="160"/>
        <v/>
      </c>
      <c r="AF646" s="18">
        <f t="shared" si="161"/>
        <v>746563</v>
      </c>
      <c r="AG646" s="18">
        <f t="shared" si="162"/>
        <v>858548</v>
      </c>
      <c r="AH646" s="18">
        <f t="shared" si="163"/>
        <v>920994</v>
      </c>
      <c r="AI646" s="94">
        <f t="shared" si="156"/>
        <v>802555.5</v>
      </c>
      <c r="AJ646" s="39">
        <f t="shared" si="157"/>
        <v>102048.30660362114</v>
      </c>
      <c r="AK646" s="35">
        <f t="shared" si="158"/>
        <v>0.12715420504079922</v>
      </c>
      <c r="AN646" s="41"/>
    </row>
    <row r="647" spans="1:40" s="15" customFormat="1" ht="85.5" customHeight="1" x14ac:dyDescent="0.2">
      <c r="A647" s="81">
        <v>640</v>
      </c>
      <c r="B647" s="82" t="s">
        <v>721</v>
      </c>
      <c r="C647" s="82" t="s">
        <v>1376</v>
      </c>
      <c r="D647" s="83" t="s">
        <v>1391</v>
      </c>
      <c r="E647" s="64">
        <v>1059832</v>
      </c>
      <c r="F647" s="65">
        <v>1059832</v>
      </c>
      <c r="G647" s="25" t="s">
        <v>1392</v>
      </c>
      <c r="H647" s="52" t="s">
        <v>1393</v>
      </c>
      <c r="I647" s="62">
        <v>300000</v>
      </c>
      <c r="J647" s="66">
        <v>300000</v>
      </c>
      <c r="K647" s="28" t="s">
        <v>1394</v>
      </c>
      <c r="L647" s="55" t="s">
        <v>1395</v>
      </c>
      <c r="M647" s="67">
        <v>1134020</v>
      </c>
      <c r="N647" s="68">
        <v>1134020</v>
      </c>
      <c r="O647" s="25" t="s">
        <v>1398</v>
      </c>
      <c r="P647" s="75" t="s">
        <v>1399</v>
      </c>
      <c r="Q647" s="69">
        <v>1304123</v>
      </c>
      <c r="R647" s="63">
        <v>1304123</v>
      </c>
      <c r="S647" s="24" t="s">
        <v>80</v>
      </c>
      <c r="T647" s="54" t="s">
        <v>81</v>
      </c>
      <c r="U647" s="18">
        <v>1398978</v>
      </c>
      <c r="V647" s="18">
        <v>1398978</v>
      </c>
      <c r="W647" s="18" t="s">
        <v>1396</v>
      </c>
      <c r="X647" s="77" t="s">
        <v>1397</v>
      </c>
      <c r="Y647" s="49">
        <f t="shared" si="151"/>
        <v>1134020</v>
      </c>
      <c r="Z647" s="16">
        <f t="shared" si="152"/>
        <v>434585.25498318515</v>
      </c>
      <c r="AA647" s="35">
        <f t="shared" si="153"/>
        <v>0.38322538842629333</v>
      </c>
      <c r="AB647" s="36">
        <f t="shared" si="154"/>
        <v>1568605.2549831851</v>
      </c>
      <c r="AC647" s="36">
        <f t="shared" si="155"/>
        <v>699434.74501681491</v>
      </c>
      <c r="AD647" s="18">
        <f t="shared" si="159"/>
        <v>1059832</v>
      </c>
      <c r="AE647" s="18" t="str">
        <f t="shared" si="160"/>
        <v/>
      </c>
      <c r="AF647" s="18">
        <f t="shared" si="161"/>
        <v>1134020</v>
      </c>
      <c r="AG647" s="18">
        <f t="shared" si="162"/>
        <v>1304123</v>
      </c>
      <c r="AH647" s="18">
        <f t="shared" si="163"/>
        <v>1398978</v>
      </c>
      <c r="AI647" s="94">
        <f t="shared" si="156"/>
        <v>1219071.5</v>
      </c>
      <c r="AJ647" s="39">
        <f t="shared" si="157"/>
        <v>155010.00095128271</v>
      </c>
      <c r="AK647" s="35">
        <f t="shared" si="158"/>
        <v>0.12715415047540912</v>
      </c>
      <c r="AN647" s="41"/>
    </row>
    <row r="648" spans="1:40" s="15" customFormat="1" ht="85.5" customHeight="1" x14ac:dyDescent="0.2">
      <c r="A648" s="81">
        <v>641</v>
      </c>
      <c r="B648" s="82" t="s">
        <v>722</v>
      </c>
      <c r="C648" s="82" t="s">
        <v>1377</v>
      </c>
      <c r="D648" s="83" t="s">
        <v>1391</v>
      </c>
      <c r="E648" s="64">
        <v>1589748</v>
      </c>
      <c r="F648" s="65">
        <v>1589748</v>
      </c>
      <c r="G648" s="25" t="s">
        <v>1392</v>
      </c>
      <c r="H648" s="52" t="s">
        <v>1393</v>
      </c>
      <c r="I648" s="62">
        <v>400000</v>
      </c>
      <c r="J648" s="66">
        <v>400000</v>
      </c>
      <c r="K648" s="28" t="s">
        <v>1394</v>
      </c>
      <c r="L648" s="55" t="s">
        <v>1395</v>
      </c>
      <c r="M648" s="67">
        <v>1701030</v>
      </c>
      <c r="N648" s="68">
        <v>1701030</v>
      </c>
      <c r="O648" s="25" t="s">
        <v>1398</v>
      </c>
      <c r="P648" s="75" t="s">
        <v>1399</v>
      </c>
      <c r="Q648" s="69">
        <v>1956185</v>
      </c>
      <c r="R648" s="63">
        <v>1956185</v>
      </c>
      <c r="S648" s="24" t="s">
        <v>80</v>
      </c>
      <c r="T648" s="54" t="s">
        <v>81</v>
      </c>
      <c r="U648" s="18">
        <v>2098467</v>
      </c>
      <c r="V648" s="18">
        <v>2098467</v>
      </c>
      <c r="W648" s="18" t="s">
        <v>1396</v>
      </c>
      <c r="X648" s="77" t="s">
        <v>1397</v>
      </c>
      <c r="Y648" s="49">
        <f t="shared" si="151"/>
        <v>1701030</v>
      </c>
      <c r="Z648" s="16">
        <f t="shared" si="152"/>
        <v>673180.52774460136</v>
      </c>
      <c r="AA648" s="35">
        <f t="shared" si="153"/>
        <v>0.39574876853706364</v>
      </c>
      <c r="AB648" s="36">
        <f t="shared" si="154"/>
        <v>2374210.5277446015</v>
      </c>
      <c r="AC648" s="36">
        <f t="shared" si="155"/>
        <v>1027849.4722553986</v>
      </c>
      <c r="AD648" s="18">
        <f t="shared" si="159"/>
        <v>1589748</v>
      </c>
      <c r="AE648" s="18" t="str">
        <f t="shared" si="160"/>
        <v/>
      </c>
      <c r="AF648" s="18">
        <f t="shared" si="161"/>
        <v>1701030</v>
      </c>
      <c r="AG648" s="18">
        <f t="shared" si="162"/>
        <v>1956185</v>
      </c>
      <c r="AH648" s="18">
        <f t="shared" si="163"/>
        <v>2098467</v>
      </c>
      <c r="AI648" s="94">
        <f t="shared" si="156"/>
        <v>1828607.5</v>
      </c>
      <c r="AJ648" s="39">
        <f t="shared" si="157"/>
        <v>232515.0873190813</v>
      </c>
      <c r="AK648" s="35">
        <f t="shared" si="158"/>
        <v>0.12715418006274246</v>
      </c>
      <c r="AN648" s="41"/>
    </row>
    <row r="649" spans="1:40" s="15" customFormat="1" ht="85.5" customHeight="1" x14ac:dyDescent="0.2">
      <c r="A649" s="81">
        <v>642</v>
      </c>
      <c r="B649" s="82" t="s">
        <v>723</v>
      </c>
      <c r="C649" s="82" t="s">
        <v>1378</v>
      </c>
      <c r="D649" s="83" t="s">
        <v>1391</v>
      </c>
      <c r="E649" s="64">
        <v>2472941</v>
      </c>
      <c r="F649" s="65">
        <v>2472941</v>
      </c>
      <c r="G649" s="25" t="s">
        <v>1392</v>
      </c>
      <c r="H649" s="52" t="s">
        <v>1393</v>
      </c>
      <c r="I649" s="62">
        <v>950000</v>
      </c>
      <c r="J649" s="66">
        <v>950000</v>
      </c>
      <c r="K649" s="28" t="s">
        <v>1394</v>
      </c>
      <c r="L649" s="55" t="s">
        <v>1395</v>
      </c>
      <c r="M649" s="67">
        <v>2646047</v>
      </c>
      <c r="N649" s="68">
        <v>2646047</v>
      </c>
      <c r="O649" s="25" t="s">
        <v>1398</v>
      </c>
      <c r="P649" s="75" t="s">
        <v>1399</v>
      </c>
      <c r="Q649" s="69">
        <v>3042954</v>
      </c>
      <c r="R649" s="63">
        <v>3042954</v>
      </c>
      <c r="S649" s="24" t="s">
        <v>80</v>
      </c>
      <c r="T649" s="54" t="s">
        <v>81</v>
      </c>
      <c r="U649" s="18">
        <v>3264282</v>
      </c>
      <c r="V649" s="18">
        <v>3264282</v>
      </c>
      <c r="W649" s="18" t="s">
        <v>1396</v>
      </c>
      <c r="X649" s="77" t="s">
        <v>1397</v>
      </c>
      <c r="Y649" s="49">
        <f t="shared" si="151"/>
        <v>2646047</v>
      </c>
      <c r="Z649" s="16">
        <f t="shared" si="152"/>
        <v>908353.43309952877</v>
      </c>
      <c r="AA649" s="35">
        <f t="shared" si="153"/>
        <v>0.34328696092681982</v>
      </c>
      <c r="AB649" s="36">
        <f t="shared" si="154"/>
        <v>3554400.4330995288</v>
      </c>
      <c r="AC649" s="36">
        <f t="shared" si="155"/>
        <v>1737693.5669004712</v>
      </c>
      <c r="AD649" s="18">
        <f t="shared" si="159"/>
        <v>2472941</v>
      </c>
      <c r="AE649" s="18" t="str">
        <f t="shared" si="160"/>
        <v/>
      </c>
      <c r="AF649" s="18">
        <f t="shared" si="161"/>
        <v>2646047</v>
      </c>
      <c r="AG649" s="18">
        <f t="shared" si="162"/>
        <v>3042954</v>
      </c>
      <c r="AH649" s="18">
        <f t="shared" si="163"/>
        <v>3264282</v>
      </c>
      <c r="AI649" s="94">
        <f t="shared" si="156"/>
        <v>2844500.5</v>
      </c>
      <c r="AJ649" s="39">
        <f t="shared" si="157"/>
        <v>361690.11265907355</v>
      </c>
      <c r="AK649" s="35">
        <f t="shared" si="158"/>
        <v>0.12715417440041707</v>
      </c>
      <c r="AN649" s="41"/>
    </row>
    <row r="650" spans="1:40" s="15" customFormat="1" ht="85.5" customHeight="1" x14ac:dyDescent="0.2">
      <c r="A650" s="81">
        <v>643</v>
      </c>
      <c r="B650" s="82" t="s">
        <v>724</v>
      </c>
      <c r="C650" s="82" t="s">
        <v>1379</v>
      </c>
      <c r="D650" s="83" t="s">
        <v>1391</v>
      </c>
      <c r="E650" s="64">
        <v>688891</v>
      </c>
      <c r="F650" s="65">
        <v>688891</v>
      </c>
      <c r="G650" s="25" t="s">
        <v>1392</v>
      </c>
      <c r="H650" s="52" t="s">
        <v>1393</v>
      </c>
      <c r="I650" s="62">
        <v>150000</v>
      </c>
      <c r="J650" s="66">
        <v>150000</v>
      </c>
      <c r="K650" s="28" t="s">
        <v>1394</v>
      </c>
      <c r="L650" s="55" t="s">
        <v>1395</v>
      </c>
      <c r="M650" s="67">
        <v>737113</v>
      </c>
      <c r="N650" s="68">
        <v>737113</v>
      </c>
      <c r="O650" s="25" t="s">
        <v>1398</v>
      </c>
      <c r="P650" s="75" t="s">
        <v>1399</v>
      </c>
      <c r="Q650" s="69">
        <v>847680</v>
      </c>
      <c r="R650" s="63">
        <v>847680</v>
      </c>
      <c r="S650" s="24" t="s">
        <v>80</v>
      </c>
      <c r="T650" s="54" t="s">
        <v>81</v>
      </c>
      <c r="U650" s="18">
        <v>909336</v>
      </c>
      <c r="V650" s="18">
        <v>909336</v>
      </c>
      <c r="W650" s="18" t="s">
        <v>1396</v>
      </c>
      <c r="X650" s="77" t="s">
        <v>1397</v>
      </c>
      <c r="Y650" s="49">
        <f t="shared" si="151"/>
        <v>737113</v>
      </c>
      <c r="Z650" s="16">
        <f t="shared" si="152"/>
        <v>301684.96145234024</v>
      </c>
      <c r="AA650" s="35">
        <f t="shared" si="153"/>
        <v>0.40927912199668198</v>
      </c>
      <c r="AB650" s="36">
        <f t="shared" si="154"/>
        <v>1038797.9614523402</v>
      </c>
      <c r="AC650" s="36">
        <f t="shared" si="155"/>
        <v>435428.03854765976</v>
      </c>
      <c r="AD650" s="18">
        <f t="shared" si="159"/>
        <v>688891</v>
      </c>
      <c r="AE650" s="18" t="str">
        <f t="shared" si="160"/>
        <v/>
      </c>
      <c r="AF650" s="18">
        <f t="shared" si="161"/>
        <v>737113</v>
      </c>
      <c r="AG650" s="18">
        <f t="shared" si="162"/>
        <v>847680</v>
      </c>
      <c r="AH650" s="18">
        <f t="shared" si="163"/>
        <v>909336</v>
      </c>
      <c r="AI650" s="94">
        <f t="shared" si="156"/>
        <v>792396.5</v>
      </c>
      <c r="AJ650" s="39">
        <f t="shared" si="157"/>
        <v>100756.55122786475</v>
      </c>
      <c r="AK650" s="35">
        <f t="shared" si="158"/>
        <v>0.12715421033266142</v>
      </c>
      <c r="AN650" s="41"/>
    </row>
    <row r="651" spans="1:40" s="15" customFormat="1" ht="85.5" customHeight="1" x14ac:dyDescent="0.2">
      <c r="A651" s="81">
        <v>644</v>
      </c>
      <c r="B651" s="82" t="s">
        <v>725</v>
      </c>
      <c r="C651" s="82" t="s">
        <v>1380</v>
      </c>
      <c r="D651" s="83" t="s">
        <v>1391</v>
      </c>
      <c r="E651" s="64">
        <v>1236471</v>
      </c>
      <c r="F651" s="65">
        <v>1236471</v>
      </c>
      <c r="G651" s="25" t="s">
        <v>1392</v>
      </c>
      <c r="H651" s="52" t="s">
        <v>1393</v>
      </c>
      <c r="I651" s="62">
        <v>180000</v>
      </c>
      <c r="J651" s="66">
        <v>180000</v>
      </c>
      <c r="K651" s="28" t="s">
        <v>1394</v>
      </c>
      <c r="L651" s="55" t="s">
        <v>1395</v>
      </c>
      <c r="M651" s="67">
        <v>1323024</v>
      </c>
      <c r="N651" s="68">
        <v>1323024</v>
      </c>
      <c r="O651" s="25" t="s">
        <v>1398</v>
      </c>
      <c r="P651" s="75" t="s">
        <v>1399</v>
      </c>
      <c r="Q651" s="69">
        <v>1521477</v>
      </c>
      <c r="R651" s="63">
        <v>1521477</v>
      </c>
      <c r="S651" s="24" t="s">
        <v>80</v>
      </c>
      <c r="T651" s="54" t="s">
        <v>81</v>
      </c>
      <c r="U651" s="18">
        <v>1132141</v>
      </c>
      <c r="V651" s="18">
        <v>1132141</v>
      </c>
      <c r="W651" s="18" t="s">
        <v>1396</v>
      </c>
      <c r="X651" s="77" t="s">
        <v>1397</v>
      </c>
      <c r="Y651" s="49">
        <f t="shared" si="151"/>
        <v>1236471</v>
      </c>
      <c r="Z651" s="16">
        <f t="shared" si="152"/>
        <v>522291.81921441201</v>
      </c>
      <c r="AA651" s="35">
        <f t="shared" si="153"/>
        <v>0.42240523167499439</v>
      </c>
      <c r="AB651" s="36">
        <f t="shared" si="154"/>
        <v>1758762.819214412</v>
      </c>
      <c r="AC651" s="36">
        <f t="shared" si="155"/>
        <v>714179.18078558799</v>
      </c>
      <c r="AD651" s="18">
        <f t="shared" si="159"/>
        <v>1236471</v>
      </c>
      <c r="AE651" s="18" t="str">
        <f t="shared" si="160"/>
        <v/>
      </c>
      <c r="AF651" s="18">
        <f t="shared" si="161"/>
        <v>1323024</v>
      </c>
      <c r="AG651" s="18">
        <f t="shared" si="162"/>
        <v>1521477</v>
      </c>
      <c r="AH651" s="18">
        <f t="shared" si="163"/>
        <v>1132141</v>
      </c>
      <c r="AI651" s="94">
        <f t="shared" si="156"/>
        <v>1279747.5</v>
      </c>
      <c r="AJ651" s="39">
        <f t="shared" si="157"/>
        <v>165077.51324226445</v>
      </c>
      <c r="AK651" s="35">
        <f t="shared" si="158"/>
        <v>0.128992252957919</v>
      </c>
      <c r="AN651" s="41"/>
    </row>
    <row r="652" spans="1:40" s="15" customFormat="1" ht="85.5" customHeight="1" x14ac:dyDescent="0.2">
      <c r="A652" s="81">
        <v>645</v>
      </c>
      <c r="B652" s="82" t="s">
        <v>726</v>
      </c>
      <c r="C652" s="82" t="s">
        <v>1381</v>
      </c>
      <c r="D652" s="83" t="s">
        <v>1391</v>
      </c>
      <c r="E652" s="64">
        <v>2119664</v>
      </c>
      <c r="F652" s="65">
        <v>2119664</v>
      </c>
      <c r="G652" s="25" t="s">
        <v>1392</v>
      </c>
      <c r="H652" s="52" t="s">
        <v>1393</v>
      </c>
      <c r="I652" s="62">
        <v>200000</v>
      </c>
      <c r="J652" s="66">
        <v>200000</v>
      </c>
      <c r="K652" s="28" t="s">
        <v>1394</v>
      </c>
      <c r="L652" s="55" t="s">
        <v>1395</v>
      </c>
      <c r="M652" s="67">
        <v>2268040</v>
      </c>
      <c r="N652" s="68">
        <v>2268040</v>
      </c>
      <c r="O652" s="25" t="s">
        <v>1398</v>
      </c>
      <c r="P652" s="75" t="s">
        <v>1399</v>
      </c>
      <c r="Q652" s="69">
        <v>2608246</v>
      </c>
      <c r="R652" s="63">
        <v>2608246</v>
      </c>
      <c r="S652" s="24" t="s">
        <v>80</v>
      </c>
      <c r="T652" s="54" t="s">
        <v>81</v>
      </c>
      <c r="U652" s="18"/>
      <c r="V652" s="18"/>
      <c r="W652" s="18" t="s">
        <v>1396</v>
      </c>
      <c r="X652" s="77" t="s">
        <v>1397</v>
      </c>
      <c r="Y652" s="49">
        <f t="shared" si="151"/>
        <v>2193852</v>
      </c>
      <c r="Z652" s="16">
        <f t="shared" si="152"/>
        <v>1085434.4768166954</v>
      </c>
      <c r="AA652" s="35">
        <f t="shared" si="153"/>
        <v>0.4947619423811157</v>
      </c>
      <c r="AB652" s="36">
        <f t="shared" si="154"/>
        <v>3279286.4768166952</v>
      </c>
      <c r="AC652" s="36">
        <f t="shared" si="155"/>
        <v>1108417.5231833046</v>
      </c>
      <c r="AD652" s="18">
        <f t="shared" si="159"/>
        <v>2119664</v>
      </c>
      <c r="AE652" s="18" t="str">
        <f t="shared" si="160"/>
        <v/>
      </c>
      <c r="AF652" s="18">
        <f t="shared" si="161"/>
        <v>2268040</v>
      </c>
      <c r="AG652" s="18">
        <f t="shared" si="162"/>
        <v>2608246</v>
      </c>
      <c r="AH652" s="18" t="str">
        <f t="shared" si="163"/>
        <v/>
      </c>
      <c r="AI652" s="94">
        <f t="shared" si="156"/>
        <v>2268040</v>
      </c>
      <c r="AJ652" s="39">
        <f t="shared" si="157"/>
        <v>250488.83226470064</v>
      </c>
      <c r="AK652" s="35">
        <f t="shared" si="158"/>
        <v>0.11044286355827086</v>
      </c>
      <c r="AN652" s="41"/>
    </row>
    <row r="653" spans="1:40" s="15" customFormat="1" ht="85.5" customHeight="1" x14ac:dyDescent="0.2">
      <c r="A653" s="81">
        <v>646</v>
      </c>
      <c r="B653" s="82" t="s">
        <v>727</v>
      </c>
      <c r="C653" s="82" t="s">
        <v>1382</v>
      </c>
      <c r="D653" s="83" t="s">
        <v>1391</v>
      </c>
      <c r="E653" s="64">
        <v>2649580</v>
      </c>
      <c r="F653" s="65">
        <v>2649580</v>
      </c>
      <c r="G653" s="25" t="s">
        <v>1392</v>
      </c>
      <c r="H653" s="52" t="s">
        <v>1393</v>
      </c>
      <c r="I653" s="62">
        <v>250000</v>
      </c>
      <c r="J653" s="66">
        <v>250000</v>
      </c>
      <c r="K653" s="28" t="s">
        <v>1394</v>
      </c>
      <c r="L653" s="55" t="s">
        <v>1395</v>
      </c>
      <c r="M653" s="67">
        <v>2835050</v>
      </c>
      <c r="N653" s="68">
        <v>2835050</v>
      </c>
      <c r="O653" s="25" t="s">
        <v>1398</v>
      </c>
      <c r="P653" s="75" t="s">
        <v>1399</v>
      </c>
      <c r="Q653" s="69">
        <v>3260308</v>
      </c>
      <c r="R653" s="63">
        <v>3260308</v>
      </c>
      <c r="S653" s="24" t="s">
        <v>80</v>
      </c>
      <c r="T653" s="54" t="s">
        <v>81</v>
      </c>
      <c r="U653" s="18">
        <v>2697445</v>
      </c>
      <c r="V653" s="18">
        <v>2697445</v>
      </c>
      <c r="W653" s="18" t="s">
        <v>1396</v>
      </c>
      <c r="X653" s="77" t="s">
        <v>1397</v>
      </c>
      <c r="Y653" s="49">
        <f t="shared" si="151"/>
        <v>2697445</v>
      </c>
      <c r="Z653" s="16">
        <f t="shared" si="152"/>
        <v>1192029.4058926567</v>
      </c>
      <c r="AA653" s="35">
        <f t="shared" si="153"/>
        <v>0.44191055087041875</v>
      </c>
      <c r="AB653" s="36">
        <f t="shared" si="154"/>
        <v>3889474.4058926567</v>
      </c>
      <c r="AC653" s="36">
        <f t="shared" si="155"/>
        <v>1505415.5941073433</v>
      </c>
      <c r="AD653" s="18">
        <f t="shared" si="159"/>
        <v>2649580</v>
      </c>
      <c r="AE653" s="18" t="str">
        <f t="shared" si="160"/>
        <v/>
      </c>
      <c r="AF653" s="18">
        <f t="shared" si="161"/>
        <v>2835050</v>
      </c>
      <c r="AG653" s="18">
        <f t="shared" si="162"/>
        <v>3260308</v>
      </c>
      <c r="AH653" s="18">
        <f t="shared" si="163"/>
        <v>2697445</v>
      </c>
      <c r="AI653" s="94">
        <f t="shared" si="156"/>
        <v>2766247.5</v>
      </c>
      <c r="AJ653" s="39">
        <f t="shared" si="157"/>
        <v>277829.85327759507</v>
      </c>
      <c r="AK653" s="35">
        <f t="shared" si="158"/>
        <v>0.10043564550084368</v>
      </c>
      <c r="AN653" s="41"/>
    </row>
    <row r="654" spans="1:40" s="15" customFormat="1" ht="85.5" customHeight="1" x14ac:dyDescent="0.2">
      <c r="A654" s="81">
        <v>647</v>
      </c>
      <c r="B654" s="82" t="s">
        <v>728</v>
      </c>
      <c r="C654" s="82" t="s">
        <v>1383</v>
      </c>
      <c r="D654" s="83" t="s">
        <v>1391</v>
      </c>
      <c r="E654" s="64">
        <v>2826218</v>
      </c>
      <c r="F654" s="65">
        <v>2826218</v>
      </c>
      <c r="G654" s="25" t="s">
        <v>1392</v>
      </c>
      <c r="H654" s="52" t="s">
        <v>1393</v>
      </c>
      <c r="I654" s="62">
        <v>300000</v>
      </c>
      <c r="J654" s="66">
        <v>300000</v>
      </c>
      <c r="K654" s="28" t="s">
        <v>1394</v>
      </c>
      <c r="L654" s="55" t="s">
        <v>1395</v>
      </c>
      <c r="M654" s="67">
        <v>3024053</v>
      </c>
      <c r="N654" s="68">
        <v>3024053</v>
      </c>
      <c r="O654" s="25" t="s">
        <v>1398</v>
      </c>
      <c r="P654" s="75" t="s">
        <v>1399</v>
      </c>
      <c r="Q654" s="69">
        <v>3477661</v>
      </c>
      <c r="R654" s="63">
        <v>3477661</v>
      </c>
      <c r="S654" s="24" t="s">
        <v>80</v>
      </c>
      <c r="T654" s="54" t="s">
        <v>81</v>
      </c>
      <c r="U654" s="18">
        <v>2730607</v>
      </c>
      <c r="V654" s="18">
        <v>2730607</v>
      </c>
      <c r="W654" s="18" t="s">
        <v>1396</v>
      </c>
      <c r="X654" s="77" t="s">
        <v>1397</v>
      </c>
      <c r="Y654" s="49">
        <f t="shared" si="151"/>
        <v>2826218</v>
      </c>
      <c r="Z654" s="16">
        <f t="shared" si="152"/>
        <v>1247602.5114994359</v>
      </c>
      <c r="AA654" s="35">
        <f t="shared" si="153"/>
        <v>0.44143888104153178</v>
      </c>
      <c r="AB654" s="36">
        <f t="shared" si="154"/>
        <v>4073820.5114994356</v>
      </c>
      <c r="AC654" s="36">
        <f t="shared" si="155"/>
        <v>1578615.4885005641</v>
      </c>
      <c r="AD654" s="18">
        <f t="shared" si="159"/>
        <v>2826218</v>
      </c>
      <c r="AE654" s="18" t="str">
        <f t="shared" si="160"/>
        <v/>
      </c>
      <c r="AF654" s="18">
        <f t="shared" si="161"/>
        <v>3024053</v>
      </c>
      <c r="AG654" s="18">
        <f t="shared" si="162"/>
        <v>3477661</v>
      </c>
      <c r="AH654" s="18">
        <f t="shared" si="163"/>
        <v>2730607</v>
      </c>
      <c r="AI654" s="94">
        <f t="shared" si="156"/>
        <v>2925135.5</v>
      </c>
      <c r="AJ654" s="39">
        <f t="shared" si="157"/>
        <v>331991.28807482787</v>
      </c>
      <c r="AK654" s="35">
        <f t="shared" si="158"/>
        <v>0.11349603738863648</v>
      </c>
      <c r="AN654" s="41"/>
    </row>
    <row r="655" spans="1:40" s="15" customFormat="1" ht="85.5" customHeight="1" x14ac:dyDescent="0.2">
      <c r="A655" s="81">
        <v>648</v>
      </c>
      <c r="B655" s="82" t="s">
        <v>729</v>
      </c>
      <c r="C655" s="82" t="s">
        <v>1384</v>
      </c>
      <c r="D655" s="83" t="s">
        <v>1391</v>
      </c>
      <c r="E655" s="64">
        <v>397168</v>
      </c>
      <c r="F655" s="65">
        <v>397168</v>
      </c>
      <c r="G655" s="25" t="s">
        <v>1392</v>
      </c>
      <c r="H655" s="52" t="s">
        <v>1393</v>
      </c>
      <c r="I655" s="62">
        <v>350000</v>
      </c>
      <c r="J655" s="66">
        <v>350000</v>
      </c>
      <c r="K655" s="28" t="s">
        <v>1394</v>
      </c>
      <c r="L655" s="55" t="s">
        <v>1395</v>
      </c>
      <c r="M655" s="67">
        <v>425374</v>
      </c>
      <c r="N655" s="68">
        <v>425374</v>
      </c>
      <c r="O655" s="25" t="s">
        <v>1398</v>
      </c>
      <c r="P655" s="75" t="s">
        <v>1399</v>
      </c>
      <c r="Q655" s="69">
        <v>489181</v>
      </c>
      <c r="R655" s="63">
        <v>489181</v>
      </c>
      <c r="S655" s="24" t="s">
        <v>80</v>
      </c>
      <c r="T655" s="54" t="s">
        <v>81</v>
      </c>
      <c r="U655" s="18">
        <v>524761</v>
      </c>
      <c r="V655" s="18">
        <v>524761</v>
      </c>
      <c r="W655" s="18" t="s">
        <v>1396</v>
      </c>
      <c r="X655" s="77" t="s">
        <v>1397</v>
      </c>
      <c r="Y655" s="49">
        <f t="shared" si="151"/>
        <v>425374</v>
      </c>
      <c r="Z655" s="16">
        <f t="shared" si="152"/>
        <v>70205.344402687842</v>
      </c>
      <c r="AA655" s="35">
        <f t="shared" si="153"/>
        <v>0.16504380710313241</v>
      </c>
      <c r="AB655" s="36">
        <f t="shared" si="154"/>
        <v>495579.34440268786</v>
      </c>
      <c r="AC655" s="36">
        <f t="shared" si="155"/>
        <v>355168.65559731214</v>
      </c>
      <c r="AD655" s="18">
        <f t="shared" si="159"/>
        <v>397168</v>
      </c>
      <c r="AE655" s="18" t="str">
        <f t="shared" si="160"/>
        <v/>
      </c>
      <c r="AF655" s="18">
        <f t="shared" si="161"/>
        <v>425374</v>
      </c>
      <c r="AG655" s="18">
        <f t="shared" si="162"/>
        <v>489181</v>
      </c>
      <c r="AH655" s="18" t="str">
        <f t="shared" si="163"/>
        <v/>
      </c>
      <c r="AI655" s="94">
        <f t="shared" si="156"/>
        <v>425374</v>
      </c>
      <c r="AJ655" s="39">
        <f t="shared" si="157"/>
        <v>47140.399966483099</v>
      </c>
      <c r="AK655" s="35">
        <f t="shared" si="158"/>
        <v>0.11082106561868638</v>
      </c>
      <c r="AN655" s="41"/>
    </row>
    <row r="656" spans="1:40" s="15" customFormat="1" ht="85.5" customHeight="1" x14ac:dyDescent="0.2">
      <c r="A656" s="81">
        <v>649</v>
      </c>
      <c r="B656" s="82" t="s">
        <v>730</v>
      </c>
      <c r="C656" s="82" t="s">
        <v>1385</v>
      </c>
      <c r="D656" s="83" t="s">
        <v>1391</v>
      </c>
      <c r="E656" s="64">
        <v>239698</v>
      </c>
      <c r="F656" s="65">
        <v>239698</v>
      </c>
      <c r="G656" s="25" t="s">
        <v>1392</v>
      </c>
      <c r="H656" s="52" t="s">
        <v>1393</v>
      </c>
      <c r="I656" s="62">
        <v>1000000</v>
      </c>
      <c r="J656" s="66">
        <v>1000000</v>
      </c>
      <c r="K656" s="28" t="s">
        <v>1394</v>
      </c>
      <c r="L656" s="55" t="s">
        <v>1395</v>
      </c>
      <c r="M656" s="67">
        <v>256721</v>
      </c>
      <c r="N656" s="68">
        <v>256721</v>
      </c>
      <c r="O656" s="25" t="s">
        <v>1398</v>
      </c>
      <c r="P656" s="75" t="s">
        <v>1399</v>
      </c>
      <c r="Q656" s="69">
        <v>295229</v>
      </c>
      <c r="R656" s="63">
        <v>295229</v>
      </c>
      <c r="S656" s="24" t="s">
        <v>80</v>
      </c>
      <c r="T656" s="54" t="s">
        <v>81</v>
      </c>
      <c r="U656" s="18">
        <v>316702</v>
      </c>
      <c r="V656" s="18">
        <v>316702</v>
      </c>
      <c r="W656" s="18" t="s">
        <v>1396</v>
      </c>
      <c r="X656" s="77" t="s">
        <v>1397</v>
      </c>
      <c r="Y656" s="49">
        <f t="shared" si="151"/>
        <v>295229</v>
      </c>
      <c r="Z656" s="16">
        <f t="shared" si="152"/>
        <v>324728.03150867647</v>
      </c>
      <c r="AA656" s="35">
        <f t="shared" si="153"/>
        <v>1.0999191526194123</v>
      </c>
      <c r="AB656" s="36">
        <f t="shared" si="154"/>
        <v>619957.03150867647</v>
      </c>
      <c r="AC656" s="36">
        <f t="shared" si="155"/>
        <v>-29499.031508676475</v>
      </c>
      <c r="AD656" s="18">
        <f t="shared" si="159"/>
        <v>239698</v>
      </c>
      <c r="AE656" s="18" t="str">
        <f t="shared" si="160"/>
        <v/>
      </c>
      <c r="AF656" s="18">
        <f t="shared" si="161"/>
        <v>256721</v>
      </c>
      <c r="AG656" s="18">
        <f t="shared" si="162"/>
        <v>295229</v>
      </c>
      <c r="AH656" s="18">
        <f t="shared" si="163"/>
        <v>316702</v>
      </c>
      <c r="AI656" s="94">
        <f t="shared" si="156"/>
        <v>275975</v>
      </c>
      <c r="AJ656" s="39">
        <f t="shared" si="157"/>
        <v>35171.919031143771</v>
      </c>
      <c r="AK656" s="35">
        <f t="shared" si="158"/>
        <v>0.12744603326802706</v>
      </c>
      <c r="AN656" s="41"/>
    </row>
    <row r="657" spans="1:40" s="15" customFormat="1" ht="85.5" customHeight="1" x14ac:dyDescent="0.2">
      <c r="A657" s="81">
        <v>650</v>
      </c>
      <c r="B657" s="82" t="s">
        <v>731</v>
      </c>
      <c r="C657" s="82" t="s">
        <v>1386</v>
      </c>
      <c r="D657" s="83" t="s">
        <v>1391</v>
      </c>
      <c r="E657" s="64">
        <v>325339</v>
      </c>
      <c r="F657" s="65">
        <v>325339</v>
      </c>
      <c r="G657" s="25" t="s">
        <v>1392</v>
      </c>
      <c r="H657" s="52" t="s">
        <v>1393</v>
      </c>
      <c r="I657" s="62">
        <v>1500000</v>
      </c>
      <c r="J657" s="66">
        <v>1500000</v>
      </c>
      <c r="K657" s="28" t="s">
        <v>1394</v>
      </c>
      <c r="L657" s="55" t="s">
        <v>1395</v>
      </c>
      <c r="M657" s="67">
        <v>348444</v>
      </c>
      <c r="N657" s="68">
        <v>348444</v>
      </c>
      <c r="O657" s="25" t="s">
        <v>1398</v>
      </c>
      <c r="P657" s="75" t="s">
        <v>1399</v>
      </c>
      <c r="Q657" s="69">
        <v>400711</v>
      </c>
      <c r="R657" s="63">
        <v>400711</v>
      </c>
      <c r="S657" s="24" t="s">
        <v>80</v>
      </c>
      <c r="T657" s="54" t="s">
        <v>81</v>
      </c>
      <c r="U657" s="18">
        <v>429856</v>
      </c>
      <c r="V657" s="18">
        <v>429856</v>
      </c>
      <c r="W657" s="18" t="s">
        <v>1396</v>
      </c>
      <c r="X657" s="77" t="s">
        <v>1397</v>
      </c>
      <c r="Y657" s="49">
        <f t="shared" si="151"/>
        <v>400711</v>
      </c>
      <c r="Z657" s="16">
        <f t="shared" si="152"/>
        <v>504326.37939483195</v>
      </c>
      <c r="AA657" s="35">
        <f t="shared" si="153"/>
        <v>1.2585788246263065</v>
      </c>
      <c r="AB657" s="36">
        <f t="shared" si="154"/>
        <v>905037.37939483195</v>
      </c>
      <c r="AC657" s="36">
        <f t="shared" si="155"/>
        <v>-103615.37939483195</v>
      </c>
      <c r="AD657" s="18">
        <f t="shared" si="159"/>
        <v>325339</v>
      </c>
      <c r="AE657" s="18" t="str">
        <f t="shared" si="160"/>
        <v/>
      </c>
      <c r="AF657" s="18">
        <f t="shared" si="161"/>
        <v>348444</v>
      </c>
      <c r="AG657" s="18">
        <f t="shared" si="162"/>
        <v>400711</v>
      </c>
      <c r="AH657" s="18">
        <f t="shared" si="163"/>
        <v>429856</v>
      </c>
      <c r="AI657" s="94">
        <f t="shared" si="156"/>
        <v>374577.5</v>
      </c>
      <c r="AJ657" s="39">
        <f t="shared" si="157"/>
        <v>47738.669472451787</v>
      </c>
      <c r="AK657" s="35">
        <f t="shared" si="158"/>
        <v>0.12744670855150614</v>
      </c>
      <c r="AN657" s="41"/>
    </row>
    <row r="658" spans="1:40" s="15" customFormat="1" ht="85.5" customHeight="1" x14ac:dyDescent="0.2">
      <c r="A658" s="81">
        <v>651</v>
      </c>
      <c r="B658" s="82" t="s">
        <v>732</v>
      </c>
      <c r="C658" s="82" t="s">
        <v>1387</v>
      </c>
      <c r="D658" s="83" t="s">
        <v>1391</v>
      </c>
      <c r="E658" s="64">
        <v>505559</v>
      </c>
      <c r="F658" s="65">
        <v>505559</v>
      </c>
      <c r="G658" s="25" t="s">
        <v>1392</v>
      </c>
      <c r="H658" s="52" t="s">
        <v>1393</v>
      </c>
      <c r="I658" s="62">
        <v>1500000</v>
      </c>
      <c r="J658" s="66">
        <v>1500000</v>
      </c>
      <c r="K658" s="28" t="s">
        <v>1394</v>
      </c>
      <c r="L658" s="55" t="s">
        <v>1395</v>
      </c>
      <c r="M658" s="67">
        <v>541463</v>
      </c>
      <c r="N658" s="68">
        <v>541463</v>
      </c>
      <c r="O658" s="25" t="s">
        <v>1398</v>
      </c>
      <c r="P658" s="75" t="s">
        <v>1399</v>
      </c>
      <c r="Q658" s="69">
        <v>622683</v>
      </c>
      <c r="R658" s="63">
        <v>622683</v>
      </c>
      <c r="S658" s="24" t="s">
        <v>80</v>
      </c>
      <c r="T658" s="54" t="s">
        <v>81</v>
      </c>
      <c r="U658" s="18">
        <v>667973</v>
      </c>
      <c r="V658" s="18">
        <v>667973</v>
      </c>
      <c r="W658" s="18" t="s">
        <v>1396</v>
      </c>
      <c r="X658" s="77" t="s">
        <v>1397</v>
      </c>
      <c r="Y658" s="49">
        <f t="shared" si="151"/>
        <v>622683</v>
      </c>
      <c r="Z658" s="16">
        <f t="shared" si="152"/>
        <v>414469.43305001402</v>
      </c>
      <c r="AA658" s="35">
        <f t="shared" si="153"/>
        <v>0.66561867442986888</v>
      </c>
      <c r="AB658" s="36">
        <f t="shared" si="154"/>
        <v>1037152.4330500141</v>
      </c>
      <c r="AC658" s="36">
        <f t="shared" si="155"/>
        <v>208213.56694998598</v>
      </c>
      <c r="AD658" s="18">
        <f t="shared" si="159"/>
        <v>505559</v>
      </c>
      <c r="AE658" s="18" t="str">
        <f t="shared" si="160"/>
        <v/>
      </c>
      <c r="AF658" s="18">
        <f t="shared" si="161"/>
        <v>541463</v>
      </c>
      <c r="AG658" s="18">
        <f t="shared" si="162"/>
        <v>622683</v>
      </c>
      <c r="AH658" s="18">
        <f t="shared" si="163"/>
        <v>667973</v>
      </c>
      <c r="AI658" s="94">
        <f t="shared" si="156"/>
        <v>582073</v>
      </c>
      <c r="AJ658" s="39">
        <f t="shared" si="157"/>
        <v>74183.381218437324</v>
      </c>
      <c r="AK658" s="35">
        <f t="shared" si="158"/>
        <v>0.12744686872340294</v>
      </c>
      <c r="AN658" s="41"/>
    </row>
    <row r="659" spans="1:40" s="15" customFormat="1" ht="113.25" customHeight="1" x14ac:dyDescent="0.2">
      <c r="A659" s="81">
        <v>652</v>
      </c>
      <c r="B659" s="108" t="s">
        <v>733</v>
      </c>
      <c r="C659" s="82" t="s">
        <v>1388</v>
      </c>
      <c r="D659" s="83" t="s">
        <v>1391</v>
      </c>
      <c r="E659" s="64">
        <v>534534</v>
      </c>
      <c r="F659" s="65">
        <v>534534</v>
      </c>
      <c r="G659" s="25" t="s">
        <v>1392</v>
      </c>
      <c r="H659" s="52" t="s">
        <v>1393</v>
      </c>
      <c r="I659" s="62">
        <v>700000</v>
      </c>
      <c r="J659" s="66">
        <v>700000</v>
      </c>
      <c r="K659" s="28" t="s">
        <v>1394</v>
      </c>
      <c r="L659" s="55" t="s">
        <v>1395</v>
      </c>
      <c r="M659" s="67">
        <v>572496</v>
      </c>
      <c r="N659" s="68">
        <v>572496</v>
      </c>
      <c r="O659" s="25" t="s">
        <v>1398</v>
      </c>
      <c r="P659" s="75" t="s">
        <v>1399</v>
      </c>
      <c r="Q659" s="69">
        <v>658370</v>
      </c>
      <c r="R659" s="63">
        <v>658370</v>
      </c>
      <c r="S659" s="24" t="s">
        <v>80</v>
      </c>
      <c r="T659" s="54" t="s">
        <v>81</v>
      </c>
      <c r="U659" s="18">
        <v>706257</v>
      </c>
      <c r="V659" s="18">
        <v>706257</v>
      </c>
      <c r="W659" s="18" t="s">
        <v>1396</v>
      </c>
      <c r="X659" s="77" t="s">
        <v>1397</v>
      </c>
      <c r="Y659" s="49">
        <f t="shared" si="151"/>
        <v>658370</v>
      </c>
      <c r="Z659" s="16">
        <f t="shared" si="152"/>
        <v>77211.801221056798</v>
      </c>
      <c r="AA659" s="35">
        <f t="shared" si="153"/>
        <v>0.11727721679459392</v>
      </c>
      <c r="AB659" s="36">
        <f t="shared" si="154"/>
        <v>735581.80122105684</v>
      </c>
      <c r="AC659" s="36">
        <f t="shared" si="155"/>
        <v>581158.19877894316</v>
      </c>
      <c r="AD659" s="18" t="str">
        <f t="shared" si="159"/>
        <v/>
      </c>
      <c r="AE659" s="18">
        <f t="shared" si="160"/>
        <v>700000</v>
      </c>
      <c r="AF659" s="18" t="str">
        <f t="shared" si="161"/>
        <v/>
      </c>
      <c r="AG659" s="18">
        <f t="shared" si="162"/>
        <v>658370</v>
      </c>
      <c r="AH659" s="18">
        <f t="shared" si="163"/>
        <v>706257</v>
      </c>
      <c r="AI659" s="94">
        <f t="shared" si="156"/>
        <v>700000</v>
      </c>
      <c r="AJ659" s="39">
        <f t="shared" si="157"/>
        <v>26030.020226653687</v>
      </c>
      <c r="AK659" s="35">
        <f t="shared" si="158"/>
        <v>3.7185743180933838E-2</v>
      </c>
      <c r="AN659" s="41"/>
    </row>
    <row r="660" spans="1:40" s="15" customFormat="1" ht="85.5" customHeight="1" x14ac:dyDescent="0.2">
      <c r="A660" s="81">
        <v>653</v>
      </c>
      <c r="B660" s="108" t="s">
        <v>734</v>
      </c>
      <c r="C660" s="82" t="s">
        <v>1388</v>
      </c>
      <c r="D660" s="83" t="s">
        <v>1391</v>
      </c>
      <c r="E660" s="64">
        <v>1985600</v>
      </c>
      <c r="F660" s="65">
        <v>1985600</v>
      </c>
      <c r="G660" s="25" t="s">
        <v>1392</v>
      </c>
      <c r="H660" s="52" t="s">
        <v>1393</v>
      </c>
      <c r="I660" s="62">
        <v>800000</v>
      </c>
      <c r="J660" s="66">
        <v>800000</v>
      </c>
      <c r="K660" s="28" t="s">
        <v>1394</v>
      </c>
      <c r="L660" s="55" t="s">
        <v>1395</v>
      </c>
      <c r="M660" s="67">
        <v>2126613</v>
      </c>
      <c r="N660" s="68">
        <v>2126613</v>
      </c>
      <c r="O660" s="25" t="s">
        <v>1398</v>
      </c>
      <c r="P660" s="75" t="s">
        <v>1399</v>
      </c>
      <c r="Q660" s="69">
        <v>2445605</v>
      </c>
      <c r="R660" s="63">
        <v>2445605</v>
      </c>
      <c r="S660" s="24" t="s">
        <v>80</v>
      </c>
      <c r="T660" s="54" t="s">
        <v>81</v>
      </c>
      <c r="U660" s="18">
        <v>2623486</v>
      </c>
      <c r="V660" s="18">
        <v>2623486</v>
      </c>
      <c r="W660" s="18" t="s">
        <v>1396</v>
      </c>
      <c r="X660" s="77" t="s">
        <v>1397</v>
      </c>
      <c r="Y660" s="49">
        <f t="shared" si="151"/>
        <v>2126613</v>
      </c>
      <c r="Z660" s="16">
        <f t="shared" si="152"/>
        <v>714749.41621291323</v>
      </c>
      <c r="AA660" s="35">
        <f t="shared" si="153"/>
        <v>0.33609754864327135</v>
      </c>
      <c r="AB660" s="36">
        <f t="shared" si="154"/>
        <v>2841362.4162129131</v>
      </c>
      <c r="AC660" s="36">
        <f t="shared" si="155"/>
        <v>1411863.5837870869</v>
      </c>
      <c r="AD660" s="18">
        <f t="shared" si="159"/>
        <v>1985600</v>
      </c>
      <c r="AE660" s="18" t="str">
        <f t="shared" si="160"/>
        <v/>
      </c>
      <c r="AF660" s="18">
        <f t="shared" si="161"/>
        <v>2126613</v>
      </c>
      <c r="AG660" s="18">
        <f t="shared" si="162"/>
        <v>2445605</v>
      </c>
      <c r="AH660" s="18">
        <f t="shared" si="163"/>
        <v>2623486</v>
      </c>
      <c r="AI660" s="94">
        <f t="shared" si="156"/>
        <v>2286109</v>
      </c>
      <c r="AJ660" s="39">
        <f t="shared" si="157"/>
        <v>291357.18908011634</v>
      </c>
      <c r="AK660" s="35">
        <f t="shared" si="158"/>
        <v>0.12744676175987948</v>
      </c>
      <c r="AN660" s="41"/>
    </row>
    <row r="661" spans="1:40" s="15" customFormat="1" ht="85.5" customHeight="1" x14ac:dyDescent="0.2">
      <c r="A661" s="81">
        <v>654</v>
      </c>
      <c r="B661" s="108" t="s">
        <v>735</v>
      </c>
      <c r="C661" s="82" t="s">
        <v>1388</v>
      </c>
      <c r="D661" s="83" t="s">
        <v>1391</v>
      </c>
      <c r="E661" s="64">
        <v>2240290</v>
      </c>
      <c r="F661" s="65">
        <v>2240290</v>
      </c>
      <c r="G661" s="25" t="s">
        <v>1392</v>
      </c>
      <c r="H661" s="52" t="s">
        <v>1393</v>
      </c>
      <c r="I661" s="62">
        <v>900000</v>
      </c>
      <c r="J661" s="66">
        <v>900000</v>
      </c>
      <c r="K661" s="28" t="s">
        <v>1394</v>
      </c>
      <c r="L661" s="55" t="s">
        <v>1395</v>
      </c>
      <c r="M661" s="67">
        <v>2399391</v>
      </c>
      <c r="N661" s="68">
        <v>2399391</v>
      </c>
      <c r="O661" s="25" t="s">
        <v>1398</v>
      </c>
      <c r="P661" s="75" t="s">
        <v>1399</v>
      </c>
      <c r="Q661" s="69">
        <v>2759300</v>
      </c>
      <c r="R661" s="63">
        <v>2759300</v>
      </c>
      <c r="S661" s="24" t="s">
        <v>80</v>
      </c>
      <c r="T661" s="54" t="s">
        <v>81</v>
      </c>
      <c r="U661" s="18">
        <v>2959997</v>
      </c>
      <c r="V661" s="18">
        <v>2959997</v>
      </c>
      <c r="W661" s="18" t="s">
        <v>1396</v>
      </c>
      <c r="X661" s="77" t="s">
        <v>1397</v>
      </c>
      <c r="Y661" s="49">
        <f t="shared" si="151"/>
        <v>2399391</v>
      </c>
      <c r="Z661" s="16">
        <f t="shared" si="152"/>
        <v>807523.69378446089</v>
      </c>
      <c r="AA661" s="35">
        <f t="shared" si="153"/>
        <v>0.33655360622110397</v>
      </c>
      <c r="AB661" s="36">
        <f t="shared" si="154"/>
        <v>3206914.6937844609</v>
      </c>
      <c r="AC661" s="36">
        <f t="shared" si="155"/>
        <v>1591867.3062155391</v>
      </c>
      <c r="AD661" s="18">
        <f t="shared" si="159"/>
        <v>2240290</v>
      </c>
      <c r="AE661" s="18" t="str">
        <f t="shared" si="160"/>
        <v/>
      </c>
      <c r="AF661" s="18">
        <f t="shared" si="161"/>
        <v>2399391</v>
      </c>
      <c r="AG661" s="18">
        <f t="shared" si="162"/>
        <v>2759300</v>
      </c>
      <c r="AH661" s="18">
        <f t="shared" si="163"/>
        <v>2959997</v>
      </c>
      <c r="AI661" s="94">
        <f t="shared" si="156"/>
        <v>2579345.5</v>
      </c>
      <c r="AJ661" s="39">
        <f t="shared" si="157"/>
        <v>328729.31309767108</v>
      </c>
      <c r="AK661" s="35">
        <f t="shared" si="158"/>
        <v>0.12744679342014131</v>
      </c>
      <c r="AN661" s="41"/>
    </row>
    <row r="662" spans="1:40" s="15" customFormat="1" ht="85.5" customHeight="1" x14ac:dyDescent="0.2">
      <c r="A662" s="81">
        <v>655</v>
      </c>
      <c r="B662" s="108" t="s">
        <v>736</v>
      </c>
      <c r="C662" s="82" t="s">
        <v>1388</v>
      </c>
      <c r="D662" s="83" t="s">
        <v>1391</v>
      </c>
      <c r="E662" s="64">
        <v>2654888</v>
      </c>
      <c r="F662" s="65">
        <v>2654888</v>
      </c>
      <c r="G662" s="25" t="s">
        <v>1392</v>
      </c>
      <c r="H662" s="52" t="s">
        <v>1393</v>
      </c>
      <c r="I662" s="62">
        <v>900000</v>
      </c>
      <c r="J662" s="66">
        <v>900000</v>
      </c>
      <c r="K662" s="28" t="s">
        <v>1394</v>
      </c>
      <c r="L662" s="55" t="s">
        <v>1395</v>
      </c>
      <c r="M662" s="67">
        <v>2843433</v>
      </c>
      <c r="N662" s="68">
        <v>2843433</v>
      </c>
      <c r="O662" s="25" t="s">
        <v>1398</v>
      </c>
      <c r="P662" s="75" t="s">
        <v>1399</v>
      </c>
      <c r="Q662" s="69">
        <v>3269948</v>
      </c>
      <c r="R662" s="63">
        <v>3269948</v>
      </c>
      <c r="S662" s="24" t="s">
        <v>80</v>
      </c>
      <c r="T662" s="54" t="s">
        <v>81</v>
      </c>
      <c r="U662" s="18">
        <v>3507787</v>
      </c>
      <c r="V662" s="18">
        <v>3507787</v>
      </c>
      <c r="W662" s="18" t="s">
        <v>1396</v>
      </c>
      <c r="X662" s="77" t="s">
        <v>1397</v>
      </c>
      <c r="Y662" s="49">
        <f t="shared" si="151"/>
        <v>2843433</v>
      </c>
      <c r="Z662" s="16">
        <f t="shared" si="152"/>
        <v>1027007.8791176337</v>
      </c>
      <c r="AA662" s="35">
        <f t="shared" si="153"/>
        <v>0.36118589012564517</v>
      </c>
      <c r="AB662" s="36">
        <f t="shared" si="154"/>
        <v>3870440.8791176337</v>
      </c>
      <c r="AC662" s="36">
        <f t="shared" si="155"/>
        <v>1816425.1208823663</v>
      </c>
      <c r="AD662" s="18">
        <f t="shared" si="159"/>
        <v>2654888</v>
      </c>
      <c r="AE662" s="18" t="str">
        <f t="shared" si="160"/>
        <v/>
      </c>
      <c r="AF662" s="18">
        <f t="shared" si="161"/>
        <v>2843433</v>
      </c>
      <c r="AG662" s="18">
        <f t="shared" si="162"/>
        <v>3269948</v>
      </c>
      <c r="AH662" s="18">
        <f t="shared" si="163"/>
        <v>3507787</v>
      </c>
      <c r="AI662" s="94">
        <f t="shared" si="156"/>
        <v>3056690.5</v>
      </c>
      <c r="AJ662" s="39">
        <f t="shared" si="157"/>
        <v>389565.29162730434</v>
      </c>
      <c r="AK662" s="35">
        <f t="shared" si="158"/>
        <v>0.12744675708165559</v>
      </c>
      <c r="AN662" s="41"/>
    </row>
    <row r="663" spans="1:40" s="15" customFormat="1" ht="85.5" customHeight="1" x14ac:dyDescent="0.2">
      <c r="A663" s="81">
        <v>656</v>
      </c>
      <c r="B663" s="108" t="s">
        <v>737</v>
      </c>
      <c r="C663" s="82" t="s">
        <v>1388</v>
      </c>
      <c r="D663" s="83" t="s">
        <v>1391</v>
      </c>
      <c r="E663" s="64">
        <v>696750</v>
      </c>
      <c r="F663" s="65">
        <v>696750</v>
      </c>
      <c r="G663" s="25" t="s">
        <v>1392</v>
      </c>
      <c r="H663" s="52" t="s">
        <v>1393</v>
      </c>
      <c r="I663" s="62">
        <v>700000</v>
      </c>
      <c r="J663" s="66">
        <v>700000</v>
      </c>
      <c r="K663" s="28" t="s">
        <v>1394</v>
      </c>
      <c r="L663" s="55" t="s">
        <v>1395</v>
      </c>
      <c r="M663" s="67">
        <v>746232</v>
      </c>
      <c r="N663" s="68">
        <v>746232</v>
      </c>
      <c r="O663" s="25" t="s">
        <v>1398</v>
      </c>
      <c r="P663" s="75" t="s">
        <v>1399</v>
      </c>
      <c r="Q663" s="69">
        <v>858167</v>
      </c>
      <c r="R663" s="63">
        <v>858167</v>
      </c>
      <c r="S663" s="24" t="s">
        <v>80</v>
      </c>
      <c r="T663" s="54" t="s">
        <v>81</v>
      </c>
      <c r="U663" s="18">
        <v>920586</v>
      </c>
      <c r="V663" s="18">
        <v>920586</v>
      </c>
      <c r="W663" s="18" t="s">
        <v>1396</v>
      </c>
      <c r="X663" s="77" t="s">
        <v>1397</v>
      </c>
      <c r="Y663" s="49">
        <f t="shared" si="151"/>
        <v>746232</v>
      </c>
      <c r="Z663" s="16">
        <f t="shared" si="152"/>
        <v>100313.08683815885</v>
      </c>
      <c r="AA663" s="35">
        <f t="shared" si="153"/>
        <v>0.13442613937509898</v>
      </c>
      <c r="AB663" s="36">
        <f t="shared" si="154"/>
        <v>846545.0868381589</v>
      </c>
      <c r="AC663" s="36">
        <f t="shared" si="155"/>
        <v>645918.9131618411</v>
      </c>
      <c r="AD663" s="18">
        <f t="shared" si="159"/>
        <v>696750</v>
      </c>
      <c r="AE663" s="18">
        <f t="shared" si="160"/>
        <v>700000</v>
      </c>
      <c r="AF663" s="18">
        <f t="shared" si="161"/>
        <v>746232</v>
      </c>
      <c r="AG663" s="18" t="str">
        <f t="shared" si="162"/>
        <v/>
      </c>
      <c r="AH663" s="18" t="str">
        <f t="shared" si="163"/>
        <v/>
      </c>
      <c r="AI663" s="94">
        <f t="shared" si="156"/>
        <v>700000</v>
      </c>
      <c r="AJ663" s="39">
        <f t="shared" si="157"/>
        <v>27677.995616253236</v>
      </c>
      <c r="AK663" s="35">
        <f t="shared" si="158"/>
        <v>3.9539993737504622E-2</v>
      </c>
      <c r="AN663" s="41"/>
    </row>
    <row r="664" spans="1:40" s="15" customFormat="1" ht="85.5" customHeight="1" x14ac:dyDescent="0.2">
      <c r="A664" s="81">
        <v>657</v>
      </c>
      <c r="B664" s="108" t="s">
        <v>738</v>
      </c>
      <c r="C664" s="82" t="s">
        <v>1389</v>
      </c>
      <c r="D664" s="83" t="s">
        <v>1391</v>
      </c>
      <c r="E664" s="64">
        <v>3468187</v>
      </c>
      <c r="F664" s="65">
        <v>3468187</v>
      </c>
      <c r="G664" s="25" t="s">
        <v>1392</v>
      </c>
      <c r="H664" s="52" t="s">
        <v>1393</v>
      </c>
      <c r="I664" s="62">
        <v>900000</v>
      </c>
      <c r="J664" s="66">
        <v>900000</v>
      </c>
      <c r="K664" s="28" t="s">
        <v>1394</v>
      </c>
      <c r="L664" s="55" t="s">
        <v>1395</v>
      </c>
      <c r="M664" s="67">
        <v>3714491</v>
      </c>
      <c r="N664" s="68">
        <v>3714491</v>
      </c>
      <c r="O664" s="25" t="s">
        <v>1398</v>
      </c>
      <c r="P664" s="75" t="s">
        <v>1399</v>
      </c>
      <c r="Q664" s="69">
        <v>4271664</v>
      </c>
      <c r="R664" s="63">
        <v>4271664</v>
      </c>
      <c r="S664" s="24" t="s">
        <v>80</v>
      </c>
      <c r="T664" s="54" t="s">
        <v>81</v>
      </c>
      <c r="U664" s="18">
        <v>4582362</v>
      </c>
      <c r="V664" s="18">
        <v>4582362</v>
      </c>
      <c r="W664" s="18" t="s">
        <v>1396</v>
      </c>
      <c r="X664" s="77" t="s">
        <v>1397</v>
      </c>
      <c r="Y664" s="49">
        <f t="shared" si="151"/>
        <v>3714491</v>
      </c>
      <c r="Z664" s="16">
        <f t="shared" si="152"/>
        <v>1458640.7034690548</v>
      </c>
      <c r="AA664" s="35">
        <f t="shared" si="153"/>
        <v>0.39268925499322915</v>
      </c>
      <c r="AB664" s="36">
        <f t="shared" si="154"/>
        <v>5173131.7034690548</v>
      </c>
      <c r="AC664" s="36">
        <f t="shared" si="155"/>
        <v>2255850.2965309452</v>
      </c>
      <c r="AD664" s="18">
        <f t="shared" si="159"/>
        <v>3468187</v>
      </c>
      <c r="AE664" s="18" t="str">
        <f t="shared" si="160"/>
        <v/>
      </c>
      <c r="AF664" s="18">
        <f t="shared" si="161"/>
        <v>3714491</v>
      </c>
      <c r="AG664" s="18">
        <f t="shared" si="162"/>
        <v>4271664</v>
      </c>
      <c r="AH664" s="18">
        <f t="shared" si="163"/>
        <v>4582362</v>
      </c>
      <c r="AI664" s="94">
        <f t="shared" si="156"/>
        <v>3993077.5</v>
      </c>
      <c r="AJ664" s="39">
        <f t="shared" si="157"/>
        <v>508904.21105416946</v>
      </c>
      <c r="AK664" s="35">
        <f t="shared" si="158"/>
        <v>0.12744661506173358</v>
      </c>
      <c r="AN664" s="41"/>
    </row>
    <row r="665" spans="1:40" s="15" customFormat="1" ht="85.5" customHeight="1" x14ac:dyDescent="0.2">
      <c r="A665" s="81">
        <v>658</v>
      </c>
      <c r="B665" s="108" t="s">
        <v>739</v>
      </c>
      <c r="C665" s="82" t="s">
        <v>1389</v>
      </c>
      <c r="D665" s="83" t="s">
        <v>1391</v>
      </c>
      <c r="E665" s="64">
        <v>3941956</v>
      </c>
      <c r="F665" s="65">
        <v>3941956</v>
      </c>
      <c r="G665" s="25" t="s">
        <v>1392</v>
      </c>
      <c r="H665" s="52" t="s">
        <v>1393</v>
      </c>
      <c r="I665" s="62">
        <v>950000</v>
      </c>
      <c r="J665" s="66">
        <v>950000</v>
      </c>
      <c r="K665" s="28" t="s">
        <v>1394</v>
      </c>
      <c r="L665" s="55" t="s">
        <v>1395</v>
      </c>
      <c r="M665" s="67">
        <v>4221906</v>
      </c>
      <c r="N665" s="68">
        <v>4221906</v>
      </c>
      <c r="O665" s="25" t="s">
        <v>1398</v>
      </c>
      <c r="P665" s="75" t="s">
        <v>1399</v>
      </c>
      <c r="Q665" s="69">
        <v>4855192</v>
      </c>
      <c r="R665" s="63">
        <v>4855192</v>
      </c>
      <c r="S665" s="24" t="s">
        <v>80</v>
      </c>
      <c r="T665" s="54" t="s">
        <v>81</v>
      </c>
      <c r="U665" s="18">
        <v>5208333</v>
      </c>
      <c r="V665" s="18">
        <v>5208333</v>
      </c>
      <c r="W665" s="18" t="s">
        <v>1396</v>
      </c>
      <c r="X665" s="77" t="s">
        <v>1397</v>
      </c>
      <c r="Y665" s="49">
        <f t="shared" si="151"/>
        <v>4221906</v>
      </c>
      <c r="Z665" s="16">
        <f t="shared" si="152"/>
        <v>1689023.0123484998</v>
      </c>
      <c r="AA665" s="35">
        <f t="shared" si="153"/>
        <v>0.40006172860042355</v>
      </c>
      <c r="AB665" s="36">
        <f t="shared" si="154"/>
        <v>5910929.0123485001</v>
      </c>
      <c r="AC665" s="36">
        <f t="shared" si="155"/>
        <v>2532882.9876514999</v>
      </c>
      <c r="AD665" s="18">
        <f t="shared" si="159"/>
        <v>3941956</v>
      </c>
      <c r="AE665" s="18" t="str">
        <f t="shared" si="160"/>
        <v/>
      </c>
      <c r="AF665" s="18">
        <f t="shared" si="161"/>
        <v>4221906</v>
      </c>
      <c r="AG665" s="18">
        <f t="shared" si="162"/>
        <v>4855192</v>
      </c>
      <c r="AH665" s="18">
        <f t="shared" si="163"/>
        <v>5208333</v>
      </c>
      <c r="AI665" s="94">
        <f t="shared" si="156"/>
        <v>4538549</v>
      </c>
      <c r="AJ665" s="39">
        <f t="shared" si="157"/>
        <v>578423.19068963977</v>
      </c>
      <c r="AK665" s="35">
        <f t="shared" si="158"/>
        <v>0.12744672156004921</v>
      </c>
      <c r="AN665" s="41"/>
    </row>
    <row r="666" spans="1:40" s="15" customFormat="1" ht="85.5" customHeight="1" x14ac:dyDescent="0.2">
      <c r="A666" s="81">
        <v>659</v>
      </c>
      <c r="B666" s="108" t="s">
        <v>740</v>
      </c>
      <c r="C666" s="82" t="s">
        <v>1388</v>
      </c>
      <c r="D666" s="83" t="s">
        <v>1391</v>
      </c>
      <c r="E666" s="64">
        <v>780869</v>
      </c>
      <c r="F666" s="65">
        <v>780869</v>
      </c>
      <c r="G666" s="25" t="s">
        <v>1392</v>
      </c>
      <c r="H666" s="52" t="s">
        <v>1393</v>
      </c>
      <c r="I666" s="62">
        <v>700000</v>
      </c>
      <c r="J666" s="66">
        <v>700000</v>
      </c>
      <c r="K666" s="28" t="s">
        <v>1394</v>
      </c>
      <c r="L666" s="55" t="s">
        <v>1395</v>
      </c>
      <c r="M666" s="67">
        <v>836325</v>
      </c>
      <c r="N666" s="68">
        <v>836325</v>
      </c>
      <c r="O666" s="25" t="s">
        <v>1398</v>
      </c>
      <c r="P666" s="75" t="s">
        <v>1399</v>
      </c>
      <c r="Q666" s="69">
        <v>961773</v>
      </c>
      <c r="R666" s="63">
        <v>961773</v>
      </c>
      <c r="S666" s="24" t="s">
        <v>80</v>
      </c>
      <c r="T666" s="54" t="s">
        <v>81</v>
      </c>
      <c r="U666" s="18">
        <v>1031728</v>
      </c>
      <c r="V666" s="18">
        <v>1031728</v>
      </c>
      <c r="W666" s="18" t="s">
        <v>1396</v>
      </c>
      <c r="X666" s="77" t="s">
        <v>1397</v>
      </c>
      <c r="Y666" s="49">
        <f t="shared" si="151"/>
        <v>836325</v>
      </c>
      <c r="Z666" s="16">
        <f t="shared" si="152"/>
        <v>134394.56247743062</v>
      </c>
      <c r="AA666" s="35">
        <f t="shared" si="153"/>
        <v>0.16069657427128284</v>
      </c>
      <c r="AB666" s="36">
        <f t="shared" si="154"/>
        <v>970719.56247743056</v>
      </c>
      <c r="AC666" s="36">
        <f t="shared" si="155"/>
        <v>701930.43752256944</v>
      </c>
      <c r="AD666" s="18">
        <f t="shared" si="159"/>
        <v>780869</v>
      </c>
      <c r="AE666" s="18" t="str">
        <f t="shared" si="160"/>
        <v/>
      </c>
      <c r="AF666" s="18">
        <f t="shared" si="161"/>
        <v>836325</v>
      </c>
      <c r="AG666" s="18">
        <f t="shared" si="162"/>
        <v>961773</v>
      </c>
      <c r="AH666" s="18" t="str">
        <f t="shared" si="163"/>
        <v/>
      </c>
      <c r="AI666" s="94">
        <f t="shared" si="156"/>
        <v>836325</v>
      </c>
      <c r="AJ666" s="39">
        <f t="shared" si="157"/>
        <v>92681.197172529734</v>
      </c>
      <c r="AK666" s="35">
        <f t="shared" si="158"/>
        <v>0.11081959426362925</v>
      </c>
      <c r="AN666" s="41"/>
    </row>
    <row r="667" spans="1:40" s="15" customFormat="1" ht="85.5" customHeight="1" x14ac:dyDescent="0.2">
      <c r="A667" s="81">
        <v>660</v>
      </c>
      <c r="B667" s="108" t="s">
        <v>741</v>
      </c>
      <c r="C667" s="82" t="s">
        <v>1389</v>
      </c>
      <c r="D667" s="83" t="s">
        <v>1391</v>
      </c>
      <c r="E667" s="64">
        <v>4309371</v>
      </c>
      <c r="F667" s="65">
        <v>4309371</v>
      </c>
      <c r="G667" s="25" t="s">
        <v>1392</v>
      </c>
      <c r="H667" s="52" t="s">
        <v>1393</v>
      </c>
      <c r="I667" s="62">
        <v>950000</v>
      </c>
      <c r="J667" s="66">
        <v>950000</v>
      </c>
      <c r="K667" s="28" t="s">
        <v>1394</v>
      </c>
      <c r="L667" s="55" t="s">
        <v>1395</v>
      </c>
      <c r="M667" s="67">
        <v>4615414</v>
      </c>
      <c r="N667" s="68">
        <v>4615414</v>
      </c>
      <c r="O667" s="25" t="s">
        <v>1398</v>
      </c>
      <c r="P667" s="75" t="s">
        <v>1399</v>
      </c>
      <c r="Q667" s="69">
        <v>5307727</v>
      </c>
      <c r="R667" s="63">
        <v>5307727</v>
      </c>
      <c r="S667" s="24" t="s">
        <v>80</v>
      </c>
      <c r="T667" s="54" t="s">
        <v>81</v>
      </c>
      <c r="U667" s="18">
        <v>5693782</v>
      </c>
      <c r="V667" s="18">
        <v>5693782</v>
      </c>
      <c r="W667" s="18" t="s">
        <v>1396</v>
      </c>
      <c r="X667" s="77" t="s">
        <v>1397</v>
      </c>
      <c r="Y667" s="49">
        <f t="shared" si="151"/>
        <v>4615414</v>
      </c>
      <c r="Z667" s="16">
        <f t="shared" si="152"/>
        <v>1884304.5097729557</v>
      </c>
      <c r="AA667" s="35">
        <f t="shared" si="153"/>
        <v>0.40826337784063482</v>
      </c>
      <c r="AB667" s="36">
        <f t="shared" si="154"/>
        <v>6499718.5097729554</v>
      </c>
      <c r="AC667" s="36">
        <f t="shared" si="155"/>
        <v>2731109.4902270446</v>
      </c>
      <c r="AD667" s="18">
        <f t="shared" si="159"/>
        <v>4309371</v>
      </c>
      <c r="AE667" s="18" t="str">
        <f t="shared" si="160"/>
        <v/>
      </c>
      <c r="AF667" s="18">
        <f t="shared" si="161"/>
        <v>4615414</v>
      </c>
      <c r="AG667" s="18">
        <f t="shared" si="162"/>
        <v>5307727</v>
      </c>
      <c r="AH667" s="18">
        <f t="shared" si="163"/>
        <v>5693782</v>
      </c>
      <c r="AI667" s="94">
        <f t="shared" si="156"/>
        <v>4961570.5</v>
      </c>
      <c r="AJ667" s="39">
        <f t="shared" si="157"/>
        <v>632335.89003550948</v>
      </c>
      <c r="AK667" s="35">
        <f t="shared" si="158"/>
        <v>0.12744672075817717</v>
      </c>
      <c r="AN667" s="41"/>
    </row>
    <row r="668" spans="1:40" s="15" customFormat="1" ht="135.75" customHeight="1" x14ac:dyDescent="0.2">
      <c r="A668" s="81">
        <v>661</v>
      </c>
      <c r="B668" s="108" t="s">
        <v>742</v>
      </c>
      <c r="C668" s="82" t="s">
        <v>1389</v>
      </c>
      <c r="D668" s="83" t="s">
        <v>1391</v>
      </c>
      <c r="E668" s="64">
        <v>1153729</v>
      </c>
      <c r="F668" s="65">
        <v>1153729</v>
      </c>
      <c r="G668" s="25" t="s">
        <v>1392</v>
      </c>
      <c r="H668" s="52" t="s">
        <v>1393</v>
      </c>
      <c r="I668" s="62">
        <v>800000</v>
      </c>
      <c r="J668" s="66">
        <v>800000</v>
      </c>
      <c r="K668" s="28" t="s">
        <v>1394</v>
      </c>
      <c r="L668" s="55" t="s">
        <v>1395</v>
      </c>
      <c r="M668" s="67">
        <v>1235664</v>
      </c>
      <c r="N668" s="68">
        <v>1235664</v>
      </c>
      <c r="O668" s="25" t="s">
        <v>1398</v>
      </c>
      <c r="P668" s="75" t="s">
        <v>1399</v>
      </c>
      <c r="Q668" s="69">
        <v>1421013</v>
      </c>
      <c r="R668" s="63">
        <v>1421013</v>
      </c>
      <c r="S668" s="24" t="s">
        <v>80</v>
      </c>
      <c r="T668" s="54" t="s">
        <v>81</v>
      </c>
      <c r="U668" s="18">
        <v>1524370</v>
      </c>
      <c r="V668" s="18">
        <v>1524370</v>
      </c>
      <c r="W668" s="18" t="s">
        <v>1396</v>
      </c>
      <c r="X668" s="77" t="s">
        <v>1397</v>
      </c>
      <c r="Y668" s="49">
        <f t="shared" si="151"/>
        <v>1235664</v>
      </c>
      <c r="Z668" s="16">
        <f t="shared" si="152"/>
        <v>280108.30734324886</v>
      </c>
      <c r="AA668" s="35">
        <f t="shared" si="153"/>
        <v>0.22668646763460687</v>
      </c>
      <c r="AB668" s="36">
        <f t="shared" si="154"/>
        <v>1515772.3073432487</v>
      </c>
      <c r="AC668" s="36">
        <f t="shared" si="155"/>
        <v>955555.69265675114</v>
      </c>
      <c r="AD668" s="18">
        <f t="shared" si="159"/>
        <v>1153729</v>
      </c>
      <c r="AE668" s="18" t="str">
        <f t="shared" si="160"/>
        <v/>
      </c>
      <c r="AF668" s="18">
        <f t="shared" si="161"/>
        <v>1235664</v>
      </c>
      <c r="AG668" s="18">
        <f t="shared" si="162"/>
        <v>1421013</v>
      </c>
      <c r="AH668" s="18" t="str">
        <f t="shared" si="163"/>
        <v/>
      </c>
      <c r="AI668" s="94">
        <f t="shared" si="156"/>
        <v>1235664</v>
      </c>
      <c r="AJ668" s="39">
        <f t="shared" si="157"/>
        <v>136935.71039116618</v>
      </c>
      <c r="AK668" s="35">
        <f t="shared" si="158"/>
        <v>0.1108195354005346</v>
      </c>
      <c r="AN668" s="41"/>
    </row>
    <row r="669" spans="1:40" s="15" customFormat="1" ht="85.5" customHeight="1" x14ac:dyDescent="0.2">
      <c r="A669" s="81">
        <v>662</v>
      </c>
      <c r="B669" s="108" t="s">
        <v>743</v>
      </c>
      <c r="C669" s="82" t="s">
        <v>1388</v>
      </c>
      <c r="D669" s="83" t="s">
        <v>1391</v>
      </c>
      <c r="E669" s="64">
        <v>1481529</v>
      </c>
      <c r="F669" s="65">
        <v>1481529</v>
      </c>
      <c r="G669" s="25" t="s">
        <v>1392</v>
      </c>
      <c r="H669" s="52" t="s">
        <v>1393</v>
      </c>
      <c r="I669" s="62">
        <v>800000</v>
      </c>
      <c r="J669" s="66">
        <v>800000</v>
      </c>
      <c r="K669" s="28" t="s">
        <v>1394</v>
      </c>
      <c r="L669" s="55" t="s">
        <v>1395</v>
      </c>
      <c r="M669" s="67">
        <v>1586744</v>
      </c>
      <c r="N669" s="68">
        <v>1586744</v>
      </c>
      <c r="O669" s="25" t="s">
        <v>1398</v>
      </c>
      <c r="P669" s="75" t="s">
        <v>1399</v>
      </c>
      <c r="Q669" s="69">
        <v>1824756</v>
      </c>
      <c r="R669" s="63">
        <v>1824756</v>
      </c>
      <c r="S669" s="24" t="s">
        <v>80</v>
      </c>
      <c r="T669" s="54" t="s">
        <v>81</v>
      </c>
      <c r="U669" s="18">
        <v>1957479</v>
      </c>
      <c r="V669" s="18">
        <v>1957479</v>
      </c>
      <c r="W669" s="18" t="s">
        <v>1396</v>
      </c>
      <c r="X669" s="77" t="s">
        <v>1397</v>
      </c>
      <c r="Y669" s="49">
        <f t="shared" si="151"/>
        <v>1586744</v>
      </c>
      <c r="Z669" s="16">
        <f t="shared" si="152"/>
        <v>449468.75940970558</v>
      </c>
      <c r="AA669" s="35">
        <f t="shared" si="153"/>
        <v>0.28326482369538225</v>
      </c>
      <c r="AB669" s="36">
        <f t="shared" si="154"/>
        <v>2036212.7594097056</v>
      </c>
      <c r="AC669" s="36">
        <f t="shared" si="155"/>
        <v>1137275.2405902944</v>
      </c>
      <c r="AD669" s="18">
        <f t="shared" si="159"/>
        <v>1481529</v>
      </c>
      <c r="AE669" s="18" t="str">
        <f t="shared" si="160"/>
        <v/>
      </c>
      <c r="AF669" s="18">
        <f t="shared" si="161"/>
        <v>1586744</v>
      </c>
      <c r="AG669" s="18">
        <f t="shared" si="162"/>
        <v>1824756</v>
      </c>
      <c r="AH669" s="18">
        <f t="shared" si="163"/>
        <v>1957479</v>
      </c>
      <c r="AI669" s="94">
        <f t="shared" si="156"/>
        <v>1705750</v>
      </c>
      <c r="AJ669" s="39">
        <f t="shared" si="157"/>
        <v>217392.29504745561</v>
      </c>
      <c r="AK669" s="35">
        <f t="shared" si="158"/>
        <v>0.12744675072399567</v>
      </c>
      <c r="AN669" s="41"/>
    </row>
    <row r="670" spans="1:40" s="15" customFormat="1" ht="85.5" customHeight="1" x14ac:dyDescent="0.2">
      <c r="A670" s="81">
        <v>663</v>
      </c>
      <c r="B670" s="108" t="s">
        <v>744</v>
      </c>
      <c r="C670" s="82" t="s">
        <v>1388</v>
      </c>
      <c r="D670" s="83" t="s">
        <v>1391</v>
      </c>
      <c r="E670" s="64">
        <v>1699021</v>
      </c>
      <c r="F670" s="65">
        <v>1699021</v>
      </c>
      <c r="G670" s="25" t="s">
        <v>1392</v>
      </c>
      <c r="H670" s="52" t="s">
        <v>1393</v>
      </c>
      <c r="I670" s="62">
        <v>900000</v>
      </c>
      <c r="J670" s="66">
        <v>900000</v>
      </c>
      <c r="K670" s="28" t="s">
        <v>1394</v>
      </c>
      <c r="L670" s="55" t="s">
        <v>1395</v>
      </c>
      <c r="M670" s="67">
        <v>1819682</v>
      </c>
      <c r="N670" s="68">
        <v>1819682</v>
      </c>
      <c r="O670" s="25" t="s">
        <v>1398</v>
      </c>
      <c r="P670" s="75" t="s">
        <v>1399</v>
      </c>
      <c r="Q670" s="69">
        <v>2092635</v>
      </c>
      <c r="R670" s="63">
        <v>2092635</v>
      </c>
      <c r="S670" s="24" t="s">
        <v>80</v>
      </c>
      <c r="T670" s="54" t="s">
        <v>81</v>
      </c>
      <c r="U670" s="18">
        <v>2244842</v>
      </c>
      <c r="V670" s="18">
        <v>2244842</v>
      </c>
      <c r="W670" s="18" t="s">
        <v>1396</v>
      </c>
      <c r="X670" s="77" t="s">
        <v>1397</v>
      </c>
      <c r="Y670" s="49">
        <f t="shared" si="151"/>
        <v>1819682</v>
      </c>
      <c r="Z670" s="16">
        <f t="shared" si="152"/>
        <v>522545.24906317919</v>
      </c>
      <c r="AA670" s="35">
        <f t="shared" si="153"/>
        <v>0.28716294883566423</v>
      </c>
      <c r="AB670" s="36">
        <f t="shared" si="154"/>
        <v>2342227.2490631794</v>
      </c>
      <c r="AC670" s="36">
        <f t="shared" si="155"/>
        <v>1297136.7509368209</v>
      </c>
      <c r="AD670" s="18">
        <f t="shared" si="159"/>
        <v>1699021</v>
      </c>
      <c r="AE670" s="18" t="str">
        <f t="shared" si="160"/>
        <v/>
      </c>
      <c r="AF670" s="18">
        <f t="shared" si="161"/>
        <v>1819682</v>
      </c>
      <c r="AG670" s="18">
        <f t="shared" si="162"/>
        <v>2092635</v>
      </c>
      <c r="AH670" s="18">
        <f t="shared" si="163"/>
        <v>2244842</v>
      </c>
      <c r="AI670" s="94">
        <f t="shared" si="156"/>
        <v>1956158.5</v>
      </c>
      <c r="AJ670" s="39">
        <f t="shared" si="157"/>
        <v>249306.19704425053</v>
      </c>
      <c r="AK670" s="35">
        <f t="shared" si="158"/>
        <v>0.12744682858993814</v>
      </c>
      <c r="AN670" s="41"/>
    </row>
    <row r="671" spans="1:40" s="15" customFormat="1" ht="85.5" customHeight="1" x14ac:dyDescent="0.2">
      <c r="A671" s="81">
        <v>664</v>
      </c>
      <c r="B671" s="108" t="s">
        <v>745</v>
      </c>
      <c r="C671" s="82" t="s">
        <v>1388</v>
      </c>
      <c r="D671" s="83" t="s">
        <v>1391</v>
      </c>
      <c r="E671" s="64">
        <v>492402</v>
      </c>
      <c r="F671" s="65">
        <v>492402</v>
      </c>
      <c r="G671" s="25" t="s">
        <v>1392</v>
      </c>
      <c r="H671" s="52" t="s">
        <v>1393</v>
      </c>
      <c r="I671" s="62"/>
      <c r="J671" s="66"/>
      <c r="K671" s="28" t="s">
        <v>1394</v>
      </c>
      <c r="L671" s="55" t="s">
        <v>1395</v>
      </c>
      <c r="M671" s="67">
        <v>527372</v>
      </c>
      <c r="N671" s="68">
        <v>527372</v>
      </c>
      <c r="O671" s="25" t="s">
        <v>1398</v>
      </c>
      <c r="P671" s="75" t="s">
        <v>1399</v>
      </c>
      <c r="Q671" s="69">
        <v>606477</v>
      </c>
      <c r="R671" s="63">
        <v>606477</v>
      </c>
      <c r="S671" s="24" t="s">
        <v>80</v>
      </c>
      <c r="T671" s="54" t="s">
        <v>81</v>
      </c>
      <c r="U671" s="18">
        <v>1250589</v>
      </c>
      <c r="V671" s="18">
        <v>1250589</v>
      </c>
      <c r="W671" s="18" t="s">
        <v>1396</v>
      </c>
      <c r="X671" s="77" t="s">
        <v>1397</v>
      </c>
      <c r="Y671" s="49">
        <f t="shared" si="151"/>
        <v>566924.5</v>
      </c>
      <c r="Z671" s="16">
        <f t="shared" si="152"/>
        <v>357452.12175338954</v>
      </c>
      <c r="AA671" s="35">
        <f t="shared" si="153"/>
        <v>0.63051097942210921</v>
      </c>
      <c r="AB671" s="36">
        <f t="shared" si="154"/>
        <v>924376.62175338948</v>
      </c>
      <c r="AC671" s="36">
        <f t="shared" si="155"/>
        <v>209472.37824661046</v>
      </c>
      <c r="AD671" s="18">
        <f t="shared" si="159"/>
        <v>492402</v>
      </c>
      <c r="AE671" s="18" t="str">
        <f t="shared" si="160"/>
        <v/>
      </c>
      <c r="AF671" s="18">
        <f t="shared" si="161"/>
        <v>527372</v>
      </c>
      <c r="AG671" s="18">
        <f t="shared" si="162"/>
        <v>606477</v>
      </c>
      <c r="AH671" s="18" t="str">
        <f t="shared" si="163"/>
        <v/>
      </c>
      <c r="AI671" s="94">
        <f t="shared" si="156"/>
        <v>527372</v>
      </c>
      <c r="AJ671" s="39">
        <f t="shared" si="157"/>
        <v>58443.145520525613</v>
      </c>
      <c r="AK671" s="35">
        <f t="shared" si="158"/>
        <v>0.11081958374833251</v>
      </c>
      <c r="AN671" s="41"/>
    </row>
    <row r="672" spans="1:40" s="15" customFormat="1" ht="85.5" customHeight="1" x14ac:dyDescent="0.2">
      <c r="A672" s="81">
        <v>665</v>
      </c>
      <c r="B672" s="108" t="s">
        <v>746</v>
      </c>
      <c r="C672" s="82" t="s">
        <v>1388</v>
      </c>
      <c r="D672" s="83" t="s">
        <v>1391</v>
      </c>
      <c r="E672" s="64">
        <v>752398</v>
      </c>
      <c r="F672" s="65">
        <v>752398</v>
      </c>
      <c r="G672" s="25" t="s">
        <v>1392</v>
      </c>
      <c r="H672" s="52" t="s">
        <v>1393</v>
      </c>
      <c r="I672" s="62">
        <v>900000</v>
      </c>
      <c r="J672" s="66">
        <v>900000</v>
      </c>
      <c r="K672" s="28" t="s">
        <v>1394</v>
      </c>
      <c r="L672" s="55" t="s">
        <v>1395</v>
      </c>
      <c r="M672" s="67">
        <v>805831</v>
      </c>
      <c r="N672" s="68">
        <v>805831</v>
      </c>
      <c r="O672" s="25" t="s">
        <v>1398</v>
      </c>
      <c r="P672" s="75" t="s">
        <v>1399</v>
      </c>
      <c r="Q672" s="69">
        <v>926706</v>
      </c>
      <c r="R672" s="63">
        <v>926706</v>
      </c>
      <c r="S672" s="24" t="s">
        <v>80</v>
      </c>
      <c r="T672" s="54" t="s">
        <v>81</v>
      </c>
      <c r="U672" s="18">
        <v>994110</v>
      </c>
      <c r="V672" s="18">
        <v>994110</v>
      </c>
      <c r="W672" s="18" t="s">
        <v>1396</v>
      </c>
      <c r="X672" s="77" t="s">
        <v>1397</v>
      </c>
      <c r="Y672" s="49">
        <f t="shared" si="151"/>
        <v>900000</v>
      </c>
      <c r="Z672" s="16">
        <f t="shared" si="152"/>
        <v>96563.490895886731</v>
      </c>
      <c r="AA672" s="35">
        <f t="shared" si="153"/>
        <v>0.10729276766209636</v>
      </c>
      <c r="AB672" s="36">
        <f t="shared" si="154"/>
        <v>996563.49089588667</v>
      </c>
      <c r="AC672" s="36">
        <f t="shared" si="155"/>
        <v>803436.50910411333</v>
      </c>
      <c r="AD672" s="18" t="str">
        <f t="shared" si="159"/>
        <v/>
      </c>
      <c r="AE672" s="18">
        <f t="shared" si="160"/>
        <v>900000</v>
      </c>
      <c r="AF672" s="18">
        <f t="shared" si="161"/>
        <v>805831</v>
      </c>
      <c r="AG672" s="18">
        <f t="shared" si="162"/>
        <v>926706</v>
      </c>
      <c r="AH672" s="18">
        <f t="shared" si="163"/>
        <v>994110</v>
      </c>
      <c r="AI672" s="94">
        <f t="shared" si="156"/>
        <v>913353</v>
      </c>
      <c r="AJ672" s="39">
        <f t="shared" si="157"/>
        <v>78017.492578587786</v>
      </c>
      <c r="AK672" s="35">
        <f t="shared" si="158"/>
        <v>8.5418773002976706E-2</v>
      </c>
      <c r="AN672" s="41"/>
    </row>
    <row r="673" spans="1:40" s="15" customFormat="1" ht="85.5" customHeight="1" x14ac:dyDescent="0.2">
      <c r="A673" s="81">
        <v>666</v>
      </c>
      <c r="B673" s="108" t="s">
        <v>747</v>
      </c>
      <c r="C673" s="82" t="s">
        <v>1389</v>
      </c>
      <c r="D673" s="83" t="s">
        <v>1391</v>
      </c>
      <c r="E673" s="64">
        <v>814836</v>
      </c>
      <c r="F673" s="65">
        <v>814836</v>
      </c>
      <c r="G673" s="25" t="s">
        <v>1392</v>
      </c>
      <c r="H673" s="52" t="s">
        <v>1393</v>
      </c>
      <c r="I673" s="62">
        <v>950000</v>
      </c>
      <c r="J673" s="66">
        <v>950000</v>
      </c>
      <c r="K673" s="28" t="s">
        <v>1394</v>
      </c>
      <c r="L673" s="55" t="s">
        <v>1395</v>
      </c>
      <c r="M673" s="67">
        <v>872704</v>
      </c>
      <c r="N673" s="68">
        <v>872704</v>
      </c>
      <c r="O673" s="25" t="s">
        <v>1398</v>
      </c>
      <c r="P673" s="75" t="s">
        <v>1399</v>
      </c>
      <c r="Q673" s="69">
        <v>1003609</v>
      </c>
      <c r="R673" s="63">
        <v>1003609</v>
      </c>
      <c r="S673" s="24" t="s">
        <v>80</v>
      </c>
      <c r="T673" s="54" t="s">
        <v>81</v>
      </c>
      <c r="U673" s="18">
        <v>1076606</v>
      </c>
      <c r="V673" s="18">
        <v>1076606</v>
      </c>
      <c r="W673" s="18" t="s">
        <v>1396</v>
      </c>
      <c r="X673" s="77" t="s">
        <v>1397</v>
      </c>
      <c r="Y673" s="49">
        <f t="shared" ref="Y673:Y678" si="164">MEDIAN(F673,J673,N673,R673,V673)</f>
        <v>950000</v>
      </c>
      <c r="Z673" s="16">
        <f t="shared" ref="Z673:Z678" si="165">+STDEV(F673,J673,N673,R673,V673)</f>
        <v>103608.68040854493</v>
      </c>
      <c r="AA673" s="35">
        <f t="shared" ref="AA673:AA678" si="166">Z673/Y673</f>
        <v>0.10906176885109992</v>
      </c>
      <c r="AB673" s="36">
        <f t="shared" ref="AB673:AB678" si="167">+Y673+Z673</f>
        <v>1053608.6804085448</v>
      </c>
      <c r="AC673" s="36">
        <f t="shared" ref="AC673:AC678" si="168">Y673-Z673</f>
        <v>846391.31959145505</v>
      </c>
      <c r="AD673" s="18" t="str">
        <f t="shared" si="159"/>
        <v/>
      </c>
      <c r="AE673" s="18">
        <f t="shared" si="160"/>
        <v>950000</v>
      </c>
      <c r="AF673" s="18">
        <f t="shared" si="161"/>
        <v>872704</v>
      </c>
      <c r="AG673" s="18">
        <f t="shared" si="162"/>
        <v>1003609</v>
      </c>
      <c r="AH673" s="18" t="str">
        <f t="shared" si="163"/>
        <v/>
      </c>
      <c r="AI673" s="94">
        <f t="shared" ref="AI673:AI678" si="169">+MEDIAN(AD673:AH673)</f>
        <v>950000</v>
      </c>
      <c r="AJ673" s="39">
        <f t="shared" ref="AJ673:AJ678" si="170">+STDEV(AD673:AH673)</f>
        <v>65808.707025235912</v>
      </c>
      <c r="AK673" s="35">
        <f t="shared" ref="AK673:AK678" si="171">+AJ673/AI673</f>
        <v>6.9272323184458848E-2</v>
      </c>
      <c r="AN673" s="41"/>
    </row>
    <row r="674" spans="1:40" s="15" customFormat="1" ht="85.5" customHeight="1" x14ac:dyDescent="0.2">
      <c r="A674" s="81">
        <v>667</v>
      </c>
      <c r="B674" s="108" t="s">
        <v>748</v>
      </c>
      <c r="C674" s="82" t="s">
        <v>1388</v>
      </c>
      <c r="D674" s="83" t="s">
        <v>1391</v>
      </c>
      <c r="E674" s="64">
        <v>1107183</v>
      </c>
      <c r="F674" s="65">
        <v>1107183</v>
      </c>
      <c r="G674" s="25" t="s">
        <v>1392</v>
      </c>
      <c r="H674" s="52" t="s">
        <v>1393</v>
      </c>
      <c r="I674" s="62">
        <v>950000</v>
      </c>
      <c r="J674" s="66">
        <v>950000</v>
      </c>
      <c r="K674" s="28" t="s">
        <v>1394</v>
      </c>
      <c r="L674" s="55" t="s">
        <v>1395</v>
      </c>
      <c r="M674" s="67">
        <v>1185814</v>
      </c>
      <c r="N674" s="68">
        <v>1185814</v>
      </c>
      <c r="O674" s="25" t="s">
        <v>1398</v>
      </c>
      <c r="P674" s="75" t="s">
        <v>1399</v>
      </c>
      <c r="Q674" s="69">
        <v>1363686</v>
      </c>
      <c r="R674" s="63">
        <v>1363686</v>
      </c>
      <c r="S674" s="24" t="s">
        <v>80</v>
      </c>
      <c r="T674" s="54" t="s">
        <v>81</v>
      </c>
      <c r="U674" s="18">
        <v>1462873</v>
      </c>
      <c r="V674" s="18">
        <v>1462873</v>
      </c>
      <c r="W674" s="18" t="s">
        <v>1396</v>
      </c>
      <c r="X674" s="77" t="s">
        <v>1397</v>
      </c>
      <c r="Y674" s="49">
        <f t="shared" si="164"/>
        <v>1185814</v>
      </c>
      <c r="Z674" s="16">
        <f t="shared" si="165"/>
        <v>203865.121699863</v>
      </c>
      <c r="AA674" s="35">
        <f t="shared" si="166"/>
        <v>0.17191998213873591</v>
      </c>
      <c r="AB674" s="36">
        <f t="shared" si="167"/>
        <v>1389679.1216998631</v>
      </c>
      <c r="AC674" s="36">
        <f t="shared" si="168"/>
        <v>981948.878300137</v>
      </c>
      <c r="AD674" s="18">
        <f t="shared" si="159"/>
        <v>1107183</v>
      </c>
      <c r="AE674" s="18" t="str">
        <f t="shared" si="160"/>
        <v/>
      </c>
      <c r="AF674" s="18">
        <f t="shared" si="161"/>
        <v>1185814</v>
      </c>
      <c r="AG674" s="18">
        <f t="shared" si="162"/>
        <v>1363686</v>
      </c>
      <c r="AH674" s="18" t="str">
        <f t="shared" si="163"/>
        <v/>
      </c>
      <c r="AI674" s="94">
        <f t="shared" si="169"/>
        <v>1185814</v>
      </c>
      <c r="AJ674" s="39">
        <f t="shared" si="170"/>
        <v>131412.24673649459</v>
      </c>
      <c r="AK674" s="35">
        <f t="shared" si="171"/>
        <v>0.11082028609587558</v>
      </c>
      <c r="AN674" s="41"/>
    </row>
    <row r="675" spans="1:40" s="15" customFormat="1" ht="128.25" x14ac:dyDescent="0.2">
      <c r="A675" s="81">
        <v>668</v>
      </c>
      <c r="B675" s="108" t="s">
        <v>749</v>
      </c>
      <c r="C675" s="82" t="s">
        <v>1390</v>
      </c>
      <c r="D675" s="83" t="s">
        <v>1391</v>
      </c>
      <c r="E675" s="64">
        <v>1656964</v>
      </c>
      <c r="F675" s="65">
        <v>1656964</v>
      </c>
      <c r="G675" s="25" t="s">
        <v>1392</v>
      </c>
      <c r="H675" s="52" t="s">
        <v>1393</v>
      </c>
      <c r="I675" s="62">
        <v>1500000</v>
      </c>
      <c r="J675" s="66">
        <v>1500000</v>
      </c>
      <c r="K675" s="28" t="s">
        <v>1394</v>
      </c>
      <c r="L675" s="55" t="s">
        <v>1395</v>
      </c>
      <c r="M675" s="67">
        <v>1774639</v>
      </c>
      <c r="N675" s="68">
        <v>1774639</v>
      </c>
      <c r="O675" s="25" t="s">
        <v>1398</v>
      </c>
      <c r="P675" s="75" t="s">
        <v>1399</v>
      </c>
      <c r="Q675" s="69">
        <v>2040835</v>
      </c>
      <c r="R675" s="63">
        <v>2040835</v>
      </c>
      <c r="S675" s="24" t="s">
        <v>80</v>
      </c>
      <c r="T675" s="54" t="s">
        <v>81</v>
      </c>
      <c r="U675" s="18">
        <v>2189274</v>
      </c>
      <c r="V675" s="18">
        <v>2189274</v>
      </c>
      <c r="W675" s="18" t="s">
        <v>1396</v>
      </c>
      <c r="X675" s="77" t="s">
        <v>1397</v>
      </c>
      <c r="Y675" s="49">
        <f t="shared" si="164"/>
        <v>1774639</v>
      </c>
      <c r="Z675" s="16">
        <f t="shared" si="165"/>
        <v>280806.01299170894</v>
      </c>
      <c r="AA675" s="35">
        <f t="shared" si="166"/>
        <v>0.15823275212125334</v>
      </c>
      <c r="AB675" s="36">
        <f t="shared" si="167"/>
        <v>2055445.0129917089</v>
      </c>
      <c r="AC675" s="36">
        <f t="shared" si="168"/>
        <v>1493832.9870082911</v>
      </c>
      <c r="AD675" s="18">
        <f t="shared" si="159"/>
        <v>1656964</v>
      </c>
      <c r="AE675" s="18">
        <f t="shared" si="160"/>
        <v>1500000</v>
      </c>
      <c r="AF675" s="18">
        <f t="shared" si="161"/>
        <v>1774639</v>
      </c>
      <c r="AG675" s="18">
        <f t="shared" si="162"/>
        <v>2040835</v>
      </c>
      <c r="AH675" s="18" t="str">
        <f t="shared" si="163"/>
        <v/>
      </c>
      <c r="AI675" s="94">
        <f t="shared" si="169"/>
        <v>1715801.5</v>
      </c>
      <c r="AJ675" s="39">
        <f t="shared" si="170"/>
        <v>228150.43201142529</v>
      </c>
      <c r="AK675" s="35">
        <f t="shared" si="171"/>
        <v>0.13297017866660293</v>
      </c>
      <c r="AN675" s="41"/>
    </row>
    <row r="676" spans="1:40" s="15" customFormat="1" ht="128.25" x14ac:dyDescent="0.2">
      <c r="A676" s="81">
        <v>669</v>
      </c>
      <c r="B676" s="108" t="s">
        <v>750</v>
      </c>
      <c r="C676" s="82" t="s">
        <v>1390</v>
      </c>
      <c r="D676" s="83" t="s">
        <v>1391</v>
      </c>
      <c r="E676" s="64">
        <v>1924799</v>
      </c>
      <c r="F676" s="65">
        <v>1924799</v>
      </c>
      <c r="G676" s="25" t="s">
        <v>1392</v>
      </c>
      <c r="H676" s="52" t="s">
        <v>1393</v>
      </c>
      <c r="I676" s="62">
        <v>1800000</v>
      </c>
      <c r="J676" s="66">
        <v>1800000</v>
      </c>
      <c r="K676" s="28" t="s">
        <v>1394</v>
      </c>
      <c r="L676" s="55" t="s">
        <v>1395</v>
      </c>
      <c r="M676" s="67">
        <v>2061494</v>
      </c>
      <c r="N676" s="68">
        <v>2061494</v>
      </c>
      <c r="O676" s="25" t="s">
        <v>1398</v>
      </c>
      <c r="P676" s="75" t="s">
        <v>1399</v>
      </c>
      <c r="Q676" s="69">
        <v>2370719</v>
      </c>
      <c r="R676" s="63">
        <v>2370719</v>
      </c>
      <c r="S676" s="24" t="s">
        <v>80</v>
      </c>
      <c r="T676" s="54" t="s">
        <v>81</v>
      </c>
      <c r="U676" s="18">
        <v>2843152</v>
      </c>
      <c r="V676" s="18">
        <v>2843152</v>
      </c>
      <c r="W676" s="18" t="s">
        <v>1396</v>
      </c>
      <c r="X676" s="77" t="s">
        <v>1397</v>
      </c>
      <c r="Y676" s="49">
        <f t="shared" si="164"/>
        <v>2061494</v>
      </c>
      <c r="Z676" s="16">
        <f t="shared" si="165"/>
        <v>417644.87579844694</v>
      </c>
      <c r="AA676" s="35">
        <f t="shared" si="166"/>
        <v>0.20259330165328976</v>
      </c>
      <c r="AB676" s="36">
        <f t="shared" si="167"/>
        <v>2479138.8757984471</v>
      </c>
      <c r="AC676" s="36">
        <f t="shared" si="168"/>
        <v>1643849.1242015529</v>
      </c>
      <c r="AD676" s="18">
        <f t="shared" si="159"/>
        <v>1924799</v>
      </c>
      <c r="AE676" s="18">
        <f t="shared" si="160"/>
        <v>1800000</v>
      </c>
      <c r="AF676" s="18">
        <f t="shared" si="161"/>
        <v>2061494</v>
      </c>
      <c r="AG676" s="18">
        <f t="shared" si="162"/>
        <v>2370719</v>
      </c>
      <c r="AH676" s="18" t="str">
        <f t="shared" si="163"/>
        <v/>
      </c>
      <c r="AI676" s="94">
        <f t="shared" si="169"/>
        <v>1993146.5</v>
      </c>
      <c r="AJ676" s="39">
        <f t="shared" si="170"/>
        <v>245428.93564940544</v>
      </c>
      <c r="AK676" s="35">
        <f t="shared" si="171"/>
        <v>0.12313642557102825</v>
      </c>
      <c r="AN676" s="41"/>
    </row>
    <row r="677" spans="1:40" s="15" customFormat="1" ht="128.25" x14ac:dyDescent="0.2">
      <c r="A677" s="81">
        <v>670</v>
      </c>
      <c r="B677" s="108" t="s">
        <v>751</v>
      </c>
      <c r="C677" s="82" t="s">
        <v>1390</v>
      </c>
      <c r="D677" s="83" t="s">
        <v>1391</v>
      </c>
      <c r="E677" s="64">
        <v>1021577</v>
      </c>
      <c r="F677" s="65">
        <v>1021577</v>
      </c>
      <c r="G677" s="25" t="s">
        <v>1392</v>
      </c>
      <c r="H677" s="52" t="s">
        <v>1393</v>
      </c>
      <c r="I677" s="62"/>
      <c r="J677" s="66"/>
      <c r="K677" s="28" t="s">
        <v>1394</v>
      </c>
      <c r="L677" s="55" t="s">
        <v>1395</v>
      </c>
      <c r="M677" s="67">
        <v>1094128</v>
      </c>
      <c r="N677" s="68">
        <v>1094128</v>
      </c>
      <c r="O677" s="25" t="s">
        <v>1398</v>
      </c>
      <c r="P677" s="75" t="s">
        <v>1399</v>
      </c>
      <c r="Q677" s="69">
        <v>1258247</v>
      </c>
      <c r="R677" s="63">
        <v>1258247</v>
      </c>
      <c r="S677" s="24" t="s">
        <v>80</v>
      </c>
      <c r="T677" s="54" t="s">
        <v>81</v>
      </c>
      <c r="U677" s="18">
        <v>3349765</v>
      </c>
      <c r="V677" s="18">
        <v>3349765</v>
      </c>
      <c r="W677" s="18" t="s">
        <v>1396</v>
      </c>
      <c r="X677" s="77" t="s">
        <v>1397</v>
      </c>
      <c r="Y677" s="49">
        <f t="shared" si="164"/>
        <v>1176187.5</v>
      </c>
      <c r="Z677" s="16">
        <f t="shared" si="165"/>
        <v>1116953.3176644328</v>
      </c>
      <c r="AA677" s="35">
        <f t="shared" si="166"/>
        <v>0.94963882685748047</v>
      </c>
      <c r="AB677" s="36">
        <f t="shared" si="167"/>
        <v>2293140.8176644328</v>
      </c>
      <c r="AC677" s="36">
        <f t="shared" si="168"/>
        <v>59234.182335567195</v>
      </c>
      <c r="AD677" s="18">
        <f t="shared" si="159"/>
        <v>1021577</v>
      </c>
      <c r="AE677" s="18" t="str">
        <f t="shared" si="160"/>
        <v/>
      </c>
      <c r="AF677" s="18">
        <f t="shared" si="161"/>
        <v>1094128</v>
      </c>
      <c r="AG677" s="18">
        <f t="shared" si="162"/>
        <v>1258247</v>
      </c>
      <c r="AH677" s="18" t="str">
        <f t="shared" si="163"/>
        <v/>
      </c>
      <c r="AI677" s="94">
        <f t="shared" si="169"/>
        <v>1094128</v>
      </c>
      <c r="AJ677" s="39">
        <f t="shared" si="170"/>
        <v>121251.37982857488</v>
      </c>
      <c r="AK677" s="35">
        <f t="shared" si="171"/>
        <v>0.11082010498641373</v>
      </c>
      <c r="AN677" s="41"/>
    </row>
    <row r="678" spans="1:40" s="15" customFormat="1" ht="140.25" customHeight="1" x14ac:dyDescent="0.2">
      <c r="A678" s="81">
        <v>671</v>
      </c>
      <c r="B678" s="108" t="s">
        <v>1414</v>
      </c>
      <c r="C678" s="82" t="s">
        <v>1390</v>
      </c>
      <c r="D678" s="83" t="s">
        <v>1391</v>
      </c>
      <c r="E678" s="64">
        <v>3139628</v>
      </c>
      <c r="F678" s="65">
        <v>3139628</v>
      </c>
      <c r="G678" s="25" t="s">
        <v>1392</v>
      </c>
      <c r="H678" s="52" t="s">
        <v>1393</v>
      </c>
      <c r="I678" s="62">
        <v>1900000</v>
      </c>
      <c r="J678" s="66">
        <v>1900000</v>
      </c>
      <c r="K678" s="28" t="s">
        <v>1394</v>
      </c>
      <c r="L678" s="55" t="s">
        <v>1395</v>
      </c>
      <c r="M678" s="67">
        <v>3362599</v>
      </c>
      <c r="N678" s="68">
        <v>3362599</v>
      </c>
      <c r="O678" s="25" t="s">
        <v>1398</v>
      </c>
      <c r="P678" s="75" t="s">
        <v>1399</v>
      </c>
      <c r="Q678" s="69">
        <v>3866989</v>
      </c>
      <c r="R678" s="63">
        <v>3866989</v>
      </c>
      <c r="S678" s="24" t="s">
        <v>80</v>
      </c>
      <c r="T678" s="54" t="s">
        <v>81</v>
      </c>
      <c r="U678" s="18">
        <v>4148253</v>
      </c>
      <c r="V678" s="18">
        <v>4148253</v>
      </c>
      <c r="W678" s="18" t="s">
        <v>1396</v>
      </c>
      <c r="X678" s="77" t="s">
        <v>1397</v>
      </c>
      <c r="Y678" s="49">
        <f t="shared" si="164"/>
        <v>3362599</v>
      </c>
      <c r="Z678" s="16">
        <f t="shared" si="165"/>
        <v>870242.09535663074</v>
      </c>
      <c r="AA678" s="35">
        <f t="shared" si="166"/>
        <v>0.25880043839798644</v>
      </c>
      <c r="AB678" s="36">
        <f t="shared" si="167"/>
        <v>4232841.0953566311</v>
      </c>
      <c r="AC678" s="36">
        <f t="shared" si="168"/>
        <v>2492356.9046433694</v>
      </c>
      <c r="AD678" s="18">
        <f t="shared" si="159"/>
        <v>3139628</v>
      </c>
      <c r="AE678" s="18" t="str">
        <f t="shared" si="160"/>
        <v/>
      </c>
      <c r="AF678" s="18">
        <f t="shared" si="161"/>
        <v>3362599</v>
      </c>
      <c r="AG678" s="18">
        <f t="shared" si="162"/>
        <v>3866989</v>
      </c>
      <c r="AH678" s="18">
        <f t="shared" si="163"/>
        <v>4148253</v>
      </c>
      <c r="AI678" s="94">
        <f t="shared" si="169"/>
        <v>3614794</v>
      </c>
      <c r="AJ678" s="39">
        <f t="shared" si="170"/>
        <v>460693.80642126792</v>
      </c>
      <c r="AK678" s="35">
        <f t="shared" si="171"/>
        <v>0.12744676637763255</v>
      </c>
      <c r="AN678" s="41"/>
    </row>
    <row r="679" spans="1:40" s="15" customFormat="1" ht="85.5" customHeight="1" x14ac:dyDescent="0.2">
      <c r="A679" s="26"/>
      <c r="B679" s="27"/>
      <c r="C679" s="27"/>
      <c r="D679" s="56"/>
      <c r="E679" s="64"/>
      <c r="F679" s="65"/>
      <c r="G679" s="25"/>
      <c r="H679" s="52"/>
      <c r="I679" s="62"/>
      <c r="J679" s="66"/>
      <c r="K679" s="28"/>
      <c r="L679" s="55"/>
      <c r="M679" s="67"/>
      <c r="N679" s="68"/>
      <c r="O679" s="25"/>
      <c r="P679" s="75"/>
      <c r="Q679" s="69"/>
      <c r="R679" s="63"/>
      <c r="S679" s="24"/>
      <c r="T679" s="54"/>
      <c r="U679" s="18"/>
      <c r="V679" s="18"/>
      <c r="W679" s="18"/>
      <c r="X679" s="77"/>
      <c r="Y679" s="49"/>
      <c r="Z679" s="16"/>
      <c r="AA679" s="35"/>
      <c r="AB679" s="36"/>
      <c r="AC679" s="36"/>
      <c r="AD679" s="37"/>
      <c r="AE679" s="37"/>
      <c r="AF679" s="37"/>
      <c r="AG679" s="37"/>
      <c r="AH679" s="73"/>
      <c r="AI679" s="38"/>
      <c r="AJ679" s="39"/>
      <c r="AK679" s="35"/>
      <c r="AN679" s="41"/>
    </row>
    <row r="680" spans="1:40" s="15" customFormat="1" ht="74.25" customHeight="1" x14ac:dyDescent="0.2">
      <c r="A680" s="26"/>
      <c r="B680" s="27"/>
      <c r="C680" s="27"/>
      <c r="D680" s="56"/>
      <c r="E680" s="51"/>
      <c r="F680" s="61">
        <f>+SUM(F8:F679)</f>
        <v>426158460</v>
      </c>
      <c r="G680" s="18"/>
      <c r="H680" s="53"/>
      <c r="I680" s="47"/>
      <c r="J680" s="16">
        <f>+SUM(J8:J679)</f>
        <v>533906000</v>
      </c>
      <c r="K680" s="16"/>
      <c r="L680" s="48"/>
      <c r="M680" s="51"/>
      <c r="N680" s="61">
        <f>+SUM(N8:N679)</f>
        <v>455866970</v>
      </c>
      <c r="O680" s="18"/>
      <c r="P680" s="53"/>
      <c r="Q680" s="47"/>
      <c r="R680" s="16">
        <f>+SUM(R8:R679)</f>
        <v>520182515</v>
      </c>
      <c r="S680" s="16"/>
      <c r="T680" s="48"/>
      <c r="U680" s="51"/>
      <c r="V680" s="61">
        <f>+SUM(V8:V679)</f>
        <v>515108409</v>
      </c>
      <c r="W680" s="25"/>
      <c r="X680" s="70"/>
      <c r="Y680" s="72"/>
      <c r="Z680" s="30"/>
      <c r="AA680" s="29"/>
      <c r="AB680" s="30"/>
      <c r="AC680" s="30"/>
      <c r="AD680" s="31"/>
      <c r="AE680" s="31"/>
      <c r="AF680" s="31"/>
      <c r="AG680" s="31"/>
      <c r="AH680" s="31"/>
      <c r="AI680" s="32"/>
      <c r="AJ680" s="33"/>
      <c r="AK680" s="23"/>
      <c r="AM680" s="41"/>
    </row>
    <row r="681" spans="1:40" x14ac:dyDescent="0.2">
      <c r="AK681" s="60">
        <f>+AVERAGE(AK8:AK678)</f>
        <v>0.11134942355719232</v>
      </c>
    </row>
  </sheetData>
  <autoFilter ref="A7:JM678" xr:uid="{00000000-0001-0000-0100-000000000000}"/>
  <mergeCells count="11">
    <mergeCell ref="E6:X6"/>
    <mergeCell ref="Y6:AC6"/>
    <mergeCell ref="AD6:AH6"/>
    <mergeCell ref="A6:D6"/>
    <mergeCell ref="AI6:AK6"/>
    <mergeCell ref="A1:B4"/>
    <mergeCell ref="C1:AD4"/>
    <mergeCell ref="AE1:AI1"/>
    <mergeCell ref="AE3:AI3"/>
    <mergeCell ref="AE4:AI4"/>
    <mergeCell ref="AE2:AI2"/>
  </mergeCells>
  <phoneticPr fontId="28" type="noConversion"/>
  <conditionalFormatting sqref="AK8:AK679">
    <cfRule type="cellIs" dxfId="1" priority="1" operator="greaterThan">
      <formula>0.201</formula>
    </cfRule>
  </conditionalFormatting>
  <printOptions horizontalCentered="1" verticalCentered="1"/>
  <pageMargins left="0" right="0" top="0.59055118110236227" bottom="0.59055118110236227" header="0" footer="0"/>
  <pageSetup scale="18"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M681"/>
  <sheetViews>
    <sheetView showGridLines="0" tabSelected="1" topLeftCell="AA1" zoomScale="70" zoomScaleNormal="70" zoomScaleSheetLayoutView="100" workbookViewId="0">
      <pane ySplit="7" topLeftCell="A434" activePane="bottomLeft" state="frozen"/>
      <selection activeCell="R7" sqref="R7"/>
      <selection pane="bottomLeft" activeCell="AN435" sqref="AN435"/>
    </sheetView>
  </sheetViews>
  <sheetFormatPr baseColWidth="10" defaultColWidth="7.28515625" defaultRowHeight="15" x14ac:dyDescent="0.2"/>
  <cols>
    <col min="1" max="1" width="15.7109375" style="3" customWidth="1"/>
    <col min="2" max="2" width="29" style="5" customWidth="1"/>
    <col min="3" max="3" width="26.7109375" style="58" customWidth="1"/>
    <col min="4" max="4" width="15.7109375" style="5" customWidth="1"/>
    <col min="5" max="8" width="15.7109375" style="2" customWidth="1"/>
    <col min="9" max="9" width="15.7109375" style="1" customWidth="1"/>
    <col min="10" max="26" width="15.7109375" style="2" customWidth="1"/>
    <col min="27" max="27" width="15.7109375" style="1" customWidth="1"/>
    <col min="28" max="34" width="15.7109375" style="2" customWidth="1"/>
    <col min="35" max="35" width="20.28515625" style="2" customWidth="1"/>
    <col min="36" max="37" width="20.28515625" style="4" customWidth="1"/>
    <col min="38" max="273" width="11.42578125" style="4" customWidth="1"/>
    <col min="274" max="16384" width="7.28515625" style="4"/>
  </cols>
  <sheetData>
    <row r="1" spans="1:39" ht="32.25" customHeight="1" x14ac:dyDescent="0.2">
      <c r="A1" s="136"/>
      <c r="B1" s="137"/>
      <c r="C1" s="142" t="s">
        <v>0</v>
      </c>
      <c r="D1" s="143"/>
      <c r="E1" s="143"/>
      <c r="F1" s="143"/>
      <c r="G1" s="143"/>
      <c r="H1" s="143"/>
      <c r="I1" s="143"/>
      <c r="J1" s="143"/>
      <c r="K1" s="143"/>
      <c r="L1" s="143"/>
      <c r="M1" s="143"/>
      <c r="N1" s="143"/>
      <c r="O1" s="143"/>
      <c r="P1" s="143"/>
      <c r="Q1" s="143"/>
      <c r="R1" s="143"/>
      <c r="S1" s="143"/>
      <c r="T1" s="143"/>
      <c r="U1" s="143"/>
      <c r="V1" s="143"/>
      <c r="W1" s="143"/>
      <c r="X1" s="143"/>
      <c r="Y1" s="143"/>
      <c r="Z1" s="143"/>
      <c r="AA1" s="143"/>
      <c r="AB1" s="143"/>
      <c r="AC1" s="143"/>
      <c r="AD1" s="144"/>
      <c r="AE1" s="151" t="s">
        <v>1</v>
      </c>
      <c r="AF1" s="151"/>
      <c r="AG1" s="151"/>
      <c r="AH1" s="151"/>
      <c r="AI1" s="151"/>
    </row>
    <row r="2" spans="1:39" ht="32.25" customHeight="1" x14ac:dyDescent="0.2">
      <c r="A2" s="138"/>
      <c r="B2" s="139"/>
      <c r="C2" s="145"/>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6"/>
      <c r="AD2" s="147"/>
      <c r="AE2" s="151" t="s">
        <v>2</v>
      </c>
      <c r="AF2" s="151"/>
      <c r="AG2" s="151"/>
      <c r="AH2" s="151"/>
      <c r="AI2" s="151"/>
    </row>
    <row r="3" spans="1:39" ht="32.25" customHeight="1" x14ac:dyDescent="0.2">
      <c r="A3" s="138"/>
      <c r="B3" s="139"/>
      <c r="C3" s="145"/>
      <c r="D3" s="146"/>
      <c r="E3" s="146"/>
      <c r="F3" s="146"/>
      <c r="G3" s="146"/>
      <c r="H3" s="146"/>
      <c r="I3" s="146"/>
      <c r="J3" s="146"/>
      <c r="K3" s="146"/>
      <c r="L3" s="146"/>
      <c r="M3" s="146"/>
      <c r="N3" s="146"/>
      <c r="O3" s="146"/>
      <c r="P3" s="146"/>
      <c r="Q3" s="146"/>
      <c r="R3" s="146"/>
      <c r="S3" s="146"/>
      <c r="T3" s="146"/>
      <c r="U3" s="146"/>
      <c r="V3" s="146"/>
      <c r="W3" s="146"/>
      <c r="X3" s="146"/>
      <c r="Y3" s="146"/>
      <c r="Z3" s="146"/>
      <c r="AA3" s="146"/>
      <c r="AB3" s="146"/>
      <c r="AC3" s="146"/>
      <c r="AD3" s="147"/>
      <c r="AE3" s="152" t="s">
        <v>3</v>
      </c>
      <c r="AF3" s="152"/>
      <c r="AG3" s="152"/>
      <c r="AH3" s="152"/>
      <c r="AI3" s="152"/>
    </row>
    <row r="4" spans="1:39" ht="32.25" customHeight="1" x14ac:dyDescent="0.2">
      <c r="A4" s="140"/>
      <c r="B4" s="141"/>
      <c r="C4" s="148"/>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50"/>
      <c r="AE4" s="152" t="s">
        <v>35</v>
      </c>
      <c r="AF4" s="152"/>
      <c r="AG4" s="152"/>
      <c r="AH4" s="152"/>
      <c r="AI4" s="152"/>
    </row>
    <row r="5" spans="1:39" ht="18" x14ac:dyDescent="0.3">
      <c r="A5" s="1"/>
      <c r="B5" s="1"/>
      <c r="C5" s="57"/>
      <c r="D5" s="6"/>
      <c r="E5" s="6"/>
      <c r="F5" s="7"/>
      <c r="G5" s="59"/>
      <c r="H5" s="7"/>
      <c r="I5" s="7"/>
      <c r="J5" s="7"/>
      <c r="K5" s="59"/>
      <c r="L5" s="7"/>
      <c r="M5" s="7"/>
      <c r="N5" s="7"/>
      <c r="O5" s="59"/>
      <c r="P5" s="7"/>
      <c r="Q5" s="7"/>
      <c r="R5" s="7"/>
      <c r="S5" s="59"/>
      <c r="T5" s="7"/>
      <c r="U5" s="7"/>
      <c r="V5" s="7"/>
      <c r="W5" s="59"/>
      <c r="X5" s="7"/>
      <c r="Y5" s="7"/>
      <c r="Z5" s="7"/>
      <c r="AA5" s="7"/>
      <c r="AB5" s="7"/>
      <c r="AC5" s="7"/>
    </row>
    <row r="6" spans="1:39" s="9" customFormat="1" ht="26.25" customHeight="1" x14ac:dyDescent="0.2">
      <c r="A6" s="126" t="s">
        <v>5</v>
      </c>
      <c r="B6" s="127"/>
      <c r="C6" s="127"/>
      <c r="D6" s="127"/>
      <c r="E6" s="126" t="s">
        <v>6</v>
      </c>
      <c r="F6" s="127"/>
      <c r="G6" s="127"/>
      <c r="H6" s="127"/>
      <c r="I6" s="127"/>
      <c r="J6" s="127"/>
      <c r="K6" s="127"/>
      <c r="L6" s="127"/>
      <c r="M6" s="127"/>
      <c r="N6" s="127"/>
      <c r="O6" s="127"/>
      <c r="P6" s="127"/>
      <c r="Q6" s="127"/>
      <c r="R6" s="127"/>
      <c r="S6" s="127"/>
      <c r="T6" s="127"/>
      <c r="U6" s="127"/>
      <c r="V6" s="127"/>
      <c r="W6" s="127"/>
      <c r="X6" s="128"/>
      <c r="Y6" s="129" t="s">
        <v>7</v>
      </c>
      <c r="Z6" s="130"/>
      <c r="AA6" s="130"/>
      <c r="AB6" s="130"/>
      <c r="AC6" s="130"/>
      <c r="AD6" s="126" t="s">
        <v>8</v>
      </c>
      <c r="AE6" s="127"/>
      <c r="AF6" s="127"/>
      <c r="AG6" s="127"/>
      <c r="AH6" s="129"/>
      <c r="AI6" s="131" t="s">
        <v>32</v>
      </c>
      <c r="AJ6" s="131"/>
      <c r="AK6" s="131"/>
    </row>
    <row r="7" spans="1:39" s="8" customFormat="1" ht="55.5" customHeight="1" x14ac:dyDescent="0.25">
      <c r="A7" s="14" t="s">
        <v>10</v>
      </c>
      <c r="B7" s="14" t="s">
        <v>11</v>
      </c>
      <c r="C7" s="14" t="s">
        <v>12</v>
      </c>
      <c r="D7" s="45" t="s">
        <v>13</v>
      </c>
      <c r="E7" s="46" t="s">
        <v>14</v>
      </c>
      <c r="F7" s="14" t="s">
        <v>1401</v>
      </c>
      <c r="G7" s="14" t="s">
        <v>33</v>
      </c>
      <c r="H7" s="44" t="s">
        <v>16</v>
      </c>
      <c r="I7" s="46" t="s">
        <v>14</v>
      </c>
      <c r="J7" s="14" t="s">
        <v>1401</v>
      </c>
      <c r="K7" s="14" t="s">
        <v>17</v>
      </c>
      <c r="L7" s="45" t="s">
        <v>16</v>
      </c>
      <c r="M7" s="46" t="s">
        <v>14</v>
      </c>
      <c r="N7" s="14" t="s">
        <v>1401</v>
      </c>
      <c r="O7" s="14" t="s">
        <v>18</v>
      </c>
      <c r="P7" s="44" t="s">
        <v>16</v>
      </c>
      <c r="Q7" s="46" t="s">
        <v>14</v>
      </c>
      <c r="R7" s="14" t="s">
        <v>1401</v>
      </c>
      <c r="S7" s="14" t="s">
        <v>19</v>
      </c>
      <c r="T7" s="44" t="s">
        <v>16</v>
      </c>
      <c r="U7" s="46" t="s">
        <v>14</v>
      </c>
      <c r="V7" s="14" t="s">
        <v>1401</v>
      </c>
      <c r="W7" s="14" t="s">
        <v>20</v>
      </c>
      <c r="X7" s="76" t="s">
        <v>16</v>
      </c>
      <c r="Y7" s="43" t="s">
        <v>36</v>
      </c>
      <c r="Z7" s="14" t="s">
        <v>22</v>
      </c>
      <c r="AA7" s="14" t="s">
        <v>23</v>
      </c>
      <c r="AB7" s="14" t="s">
        <v>24</v>
      </c>
      <c r="AC7" s="14" t="s">
        <v>25</v>
      </c>
      <c r="AD7" s="14" t="s">
        <v>26</v>
      </c>
      <c r="AE7" s="14" t="s">
        <v>27</v>
      </c>
      <c r="AF7" s="14" t="s">
        <v>28</v>
      </c>
      <c r="AG7" s="14" t="s">
        <v>29</v>
      </c>
      <c r="AH7" s="14" t="s">
        <v>30</v>
      </c>
      <c r="AI7" s="14" t="s">
        <v>1404</v>
      </c>
      <c r="AJ7" s="19" t="s">
        <v>22</v>
      </c>
      <c r="AK7" s="19" t="s">
        <v>23</v>
      </c>
      <c r="AM7" s="40"/>
    </row>
    <row r="8" spans="1:39" s="17" customFormat="1" ht="93" customHeight="1" x14ac:dyDescent="0.25">
      <c r="A8" s="81">
        <v>1</v>
      </c>
      <c r="B8" s="82" t="s">
        <v>82</v>
      </c>
      <c r="C8" s="82" t="s">
        <v>753</v>
      </c>
      <c r="D8" s="83" t="s">
        <v>1391</v>
      </c>
      <c r="E8" s="64">
        <v>6378</v>
      </c>
      <c r="F8" s="65">
        <v>6378</v>
      </c>
      <c r="G8" s="25" t="s">
        <v>1392</v>
      </c>
      <c r="H8" s="52" t="s">
        <v>1393</v>
      </c>
      <c r="I8" s="62">
        <v>50000</v>
      </c>
      <c r="J8" s="66">
        <v>50000</v>
      </c>
      <c r="K8" s="28" t="s">
        <v>1394</v>
      </c>
      <c r="L8" s="55" t="s">
        <v>1395</v>
      </c>
      <c r="M8" s="67">
        <v>6832</v>
      </c>
      <c r="N8" s="68">
        <v>6832</v>
      </c>
      <c r="O8" s="25" t="s">
        <v>1398</v>
      </c>
      <c r="P8" s="75" t="s">
        <v>1399</v>
      </c>
      <c r="Q8" s="69">
        <v>7857</v>
      </c>
      <c r="R8" s="63">
        <v>7857</v>
      </c>
      <c r="S8" s="24" t="s">
        <v>80</v>
      </c>
      <c r="T8" s="54" t="s">
        <v>81</v>
      </c>
      <c r="U8" s="18">
        <v>8428</v>
      </c>
      <c r="V8" s="18">
        <v>8428</v>
      </c>
      <c r="W8" s="18" t="s">
        <v>1396</v>
      </c>
      <c r="X8" s="77" t="s">
        <v>1397</v>
      </c>
      <c r="Y8" s="50">
        <f t="shared" ref="Y8:Y22" si="0">GEOMEAN(F8,J8,N8,R8,V8)</f>
        <v>10760.606035265044</v>
      </c>
      <c r="Z8" s="36">
        <f t="shared" ref="Z8:Z22" si="1">+STDEV(F8,J8,N8,R8,V8)</f>
        <v>19080.276046221134</v>
      </c>
      <c r="AA8" s="35">
        <f>Z8/Y8</f>
        <v>1.7731599859422944</v>
      </c>
      <c r="AB8" s="36">
        <f>+Y8+Z8</f>
        <v>29840.882081486176</v>
      </c>
      <c r="AC8" s="36">
        <f>Y8-Z8</f>
        <v>-8319.6700109560898</v>
      </c>
      <c r="AD8" s="18">
        <f t="shared" ref="AD8" si="2">IF(((IF(AND(F8&lt;=$AB8,F8&gt;=$AC8),F8,""))&lt;=0),"",(IF(AND(F8&lt;=$AB8,F8&gt;=$AC8),F8,"")))</f>
        <v>6378</v>
      </c>
      <c r="AE8" s="18" t="str">
        <f t="shared" ref="AE8" si="3">IF(((IF(AND(J8&lt;=$AB8,J8&gt;=$AC8),J8,""))&lt;=0),"",(IF(AND(J8&lt;=$AB8,J8&gt;=$AC8),J8,"")))</f>
        <v/>
      </c>
      <c r="AF8" s="18">
        <f t="shared" ref="AF8" si="4">IF(((IF(AND(N8&lt;=$AB8,N8&gt;=$AC8),N8,""))&lt;=0),"",(IF(AND(N8&lt;=$AB8,N8&gt;=$AC8),N8,"")))</f>
        <v>6832</v>
      </c>
      <c r="AG8" s="18">
        <f t="shared" ref="AG8" si="5">IF(((IF(AND(R8&lt;=$AB8,R8&gt;=$AC8),R8,""))&lt;=0),"",(IF(AND(R8&lt;=$AB8,R8&gt;=$AC8),R8,"")))</f>
        <v>7857</v>
      </c>
      <c r="AH8" s="18">
        <f t="shared" ref="AH8" si="6">IF(((IF(AND(V8&lt;=$AB8,V8&gt;=$AC8),V8,""))&lt;=0),"",(IF(AND(V8&lt;=$AB8,V8&gt;=$AC8),V8,"")))</f>
        <v>8428</v>
      </c>
      <c r="AI8" s="102">
        <f>GEOMEAN(AD8:AH8)</f>
        <v>7329.1466757093076</v>
      </c>
      <c r="AJ8" s="39">
        <f t="shared" ref="AJ8:AJ22" si="7">+STDEV(AD8:AH8)</f>
        <v>936.30207910339141</v>
      </c>
      <c r="AK8" s="35">
        <f>+AJ8/AI8</f>
        <v>0.12775048999995309</v>
      </c>
      <c r="AL8" s="34"/>
      <c r="AM8" s="42"/>
    </row>
    <row r="9" spans="1:39" s="17" customFormat="1" ht="93" customHeight="1" x14ac:dyDescent="0.25">
      <c r="A9" s="81">
        <v>2</v>
      </c>
      <c r="B9" s="82" t="s">
        <v>83</v>
      </c>
      <c r="C9" s="82" t="s">
        <v>754</v>
      </c>
      <c r="D9" s="83" t="s">
        <v>1391</v>
      </c>
      <c r="E9" s="64">
        <v>3431</v>
      </c>
      <c r="F9" s="65">
        <v>3431</v>
      </c>
      <c r="G9" s="25" t="s">
        <v>1392</v>
      </c>
      <c r="H9" s="52" t="s">
        <v>1393</v>
      </c>
      <c r="I9" s="62">
        <v>40000</v>
      </c>
      <c r="J9" s="66">
        <v>40000</v>
      </c>
      <c r="K9" s="28" t="s">
        <v>1394</v>
      </c>
      <c r="L9" s="55" t="s">
        <v>1395</v>
      </c>
      <c r="M9" s="67">
        <v>3675</v>
      </c>
      <c r="N9" s="68">
        <v>3675</v>
      </c>
      <c r="O9" s="25" t="s">
        <v>1398</v>
      </c>
      <c r="P9" s="75" t="s">
        <v>1399</v>
      </c>
      <c r="Q9" s="69">
        <v>4226</v>
      </c>
      <c r="R9" s="63">
        <v>4226</v>
      </c>
      <c r="S9" s="24" t="s">
        <v>80</v>
      </c>
      <c r="T9" s="54" t="s">
        <v>81</v>
      </c>
      <c r="U9" s="18">
        <v>4533</v>
      </c>
      <c r="V9" s="18">
        <v>4533</v>
      </c>
      <c r="W9" s="18" t="s">
        <v>1396</v>
      </c>
      <c r="X9" s="77" t="s">
        <v>1397</v>
      </c>
      <c r="Y9" s="50">
        <f t="shared" si="0"/>
        <v>6266.2923522602532</v>
      </c>
      <c r="Z9" s="36">
        <f t="shared" si="1"/>
        <v>16120.676986404758</v>
      </c>
      <c r="AA9" s="35">
        <f>Z9/Y9</f>
        <v>2.5726021194319197</v>
      </c>
      <c r="AB9" s="36">
        <f>+Y9+Z9</f>
        <v>22386.969338665011</v>
      </c>
      <c r="AC9" s="36">
        <f>Y9-Z9</f>
        <v>-9854.384634144506</v>
      </c>
      <c r="AD9" s="18">
        <f t="shared" ref="AD9:AD72" si="8">IF(((IF(AND(F9&lt;=$AB9,F9&gt;=$AC9),F9,""))&lt;=0),"",(IF(AND(F9&lt;=$AB9,F9&gt;=$AC9),F9,"")))</f>
        <v>3431</v>
      </c>
      <c r="AE9" s="18" t="str">
        <f t="shared" ref="AE9:AE72" si="9">IF(((IF(AND(J9&lt;=$AB9,J9&gt;=$AC9),J9,""))&lt;=0),"",(IF(AND(J9&lt;=$AB9,J9&gt;=$AC9),J9,"")))</f>
        <v/>
      </c>
      <c r="AF9" s="18">
        <f t="shared" ref="AF9:AF72" si="10">IF(((IF(AND(N9&lt;=$AB9,N9&gt;=$AC9),N9,""))&lt;=0),"",(IF(AND(N9&lt;=$AB9,N9&gt;=$AC9),N9,"")))</f>
        <v>3675</v>
      </c>
      <c r="AG9" s="18">
        <f t="shared" ref="AG9:AG72" si="11">IF(((IF(AND(R9&lt;=$AB9,R9&gt;=$AC9),R9,""))&lt;=0),"",(IF(AND(R9&lt;=$AB9,R9&gt;=$AC9),R9,"")))</f>
        <v>4226</v>
      </c>
      <c r="AH9" s="18">
        <f t="shared" ref="AH9:AH72" si="12">IF(((IF(AND(V9&lt;=$AB9,V9&gt;=$AC9),V9,""))&lt;=0),"",(IF(AND(V9&lt;=$AB9,V9&gt;=$AC9),V9,"")))</f>
        <v>4533</v>
      </c>
      <c r="AI9" s="102">
        <f t="shared" ref="AI9:AI72" si="13">GEOMEAN(AD9:AH9)</f>
        <v>3942.2877299567053</v>
      </c>
      <c r="AJ9" s="39">
        <f t="shared" si="7"/>
        <v>503.32055723299572</v>
      </c>
      <c r="AK9" s="35">
        <f>+AJ9/AI9</f>
        <v>0.12767220246466465</v>
      </c>
      <c r="AL9" s="34"/>
      <c r="AM9" s="42"/>
    </row>
    <row r="10" spans="1:39" s="17" customFormat="1" ht="93" customHeight="1" x14ac:dyDescent="0.25">
      <c r="A10" s="81">
        <v>3</v>
      </c>
      <c r="B10" s="82" t="s">
        <v>84</v>
      </c>
      <c r="C10" s="82" t="s">
        <v>755</v>
      </c>
      <c r="D10" s="83" t="s">
        <v>1391</v>
      </c>
      <c r="E10" s="64">
        <v>10291</v>
      </c>
      <c r="F10" s="65">
        <v>10291</v>
      </c>
      <c r="G10" s="25" t="s">
        <v>1392</v>
      </c>
      <c r="H10" s="52" t="s">
        <v>1393</v>
      </c>
      <c r="I10" s="62">
        <v>60000</v>
      </c>
      <c r="J10" s="66">
        <v>60000</v>
      </c>
      <c r="K10" s="28" t="s">
        <v>1394</v>
      </c>
      <c r="L10" s="55" t="s">
        <v>1395</v>
      </c>
      <c r="M10" s="67">
        <v>11022</v>
      </c>
      <c r="N10" s="68">
        <v>11022</v>
      </c>
      <c r="O10" s="25" t="s">
        <v>1398</v>
      </c>
      <c r="P10" s="75" t="s">
        <v>1399</v>
      </c>
      <c r="Q10" s="69">
        <v>12675</v>
      </c>
      <c r="R10" s="63">
        <v>12675</v>
      </c>
      <c r="S10" s="24" t="s">
        <v>80</v>
      </c>
      <c r="T10" s="54" t="s">
        <v>81</v>
      </c>
      <c r="U10" s="18">
        <v>13597</v>
      </c>
      <c r="V10" s="18">
        <v>13597</v>
      </c>
      <c r="W10" s="18" t="s">
        <v>1396</v>
      </c>
      <c r="X10" s="77" t="s">
        <v>1397</v>
      </c>
      <c r="Y10" s="50">
        <f t="shared" si="0"/>
        <v>16362.590445630511</v>
      </c>
      <c r="Z10" s="36">
        <f t="shared" si="1"/>
        <v>21552.359232807903</v>
      </c>
      <c r="AA10" s="35">
        <f t="shared" ref="AA10:AA22" si="14">Z10/Y10</f>
        <v>1.3171728097957298</v>
      </c>
      <c r="AB10" s="36">
        <f t="shared" ref="AB10:AB22" si="15">+Y10+Z10</f>
        <v>37914.94967843841</v>
      </c>
      <c r="AC10" s="36">
        <f t="shared" ref="AC10:AC22" si="16">Y10-Z10</f>
        <v>-5189.7687871773924</v>
      </c>
      <c r="AD10" s="18">
        <f t="shared" si="8"/>
        <v>10291</v>
      </c>
      <c r="AE10" s="18" t="str">
        <f t="shared" si="9"/>
        <v/>
      </c>
      <c r="AF10" s="18">
        <f t="shared" si="10"/>
        <v>11022</v>
      </c>
      <c r="AG10" s="18">
        <f t="shared" si="11"/>
        <v>12675</v>
      </c>
      <c r="AH10" s="18">
        <f t="shared" si="12"/>
        <v>13597</v>
      </c>
      <c r="AI10" s="102">
        <f t="shared" si="13"/>
        <v>11824.349626489955</v>
      </c>
      <c r="AJ10" s="39">
        <f t="shared" si="7"/>
        <v>1509.9826433881065</v>
      </c>
      <c r="AK10" s="35">
        <f t="shared" ref="AK10:AK22" si="17">+AJ10/AI10</f>
        <v>0.12770111600940059</v>
      </c>
      <c r="AL10" s="34"/>
      <c r="AM10" s="42"/>
    </row>
    <row r="11" spans="1:39" s="17" customFormat="1" ht="93" customHeight="1" x14ac:dyDescent="0.25">
      <c r="A11" s="81">
        <v>4</v>
      </c>
      <c r="B11" s="82" t="s">
        <v>85</v>
      </c>
      <c r="C11" s="82" t="s">
        <v>756</v>
      </c>
      <c r="D11" s="83" t="s">
        <v>1391</v>
      </c>
      <c r="E11" s="64">
        <v>19818</v>
      </c>
      <c r="F11" s="65">
        <v>19818</v>
      </c>
      <c r="G11" s="25" t="s">
        <v>1392</v>
      </c>
      <c r="H11" s="52" t="s">
        <v>1393</v>
      </c>
      <c r="I11" s="62">
        <v>45000</v>
      </c>
      <c r="J11" s="66">
        <v>45000</v>
      </c>
      <c r="K11" s="28" t="s">
        <v>1394</v>
      </c>
      <c r="L11" s="55" t="s">
        <v>1395</v>
      </c>
      <c r="M11" s="67">
        <v>21226</v>
      </c>
      <c r="N11" s="68">
        <v>21226</v>
      </c>
      <c r="O11" s="25" t="s">
        <v>1398</v>
      </c>
      <c r="P11" s="75" t="s">
        <v>1399</v>
      </c>
      <c r="Q11" s="69">
        <v>24409</v>
      </c>
      <c r="R11" s="63">
        <v>24409</v>
      </c>
      <c r="S11" s="24" t="s">
        <v>80</v>
      </c>
      <c r="T11" s="54" t="s">
        <v>81</v>
      </c>
      <c r="U11" s="18">
        <v>26185</v>
      </c>
      <c r="V11" s="18">
        <v>26185</v>
      </c>
      <c r="W11" s="18" t="s">
        <v>1396</v>
      </c>
      <c r="X11" s="77" t="s">
        <v>1397</v>
      </c>
      <c r="Y11" s="50">
        <f t="shared" si="0"/>
        <v>26094.477947347652</v>
      </c>
      <c r="Z11" s="36">
        <f t="shared" si="1"/>
        <v>10195.110313282537</v>
      </c>
      <c r="AA11" s="35">
        <f t="shared" si="14"/>
        <v>0.39069991489593336</v>
      </c>
      <c r="AB11" s="36">
        <f t="shared" si="15"/>
        <v>36289.588260630189</v>
      </c>
      <c r="AC11" s="36">
        <f t="shared" si="16"/>
        <v>15899.367634065115</v>
      </c>
      <c r="AD11" s="18">
        <f t="shared" si="8"/>
        <v>19818</v>
      </c>
      <c r="AE11" s="18" t="str">
        <f t="shared" si="9"/>
        <v/>
      </c>
      <c r="AF11" s="18">
        <f t="shared" si="10"/>
        <v>21226</v>
      </c>
      <c r="AG11" s="18">
        <f t="shared" si="11"/>
        <v>24409</v>
      </c>
      <c r="AH11" s="18">
        <f t="shared" si="12"/>
        <v>26185</v>
      </c>
      <c r="AI11" s="102">
        <f t="shared" si="13"/>
        <v>22771.028004194392</v>
      </c>
      <c r="AJ11" s="39">
        <f t="shared" si="7"/>
        <v>2907.9743809050315</v>
      </c>
      <c r="AK11" s="35">
        <f t="shared" si="17"/>
        <v>0.12770501096258749</v>
      </c>
      <c r="AL11" s="34"/>
      <c r="AM11" s="42"/>
    </row>
    <row r="12" spans="1:39" s="17" customFormat="1" ht="93" customHeight="1" x14ac:dyDescent="0.25">
      <c r="A12" s="81">
        <v>5</v>
      </c>
      <c r="B12" s="82" t="s">
        <v>86</v>
      </c>
      <c r="C12" s="82" t="s">
        <v>757</v>
      </c>
      <c r="D12" s="83" t="s">
        <v>1391</v>
      </c>
      <c r="E12" s="64">
        <v>9289</v>
      </c>
      <c r="F12" s="65">
        <v>9289</v>
      </c>
      <c r="G12" s="25" t="s">
        <v>1392</v>
      </c>
      <c r="H12" s="52" t="s">
        <v>1393</v>
      </c>
      <c r="I12" s="62">
        <v>80000</v>
      </c>
      <c r="J12" s="66">
        <v>80000</v>
      </c>
      <c r="K12" s="28" t="s">
        <v>1394</v>
      </c>
      <c r="L12" s="55" t="s">
        <v>1395</v>
      </c>
      <c r="M12" s="67">
        <v>9949</v>
      </c>
      <c r="N12" s="68">
        <v>9949</v>
      </c>
      <c r="O12" s="25" t="s">
        <v>1398</v>
      </c>
      <c r="P12" s="75" t="s">
        <v>1399</v>
      </c>
      <c r="Q12" s="69">
        <v>11442</v>
      </c>
      <c r="R12" s="63">
        <v>11442</v>
      </c>
      <c r="S12" s="24" t="s">
        <v>80</v>
      </c>
      <c r="T12" s="54" t="s">
        <v>81</v>
      </c>
      <c r="U12" s="18">
        <v>12274</v>
      </c>
      <c r="V12" s="18">
        <v>12274</v>
      </c>
      <c r="W12" s="18" t="s">
        <v>1396</v>
      </c>
      <c r="X12" s="77" t="s">
        <v>1397</v>
      </c>
      <c r="Y12" s="50">
        <f t="shared" si="0"/>
        <v>15968.542872219563</v>
      </c>
      <c r="Z12" s="36">
        <f t="shared" si="1"/>
        <v>30997.18268972198</v>
      </c>
      <c r="AA12" s="35">
        <f t="shared" si="14"/>
        <v>1.9411403368335947</v>
      </c>
      <c r="AB12" s="36">
        <f t="shared" si="15"/>
        <v>46965.725561941545</v>
      </c>
      <c r="AC12" s="36">
        <f t="shared" si="16"/>
        <v>-15028.639817502417</v>
      </c>
      <c r="AD12" s="18">
        <f t="shared" si="8"/>
        <v>9289</v>
      </c>
      <c r="AE12" s="18" t="str">
        <f t="shared" si="9"/>
        <v/>
      </c>
      <c r="AF12" s="18">
        <f t="shared" si="10"/>
        <v>9949</v>
      </c>
      <c r="AG12" s="18">
        <f t="shared" si="11"/>
        <v>11442</v>
      </c>
      <c r="AH12" s="18">
        <f t="shared" si="12"/>
        <v>12274</v>
      </c>
      <c r="AI12" s="102">
        <f t="shared" si="13"/>
        <v>10673.55553369729</v>
      </c>
      <c r="AJ12" s="39">
        <f t="shared" si="7"/>
        <v>1363.4555364954151</v>
      </c>
      <c r="AK12" s="35">
        <f t="shared" si="17"/>
        <v>0.1277414571171597</v>
      </c>
      <c r="AL12" s="34"/>
      <c r="AM12" s="42"/>
    </row>
    <row r="13" spans="1:39" s="17" customFormat="1" ht="93" customHeight="1" x14ac:dyDescent="0.25">
      <c r="A13" s="81">
        <v>6</v>
      </c>
      <c r="B13" s="82" t="s">
        <v>87</v>
      </c>
      <c r="C13" s="82" t="s">
        <v>758</v>
      </c>
      <c r="D13" s="83" t="s">
        <v>1391</v>
      </c>
      <c r="E13" s="64">
        <v>6597</v>
      </c>
      <c r="F13" s="65">
        <v>6597</v>
      </c>
      <c r="G13" s="25" t="s">
        <v>1392</v>
      </c>
      <c r="H13" s="52" t="s">
        <v>1393</v>
      </c>
      <c r="I13" s="62">
        <v>30000</v>
      </c>
      <c r="J13" s="66">
        <v>30000</v>
      </c>
      <c r="K13" s="28" t="s">
        <v>1394</v>
      </c>
      <c r="L13" s="55" t="s">
        <v>1395</v>
      </c>
      <c r="M13" s="67">
        <v>7066</v>
      </c>
      <c r="N13" s="68">
        <v>7066</v>
      </c>
      <c r="O13" s="25" t="s">
        <v>1398</v>
      </c>
      <c r="P13" s="75" t="s">
        <v>1399</v>
      </c>
      <c r="Q13" s="69">
        <v>8125</v>
      </c>
      <c r="R13" s="63">
        <v>8125</v>
      </c>
      <c r="S13" s="24" t="s">
        <v>80</v>
      </c>
      <c r="T13" s="54" t="s">
        <v>81</v>
      </c>
      <c r="U13" s="18">
        <v>8716</v>
      </c>
      <c r="V13" s="18">
        <v>8716</v>
      </c>
      <c r="W13" s="18" t="s">
        <v>1396</v>
      </c>
      <c r="X13" s="77" t="s">
        <v>1397</v>
      </c>
      <c r="Y13" s="50">
        <f t="shared" si="0"/>
        <v>9980.5940762252139</v>
      </c>
      <c r="Z13" s="36">
        <f t="shared" si="1"/>
        <v>10040.994009559014</v>
      </c>
      <c r="AA13" s="35">
        <f t="shared" si="14"/>
        <v>1.0060517372886328</v>
      </c>
      <c r="AB13" s="36">
        <f t="shared" si="15"/>
        <v>20021.588085784228</v>
      </c>
      <c r="AC13" s="36">
        <f t="shared" si="16"/>
        <v>-60.399933333799709</v>
      </c>
      <c r="AD13" s="18">
        <f t="shared" si="8"/>
        <v>6597</v>
      </c>
      <c r="AE13" s="18" t="str">
        <f t="shared" si="9"/>
        <v/>
      </c>
      <c r="AF13" s="18">
        <f t="shared" si="10"/>
        <v>7066</v>
      </c>
      <c r="AG13" s="18">
        <f t="shared" si="11"/>
        <v>8125</v>
      </c>
      <c r="AH13" s="18">
        <f t="shared" si="12"/>
        <v>8716</v>
      </c>
      <c r="AI13" s="102">
        <f t="shared" si="13"/>
        <v>7579.9296879784233</v>
      </c>
      <c r="AJ13" s="39">
        <f t="shared" si="7"/>
        <v>967.73653439353006</v>
      </c>
      <c r="AK13" s="35">
        <f t="shared" si="17"/>
        <v>0.12767091176694365</v>
      </c>
      <c r="AL13" s="34"/>
      <c r="AM13" s="42"/>
    </row>
    <row r="14" spans="1:39" s="17" customFormat="1" ht="93" customHeight="1" x14ac:dyDescent="0.25">
      <c r="A14" s="81">
        <v>7</v>
      </c>
      <c r="B14" s="82" t="s">
        <v>88</v>
      </c>
      <c r="C14" s="82" t="s">
        <v>759</v>
      </c>
      <c r="D14" s="83" t="s">
        <v>1391</v>
      </c>
      <c r="E14" s="64">
        <v>67192</v>
      </c>
      <c r="F14" s="65">
        <v>67192</v>
      </c>
      <c r="G14" s="25" t="s">
        <v>1392</v>
      </c>
      <c r="H14" s="52" t="s">
        <v>1393</v>
      </c>
      <c r="I14" s="62">
        <v>350000</v>
      </c>
      <c r="J14" s="66">
        <v>350000</v>
      </c>
      <c r="K14" s="28" t="s">
        <v>1394</v>
      </c>
      <c r="L14" s="55" t="s">
        <v>1395</v>
      </c>
      <c r="M14" s="67">
        <v>71963</v>
      </c>
      <c r="N14" s="68">
        <v>71963</v>
      </c>
      <c r="O14" s="25" t="s">
        <v>1398</v>
      </c>
      <c r="P14" s="75" t="s">
        <v>1399</v>
      </c>
      <c r="Q14" s="69">
        <v>82758</v>
      </c>
      <c r="R14" s="63">
        <v>82758</v>
      </c>
      <c r="S14" s="24" t="s">
        <v>80</v>
      </c>
      <c r="T14" s="54" t="s">
        <v>81</v>
      </c>
      <c r="U14" s="18">
        <v>88777</v>
      </c>
      <c r="V14" s="18">
        <v>88777</v>
      </c>
      <c r="W14" s="18" t="s">
        <v>1396</v>
      </c>
      <c r="X14" s="77" t="s">
        <v>1397</v>
      </c>
      <c r="Y14" s="50">
        <f t="shared" si="0"/>
        <v>104453.03534223636</v>
      </c>
      <c r="Z14" s="36">
        <f t="shared" si="1"/>
        <v>122087.49455411066</v>
      </c>
      <c r="AA14" s="35">
        <f t="shared" si="14"/>
        <v>1.1688266803745404</v>
      </c>
      <c r="AB14" s="36">
        <f t="shared" si="15"/>
        <v>226540.52989634703</v>
      </c>
      <c r="AC14" s="36">
        <f t="shared" si="16"/>
        <v>-17634.459211874302</v>
      </c>
      <c r="AD14" s="18">
        <f t="shared" si="8"/>
        <v>67192</v>
      </c>
      <c r="AE14" s="18" t="str">
        <f t="shared" si="9"/>
        <v/>
      </c>
      <c r="AF14" s="18">
        <f t="shared" si="10"/>
        <v>71963</v>
      </c>
      <c r="AG14" s="18">
        <f t="shared" si="11"/>
        <v>82758</v>
      </c>
      <c r="AH14" s="18">
        <f t="shared" si="12"/>
        <v>88777</v>
      </c>
      <c r="AI14" s="102">
        <f t="shared" si="13"/>
        <v>77203.025459796801</v>
      </c>
      <c r="AJ14" s="39">
        <f t="shared" si="7"/>
        <v>9859.2004577788484</v>
      </c>
      <c r="AK14" s="35">
        <f t="shared" si="17"/>
        <v>0.12770484575002816</v>
      </c>
      <c r="AL14" s="34"/>
      <c r="AM14" s="42"/>
    </row>
    <row r="15" spans="1:39" s="17" customFormat="1" ht="93" customHeight="1" x14ac:dyDescent="0.25">
      <c r="A15" s="81">
        <v>8</v>
      </c>
      <c r="B15" s="82" t="s">
        <v>89</v>
      </c>
      <c r="C15" s="82" t="s">
        <v>760</v>
      </c>
      <c r="D15" s="83" t="s">
        <v>1391</v>
      </c>
      <c r="E15" s="64">
        <v>28918</v>
      </c>
      <c r="F15" s="65">
        <v>28918</v>
      </c>
      <c r="G15" s="25" t="s">
        <v>1392</v>
      </c>
      <c r="H15" s="52" t="s">
        <v>1393</v>
      </c>
      <c r="I15" s="62">
        <v>350000</v>
      </c>
      <c r="J15" s="66">
        <v>350000</v>
      </c>
      <c r="K15" s="28" t="s">
        <v>1394</v>
      </c>
      <c r="L15" s="55" t="s">
        <v>1395</v>
      </c>
      <c r="M15" s="67">
        <v>30972</v>
      </c>
      <c r="N15" s="68">
        <v>30972</v>
      </c>
      <c r="O15" s="25" t="s">
        <v>1398</v>
      </c>
      <c r="P15" s="75" t="s">
        <v>1399</v>
      </c>
      <c r="Q15" s="69">
        <v>35617</v>
      </c>
      <c r="R15" s="63">
        <v>35617</v>
      </c>
      <c r="S15" s="24" t="s">
        <v>80</v>
      </c>
      <c r="T15" s="54" t="s">
        <v>81</v>
      </c>
      <c r="U15" s="18">
        <v>38208</v>
      </c>
      <c r="V15" s="18">
        <v>38208</v>
      </c>
      <c r="W15" s="18" t="s">
        <v>1396</v>
      </c>
      <c r="X15" s="77" t="s">
        <v>1397</v>
      </c>
      <c r="Y15" s="50">
        <f t="shared" si="0"/>
        <v>53211.247153896918</v>
      </c>
      <c r="Z15" s="36">
        <f t="shared" si="1"/>
        <v>141622.64756740004</v>
      </c>
      <c r="AA15" s="35">
        <f t="shared" si="14"/>
        <v>2.6615171630501488</v>
      </c>
      <c r="AB15" s="36">
        <f t="shared" si="15"/>
        <v>194833.89472129697</v>
      </c>
      <c r="AC15" s="36">
        <f t="shared" si="16"/>
        <v>-88411.400413503114</v>
      </c>
      <c r="AD15" s="18">
        <f t="shared" si="8"/>
        <v>28918</v>
      </c>
      <c r="AE15" s="18" t="str">
        <f t="shared" si="9"/>
        <v/>
      </c>
      <c r="AF15" s="18">
        <f t="shared" si="10"/>
        <v>30972</v>
      </c>
      <c r="AG15" s="18">
        <f t="shared" si="11"/>
        <v>35617</v>
      </c>
      <c r="AH15" s="18">
        <f t="shared" si="12"/>
        <v>38208</v>
      </c>
      <c r="AI15" s="102">
        <f t="shared" si="13"/>
        <v>33226.705819199778</v>
      </c>
      <c r="AJ15" s="39">
        <f t="shared" si="7"/>
        <v>4243.1181439282755</v>
      </c>
      <c r="AK15" s="35">
        <f t="shared" si="17"/>
        <v>0.12770204085282583</v>
      </c>
      <c r="AL15" s="34"/>
      <c r="AM15" s="42"/>
    </row>
    <row r="16" spans="1:39" s="17" customFormat="1" ht="93" customHeight="1" x14ac:dyDescent="0.25">
      <c r="A16" s="81">
        <v>9</v>
      </c>
      <c r="B16" s="82" t="s">
        <v>90</v>
      </c>
      <c r="C16" s="82" t="s">
        <v>761</v>
      </c>
      <c r="D16" s="83" t="s">
        <v>1391</v>
      </c>
      <c r="E16" s="64">
        <v>6361</v>
      </c>
      <c r="F16" s="65">
        <v>6361</v>
      </c>
      <c r="G16" s="25" t="s">
        <v>1392</v>
      </c>
      <c r="H16" s="52" t="s">
        <v>1393</v>
      </c>
      <c r="I16" s="62">
        <v>10000</v>
      </c>
      <c r="J16" s="66">
        <v>10000</v>
      </c>
      <c r="K16" s="28" t="s">
        <v>1394</v>
      </c>
      <c r="L16" s="55" t="s">
        <v>1395</v>
      </c>
      <c r="M16" s="67">
        <v>6813</v>
      </c>
      <c r="N16" s="68">
        <v>6813</v>
      </c>
      <c r="O16" s="25" t="s">
        <v>1398</v>
      </c>
      <c r="P16" s="75" t="s">
        <v>1399</v>
      </c>
      <c r="Q16" s="69">
        <v>7835</v>
      </c>
      <c r="R16" s="63">
        <v>7835</v>
      </c>
      <c r="S16" s="24" t="s">
        <v>80</v>
      </c>
      <c r="T16" s="54" t="s">
        <v>81</v>
      </c>
      <c r="U16" s="18">
        <v>8405</v>
      </c>
      <c r="V16" s="18">
        <v>8405</v>
      </c>
      <c r="W16" s="18" t="s">
        <v>1396</v>
      </c>
      <c r="X16" s="77" t="s">
        <v>1397</v>
      </c>
      <c r="Y16" s="50">
        <f t="shared" si="0"/>
        <v>7781.9439890059875</v>
      </c>
      <c r="Z16" s="36">
        <f t="shared" si="1"/>
        <v>1433.3405736251252</v>
      </c>
      <c r="AA16" s="35">
        <f t="shared" si="14"/>
        <v>0.18418798383155804</v>
      </c>
      <c r="AB16" s="36">
        <f t="shared" si="15"/>
        <v>9215.2845626311137</v>
      </c>
      <c r="AC16" s="36">
        <f t="shared" si="16"/>
        <v>6348.6034153808623</v>
      </c>
      <c r="AD16" s="18">
        <f t="shared" si="8"/>
        <v>6361</v>
      </c>
      <c r="AE16" s="18" t="str">
        <f t="shared" si="9"/>
        <v/>
      </c>
      <c r="AF16" s="18">
        <f t="shared" si="10"/>
        <v>6813</v>
      </c>
      <c r="AG16" s="18">
        <f t="shared" si="11"/>
        <v>7835</v>
      </c>
      <c r="AH16" s="18">
        <f t="shared" si="12"/>
        <v>8405</v>
      </c>
      <c r="AI16" s="102">
        <f t="shared" si="13"/>
        <v>7309.0364174824244</v>
      </c>
      <c r="AJ16" s="39">
        <f t="shared" si="7"/>
        <v>933.57574232981585</v>
      </c>
      <c r="AK16" s="35">
        <f t="shared" si="17"/>
        <v>0.12772897670844868</v>
      </c>
      <c r="AL16" s="34"/>
      <c r="AM16" s="42"/>
    </row>
    <row r="17" spans="1:39" s="17" customFormat="1" ht="93" customHeight="1" x14ac:dyDescent="0.25">
      <c r="A17" s="81">
        <v>10</v>
      </c>
      <c r="B17" s="82" t="s">
        <v>91</v>
      </c>
      <c r="C17" s="82" t="s">
        <v>762</v>
      </c>
      <c r="D17" s="83" t="s">
        <v>1391</v>
      </c>
      <c r="E17" s="64">
        <v>8034</v>
      </c>
      <c r="F17" s="65">
        <v>8034</v>
      </c>
      <c r="G17" s="25" t="s">
        <v>1392</v>
      </c>
      <c r="H17" s="52" t="s">
        <v>1393</v>
      </c>
      <c r="I17" s="62">
        <v>8000</v>
      </c>
      <c r="J17" s="66">
        <v>8000</v>
      </c>
      <c r="K17" s="28" t="s">
        <v>1394</v>
      </c>
      <c r="L17" s="55" t="s">
        <v>1395</v>
      </c>
      <c r="M17" s="67">
        <v>8604</v>
      </c>
      <c r="N17" s="68">
        <v>8604</v>
      </c>
      <c r="O17" s="25" t="s">
        <v>1398</v>
      </c>
      <c r="P17" s="75" t="s">
        <v>1399</v>
      </c>
      <c r="Q17" s="69">
        <v>9895</v>
      </c>
      <c r="R17" s="63">
        <v>9895</v>
      </c>
      <c r="S17" s="24" t="s">
        <v>80</v>
      </c>
      <c r="T17" s="54" t="s">
        <v>81</v>
      </c>
      <c r="U17" s="18">
        <v>10614</v>
      </c>
      <c r="V17" s="18">
        <v>10614</v>
      </c>
      <c r="W17" s="18" t="s">
        <v>1396</v>
      </c>
      <c r="X17" s="77" t="s">
        <v>1397</v>
      </c>
      <c r="Y17" s="50">
        <f t="shared" si="0"/>
        <v>8970.2267144646648</v>
      </c>
      <c r="Z17" s="36">
        <f t="shared" si="1"/>
        <v>1171.7157505128951</v>
      </c>
      <c r="AA17" s="35">
        <f t="shared" si="14"/>
        <v>0.13062275768609957</v>
      </c>
      <c r="AB17" s="36">
        <f t="shared" si="15"/>
        <v>10141.942464977559</v>
      </c>
      <c r="AC17" s="36">
        <f t="shared" si="16"/>
        <v>7798.5109639517696</v>
      </c>
      <c r="AD17" s="18">
        <f t="shared" si="8"/>
        <v>8034</v>
      </c>
      <c r="AE17" s="18">
        <f t="shared" si="9"/>
        <v>8000</v>
      </c>
      <c r="AF17" s="18">
        <f t="shared" si="10"/>
        <v>8604</v>
      </c>
      <c r="AG17" s="18">
        <f t="shared" si="11"/>
        <v>9895</v>
      </c>
      <c r="AH17" s="18" t="str">
        <f t="shared" si="12"/>
        <v/>
      </c>
      <c r="AI17" s="102">
        <f t="shared" si="13"/>
        <v>8600.7139479673879</v>
      </c>
      <c r="AJ17" s="39">
        <f t="shared" si="7"/>
        <v>885.62120382625585</v>
      </c>
      <c r="AK17" s="35">
        <f t="shared" si="17"/>
        <v>0.1029706614106792</v>
      </c>
      <c r="AL17" s="34"/>
      <c r="AM17" s="42"/>
    </row>
    <row r="18" spans="1:39" s="17" customFormat="1" ht="93" customHeight="1" x14ac:dyDescent="0.25">
      <c r="A18" s="81">
        <v>11</v>
      </c>
      <c r="B18" s="82" t="s">
        <v>92</v>
      </c>
      <c r="C18" s="82" t="s">
        <v>763</v>
      </c>
      <c r="D18" s="83" t="s">
        <v>1391</v>
      </c>
      <c r="E18" s="64">
        <v>20009</v>
      </c>
      <c r="F18" s="65">
        <v>20009</v>
      </c>
      <c r="G18" s="25" t="s">
        <v>1392</v>
      </c>
      <c r="H18" s="52" t="s">
        <v>1393</v>
      </c>
      <c r="I18" s="62">
        <v>12000</v>
      </c>
      <c r="J18" s="66">
        <v>12000</v>
      </c>
      <c r="K18" s="28" t="s">
        <v>1394</v>
      </c>
      <c r="L18" s="55" t="s">
        <v>1395</v>
      </c>
      <c r="M18" s="67">
        <v>21430</v>
      </c>
      <c r="N18" s="68">
        <v>21430</v>
      </c>
      <c r="O18" s="25" t="s">
        <v>1398</v>
      </c>
      <c r="P18" s="75" t="s">
        <v>1399</v>
      </c>
      <c r="Q18" s="69">
        <v>24644</v>
      </c>
      <c r="R18" s="63">
        <v>24644</v>
      </c>
      <c r="S18" s="24" t="s">
        <v>80</v>
      </c>
      <c r="T18" s="54" t="s">
        <v>81</v>
      </c>
      <c r="U18" s="18">
        <v>26437</v>
      </c>
      <c r="V18" s="18">
        <v>26437</v>
      </c>
      <c r="W18" s="18" t="s">
        <v>1396</v>
      </c>
      <c r="X18" s="77" t="s">
        <v>1397</v>
      </c>
      <c r="Y18" s="50">
        <f t="shared" si="0"/>
        <v>20186.937317390384</v>
      </c>
      <c r="Z18" s="36">
        <f t="shared" si="1"/>
        <v>5589.2889977169725</v>
      </c>
      <c r="AA18" s="35">
        <f t="shared" si="14"/>
        <v>0.27687652217070013</v>
      </c>
      <c r="AB18" s="36">
        <f t="shared" si="15"/>
        <v>25776.226315107357</v>
      </c>
      <c r="AC18" s="36">
        <f t="shared" si="16"/>
        <v>14597.648319673412</v>
      </c>
      <c r="AD18" s="18">
        <f t="shared" si="8"/>
        <v>20009</v>
      </c>
      <c r="AE18" s="18" t="str">
        <f t="shared" si="9"/>
        <v/>
      </c>
      <c r="AF18" s="18">
        <f t="shared" si="10"/>
        <v>21430</v>
      </c>
      <c r="AG18" s="18">
        <f t="shared" si="11"/>
        <v>24644</v>
      </c>
      <c r="AH18" s="18" t="str">
        <f t="shared" si="12"/>
        <v/>
      </c>
      <c r="AI18" s="102">
        <f t="shared" si="13"/>
        <v>21944.191528552496</v>
      </c>
      <c r="AJ18" s="39">
        <f t="shared" si="7"/>
        <v>2374.5968780686403</v>
      </c>
      <c r="AK18" s="35">
        <f t="shared" si="17"/>
        <v>0.10821072514696903</v>
      </c>
      <c r="AL18" s="34"/>
      <c r="AM18" s="42"/>
    </row>
    <row r="19" spans="1:39" s="17" customFormat="1" ht="93" customHeight="1" x14ac:dyDescent="0.25">
      <c r="A19" s="81">
        <v>12</v>
      </c>
      <c r="B19" s="82" t="s">
        <v>93</v>
      </c>
      <c r="C19" s="82" t="s">
        <v>764</v>
      </c>
      <c r="D19" s="83" t="s">
        <v>1391</v>
      </c>
      <c r="E19" s="64">
        <v>14802</v>
      </c>
      <c r="F19" s="65">
        <v>14802</v>
      </c>
      <c r="G19" s="25" t="s">
        <v>1392</v>
      </c>
      <c r="H19" s="52" t="s">
        <v>1393</v>
      </c>
      <c r="I19" s="62">
        <v>11000</v>
      </c>
      <c r="J19" s="66">
        <v>11000</v>
      </c>
      <c r="K19" s="28" t="s">
        <v>1394</v>
      </c>
      <c r="L19" s="55" t="s">
        <v>1395</v>
      </c>
      <c r="M19" s="67">
        <v>15854</v>
      </c>
      <c r="N19" s="68">
        <v>15854</v>
      </c>
      <c r="O19" s="25" t="s">
        <v>1398</v>
      </c>
      <c r="P19" s="75" t="s">
        <v>1399</v>
      </c>
      <c r="Q19" s="69">
        <v>18232</v>
      </c>
      <c r="R19" s="63">
        <v>18232</v>
      </c>
      <c r="S19" s="24" t="s">
        <v>80</v>
      </c>
      <c r="T19" s="54" t="s">
        <v>81</v>
      </c>
      <c r="U19" s="18">
        <v>19558</v>
      </c>
      <c r="V19" s="18">
        <v>19558</v>
      </c>
      <c r="W19" s="18" t="s">
        <v>1396</v>
      </c>
      <c r="X19" s="77" t="s">
        <v>1397</v>
      </c>
      <c r="Y19" s="50">
        <f t="shared" si="0"/>
        <v>15588.421438000709</v>
      </c>
      <c r="Z19" s="36">
        <f t="shared" si="1"/>
        <v>3317.9935503252545</v>
      </c>
      <c r="AA19" s="35">
        <f t="shared" si="14"/>
        <v>0.21284987473053613</v>
      </c>
      <c r="AB19" s="36">
        <f t="shared" si="15"/>
        <v>18906.414988325963</v>
      </c>
      <c r="AC19" s="36">
        <f t="shared" si="16"/>
        <v>12270.427887675454</v>
      </c>
      <c r="AD19" s="18">
        <f t="shared" si="8"/>
        <v>14802</v>
      </c>
      <c r="AE19" s="18" t="str">
        <f t="shared" si="9"/>
        <v/>
      </c>
      <c r="AF19" s="18">
        <f t="shared" si="10"/>
        <v>15854</v>
      </c>
      <c r="AG19" s="18">
        <f t="shared" si="11"/>
        <v>18232</v>
      </c>
      <c r="AH19" s="18" t="str">
        <f t="shared" si="12"/>
        <v/>
      </c>
      <c r="AI19" s="102">
        <f t="shared" si="13"/>
        <v>16234.211087294358</v>
      </c>
      <c r="AJ19" s="39">
        <f t="shared" si="7"/>
        <v>1757.1989073522668</v>
      </c>
      <c r="AK19" s="35">
        <f t="shared" si="17"/>
        <v>0.10824048658129939</v>
      </c>
      <c r="AL19" s="34"/>
      <c r="AM19" s="42"/>
    </row>
    <row r="20" spans="1:39" s="17" customFormat="1" ht="93" customHeight="1" x14ac:dyDescent="0.25">
      <c r="A20" s="81">
        <v>13</v>
      </c>
      <c r="B20" s="82" t="s">
        <v>94</v>
      </c>
      <c r="C20" s="82" t="s">
        <v>765</v>
      </c>
      <c r="D20" s="83" t="s">
        <v>1391</v>
      </c>
      <c r="E20" s="64">
        <v>25830</v>
      </c>
      <c r="F20" s="65">
        <v>25830</v>
      </c>
      <c r="G20" s="25" t="s">
        <v>1392</v>
      </c>
      <c r="H20" s="52" t="s">
        <v>1393</v>
      </c>
      <c r="I20" s="62">
        <v>20000</v>
      </c>
      <c r="J20" s="66">
        <v>20000</v>
      </c>
      <c r="K20" s="28" t="s">
        <v>1394</v>
      </c>
      <c r="L20" s="55" t="s">
        <v>1395</v>
      </c>
      <c r="M20" s="67">
        <v>27664</v>
      </c>
      <c r="N20" s="68">
        <v>27664</v>
      </c>
      <c r="O20" s="25" t="s">
        <v>1398</v>
      </c>
      <c r="P20" s="75" t="s">
        <v>1399</v>
      </c>
      <c r="Q20" s="69">
        <v>31814</v>
      </c>
      <c r="R20" s="63">
        <v>31814</v>
      </c>
      <c r="S20" s="24" t="s">
        <v>80</v>
      </c>
      <c r="T20" s="54" t="s">
        <v>81</v>
      </c>
      <c r="U20" s="18">
        <v>34128</v>
      </c>
      <c r="V20" s="18">
        <v>34128</v>
      </c>
      <c r="W20" s="18" t="s">
        <v>1396</v>
      </c>
      <c r="X20" s="77" t="s">
        <v>1397</v>
      </c>
      <c r="Y20" s="50">
        <f t="shared" si="0"/>
        <v>27425.824874137317</v>
      </c>
      <c r="Z20" s="36">
        <f t="shared" si="1"/>
        <v>5496.7526049477656</v>
      </c>
      <c r="AA20" s="35">
        <f t="shared" si="14"/>
        <v>0.20042250798922112</v>
      </c>
      <c r="AB20" s="36">
        <f t="shared" si="15"/>
        <v>32922.577479085085</v>
      </c>
      <c r="AC20" s="36">
        <f t="shared" si="16"/>
        <v>21929.07226918955</v>
      </c>
      <c r="AD20" s="18">
        <f t="shared" si="8"/>
        <v>25830</v>
      </c>
      <c r="AE20" s="18" t="str">
        <f t="shared" si="9"/>
        <v/>
      </c>
      <c r="AF20" s="18">
        <f t="shared" si="10"/>
        <v>27664</v>
      </c>
      <c r="AG20" s="18">
        <f t="shared" si="11"/>
        <v>31814</v>
      </c>
      <c r="AH20" s="18" t="str">
        <f t="shared" si="12"/>
        <v/>
      </c>
      <c r="AI20" s="102">
        <f t="shared" si="13"/>
        <v>28328.215634463624</v>
      </c>
      <c r="AJ20" s="39">
        <f t="shared" si="7"/>
        <v>3065.7873376997304</v>
      </c>
      <c r="AK20" s="35">
        <f t="shared" si="17"/>
        <v>0.10822380686660496</v>
      </c>
      <c r="AL20" s="34"/>
      <c r="AM20" s="42"/>
    </row>
    <row r="21" spans="1:39" s="17" customFormat="1" ht="93" customHeight="1" x14ac:dyDescent="0.25">
      <c r="A21" s="81">
        <v>14</v>
      </c>
      <c r="B21" s="82" t="s">
        <v>95</v>
      </c>
      <c r="C21" s="82" t="s">
        <v>766</v>
      </c>
      <c r="D21" s="83" t="s">
        <v>1391</v>
      </c>
      <c r="E21" s="64">
        <v>38112</v>
      </c>
      <c r="F21" s="65">
        <v>38112</v>
      </c>
      <c r="G21" s="25" t="s">
        <v>1392</v>
      </c>
      <c r="H21" s="52" t="s">
        <v>1393</v>
      </c>
      <c r="I21" s="62">
        <v>25000</v>
      </c>
      <c r="J21" s="66">
        <v>25000</v>
      </c>
      <c r="K21" s="28" t="s">
        <v>1394</v>
      </c>
      <c r="L21" s="55" t="s">
        <v>1395</v>
      </c>
      <c r="M21" s="67">
        <v>40818</v>
      </c>
      <c r="N21" s="68">
        <v>40818</v>
      </c>
      <c r="O21" s="25" t="s">
        <v>1398</v>
      </c>
      <c r="P21" s="75" t="s">
        <v>1399</v>
      </c>
      <c r="Q21" s="69">
        <v>46941</v>
      </c>
      <c r="R21" s="63">
        <v>46941</v>
      </c>
      <c r="S21" s="24" t="s">
        <v>80</v>
      </c>
      <c r="T21" s="54" t="s">
        <v>81</v>
      </c>
      <c r="U21" s="18">
        <v>50355</v>
      </c>
      <c r="V21" s="18">
        <v>50355</v>
      </c>
      <c r="W21" s="18" t="s">
        <v>1396</v>
      </c>
      <c r="X21" s="77" t="s">
        <v>1397</v>
      </c>
      <c r="Y21" s="50">
        <f t="shared" si="0"/>
        <v>39146.20638857923</v>
      </c>
      <c r="Z21" s="36">
        <f t="shared" si="1"/>
        <v>9802.2517668135843</v>
      </c>
      <c r="AA21" s="35">
        <f t="shared" si="14"/>
        <v>0.25040106490812752</v>
      </c>
      <c r="AB21" s="36">
        <f t="shared" si="15"/>
        <v>48948.458155392815</v>
      </c>
      <c r="AC21" s="36">
        <f t="shared" si="16"/>
        <v>29343.954621765646</v>
      </c>
      <c r="AD21" s="18">
        <f t="shared" si="8"/>
        <v>38112</v>
      </c>
      <c r="AE21" s="18" t="str">
        <f t="shared" si="9"/>
        <v/>
      </c>
      <c r="AF21" s="18">
        <f t="shared" si="10"/>
        <v>40818</v>
      </c>
      <c r="AG21" s="18">
        <f t="shared" si="11"/>
        <v>46941</v>
      </c>
      <c r="AH21" s="18" t="str">
        <f t="shared" si="12"/>
        <v/>
      </c>
      <c r="AI21" s="102">
        <f t="shared" si="13"/>
        <v>41797.977335231793</v>
      </c>
      <c r="AJ21" s="39">
        <f t="shared" si="7"/>
        <v>4523.3616923699565</v>
      </c>
      <c r="AK21" s="35">
        <f t="shared" si="17"/>
        <v>0.10821963120586663</v>
      </c>
      <c r="AL21" s="34"/>
      <c r="AM21" s="42"/>
    </row>
    <row r="22" spans="1:39" s="17" customFormat="1" ht="93" customHeight="1" x14ac:dyDescent="0.25">
      <c r="A22" s="81">
        <v>15</v>
      </c>
      <c r="B22" s="82" t="s">
        <v>96</v>
      </c>
      <c r="C22" s="82" t="s">
        <v>767</v>
      </c>
      <c r="D22" s="83" t="s">
        <v>1391</v>
      </c>
      <c r="E22" s="64">
        <v>34451</v>
      </c>
      <c r="F22" s="65">
        <v>34451</v>
      </c>
      <c r="G22" s="25" t="s">
        <v>1392</v>
      </c>
      <c r="H22" s="52" t="s">
        <v>1393</v>
      </c>
      <c r="I22" s="62">
        <v>70000</v>
      </c>
      <c r="J22" s="66">
        <v>70000</v>
      </c>
      <c r="K22" s="28" t="s">
        <v>1394</v>
      </c>
      <c r="L22" s="55" t="s">
        <v>1395</v>
      </c>
      <c r="M22" s="67">
        <v>36897</v>
      </c>
      <c r="N22" s="68">
        <v>36897</v>
      </c>
      <c r="O22" s="25" t="s">
        <v>1398</v>
      </c>
      <c r="P22" s="75" t="s">
        <v>1399</v>
      </c>
      <c r="Q22" s="69">
        <v>42432</v>
      </c>
      <c r="R22" s="63">
        <v>42432</v>
      </c>
      <c r="S22" s="24" t="s">
        <v>80</v>
      </c>
      <c r="T22" s="54" t="s">
        <v>81</v>
      </c>
      <c r="U22" s="18">
        <v>45518</v>
      </c>
      <c r="V22" s="18">
        <v>45518</v>
      </c>
      <c r="W22" s="18" t="s">
        <v>1396</v>
      </c>
      <c r="X22" s="77" t="s">
        <v>1397</v>
      </c>
      <c r="Y22" s="50">
        <f t="shared" si="0"/>
        <v>44364.288469551422</v>
      </c>
      <c r="Z22" s="36">
        <f t="shared" si="1"/>
        <v>14187.216051784091</v>
      </c>
      <c r="AA22" s="35">
        <f t="shared" si="14"/>
        <v>0.31978910383114145</v>
      </c>
      <c r="AB22" s="36">
        <f t="shared" si="15"/>
        <v>58551.504521335512</v>
      </c>
      <c r="AC22" s="36">
        <f t="shared" si="16"/>
        <v>30177.072417767333</v>
      </c>
      <c r="AD22" s="18">
        <f t="shared" si="8"/>
        <v>34451</v>
      </c>
      <c r="AE22" s="18" t="str">
        <f t="shared" si="9"/>
        <v/>
      </c>
      <c r="AF22" s="18">
        <f t="shared" si="10"/>
        <v>36897</v>
      </c>
      <c r="AG22" s="18">
        <f t="shared" si="11"/>
        <v>42432</v>
      </c>
      <c r="AH22" s="18">
        <f t="shared" si="12"/>
        <v>45518</v>
      </c>
      <c r="AI22" s="102">
        <f t="shared" si="13"/>
        <v>39583.791525354311</v>
      </c>
      <c r="AJ22" s="39">
        <f t="shared" si="7"/>
        <v>5055.0224859374594</v>
      </c>
      <c r="AK22" s="35">
        <f t="shared" si="17"/>
        <v>0.12770435299760519</v>
      </c>
      <c r="AL22" s="34"/>
      <c r="AM22" s="42"/>
    </row>
    <row r="23" spans="1:39" s="17" customFormat="1" ht="93" customHeight="1" x14ac:dyDescent="0.25">
      <c r="A23" s="81">
        <v>16</v>
      </c>
      <c r="B23" s="82" t="s">
        <v>97</v>
      </c>
      <c r="C23" s="82" t="s">
        <v>768</v>
      </c>
      <c r="D23" s="83" t="s">
        <v>1391</v>
      </c>
      <c r="E23" s="64"/>
      <c r="F23" s="65"/>
      <c r="G23" s="25" t="s">
        <v>1392</v>
      </c>
      <c r="H23" s="52" t="s">
        <v>1393</v>
      </c>
      <c r="I23" s="62">
        <v>150000</v>
      </c>
      <c r="J23" s="66">
        <v>150000</v>
      </c>
      <c r="K23" s="28" t="s">
        <v>1394</v>
      </c>
      <c r="L23" s="55" t="s">
        <v>1395</v>
      </c>
      <c r="M23" s="67">
        <v>102720</v>
      </c>
      <c r="N23" s="68">
        <v>102720</v>
      </c>
      <c r="O23" s="25" t="s">
        <v>1398</v>
      </c>
      <c r="P23" s="75" t="s">
        <v>1399</v>
      </c>
      <c r="Q23" s="69">
        <v>118128</v>
      </c>
      <c r="R23" s="63">
        <v>118128</v>
      </c>
      <c r="S23" s="24" t="s">
        <v>80</v>
      </c>
      <c r="T23" s="54" t="s">
        <v>81</v>
      </c>
      <c r="U23" s="18">
        <v>123900</v>
      </c>
      <c r="V23" s="18">
        <v>123900</v>
      </c>
      <c r="W23" s="18" t="s">
        <v>1396</v>
      </c>
      <c r="X23" s="77" t="s">
        <v>1397</v>
      </c>
      <c r="Y23" s="50">
        <f t="shared" ref="Y23:Y82" si="18">GEOMEAN(F23,J23,N23,R23,V23)</f>
        <v>122544.15649861787</v>
      </c>
      <c r="Z23" s="36">
        <f t="shared" ref="Z23:Z82" si="19">+STDEV(F23,J23,N23,R23,V23)</f>
        <v>19688.718495625864</v>
      </c>
      <c r="AA23" s="35">
        <f t="shared" ref="AA23:AA82" si="20">Z23/Y23</f>
        <v>0.16066631864121506</v>
      </c>
      <c r="AB23" s="36">
        <f t="shared" ref="AB23:AB82" si="21">+Y23+Z23</f>
        <v>142232.87499424373</v>
      </c>
      <c r="AC23" s="36">
        <f t="shared" ref="AC23:AC82" si="22">Y23-Z23</f>
        <v>102855.43800299201</v>
      </c>
      <c r="AD23" s="18" t="str">
        <f t="shared" si="8"/>
        <v/>
      </c>
      <c r="AE23" s="18" t="str">
        <f t="shared" si="9"/>
        <v/>
      </c>
      <c r="AF23" s="18" t="str">
        <f t="shared" si="10"/>
        <v/>
      </c>
      <c r="AG23" s="18">
        <f t="shared" si="11"/>
        <v>118128</v>
      </c>
      <c r="AH23" s="18">
        <f t="shared" si="12"/>
        <v>123900</v>
      </c>
      <c r="AI23" s="102">
        <f t="shared" si="13"/>
        <v>120979.58174832644</v>
      </c>
      <c r="AJ23" s="39">
        <f t="shared" ref="AJ23:AJ82" si="23">+STDEV(AD23:AH23)</f>
        <v>4081.4203410087525</v>
      </c>
      <c r="AK23" s="35">
        <f t="shared" ref="AK23:AK82" si="24">+AJ23/AI23</f>
        <v>3.3736439505133373E-2</v>
      </c>
      <c r="AL23" s="34"/>
      <c r="AM23" s="42"/>
    </row>
    <row r="24" spans="1:39" s="17" customFormat="1" ht="93" customHeight="1" x14ac:dyDescent="0.25">
      <c r="A24" s="81">
        <v>17</v>
      </c>
      <c r="B24" s="82" t="s">
        <v>98</v>
      </c>
      <c r="C24" s="82" t="s">
        <v>769</v>
      </c>
      <c r="D24" s="83" t="s">
        <v>1391</v>
      </c>
      <c r="E24" s="64"/>
      <c r="F24" s="65"/>
      <c r="G24" s="25" t="s">
        <v>1392</v>
      </c>
      <c r="H24" s="52" t="s">
        <v>1393</v>
      </c>
      <c r="I24" s="62">
        <v>500000</v>
      </c>
      <c r="J24" s="66">
        <v>500000</v>
      </c>
      <c r="K24" s="28" t="s">
        <v>1394</v>
      </c>
      <c r="L24" s="55" t="s">
        <v>1395</v>
      </c>
      <c r="M24" s="67">
        <v>155150</v>
      </c>
      <c r="N24" s="68">
        <v>155150</v>
      </c>
      <c r="O24" s="25" t="s">
        <v>1398</v>
      </c>
      <c r="P24" s="75" t="s">
        <v>1399</v>
      </c>
      <c r="Q24" s="69">
        <v>178423</v>
      </c>
      <c r="R24" s="63">
        <v>178423</v>
      </c>
      <c r="S24" s="24" t="s">
        <v>80</v>
      </c>
      <c r="T24" s="54" t="s">
        <v>81</v>
      </c>
      <c r="U24" s="18">
        <v>156500</v>
      </c>
      <c r="V24" s="18">
        <v>156500</v>
      </c>
      <c r="W24" s="18" t="s">
        <v>1396</v>
      </c>
      <c r="X24" s="77" t="s">
        <v>1397</v>
      </c>
      <c r="Y24" s="50">
        <f t="shared" si="18"/>
        <v>215735.56222586407</v>
      </c>
      <c r="Z24" s="36">
        <f t="shared" si="19"/>
        <v>168658.83028246698</v>
      </c>
      <c r="AA24" s="35">
        <f t="shared" si="20"/>
        <v>0.78178501746452833</v>
      </c>
      <c r="AB24" s="36">
        <f t="shared" si="21"/>
        <v>384394.39250833105</v>
      </c>
      <c r="AC24" s="36">
        <f t="shared" si="22"/>
        <v>47076.731943397084</v>
      </c>
      <c r="AD24" s="18" t="str">
        <f t="shared" si="8"/>
        <v/>
      </c>
      <c r="AE24" s="18" t="str">
        <f t="shared" si="9"/>
        <v/>
      </c>
      <c r="AF24" s="18">
        <f t="shared" si="10"/>
        <v>155150</v>
      </c>
      <c r="AG24" s="18">
        <f t="shared" si="11"/>
        <v>178423</v>
      </c>
      <c r="AH24" s="18">
        <f t="shared" si="12"/>
        <v>156500</v>
      </c>
      <c r="AI24" s="102">
        <f t="shared" si="13"/>
        <v>163019.28589128217</v>
      </c>
      <c r="AJ24" s="39">
        <f t="shared" si="23"/>
        <v>13064.410676847745</v>
      </c>
      <c r="AK24" s="35">
        <f t="shared" si="24"/>
        <v>8.0140276688246706E-2</v>
      </c>
      <c r="AL24" s="34"/>
      <c r="AM24" s="42"/>
    </row>
    <row r="25" spans="1:39" s="17" customFormat="1" ht="93" customHeight="1" x14ac:dyDescent="0.25">
      <c r="A25" s="81">
        <v>18</v>
      </c>
      <c r="B25" s="82" t="s">
        <v>99</v>
      </c>
      <c r="C25" s="82" t="s">
        <v>770</v>
      </c>
      <c r="D25" s="83" t="s">
        <v>1391</v>
      </c>
      <c r="E25" s="64">
        <v>55193</v>
      </c>
      <c r="F25" s="65">
        <v>55193</v>
      </c>
      <c r="G25" s="25" t="s">
        <v>1392</v>
      </c>
      <c r="H25" s="52" t="s">
        <v>1393</v>
      </c>
      <c r="I25" s="62">
        <v>120000</v>
      </c>
      <c r="J25" s="66">
        <v>120000</v>
      </c>
      <c r="K25" s="28" t="s">
        <v>1394</v>
      </c>
      <c r="L25" s="55" t="s">
        <v>1395</v>
      </c>
      <c r="M25" s="67">
        <v>59113</v>
      </c>
      <c r="N25" s="68">
        <v>59113</v>
      </c>
      <c r="O25" s="25" t="s">
        <v>1398</v>
      </c>
      <c r="P25" s="75" t="s">
        <v>1399</v>
      </c>
      <c r="Q25" s="69">
        <v>67980</v>
      </c>
      <c r="R25" s="63">
        <v>67980</v>
      </c>
      <c r="S25" s="24" t="s">
        <v>80</v>
      </c>
      <c r="T25" s="54" t="s">
        <v>81</v>
      </c>
      <c r="U25" s="18">
        <v>72925</v>
      </c>
      <c r="V25" s="18">
        <v>72925</v>
      </c>
      <c r="W25" s="18" t="s">
        <v>1396</v>
      </c>
      <c r="X25" s="77" t="s">
        <v>1397</v>
      </c>
      <c r="Y25" s="50">
        <f t="shared" si="18"/>
        <v>72044.555972312926</v>
      </c>
      <c r="Z25" s="36">
        <f t="shared" si="19"/>
        <v>26092.581027947384</v>
      </c>
      <c r="AA25" s="35">
        <f t="shared" si="20"/>
        <v>0.36217283423850777</v>
      </c>
      <c r="AB25" s="36">
        <f t="shared" si="21"/>
        <v>98137.137000260307</v>
      </c>
      <c r="AC25" s="36">
        <f t="shared" si="22"/>
        <v>45951.974944365546</v>
      </c>
      <c r="AD25" s="18">
        <f t="shared" si="8"/>
        <v>55193</v>
      </c>
      <c r="AE25" s="18" t="str">
        <f t="shared" si="9"/>
        <v/>
      </c>
      <c r="AF25" s="18">
        <f t="shared" si="10"/>
        <v>59113</v>
      </c>
      <c r="AG25" s="18">
        <f t="shared" si="11"/>
        <v>67980</v>
      </c>
      <c r="AH25" s="18">
        <f t="shared" si="12"/>
        <v>72925</v>
      </c>
      <c r="AI25" s="102">
        <f t="shared" si="13"/>
        <v>63417.066632987073</v>
      </c>
      <c r="AJ25" s="39">
        <f t="shared" si="23"/>
        <v>8099.1030933472293</v>
      </c>
      <c r="AK25" s="35">
        <f t="shared" si="24"/>
        <v>0.12771172687975438</v>
      </c>
      <c r="AL25" s="34"/>
      <c r="AM25" s="42"/>
    </row>
    <row r="26" spans="1:39" s="17" customFormat="1" ht="93" customHeight="1" x14ac:dyDescent="0.25">
      <c r="A26" s="81">
        <v>19</v>
      </c>
      <c r="B26" s="82" t="s">
        <v>100</v>
      </c>
      <c r="C26" s="82" t="s">
        <v>771</v>
      </c>
      <c r="D26" s="83" t="s">
        <v>1391</v>
      </c>
      <c r="E26" s="64">
        <v>5975</v>
      </c>
      <c r="F26" s="65">
        <v>5975</v>
      </c>
      <c r="G26" s="25" t="s">
        <v>1392</v>
      </c>
      <c r="H26" s="52" t="s">
        <v>1393</v>
      </c>
      <c r="I26" s="62">
        <v>12000</v>
      </c>
      <c r="J26" s="66">
        <v>12000</v>
      </c>
      <c r="K26" s="28" t="s">
        <v>1394</v>
      </c>
      <c r="L26" s="55" t="s">
        <v>1395</v>
      </c>
      <c r="M26" s="67">
        <v>6399</v>
      </c>
      <c r="N26" s="68">
        <v>6399</v>
      </c>
      <c r="O26" s="25" t="s">
        <v>1398</v>
      </c>
      <c r="P26" s="75" t="s">
        <v>1399</v>
      </c>
      <c r="Q26" s="69">
        <v>7359</v>
      </c>
      <c r="R26" s="63">
        <v>7359</v>
      </c>
      <c r="S26" s="24" t="s">
        <v>80</v>
      </c>
      <c r="T26" s="54" t="s">
        <v>81</v>
      </c>
      <c r="U26" s="18">
        <v>7894</v>
      </c>
      <c r="V26" s="18">
        <v>7894</v>
      </c>
      <c r="W26" s="18" t="s">
        <v>1396</v>
      </c>
      <c r="X26" s="77" t="s">
        <v>1397</v>
      </c>
      <c r="Y26" s="50">
        <f t="shared" si="18"/>
        <v>7676.2557934840024</v>
      </c>
      <c r="Z26" s="36">
        <f t="shared" si="19"/>
        <v>2400.9434187418906</v>
      </c>
      <c r="AA26" s="35">
        <f t="shared" si="20"/>
        <v>0.31277532736466829</v>
      </c>
      <c r="AB26" s="36">
        <f t="shared" si="21"/>
        <v>10077.199212225893</v>
      </c>
      <c r="AC26" s="36">
        <f t="shared" si="22"/>
        <v>5275.3123747421123</v>
      </c>
      <c r="AD26" s="18">
        <f t="shared" si="8"/>
        <v>5975</v>
      </c>
      <c r="AE26" s="18" t="str">
        <f t="shared" si="9"/>
        <v/>
      </c>
      <c r="AF26" s="18">
        <f t="shared" si="10"/>
        <v>6399</v>
      </c>
      <c r="AG26" s="18">
        <f t="shared" si="11"/>
        <v>7359</v>
      </c>
      <c r="AH26" s="18">
        <f t="shared" si="12"/>
        <v>7894</v>
      </c>
      <c r="AI26" s="102">
        <f t="shared" si="13"/>
        <v>6865.0149318722652</v>
      </c>
      <c r="AJ26" s="39">
        <f t="shared" si="23"/>
        <v>876.57681732217088</v>
      </c>
      <c r="AK26" s="35">
        <f t="shared" si="24"/>
        <v>0.12768753251394691</v>
      </c>
      <c r="AL26" s="34"/>
      <c r="AM26" s="42"/>
    </row>
    <row r="27" spans="1:39" s="17" customFormat="1" ht="93" customHeight="1" x14ac:dyDescent="0.25">
      <c r="A27" s="81">
        <v>20</v>
      </c>
      <c r="B27" s="82" t="s">
        <v>101</v>
      </c>
      <c r="C27" s="82" t="s">
        <v>772</v>
      </c>
      <c r="D27" s="83" t="s">
        <v>1391</v>
      </c>
      <c r="E27" s="64">
        <v>7925</v>
      </c>
      <c r="F27" s="65">
        <v>7925</v>
      </c>
      <c r="G27" s="25" t="s">
        <v>1392</v>
      </c>
      <c r="H27" s="52" t="s">
        <v>1393</v>
      </c>
      <c r="I27" s="62">
        <v>10000</v>
      </c>
      <c r="J27" s="66">
        <v>10000</v>
      </c>
      <c r="K27" s="28" t="s">
        <v>1394</v>
      </c>
      <c r="L27" s="55" t="s">
        <v>1395</v>
      </c>
      <c r="M27" s="67">
        <v>8488</v>
      </c>
      <c r="N27" s="68">
        <v>8488</v>
      </c>
      <c r="O27" s="25" t="s">
        <v>1398</v>
      </c>
      <c r="P27" s="75" t="s">
        <v>1399</v>
      </c>
      <c r="Q27" s="69">
        <v>9761</v>
      </c>
      <c r="R27" s="63">
        <v>9761</v>
      </c>
      <c r="S27" s="24" t="s">
        <v>80</v>
      </c>
      <c r="T27" s="54" t="s">
        <v>81</v>
      </c>
      <c r="U27" s="18">
        <v>10471</v>
      </c>
      <c r="V27" s="18">
        <v>10471</v>
      </c>
      <c r="W27" s="18" t="s">
        <v>1396</v>
      </c>
      <c r="X27" s="77" t="s">
        <v>1397</v>
      </c>
      <c r="Y27" s="50">
        <f t="shared" si="18"/>
        <v>9278.0652578208574</v>
      </c>
      <c r="Z27" s="36">
        <f t="shared" si="19"/>
        <v>1074.6541304066159</v>
      </c>
      <c r="AA27" s="35">
        <f t="shared" si="20"/>
        <v>0.11582739510273937</v>
      </c>
      <c r="AB27" s="36">
        <f t="shared" si="21"/>
        <v>10352.719388227473</v>
      </c>
      <c r="AC27" s="36">
        <f t="shared" si="22"/>
        <v>8203.4111274142415</v>
      </c>
      <c r="AD27" s="18" t="str">
        <f t="shared" si="8"/>
        <v/>
      </c>
      <c r="AE27" s="18">
        <f t="shared" si="9"/>
        <v>10000</v>
      </c>
      <c r="AF27" s="18">
        <f t="shared" si="10"/>
        <v>8488</v>
      </c>
      <c r="AG27" s="18">
        <f t="shared" si="11"/>
        <v>9761</v>
      </c>
      <c r="AH27" s="18" t="str">
        <f t="shared" si="12"/>
        <v/>
      </c>
      <c r="AI27" s="102">
        <f t="shared" si="13"/>
        <v>9392.183331254153</v>
      </c>
      <c r="AJ27" s="39">
        <f t="shared" si="23"/>
        <v>812.79292155710448</v>
      </c>
      <c r="AK27" s="35">
        <f t="shared" si="24"/>
        <v>8.6539294740168887E-2</v>
      </c>
      <c r="AL27" s="34"/>
      <c r="AM27" s="42"/>
    </row>
    <row r="28" spans="1:39" s="17" customFormat="1" ht="93" customHeight="1" x14ac:dyDescent="0.25">
      <c r="A28" s="81">
        <v>21</v>
      </c>
      <c r="B28" s="82" t="s">
        <v>102</v>
      </c>
      <c r="C28" s="82" t="s">
        <v>773</v>
      </c>
      <c r="D28" s="83" t="s">
        <v>1391</v>
      </c>
      <c r="E28" s="64">
        <v>18733</v>
      </c>
      <c r="F28" s="65">
        <v>18733</v>
      </c>
      <c r="G28" s="25" t="s">
        <v>1392</v>
      </c>
      <c r="H28" s="52" t="s">
        <v>1393</v>
      </c>
      <c r="I28" s="62">
        <v>15000</v>
      </c>
      <c r="J28" s="66">
        <v>15000</v>
      </c>
      <c r="K28" s="28" t="s">
        <v>1394</v>
      </c>
      <c r="L28" s="55" t="s">
        <v>1395</v>
      </c>
      <c r="M28" s="67">
        <v>20064</v>
      </c>
      <c r="N28" s="68">
        <v>20064</v>
      </c>
      <c r="O28" s="25" t="s">
        <v>1398</v>
      </c>
      <c r="P28" s="75" t="s">
        <v>1399</v>
      </c>
      <c r="Q28" s="69">
        <v>23073</v>
      </c>
      <c r="R28" s="63">
        <v>23073</v>
      </c>
      <c r="S28" s="24" t="s">
        <v>80</v>
      </c>
      <c r="T28" s="54" t="s">
        <v>81</v>
      </c>
      <c r="U28" s="18">
        <v>24752</v>
      </c>
      <c r="V28" s="18">
        <v>24752</v>
      </c>
      <c r="W28" s="18" t="s">
        <v>1396</v>
      </c>
      <c r="X28" s="77" t="s">
        <v>1397</v>
      </c>
      <c r="Y28" s="50">
        <f t="shared" si="18"/>
        <v>20024.703519387022</v>
      </c>
      <c r="Z28" s="36">
        <f t="shared" si="19"/>
        <v>3811.4315289665133</v>
      </c>
      <c r="AA28" s="35">
        <f t="shared" si="20"/>
        <v>0.19033647740534365</v>
      </c>
      <c r="AB28" s="36">
        <f t="shared" si="21"/>
        <v>23836.135048353535</v>
      </c>
      <c r="AC28" s="36">
        <f t="shared" si="22"/>
        <v>16213.271990420508</v>
      </c>
      <c r="AD28" s="18">
        <f t="shared" si="8"/>
        <v>18733</v>
      </c>
      <c r="AE28" s="18" t="str">
        <f t="shared" si="9"/>
        <v/>
      </c>
      <c r="AF28" s="18">
        <f t="shared" si="10"/>
        <v>20064</v>
      </c>
      <c r="AG28" s="18">
        <f t="shared" si="11"/>
        <v>23073</v>
      </c>
      <c r="AH28" s="18" t="str">
        <f t="shared" si="12"/>
        <v/>
      </c>
      <c r="AI28" s="102">
        <f t="shared" si="13"/>
        <v>20545.165282904822</v>
      </c>
      <c r="AJ28" s="39">
        <f t="shared" si="23"/>
        <v>2223.4073700816352</v>
      </c>
      <c r="AK28" s="35">
        <f t="shared" si="24"/>
        <v>0.10822046644383453</v>
      </c>
      <c r="AL28" s="34"/>
      <c r="AM28" s="42"/>
    </row>
    <row r="29" spans="1:39" s="17" customFormat="1" ht="93" customHeight="1" x14ac:dyDescent="0.25">
      <c r="A29" s="81">
        <v>22</v>
      </c>
      <c r="B29" s="82" t="s">
        <v>103</v>
      </c>
      <c r="C29" s="82" t="s">
        <v>774</v>
      </c>
      <c r="D29" s="83" t="s">
        <v>1391</v>
      </c>
      <c r="E29" s="64">
        <v>13210</v>
      </c>
      <c r="F29" s="65">
        <v>13210</v>
      </c>
      <c r="G29" s="25" t="s">
        <v>1392</v>
      </c>
      <c r="H29" s="52" t="s">
        <v>1393</v>
      </c>
      <c r="I29" s="62">
        <v>14000</v>
      </c>
      <c r="J29" s="66">
        <v>14000</v>
      </c>
      <c r="K29" s="28" t="s">
        <v>1394</v>
      </c>
      <c r="L29" s="55" t="s">
        <v>1395</v>
      </c>
      <c r="M29" s="67">
        <v>14148</v>
      </c>
      <c r="N29" s="68">
        <v>14148</v>
      </c>
      <c r="O29" s="25" t="s">
        <v>1398</v>
      </c>
      <c r="P29" s="75" t="s">
        <v>1399</v>
      </c>
      <c r="Q29" s="69">
        <v>16271</v>
      </c>
      <c r="R29" s="63">
        <v>16271</v>
      </c>
      <c r="S29" s="24" t="s">
        <v>80</v>
      </c>
      <c r="T29" s="54" t="s">
        <v>81</v>
      </c>
      <c r="U29" s="18">
        <v>17454</v>
      </c>
      <c r="V29" s="18">
        <v>17454</v>
      </c>
      <c r="W29" s="18" t="s">
        <v>1396</v>
      </c>
      <c r="X29" s="77" t="s">
        <v>1397</v>
      </c>
      <c r="Y29" s="50">
        <f t="shared" si="18"/>
        <v>14935.061807283222</v>
      </c>
      <c r="Z29" s="36">
        <f t="shared" si="19"/>
        <v>1772.4406337025823</v>
      </c>
      <c r="AA29" s="35">
        <f t="shared" si="20"/>
        <v>0.11867648467569349</v>
      </c>
      <c r="AB29" s="36">
        <f t="shared" si="21"/>
        <v>16707.502440985805</v>
      </c>
      <c r="AC29" s="36">
        <f t="shared" si="22"/>
        <v>13162.621173580639</v>
      </c>
      <c r="AD29" s="18">
        <f t="shared" si="8"/>
        <v>13210</v>
      </c>
      <c r="AE29" s="18">
        <f t="shared" si="9"/>
        <v>14000</v>
      </c>
      <c r="AF29" s="18">
        <f t="shared" si="10"/>
        <v>14148</v>
      </c>
      <c r="AG29" s="18">
        <f t="shared" si="11"/>
        <v>16271</v>
      </c>
      <c r="AH29" s="18" t="str">
        <f t="shared" si="12"/>
        <v/>
      </c>
      <c r="AI29" s="102">
        <f t="shared" si="13"/>
        <v>14364.318870673977</v>
      </c>
      <c r="AJ29" s="39">
        <f t="shared" si="23"/>
        <v>1308.9480190850463</v>
      </c>
      <c r="AK29" s="35">
        <f t="shared" si="24"/>
        <v>9.1124962545727051E-2</v>
      </c>
      <c r="AL29" s="34"/>
      <c r="AM29" s="42"/>
    </row>
    <row r="30" spans="1:39" s="17" customFormat="1" ht="93" customHeight="1" x14ac:dyDescent="0.25">
      <c r="A30" s="81">
        <v>23</v>
      </c>
      <c r="B30" s="82" t="s">
        <v>104</v>
      </c>
      <c r="C30" s="82" t="s">
        <v>775</v>
      </c>
      <c r="D30" s="83" t="s">
        <v>1391</v>
      </c>
      <c r="E30" s="64">
        <v>16465</v>
      </c>
      <c r="F30" s="65">
        <v>16465</v>
      </c>
      <c r="G30" s="25" t="s">
        <v>1392</v>
      </c>
      <c r="H30" s="52" t="s">
        <v>1393</v>
      </c>
      <c r="I30" s="62">
        <v>20000</v>
      </c>
      <c r="J30" s="66">
        <v>20000</v>
      </c>
      <c r="K30" s="28" t="s">
        <v>1394</v>
      </c>
      <c r="L30" s="55" t="s">
        <v>1395</v>
      </c>
      <c r="M30" s="67">
        <v>17634</v>
      </c>
      <c r="N30" s="68">
        <v>17634</v>
      </c>
      <c r="O30" s="25" t="s">
        <v>1398</v>
      </c>
      <c r="P30" s="75" t="s">
        <v>1399</v>
      </c>
      <c r="Q30" s="69">
        <v>20279</v>
      </c>
      <c r="R30" s="63">
        <v>20279</v>
      </c>
      <c r="S30" s="24" t="s">
        <v>80</v>
      </c>
      <c r="T30" s="54" t="s">
        <v>81</v>
      </c>
      <c r="U30" s="18">
        <v>21754</v>
      </c>
      <c r="V30" s="18">
        <v>21754</v>
      </c>
      <c r="W30" s="18" t="s">
        <v>1396</v>
      </c>
      <c r="X30" s="77" t="s">
        <v>1397</v>
      </c>
      <c r="Y30" s="50">
        <f t="shared" si="18"/>
        <v>19129.589265329279</v>
      </c>
      <c r="Z30" s="36">
        <f t="shared" si="19"/>
        <v>2136.366845838982</v>
      </c>
      <c r="AA30" s="35">
        <f t="shared" si="20"/>
        <v>0.11167865740384512</v>
      </c>
      <c r="AB30" s="36">
        <f t="shared" si="21"/>
        <v>21265.956111168263</v>
      </c>
      <c r="AC30" s="36">
        <f t="shared" si="22"/>
        <v>16993.222419490296</v>
      </c>
      <c r="AD30" s="18" t="str">
        <f t="shared" si="8"/>
        <v/>
      </c>
      <c r="AE30" s="18">
        <f t="shared" si="9"/>
        <v>20000</v>
      </c>
      <c r="AF30" s="18">
        <f t="shared" si="10"/>
        <v>17634</v>
      </c>
      <c r="AG30" s="18">
        <f t="shared" si="11"/>
        <v>20279</v>
      </c>
      <c r="AH30" s="18" t="str">
        <f t="shared" si="12"/>
        <v/>
      </c>
      <c r="AI30" s="102">
        <f t="shared" si="13"/>
        <v>19266.779293704043</v>
      </c>
      <c r="AJ30" s="39">
        <f t="shared" si="23"/>
        <v>1453.2619630793802</v>
      </c>
      <c r="AK30" s="35">
        <f t="shared" si="24"/>
        <v>7.5428380681885634E-2</v>
      </c>
      <c r="AL30" s="34"/>
      <c r="AM30" s="42"/>
    </row>
    <row r="31" spans="1:39" s="17" customFormat="1" ht="93" customHeight="1" x14ac:dyDescent="0.25">
      <c r="A31" s="81">
        <v>24</v>
      </c>
      <c r="B31" s="82" t="s">
        <v>105</v>
      </c>
      <c r="C31" s="82" t="s">
        <v>776</v>
      </c>
      <c r="D31" s="83" t="s">
        <v>1391</v>
      </c>
      <c r="E31" s="64">
        <v>58958</v>
      </c>
      <c r="F31" s="65">
        <v>58958</v>
      </c>
      <c r="G31" s="25" t="s">
        <v>1392</v>
      </c>
      <c r="H31" s="52" t="s">
        <v>1393</v>
      </c>
      <c r="I31" s="62">
        <v>150000</v>
      </c>
      <c r="J31" s="66">
        <v>150000</v>
      </c>
      <c r="K31" s="28" t="s">
        <v>1394</v>
      </c>
      <c r="L31" s="55" t="s">
        <v>1395</v>
      </c>
      <c r="M31" s="67">
        <v>63145</v>
      </c>
      <c r="N31" s="68">
        <v>63145</v>
      </c>
      <c r="O31" s="25" t="s">
        <v>1398</v>
      </c>
      <c r="P31" s="75" t="s">
        <v>1399</v>
      </c>
      <c r="Q31" s="69">
        <v>72617</v>
      </c>
      <c r="R31" s="63">
        <v>72617</v>
      </c>
      <c r="S31" s="24" t="s">
        <v>80</v>
      </c>
      <c r="T31" s="54" t="s">
        <v>81</v>
      </c>
      <c r="U31" s="18">
        <v>77899</v>
      </c>
      <c r="V31" s="18">
        <v>77899</v>
      </c>
      <c r="W31" s="18" t="s">
        <v>1396</v>
      </c>
      <c r="X31" s="77" t="s">
        <v>1397</v>
      </c>
      <c r="Y31" s="50">
        <f t="shared" si="18"/>
        <v>79416.113768004754</v>
      </c>
      <c r="Z31" s="36">
        <f t="shared" si="19"/>
        <v>37361.262849373823</v>
      </c>
      <c r="AA31" s="35">
        <f t="shared" si="20"/>
        <v>0.47044939719054807</v>
      </c>
      <c r="AB31" s="36">
        <f t="shared" si="21"/>
        <v>116777.37661737858</v>
      </c>
      <c r="AC31" s="36">
        <f t="shared" si="22"/>
        <v>42054.850918630931</v>
      </c>
      <c r="AD31" s="18">
        <f t="shared" si="8"/>
        <v>58958</v>
      </c>
      <c r="AE31" s="18" t="str">
        <f t="shared" si="9"/>
        <v/>
      </c>
      <c r="AF31" s="18">
        <f t="shared" si="10"/>
        <v>63145</v>
      </c>
      <c r="AG31" s="18">
        <f t="shared" si="11"/>
        <v>72617</v>
      </c>
      <c r="AH31" s="18">
        <f t="shared" si="12"/>
        <v>77899</v>
      </c>
      <c r="AI31" s="102">
        <f t="shared" si="13"/>
        <v>67742.773595988518</v>
      </c>
      <c r="AJ31" s="39">
        <f t="shared" si="23"/>
        <v>8651.3946611707252</v>
      </c>
      <c r="AK31" s="35">
        <f t="shared" si="24"/>
        <v>0.12770948400735441</v>
      </c>
      <c r="AL31" s="34"/>
      <c r="AM31" s="42"/>
    </row>
    <row r="32" spans="1:39" s="17" customFormat="1" ht="93" customHeight="1" x14ac:dyDescent="0.25">
      <c r="A32" s="81">
        <v>25</v>
      </c>
      <c r="B32" s="82" t="s">
        <v>106</v>
      </c>
      <c r="C32" s="82" t="s">
        <v>777</v>
      </c>
      <c r="D32" s="83" t="s">
        <v>1391</v>
      </c>
      <c r="E32" s="64">
        <v>83490</v>
      </c>
      <c r="F32" s="65">
        <v>83490</v>
      </c>
      <c r="G32" s="25" t="s">
        <v>1392</v>
      </c>
      <c r="H32" s="52" t="s">
        <v>1393</v>
      </c>
      <c r="I32" s="62">
        <v>280000</v>
      </c>
      <c r="J32" s="66">
        <v>280000</v>
      </c>
      <c r="K32" s="28" t="s">
        <v>1394</v>
      </c>
      <c r="L32" s="55" t="s">
        <v>1395</v>
      </c>
      <c r="M32" s="67">
        <v>89334</v>
      </c>
      <c r="N32" s="68">
        <v>89334</v>
      </c>
      <c r="O32" s="25" t="s">
        <v>1398</v>
      </c>
      <c r="P32" s="75" t="s">
        <v>1399</v>
      </c>
      <c r="Q32" s="69">
        <v>102734</v>
      </c>
      <c r="R32" s="63">
        <v>102734</v>
      </c>
      <c r="S32" s="24" t="s">
        <v>80</v>
      </c>
      <c r="T32" s="54" t="s">
        <v>81</v>
      </c>
      <c r="U32" s="18">
        <v>110207</v>
      </c>
      <c r="V32" s="18">
        <v>110207</v>
      </c>
      <c r="W32" s="18" t="s">
        <v>1396</v>
      </c>
      <c r="X32" s="77" t="s">
        <v>1397</v>
      </c>
      <c r="Y32" s="50">
        <f t="shared" si="18"/>
        <v>118780.87773993502</v>
      </c>
      <c r="Z32" s="36">
        <f t="shared" si="19"/>
        <v>82768.342704200622</v>
      </c>
      <c r="AA32" s="35">
        <f t="shared" si="20"/>
        <v>0.69681538206358351</v>
      </c>
      <c r="AB32" s="36">
        <f t="shared" si="21"/>
        <v>201549.22044413566</v>
      </c>
      <c r="AC32" s="36">
        <f t="shared" si="22"/>
        <v>36012.5350357344</v>
      </c>
      <c r="AD32" s="18">
        <f t="shared" si="8"/>
        <v>83490</v>
      </c>
      <c r="AE32" s="18" t="str">
        <f t="shared" si="9"/>
        <v/>
      </c>
      <c r="AF32" s="18">
        <f t="shared" si="10"/>
        <v>89334</v>
      </c>
      <c r="AG32" s="18">
        <f t="shared" si="11"/>
        <v>102734</v>
      </c>
      <c r="AH32" s="18">
        <f t="shared" si="12"/>
        <v>110207</v>
      </c>
      <c r="AI32" s="102">
        <f t="shared" si="13"/>
        <v>95861.375189709608</v>
      </c>
      <c r="AJ32" s="39">
        <f t="shared" si="23"/>
        <v>12211.230551559222</v>
      </c>
      <c r="AK32" s="35">
        <f t="shared" si="24"/>
        <v>0.12738426219520849</v>
      </c>
      <c r="AL32" s="34"/>
      <c r="AM32" s="42"/>
    </row>
    <row r="33" spans="1:39" s="17" customFormat="1" ht="93" customHeight="1" x14ac:dyDescent="0.25">
      <c r="A33" s="81">
        <v>26</v>
      </c>
      <c r="B33" s="82" t="s">
        <v>107</v>
      </c>
      <c r="C33" s="82" t="s">
        <v>778</v>
      </c>
      <c r="D33" s="83" t="s">
        <v>1391</v>
      </c>
      <c r="E33" s="64">
        <v>254605</v>
      </c>
      <c r="F33" s="65">
        <v>254605</v>
      </c>
      <c r="G33" s="25" t="s">
        <v>1392</v>
      </c>
      <c r="H33" s="52" t="s">
        <v>1393</v>
      </c>
      <c r="I33" s="62">
        <v>550000</v>
      </c>
      <c r="J33" s="66">
        <v>550000</v>
      </c>
      <c r="K33" s="28" t="s">
        <v>1394</v>
      </c>
      <c r="L33" s="55" t="s">
        <v>1395</v>
      </c>
      <c r="M33" s="67">
        <v>272427</v>
      </c>
      <c r="N33" s="68">
        <v>272427</v>
      </c>
      <c r="O33" s="25" t="s">
        <v>1398</v>
      </c>
      <c r="P33" s="75" t="s">
        <v>1399</v>
      </c>
      <c r="Q33" s="69">
        <v>313291</v>
      </c>
      <c r="R33" s="63">
        <v>313291</v>
      </c>
      <c r="S33" s="24" t="s">
        <v>80</v>
      </c>
      <c r="T33" s="54" t="s">
        <v>81</v>
      </c>
      <c r="U33" s="18"/>
      <c r="V33" s="18"/>
      <c r="W33" s="18" t="s">
        <v>1396</v>
      </c>
      <c r="X33" s="77" t="s">
        <v>1397</v>
      </c>
      <c r="Y33" s="50">
        <f t="shared" si="18"/>
        <v>330641.16396919591</v>
      </c>
      <c r="Z33" s="36">
        <f t="shared" si="19"/>
        <v>137164.03312913337</v>
      </c>
      <c r="AA33" s="35">
        <f t="shared" si="20"/>
        <v>0.41484257883241732</v>
      </c>
      <c r="AB33" s="36">
        <f t="shared" si="21"/>
        <v>467805.19709832931</v>
      </c>
      <c r="AC33" s="36">
        <f t="shared" si="22"/>
        <v>193477.13084006254</v>
      </c>
      <c r="AD33" s="18">
        <f t="shared" si="8"/>
        <v>254605</v>
      </c>
      <c r="AE33" s="18" t="str">
        <f t="shared" si="9"/>
        <v/>
      </c>
      <c r="AF33" s="18">
        <f t="shared" si="10"/>
        <v>272427</v>
      </c>
      <c r="AG33" s="18">
        <f t="shared" si="11"/>
        <v>313291</v>
      </c>
      <c r="AH33" s="18" t="str">
        <f t="shared" si="12"/>
        <v/>
      </c>
      <c r="AI33" s="102">
        <f t="shared" si="13"/>
        <v>279054.05111614568</v>
      </c>
      <c r="AJ33" s="39">
        <f t="shared" si="23"/>
        <v>30087.474625387444</v>
      </c>
      <c r="AK33" s="35">
        <f t="shared" si="24"/>
        <v>0.10781952279511854</v>
      </c>
      <c r="AL33" s="34"/>
      <c r="AM33" s="42"/>
    </row>
    <row r="34" spans="1:39" s="17" customFormat="1" ht="93" customHeight="1" x14ac:dyDescent="0.25">
      <c r="A34" s="81">
        <v>27</v>
      </c>
      <c r="B34" s="82" t="s">
        <v>108</v>
      </c>
      <c r="C34" s="82" t="s">
        <v>779</v>
      </c>
      <c r="D34" s="83" t="s">
        <v>1391</v>
      </c>
      <c r="E34" s="64">
        <v>5833</v>
      </c>
      <c r="F34" s="65">
        <v>5833</v>
      </c>
      <c r="G34" s="25" t="s">
        <v>1392</v>
      </c>
      <c r="H34" s="52" t="s">
        <v>1393</v>
      </c>
      <c r="I34" s="62">
        <v>5000</v>
      </c>
      <c r="J34" s="66">
        <v>5000</v>
      </c>
      <c r="K34" s="28" t="s">
        <v>1394</v>
      </c>
      <c r="L34" s="55" t="s">
        <v>1395</v>
      </c>
      <c r="M34" s="67">
        <v>6247</v>
      </c>
      <c r="N34" s="68">
        <v>6247</v>
      </c>
      <c r="O34" s="25" t="s">
        <v>1398</v>
      </c>
      <c r="P34" s="75" t="s">
        <v>1399</v>
      </c>
      <c r="Q34" s="69">
        <v>7184</v>
      </c>
      <c r="R34" s="63">
        <v>7184</v>
      </c>
      <c r="S34" s="24" t="s">
        <v>80</v>
      </c>
      <c r="T34" s="54" t="s">
        <v>81</v>
      </c>
      <c r="U34" s="18">
        <v>7707</v>
      </c>
      <c r="V34" s="18">
        <v>7707</v>
      </c>
      <c r="W34" s="18" t="s">
        <v>1396</v>
      </c>
      <c r="X34" s="77" t="s">
        <v>1397</v>
      </c>
      <c r="Y34" s="50">
        <f t="shared" si="18"/>
        <v>6320.5814739764892</v>
      </c>
      <c r="Z34" s="36">
        <f t="shared" si="19"/>
        <v>1075.5969040490972</v>
      </c>
      <c r="AA34" s="35">
        <f t="shared" si="20"/>
        <v>0.17017372665436165</v>
      </c>
      <c r="AB34" s="36">
        <f t="shared" si="21"/>
        <v>7396.1783780255864</v>
      </c>
      <c r="AC34" s="36">
        <f t="shared" si="22"/>
        <v>5244.9845699273919</v>
      </c>
      <c r="AD34" s="18">
        <f t="shared" si="8"/>
        <v>5833</v>
      </c>
      <c r="AE34" s="18" t="str">
        <f t="shared" si="9"/>
        <v/>
      </c>
      <c r="AF34" s="18">
        <f t="shared" si="10"/>
        <v>6247</v>
      </c>
      <c r="AG34" s="18">
        <f t="shared" si="11"/>
        <v>7184</v>
      </c>
      <c r="AH34" s="18" t="str">
        <f t="shared" si="12"/>
        <v/>
      </c>
      <c r="AI34" s="102">
        <f t="shared" si="13"/>
        <v>6397.0037014733634</v>
      </c>
      <c r="AJ34" s="39">
        <f t="shared" si="23"/>
        <v>692.16640581101115</v>
      </c>
      <c r="AK34" s="35">
        <f t="shared" si="24"/>
        <v>0.10820165785609766</v>
      </c>
      <c r="AL34" s="34"/>
      <c r="AM34" s="42"/>
    </row>
    <row r="35" spans="1:39" s="17" customFormat="1" ht="93" customHeight="1" x14ac:dyDescent="0.25">
      <c r="A35" s="81">
        <v>28</v>
      </c>
      <c r="B35" s="82" t="s">
        <v>109</v>
      </c>
      <c r="C35" s="82" t="s">
        <v>780</v>
      </c>
      <c r="D35" s="83" t="s">
        <v>1391</v>
      </c>
      <c r="E35" s="64">
        <v>128331</v>
      </c>
      <c r="F35" s="65">
        <v>128331</v>
      </c>
      <c r="G35" s="25" t="s">
        <v>1392</v>
      </c>
      <c r="H35" s="52" t="s">
        <v>1393</v>
      </c>
      <c r="I35" s="62">
        <v>1500000</v>
      </c>
      <c r="J35" s="66">
        <v>1500000</v>
      </c>
      <c r="K35" s="28" t="s">
        <v>1394</v>
      </c>
      <c r="L35" s="55" t="s">
        <v>1395</v>
      </c>
      <c r="M35" s="67">
        <v>137445</v>
      </c>
      <c r="N35" s="68">
        <v>137445</v>
      </c>
      <c r="O35" s="25" t="s">
        <v>1398</v>
      </c>
      <c r="P35" s="75" t="s">
        <v>1399</v>
      </c>
      <c r="Q35" s="69">
        <v>158061</v>
      </c>
      <c r="R35" s="63">
        <v>158061</v>
      </c>
      <c r="S35" s="24" t="s">
        <v>80</v>
      </c>
      <c r="T35" s="54" t="s">
        <v>81</v>
      </c>
      <c r="U35" s="18">
        <v>169558</v>
      </c>
      <c r="V35" s="18">
        <v>169558</v>
      </c>
      <c r="W35" s="18" t="s">
        <v>1396</v>
      </c>
      <c r="X35" s="77" t="s">
        <v>1397</v>
      </c>
      <c r="Y35" s="50">
        <f t="shared" si="18"/>
        <v>234497.90048533332</v>
      </c>
      <c r="Z35" s="36">
        <f t="shared" si="19"/>
        <v>604696.75116251456</v>
      </c>
      <c r="AA35" s="35">
        <f t="shared" si="20"/>
        <v>2.578687271446745</v>
      </c>
      <c r="AB35" s="36">
        <f t="shared" si="21"/>
        <v>839194.65164784784</v>
      </c>
      <c r="AC35" s="36">
        <f t="shared" si="22"/>
        <v>-370198.85067718127</v>
      </c>
      <c r="AD35" s="18">
        <f t="shared" si="8"/>
        <v>128331</v>
      </c>
      <c r="AE35" s="18" t="str">
        <f t="shared" si="9"/>
        <v/>
      </c>
      <c r="AF35" s="18">
        <f t="shared" si="10"/>
        <v>137445</v>
      </c>
      <c r="AG35" s="18">
        <f t="shared" si="11"/>
        <v>158061</v>
      </c>
      <c r="AH35" s="18">
        <f t="shared" si="12"/>
        <v>169558</v>
      </c>
      <c r="AI35" s="102">
        <f t="shared" si="13"/>
        <v>147452.07335785823</v>
      </c>
      <c r="AJ35" s="39">
        <f t="shared" si="23"/>
        <v>18830.490918985623</v>
      </c>
      <c r="AK35" s="35">
        <f t="shared" si="24"/>
        <v>0.12770584021077164</v>
      </c>
      <c r="AL35" s="34"/>
      <c r="AM35" s="42"/>
    </row>
    <row r="36" spans="1:39" s="17" customFormat="1" ht="93" customHeight="1" x14ac:dyDescent="0.25">
      <c r="A36" s="81">
        <v>29</v>
      </c>
      <c r="B36" s="82" t="s">
        <v>110</v>
      </c>
      <c r="C36" s="82" t="s">
        <v>781</v>
      </c>
      <c r="D36" s="83" t="s">
        <v>1391</v>
      </c>
      <c r="E36" s="64">
        <v>823848</v>
      </c>
      <c r="F36" s="65">
        <v>823848</v>
      </c>
      <c r="G36" s="25" t="s">
        <v>1392</v>
      </c>
      <c r="H36" s="52" t="s">
        <v>1393</v>
      </c>
      <c r="I36" s="62">
        <v>1300000</v>
      </c>
      <c r="J36" s="66">
        <v>1300000</v>
      </c>
      <c r="K36" s="28" t="s">
        <v>1394</v>
      </c>
      <c r="L36" s="55" t="s">
        <v>1395</v>
      </c>
      <c r="M36" s="67">
        <v>882356</v>
      </c>
      <c r="N36" s="68">
        <v>882356</v>
      </c>
      <c r="O36" s="25" t="s">
        <v>1398</v>
      </c>
      <c r="P36" s="75" t="s">
        <v>1399</v>
      </c>
      <c r="Q36" s="69">
        <v>1014710</v>
      </c>
      <c r="R36" s="63">
        <v>1014710</v>
      </c>
      <c r="S36" s="24" t="s">
        <v>80</v>
      </c>
      <c r="T36" s="54" t="s">
        <v>81</v>
      </c>
      <c r="U36" s="18">
        <v>1088514</v>
      </c>
      <c r="V36" s="18">
        <v>1088514</v>
      </c>
      <c r="W36" s="18" t="s">
        <v>1396</v>
      </c>
      <c r="X36" s="77" t="s">
        <v>1397</v>
      </c>
      <c r="Y36" s="50">
        <f t="shared" si="18"/>
        <v>1008607.1658246034</v>
      </c>
      <c r="Z36" s="36">
        <f t="shared" si="19"/>
        <v>187433.89014476558</v>
      </c>
      <c r="AA36" s="35">
        <f t="shared" si="20"/>
        <v>0.18583438279612649</v>
      </c>
      <c r="AB36" s="36">
        <f t="shared" si="21"/>
        <v>1196041.0559693689</v>
      </c>
      <c r="AC36" s="36">
        <f t="shared" si="22"/>
        <v>821173.2756798378</v>
      </c>
      <c r="AD36" s="18">
        <f t="shared" si="8"/>
        <v>823848</v>
      </c>
      <c r="AE36" s="18" t="str">
        <f t="shared" si="9"/>
        <v/>
      </c>
      <c r="AF36" s="18">
        <f t="shared" si="10"/>
        <v>882356</v>
      </c>
      <c r="AG36" s="18">
        <f t="shared" si="11"/>
        <v>1014710</v>
      </c>
      <c r="AH36" s="18">
        <f t="shared" si="12"/>
        <v>1088514</v>
      </c>
      <c r="AI36" s="102">
        <f t="shared" si="13"/>
        <v>946600.48711305449</v>
      </c>
      <c r="AJ36" s="39">
        <f t="shared" si="23"/>
        <v>120887.45225759923</v>
      </c>
      <c r="AK36" s="35">
        <f t="shared" si="24"/>
        <v>0.127706940682317</v>
      </c>
      <c r="AL36" s="34"/>
      <c r="AM36" s="42"/>
    </row>
    <row r="37" spans="1:39" s="17" customFormat="1" ht="93" customHeight="1" x14ac:dyDescent="0.25">
      <c r="A37" s="81">
        <v>30</v>
      </c>
      <c r="B37" s="82" t="s">
        <v>111</v>
      </c>
      <c r="C37" s="82" t="s">
        <v>782</v>
      </c>
      <c r="D37" s="83" t="s">
        <v>1391</v>
      </c>
      <c r="E37" s="64">
        <v>808442</v>
      </c>
      <c r="F37" s="65">
        <v>808442</v>
      </c>
      <c r="G37" s="25" t="s">
        <v>1392</v>
      </c>
      <c r="H37" s="52" t="s">
        <v>1393</v>
      </c>
      <c r="I37" s="62">
        <v>1800000</v>
      </c>
      <c r="J37" s="66">
        <v>1800000</v>
      </c>
      <c r="K37" s="28" t="s">
        <v>1394</v>
      </c>
      <c r="L37" s="55" t="s">
        <v>1395</v>
      </c>
      <c r="M37" s="67">
        <v>865856</v>
      </c>
      <c r="N37" s="68">
        <v>865856</v>
      </c>
      <c r="O37" s="25" t="s">
        <v>1398</v>
      </c>
      <c r="P37" s="75" t="s">
        <v>1399</v>
      </c>
      <c r="Q37" s="69">
        <v>995734</v>
      </c>
      <c r="R37" s="63">
        <v>995734</v>
      </c>
      <c r="S37" s="24" t="s">
        <v>80</v>
      </c>
      <c r="T37" s="54" t="s">
        <v>81</v>
      </c>
      <c r="U37" s="18">
        <v>1068158</v>
      </c>
      <c r="V37" s="18">
        <v>1068158</v>
      </c>
      <c r="W37" s="18" t="s">
        <v>1396</v>
      </c>
      <c r="X37" s="77" t="s">
        <v>1397</v>
      </c>
      <c r="Y37" s="50">
        <f t="shared" si="18"/>
        <v>1060301.0111364208</v>
      </c>
      <c r="Z37" s="36">
        <f t="shared" si="19"/>
        <v>400444.47074469639</v>
      </c>
      <c r="AA37" s="35">
        <f t="shared" si="20"/>
        <v>0.37767055443576697</v>
      </c>
      <c r="AB37" s="36">
        <f t="shared" si="21"/>
        <v>1460745.4818811172</v>
      </c>
      <c r="AC37" s="36">
        <f t="shared" si="22"/>
        <v>659856.54039172432</v>
      </c>
      <c r="AD37" s="18">
        <f t="shared" si="8"/>
        <v>808442</v>
      </c>
      <c r="AE37" s="18" t="str">
        <f t="shared" si="9"/>
        <v/>
      </c>
      <c r="AF37" s="18">
        <f t="shared" si="10"/>
        <v>865856</v>
      </c>
      <c r="AG37" s="18">
        <f t="shared" si="11"/>
        <v>995734</v>
      </c>
      <c r="AH37" s="18">
        <f t="shared" si="12"/>
        <v>1068158</v>
      </c>
      <c r="AI37" s="102">
        <f t="shared" si="13"/>
        <v>928898.67454430962</v>
      </c>
      <c r="AJ37" s="39">
        <f t="shared" si="23"/>
        <v>118626.40627195954</v>
      </c>
      <c r="AK37" s="35">
        <f t="shared" si="24"/>
        <v>0.12770650827998453</v>
      </c>
      <c r="AL37" s="34"/>
      <c r="AM37" s="42"/>
    </row>
    <row r="38" spans="1:39" s="17" customFormat="1" ht="93" customHeight="1" x14ac:dyDescent="0.25">
      <c r="A38" s="81">
        <v>31</v>
      </c>
      <c r="B38" s="82" t="s">
        <v>112</v>
      </c>
      <c r="C38" s="82" t="s">
        <v>783</v>
      </c>
      <c r="D38" s="83" t="s">
        <v>1391</v>
      </c>
      <c r="E38" s="64">
        <v>470386</v>
      </c>
      <c r="F38" s="65">
        <v>470386</v>
      </c>
      <c r="G38" s="25" t="s">
        <v>1392</v>
      </c>
      <c r="H38" s="52" t="s">
        <v>1393</v>
      </c>
      <c r="I38" s="62">
        <v>1750000</v>
      </c>
      <c r="J38" s="66">
        <v>1750000</v>
      </c>
      <c r="K38" s="28" t="s">
        <v>1394</v>
      </c>
      <c r="L38" s="55" t="s">
        <v>1395</v>
      </c>
      <c r="M38" s="67">
        <v>503792</v>
      </c>
      <c r="N38" s="68">
        <v>503792</v>
      </c>
      <c r="O38" s="25" t="s">
        <v>1398</v>
      </c>
      <c r="P38" s="75" t="s">
        <v>1399</v>
      </c>
      <c r="Q38" s="69">
        <v>579361</v>
      </c>
      <c r="R38" s="63">
        <v>579361</v>
      </c>
      <c r="S38" s="24" t="s">
        <v>80</v>
      </c>
      <c r="T38" s="54" t="s">
        <v>81</v>
      </c>
      <c r="U38" s="18">
        <v>621500</v>
      </c>
      <c r="V38" s="18">
        <v>621500</v>
      </c>
      <c r="W38" s="18" t="s">
        <v>1396</v>
      </c>
      <c r="X38" s="77" t="s">
        <v>1397</v>
      </c>
      <c r="Y38" s="50">
        <f t="shared" si="18"/>
        <v>683638.9816830433</v>
      </c>
      <c r="Z38" s="36">
        <f t="shared" si="19"/>
        <v>542748.68868491973</v>
      </c>
      <c r="AA38" s="35">
        <f t="shared" si="20"/>
        <v>0.79391126490290631</v>
      </c>
      <c r="AB38" s="36">
        <f t="shared" si="21"/>
        <v>1226387.6703679631</v>
      </c>
      <c r="AC38" s="36">
        <f t="shared" si="22"/>
        <v>140890.29299812356</v>
      </c>
      <c r="AD38" s="18">
        <f t="shared" si="8"/>
        <v>470386</v>
      </c>
      <c r="AE38" s="18" t="str">
        <f t="shared" si="9"/>
        <v/>
      </c>
      <c r="AF38" s="18">
        <f t="shared" si="10"/>
        <v>503792</v>
      </c>
      <c r="AG38" s="18">
        <f t="shared" si="11"/>
        <v>579361</v>
      </c>
      <c r="AH38" s="18">
        <f t="shared" si="12"/>
        <v>621500</v>
      </c>
      <c r="AI38" s="102">
        <f t="shared" si="13"/>
        <v>540473.00991513033</v>
      </c>
      <c r="AJ38" s="39">
        <f t="shared" si="23"/>
        <v>69022.03440629183</v>
      </c>
      <c r="AK38" s="35">
        <f t="shared" si="24"/>
        <v>0.12770671826356372</v>
      </c>
      <c r="AL38" s="34"/>
      <c r="AM38" s="42"/>
    </row>
    <row r="39" spans="1:39" s="17" customFormat="1" ht="93" customHeight="1" x14ac:dyDescent="0.25">
      <c r="A39" s="81">
        <v>32</v>
      </c>
      <c r="B39" s="82" t="s">
        <v>113</v>
      </c>
      <c r="C39" s="82" t="s">
        <v>784</v>
      </c>
      <c r="D39" s="83" t="s">
        <v>1391</v>
      </c>
      <c r="E39" s="64">
        <v>1112030</v>
      </c>
      <c r="F39" s="65">
        <v>1112030</v>
      </c>
      <c r="G39" s="25" t="s">
        <v>1392</v>
      </c>
      <c r="H39" s="52" t="s">
        <v>1393</v>
      </c>
      <c r="I39" s="62">
        <v>1900000</v>
      </c>
      <c r="J39" s="66">
        <v>1900000</v>
      </c>
      <c r="K39" s="28" t="s">
        <v>1394</v>
      </c>
      <c r="L39" s="55" t="s">
        <v>1395</v>
      </c>
      <c r="M39" s="67">
        <v>1191004</v>
      </c>
      <c r="N39" s="68">
        <v>1191004</v>
      </c>
      <c r="O39" s="25" t="s">
        <v>1398</v>
      </c>
      <c r="P39" s="75" t="s">
        <v>1399</v>
      </c>
      <c r="Q39" s="69">
        <v>1369655</v>
      </c>
      <c r="R39" s="63">
        <v>1369655</v>
      </c>
      <c r="S39" s="24" t="s">
        <v>80</v>
      </c>
      <c r="T39" s="54" t="s">
        <v>81</v>
      </c>
      <c r="U39" s="18">
        <v>1469276</v>
      </c>
      <c r="V39" s="18">
        <v>1469276</v>
      </c>
      <c r="W39" s="18" t="s">
        <v>1396</v>
      </c>
      <c r="X39" s="77" t="s">
        <v>1397</v>
      </c>
      <c r="Y39" s="50">
        <f t="shared" si="18"/>
        <v>1383246.4978174788</v>
      </c>
      <c r="Z39" s="36">
        <f t="shared" si="19"/>
        <v>309020.15301271208</v>
      </c>
      <c r="AA39" s="35">
        <f t="shared" si="20"/>
        <v>0.22340208596247441</v>
      </c>
      <c r="AB39" s="36">
        <f t="shared" si="21"/>
        <v>1692266.6508301909</v>
      </c>
      <c r="AC39" s="36">
        <f t="shared" si="22"/>
        <v>1074226.3448047668</v>
      </c>
      <c r="AD39" s="18">
        <f t="shared" si="8"/>
        <v>1112030</v>
      </c>
      <c r="AE39" s="18" t="str">
        <f t="shared" si="9"/>
        <v/>
      </c>
      <c r="AF39" s="18">
        <f t="shared" si="10"/>
        <v>1191004</v>
      </c>
      <c r="AG39" s="18">
        <f t="shared" si="11"/>
        <v>1369655</v>
      </c>
      <c r="AH39" s="18">
        <f t="shared" si="12"/>
        <v>1469276</v>
      </c>
      <c r="AI39" s="102">
        <f t="shared" si="13"/>
        <v>1277721.1212192674</v>
      </c>
      <c r="AJ39" s="39">
        <f t="shared" si="23"/>
        <v>163173.74871666703</v>
      </c>
      <c r="AK39" s="35">
        <f t="shared" si="24"/>
        <v>0.12770685715906319</v>
      </c>
      <c r="AL39" s="34"/>
      <c r="AM39" s="42"/>
    </row>
    <row r="40" spans="1:39" s="17" customFormat="1" ht="93" customHeight="1" x14ac:dyDescent="0.25">
      <c r="A40" s="81">
        <v>33</v>
      </c>
      <c r="B40" s="82" t="s">
        <v>114</v>
      </c>
      <c r="C40" s="82" t="s">
        <v>785</v>
      </c>
      <c r="D40" s="83" t="s">
        <v>1391</v>
      </c>
      <c r="E40" s="64">
        <v>645185</v>
      </c>
      <c r="F40" s="65">
        <v>645185</v>
      </c>
      <c r="G40" s="25" t="s">
        <v>1392</v>
      </c>
      <c r="H40" s="52" t="s">
        <v>1393</v>
      </c>
      <c r="I40" s="62">
        <v>1700000</v>
      </c>
      <c r="J40" s="66">
        <v>1700000</v>
      </c>
      <c r="K40" s="28" t="s">
        <v>1394</v>
      </c>
      <c r="L40" s="55" t="s">
        <v>1395</v>
      </c>
      <c r="M40" s="67">
        <v>691005</v>
      </c>
      <c r="N40" s="68">
        <v>691005</v>
      </c>
      <c r="O40" s="25" t="s">
        <v>1398</v>
      </c>
      <c r="P40" s="75" t="s">
        <v>1399</v>
      </c>
      <c r="Q40" s="69">
        <v>794656</v>
      </c>
      <c r="R40" s="63">
        <v>794656</v>
      </c>
      <c r="S40" s="24" t="s">
        <v>80</v>
      </c>
      <c r="T40" s="54" t="s">
        <v>81</v>
      </c>
      <c r="U40" s="18">
        <v>852455</v>
      </c>
      <c r="V40" s="18">
        <v>852455</v>
      </c>
      <c r="W40" s="18" t="s">
        <v>1396</v>
      </c>
      <c r="X40" s="77" t="s">
        <v>1397</v>
      </c>
      <c r="Y40" s="50">
        <f t="shared" si="18"/>
        <v>875171.16563901654</v>
      </c>
      <c r="Z40" s="36">
        <f t="shared" si="19"/>
        <v>434524.92111811024</v>
      </c>
      <c r="AA40" s="35">
        <f t="shared" si="20"/>
        <v>0.49650278503044232</v>
      </c>
      <c r="AB40" s="36">
        <f t="shared" si="21"/>
        <v>1309696.0867571267</v>
      </c>
      <c r="AC40" s="36">
        <f t="shared" si="22"/>
        <v>440646.2445209063</v>
      </c>
      <c r="AD40" s="18">
        <f t="shared" si="8"/>
        <v>645185</v>
      </c>
      <c r="AE40" s="18" t="str">
        <f t="shared" si="9"/>
        <v/>
      </c>
      <c r="AF40" s="18">
        <f t="shared" si="10"/>
        <v>691005</v>
      </c>
      <c r="AG40" s="18">
        <f t="shared" si="11"/>
        <v>794656</v>
      </c>
      <c r="AH40" s="18">
        <f t="shared" si="12"/>
        <v>852455</v>
      </c>
      <c r="AI40" s="102">
        <f t="shared" si="13"/>
        <v>741317.10362018214</v>
      </c>
      <c r="AJ40" s="39">
        <f t="shared" si="23"/>
        <v>94671.476627950964</v>
      </c>
      <c r="AK40" s="35">
        <f t="shared" si="24"/>
        <v>0.12770712582460045</v>
      </c>
      <c r="AL40" s="34"/>
      <c r="AM40" s="42"/>
    </row>
    <row r="41" spans="1:39" s="17" customFormat="1" ht="93" customHeight="1" x14ac:dyDescent="0.25">
      <c r="A41" s="81">
        <v>34</v>
      </c>
      <c r="B41" s="82" t="s">
        <v>115</v>
      </c>
      <c r="C41" s="82" t="s">
        <v>786</v>
      </c>
      <c r="D41" s="83" t="s">
        <v>1391</v>
      </c>
      <c r="E41" s="64">
        <v>159275</v>
      </c>
      <c r="F41" s="65">
        <v>159275</v>
      </c>
      <c r="G41" s="25" t="s">
        <v>1392</v>
      </c>
      <c r="H41" s="52" t="s">
        <v>1393</v>
      </c>
      <c r="I41" s="62">
        <v>350000</v>
      </c>
      <c r="J41" s="66">
        <v>350000</v>
      </c>
      <c r="K41" s="28" t="s">
        <v>1394</v>
      </c>
      <c r="L41" s="55" t="s">
        <v>1395</v>
      </c>
      <c r="M41" s="67">
        <v>170587</v>
      </c>
      <c r="N41" s="68">
        <v>170587</v>
      </c>
      <c r="O41" s="25" t="s">
        <v>1398</v>
      </c>
      <c r="P41" s="75" t="s">
        <v>1399</v>
      </c>
      <c r="Q41" s="69">
        <v>196175</v>
      </c>
      <c r="R41" s="63">
        <v>196175</v>
      </c>
      <c r="S41" s="24" t="s">
        <v>80</v>
      </c>
      <c r="T41" s="54" t="s">
        <v>81</v>
      </c>
      <c r="U41" s="18">
        <v>210443</v>
      </c>
      <c r="V41" s="18">
        <v>210443</v>
      </c>
      <c r="W41" s="18" t="s">
        <v>1396</v>
      </c>
      <c r="X41" s="77" t="s">
        <v>1397</v>
      </c>
      <c r="Y41" s="50">
        <f t="shared" si="18"/>
        <v>208347.33373193897</v>
      </c>
      <c r="Z41" s="36">
        <f t="shared" si="19"/>
        <v>76895.349319708534</v>
      </c>
      <c r="AA41" s="35">
        <f t="shared" si="20"/>
        <v>0.36907287433129615</v>
      </c>
      <c r="AB41" s="36">
        <f t="shared" si="21"/>
        <v>285242.6830516475</v>
      </c>
      <c r="AC41" s="36">
        <f t="shared" si="22"/>
        <v>131451.98441223043</v>
      </c>
      <c r="AD41" s="18">
        <f t="shared" si="8"/>
        <v>159275</v>
      </c>
      <c r="AE41" s="18" t="str">
        <f t="shared" si="9"/>
        <v/>
      </c>
      <c r="AF41" s="18">
        <f t="shared" si="10"/>
        <v>170587</v>
      </c>
      <c r="AG41" s="18">
        <f t="shared" si="11"/>
        <v>196175</v>
      </c>
      <c r="AH41" s="18">
        <f t="shared" si="12"/>
        <v>210443</v>
      </c>
      <c r="AI41" s="102">
        <f t="shared" si="13"/>
        <v>183007.09311539869</v>
      </c>
      <c r="AJ41" s="39">
        <f t="shared" si="23"/>
        <v>23371.203563359762</v>
      </c>
      <c r="AK41" s="35">
        <f t="shared" si="24"/>
        <v>0.12770654495136205</v>
      </c>
      <c r="AL41" s="34"/>
      <c r="AM41" s="42"/>
    </row>
    <row r="42" spans="1:39" s="17" customFormat="1" ht="93" customHeight="1" x14ac:dyDescent="0.25">
      <c r="A42" s="81">
        <v>35</v>
      </c>
      <c r="B42" s="82" t="s">
        <v>116</v>
      </c>
      <c r="C42" s="82" t="s">
        <v>787</v>
      </c>
      <c r="D42" s="83" t="s">
        <v>1391</v>
      </c>
      <c r="E42" s="64">
        <v>37179</v>
      </c>
      <c r="F42" s="65">
        <v>37179</v>
      </c>
      <c r="G42" s="25" t="s">
        <v>1392</v>
      </c>
      <c r="H42" s="52" t="s">
        <v>1393</v>
      </c>
      <c r="I42" s="62">
        <v>250000</v>
      </c>
      <c r="J42" s="66">
        <v>250000</v>
      </c>
      <c r="K42" s="28" t="s">
        <v>1394</v>
      </c>
      <c r="L42" s="55" t="s">
        <v>1395</v>
      </c>
      <c r="M42" s="67">
        <v>39819</v>
      </c>
      <c r="N42" s="68">
        <v>39819</v>
      </c>
      <c r="O42" s="25" t="s">
        <v>1398</v>
      </c>
      <c r="P42" s="75" t="s">
        <v>1399</v>
      </c>
      <c r="Q42" s="69">
        <v>45792</v>
      </c>
      <c r="R42" s="63">
        <v>45792</v>
      </c>
      <c r="S42" s="24" t="s">
        <v>80</v>
      </c>
      <c r="T42" s="54" t="s">
        <v>81</v>
      </c>
      <c r="U42" s="18">
        <v>49123</v>
      </c>
      <c r="V42" s="18">
        <v>49123</v>
      </c>
      <c r="W42" s="18" t="s">
        <v>1396</v>
      </c>
      <c r="X42" s="77" t="s">
        <v>1397</v>
      </c>
      <c r="Y42" s="50">
        <f t="shared" si="18"/>
        <v>60824.775019006331</v>
      </c>
      <c r="Z42" s="36">
        <f t="shared" si="19"/>
        <v>92703.413207389502</v>
      </c>
      <c r="AA42" s="35">
        <f t="shared" si="20"/>
        <v>1.5241061422491384</v>
      </c>
      <c r="AB42" s="36">
        <f t="shared" si="21"/>
        <v>153528.18822639584</v>
      </c>
      <c r="AC42" s="36">
        <f t="shared" si="22"/>
        <v>-31878.638188383171</v>
      </c>
      <c r="AD42" s="18">
        <f t="shared" si="8"/>
        <v>37179</v>
      </c>
      <c r="AE42" s="18" t="str">
        <f t="shared" si="9"/>
        <v/>
      </c>
      <c r="AF42" s="18">
        <f t="shared" si="10"/>
        <v>39819</v>
      </c>
      <c r="AG42" s="18">
        <f t="shared" si="11"/>
        <v>45792</v>
      </c>
      <c r="AH42" s="18">
        <f t="shared" si="12"/>
        <v>49123</v>
      </c>
      <c r="AI42" s="102">
        <f t="shared" si="13"/>
        <v>42718.464806653559</v>
      </c>
      <c r="AJ42" s="39">
        <f t="shared" si="23"/>
        <v>5455.4957840694915</v>
      </c>
      <c r="AK42" s="35">
        <f t="shared" si="24"/>
        <v>0.12770814233988526</v>
      </c>
      <c r="AL42" s="34"/>
      <c r="AM42" s="42"/>
    </row>
    <row r="43" spans="1:39" s="17" customFormat="1" ht="93" customHeight="1" x14ac:dyDescent="0.25">
      <c r="A43" s="81">
        <v>36</v>
      </c>
      <c r="B43" s="82" t="s">
        <v>117</v>
      </c>
      <c r="C43" s="82" t="s">
        <v>788</v>
      </c>
      <c r="D43" s="83" t="s">
        <v>1391</v>
      </c>
      <c r="E43" s="64">
        <v>8042215</v>
      </c>
      <c r="F43" s="65">
        <v>8042215</v>
      </c>
      <c r="G43" s="25" t="s">
        <v>1392</v>
      </c>
      <c r="H43" s="52" t="s">
        <v>1393</v>
      </c>
      <c r="I43" s="62">
        <v>9000000</v>
      </c>
      <c r="J43" s="66">
        <v>9000000</v>
      </c>
      <c r="K43" s="28" t="s">
        <v>1394</v>
      </c>
      <c r="L43" s="55" t="s">
        <v>1395</v>
      </c>
      <c r="M43" s="67">
        <v>8613358</v>
      </c>
      <c r="N43" s="68">
        <v>8613358</v>
      </c>
      <c r="O43" s="25" t="s">
        <v>1398</v>
      </c>
      <c r="P43" s="75" t="s">
        <v>1399</v>
      </c>
      <c r="Q43" s="69">
        <v>9905362</v>
      </c>
      <c r="R43" s="63">
        <v>9905362</v>
      </c>
      <c r="S43" s="24" t="s">
        <v>80</v>
      </c>
      <c r="T43" s="54" t="s">
        <v>81</v>
      </c>
      <c r="U43" s="18">
        <v>10625825</v>
      </c>
      <c r="V43" s="18">
        <v>10625825</v>
      </c>
      <c r="W43" s="18" t="s">
        <v>1396</v>
      </c>
      <c r="X43" s="77" t="s">
        <v>1397</v>
      </c>
      <c r="Y43" s="50">
        <f t="shared" si="18"/>
        <v>9191888.3306001592</v>
      </c>
      <c r="Z43" s="36">
        <f t="shared" si="19"/>
        <v>1030552.2263012681</v>
      </c>
      <c r="AA43" s="35">
        <f t="shared" si="20"/>
        <v>0.1121153988425337</v>
      </c>
      <c r="AB43" s="36">
        <f t="shared" si="21"/>
        <v>10222440.556901427</v>
      </c>
      <c r="AC43" s="36">
        <f t="shared" si="22"/>
        <v>8161336.1042988915</v>
      </c>
      <c r="AD43" s="18" t="str">
        <f t="shared" si="8"/>
        <v/>
      </c>
      <c r="AE43" s="18">
        <f t="shared" si="9"/>
        <v>9000000</v>
      </c>
      <c r="AF43" s="18">
        <f t="shared" si="10"/>
        <v>8613358</v>
      </c>
      <c r="AG43" s="18">
        <f t="shared" si="11"/>
        <v>9905362</v>
      </c>
      <c r="AH43" s="18" t="str">
        <f t="shared" si="12"/>
        <v/>
      </c>
      <c r="AI43" s="102">
        <f t="shared" si="13"/>
        <v>9157180.7477160487</v>
      </c>
      <c r="AJ43" s="39">
        <f t="shared" si="23"/>
        <v>663129.79162252496</v>
      </c>
      <c r="AK43" s="35">
        <f t="shared" si="24"/>
        <v>7.2416370266353045E-2</v>
      </c>
      <c r="AL43" s="34"/>
      <c r="AM43" s="42"/>
    </row>
    <row r="44" spans="1:39" s="17" customFormat="1" ht="93" customHeight="1" x14ac:dyDescent="0.25">
      <c r="A44" s="81">
        <v>37</v>
      </c>
      <c r="B44" s="82" t="s">
        <v>118</v>
      </c>
      <c r="C44" s="82" t="s">
        <v>789</v>
      </c>
      <c r="D44" s="83" t="s">
        <v>1391</v>
      </c>
      <c r="E44" s="64">
        <v>13315047</v>
      </c>
      <c r="F44" s="65">
        <v>13315047</v>
      </c>
      <c r="G44" s="25" t="s">
        <v>1392</v>
      </c>
      <c r="H44" s="52" t="s">
        <v>1393</v>
      </c>
      <c r="I44" s="62">
        <v>16000000</v>
      </c>
      <c r="J44" s="66">
        <v>16000000</v>
      </c>
      <c r="K44" s="28" t="s">
        <v>1394</v>
      </c>
      <c r="L44" s="55" t="s">
        <v>1395</v>
      </c>
      <c r="M44" s="67">
        <v>14260655</v>
      </c>
      <c r="N44" s="68">
        <v>14260655</v>
      </c>
      <c r="O44" s="25" t="s">
        <v>1398</v>
      </c>
      <c r="P44" s="75" t="s">
        <v>1399</v>
      </c>
      <c r="Q44" s="69">
        <v>16399753</v>
      </c>
      <c r="R44" s="63">
        <v>16399753</v>
      </c>
      <c r="S44" s="24" t="s">
        <v>80</v>
      </c>
      <c r="T44" s="54" t="s">
        <v>81</v>
      </c>
      <c r="U44" s="18">
        <v>17592584</v>
      </c>
      <c r="V44" s="18">
        <v>17592584</v>
      </c>
      <c r="W44" s="18" t="s">
        <v>1396</v>
      </c>
      <c r="X44" s="77" t="s">
        <v>1397</v>
      </c>
      <c r="Y44" s="50">
        <f t="shared" si="18"/>
        <v>15436677.108619995</v>
      </c>
      <c r="Z44" s="36">
        <f t="shared" si="19"/>
        <v>1713733.7189740711</v>
      </c>
      <c r="AA44" s="35">
        <f t="shared" si="20"/>
        <v>0.11101700883651346</v>
      </c>
      <c r="AB44" s="36">
        <f t="shared" si="21"/>
        <v>17150410.827594068</v>
      </c>
      <c r="AC44" s="36">
        <f t="shared" si="22"/>
        <v>13722943.389645925</v>
      </c>
      <c r="AD44" s="18" t="str">
        <f t="shared" si="8"/>
        <v/>
      </c>
      <c r="AE44" s="18">
        <f t="shared" si="9"/>
        <v>16000000</v>
      </c>
      <c r="AF44" s="18">
        <f t="shared" si="10"/>
        <v>14260655</v>
      </c>
      <c r="AG44" s="18">
        <f t="shared" si="11"/>
        <v>16399753</v>
      </c>
      <c r="AH44" s="18" t="str">
        <f t="shared" si="12"/>
        <v/>
      </c>
      <c r="AI44" s="102">
        <f t="shared" si="13"/>
        <v>15525023.076027203</v>
      </c>
      <c r="AJ44" s="39">
        <f t="shared" si="23"/>
        <v>1137311.4307903238</v>
      </c>
      <c r="AK44" s="35">
        <f t="shared" si="24"/>
        <v>7.3256666042995508E-2</v>
      </c>
      <c r="AL44" s="34"/>
      <c r="AM44" s="42"/>
    </row>
    <row r="45" spans="1:39" s="17" customFormat="1" ht="93" customHeight="1" x14ac:dyDescent="0.25">
      <c r="A45" s="81">
        <v>38</v>
      </c>
      <c r="B45" s="82" t="s">
        <v>119</v>
      </c>
      <c r="C45" s="82" t="s">
        <v>790</v>
      </c>
      <c r="D45" s="83" t="s">
        <v>1391</v>
      </c>
      <c r="E45" s="64">
        <v>1286816</v>
      </c>
      <c r="F45" s="65">
        <v>1286816</v>
      </c>
      <c r="G45" s="25" t="s">
        <v>1392</v>
      </c>
      <c r="H45" s="52" t="s">
        <v>1393</v>
      </c>
      <c r="I45" s="62">
        <v>3500000</v>
      </c>
      <c r="J45" s="66">
        <v>3500000</v>
      </c>
      <c r="K45" s="28" t="s">
        <v>1394</v>
      </c>
      <c r="L45" s="55" t="s">
        <v>1395</v>
      </c>
      <c r="M45" s="67">
        <v>1378203</v>
      </c>
      <c r="N45" s="68">
        <v>1378203</v>
      </c>
      <c r="O45" s="25" t="s">
        <v>1398</v>
      </c>
      <c r="P45" s="75" t="s">
        <v>1399</v>
      </c>
      <c r="Q45" s="69">
        <v>1584934</v>
      </c>
      <c r="R45" s="63">
        <v>1584934</v>
      </c>
      <c r="S45" s="24" t="s">
        <v>80</v>
      </c>
      <c r="T45" s="54" t="s">
        <v>81</v>
      </c>
      <c r="U45" s="18">
        <v>1700213</v>
      </c>
      <c r="V45" s="18">
        <v>1700213</v>
      </c>
      <c r="W45" s="18" t="s">
        <v>1396</v>
      </c>
      <c r="X45" s="77" t="s">
        <v>1397</v>
      </c>
      <c r="Y45" s="50">
        <f t="shared" si="18"/>
        <v>1756638.6759611373</v>
      </c>
      <c r="Z45" s="36">
        <f t="shared" si="19"/>
        <v>914733.76882003224</v>
      </c>
      <c r="AA45" s="35">
        <f t="shared" si="20"/>
        <v>0.52072960782304278</v>
      </c>
      <c r="AB45" s="36">
        <f t="shared" si="21"/>
        <v>2671372.4447811693</v>
      </c>
      <c r="AC45" s="36">
        <f t="shared" si="22"/>
        <v>841904.90714110504</v>
      </c>
      <c r="AD45" s="18">
        <f t="shared" si="8"/>
        <v>1286816</v>
      </c>
      <c r="AE45" s="18" t="str">
        <f t="shared" si="9"/>
        <v/>
      </c>
      <c r="AF45" s="18">
        <f t="shared" si="10"/>
        <v>1378203</v>
      </c>
      <c r="AG45" s="18">
        <f t="shared" si="11"/>
        <v>1584934</v>
      </c>
      <c r="AH45" s="18">
        <f t="shared" si="12"/>
        <v>1700213</v>
      </c>
      <c r="AI45" s="102">
        <f t="shared" si="13"/>
        <v>1478550.081012042</v>
      </c>
      <c r="AJ45" s="39">
        <f t="shared" si="23"/>
        <v>188820.99097734515</v>
      </c>
      <c r="AK45" s="35">
        <f t="shared" si="24"/>
        <v>0.1277068618792408</v>
      </c>
      <c r="AL45" s="34"/>
      <c r="AM45" s="42"/>
    </row>
    <row r="46" spans="1:39" s="17" customFormat="1" ht="93" customHeight="1" x14ac:dyDescent="0.25">
      <c r="A46" s="81">
        <v>39</v>
      </c>
      <c r="B46" s="82" t="s">
        <v>120</v>
      </c>
      <c r="C46" s="82" t="s">
        <v>791</v>
      </c>
      <c r="D46" s="83" t="s">
        <v>1391</v>
      </c>
      <c r="E46" s="64">
        <v>1688995</v>
      </c>
      <c r="F46" s="65">
        <v>1688995</v>
      </c>
      <c r="G46" s="25" t="s">
        <v>1392</v>
      </c>
      <c r="H46" s="52" t="s">
        <v>1393</v>
      </c>
      <c r="I46" s="62">
        <v>3700000</v>
      </c>
      <c r="J46" s="66">
        <v>3700000</v>
      </c>
      <c r="K46" s="28" t="s">
        <v>1394</v>
      </c>
      <c r="L46" s="55" t="s">
        <v>1395</v>
      </c>
      <c r="M46" s="67">
        <v>1808944</v>
      </c>
      <c r="N46" s="68">
        <v>1808944</v>
      </c>
      <c r="O46" s="25" t="s">
        <v>1398</v>
      </c>
      <c r="P46" s="75" t="s">
        <v>1399</v>
      </c>
      <c r="Q46" s="69">
        <v>2080285</v>
      </c>
      <c r="R46" s="63">
        <v>2080285</v>
      </c>
      <c r="S46" s="24" t="s">
        <v>80</v>
      </c>
      <c r="T46" s="54" t="s">
        <v>81</v>
      </c>
      <c r="U46" s="18">
        <v>2231594</v>
      </c>
      <c r="V46" s="18">
        <v>2231594</v>
      </c>
      <c r="W46" s="18" t="s">
        <v>1396</v>
      </c>
      <c r="X46" s="77" t="s">
        <v>1397</v>
      </c>
      <c r="Y46" s="50">
        <f t="shared" si="18"/>
        <v>2207997.8523057881</v>
      </c>
      <c r="Z46" s="36">
        <f t="shared" si="19"/>
        <v>810462.50508539868</v>
      </c>
      <c r="AA46" s="35">
        <f t="shared" si="20"/>
        <v>0.36705765100226051</v>
      </c>
      <c r="AB46" s="36">
        <f t="shared" si="21"/>
        <v>3018460.357391187</v>
      </c>
      <c r="AC46" s="36">
        <f t="shared" si="22"/>
        <v>1397535.3472203894</v>
      </c>
      <c r="AD46" s="18">
        <f t="shared" si="8"/>
        <v>1688995</v>
      </c>
      <c r="AE46" s="18" t="str">
        <f t="shared" si="9"/>
        <v/>
      </c>
      <c r="AF46" s="18">
        <f t="shared" si="10"/>
        <v>1808944</v>
      </c>
      <c r="AG46" s="18">
        <f t="shared" si="11"/>
        <v>2080285</v>
      </c>
      <c r="AH46" s="18">
        <f t="shared" si="12"/>
        <v>2231594</v>
      </c>
      <c r="AI46" s="102">
        <f t="shared" si="13"/>
        <v>1940652.9521996335</v>
      </c>
      <c r="AJ46" s="39">
        <f t="shared" si="23"/>
        <v>247834.3996441979</v>
      </c>
      <c r="AK46" s="35">
        <f t="shared" si="24"/>
        <v>0.12770670787030208</v>
      </c>
      <c r="AL46" s="34"/>
      <c r="AM46" s="42"/>
    </row>
    <row r="47" spans="1:39" s="17" customFormat="1" ht="93" customHeight="1" x14ac:dyDescent="0.25">
      <c r="A47" s="81">
        <v>40</v>
      </c>
      <c r="B47" s="82" t="s">
        <v>121</v>
      </c>
      <c r="C47" s="82" t="s">
        <v>792</v>
      </c>
      <c r="D47" s="83" t="s">
        <v>1391</v>
      </c>
      <c r="E47" s="64">
        <v>8151903</v>
      </c>
      <c r="F47" s="65">
        <v>8151903</v>
      </c>
      <c r="G47" s="25" t="s">
        <v>1392</v>
      </c>
      <c r="H47" s="52" t="s">
        <v>1393</v>
      </c>
      <c r="I47" s="62">
        <v>9500000</v>
      </c>
      <c r="J47" s="66">
        <v>9500000</v>
      </c>
      <c r="K47" s="28" t="s">
        <v>1394</v>
      </c>
      <c r="L47" s="55" t="s">
        <v>1395</v>
      </c>
      <c r="M47" s="67">
        <v>8730836</v>
      </c>
      <c r="N47" s="68">
        <v>8730836</v>
      </c>
      <c r="O47" s="25" t="s">
        <v>1398</v>
      </c>
      <c r="P47" s="75" t="s">
        <v>1399</v>
      </c>
      <c r="Q47" s="69">
        <v>10040461</v>
      </c>
      <c r="R47" s="63">
        <v>10040461</v>
      </c>
      <c r="S47" s="24" t="s">
        <v>80</v>
      </c>
      <c r="T47" s="54" t="s">
        <v>81</v>
      </c>
      <c r="U47" s="18">
        <v>10770751</v>
      </c>
      <c r="V47" s="18">
        <v>10770751</v>
      </c>
      <c r="W47" s="18" t="s">
        <v>1396</v>
      </c>
      <c r="X47" s="77" t="s">
        <v>1397</v>
      </c>
      <c r="Y47" s="50">
        <f t="shared" si="18"/>
        <v>9393071.2302001379</v>
      </c>
      <c r="Z47" s="36">
        <f t="shared" si="19"/>
        <v>1036478.6272213721</v>
      </c>
      <c r="AA47" s="35">
        <f t="shared" si="20"/>
        <v>0.11034501941057759</v>
      </c>
      <c r="AB47" s="36">
        <f t="shared" si="21"/>
        <v>10429549.85742151</v>
      </c>
      <c r="AC47" s="36">
        <f t="shared" si="22"/>
        <v>8356592.602978766</v>
      </c>
      <c r="AD47" s="18" t="str">
        <f t="shared" si="8"/>
        <v/>
      </c>
      <c r="AE47" s="18">
        <f t="shared" si="9"/>
        <v>9500000</v>
      </c>
      <c r="AF47" s="18">
        <f t="shared" si="10"/>
        <v>8730836</v>
      </c>
      <c r="AG47" s="18">
        <f t="shared" si="11"/>
        <v>10040461</v>
      </c>
      <c r="AH47" s="18" t="str">
        <f t="shared" si="12"/>
        <v/>
      </c>
      <c r="AI47" s="102">
        <f t="shared" si="13"/>
        <v>9408297.2400739659</v>
      </c>
      <c r="AJ47" s="39">
        <f t="shared" si="23"/>
        <v>658132.33117689437</v>
      </c>
      <c r="AK47" s="35">
        <f t="shared" si="24"/>
        <v>6.9952331902698298E-2</v>
      </c>
      <c r="AL47" s="34"/>
      <c r="AM47" s="42"/>
    </row>
    <row r="48" spans="1:39" s="17" customFormat="1" ht="93" customHeight="1" x14ac:dyDescent="0.25">
      <c r="A48" s="81">
        <v>41</v>
      </c>
      <c r="B48" s="82" t="s">
        <v>122</v>
      </c>
      <c r="C48" s="82" t="s">
        <v>793</v>
      </c>
      <c r="D48" s="83" t="s">
        <v>1391</v>
      </c>
      <c r="E48" s="64">
        <v>1882476</v>
      </c>
      <c r="F48" s="65">
        <v>1882476</v>
      </c>
      <c r="G48" s="25" t="s">
        <v>1392</v>
      </c>
      <c r="H48" s="52" t="s">
        <v>1393</v>
      </c>
      <c r="I48" s="62">
        <v>3500000</v>
      </c>
      <c r="J48" s="66">
        <v>3500000</v>
      </c>
      <c r="K48" s="28" t="s">
        <v>1394</v>
      </c>
      <c r="L48" s="55" t="s">
        <v>1395</v>
      </c>
      <c r="M48" s="67">
        <v>2016166</v>
      </c>
      <c r="N48" s="68">
        <v>2016166</v>
      </c>
      <c r="O48" s="25" t="s">
        <v>1398</v>
      </c>
      <c r="P48" s="75" t="s">
        <v>1399</v>
      </c>
      <c r="Q48" s="69">
        <v>2318591</v>
      </c>
      <c r="R48" s="63">
        <v>2318591</v>
      </c>
      <c r="S48" s="24" t="s">
        <v>80</v>
      </c>
      <c r="T48" s="54" t="s">
        <v>81</v>
      </c>
      <c r="U48" s="18">
        <v>2487233</v>
      </c>
      <c r="V48" s="18">
        <v>2487233</v>
      </c>
      <c r="W48" s="18" t="s">
        <v>1396</v>
      </c>
      <c r="X48" s="77" t="s">
        <v>1397</v>
      </c>
      <c r="Y48" s="50">
        <f t="shared" si="18"/>
        <v>2381512.5758284726</v>
      </c>
      <c r="Z48" s="36">
        <f t="shared" si="19"/>
        <v>638559.97812867991</v>
      </c>
      <c r="AA48" s="35">
        <f t="shared" si="20"/>
        <v>0.26813210419707306</v>
      </c>
      <c r="AB48" s="36">
        <f t="shared" si="21"/>
        <v>3020072.5539571526</v>
      </c>
      <c r="AC48" s="36">
        <f t="shared" si="22"/>
        <v>1742952.5976997926</v>
      </c>
      <c r="AD48" s="18">
        <f t="shared" si="8"/>
        <v>1882476</v>
      </c>
      <c r="AE48" s="18" t="str">
        <f t="shared" si="9"/>
        <v/>
      </c>
      <c r="AF48" s="18">
        <f t="shared" si="10"/>
        <v>2016166</v>
      </c>
      <c r="AG48" s="18">
        <f t="shared" si="11"/>
        <v>2318591</v>
      </c>
      <c r="AH48" s="18">
        <f t="shared" si="12"/>
        <v>2487233</v>
      </c>
      <c r="AI48" s="102">
        <f t="shared" si="13"/>
        <v>2162962.9876080146</v>
      </c>
      <c r="AJ48" s="39">
        <f t="shared" si="23"/>
        <v>276225.37019192619</v>
      </c>
      <c r="AK48" s="35">
        <f t="shared" si="24"/>
        <v>0.12770693339389932</v>
      </c>
      <c r="AL48" s="34"/>
      <c r="AM48" s="42"/>
    </row>
    <row r="49" spans="1:39" s="17" customFormat="1" ht="93" customHeight="1" x14ac:dyDescent="0.25">
      <c r="A49" s="81">
        <v>42</v>
      </c>
      <c r="B49" s="82" t="s">
        <v>123</v>
      </c>
      <c r="C49" s="82" t="s">
        <v>794</v>
      </c>
      <c r="D49" s="83" t="s">
        <v>1391</v>
      </c>
      <c r="E49" s="64">
        <v>2872860</v>
      </c>
      <c r="F49" s="65">
        <v>2872860</v>
      </c>
      <c r="G49" s="25" t="s">
        <v>1392</v>
      </c>
      <c r="H49" s="52" t="s">
        <v>1393</v>
      </c>
      <c r="I49" s="62">
        <v>4000000</v>
      </c>
      <c r="J49" s="66">
        <v>4000000</v>
      </c>
      <c r="K49" s="28" t="s">
        <v>1394</v>
      </c>
      <c r="L49" s="55" t="s">
        <v>1395</v>
      </c>
      <c r="M49" s="67">
        <v>3076885</v>
      </c>
      <c r="N49" s="68">
        <v>3076885</v>
      </c>
      <c r="O49" s="25" t="s">
        <v>1398</v>
      </c>
      <c r="P49" s="75" t="s">
        <v>1399</v>
      </c>
      <c r="Q49" s="69">
        <v>3538418</v>
      </c>
      <c r="R49" s="63">
        <v>3538418</v>
      </c>
      <c r="S49" s="24" t="s">
        <v>80</v>
      </c>
      <c r="T49" s="54" t="s">
        <v>81</v>
      </c>
      <c r="U49" s="18">
        <v>3795783</v>
      </c>
      <c r="V49" s="18">
        <v>3795783</v>
      </c>
      <c r="W49" s="18" t="s">
        <v>1396</v>
      </c>
      <c r="X49" s="77" t="s">
        <v>1397</v>
      </c>
      <c r="Y49" s="50">
        <f t="shared" si="18"/>
        <v>3430198.4479416986</v>
      </c>
      <c r="Z49" s="36">
        <f t="shared" si="19"/>
        <v>474857.48979425314</v>
      </c>
      <c r="AA49" s="35">
        <f t="shared" si="20"/>
        <v>0.13843440751341746</v>
      </c>
      <c r="AB49" s="36">
        <f t="shared" si="21"/>
        <v>3905055.9377359515</v>
      </c>
      <c r="AC49" s="36">
        <f t="shared" si="22"/>
        <v>2955340.9581474457</v>
      </c>
      <c r="AD49" s="18" t="str">
        <f t="shared" si="8"/>
        <v/>
      </c>
      <c r="AE49" s="18" t="str">
        <f t="shared" si="9"/>
        <v/>
      </c>
      <c r="AF49" s="18">
        <f t="shared" si="10"/>
        <v>3076885</v>
      </c>
      <c r="AG49" s="18">
        <f t="shared" si="11"/>
        <v>3538418</v>
      </c>
      <c r="AH49" s="18">
        <f t="shared" si="12"/>
        <v>3795783</v>
      </c>
      <c r="AI49" s="102">
        <f t="shared" si="13"/>
        <v>3457328.0699291565</v>
      </c>
      <c r="AJ49" s="39">
        <f t="shared" si="23"/>
        <v>364248.95051736251</v>
      </c>
      <c r="AK49" s="35">
        <f t="shared" si="24"/>
        <v>0.10535562236210527</v>
      </c>
      <c r="AL49" s="34"/>
      <c r="AM49" s="42"/>
    </row>
    <row r="50" spans="1:39" s="17" customFormat="1" ht="93" customHeight="1" x14ac:dyDescent="0.25">
      <c r="A50" s="81">
        <v>43</v>
      </c>
      <c r="B50" s="82" t="s">
        <v>124</v>
      </c>
      <c r="C50" s="82" t="s">
        <v>795</v>
      </c>
      <c r="D50" s="83" t="s">
        <v>1391</v>
      </c>
      <c r="E50" s="64">
        <v>4016782</v>
      </c>
      <c r="F50" s="65">
        <v>4016782</v>
      </c>
      <c r="G50" s="25" t="s">
        <v>1392</v>
      </c>
      <c r="H50" s="52" t="s">
        <v>1393</v>
      </c>
      <c r="I50" s="62">
        <v>5000000</v>
      </c>
      <c r="J50" s="66">
        <v>5000000</v>
      </c>
      <c r="K50" s="28" t="s">
        <v>1394</v>
      </c>
      <c r="L50" s="55" t="s">
        <v>1395</v>
      </c>
      <c r="M50" s="67">
        <v>4302046</v>
      </c>
      <c r="N50" s="68">
        <v>4302046</v>
      </c>
      <c r="O50" s="25" t="s">
        <v>1398</v>
      </c>
      <c r="P50" s="75" t="s">
        <v>1399</v>
      </c>
      <c r="Q50" s="69">
        <v>4947352</v>
      </c>
      <c r="R50" s="63">
        <v>4947352</v>
      </c>
      <c r="S50" s="24" t="s">
        <v>80</v>
      </c>
      <c r="T50" s="54" t="s">
        <v>81</v>
      </c>
      <c r="U50" s="18">
        <v>5307196</v>
      </c>
      <c r="V50" s="18">
        <v>5307196</v>
      </c>
      <c r="W50" s="18" t="s">
        <v>1396</v>
      </c>
      <c r="X50" s="77" t="s">
        <v>1397</v>
      </c>
      <c r="Y50" s="50">
        <f t="shared" si="18"/>
        <v>4689777.6314058555</v>
      </c>
      <c r="Z50" s="36">
        <f t="shared" si="19"/>
        <v>534777.38557384722</v>
      </c>
      <c r="AA50" s="35">
        <f t="shared" si="20"/>
        <v>0.11403043547152936</v>
      </c>
      <c r="AB50" s="36">
        <f t="shared" si="21"/>
        <v>5224555.0169797027</v>
      </c>
      <c r="AC50" s="36">
        <f t="shared" si="22"/>
        <v>4155000.2458320083</v>
      </c>
      <c r="AD50" s="18" t="str">
        <f t="shared" si="8"/>
        <v/>
      </c>
      <c r="AE50" s="18">
        <f t="shared" si="9"/>
        <v>5000000</v>
      </c>
      <c r="AF50" s="18">
        <f t="shared" si="10"/>
        <v>4302046</v>
      </c>
      <c r="AG50" s="18">
        <f t="shared" si="11"/>
        <v>4947352</v>
      </c>
      <c r="AH50" s="18" t="str">
        <f t="shared" si="12"/>
        <v/>
      </c>
      <c r="AI50" s="102">
        <f t="shared" si="13"/>
        <v>4738846.2865770916</v>
      </c>
      <c r="AJ50" s="39">
        <f t="shared" si="23"/>
        <v>388658.25426630699</v>
      </c>
      <c r="AK50" s="35">
        <f t="shared" si="24"/>
        <v>8.2015374790102791E-2</v>
      </c>
      <c r="AL50" s="34"/>
      <c r="AM50" s="42"/>
    </row>
    <row r="51" spans="1:39" s="17" customFormat="1" ht="93" customHeight="1" x14ac:dyDescent="0.25">
      <c r="A51" s="81">
        <v>44</v>
      </c>
      <c r="B51" s="82" t="s">
        <v>125</v>
      </c>
      <c r="C51" s="82" t="s">
        <v>796</v>
      </c>
      <c r="D51" s="83" t="s">
        <v>1391</v>
      </c>
      <c r="E51" s="64">
        <v>4440591</v>
      </c>
      <c r="F51" s="65">
        <v>4440591</v>
      </c>
      <c r="G51" s="25" t="s">
        <v>1392</v>
      </c>
      <c r="H51" s="52" t="s">
        <v>1393</v>
      </c>
      <c r="I51" s="62">
        <v>6000000</v>
      </c>
      <c r="J51" s="66">
        <v>6000000</v>
      </c>
      <c r="K51" s="28" t="s">
        <v>1394</v>
      </c>
      <c r="L51" s="55" t="s">
        <v>1395</v>
      </c>
      <c r="M51" s="67">
        <v>4755953</v>
      </c>
      <c r="N51" s="68">
        <v>4755953</v>
      </c>
      <c r="O51" s="25" t="s">
        <v>1398</v>
      </c>
      <c r="P51" s="75" t="s">
        <v>1399</v>
      </c>
      <c r="Q51" s="69">
        <v>5469346</v>
      </c>
      <c r="R51" s="63">
        <v>5469346</v>
      </c>
      <c r="S51" s="24" t="s">
        <v>80</v>
      </c>
      <c r="T51" s="54" t="s">
        <v>81</v>
      </c>
      <c r="U51" s="18"/>
      <c r="V51" s="18"/>
      <c r="W51" s="18" t="s">
        <v>1396</v>
      </c>
      <c r="X51" s="77" t="s">
        <v>1397</v>
      </c>
      <c r="Y51" s="50">
        <f t="shared" si="18"/>
        <v>5130872.7548960606</v>
      </c>
      <c r="Z51" s="36">
        <f t="shared" si="19"/>
        <v>702834.89340930327</v>
      </c>
      <c r="AA51" s="35">
        <f t="shared" si="20"/>
        <v>0.13698154816617375</v>
      </c>
      <c r="AB51" s="36">
        <f t="shared" si="21"/>
        <v>5833707.648305364</v>
      </c>
      <c r="AC51" s="36">
        <f t="shared" si="22"/>
        <v>4428037.8614867572</v>
      </c>
      <c r="AD51" s="18">
        <f t="shared" si="8"/>
        <v>4440591</v>
      </c>
      <c r="AE51" s="18" t="str">
        <f t="shared" si="9"/>
        <v/>
      </c>
      <c r="AF51" s="18">
        <f t="shared" si="10"/>
        <v>4755953</v>
      </c>
      <c r="AG51" s="18">
        <f t="shared" si="11"/>
        <v>5469346</v>
      </c>
      <c r="AH51" s="18" t="str">
        <f t="shared" si="12"/>
        <v/>
      </c>
      <c r="AI51" s="102">
        <f t="shared" si="13"/>
        <v>4870100.3376096785</v>
      </c>
      <c r="AJ51" s="39">
        <f t="shared" si="23"/>
        <v>527054.64826050063</v>
      </c>
      <c r="AK51" s="35">
        <f t="shared" si="24"/>
        <v>0.10822254403883336</v>
      </c>
      <c r="AL51" s="34"/>
      <c r="AM51" s="42"/>
    </row>
    <row r="52" spans="1:39" s="17" customFormat="1" ht="93" customHeight="1" x14ac:dyDescent="0.25">
      <c r="A52" s="81">
        <v>45</v>
      </c>
      <c r="B52" s="82" t="s">
        <v>126</v>
      </c>
      <c r="C52" s="82" t="s">
        <v>797</v>
      </c>
      <c r="D52" s="83" t="s">
        <v>1391</v>
      </c>
      <c r="E52" s="64">
        <v>4121741</v>
      </c>
      <c r="F52" s="65">
        <v>4121741</v>
      </c>
      <c r="G52" s="25" t="s">
        <v>1392</v>
      </c>
      <c r="H52" s="52" t="s">
        <v>1393</v>
      </c>
      <c r="I52" s="62">
        <v>7000000</v>
      </c>
      <c r="J52" s="66">
        <v>7000000</v>
      </c>
      <c r="K52" s="28" t="s">
        <v>1394</v>
      </c>
      <c r="L52" s="55" t="s">
        <v>1395</v>
      </c>
      <c r="M52" s="67">
        <v>4414459</v>
      </c>
      <c r="N52" s="68">
        <v>4414459</v>
      </c>
      <c r="O52" s="25" t="s">
        <v>1398</v>
      </c>
      <c r="P52" s="75" t="s">
        <v>1399</v>
      </c>
      <c r="Q52" s="69">
        <v>5076628</v>
      </c>
      <c r="R52" s="63">
        <v>5076628</v>
      </c>
      <c r="S52" s="24" t="s">
        <v>80</v>
      </c>
      <c r="T52" s="54" t="s">
        <v>81</v>
      </c>
      <c r="U52" s="18">
        <v>5445875</v>
      </c>
      <c r="V52" s="18">
        <v>5445875</v>
      </c>
      <c r="W52" s="18" t="s">
        <v>1396</v>
      </c>
      <c r="X52" s="77" t="s">
        <v>1397</v>
      </c>
      <c r="Y52" s="50">
        <f t="shared" si="18"/>
        <v>5120823.9700217471</v>
      </c>
      <c r="Z52" s="36">
        <f t="shared" si="19"/>
        <v>1128572.4490843734</v>
      </c>
      <c r="AA52" s="35">
        <f t="shared" si="20"/>
        <v>0.2203888389234322</v>
      </c>
      <c r="AB52" s="36">
        <f t="shared" si="21"/>
        <v>6249396.4191061202</v>
      </c>
      <c r="AC52" s="36">
        <f t="shared" si="22"/>
        <v>3992251.5209373739</v>
      </c>
      <c r="AD52" s="18">
        <f t="shared" si="8"/>
        <v>4121741</v>
      </c>
      <c r="AE52" s="18" t="str">
        <f t="shared" si="9"/>
        <v/>
      </c>
      <c r="AF52" s="18">
        <f t="shared" si="10"/>
        <v>4414459</v>
      </c>
      <c r="AG52" s="18">
        <f t="shared" si="11"/>
        <v>5076628</v>
      </c>
      <c r="AH52" s="18">
        <f t="shared" si="12"/>
        <v>5445875</v>
      </c>
      <c r="AI52" s="102">
        <f t="shared" si="13"/>
        <v>4735875.7400709391</v>
      </c>
      <c r="AJ52" s="39">
        <f t="shared" si="23"/>
        <v>604803.95975851826</v>
      </c>
      <c r="AK52" s="35">
        <f t="shared" si="24"/>
        <v>0.12770688948639072</v>
      </c>
      <c r="AL52" s="34"/>
      <c r="AM52" s="42"/>
    </row>
    <row r="53" spans="1:39" s="17" customFormat="1" ht="93" customHeight="1" x14ac:dyDescent="0.25">
      <c r="A53" s="81">
        <v>46</v>
      </c>
      <c r="B53" s="82" t="s">
        <v>127</v>
      </c>
      <c r="C53" s="82" t="s">
        <v>798</v>
      </c>
      <c r="D53" s="83" t="s">
        <v>1391</v>
      </c>
      <c r="E53" s="64">
        <v>3065760</v>
      </c>
      <c r="F53" s="65">
        <v>3065760</v>
      </c>
      <c r="G53" s="25" t="s">
        <v>1392</v>
      </c>
      <c r="H53" s="52" t="s">
        <v>1393</v>
      </c>
      <c r="I53" s="62">
        <v>4500000</v>
      </c>
      <c r="J53" s="66">
        <v>4500000</v>
      </c>
      <c r="K53" s="28" t="s">
        <v>1394</v>
      </c>
      <c r="L53" s="55" t="s">
        <v>1395</v>
      </c>
      <c r="M53" s="67">
        <v>3283485</v>
      </c>
      <c r="N53" s="68">
        <v>3283485</v>
      </c>
      <c r="O53" s="25" t="s">
        <v>1398</v>
      </c>
      <c r="P53" s="75" t="s">
        <v>1399</v>
      </c>
      <c r="Q53" s="69">
        <v>3776007</v>
      </c>
      <c r="R53" s="63">
        <v>3776007</v>
      </c>
      <c r="S53" s="24" t="s">
        <v>80</v>
      </c>
      <c r="T53" s="54" t="s">
        <v>81</v>
      </c>
      <c r="U53" s="18">
        <v>4050654</v>
      </c>
      <c r="V53" s="18">
        <v>4050654</v>
      </c>
      <c r="W53" s="18" t="s">
        <v>1396</v>
      </c>
      <c r="X53" s="77" t="s">
        <v>1397</v>
      </c>
      <c r="Y53" s="50">
        <f t="shared" si="18"/>
        <v>3699378.1621989771</v>
      </c>
      <c r="Z53" s="36">
        <f t="shared" si="19"/>
        <v>578422.81905687228</v>
      </c>
      <c r="AA53" s="35">
        <f t="shared" si="20"/>
        <v>0.15635676962342432</v>
      </c>
      <c r="AB53" s="36">
        <f t="shared" si="21"/>
        <v>4277800.9812558498</v>
      </c>
      <c r="AC53" s="36">
        <f t="shared" si="22"/>
        <v>3120955.3431421048</v>
      </c>
      <c r="AD53" s="18" t="str">
        <f t="shared" si="8"/>
        <v/>
      </c>
      <c r="AE53" s="18" t="str">
        <f t="shared" si="9"/>
        <v/>
      </c>
      <c r="AF53" s="18">
        <f t="shared" si="10"/>
        <v>3283485</v>
      </c>
      <c r="AG53" s="18">
        <f t="shared" si="11"/>
        <v>3776007</v>
      </c>
      <c r="AH53" s="18">
        <f t="shared" si="12"/>
        <v>4050654</v>
      </c>
      <c r="AI53" s="102">
        <f t="shared" si="13"/>
        <v>3689472.9037373923</v>
      </c>
      <c r="AJ53" s="39">
        <f t="shared" si="23"/>
        <v>388706.65238583199</v>
      </c>
      <c r="AK53" s="35">
        <f t="shared" si="24"/>
        <v>0.10535560567258179</v>
      </c>
      <c r="AL53" s="34"/>
      <c r="AM53" s="42"/>
    </row>
    <row r="54" spans="1:39" s="17" customFormat="1" ht="93" customHeight="1" x14ac:dyDescent="0.25">
      <c r="A54" s="81">
        <v>47</v>
      </c>
      <c r="B54" s="82" t="s">
        <v>128</v>
      </c>
      <c r="C54" s="82" t="s">
        <v>799</v>
      </c>
      <c r="D54" s="83" t="s">
        <v>1391</v>
      </c>
      <c r="E54" s="64">
        <v>5729559</v>
      </c>
      <c r="F54" s="65">
        <v>5729559</v>
      </c>
      <c r="G54" s="25" t="s">
        <v>1392</v>
      </c>
      <c r="H54" s="52" t="s">
        <v>1393</v>
      </c>
      <c r="I54" s="62">
        <v>6000000</v>
      </c>
      <c r="J54" s="66">
        <v>6000000</v>
      </c>
      <c r="K54" s="28" t="s">
        <v>1394</v>
      </c>
      <c r="L54" s="55" t="s">
        <v>1395</v>
      </c>
      <c r="M54" s="67">
        <v>6136462</v>
      </c>
      <c r="N54" s="68">
        <v>6136462</v>
      </c>
      <c r="O54" s="25" t="s">
        <v>1398</v>
      </c>
      <c r="P54" s="75" t="s">
        <v>1399</v>
      </c>
      <c r="Q54" s="69">
        <v>7056931</v>
      </c>
      <c r="R54" s="63">
        <v>7056931</v>
      </c>
      <c r="S54" s="24" t="s">
        <v>80</v>
      </c>
      <c r="T54" s="54" t="s">
        <v>81</v>
      </c>
      <c r="U54" s="18">
        <v>7570214</v>
      </c>
      <c r="V54" s="18">
        <v>7570214</v>
      </c>
      <c r="W54" s="18" t="s">
        <v>1396</v>
      </c>
      <c r="X54" s="77" t="s">
        <v>1397</v>
      </c>
      <c r="Y54" s="50">
        <f t="shared" si="18"/>
        <v>6462237.34352683</v>
      </c>
      <c r="Z54" s="36">
        <f t="shared" si="19"/>
        <v>779624.91234099434</v>
      </c>
      <c r="AA54" s="35">
        <f t="shared" si="20"/>
        <v>0.12064318762942655</v>
      </c>
      <c r="AB54" s="36">
        <f t="shared" si="21"/>
        <v>7241862.255867824</v>
      </c>
      <c r="AC54" s="36">
        <f t="shared" si="22"/>
        <v>5682612.431185836</v>
      </c>
      <c r="AD54" s="18">
        <f t="shared" si="8"/>
        <v>5729559</v>
      </c>
      <c r="AE54" s="18">
        <f t="shared" si="9"/>
        <v>6000000</v>
      </c>
      <c r="AF54" s="18">
        <f t="shared" si="10"/>
        <v>6136462</v>
      </c>
      <c r="AG54" s="18">
        <f t="shared" si="11"/>
        <v>7056931</v>
      </c>
      <c r="AH54" s="18" t="str">
        <f t="shared" si="12"/>
        <v/>
      </c>
      <c r="AI54" s="102">
        <f t="shared" si="13"/>
        <v>6211572.9731027083</v>
      </c>
      <c r="AJ54" s="39">
        <f t="shared" si="23"/>
        <v>576166.4262201793</v>
      </c>
      <c r="AK54" s="35">
        <f t="shared" si="24"/>
        <v>9.2756927869170891E-2</v>
      </c>
      <c r="AL54" s="34"/>
      <c r="AM54" s="42"/>
    </row>
    <row r="55" spans="1:39" s="17" customFormat="1" ht="93" customHeight="1" x14ac:dyDescent="0.25">
      <c r="A55" s="81">
        <v>48</v>
      </c>
      <c r="B55" s="82" t="s">
        <v>129</v>
      </c>
      <c r="C55" s="82" t="s">
        <v>800</v>
      </c>
      <c r="D55" s="83" t="s">
        <v>1391</v>
      </c>
      <c r="E55" s="64">
        <v>3299996</v>
      </c>
      <c r="F55" s="65">
        <v>3299996</v>
      </c>
      <c r="G55" s="25" t="s">
        <v>1392</v>
      </c>
      <c r="H55" s="52" t="s">
        <v>1393</v>
      </c>
      <c r="I55" s="62">
        <v>4500000</v>
      </c>
      <c r="J55" s="66">
        <v>4500000</v>
      </c>
      <c r="K55" s="28" t="s">
        <v>1394</v>
      </c>
      <c r="L55" s="55" t="s">
        <v>1395</v>
      </c>
      <c r="M55" s="67">
        <v>3534356</v>
      </c>
      <c r="N55" s="68">
        <v>3534356</v>
      </c>
      <c r="O55" s="25" t="s">
        <v>1398</v>
      </c>
      <c r="P55" s="75" t="s">
        <v>1399</v>
      </c>
      <c r="Q55" s="69"/>
      <c r="R55" s="63"/>
      <c r="S55" s="24" t="s">
        <v>80</v>
      </c>
      <c r="T55" s="54" t="s">
        <v>81</v>
      </c>
      <c r="U55" s="18">
        <v>4360140</v>
      </c>
      <c r="V55" s="18">
        <v>4360140</v>
      </c>
      <c r="W55" s="18" t="s">
        <v>1396</v>
      </c>
      <c r="X55" s="77" t="s">
        <v>1397</v>
      </c>
      <c r="Y55" s="50">
        <f t="shared" si="18"/>
        <v>3889413.9126455453</v>
      </c>
      <c r="Z55" s="36">
        <f t="shared" si="19"/>
        <v>595314.19430863007</v>
      </c>
      <c r="AA55" s="35">
        <f t="shared" si="20"/>
        <v>0.15306012876981318</v>
      </c>
      <c r="AB55" s="36">
        <f t="shared" si="21"/>
        <v>4484728.106954175</v>
      </c>
      <c r="AC55" s="36">
        <f t="shared" si="22"/>
        <v>3294099.7183369151</v>
      </c>
      <c r="AD55" s="18">
        <f t="shared" si="8"/>
        <v>3299996</v>
      </c>
      <c r="AE55" s="18" t="str">
        <f t="shared" si="9"/>
        <v/>
      </c>
      <c r="AF55" s="18">
        <f t="shared" si="10"/>
        <v>3534356</v>
      </c>
      <c r="AG55" s="18" t="str">
        <f t="shared" si="11"/>
        <v/>
      </c>
      <c r="AH55" s="18">
        <f t="shared" si="12"/>
        <v>4360140</v>
      </c>
      <c r="AI55" s="102">
        <f t="shared" si="13"/>
        <v>3704884.8399882815</v>
      </c>
      <c r="AJ55" s="39">
        <f t="shared" si="23"/>
        <v>556888.54734617413</v>
      </c>
      <c r="AK55" s="35">
        <f t="shared" si="24"/>
        <v>0.15031197227386306</v>
      </c>
      <c r="AL55" s="34"/>
      <c r="AM55" s="42"/>
    </row>
    <row r="56" spans="1:39" s="17" customFormat="1" ht="93" customHeight="1" x14ac:dyDescent="0.25">
      <c r="A56" s="81">
        <v>49</v>
      </c>
      <c r="B56" s="82" t="s">
        <v>130</v>
      </c>
      <c r="C56" s="82" t="s">
        <v>801</v>
      </c>
      <c r="D56" s="83" t="s">
        <v>1391</v>
      </c>
      <c r="E56" s="64">
        <v>5983948</v>
      </c>
      <c r="F56" s="65">
        <v>5983948</v>
      </c>
      <c r="G56" s="25" t="s">
        <v>1392</v>
      </c>
      <c r="H56" s="52" t="s">
        <v>1393</v>
      </c>
      <c r="I56" s="62">
        <v>6000000</v>
      </c>
      <c r="J56" s="66">
        <v>6000000</v>
      </c>
      <c r="K56" s="28" t="s">
        <v>1394</v>
      </c>
      <c r="L56" s="55" t="s">
        <v>1395</v>
      </c>
      <c r="M56" s="67">
        <v>6408916</v>
      </c>
      <c r="N56" s="68">
        <v>6408916</v>
      </c>
      <c r="O56" s="25" t="s">
        <v>1398</v>
      </c>
      <c r="P56" s="75" t="s">
        <v>1399</v>
      </c>
      <c r="Q56" s="69">
        <v>7370253</v>
      </c>
      <c r="R56" s="63">
        <v>7370253</v>
      </c>
      <c r="S56" s="24" t="s">
        <v>80</v>
      </c>
      <c r="T56" s="54" t="s">
        <v>81</v>
      </c>
      <c r="U56" s="18">
        <v>7906326</v>
      </c>
      <c r="V56" s="18">
        <v>7906326</v>
      </c>
      <c r="W56" s="18" t="s">
        <v>1396</v>
      </c>
      <c r="X56" s="77" t="s">
        <v>1397</v>
      </c>
      <c r="Y56" s="50">
        <f t="shared" si="18"/>
        <v>6690770.7694462743</v>
      </c>
      <c r="Z56" s="36">
        <f t="shared" si="19"/>
        <v>864028.30943135009</v>
      </c>
      <c r="AA56" s="35">
        <f t="shared" si="20"/>
        <v>0.12913733547366124</v>
      </c>
      <c r="AB56" s="36">
        <f t="shared" si="21"/>
        <v>7554799.0788776241</v>
      </c>
      <c r="AC56" s="36">
        <f t="shared" si="22"/>
        <v>5826742.4600149244</v>
      </c>
      <c r="AD56" s="18">
        <f t="shared" si="8"/>
        <v>5983948</v>
      </c>
      <c r="AE56" s="18">
        <f t="shared" si="9"/>
        <v>6000000</v>
      </c>
      <c r="AF56" s="18">
        <f t="shared" si="10"/>
        <v>6408916</v>
      </c>
      <c r="AG56" s="18">
        <f t="shared" si="11"/>
        <v>7370253</v>
      </c>
      <c r="AH56" s="18" t="str">
        <f t="shared" si="12"/>
        <v/>
      </c>
      <c r="AI56" s="102">
        <f t="shared" si="13"/>
        <v>6417287.6882381188</v>
      </c>
      <c r="AJ56" s="39">
        <f t="shared" si="23"/>
        <v>650107.13395223045</v>
      </c>
      <c r="AK56" s="35">
        <f t="shared" si="24"/>
        <v>0.1013055928821416</v>
      </c>
      <c r="AL56" s="34"/>
      <c r="AM56" s="42"/>
    </row>
    <row r="57" spans="1:39" s="17" customFormat="1" ht="93" customHeight="1" x14ac:dyDescent="0.25">
      <c r="A57" s="81">
        <v>50</v>
      </c>
      <c r="B57" s="82" t="s">
        <v>131</v>
      </c>
      <c r="C57" s="82" t="s">
        <v>802</v>
      </c>
      <c r="D57" s="83" t="s">
        <v>1391</v>
      </c>
      <c r="E57" s="64">
        <v>3815395</v>
      </c>
      <c r="F57" s="65">
        <v>3815395</v>
      </c>
      <c r="G57" s="25" t="s">
        <v>1392</v>
      </c>
      <c r="H57" s="52" t="s">
        <v>1393</v>
      </c>
      <c r="I57" s="62">
        <v>8000000</v>
      </c>
      <c r="J57" s="66">
        <v>8000000</v>
      </c>
      <c r="K57" s="28" t="s">
        <v>1394</v>
      </c>
      <c r="L57" s="55" t="s">
        <v>1395</v>
      </c>
      <c r="M57" s="67">
        <v>4082473</v>
      </c>
      <c r="N57" s="68">
        <v>4082473</v>
      </c>
      <c r="O57" s="25" t="s">
        <v>1398</v>
      </c>
      <c r="P57" s="75" t="s">
        <v>1399</v>
      </c>
      <c r="Q57" s="69">
        <v>4694843</v>
      </c>
      <c r="R57" s="63">
        <v>4694843</v>
      </c>
      <c r="S57" s="24" t="s">
        <v>80</v>
      </c>
      <c r="T57" s="54" t="s">
        <v>81</v>
      </c>
      <c r="U57" s="18"/>
      <c r="V57" s="18"/>
      <c r="W57" s="18" t="s">
        <v>1396</v>
      </c>
      <c r="X57" s="77" t="s">
        <v>1397</v>
      </c>
      <c r="Y57" s="50">
        <f t="shared" si="18"/>
        <v>4918056.0274798432</v>
      </c>
      <c r="Z57" s="36">
        <f t="shared" si="19"/>
        <v>1936529.4570461828</v>
      </c>
      <c r="AA57" s="35">
        <f t="shared" si="20"/>
        <v>0.39375912885614633</v>
      </c>
      <c r="AB57" s="36">
        <f t="shared" si="21"/>
        <v>6854585.4845260261</v>
      </c>
      <c r="AC57" s="36">
        <f t="shared" si="22"/>
        <v>2981526.5704336604</v>
      </c>
      <c r="AD57" s="18">
        <f t="shared" si="8"/>
        <v>3815395</v>
      </c>
      <c r="AE57" s="18" t="str">
        <f t="shared" si="9"/>
        <v/>
      </c>
      <c r="AF57" s="18">
        <f t="shared" si="10"/>
        <v>4082473</v>
      </c>
      <c r="AG57" s="18">
        <f t="shared" si="11"/>
        <v>4694843</v>
      </c>
      <c r="AH57" s="18" t="str">
        <f t="shared" si="12"/>
        <v/>
      </c>
      <c r="AI57" s="102">
        <f t="shared" si="13"/>
        <v>4181781.1470827009</v>
      </c>
      <c r="AJ57" s="39">
        <f t="shared" si="23"/>
        <v>450879.96549118625</v>
      </c>
      <c r="AK57" s="35">
        <f t="shared" si="24"/>
        <v>0.10782007705155246</v>
      </c>
      <c r="AL57" s="34"/>
      <c r="AM57" s="42"/>
    </row>
    <row r="58" spans="1:39" s="17" customFormat="1" ht="93" customHeight="1" x14ac:dyDescent="0.25">
      <c r="A58" s="81">
        <v>51</v>
      </c>
      <c r="B58" s="82" t="s">
        <v>132</v>
      </c>
      <c r="C58" s="82" t="s">
        <v>803</v>
      </c>
      <c r="D58" s="83" t="s">
        <v>1391</v>
      </c>
      <c r="E58" s="64">
        <v>7418824</v>
      </c>
      <c r="F58" s="65">
        <v>7418824</v>
      </c>
      <c r="G58" s="25" t="s">
        <v>1392</v>
      </c>
      <c r="H58" s="52" t="s">
        <v>1393</v>
      </c>
      <c r="I58" s="62">
        <v>15000000</v>
      </c>
      <c r="J58" s="66">
        <v>15000000</v>
      </c>
      <c r="K58" s="28" t="s">
        <v>1394</v>
      </c>
      <c r="L58" s="55" t="s">
        <v>1395</v>
      </c>
      <c r="M58" s="67">
        <v>7938142</v>
      </c>
      <c r="N58" s="68">
        <v>7938142</v>
      </c>
      <c r="O58" s="25" t="s">
        <v>1398</v>
      </c>
      <c r="P58" s="75" t="s">
        <v>1399</v>
      </c>
      <c r="Q58" s="69">
        <v>9128863</v>
      </c>
      <c r="R58" s="63">
        <v>9128863</v>
      </c>
      <c r="S58" s="24" t="s">
        <v>80</v>
      </c>
      <c r="T58" s="54" t="s">
        <v>81</v>
      </c>
      <c r="U58" s="18">
        <v>9792848</v>
      </c>
      <c r="V58" s="18">
        <v>9792848</v>
      </c>
      <c r="W58" s="18" t="s">
        <v>1396</v>
      </c>
      <c r="X58" s="77" t="s">
        <v>1397</v>
      </c>
      <c r="Y58" s="50">
        <f t="shared" si="18"/>
        <v>9538809.5707508456</v>
      </c>
      <c r="Z58" s="36">
        <f t="shared" si="19"/>
        <v>3025370.1511115623</v>
      </c>
      <c r="AA58" s="35">
        <f t="shared" si="20"/>
        <v>0.31716433048295156</v>
      </c>
      <c r="AB58" s="36">
        <f t="shared" si="21"/>
        <v>12564179.721862407</v>
      </c>
      <c r="AC58" s="36">
        <f t="shared" si="22"/>
        <v>6513439.4196392838</v>
      </c>
      <c r="AD58" s="18">
        <f t="shared" si="8"/>
        <v>7418824</v>
      </c>
      <c r="AE58" s="18" t="str">
        <f t="shared" si="9"/>
        <v/>
      </c>
      <c r="AF58" s="18">
        <f t="shared" si="10"/>
        <v>7938142</v>
      </c>
      <c r="AG58" s="18">
        <f t="shared" si="11"/>
        <v>9128863</v>
      </c>
      <c r="AH58" s="18">
        <f t="shared" si="12"/>
        <v>9792848</v>
      </c>
      <c r="AI58" s="102">
        <f t="shared" si="13"/>
        <v>8518142.6490817778</v>
      </c>
      <c r="AJ58" s="39">
        <f t="shared" si="23"/>
        <v>1085070.7137372431</v>
      </c>
      <c r="AK58" s="35">
        <f t="shared" si="24"/>
        <v>0.12738348703918564</v>
      </c>
      <c r="AL58" s="34"/>
      <c r="AM58" s="42"/>
    </row>
    <row r="59" spans="1:39" s="17" customFormat="1" ht="93" customHeight="1" x14ac:dyDescent="0.25">
      <c r="A59" s="81">
        <v>52</v>
      </c>
      <c r="B59" s="82" t="s">
        <v>133</v>
      </c>
      <c r="C59" s="82" t="s">
        <v>804</v>
      </c>
      <c r="D59" s="83" t="s">
        <v>1391</v>
      </c>
      <c r="E59" s="64">
        <v>14795077</v>
      </c>
      <c r="F59" s="65">
        <v>14795077</v>
      </c>
      <c r="G59" s="25" t="s">
        <v>1392</v>
      </c>
      <c r="H59" s="52" t="s">
        <v>1393</v>
      </c>
      <c r="I59" s="62">
        <v>20000000</v>
      </c>
      <c r="J59" s="66">
        <v>20000000</v>
      </c>
      <c r="K59" s="28" t="s">
        <v>1394</v>
      </c>
      <c r="L59" s="55" t="s">
        <v>1395</v>
      </c>
      <c r="M59" s="67">
        <v>15830733</v>
      </c>
      <c r="N59" s="68">
        <v>15830733</v>
      </c>
      <c r="O59" s="25" t="s">
        <v>1398</v>
      </c>
      <c r="P59" s="75" t="s">
        <v>1399</v>
      </c>
      <c r="Q59" s="69">
        <v>18205343</v>
      </c>
      <c r="R59" s="63">
        <v>18205343</v>
      </c>
      <c r="S59" s="24" t="s">
        <v>80</v>
      </c>
      <c r="T59" s="54" t="s">
        <v>81</v>
      </c>
      <c r="U59" s="18">
        <v>14529502</v>
      </c>
      <c r="V59" s="18">
        <v>14529502</v>
      </c>
      <c r="W59" s="18" t="s">
        <v>1396</v>
      </c>
      <c r="X59" s="77" t="s">
        <v>1397</v>
      </c>
      <c r="Y59" s="50">
        <f t="shared" si="18"/>
        <v>16543201.854092553</v>
      </c>
      <c r="Z59" s="36">
        <f t="shared" si="19"/>
        <v>2358367.6803599773</v>
      </c>
      <c r="AA59" s="35">
        <f t="shared" si="20"/>
        <v>0.14255811548213387</v>
      </c>
      <c r="AB59" s="36">
        <f t="shared" si="21"/>
        <v>18901569.534452531</v>
      </c>
      <c r="AC59" s="36">
        <f t="shared" si="22"/>
        <v>14184834.173732575</v>
      </c>
      <c r="AD59" s="18">
        <f t="shared" si="8"/>
        <v>14795077</v>
      </c>
      <c r="AE59" s="18" t="str">
        <f t="shared" si="9"/>
        <v/>
      </c>
      <c r="AF59" s="18">
        <f t="shared" si="10"/>
        <v>15830733</v>
      </c>
      <c r="AG59" s="18">
        <f t="shared" si="11"/>
        <v>18205343</v>
      </c>
      <c r="AH59" s="18">
        <f t="shared" si="12"/>
        <v>14529502</v>
      </c>
      <c r="AI59" s="102">
        <f t="shared" si="13"/>
        <v>15776728.874627398</v>
      </c>
      <c r="AJ59" s="39">
        <f t="shared" si="23"/>
        <v>1673738.5659668946</v>
      </c>
      <c r="AK59" s="35">
        <f t="shared" si="24"/>
        <v>0.10608907456466786</v>
      </c>
      <c r="AL59" s="34"/>
      <c r="AM59" s="42"/>
    </row>
    <row r="60" spans="1:39" s="17" customFormat="1" ht="93" customHeight="1" x14ac:dyDescent="0.25">
      <c r="A60" s="81">
        <v>53</v>
      </c>
      <c r="B60" s="82" t="s">
        <v>134</v>
      </c>
      <c r="C60" s="82" t="s">
        <v>805</v>
      </c>
      <c r="D60" s="83" t="s">
        <v>1391</v>
      </c>
      <c r="E60" s="64">
        <v>1413109</v>
      </c>
      <c r="F60" s="65">
        <v>1413109</v>
      </c>
      <c r="G60" s="25" t="s">
        <v>1392</v>
      </c>
      <c r="H60" s="52" t="s">
        <v>1393</v>
      </c>
      <c r="I60" s="62"/>
      <c r="J60" s="66"/>
      <c r="K60" s="28" t="s">
        <v>1394</v>
      </c>
      <c r="L60" s="55" t="s">
        <v>1395</v>
      </c>
      <c r="M60" s="67">
        <v>1512027</v>
      </c>
      <c r="N60" s="68">
        <v>1512027</v>
      </c>
      <c r="O60" s="25" t="s">
        <v>1398</v>
      </c>
      <c r="P60" s="75" t="s">
        <v>1399</v>
      </c>
      <c r="Q60" s="69">
        <v>1738831</v>
      </c>
      <c r="R60" s="63">
        <v>1738831</v>
      </c>
      <c r="S60" s="24" t="s">
        <v>80</v>
      </c>
      <c r="T60" s="54" t="s">
        <v>81</v>
      </c>
      <c r="U60" s="18">
        <v>2565304</v>
      </c>
      <c r="V60" s="18">
        <v>2565304</v>
      </c>
      <c r="W60" s="18" t="s">
        <v>1396</v>
      </c>
      <c r="X60" s="77" t="s">
        <v>1397</v>
      </c>
      <c r="Y60" s="50">
        <f t="shared" si="18"/>
        <v>1757044.8822433469</v>
      </c>
      <c r="Z60" s="36">
        <f t="shared" si="19"/>
        <v>523396.20293067658</v>
      </c>
      <c r="AA60" s="35">
        <f t="shared" si="20"/>
        <v>0.29788436722368672</v>
      </c>
      <c r="AB60" s="36">
        <f t="shared" si="21"/>
        <v>2280441.0851740236</v>
      </c>
      <c r="AC60" s="36">
        <f t="shared" si="22"/>
        <v>1233648.6793126704</v>
      </c>
      <c r="AD60" s="18">
        <f t="shared" si="8"/>
        <v>1413109</v>
      </c>
      <c r="AE60" s="18" t="str">
        <f t="shared" si="9"/>
        <v/>
      </c>
      <c r="AF60" s="18">
        <f t="shared" si="10"/>
        <v>1512027</v>
      </c>
      <c r="AG60" s="18">
        <f t="shared" si="11"/>
        <v>1738831</v>
      </c>
      <c r="AH60" s="18" t="str">
        <f t="shared" si="12"/>
        <v/>
      </c>
      <c r="AI60" s="102">
        <f t="shared" si="13"/>
        <v>1548807.8018639728</v>
      </c>
      <c r="AJ60" s="39">
        <f t="shared" si="23"/>
        <v>166992.83738332413</v>
      </c>
      <c r="AK60" s="35">
        <f t="shared" si="24"/>
        <v>0.10782024547032248</v>
      </c>
      <c r="AL60" s="34"/>
      <c r="AM60" s="42"/>
    </row>
    <row r="61" spans="1:39" s="17" customFormat="1" ht="93" customHeight="1" x14ac:dyDescent="0.25">
      <c r="A61" s="81">
        <v>54</v>
      </c>
      <c r="B61" s="82" t="s">
        <v>135</v>
      </c>
      <c r="C61" s="82" t="s">
        <v>806</v>
      </c>
      <c r="D61" s="83" t="s">
        <v>1391</v>
      </c>
      <c r="E61" s="64">
        <v>3179496</v>
      </c>
      <c r="F61" s="65">
        <v>3179496</v>
      </c>
      <c r="G61" s="25" t="s">
        <v>1392</v>
      </c>
      <c r="H61" s="52" t="s">
        <v>1393</v>
      </c>
      <c r="I61" s="62">
        <v>1500000</v>
      </c>
      <c r="J61" s="66">
        <v>1500000</v>
      </c>
      <c r="K61" s="28" t="s">
        <v>1394</v>
      </c>
      <c r="L61" s="55" t="s">
        <v>1395</v>
      </c>
      <c r="M61" s="67">
        <v>3402061</v>
      </c>
      <c r="N61" s="68">
        <v>3402061</v>
      </c>
      <c r="O61" s="25" t="s">
        <v>1398</v>
      </c>
      <c r="P61" s="75" t="s">
        <v>1399</v>
      </c>
      <c r="Q61" s="69">
        <v>3912370</v>
      </c>
      <c r="R61" s="63">
        <v>3912370</v>
      </c>
      <c r="S61" s="24" t="s">
        <v>80</v>
      </c>
      <c r="T61" s="54" t="s">
        <v>81</v>
      </c>
      <c r="U61" s="18">
        <v>4196934</v>
      </c>
      <c r="V61" s="18">
        <v>4196934</v>
      </c>
      <c r="W61" s="18" t="s">
        <v>1396</v>
      </c>
      <c r="X61" s="77" t="s">
        <v>1397</v>
      </c>
      <c r="Y61" s="50">
        <f t="shared" si="18"/>
        <v>3055714.2510056356</v>
      </c>
      <c r="Z61" s="36">
        <f t="shared" si="19"/>
        <v>1051821.2650836639</v>
      </c>
      <c r="AA61" s="35">
        <f t="shared" si="20"/>
        <v>0.34421453666274898</v>
      </c>
      <c r="AB61" s="36">
        <f t="shared" si="21"/>
        <v>4107535.5160892997</v>
      </c>
      <c r="AC61" s="36">
        <f t="shared" si="22"/>
        <v>2003892.9859219717</v>
      </c>
      <c r="AD61" s="18">
        <f t="shared" si="8"/>
        <v>3179496</v>
      </c>
      <c r="AE61" s="18" t="str">
        <f t="shared" si="9"/>
        <v/>
      </c>
      <c r="AF61" s="18">
        <f t="shared" si="10"/>
        <v>3402061</v>
      </c>
      <c r="AG61" s="18">
        <f t="shared" si="11"/>
        <v>3912370</v>
      </c>
      <c r="AH61" s="18" t="str">
        <f t="shared" si="12"/>
        <v/>
      </c>
      <c r="AI61" s="102">
        <f t="shared" si="13"/>
        <v>3484817.987788009</v>
      </c>
      <c r="AJ61" s="39">
        <f t="shared" si="23"/>
        <v>375733.67220723419</v>
      </c>
      <c r="AK61" s="35">
        <f t="shared" si="24"/>
        <v>0.1078201712468006</v>
      </c>
      <c r="AL61" s="34"/>
      <c r="AM61" s="42"/>
    </row>
    <row r="62" spans="1:39" s="17" customFormat="1" ht="93" customHeight="1" x14ac:dyDescent="0.25">
      <c r="A62" s="81">
        <v>55</v>
      </c>
      <c r="B62" s="82" t="s">
        <v>136</v>
      </c>
      <c r="C62" s="82" t="s">
        <v>806</v>
      </c>
      <c r="D62" s="83" t="s">
        <v>1391</v>
      </c>
      <c r="E62" s="64">
        <v>3886050</v>
      </c>
      <c r="F62" s="65">
        <v>3886050</v>
      </c>
      <c r="G62" s="25" t="s">
        <v>1392</v>
      </c>
      <c r="H62" s="52" t="s">
        <v>1393</v>
      </c>
      <c r="I62" s="62">
        <v>2000000</v>
      </c>
      <c r="J62" s="66">
        <v>2000000</v>
      </c>
      <c r="K62" s="28" t="s">
        <v>1394</v>
      </c>
      <c r="L62" s="55" t="s">
        <v>1395</v>
      </c>
      <c r="M62" s="67">
        <v>4158074</v>
      </c>
      <c r="N62" s="68">
        <v>4158074</v>
      </c>
      <c r="O62" s="25" t="s">
        <v>1398</v>
      </c>
      <c r="P62" s="75" t="s">
        <v>1399</v>
      </c>
      <c r="Q62" s="69">
        <v>4781785</v>
      </c>
      <c r="R62" s="63">
        <v>4781785</v>
      </c>
      <c r="S62" s="24" t="s">
        <v>80</v>
      </c>
      <c r="T62" s="54" t="s">
        <v>81</v>
      </c>
      <c r="U62" s="18">
        <v>5129587</v>
      </c>
      <c r="V62" s="18">
        <v>5129587</v>
      </c>
      <c r="W62" s="18" t="s">
        <v>1396</v>
      </c>
      <c r="X62" s="77" t="s">
        <v>1397</v>
      </c>
      <c r="Y62" s="50">
        <f t="shared" si="18"/>
        <v>3800323.8556088931</v>
      </c>
      <c r="Z62" s="36">
        <f t="shared" si="19"/>
        <v>1217038.4594957135</v>
      </c>
      <c r="AA62" s="35">
        <f t="shared" si="20"/>
        <v>0.3202459857992071</v>
      </c>
      <c r="AB62" s="36">
        <f t="shared" si="21"/>
        <v>5017362.3151046066</v>
      </c>
      <c r="AC62" s="36">
        <f t="shared" si="22"/>
        <v>2583285.3961131796</v>
      </c>
      <c r="AD62" s="18">
        <f t="shared" si="8"/>
        <v>3886050</v>
      </c>
      <c r="AE62" s="18" t="str">
        <f t="shared" si="9"/>
        <v/>
      </c>
      <c r="AF62" s="18">
        <f t="shared" si="10"/>
        <v>4158074</v>
      </c>
      <c r="AG62" s="18">
        <f t="shared" si="11"/>
        <v>4781785</v>
      </c>
      <c r="AH62" s="18" t="str">
        <f t="shared" si="12"/>
        <v/>
      </c>
      <c r="AI62" s="102">
        <f t="shared" si="13"/>
        <v>4259221.3868746851</v>
      </c>
      <c r="AJ62" s="39">
        <f t="shared" si="23"/>
        <v>459230.09089888696</v>
      </c>
      <c r="AK62" s="35">
        <f t="shared" si="24"/>
        <v>0.10782019744596066</v>
      </c>
      <c r="AL62" s="34"/>
      <c r="AM62" s="42"/>
    </row>
    <row r="63" spans="1:39" s="17" customFormat="1" ht="93" customHeight="1" x14ac:dyDescent="0.25">
      <c r="A63" s="81">
        <v>56</v>
      </c>
      <c r="B63" s="82" t="s">
        <v>137</v>
      </c>
      <c r="C63" s="82" t="s">
        <v>807</v>
      </c>
      <c r="D63" s="83" t="s">
        <v>1391</v>
      </c>
      <c r="E63" s="64">
        <v>60969</v>
      </c>
      <c r="F63" s="65">
        <v>60969</v>
      </c>
      <c r="G63" s="25" t="s">
        <v>1392</v>
      </c>
      <c r="H63" s="52" t="s">
        <v>1393</v>
      </c>
      <c r="I63" s="62">
        <v>120000</v>
      </c>
      <c r="J63" s="66">
        <v>120000</v>
      </c>
      <c r="K63" s="28" t="s">
        <v>1394</v>
      </c>
      <c r="L63" s="55" t="s">
        <v>1395</v>
      </c>
      <c r="M63" s="67">
        <v>65299</v>
      </c>
      <c r="N63" s="68">
        <v>65299</v>
      </c>
      <c r="O63" s="25" t="s">
        <v>1398</v>
      </c>
      <c r="P63" s="75" t="s">
        <v>1399</v>
      </c>
      <c r="Q63" s="69">
        <v>75094</v>
      </c>
      <c r="R63" s="63">
        <v>75094</v>
      </c>
      <c r="S63" s="24" t="s">
        <v>80</v>
      </c>
      <c r="T63" s="54" t="s">
        <v>81</v>
      </c>
      <c r="U63" s="18">
        <v>80555</v>
      </c>
      <c r="V63" s="18">
        <v>80555</v>
      </c>
      <c r="W63" s="18" t="s">
        <v>1396</v>
      </c>
      <c r="X63" s="77" t="s">
        <v>1397</v>
      </c>
      <c r="Y63" s="50">
        <f t="shared" si="18"/>
        <v>78015.144591076358</v>
      </c>
      <c r="Z63" s="36">
        <f t="shared" si="19"/>
        <v>23462.418061657674</v>
      </c>
      <c r="AA63" s="35">
        <f t="shared" si="20"/>
        <v>0.30074183909596169</v>
      </c>
      <c r="AB63" s="36">
        <f t="shared" si="21"/>
        <v>101477.56265273404</v>
      </c>
      <c r="AC63" s="36">
        <f t="shared" si="22"/>
        <v>54552.72652941868</v>
      </c>
      <c r="AD63" s="18">
        <f t="shared" si="8"/>
        <v>60969</v>
      </c>
      <c r="AE63" s="18" t="str">
        <f t="shared" si="9"/>
        <v/>
      </c>
      <c r="AF63" s="18">
        <f t="shared" si="10"/>
        <v>65299</v>
      </c>
      <c r="AG63" s="18">
        <f t="shared" si="11"/>
        <v>75094</v>
      </c>
      <c r="AH63" s="18">
        <f t="shared" si="12"/>
        <v>80555</v>
      </c>
      <c r="AI63" s="102">
        <f t="shared" si="13"/>
        <v>70053.257618243719</v>
      </c>
      <c r="AJ63" s="39">
        <f t="shared" si="23"/>
        <v>8946.0699145863309</v>
      </c>
      <c r="AK63" s="35">
        <f t="shared" si="24"/>
        <v>0.12770383874705832</v>
      </c>
      <c r="AL63" s="34"/>
      <c r="AM63" s="42"/>
    </row>
    <row r="64" spans="1:39" s="17" customFormat="1" ht="93" customHeight="1" x14ac:dyDescent="0.25">
      <c r="A64" s="81">
        <v>57</v>
      </c>
      <c r="B64" s="82" t="s">
        <v>138</v>
      </c>
      <c r="C64" s="82" t="s">
        <v>808</v>
      </c>
      <c r="D64" s="83" t="s">
        <v>1391</v>
      </c>
      <c r="E64" s="64">
        <v>51026</v>
      </c>
      <c r="F64" s="65">
        <v>51026</v>
      </c>
      <c r="G64" s="25" t="s">
        <v>1392</v>
      </c>
      <c r="H64" s="52" t="s">
        <v>1393</v>
      </c>
      <c r="I64" s="62">
        <v>130000</v>
      </c>
      <c r="J64" s="66">
        <v>130000</v>
      </c>
      <c r="K64" s="28" t="s">
        <v>1394</v>
      </c>
      <c r="L64" s="55" t="s">
        <v>1395</v>
      </c>
      <c r="M64" s="67">
        <v>54650</v>
      </c>
      <c r="N64" s="68">
        <v>54650</v>
      </c>
      <c r="O64" s="25" t="s">
        <v>1398</v>
      </c>
      <c r="P64" s="75" t="s">
        <v>1399</v>
      </c>
      <c r="Q64" s="69">
        <v>62848</v>
      </c>
      <c r="R64" s="63">
        <v>62848</v>
      </c>
      <c r="S64" s="24" t="s">
        <v>80</v>
      </c>
      <c r="T64" s="54" t="s">
        <v>81</v>
      </c>
      <c r="U64" s="18">
        <v>67419</v>
      </c>
      <c r="V64" s="18">
        <v>67419</v>
      </c>
      <c r="W64" s="18" t="s">
        <v>1396</v>
      </c>
      <c r="X64" s="77" t="s">
        <v>1397</v>
      </c>
      <c r="Y64" s="50">
        <f t="shared" si="18"/>
        <v>68751.117596966069</v>
      </c>
      <c r="Z64" s="36">
        <f t="shared" si="19"/>
        <v>32413.777900763129</v>
      </c>
      <c r="AA64" s="35">
        <f t="shared" si="20"/>
        <v>0.47146546898015113</v>
      </c>
      <c r="AB64" s="36">
        <f t="shared" si="21"/>
        <v>101164.8954977292</v>
      </c>
      <c r="AC64" s="36">
        <f t="shared" si="22"/>
        <v>36337.339696202936</v>
      </c>
      <c r="AD64" s="18">
        <f t="shared" si="8"/>
        <v>51026</v>
      </c>
      <c r="AE64" s="18" t="str">
        <f t="shared" si="9"/>
        <v/>
      </c>
      <c r="AF64" s="18">
        <f t="shared" si="10"/>
        <v>54650</v>
      </c>
      <c r="AG64" s="18">
        <f t="shared" si="11"/>
        <v>62848</v>
      </c>
      <c r="AH64" s="18">
        <f t="shared" si="12"/>
        <v>67419</v>
      </c>
      <c r="AI64" s="102">
        <f t="shared" si="13"/>
        <v>58629.186037914798</v>
      </c>
      <c r="AJ64" s="39">
        <f t="shared" si="23"/>
        <v>7487.6126313175864</v>
      </c>
      <c r="AK64" s="35">
        <f t="shared" si="24"/>
        <v>0.12771135226873925</v>
      </c>
      <c r="AL64" s="34"/>
      <c r="AM64" s="42"/>
    </row>
    <row r="65" spans="1:39" s="17" customFormat="1" ht="93" customHeight="1" x14ac:dyDescent="0.25">
      <c r="A65" s="81">
        <v>58</v>
      </c>
      <c r="B65" s="82" t="s">
        <v>139</v>
      </c>
      <c r="C65" s="82" t="s">
        <v>809</v>
      </c>
      <c r="D65" s="83" t="s">
        <v>1391</v>
      </c>
      <c r="E65" s="64">
        <v>147159</v>
      </c>
      <c r="F65" s="65">
        <v>147159</v>
      </c>
      <c r="G65" s="25" t="s">
        <v>1392</v>
      </c>
      <c r="H65" s="52" t="s">
        <v>1393</v>
      </c>
      <c r="I65" s="62">
        <v>150000</v>
      </c>
      <c r="J65" s="66">
        <v>150000</v>
      </c>
      <c r="K65" s="28" t="s">
        <v>1394</v>
      </c>
      <c r="L65" s="55" t="s">
        <v>1395</v>
      </c>
      <c r="M65" s="67">
        <v>157610</v>
      </c>
      <c r="N65" s="68">
        <v>157610</v>
      </c>
      <c r="O65" s="25" t="s">
        <v>1398</v>
      </c>
      <c r="P65" s="75" t="s">
        <v>1399</v>
      </c>
      <c r="Q65" s="69">
        <v>181252</v>
      </c>
      <c r="R65" s="63">
        <v>181252</v>
      </c>
      <c r="S65" s="24" t="s">
        <v>80</v>
      </c>
      <c r="T65" s="54" t="s">
        <v>81</v>
      </c>
      <c r="U65" s="18">
        <v>194435</v>
      </c>
      <c r="V65" s="18">
        <v>194435</v>
      </c>
      <c r="W65" s="18" t="s">
        <v>1396</v>
      </c>
      <c r="X65" s="77" t="s">
        <v>1397</v>
      </c>
      <c r="Y65" s="50">
        <f t="shared" si="18"/>
        <v>165083.55839983022</v>
      </c>
      <c r="Z65" s="36">
        <f t="shared" si="19"/>
        <v>20751.545260534142</v>
      </c>
      <c r="AA65" s="35">
        <f t="shared" si="20"/>
        <v>0.12570328300213987</v>
      </c>
      <c r="AB65" s="36">
        <f t="shared" si="21"/>
        <v>185835.10366036434</v>
      </c>
      <c r="AC65" s="36">
        <f t="shared" si="22"/>
        <v>144332.01313929609</v>
      </c>
      <c r="AD65" s="18">
        <f t="shared" si="8"/>
        <v>147159</v>
      </c>
      <c r="AE65" s="18">
        <f t="shared" si="9"/>
        <v>150000</v>
      </c>
      <c r="AF65" s="18">
        <f t="shared" si="10"/>
        <v>157610</v>
      </c>
      <c r="AG65" s="18">
        <f t="shared" si="11"/>
        <v>181252</v>
      </c>
      <c r="AH65" s="18" t="str">
        <f t="shared" si="12"/>
        <v/>
      </c>
      <c r="AI65" s="102">
        <f t="shared" si="13"/>
        <v>158466.02564245005</v>
      </c>
      <c r="AJ65" s="39">
        <f t="shared" si="23"/>
        <v>15473.555664961646</v>
      </c>
      <c r="AK65" s="35">
        <f t="shared" si="24"/>
        <v>9.7645887200294448E-2</v>
      </c>
      <c r="AL65" s="34"/>
      <c r="AM65" s="42"/>
    </row>
    <row r="66" spans="1:39" s="17" customFormat="1" ht="93" customHeight="1" x14ac:dyDescent="0.25">
      <c r="A66" s="81">
        <v>59</v>
      </c>
      <c r="B66" s="82" t="s">
        <v>140</v>
      </c>
      <c r="C66" s="82" t="s">
        <v>810</v>
      </c>
      <c r="D66" s="83" t="s">
        <v>1391</v>
      </c>
      <c r="E66" s="64">
        <v>172554</v>
      </c>
      <c r="F66" s="65">
        <v>172554</v>
      </c>
      <c r="G66" s="25" t="s">
        <v>1392</v>
      </c>
      <c r="H66" s="52" t="s">
        <v>1393</v>
      </c>
      <c r="I66" s="62">
        <v>200000</v>
      </c>
      <c r="J66" s="66">
        <v>200000</v>
      </c>
      <c r="K66" s="28" t="s">
        <v>1394</v>
      </c>
      <c r="L66" s="55" t="s">
        <v>1395</v>
      </c>
      <c r="M66" s="67">
        <v>184809</v>
      </c>
      <c r="N66" s="68">
        <v>184809</v>
      </c>
      <c r="O66" s="25" t="s">
        <v>1398</v>
      </c>
      <c r="P66" s="75" t="s">
        <v>1399</v>
      </c>
      <c r="Q66" s="69">
        <v>212530</v>
      </c>
      <c r="R66" s="63">
        <v>212530</v>
      </c>
      <c r="S66" s="24" t="s">
        <v>80</v>
      </c>
      <c r="T66" s="54" t="s">
        <v>81</v>
      </c>
      <c r="U66" s="18">
        <v>227988</v>
      </c>
      <c r="V66" s="18">
        <v>227988</v>
      </c>
      <c r="W66" s="18" t="s">
        <v>1396</v>
      </c>
      <c r="X66" s="77" t="s">
        <v>1397</v>
      </c>
      <c r="Y66" s="50">
        <f t="shared" si="18"/>
        <v>198610.4406619673</v>
      </c>
      <c r="Z66" s="36">
        <f t="shared" si="19"/>
        <v>21928.750584563633</v>
      </c>
      <c r="AA66" s="35">
        <f t="shared" si="20"/>
        <v>0.11041086516637923</v>
      </c>
      <c r="AB66" s="36">
        <f t="shared" si="21"/>
        <v>220539.19124653091</v>
      </c>
      <c r="AC66" s="36">
        <f t="shared" si="22"/>
        <v>176681.69007740368</v>
      </c>
      <c r="AD66" s="18" t="str">
        <f t="shared" si="8"/>
        <v/>
      </c>
      <c r="AE66" s="18">
        <f t="shared" si="9"/>
        <v>200000</v>
      </c>
      <c r="AF66" s="18">
        <f t="shared" si="10"/>
        <v>184809</v>
      </c>
      <c r="AG66" s="18">
        <f t="shared" si="11"/>
        <v>212530</v>
      </c>
      <c r="AH66" s="18" t="str">
        <f t="shared" si="12"/>
        <v/>
      </c>
      <c r="AI66" s="102">
        <f t="shared" si="13"/>
        <v>198788.43667518705</v>
      </c>
      <c r="AJ66" s="39">
        <f t="shared" si="23"/>
        <v>13881.769951990993</v>
      </c>
      <c r="AK66" s="35">
        <f t="shared" si="24"/>
        <v>6.9831878474266043E-2</v>
      </c>
      <c r="AL66" s="34"/>
      <c r="AM66" s="42"/>
    </row>
    <row r="67" spans="1:39" s="17" customFormat="1" ht="93" customHeight="1" x14ac:dyDescent="0.25">
      <c r="A67" s="81">
        <v>60</v>
      </c>
      <c r="B67" s="82" t="s">
        <v>141</v>
      </c>
      <c r="C67" s="82" t="s">
        <v>811</v>
      </c>
      <c r="D67" s="83" t="s">
        <v>1391</v>
      </c>
      <c r="E67" s="64">
        <v>208167</v>
      </c>
      <c r="F67" s="65">
        <v>208167</v>
      </c>
      <c r="G67" s="25" t="s">
        <v>1392</v>
      </c>
      <c r="H67" s="52" t="s">
        <v>1393</v>
      </c>
      <c r="I67" s="62">
        <v>250000</v>
      </c>
      <c r="J67" s="66">
        <v>250000</v>
      </c>
      <c r="K67" s="28" t="s">
        <v>1394</v>
      </c>
      <c r="L67" s="55" t="s">
        <v>1395</v>
      </c>
      <c r="M67" s="67">
        <v>222950</v>
      </c>
      <c r="N67" s="68">
        <v>222950</v>
      </c>
      <c r="O67" s="25" t="s">
        <v>1398</v>
      </c>
      <c r="P67" s="75" t="s">
        <v>1399</v>
      </c>
      <c r="Q67" s="69">
        <v>256393</v>
      </c>
      <c r="R67" s="63">
        <v>256393</v>
      </c>
      <c r="S67" s="24" t="s">
        <v>80</v>
      </c>
      <c r="T67" s="54" t="s">
        <v>81</v>
      </c>
      <c r="U67" s="18">
        <v>275041</v>
      </c>
      <c r="V67" s="18">
        <v>275041</v>
      </c>
      <c r="W67" s="18" t="s">
        <v>1396</v>
      </c>
      <c r="X67" s="77" t="s">
        <v>1397</v>
      </c>
      <c r="Y67" s="50">
        <f t="shared" si="18"/>
        <v>241308.48565686581</v>
      </c>
      <c r="Z67" s="36">
        <f t="shared" si="19"/>
        <v>26782.17223639636</v>
      </c>
      <c r="AA67" s="35">
        <f t="shared" si="20"/>
        <v>0.11098727905689935</v>
      </c>
      <c r="AB67" s="36">
        <f t="shared" si="21"/>
        <v>268090.65789326216</v>
      </c>
      <c r="AC67" s="36">
        <f t="shared" si="22"/>
        <v>214526.31342046947</v>
      </c>
      <c r="AD67" s="18" t="str">
        <f t="shared" si="8"/>
        <v/>
      </c>
      <c r="AE67" s="18">
        <f t="shared" si="9"/>
        <v>250000</v>
      </c>
      <c r="AF67" s="18">
        <f t="shared" si="10"/>
        <v>222950</v>
      </c>
      <c r="AG67" s="18">
        <f t="shared" si="11"/>
        <v>256393</v>
      </c>
      <c r="AH67" s="18" t="str">
        <f t="shared" si="12"/>
        <v/>
      </c>
      <c r="AI67" s="102">
        <f t="shared" si="13"/>
        <v>242671.0018589838</v>
      </c>
      <c r="AJ67" s="39">
        <f t="shared" si="23"/>
        <v>17752.967817616674</v>
      </c>
      <c r="AK67" s="35">
        <f t="shared" si="24"/>
        <v>7.3156527486266901E-2</v>
      </c>
      <c r="AL67" s="34"/>
      <c r="AM67" s="42"/>
    </row>
    <row r="68" spans="1:39" s="17" customFormat="1" ht="93" customHeight="1" x14ac:dyDescent="0.25">
      <c r="A68" s="81">
        <v>61</v>
      </c>
      <c r="B68" s="82" t="s">
        <v>142</v>
      </c>
      <c r="C68" s="82" t="s">
        <v>812</v>
      </c>
      <c r="D68" s="83" t="s">
        <v>1391</v>
      </c>
      <c r="E68" s="64">
        <v>270036</v>
      </c>
      <c r="F68" s="65">
        <v>270036</v>
      </c>
      <c r="G68" s="25" t="s">
        <v>1392</v>
      </c>
      <c r="H68" s="52" t="s">
        <v>1393</v>
      </c>
      <c r="I68" s="62">
        <v>300000</v>
      </c>
      <c r="J68" s="66">
        <v>300000</v>
      </c>
      <c r="K68" s="28" t="s">
        <v>1394</v>
      </c>
      <c r="L68" s="55" t="s">
        <v>1395</v>
      </c>
      <c r="M68" s="67">
        <v>289214</v>
      </c>
      <c r="N68" s="68">
        <v>289214</v>
      </c>
      <c r="O68" s="25" t="s">
        <v>1398</v>
      </c>
      <c r="P68" s="75" t="s">
        <v>1399</v>
      </c>
      <c r="Q68" s="69">
        <v>332596</v>
      </c>
      <c r="R68" s="63">
        <v>332596</v>
      </c>
      <c r="S68" s="24" t="s">
        <v>80</v>
      </c>
      <c r="T68" s="54" t="s">
        <v>81</v>
      </c>
      <c r="U68" s="18">
        <v>356787</v>
      </c>
      <c r="V68" s="18">
        <v>356787</v>
      </c>
      <c r="W68" s="18" t="s">
        <v>1396</v>
      </c>
      <c r="X68" s="77" t="s">
        <v>1397</v>
      </c>
      <c r="Y68" s="50">
        <f t="shared" si="18"/>
        <v>308189.37021002534</v>
      </c>
      <c r="Z68" s="36">
        <f t="shared" si="19"/>
        <v>34743.373250160963</v>
      </c>
      <c r="AA68" s="35">
        <f t="shared" si="20"/>
        <v>0.11273384681140688</v>
      </c>
      <c r="AB68" s="36">
        <f t="shared" si="21"/>
        <v>342932.74346018629</v>
      </c>
      <c r="AC68" s="36">
        <f t="shared" si="22"/>
        <v>273445.99695986439</v>
      </c>
      <c r="AD68" s="18" t="str">
        <f t="shared" si="8"/>
        <v/>
      </c>
      <c r="AE68" s="18">
        <f t="shared" si="9"/>
        <v>300000</v>
      </c>
      <c r="AF68" s="18">
        <f t="shared" si="10"/>
        <v>289214</v>
      </c>
      <c r="AG68" s="18">
        <f t="shared" si="11"/>
        <v>332596</v>
      </c>
      <c r="AH68" s="18" t="str">
        <f t="shared" si="12"/>
        <v/>
      </c>
      <c r="AI68" s="102">
        <f t="shared" si="13"/>
        <v>306727.36908873206</v>
      </c>
      <c r="AJ68" s="39">
        <f t="shared" si="23"/>
        <v>22586.260336762258</v>
      </c>
      <c r="AK68" s="35">
        <f t="shared" si="24"/>
        <v>7.3636273162921956E-2</v>
      </c>
      <c r="AL68" s="34"/>
      <c r="AM68" s="42"/>
    </row>
    <row r="69" spans="1:39" s="17" customFormat="1" ht="93" customHeight="1" x14ac:dyDescent="0.25">
      <c r="A69" s="81">
        <v>62</v>
      </c>
      <c r="B69" s="82" t="s">
        <v>143</v>
      </c>
      <c r="C69" s="82" t="s">
        <v>813</v>
      </c>
      <c r="D69" s="83" t="s">
        <v>1391</v>
      </c>
      <c r="E69" s="64">
        <v>289442</v>
      </c>
      <c r="F69" s="65">
        <v>289442</v>
      </c>
      <c r="G69" s="25" t="s">
        <v>1392</v>
      </c>
      <c r="H69" s="52" t="s">
        <v>1393</v>
      </c>
      <c r="I69" s="62">
        <v>350000</v>
      </c>
      <c r="J69" s="66">
        <v>350000</v>
      </c>
      <c r="K69" s="28" t="s">
        <v>1394</v>
      </c>
      <c r="L69" s="55" t="s">
        <v>1395</v>
      </c>
      <c r="M69" s="67">
        <v>309998</v>
      </c>
      <c r="N69" s="68">
        <v>309998</v>
      </c>
      <c r="O69" s="25" t="s">
        <v>1398</v>
      </c>
      <c r="P69" s="75" t="s">
        <v>1399</v>
      </c>
      <c r="Q69" s="69">
        <v>356498</v>
      </c>
      <c r="R69" s="63">
        <v>356498</v>
      </c>
      <c r="S69" s="24" t="s">
        <v>80</v>
      </c>
      <c r="T69" s="54" t="s">
        <v>81</v>
      </c>
      <c r="U69" s="18">
        <v>382427</v>
      </c>
      <c r="V69" s="18">
        <v>382427</v>
      </c>
      <c r="W69" s="18" t="s">
        <v>1396</v>
      </c>
      <c r="X69" s="77" t="s">
        <v>1397</v>
      </c>
      <c r="Y69" s="50">
        <f t="shared" si="18"/>
        <v>335984.17794106522</v>
      </c>
      <c r="Z69" s="36">
        <f t="shared" si="19"/>
        <v>37421.220771107939</v>
      </c>
      <c r="AA69" s="35">
        <f t="shared" si="20"/>
        <v>0.11137792559288899</v>
      </c>
      <c r="AB69" s="36">
        <f t="shared" si="21"/>
        <v>373405.39871217316</v>
      </c>
      <c r="AC69" s="36">
        <f t="shared" si="22"/>
        <v>298562.95716995728</v>
      </c>
      <c r="AD69" s="18" t="str">
        <f t="shared" si="8"/>
        <v/>
      </c>
      <c r="AE69" s="18">
        <f t="shared" si="9"/>
        <v>350000</v>
      </c>
      <c r="AF69" s="18">
        <f t="shared" si="10"/>
        <v>309998</v>
      </c>
      <c r="AG69" s="18">
        <f t="shared" si="11"/>
        <v>356498</v>
      </c>
      <c r="AH69" s="18" t="str">
        <f t="shared" si="12"/>
        <v/>
      </c>
      <c r="AI69" s="102">
        <f t="shared" si="13"/>
        <v>338190.45395225973</v>
      </c>
      <c r="AJ69" s="39">
        <f t="shared" si="23"/>
        <v>25181.454842800485</v>
      </c>
      <c r="AK69" s="35">
        <f t="shared" si="24"/>
        <v>7.4459389815761029E-2</v>
      </c>
      <c r="AL69" s="34"/>
      <c r="AM69" s="42"/>
    </row>
    <row r="70" spans="1:39" s="17" customFormat="1" ht="93" customHeight="1" x14ac:dyDescent="0.25">
      <c r="A70" s="81">
        <v>63</v>
      </c>
      <c r="B70" s="82" t="s">
        <v>144</v>
      </c>
      <c r="C70" s="82" t="s">
        <v>814</v>
      </c>
      <c r="D70" s="83" t="s">
        <v>1391</v>
      </c>
      <c r="E70" s="64">
        <v>53419</v>
      </c>
      <c r="F70" s="65">
        <v>53419</v>
      </c>
      <c r="G70" s="25" t="s">
        <v>1392</v>
      </c>
      <c r="H70" s="52" t="s">
        <v>1393</v>
      </c>
      <c r="I70" s="62">
        <v>150000</v>
      </c>
      <c r="J70" s="66">
        <v>150000</v>
      </c>
      <c r="K70" s="28" t="s">
        <v>1394</v>
      </c>
      <c r="L70" s="55" t="s">
        <v>1395</v>
      </c>
      <c r="M70" s="67">
        <v>57213</v>
      </c>
      <c r="N70" s="68">
        <v>57213</v>
      </c>
      <c r="O70" s="25" t="s">
        <v>1398</v>
      </c>
      <c r="P70" s="75" t="s">
        <v>1399</v>
      </c>
      <c r="Q70" s="69">
        <v>65795</v>
      </c>
      <c r="R70" s="63">
        <v>65795</v>
      </c>
      <c r="S70" s="24" t="s">
        <v>80</v>
      </c>
      <c r="T70" s="54" t="s">
        <v>81</v>
      </c>
      <c r="U70" s="18">
        <v>70580</v>
      </c>
      <c r="V70" s="18">
        <v>70580</v>
      </c>
      <c r="W70" s="18" t="s">
        <v>1396</v>
      </c>
      <c r="X70" s="77" t="s">
        <v>1397</v>
      </c>
      <c r="Y70" s="50">
        <f t="shared" si="18"/>
        <v>73389.048290185019</v>
      </c>
      <c r="Z70" s="36">
        <f t="shared" si="19"/>
        <v>40045.360983514685</v>
      </c>
      <c r="AA70" s="35">
        <f t="shared" si="20"/>
        <v>0.5456585405655181</v>
      </c>
      <c r="AB70" s="36">
        <f t="shared" si="21"/>
        <v>113434.40927369971</v>
      </c>
      <c r="AC70" s="36">
        <f t="shared" si="22"/>
        <v>33343.687306670334</v>
      </c>
      <c r="AD70" s="18">
        <f t="shared" si="8"/>
        <v>53419</v>
      </c>
      <c r="AE70" s="18" t="str">
        <f t="shared" si="9"/>
        <v/>
      </c>
      <c r="AF70" s="18">
        <f t="shared" si="10"/>
        <v>57213</v>
      </c>
      <c r="AG70" s="18">
        <f t="shared" si="11"/>
        <v>65795</v>
      </c>
      <c r="AH70" s="18">
        <f t="shared" si="12"/>
        <v>70580</v>
      </c>
      <c r="AI70" s="102">
        <f t="shared" si="13"/>
        <v>61378.497778165511</v>
      </c>
      <c r="AJ70" s="39">
        <f t="shared" si="23"/>
        <v>7838.3850962214574</v>
      </c>
      <c r="AK70" s="35">
        <f t="shared" si="24"/>
        <v>0.12770571747374773</v>
      </c>
      <c r="AL70" s="34"/>
      <c r="AM70" s="42"/>
    </row>
    <row r="71" spans="1:39" s="17" customFormat="1" ht="93" customHeight="1" x14ac:dyDescent="0.25">
      <c r="A71" s="81">
        <v>64</v>
      </c>
      <c r="B71" s="82" t="s">
        <v>145</v>
      </c>
      <c r="C71" s="82" t="s">
        <v>815</v>
      </c>
      <c r="D71" s="83" t="s">
        <v>1391</v>
      </c>
      <c r="E71" s="64">
        <v>368519</v>
      </c>
      <c r="F71" s="65">
        <v>368519</v>
      </c>
      <c r="G71" s="25" t="s">
        <v>1392</v>
      </c>
      <c r="H71" s="52" t="s">
        <v>1393</v>
      </c>
      <c r="I71" s="62">
        <v>350000</v>
      </c>
      <c r="J71" s="66">
        <v>350000</v>
      </c>
      <c r="K71" s="28" t="s">
        <v>1394</v>
      </c>
      <c r="L71" s="55" t="s">
        <v>1395</v>
      </c>
      <c r="M71" s="67">
        <v>394691</v>
      </c>
      <c r="N71" s="68">
        <v>394691</v>
      </c>
      <c r="O71" s="25" t="s">
        <v>1398</v>
      </c>
      <c r="P71" s="75" t="s">
        <v>1399</v>
      </c>
      <c r="Q71" s="69">
        <v>453894</v>
      </c>
      <c r="R71" s="63">
        <v>453894</v>
      </c>
      <c r="S71" s="24" t="s">
        <v>80</v>
      </c>
      <c r="T71" s="54" t="s">
        <v>81</v>
      </c>
      <c r="U71" s="18">
        <v>486908</v>
      </c>
      <c r="V71" s="18">
        <v>486908</v>
      </c>
      <c r="W71" s="18" t="s">
        <v>1396</v>
      </c>
      <c r="X71" s="77" t="s">
        <v>1397</v>
      </c>
      <c r="Y71" s="50">
        <f t="shared" si="18"/>
        <v>407602.93333150633</v>
      </c>
      <c r="Z71" s="36">
        <f t="shared" si="19"/>
        <v>57864.806474229117</v>
      </c>
      <c r="AA71" s="35">
        <f t="shared" si="20"/>
        <v>0.14196366547531017</v>
      </c>
      <c r="AB71" s="36">
        <f t="shared" si="21"/>
        <v>465467.73980573541</v>
      </c>
      <c r="AC71" s="36">
        <f t="shared" si="22"/>
        <v>349738.12685727724</v>
      </c>
      <c r="AD71" s="18">
        <f t="shared" si="8"/>
        <v>368519</v>
      </c>
      <c r="AE71" s="18">
        <f t="shared" si="9"/>
        <v>350000</v>
      </c>
      <c r="AF71" s="18">
        <f t="shared" si="10"/>
        <v>394691</v>
      </c>
      <c r="AG71" s="18">
        <f t="shared" si="11"/>
        <v>453894</v>
      </c>
      <c r="AH71" s="18" t="str">
        <f t="shared" si="12"/>
        <v/>
      </c>
      <c r="AI71" s="102">
        <f t="shared" si="13"/>
        <v>389883.53799893311</v>
      </c>
      <c r="AJ71" s="39">
        <f t="shared" si="23"/>
        <v>45288.944103390175</v>
      </c>
      <c r="AK71" s="35">
        <f t="shared" si="24"/>
        <v>0.11616018551548618</v>
      </c>
      <c r="AL71" s="34"/>
      <c r="AM71" s="42"/>
    </row>
    <row r="72" spans="1:39" s="17" customFormat="1" ht="93" customHeight="1" x14ac:dyDescent="0.25">
      <c r="A72" s="81">
        <v>65</v>
      </c>
      <c r="B72" s="82" t="s">
        <v>146</v>
      </c>
      <c r="C72" s="82" t="s">
        <v>816</v>
      </c>
      <c r="D72" s="83" t="s">
        <v>1391</v>
      </c>
      <c r="E72" s="64">
        <v>65703</v>
      </c>
      <c r="F72" s="65">
        <v>65703</v>
      </c>
      <c r="G72" s="25" t="s">
        <v>1392</v>
      </c>
      <c r="H72" s="52" t="s">
        <v>1393</v>
      </c>
      <c r="I72" s="62">
        <v>150000</v>
      </c>
      <c r="J72" s="66">
        <v>150000</v>
      </c>
      <c r="K72" s="28" t="s">
        <v>1394</v>
      </c>
      <c r="L72" s="55" t="s">
        <v>1395</v>
      </c>
      <c r="M72" s="67">
        <v>70369</v>
      </c>
      <c r="N72" s="68">
        <v>70369</v>
      </c>
      <c r="O72" s="25" t="s">
        <v>1398</v>
      </c>
      <c r="P72" s="75" t="s">
        <v>1399</v>
      </c>
      <c r="Q72" s="69">
        <v>80925</v>
      </c>
      <c r="R72" s="63">
        <v>80925</v>
      </c>
      <c r="S72" s="24" t="s">
        <v>80</v>
      </c>
      <c r="T72" s="54" t="s">
        <v>81</v>
      </c>
      <c r="U72" s="18">
        <v>86811</v>
      </c>
      <c r="V72" s="18">
        <v>86811</v>
      </c>
      <c r="W72" s="18" t="s">
        <v>1396</v>
      </c>
      <c r="X72" s="77" t="s">
        <v>1397</v>
      </c>
      <c r="Y72" s="50">
        <f t="shared" si="18"/>
        <v>86605.018955582054</v>
      </c>
      <c r="Z72" s="36">
        <f t="shared" si="19"/>
        <v>34151.667394140495</v>
      </c>
      <c r="AA72" s="35">
        <f t="shared" si="20"/>
        <v>0.39433820124970109</v>
      </c>
      <c r="AB72" s="36">
        <f t="shared" si="21"/>
        <v>120756.68634972256</v>
      </c>
      <c r="AC72" s="36">
        <f t="shared" si="22"/>
        <v>52453.351561441559</v>
      </c>
      <c r="AD72" s="18">
        <f t="shared" si="8"/>
        <v>65703</v>
      </c>
      <c r="AE72" s="18" t="str">
        <f t="shared" si="9"/>
        <v/>
      </c>
      <c r="AF72" s="18">
        <f t="shared" si="10"/>
        <v>70369</v>
      </c>
      <c r="AG72" s="18">
        <f t="shared" si="11"/>
        <v>80925</v>
      </c>
      <c r="AH72" s="18">
        <f t="shared" si="12"/>
        <v>86811</v>
      </c>
      <c r="AI72" s="102">
        <f t="shared" si="13"/>
        <v>75492.883108339709</v>
      </c>
      <c r="AJ72" s="39">
        <f t="shared" si="23"/>
        <v>9641.2395468632567</v>
      </c>
      <c r="AK72" s="35">
        <f t="shared" si="24"/>
        <v>0.12771057548599821</v>
      </c>
      <c r="AL72" s="34"/>
      <c r="AM72" s="42"/>
    </row>
    <row r="73" spans="1:39" s="17" customFormat="1" ht="93" customHeight="1" x14ac:dyDescent="0.25">
      <c r="A73" s="81">
        <v>66</v>
      </c>
      <c r="B73" s="82" t="s">
        <v>147</v>
      </c>
      <c r="C73" s="82" t="s">
        <v>817</v>
      </c>
      <c r="D73" s="83" t="s">
        <v>1391</v>
      </c>
      <c r="E73" s="64">
        <v>91220</v>
      </c>
      <c r="F73" s="65">
        <v>91220</v>
      </c>
      <c r="G73" s="25" t="s">
        <v>1392</v>
      </c>
      <c r="H73" s="52" t="s">
        <v>1393</v>
      </c>
      <c r="I73" s="62">
        <v>200000</v>
      </c>
      <c r="J73" s="66">
        <v>200000</v>
      </c>
      <c r="K73" s="28" t="s">
        <v>1394</v>
      </c>
      <c r="L73" s="55" t="s">
        <v>1395</v>
      </c>
      <c r="M73" s="67">
        <v>97698</v>
      </c>
      <c r="N73" s="68">
        <v>97698</v>
      </c>
      <c r="O73" s="25" t="s">
        <v>1398</v>
      </c>
      <c r="P73" s="75" t="s">
        <v>1399</v>
      </c>
      <c r="Q73" s="69">
        <v>112353</v>
      </c>
      <c r="R73" s="63">
        <v>112353</v>
      </c>
      <c r="S73" s="24" t="s">
        <v>80</v>
      </c>
      <c r="T73" s="54" t="s">
        <v>81</v>
      </c>
      <c r="U73" s="18">
        <v>120525</v>
      </c>
      <c r="V73" s="18">
        <v>120525</v>
      </c>
      <c r="W73" s="18" t="s">
        <v>1396</v>
      </c>
      <c r="X73" s="77" t="s">
        <v>1397</v>
      </c>
      <c r="Y73" s="50">
        <f t="shared" si="18"/>
        <v>119270.62912049679</v>
      </c>
      <c r="Z73" s="36">
        <f t="shared" si="19"/>
        <v>43844.631127425404</v>
      </c>
      <c r="AA73" s="35">
        <f t="shared" si="20"/>
        <v>0.36760627030088044</v>
      </c>
      <c r="AB73" s="36">
        <f t="shared" si="21"/>
        <v>163115.26024792218</v>
      </c>
      <c r="AC73" s="36">
        <f t="shared" si="22"/>
        <v>75425.997993071389</v>
      </c>
      <c r="AD73" s="18">
        <f t="shared" ref="AD73:AD136" si="25">IF(((IF(AND(F73&lt;=$AB73,F73&gt;=$AC73),F73,""))&lt;=0),"",(IF(AND(F73&lt;=$AB73,F73&gt;=$AC73),F73,"")))</f>
        <v>91220</v>
      </c>
      <c r="AE73" s="18" t="str">
        <f t="shared" ref="AE73:AE136" si="26">IF(((IF(AND(J73&lt;=$AB73,J73&gt;=$AC73),J73,""))&lt;=0),"",(IF(AND(J73&lt;=$AB73,J73&gt;=$AC73),J73,"")))</f>
        <v/>
      </c>
      <c r="AF73" s="18">
        <f t="shared" ref="AF73:AF136" si="27">IF(((IF(AND(N73&lt;=$AB73,N73&gt;=$AC73),N73,""))&lt;=0),"",(IF(AND(N73&lt;=$AB73,N73&gt;=$AC73),N73,"")))</f>
        <v>97698</v>
      </c>
      <c r="AG73" s="18">
        <f t="shared" ref="AG73:AG136" si="28">IF(((IF(AND(R73&lt;=$AB73,R73&gt;=$AC73),R73,""))&lt;=0),"",(IF(AND(R73&lt;=$AB73,R73&gt;=$AC73),R73,"")))</f>
        <v>112353</v>
      </c>
      <c r="AH73" s="18">
        <f t="shared" ref="AH73:AH136" si="29">IF(((IF(AND(V73&lt;=$AB73,V73&gt;=$AC73),V73,""))&lt;=0),"",(IF(AND(V73&lt;=$AB73,V73&gt;=$AC73),V73,"")))</f>
        <v>120525</v>
      </c>
      <c r="AI73" s="102">
        <f t="shared" ref="AI73:AI136" si="30">GEOMEAN(AD73:AH73)</f>
        <v>104811.609144602</v>
      </c>
      <c r="AJ73" s="39">
        <f t="shared" si="23"/>
        <v>13385.233580330229</v>
      </c>
      <c r="AK73" s="35">
        <f t="shared" si="24"/>
        <v>0.12770754775707585</v>
      </c>
      <c r="AL73" s="34"/>
      <c r="AM73" s="42"/>
    </row>
    <row r="74" spans="1:39" s="17" customFormat="1" ht="93" customHeight="1" x14ac:dyDescent="0.25">
      <c r="A74" s="81">
        <v>67</v>
      </c>
      <c r="B74" s="82" t="s">
        <v>148</v>
      </c>
      <c r="C74" s="82" t="s">
        <v>818</v>
      </c>
      <c r="D74" s="83" t="s">
        <v>1391</v>
      </c>
      <c r="E74" s="64">
        <v>104071</v>
      </c>
      <c r="F74" s="65">
        <v>104071</v>
      </c>
      <c r="G74" s="25" t="s">
        <v>1392</v>
      </c>
      <c r="H74" s="52" t="s">
        <v>1393</v>
      </c>
      <c r="I74" s="62">
        <v>250000</v>
      </c>
      <c r="J74" s="66">
        <v>250000</v>
      </c>
      <c r="K74" s="28" t="s">
        <v>1394</v>
      </c>
      <c r="L74" s="55" t="s">
        <v>1395</v>
      </c>
      <c r="M74" s="67">
        <v>111462</v>
      </c>
      <c r="N74" s="68">
        <v>111462</v>
      </c>
      <c r="O74" s="25" t="s">
        <v>1398</v>
      </c>
      <c r="P74" s="75" t="s">
        <v>1399</v>
      </c>
      <c r="Q74" s="69">
        <v>128181</v>
      </c>
      <c r="R74" s="63">
        <v>128181</v>
      </c>
      <c r="S74" s="24" t="s">
        <v>80</v>
      </c>
      <c r="T74" s="54" t="s">
        <v>81</v>
      </c>
      <c r="U74" s="18">
        <v>137504</v>
      </c>
      <c r="V74" s="18">
        <v>137504</v>
      </c>
      <c r="W74" s="18" t="s">
        <v>1396</v>
      </c>
      <c r="X74" s="77" t="s">
        <v>1397</v>
      </c>
      <c r="Y74" s="50">
        <f t="shared" si="18"/>
        <v>138582.09135958151</v>
      </c>
      <c r="Z74" s="36">
        <f t="shared" si="19"/>
        <v>59490.160020796713</v>
      </c>
      <c r="AA74" s="35">
        <f t="shared" si="20"/>
        <v>0.42927740112130719</v>
      </c>
      <c r="AB74" s="36">
        <f t="shared" si="21"/>
        <v>198072.25138037821</v>
      </c>
      <c r="AC74" s="36">
        <f t="shared" si="22"/>
        <v>79091.931338784794</v>
      </c>
      <c r="AD74" s="18">
        <f t="shared" si="25"/>
        <v>104071</v>
      </c>
      <c r="AE74" s="18" t="str">
        <f t="shared" si="26"/>
        <v/>
      </c>
      <c r="AF74" s="18">
        <f t="shared" si="27"/>
        <v>111462</v>
      </c>
      <c r="AG74" s="18">
        <f t="shared" si="28"/>
        <v>128181</v>
      </c>
      <c r="AH74" s="18">
        <f t="shared" si="29"/>
        <v>137504</v>
      </c>
      <c r="AI74" s="102">
        <f t="shared" si="30"/>
        <v>119577.33953944589</v>
      </c>
      <c r="AJ74" s="39">
        <f t="shared" si="23"/>
        <v>15270.651383181617</v>
      </c>
      <c r="AK74" s="35">
        <f t="shared" si="24"/>
        <v>0.12770522777975146</v>
      </c>
      <c r="AL74" s="34"/>
      <c r="AM74" s="42"/>
    </row>
    <row r="75" spans="1:39" s="17" customFormat="1" ht="93" customHeight="1" x14ac:dyDescent="0.25">
      <c r="A75" s="81">
        <v>68</v>
      </c>
      <c r="B75" s="82" t="s">
        <v>149</v>
      </c>
      <c r="C75" s="82" t="s">
        <v>819</v>
      </c>
      <c r="D75" s="83" t="s">
        <v>1391</v>
      </c>
      <c r="E75" s="64">
        <v>377822</v>
      </c>
      <c r="F75" s="65">
        <v>377822</v>
      </c>
      <c r="G75" s="25" t="s">
        <v>1392</v>
      </c>
      <c r="H75" s="52" t="s">
        <v>1393</v>
      </c>
      <c r="I75" s="62">
        <v>450000</v>
      </c>
      <c r="J75" s="66">
        <v>450000</v>
      </c>
      <c r="K75" s="28" t="s">
        <v>1394</v>
      </c>
      <c r="L75" s="55" t="s">
        <v>1395</v>
      </c>
      <c r="M75" s="67">
        <v>404654</v>
      </c>
      <c r="N75" s="68">
        <v>404654</v>
      </c>
      <c r="O75" s="25" t="s">
        <v>1398</v>
      </c>
      <c r="P75" s="75" t="s">
        <v>1399</v>
      </c>
      <c r="Q75" s="69">
        <v>465352</v>
      </c>
      <c r="R75" s="63">
        <v>465352</v>
      </c>
      <c r="S75" s="24" t="s">
        <v>80</v>
      </c>
      <c r="T75" s="54" t="s">
        <v>81</v>
      </c>
      <c r="U75" s="18">
        <v>499200</v>
      </c>
      <c r="V75" s="18">
        <v>499200</v>
      </c>
      <c r="W75" s="18" t="s">
        <v>1396</v>
      </c>
      <c r="X75" s="77" t="s">
        <v>1397</v>
      </c>
      <c r="Y75" s="50">
        <f t="shared" si="18"/>
        <v>437248.12026701536</v>
      </c>
      <c r="Z75" s="36">
        <f t="shared" si="19"/>
        <v>48376.235765094418</v>
      </c>
      <c r="AA75" s="35">
        <f t="shared" si="20"/>
        <v>0.11063795022275312</v>
      </c>
      <c r="AB75" s="36">
        <f t="shared" si="21"/>
        <v>485624.35603210976</v>
      </c>
      <c r="AC75" s="36">
        <f t="shared" si="22"/>
        <v>388871.88450192095</v>
      </c>
      <c r="AD75" s="18" t="str">
        <f t="shared" si="25"/>
        <v/>
      </c>
      <c r="AE75" s="18">
        <f t="shared" si="26"/>
        <v>450000</v>
      </c>
      <c r="AF75" s="18">
        <f t="shared" si="27"/>
        <v>404654</v>
      </c>
      <c r="AG75" s="18">
        <f t="shared" si="28"/>
        <v>465352</v>
      </c>
      <c r="AH75" s="18" t="str">
        <f t="shared" si="29"/>
        <v/>
      </c>
      <c r="AI75" s="102">
        <f t="shared" si="30"/>
        <v>439230.6574671024</v>
      </c>
      <c r="AJ75" s="39">
        <f t="shared" si="23"/>
        <v>31559.971546248264</v>
      </c>
      <c r="AK75" s="35">
        <f t="shared" si="24"/>
        <v>7.1852843169564154E-2</v>
      </c>
      <c r="AL75" s="34"/>
      <c r="AM75" s="42"/>
    </row>
    <row r="76" spans="1:39" s="17" customFormat="1" ht="93" customHeight="1" x14ac:dyDescent="0.25">
      <c r="A76" s="81">
        <v>69</v>
      </c>
      <c r="B76" s="82" t="s">
        <v>150</v>
      </c>
      <c r="C76" s="82" t="s">
        <v>820</v>
      </c>
      <c r="D76" s="83" t="s">
        <v>1391</v>
      </c>
      <c r="E76" s="64">
        <v>61620</v>
      </c>
      <c r="F76" s="65">
        <v>61620</v>
      </c>
      <c r="G76" s="25" t="s">
        <v>1392</v>
      </c>
      <c r="H76" s="52" t="s">
        <v>1393</v>
      </c>
      <c r="I76" s="62">
        <v>350000</v>
      </c>
      <c r="J76" s="66">
        <v>350000</v>
      </c>
      <c r="K76" s="28" t="s">
        <v>1394</v>
      </c>
      <c r="L76" s="55" t="s">
        <v>1395</v>
      </c>
      <c r="M76" s="67">
        <v>65997</v>
      </c>
      <c r="N76" s="68">
        <v>65997</v>
      </c>
      <c r="O76" s="25" t="s">
        <v>1398</v>
      </c>
      <c r="P76" s="75" t="s">
        <v>1399</v>
      </c>
      <c r="Q76" s="69">
        <v>75896</v>
      </c>
      <c r="R76" s="63">
        <v>75896</v>
      </c>
      <c r="S76" s="24" t="s">
        <v>80</v>
      </c>
      <c r="T76" s="54" t="s">
        <v>81</v>
      </c>
      <c r="U76" s="18">
        <v>81416</v>
      </c>
      <c r="V76" s="18">
        <v>81416</v>
      </c>
      <c r="W76" s="18" t="s">
        <v>1396</v>
      </c>
      <c r="X76" s="77" t="s">
        <v>1397</v>
      </c>
      <c r="Y76" s="50">
        <f t="shared" si="18"/>
        <v>97464.961678514694</v>
      </c>
      <c r="Z76" s="36">
        <f t="shared" si="19"/>
        <v>124914.3999633349</v>
      </c>
      <c r="AA76" s="35">
        <f t="shared" si="20"/>
        <v>1.2816339104032213</v>
      </c>
      <c r="AB76" s="36">
        <f t="shared" si="21"/>
        <v>222379.36164184959</v>
      </c>
      <c r="AC76" s="36">
        <f t="shared" si="22"/>
        <v>-27449.438284820208</v>
      </c>
      <c r="AD76" s="18">
        <f t="shared" si="25"/>
        <v>61620</v>
      </c>
      <c r="AE76" s="18" t="str">
        <f t="shared" si="26"/>
        <v/>
      </c>
      <c r="AF76" s="18">
        <f t="shared" si="27"/>
        <v>65997</v>
      </c>
      <c r="AG76" s="18">
        <f t="shared" si="28"/>
        <v>75896</v>
      </c>
      <c r="AH76" s="18">
        <f t="shared" si="29"/>
        <v>81416</v>
      </c>
      <c r="AI76" s="102">
        <f t="shared" si="30"/>
        <v>70801.691658732554</v>
      </c>
      <c r="AJ76" s="39">
        <f t="shared" si="23"/>
        <v>9041.8014567525934</v>
      </c>
      <c r="AK76" s="35">
        <f t="shared" si="24"/>
        <v>0.12770600878202878</v>
      </c>
      <c r="AL76" s="34"/>
      <c r="AM76" s="42"/>
    </row>
    <row r="77" spans="1:39" s="17" customFormat="1" ht="93" customHeight="1" x14ac:dyDescent="0.25">
      <c r="A77" s="81">
        <v>70</v>
      </c>
      <c r="B77" s="82" t="s">
        <v>151</v>
      </c>
      <c r="C77" s="82" t="s">
        <v>821</v>
      </c>
      <c r="D77" s="83" t="s">
        <v>1391</v>
      </c>
      <c r="E77" s="64">
        <v>158650</v>
      </c>
      <c r="F77" s="65">
        <v>158650</v>
      </c>
      <c r="G77" s="25" t="s">
        <v>1392</v>
      </c>
      <c r="H77" s="52" t="s">
        <v>1393</v>
      </c>
      <c r="I77" s="62">
        <v>390000</v>
      </c>
      <c r="J77" s="66">
        <v>390000</v>
      </c>
      <c r="K77" s="28" t="s">
        <v>1394</v>
      </c>
      <c r="L77" s="55" t="s">
        <v>1395</v>
      </c>
      <c r="M77" s="67">
        <v>169917</v>
      </c>
      <c r="N77" s="68">
        <v>169917</v>
      </c>
      <c r="O77" s="25" t="s">
        <v>1398</v>
      </c>
      <c r="P77" s="75" t="s">
        <v>1399</v>
      </c>
      <c r="Q77" s="69">
        <v>195404</v>
      </c>
      <c r="R77" s="63">
        <v>195404</v>
      </c>
      <c r="S77" s="24" t="s">
        <v>80</v>
      </c>
      <c r="T77" s="54" t="s">
        <v>81</v>
      </c>
      <c r="U77" s="18">
        <v>209617</v>
      </c>
      <c r="V77" s="18">
        <v>209617</v>
      </c>
      <c r="W77" s="18" t="s">
        <v>1396</v>
      </c>
      <c r="X77" s="77" t="s">
        <v>1397</v>
      </c>
      <c r="Y77" s="50">
        <f t="shared" si="18"/>
        <v>212236.60659784835</v>
      </c>
      <c r="Z77" s="36">
        <f t="shared" si="19"/>
        <v>94569.578281284528</v>
      </c>
      <c r="AA77" s="35">
        <f t="shared" si="20"/>
        <v>0.44558561219590886</v>
      </c>
      <c r="AB77" s="36">
        <f t="shared" si="21"/>
        <v>306806.1848791329</v>
      </c>
      <c r="AC77" s="36">
        <f t="shared" si="22"/>
        <v>117667.02831656382</v>
      </c>
      <c r="AD77" s="18">
        <f t="shared" si="25"/>
        <v>158650</v>
      </c>
      <c r="AE77" s="18" t="str">
        <f t="shared" si="26"/>
        <v/>
      </c>
      <c r="AF77" s="18">
        <f t="shared" si="27"/>
        <v>169917</v>
      </c>
      <c r="AG77" s="18">
        <f t="shared" si="28"/>
        <v>195404</v>
      </c>
      <c r="AH77" s="18">
        <f t="shared" si="29"/>
        <v>209617</v>
      </c>
      <c r="AI77" s="102">
        <f t="shared" si="30"/>
        <v>182288.47627327553</v>
      </c>
      <c r="AJ77" s="39">
        <f t="shared" si="23"/>
        <v>23279.32457496709</v>
      </c>
      <c r="AK77" s="35">
        <f t="shared" si="24"/>
        <v>0.12770595843956792</v>
      </c>
      <c r="AL77" s="34"/>
      <c r="AM77" s="42"/>
    </row>
    <row r="78" spans="1:39" s="17" customFormat="1" ht="93" customHeight="1" x14ac:dyDescent="0.25">
      <c r="A78" s="81">
        <v>71</v>
      </c>
      <c r="B78" s="82" t="s">
        <v>152</v>
      </c>
      <c r="C78" s="82" t="s">
        <v>822</v>
      </c>
      <c r="D78" s="83" t="s">
        <v>1391</v>
      </c>
      <c r="E78" s="64">
        <v>165363</v>
      </c>
      <c r="F78" s="65">
        <v>165363</v>
      </c>
      <c r="G78" s="25" t="s">
        <v>1392</v>
      </c>
      <c r="H78" s="52" t="s">
        <v>1393</v>
      </c>
      <c r="I78" s="62">
        <v>450000</v>
      </c>
      <c r="J78" s="66">
        <v>450000</v>
      </c>
      <c r="K78" s="28" t="s">
        <v>1394</v>
      </c>
      <c r="L78" s="55" t="s">
        <v>1395</v>
      </c>
      <c r="M78" s="67">
        <v>177107</v>
      </c>
      <c r="N78" s="68">
        <v>177107</v>
      </c>
      <c r="O78" s="25" t="s">
        <v>1398</v>
      </c>
      <c r="P78" s="75" t="s">
        <v>1399</v>
      </c>
      <c r="Q78" s="69">
        <v>203673</v>
      </c>
      <c r="R78" s="63">
        <v>203673</v>
      </c>
      <c r="S78" s="24" t="s">
        <v>80</v>
      </c>
      <c r="T78" s="54" t="s">
        <v>81</v>
      </c>
      <c r="U78" s="18">
        <v>218487</v>
      </c>
      <c r="V78" s="18">
        <v>218487</v>
      </c>
      <c r="W78" s="18" t="s">
        <v>1396</v>
      </c>
      <c r="X78" s="77" t="s">
        <v>1397</v>
      </c>
      <c r="Y78" s="50">
        <f t="shared" si="18"/>
        <v>225761.10858214088</v>
      </c>
      <c r="Z78" s="36">
        <f t="shared" si="19"/>
        <v>117649.7598127595</v>
      </c>
      <c r="AA78" s="35">
        <f t="shared" si="20"/>
        <v>0.52112500931467487</v>
      </c>
      <c r="AB78" s="36">
        <f t="shared" si="21"/>
        <v>343410.86839490035</v>
      </c>
      <c r="AC78" s="36">
        <f t="shared" si="22"/>
        <v>108111.34876938138</v>
      </c>
      <c r="AD78" s="18">
        <f t="shared" si="25"/>
        <v>165363</v>
      </c>
      <c r="AE78" s="18" t="str">
        <f t="shared" si="26"/>
        <v/>
      </c>
      <c r="AF78" s="18">
        <f t="shared" si="27"/>
        <v>177107</v>
      </c>
      <c r="AG78" s="18">
        <f t="shared" si="28"/>
        <v>203673</v>
      </c>
      <c r="AH78" s="18">
        <f t="shared" si="29"/>
        <v>218487</v>
      </c>
      <c r="AI78" s="102">
        <f t="shared" si="30"/>
        <v>190002.04827196628</v>
      </c>
      <c r="AJ78" s="39">
        <f t="shared" si="23"/>
        <v>24264.597606389438</v>
      </c>
      <c r="AK78" s="35">
        <f t="shared" si="24"/>
        <v>0.12770703172450767</v>
      </c>
      <c r="AL78" s="34"/>
      <c r="AM78" s="42"/>
    </row>
    <row r="79" spans="1:39" s="17" customFormat="1" ht="93" customHeight="1" x14ac:dyDescent="0.25">
      <c r="A79" s="81">
        <v>72</v>
      </c>
      <c r="B79" s="82" t="s">
        <v>153</v>
      </c>
      <c r="C79" s="82" t="s">
        <v>823</v>
      </c>
      <c r="D79" s="83" t="s">
        <v>1391</v>
      </c>
      <c r="E79" s="64">
        <v>180473</v>
      </c>
      <c r="F79" s="65">
        <v>180473</v>
      </c>
      <c r="G79" s="25" t="s">
        <v>1392</v>
      </c>
      <c r="H79" s="52" t="s">
        <v>1393</v>
      </c>
      <c r="I79" s="62">
        <v>500000</v>
      </c>
      <c r="J79" s="66">
        <v>500000</v>
      </c>
      <c r="K79" s="28" t="s">
        <v>1394</v>
      </c>
      <c r="L79" s="55" t="s">
        <v>1395</v>
      </c>
      <c r="M79" s="67">
        <v>193290</v>
      </c>
      <c r="N79" s="68">
        <v>193290</v>
      </c>
      <c r="O79" s="25" t="s">
        <v>1398</v>
      </c>
      <c r="P79" s="75" t="s">
        <v>1399</v>
      </c>
      <c r="Q79" s="69">
        <v>222283</v>
      </c>
      <c r="R79" s="63">
        <v>222283</v>
      </c>
      <c r="S79" s="24" t="s">
        <v>80</v>
      </c>
      <c r="T79" s="54" t="s">
        <v>81</v>
      </c>
      <c r="U79" s="18">
        <v>238451</v>
      </c>
      <c r="V79" s="18">
        <v>238451</v>
      </c>
      <c r="W79" s="18" t="s">
        <v>1396</v>
      </c>
      <c r="X79" s="77" t="s">
        <v>1397</v>
      </c>
      <c r="Y79" s="50">
        <f t="shared" si="18"/>
        <v>247274.54142924247</v>
      </c>
      <c r="Z79" s="36">
        <f t="shared" si="19"/>
        <v>132309.94928311327</v>
      </c>
      <c r="AA79" s="35">
        <f t="shared" si="20"/>
        <v>0.53507307512679669</v>
      </c>
      <c r="AB79" s="36">
        <f t="shared" si="21"/>
        <v>379584.49071235571</v>
      </c>
      <c r="AC79" s="36">
        <f t="shared" si="22"/>
        <v>114964.5921461292</v>
      </c>
      <c r="AD79" s="18">
        <f t="shared" si="25"/>
        <v>180473</v>
      </c>
      <c r="AE79" s="18" t="str">
        <f t="shared" si="26"/>
        <v/>
      </c>
      <c r="AF79" s="18">
        <f t="shared" si="27"/>
        <v>193290</v>
      </c>
      <c r="AG79" s="18">
        <f t="shared" si="28"/>
        <v>222283</v>
      </c>
      <c r="AH79" s="18">
        <f t="shared" si="29"/>
        <v>238451</v>
      </c>
      <c r="AI79" s="102">
        <f t="shared" si="30"/>
        <v>207363.23300388214</v>
      </c>
      <c r="AJ79" s="39">
        <f t="shared" si="23"/>
        <v>26481.619831812906</v>
      </c>
      <c r="AK79" s="35">
        <f t="shared" si="24"/>
        <v>0.12770643786845826</v>
      </c>
      <c r="AL79" s="34"/>
      <c r="AM79" s="42"/>
    </row>
    <row r="80" spans="1:39" s="17" customFormat="1" ht="93" customHeight="1" x14ac:dyDescent="0.25">
      <c r="A80" s="81">
        <v>73</v>
      </c>
      <c r="B80" s="82" t="s">
        <v>154</v>
      </c>
      <c r="C80" s="82" t="s">
        <v>824</v>
      </c>
      <c r="D80" s="83" t="s">
        <v>1391</v>
      </c>
      <c r="E80" s="64">
        <v>59108</v>
      </c>
      <c r="F80" s="65">
        <v>59108</v>
      </c>
      <c r="G80" s="25" t="s">
        <v>1392</v>
      </c>
      <c r="H80" s="52" t="s">
        <v>1393</v>
      </c>
      <c r="I80" s="62">
        <v>300000</v>
      </c>
      <c r="J80" s="66">
        <v>300000</v>
      </c>
      <c r="K80" s="28" t="s">
        <v>1394</v>
      </c>
      <c r="L80" s="55" t="s">
        <v>1395</v>
      </c>
      <c r="M80" s="67">
        <v>63305</v>
      </c>
      <c r="N80" s="68">
        <v>63305</v>
      </c>
      <c r="O80" s="25" t="s">
        <v>1398</v>
      </c>
      <c r="P80" s="75" t="s">
        <v>1399</v>
      </c>
      <c r="Q80" s="69">
        <v>72801</v>
      </c>
      <c r="R80" s="63">
        <v>72801</v>
      </c>
      <c r="S80" s="24" t="s">
        <v>80</v>
      </c>
      <c r="T80" s="54" t="s">
        <v>81</v>
      </c>
      <c r="U80" s="18">
        <v>78096</v>
      </c>
      <c r="V80" s="18">
        <v>78096</v>
      </c>
      <c r="W80" s="18" t="s">
        <v>1396</v>
      </c>
      <c r="X80" s="77" t="s">
        <v>1397</v>
      </c>
      <c r="Y80" s="50">
        <f t="shared" si="18"/>
        <v>91410.131463360391</v>
      </c>
      <c r="Z80" s="36">
        <f t="shared" si="19"/>
        <v>103878.99003889093</v>
      </c>
      <c r="AA80" s="35">
        <f t="shared" si="20"/>
        <v>1.1364056519328865</v>
      </c>
      <c r="AB80" s="36">
        <f t="shared" si="21"/>
        <v>195289.12150225131</v>
      </c>
      <c r="AC80" s="36">
        <f t="shared" si="22"/>
        <v>-12468.858575530539</v>
      </c>
      <c r="AD80" s="18">
        <f t="shared" si="25"/>
        <v>59108</v>
      </c>
      <c r="AE80" s="18" t="str">
        <f t="shared" si="26"/>
        <v/>
      </c>
      <c r="AF80" s="18">
        <f t="shared" si="27"/>
        <v>63305</v>
      </c>
      <c r="AG80" s="18">
        <f t="shared" si="28"/>
        <v>72801</v>
      </c>
      <c r="AH80" s="18">
        <f t="shared" si="29"/>
        <v>78096</v>
      </c>
      <c r="AI80" s="102">
        <f t="shared" si="30"/>
        <v>67914.514943168673</v>
      </c>
      <c r="AJ80" s="39">
        <f t="shared" si="23"/>
        <v>8672.9556861160854</v>
      </c>
      <c r="AK80" s="35">
        <f t="shared" si="24"/>
        <v>0.1277040069177211</v>
      </c>
      <c r="AL80" s="34"/>
      <c r="AM80" s="42"/>
    </row>
    <row r="81" spans="1:39" s="17" customFormat="1" ht="93" customHeight="1" x14ac:dyDescent="0.25">
      <c r="A81" s="81">
        <v>74</v>
      </c>
      <c r="B81" s="82" t="s">
        <v>155</v>
      </c>
      <c r="C81" s="82" t="s">
        <v>825</v>
      </c>
      <c r="D81" s="83" t="s">
        <v>1391</v>
      </c>
      <c r="E81" s="64">
        <v>92039</v>
      </c>
      <c r="F81" s="65">
        <v>92039</v>
      </c>
      <c r="G81" s="25" t="s">
        <v>1392</v>
      </c>
      <c r="H81" s="52" t="s">
        <v>1393</v>
      </c>
      <c r="I81" s="62">
        <v>350000</v>
      </c>
      <c r="J81" s="66">
        <v>350000</v>
      </c>
      <c r="K81" s="28" t="s">
        <v>1394</v>
      </c>
      <c r="L81" s="55" t="s">
        <v>1395</v>
      </c>
      <c r="M81" s="67">
        <v>98576</v>
      </c>
      <c r="N81" s="68">
        <v>98576</v>
      </c>
      <c r="O81" s="25" t="s">
        <v>1398</v>
      </c>
      <c r="P81" s="75" t="s">
        <v>1399</v>
      </c>
      <c r="Q81" s="69">
        <v>113362</v>
      </c>
      <c r="R81" s="63">
        <v>113362</v>
      </c>
      <c r="S81" s="24" t="s">
        <v>80</v>
      </c>
      <c r="T81" s="54" t="s">
        <v>81</v>
      </c>
      <c r="U81" s="18">
        <v>121607</v>
      </c>
      <c r="V81" s="18">
        <v>121607</v>
      </c>
      <c r="W81" s="18" t="s">
        <v>1396</v>
      </c>
      <c r="X81" s="77" t="s">
        <v>1397</v>
      </c>
      <c r="Y81" s="50">
        <f t="shared" si="18"/>
        <v>134353.02225105339</v>
      </c>
      <c r="Z81" s="36">
        <f t="shared" si="19"/>
        <v>109569.04510262012</v>
      </c>
      <c r="AA81" s="35">
        <f t="shared" si="20"/>
        <v>0.81553092938898175</v>
      </c>
      <c r="AB81" s="36">
        <f t="shared" si="21"/>
        <v>243922.06735367351</v>
      </c>
      <c r="AC81" s="36">
        <f t="shared" si="22"/>
        <v>24783.977148433274</v>
      </c>
      <c r="AD81" s="18">
        <f t="shared" si="25"/>
        <v>92039</v>
      </c>
      <c r="AE81" s="18" t="str">
        <f t="shared" si="26"/>
        <v/>
      </c>
      <c r="AF81" s="18">
        <f t="shared" si="27"/>
        <v>98576</v>
      </c>
      <c r="AG81" s="18">
        <f t="shared" si="28"/>
        <v>113362</v>
      </c>
      <c r="AH81" s="18">
        <f t="shared" si="29"/>
        <v>121607</v>
      </c>
      <c r="AI81" s="102">
        <f t="shared" si="30"/>
        <v>105752.90088475806</v>
      </c>
      <c r="AJ81" s="39">
        <f t="shared" si="23"/>
        <v>13505.252385646112</v>
      </c>
      <c r="AK81" s="35">
        <f t="shared" si="24"/>
        <v>0.12770573925308365</v>
      </c>
      <c r="AL81" s="34"/>
      <c r="AM81" s="42"/>
    </row>
    <row r="82" spans="1:39" s="17" customFormat="1" ht="93" customHeight="1" x14ac:dyDescent="0.25">
      <c r="A82" s="81">
        <v>75</v>
      </c>
      <c r="B82" s="82" t="s">
        <v>156</v>
      </c>
      <c r="C82" s="82" t="s">
        <v>826</v>
      </c>
      <c r="D82" s="83" t="s">
        <v>1391</v>
      </c>
      <c r="E82" s="64">
        <v>80764</v>
      </c>
      <c r="F82" s="65">
        <v>80764</v>
      </c>
      <c r="G82" s="25" t="s">
        <v>1392</v>
      </c>
      <c r="H82" s="52" t="s">
        <v>1393</v>
      </c>
      <c r="I82" s="62">
        <v>380000</v>
      </c>
      <c r="J82" s="66">
        <v>380000</v>
      </c>
      <c r="K82" s="28" t="s">
        <v>1394</v>
      </c>
      <c r="L82" s="55" t="s">
        <v>1395</v>
      </c>
      <c r="M82" s="67">
        <v>86500</v>
      </c>
      <c r="N82" s="68">
        <v>86500</v>
      </c>
      <c r="O82" s="25" t="s">
        <v>1398</v>
      </c>
      <c r="P82" s="75" t="s">
        <v>1399</v>
      </c>
      <c r="Q82" s="69">
        <v>99475</v>
      </c>
      <c r="R82" s="63">
        <v>99475</v>
      </c>
      <c r="S82" s="24" t="s">
        <v>80</v>
      </c>
      <c r="T82" s="54" t="s">
        <v>81</v>
      </c>
      <c r="U82" s="18">
        <v>106710</v>
      </c>
      <c r="V82" s="18">
        <v>106710</v>
      </c>
      <c r="W82" s="18" t="s">
        <v>1396</v>
      </c>
      <c r="X82" s="77" t="s">
        <v>1397</v>
      </c>
      <c r="Y82" s="50">
        <f t="shared" si="18"/>
        <v>123023.28468736606</v>
      </c>
      <c r="Z82" s="36">
        <f t="shared" si="19"/>
        <v>128598.49756198554</v>
      </c>
      <c r="AA82" s="35">
        <f t="shared" si="20"/>
        <v>1.0453183548853173</v>
      </c>
      <c r="AB82" s="36">
        <f t="shared" si="21"/>
        <v>251621.78224935161</v>
      </c>
      <c r="AC82" s="36">
        <f t="shared" si="22"/>
        <v>-5575.2128746194794</v>
      </c>
      <c r="AD82" s="18">
        <f t="shared" si="25"/>
        <v>80764</v>
      </c>
      <c r="AE82" s="18" t="str">
        <f t="shared" si="26"/>
        <v/>
      </c>
      <c r="AF82" s="18">
        <f t="shared" si="27"/>
        <v>86500</v>
      </c>
      <c r="AG82" s="18">
        <f t="shared" si="28"/>
        <v>99475</v>
      </c>
      <c r="AH82" s="18">
        <f t="shared" si="29"/>
        <v>106710</v>
      </c>
      <c r="AI82" s="102">
        <f t="shared" si="30"/>
        <v>92797.921474929986</v>
      </c>
      <c r="AJ82" s="39">
        <f t="shared" si="23"/>
        <v>11850.942589093916</v>
      </c>
      <c r="AK82" s="35">
        <f t="shared" si="24"/>
        <v>0.12770698309547301</v>
      </c>
      <c r="AL82" s="34"/>
      <c r="AM82" s="42"/>
    </row>
    <row r="83" spans="1:39" s="17" customFormat="1" ht="93" customHeight="1" x14ac:dyDescent="0.25">
      <c r="A83" s="81">
        <v>76</v>
      </c>
      <c r="B83" s="82" t="s">
        <v>157</v>
      </c>
      <c r="C83" s="82" t="s">
        <v>827</v>
      </c>
      <c r="D83" s="83" t="s">
        <v>1391</v>
      </c>
      <c r="E83" s="64">
        <v>211112</v>
      </c>
      <c r="F83" s="65">
        <v>211112</v>
      </c>
      <c r="G83" s="25" t="s">
        <v>1392</v>
      </c>
      <c r="H83" s="52" t="s">
        <v>1393</v>
      </c>
      <c r="I83" s="62">
        <v>380000</v>
      </c>
      <c r="J83" s="66">
        <v>380000</v>
      </c>
      <c r="K83" s="28" t="s">
        <v>1394</v>
      </c>
      <c r="L83" s="55" t="s">
        <v>1395</v>
      </c>
      <c r="M83" s="67">
        <v>226105</v>
      </c>
      <c r="N83" s="68">
        <v>226105</v>
      </c>
      <c r="O83" s="25" t="s">
        <v>1398</v>
      </c>
      <c r="P83" s="75" t="s">
        <v>1399</v>
      </c>
      <c r="Q83" s="69">
        <v>260021</v>
      </c>
      <c r="R83" s="63">
        <v>260021</v>
      </c>
      <c r="S83" s="24" t="s">
        <v>80</v>
      </c>
      <c r="T83" s="54" t="s">
        <v>81</v>
      </c>
      <c r="U83" s="18">
        <v>278934</v>
      </c>
      <c r="V83" s="18">
        <v>278934</v>
      </c>
      <c r="W83" s="18" t="s">
        <v>1396</v>
      </c>
      <c r="X83" s="77" t="s">
        <v>1397</v>
      </c>
      <c r="Y83" s="50">
        <f t="shared" ref="Y83:Y96" si="31">GEOMEAN(F83,J83,N83,R83,V83)</f>
        <v>265352.57865817443</v>
      </c>
      <c r="Z83" s="36">
        <f t="shared" ref="Z83:Z96" si="32">+STDEV(F83,J83,N83,R83,V83)</f>
        <v>66457.402990938514</v>
      </c>
      <c r="AA83" s="35">
        <f t="shared" ref="AA83:AA96" si="33">Z83/Y83</f>
        <v>0.25044943345566101</v>
      </c>
      <c r="AB83" s="36">
        <f t="shared" ref="AB83:AB96" si="34">+Y83+Z83</f>
        <v>331809.98164911295</v>
      </c>
      <c r="AC83" s="36">
        <f t="shared" ref="AC83:AC96" si="35">Y83-Z83</f>
        <v>198895.17566723592</v>
      </c>
      <c r="AD83" s="18">
        <f t="shared" si="25"/>
        <v>211112</v>
      </c>
      <c r="AE83" s="18" t="str">
        <f t="shared" si="26"/>
        <v/>
      </c>
      <c r="AF83" s="18">
        <f t="shared" si="27"/>
        <v>226105</v>
      </c>
      <c r="AG83" s="18">
        <f t="shared" si="28"/>
        <v>260021</v>
      </c>
      <c r="AH83" s="18">
        <f t="shared" si="29"/>
        <v>278934</v>
      </c>
      <c r="AI83" s="102">
        <f t="shared" si="30"/>
        <v>242567.85139098979</v>
      </c>
      <c r="AJ83" s="39">
        <f t="shared" ref="AJ83:AJ96" si="36">+STDEV(AD83:AH83)</f>
        <v>30977.954365430051</v>
      </c>
      <c r="AK83" s="35">
        <f t="shared" ref="AK83:AK96" si="37">+AJ83/AI83</f>
        <v>0.12770840895769558</v>
      </c>
      <c r="AL83" s="34"/>
      <c r="AM83" s="42"/>
    </row>
    <row r="84" spans="1:39" s="17" customFormat="1" ht="93" customHeight="1" x14ac:dyDescent="0.25">
      <c r="A84" s="81">
        <v>77</v>
      </c>
      <c r="B84" s="82" t="s">
        <v>158</v>
      </c>
      <c r="C84" s="82" t="s">
        <v>828</v>
      </c>
      <c r="D84" s="83" t="s">
        <v>1391</v>
      </c>
      <c r="E84" s="64">
        <v>178720</v>
      </c>
      <c r="F84" s="65">
        <v>178720</v>
      </c>
      <c r="G84" s="25" t="s">
        <v>1392</v>
      </c>
      <c r="H84" s="52" t="s">
        <v>1393</v>
      </c>
      <c r="I84" s="62">
        <v>390000</v>
      </c>
      <c r="J84" s="66">
        <v>390000</v>
      </c>
      <c r="K84" s="28" t="s">
        <v>1394</v>
      </c>
      <c r="L84" s="55" t="s">
        <v>1395</v>
      </c>
      <c r="M84" s="67">
        <v>191413</v>
      </c>
      <c r="N84" s="68">
        <v>191413</v>
      </c>
      <c r="O84" s="25" t="s">
        <v>1398</v>
      </c>
      <c r="P84" s="75" t="s">
        <v>1399</v>
      </c>
      <c r="Q84" s="69">
        <v>220125</v>
      </c>
      <c r="R84" s="63">
        <v>220125</v>
      </c>
      <c r="S84" s="24" t="s">
        <v>80</v>
      </c>
      <c r="T84" s="54" t="s">
        <v>81</v>
      </c>
      <c r="U84" s="18">
        <v>236136</v>
      </c>
      <c r="V84" s="18">
        <v>236136</v>
      </c>
      <c r="W84" s="18" t="s">
        <v>1396</v>
      </c>
      <c r="X84" s="77" t="s">
        <v>1397</v>
      </c>
      <c r="Y84" s="50">
        <f t="shared" si="31"/>
        <v>233457.67324032378</v>
      </c>
      <c r="Z84" s="36">
        <f t="shared" si="32"/>
        <v>85106.005138885448</v>
      </c>
      <c r="AA84" s="35">
        <f t="shared" si="33"/>
        <v>0.36454576094089841</v>
      </c>
      <c r="AB84" s="36">
        <f t="shared" si="34"/>
        <v>318563.67837920925</v>
      </c>
      <c r="AC84" s="36">
        <f t="shared" si="35"/>
        <v>148351.66810143832</v>
      </c>
      <c r="AD84" s="18">
        <f t="shared" si="25"/>
        <v>178720</v>
      </c>
      <c r="AE84" s="18" t="str">
        <f t="shared" si="26"/>
        <v/>
      </c>
      <c r="AF84" s="18">
        <f t="shared" si="27"/>
        <v>191413</v>
      </c>
      <c r="AG84" s="18">
        <f t="shared" si="28"/>
        <v>220125</v>
      </c>
      <c r="AH84" s="18">
        <f t="shared" si="29"/>
        <v>236136</v>
      </c>
      <c r="AI84" s="102">
        <f t="shared" si="30"/>
        <v>205349.68417482197</v>
      </c>
      <c r="AJ84" s="39">
        <f t="shared" si="36"/>
        <v>26224.926317023914</v>
      </c>
      <c r="AK84" s="35">
        <f t="shared" si="37"/>
        <v>0.12770862746834147</v>
      </c>
      <c r="AL84" s="34"/>
      <c r="AM84" s="42"/>
    </row>
    <row r="85" spans="1:39" s="17" customFormat="1" ht="93" customHeight="1" x14ac:dyDescent="0.25">
      <c r="A85" s="81">
        <v>78</v>
      </c>
      <c r="B85" s="82" t="s">
        <v>159</v>
      </c>
      <c r="C85" s="82" t="s">
        <v>829</v>
      </c>
      <c r="D85" s="83" t="s">
        <v>1391</v>
      </c>
      <c r="E85" s="64">
        <v>421208</v>
      </c>
      <c r="F85" s="65">
        <v>421208</v>
      </c>
      <c r="G85" s="25" t="s">
        <v>1392</v>
      </c>
      <c r="H85" s="52" t="s">
        <v>1393</v>
      </c>
      <c r="I85" s="62">
        <v>400000</v>
      </c>
      <c r="J85" s="66">
        <v>400000</v>
      </c>
      <c r="K85" s="28" t="s">
        <v>1394</v>
      </c>
      <c r="L85" s="55" t="s">
        <v>1395</v>
      </c>
      <c r="M85" s="67">
        <v>451122</v>
      </c>
      <c r="N85" s="68">
        <v>451122</v>
      </c>
      <c r="O85" s="25" t="s">
        <v>1398</v>
      </c>
      <c r="P85" s="75" t="s">
        <v>1399</v>
      </c>
      <c r="Q85" s="69">
        <v>518790</v>
      </c>
      <c r="R85" s="63">
        <v>518790</v>
      </c>
      <c r="S85" s="24" t="s">
        <v>80</v>
      </c>
      <c r="T85" s="54" t="s">
        <v>81</v>
      </c>
      <c r="U85" s="18">
        <v>556524</v>
      </c>
      <c r="V85" s="18">
        <v>556524</v>
      </c>
      <c r="W85" s="18" t="s">
        <v>1396</v>
      </c>
      <c r="X85" s="77" t="s">
        <v>1397</v>
      </c>
      <c r="Y85" s="50">
        <f t="shared" si="31"/>
        <v>465870.51065615623</v>
      </c>
      <c r="Z85" s="36">
        <f t="shared" si="32"/>
        <v>66149.064008495334</v>
      </c>
      <c r="AA85" s="35">
        <f t="shared" si="33"/>
        <v>0.14199023654733492</v>
      </c>
      <c r="AB85" s="36">
        <f t="shared" si="34"/>
        <v>532019.57466465153</v>
      </c>
      <c r="AC85" s="36">
        <f t="shared" si="35"/>
        <v>399721.44664766092</v>
      </c>
      <c r="AD85" s="18">
        <f t="shared" si="25"/>
        <v>421208</v>
      </c>
      <c r="AE85" s="18">
        <f t="shared" si="26"/>
        <v>400000</v>
      </c>
      <c r="AF85" s="18">
        <f t="shared" si="27"/>
        <v>451122</v>
      </c>
      <c r="AG85" s="18">
        <f t="shared" si="28"/>
        <v>518790</v>
      </c>
      <c r="AH85" s="18" t="str">
        <f t="shared" si="29"/>
        <v/>
      </c>
      <c r="AI85" s="102">
        <f t="shared" si="30"/>
        <v>445615.76961661829</v>
      </c>
      <c r="AJ85" s="39">
        <f t="shared" si="36"/>
        <v>51777.049767891047</v>
      </c>
      <c r="AK85" s="35">
        <f t="shared" si="37"/>
        <v>0.11619213972709491</v>
      </c>
      <c r="AL85" s="34"/>
      <c r="AM85" s="42"/>
    </row>
    <row r="86" spans="1:39" s="17" customFormat="1" ht="93" customHeight="1" x14ac:dyDescent="0.25">
      <c r="A86" s="81">
        <v>79</v>
      </c>
      <c r="B86" s="82" t="s">
        <v>160</v>
      </c>
      <c r="C86" s="82" t="s">
        <v>830</v>
      </c>
      <c r="D86" s="83" t="s">
        <v>1391</v>
      </c>
      <c r="E86" s="64">
        <v>596835</v>
      </c>
      <c r="F86" s="65">
        <v>596835</v>
      </c>
      <c r="G86" s="25" t="s">
        <v>1392</v>
      </c>
      <c r="H86" s="52" t="s">
        <v>1393</v>
      </c>
      <c r="I86" s="62">
        <v>390000</v>
      </c>
      <c r="J86" s="66">
        <v>390000</v>
      </c>
      <c r="K86" s="28" t="s">
        <v>1394</v>
      </c>
      <c r="L86" s="55" t="s">
        <v>1395</v>
      </c>
      <c r="M86" s="67">
        <v>639221</v>
      </c>
      <c r="N86" s="68">
        <v>639221</v>
      </c>
      <c r="O86" s="25" t="s">
        <v>1398</v>
      </c>
      <c r="P86" s="75" t="s">
        <v>1399</v>
      </c>
      <c r="Q86" s="69">
        <v>735104</v>
      </c>
      <c r="R86" s="63">
        <v>735104</v>
      </c>
      <c r="S86" s="24" t="s">
        <v>80</v>
      </c>
      <c r="T86" s="54" t="s">
        <v>81</v>
      </c>
      <c r="U86" s="18">
        <v>788571</v>
      </c>
      <c r="V86" s="18">
        <v>788571</v>
      </c>
      <c r="W86" s="18" t="s">
        <v>1396</v>
      </c>
      <c r="X86" s="77" t="s">
        <v>1397</v>
      </c>
      <c r="Y86" s="50">
        <f t="shared" si="31"/>
        <v>612564.60994794127</v>
      </c>
      <c r="Z86" s="36">
        <f t="shared" si="32"/>
        <v>154091.32231472351</v>
      </c>
      <c r="AA86" s="35">
        <f t="shared" si="33"/>
        <v>0.25155113405558793</v>
      </c>
      <c r="AB86" s="36">
        <f t="shared" si="34"/>
        <v>766655.93226266478</v>
      </c>
      <c r="AC86" s="36">
        <f t="shared" si="35"/>
        <v>458473.28763321775</v>
      </c>
      <c r="AD86" s="18">
        <f t="shared" si="25"/>
        <v>596835</v>
      </c>
      <c r="AE86" s="18" t="str">
        <f t="shared" si="26"/>
        <v/>
      </c>
      <c r="AF86" s="18">
        <f t="shared" si="27"/>
        <v>639221</v>
      </c>
      <c r="AG86" s="18">
        <f t="shared" si="28"/>
        <v>735104</v>
      </c>
      <c r="AH86" s="18" t="str">
        <f t="shared" si="29"/>
        <v/>
      </c>
      <c r="AI86" s="102">
        <f t="shared" si="30"/>
        <v>654562.87222003355</v>
      </c>
      <c r="AJ86" s="39">
        <f t="shared" si="36"/>
        <v>70838.359483639462</v>
      </c>
      <c r="AK86" s="35">
        <f t="shared" si="37"/>
        <v>0.10822239159911733</v>
      </c>
      <c r="AL86" s="34"/>
      <c r="AM86" s="42"/>
    </row>
    <row r="87" spans="1:39" s="17" customFormat="1" ht="93" customHeight="1" x14ac:dyDescent="0.25">
      <c r="A87" s="81">
        <v>80</v>
      </c>
      <c r="B87" s="82" t="s">
        <v>161</v>
      </c>
      <c r="C87" s="82" t="s">
        <v>831</v>
      </c>
      <c r="D87" s="83" t="s">
        <v>1391</v>
      </c>
      <c r="E87" s="64">
        <v>157260</v>
      </c>
      <c r="F87" s="65">
        <v>157260</v>
      </c>
      <c r="G87" s="25" t="s">
        <v>1392</v>
      </c>
      <c r="H87" s="52" t="s">
        <v>1393</v>
      </c>
      <c r="I87" s="62">
        <v>450000</v>
      </c>
      <c r="J87" s="66">
        <v>450000</v>
      </c>
      <c r="K87" s="28" t="s">
        <v>1394</v>
      </c>
      <c r="L87" s="55" t="s">
        <v>1395</v>
      </c>
      <c r="M87" s="67">
        <v>168428</v>
      </c>
      <c r="N87" s="68">
        <v>168428</v>
      </c>
      <c r="O87" s="25" t="s">
        <v>1398</v>
      </c>
      <c r="P87" s="75" t="s">
        <v>1399</v>
      </c>
      <c r="Q87" s="69">
        <v>193692</v>
      </c>
      <c r="R87" s="63">
        <v>193692</v>
      </c>
      <c r="S87" s="24" t="s">
        <v>80</v>
      </c>
      <c r="T87" s="54" t="s">
        <v>81</v>
      </c>
      <c r="U87" s="18">
        <v>207780</v>
      </c>
      <c r="V87" s="18">
        <v>207780</v>
      </c>
      <c r="W87" s="18" t="s">
        <v>1396</v>
      </c>
      <c r="X87" s="77" t="s">
        <v>1397</v>
      </c>
      <c r="Y87" s="50">
        <f t="shared" si="31"/>
        <v>216866.31523296432</v>
      </c>
      <c r="Z87" s="36">
        <f t="shared" si="32"/>
        <v>121600.45736756091</v>
      </c>
      <c r="AA87" s="35">
        <f t="shared" si="33"/>
        <v>0.56071620545096656</v>
      </c>
      <c r="AB87" s="36">
        <f t="shared" si="34"/>
        <v>338466.77260052523</v>
      </c>
      <c r="AC87" s="36">
        <f t="shared" si="35"/>
        <v>95265.857865403406</v>
      </c>
      <c r="AD87" s="18">
        <f t="shared" si="25"/>
        <v>157260</v>
      </c>
      <c r="AE87" s="18" t="str">
        <f t="shared" si="26"/>
        <v/>
      </c>
      <c r="AF87" s="18">
        <f t="shared" si="27"/>
        <v>168428</v>
      </c>
      <c r="AG87" s="18">
        <f t="shared" si="28"/>
        <v>193692</v>
      </c>
      <c r="AH87" s="18">
        <f t="shared" si="29"/>
        <v>207780</v>
      </c>
      <c r="AI87" s="102">
        <f t="shared" si="30"/>
        <v>180691.19791816507</v>
      </c>
      <c r="AJ87" s="39">
        <f t="shared" si="36"/>
        <v>23075.251157896419</v>
      </c>
      <c r="AK87" s="35">
        <f t="shared" si="37"/>
        <v>0.12770545230624453</v>
      </c>
      <c r="AL87" s="34"/>
      <c r="AM87" s="42"/>
    </row>
    <row r="88" spans="1:39" s="17" customFormat="1" ht="93" customHeight="1" x14ac:dyDescent="0.25">
      <c r="A88" s="81">
        <v>81</v>
      </c>
      <c r="B88" s="82" t="s">
        <v>162</v>
      </c>
      <c r="C88" s="82" t="s">
        <v>832</v>
      </c>
      <c r="D88" s="83" t="s">
        <v>1391</v>
      </c>
      <c r="E88" s="64">
        <v>690710</v>
      </c>
      <c r="F88" s="65">
        <v>690710</v>
      </c>
      <c r="G88" s="25" t="s">
        <v>1392</v>
      </c>
      <c r="H88" s="52" t="s">
        <v>1393</v>
      </c>
      <c r="I88" s="62">
        <v>450000</v>
      </c>
      <c r="J88" s="66">
        <v>450000</v>
      </c>
      <c r="K88" s="28" t="s">
        <v>1394</v>
      </c>
      <c r="L88" s="55" t="s">
        <v>1395</v>
      </c>
      <c r="M88" s="67">
        <v>739763</v>
      </c>
      <c r="N88" s="68">
        <v>739763</v>
      </c>
      <c r="O88" s="25" t="s">
        <v>1398</v>
      </c>
      <c r="P88" s="75" t="s">
        <v>1399</v>
      </c>
      <c r="Q88" s="69">
        <v>850727</v>
      </c>
      <c r="R88" s="63">
        <v>850727</v>
      </c>
      <c r="S88" s="24" t="s">
        <v>80</v>
      </c>
      <c r="T88" s="54" t="s">
        <v>81</v>
      </c>
      <c r="U88" s="18">
        <v>912605</v>
      </c>
      <c r="V88" s="18">
        <v>912605</v>
      </c>
      <c r="W88" s="18" t="s">
        <v>1396</v>
      </c>
      <c r="X88" s="77" t="s">
        <v>1397</v>
      </c>
      <c r="Y88" s="50">
        <f t="shared" si="31"/>
        <v>708491.72918554035</v>
      </c>
      <c r="Z88" s="36">
        <f t="shared" si="32"/>
        <v>178851.15265074474</v>
      </c>
      <c r="AA88" s="35">
        <f t="shared" si="33"/>
        <v>0.25243929503079221</v>
      </c>
      <c r="AB88" s="36">
        <f t="shared" si="34"/>
        <v>887342.88183628512</v>
      </c>
      <c r="AC88" s="36">
        <f t="shared" si="35"/>
        <v>529640.57653479557</v>
      </c>
      <c r="AD88" s="18">
        <f t="shared" si="25"/>
        <v>690710</v>
      </c>
      <c r="AE88" s="18" t="str">
        <f t="shared" si="26"/>
        <v/>
      </c>
      <c r="AF88" s="18">
        <f t="shared" si="27"/>
        <v>739763</v>
      </c>
      <c r="AG88" s="18">
        <f t="shared" si="28"/>
        <v>850727</v>
      </c>
      <c r="AH88" s="18" t="str">
        <f t="shared" si="29"/>
        <v/>
      </c>
      <c r="AI88" s="102">
        <f t="shared" si="30"/>
        <v>757517.82281666563</v>
      </c>
      <c r="AJ88" s="39">
        <f t="shared" si="36"/>
        <v>81980.329341861026</v>
      </c>
      <c r="AK88" s="35">
        <f t="shared" si="37"/>
        <v>0.10822231091149112</v>
      </c>
      <c r="AL88" s="34"/>
      <c r="AM88" s="42"/>
    </row>
    <row r="89" spans="1:39" s="17" customFormat="1" ht="93" customHeight="1" x14ac:dyDescent="0.25">
      <c r="A89" s="81">
        <v>82</v>
      </c>
      <c r="B89" s="82" t="s">
        <v>163</v>
      </c>
      <c r="C89" s="82" t="s">
        <v>833</v>
      </c>
      <c r="D89" s="83" t="s">
        <v>1391</v>
      </c>
      <c r="E89" s="64">
        <v>617954</v>
      </c>
      <c r="F89" s="65">
        <v>617954</v>
      </c>
      <c r="G89" s="25" t="s">
        <v>1392</v>
      </c>
      <c r="H89" s="52" t="s">
        <v>1393</v>
      </c>
      <c r="I89" s="62">
        <v>500000</v>
      </c>
      <c r="J89" s="66">
        <v>500000</v>
      </c>
      <c r="K89" s="28" t="s">
        <v>1394</v>
      </c>
      <c r="L89" s="55" t="s">
        <v>1395</v>
      </c>
      <c r="M89" s="67">
        <v>661840</v>
      </c>
      <c r="N89" s="68">
        <v>661840</v>
      </c>
      <c r="O89" s="25" t="s">
        <v>1398</v>
      </c>
      <c r="P89" s="75" t="s">
        <v>1399</v>
      </c>
      <c r="Q89" s="69">
        <v>761116</v>
      </c>
      <c r="R89" s="63">
        <v>761116</v>
      </c>
      <c r="S89" s="24" t="s">
        <v>80</v>
      </c>
      <c r="T89" s="54" t="s">
        <v>81</v>
      </c>
      <c r="U89" s="18">
        <v>816475</v>
      </c>
      <c r="V89" s="18">
        <v>816475</v>
      </c>
      <c r="W89" s="18" t="s">
        <v>1396</v>
      </c>
      <c r="X89" s="77" t="s">
        <v>1397</v>
      </c>
      <c r="Y89" s="50">
        <f t="shared" si="31"/>
        <v>661933.83579161356</v>
      </c>
      <c r="Z89" s="36">
        <f t="shared" si="32"/>
        <v>123916.8220541505</v>
      </c>
      <c r="AA89" s="35">
        <f t="shared" si="33"/>
        <v>0.18720424210670103</v>
      </c>
      <c r="AB89" s="36">
        <f t="shared" si="34"/>
        <v>785850.65784576407</v>
      </c>
      <c r="AC89" s="36">
        <f t="shared" si="35"/>
        <v>538017.01373746304</v>
      </c>
      <c r="AD89" s="18">
        <f t="shared" si="25"/>
        <v>617954</v>
      </c>
      <c r="AE89" s="18" t="str">
        <f t="shared" si="26"/>
        <v/>
      </c>
      <c r="AF89" s="18">
        <f t="shared" si="27"/>
        <v>661840</v>
      </c>
      <c r="AG89" s="18">
        <f t="shared" si="28"/>
        <v>761116</v>
      </c>
      <c r="AH89" s="18" t="str">
        <f t="shared" si="29"/>
        <v/>
      </c>
      <c r="AI89" s="102">
        <f t="shared" si="30"/>
        <v>677724.73576570547</v>
      </c>
      <c r="AJ89" s="39">
        <f t="shared" si="36"/>
        <v>73345.146869669115</v>
      </c>
      <c r="AK89" s="35">
        <f t="shared" si="37"/>
        <v>0.10822262048145913</v>
      </c>
      <c r="AL89" s="34"/>
      <c r="AM89" s="42"/>
    </row>
    <row r="90" spans="1:39" s="17" customFormat="1" ht="93" customHeight="1" x14ac:dyDescent="0.25">
      <c r="A90" s="81">
        <v>83</v>
      </c>
      <c r="B90" s="82" t="s">
        <v>164</v>
      </c>
      <c r="C90" s="82" t="s">
        <v>834</v>
      </c>
      <c r="D90" s="83" t="s">
        <v>1391</v>
      </c>
      <c r="E90" s="64">
        <v>565413</v>
      </c>
      <c r="F90" s="65">
        <v>565413</v>
      </c>
      <c r="G90" s="25" t="s">
        <v>1392</v>
      </c>
      <c r="H90" s="52" t="s">
        <v>1393</v>
      </c>
      <c r="I90" s="62">
        <v>550000</v>
      </c>
      <c r="J90" s="66">
        <v>550000</v>
      </c>
      <c r="K90" s="28" t="s">
        <v>1394</v>
      </c>
      <c r="L90" s="55" t="s">
        <v>1395</v>
      </c>
      <c r="M90" s="67">
        <v>605568</v>
      </c>
      <c r="N90" s="68">
        <v>605568</v>
      </c>
      <c r="O90" s="25" t="s">
        <v>1398</v>
      </c>
      <c r="P90" s="75" t="s">
        <v>1399</v>
      </c>
      <c r="Q90" s="69">
        <v>696403</v>
      </c>
      <c r="R90" s="63">
        <v>696403</v>
      </c>
      <c r="S90" s="24" t="s">
        <v>80</v>
      </c>
      <c r="T90" s="54" t="s">
        <v>81</v>
      </c>
      <c r="U90" s="18">
        <v>747056</v>
      </c>
      <c r="V90" s="18">
        <v>747056</v>
      </c>
      <c r="W90" s="18" t="s">
        <v>1396</v>
      </c>
      <c r="X90" s="77" t="s">
        <v>1397</v>
      </c>
      <c r="Y90" s="50">
        <f t="shared" si="31"/>
        <v>628378.09549696278</v>
      </c>
      <c r="Z90" s="36">
        <f t="shared" si="32"/>
        <v>85495.856651068185</v>
      </c>
      <c r="AA90" s="35">
        <f t="shared" si="33"/>
        <v>0.13605798366261068</v>
      </c>
      <c r="AB90" s="36">
        <f t="shared" si="34"/>
        <v>713873.95214803098</v>
      </c>
      <c r="AC90" s="36">
        <f t="shared" si="35"/>
        <v>542882.23884589458</v>
      </c>
      <c r="AD90" s="18">
        <f t="shared" si="25"/>
        <v>565413</v>
      </c>
      <c r="AE90" s="18">
        <f t="shared" si="26"/>
        <v>550000</v>
      </c>
      <c r="AF90" s="18">
        <f t="shared" si="27"/>
        <v>605568</v>
      </c>
      <c r="AG90" s="18">
        <f t="shared" si="28"/>
        <v>696403</v>
      </c>
      <c r="AH90" s="18" t="str">
        <f t="shared" si="29"/>
        <v/>
      </c>
      <c r="AI90" s="102">
        <f t="shared" si="30"/>
        <v>601780.35686628206</v>
      </c>
      <c r="AJ90" s="39">
        <f t="shared" si="36"/>
        <v>65689.295774375089</v>
      </c>
      <c r="AK90" s="35">
        <f t="shared" si="37"/>
        <v>0.10915825853214332</v>
      </c>
      <c r="AL90" s="34"/>
      <c r="AM90" s="42"/>
    </row>
    <row r="91" spans="1:39" s="17" customFormat="1" ht="93" customHeight="1" x14ac:dyDescent="0.25">
      <c r="A91" s="81">
        <v>84</v>
      </c>
      <c r="B91" s="82" t="s">
        <v>165</v>
      </c>
      <c r="C91" s="82" t="s">
        <v>835</v>
      </c>
      <c r="D91" s="83" t="s">
        <v>1391</v>
      </c>
      <c r="E91" s="64">
        <v>651389</v>
      </c>
      <c r="F91" s="65">
        <v>651389</v>
      </c>
      <c r="G91" s="25" t="s">
        <v>1392</v>
      </c>
      <c r="H91" s="52" t="s">
        <v>1393</v>
      </c>
      <c r="I91" s="62">
        <v>600000</v>
      </c>
      <c r="J91" s="66">
        <v>600000</v>
      </c>
      <c r="K91" s="28" t="s">
        <v>1394</v>
      </c>
      <c r="L91" s="55" t="s">
        <v>1395</v>
      </c>
      <c r="M91" s="67">
        <v>697650</v>
      </c>
      <c r="N91" s="68">
        <v>697650</v>
      </c>
      <c r="O91" s="25" t="s">
        <v>1398</v>
      </c>
      <c r="P91" s="75" t="s">
        <v>1399</v>
      </c>
      <c r="Q91" s="69">
        <v>802297</v>
      </c>
      <c r="R91" s="63">
        <v>802297</v>
      </c>
      <c r="S91" s="24" t="s">
        <v>80</v>
      </c>
      <c r="T91" s="54" t="s">
        <v>81</v>
      </c>
      <c r="U91" s="18">
        <v>860652</v>
      </c>
      <c r="V91" s="18">
        <v>860652</v>
      </c>
      <c r="W91" s="18" t="s">
        <v>1396</v>
      </c>
      <c r="X91" s="77" t="s">
        <v>1397</v>
      </c>
      <c r="Y91" s="50">
        <f t="shared" si="31"/>
        <v>716074.82244205358</v>
      </c>
      <c r="Z91" s="36">
        <f t="shared" si="32"/>
        <v>107394.1696569234</v>
      </c>
      <c r="AA91" s="35">
        <f t="shared" si="33"/>
        <v>0.14997618445887195</v>
      </c>
      <c r="AB91" s="36">
        <f t="shared" si="34"/>
        <v>823468.99209897697</v>
      </c>
      <c r="AC91" s="36">
        <f t="shared" si="35"/>
        <v>608680.65278513019</v>
      </c>
      <c r="AD91" s="18">
        <f t="shared" si="25"/>
        <v>651389</v>
      </c>
      <c r="AE91" s="18" t="str">
        <f t="shared" si="26"/>
        <v/>
      </c>
      <c r="AF91" s="18">
        <f t="shared" si="27"/>
        <v>697650</v>
      </c>
      <c r="AG91" s="18">
        <f t="shared" si="28"/>
        <v>802297</v>
      </c>
      <c r="AH91" s="18" t="str">
        <f t="shared" si="29"/>
        <v/>
      </c>
      <c r="AI91" s="102">
        <f t="shared" si="30"/>
        <v>714393.88598814548</v>
      </c>
      <c r="AJ91" s="39">
        <f t="shared" si="36"/>
        <v>77313.538264653238</v>
      </c>
      <c r="AK91" s="35">
        <f t="shared" si="37"/>
        <v>0.10822256430388343</v>
      </c>
      <c r="AL91" s="34"/>
      <c r="AM91" s="42"/>
    </row>
    <row r="92" spans="1:39" s="17" customFormat="1" ht="93" customHeight="1" x14ac:dyDescent="0.25">
      <c r="A92" s="81">
        <v>85</v>
      </c>
      <c r="B92" s="82" t="s">
        <v>166</v>
      </c>
      <c r="C92" s="82" t="s">
        <v>836</v>
      </c>
      <c r="D92" s="83" t="s">
        <v>1391</v>
      </c>
      <c r="E92" s="64">
        <v>771658</v>
      </c>
      <c r="F92" s="65">
        <v>771658</v>
      </c>
      <c r="G92" s="25" t="s">
        <v>1392</v>
      </c>
      <c r="H92" s="52" t="s">
        <v>1393</v>
      </c>
      <c r="I92" s="62">
        <v>900000</v>
      </c>
      <c r="J92" s="66">
        <v>900000</v>
      </c>
      <c r="K92" s="28" t="s">
        <v>1394</v>
      </c>
      <c r="L92" s="55" t="s">
        <v>1395</v>
      </c>
      <c r="M92" s="67">
        <v>826460</v>
      </c>
      <c r="N92" s="68">
        <v>826460</v>
      </c>
      <c r="O92" s="25" t="s">
        <v>1398</v>
      </c>
      <c r="P92" s="75" t="s">
        <v>1399</v>
      </c>
      <c r="Q92" s="69">
        <v>950429</v>
      </c>
      <c r="R92" s="63">
        <v>950429</v>
      </c>
      <c r="S92" s="24" t="s">
        <v>80</v>
      </c>
      <c r="T92" s="54" t="s">
        <v>81</v>
      </c>
      <c r="U92" s="18">
        <v>1019558</v>
      </c>
      <c r="V92" s="18">
        <v>1019558</v>
      </c>
      <c r="W92" s="18" t="s">
        <v>1396</v>
      </c>
      <c r="X92" s="77" t="s">
        <v>1397</v>
      </c>
      <c r="Y92" s="50">
        <f t="shared" si="31"/>
        <v>889291.54953084444</v>
      </c>
      <c r="Z92" s="36">
        <f t="shared" si="32"/>
        <v>98124.336639795947</v>
      </c>
      <c r="AA92" s="35">
        <f t="shared" si="33"/>
        <v>0.11033989549497296</v>
      </c>
      <c r="AB92" s="36">
        <f t="shared" si="34"/>
        <v>987415.88617064035</v>
      </c>
      <c r="AC92" s="36">
        <f t="shared" si="35"/>
        <v>791167.21289104852</v>
      </c>
      <c r="AD92" s="18" t="str">
        <f t="shared" si="25"/>
        <v/>
      </c>
      <c r="AE92" s="18">
        <f t="shared" si="26"/>
        <v>900000</v>
      </c>
      <c r="AF92" s="18">
        <f t="shared" si="27"/>
        <v>826460</v>
      </c>
      <c r="AG92" s="18">
        <f t="shared" si="28"/>
        <v>950429</v>
      </c>
      <c r="AH92" s="18" t="str">
        <f t="shared" si="29"/>
        <v/>
      </c>
      <c r="AI92" s="102">
        <f t="shared" si="30"/>
        <v>890829.67542405741</v>
      </c>
      <c r="AJ92" s="39">
        <f t="shared" si="36"/>
        <v>62342.506368715505</v>
      </c>
      <c r="AK92" s="35">
        <f t="shared" si="37"/>
        <v>6.9982520888787078E-2</v>
      </c>
      <c r="AL92" s="34"/>
      <c r="AM92" s="42"/>
    </row>
    <row r="93" spans="1:39" s="17" customFormat="1" ht="93" customHeight="1" x14ac:dyDescent="0.25">
      <c r="A93" s="81">
        <v>86</v>
      </c>
      <c r="B93" s="82" t="s">
        <v>167</v>
      </c>
      <c r="C93" s="82" t="s">
        <v>837</v>
      </c>
      <c r="D93" s="83" t="s">
        <v>1391</v>
      </c>
      <c r="E93" s="64">
        <v>927353</v>
      </c>
      <c r="F93" s="65">
        <v>927353</v>
      </c>
      <c r="G93" s="25" t="s">
        <v>1392</v>
      </c>
      <c r="H93" s="52" t="s">
        <v>1393</v>
      </c>
      <c r="I93" s="62">
        <v>1500000</v>
      </c>
      <c r="J93" s="66">
        <v>1500000</v>
      </c>
      <c r="K93" s="28" t="s">
        <v>1394</v>
      </c>
      <c r="L93" s="55" t="s">
        <v>1395</v>
      </c>
      <c r="M93" s="67">
        <v>992268</v>
      </c>
      <c r="N93" s="68">
        <v>992268</v>
      </c>
      <c r="O93" s="25" t="s">
        <v>1398</v>
      </c>
      <c r="P93" s="75" t="s">
        <v>1399</v>
      </c>
      <c r="Q93" s="69">
        <v>1141108</v>
      </c>
      <c r="R93" s="63">
        <v>1141108</v>
      </c>
      <c r="S93" s="24" t="s">
        <v>80</v>
      </c>
      <c r="T93" s="54" t="s">
        <v>81</v>
      </c>
      <c r="U93" s="18">
        <v>1324106</v>
      </c>
      <c r="V93" s="18">
        <v>1324106</v>
      </c>
      <c r="W93" s="18" t="s">
        <v>1396</v>
      </c>
      <c r="X93" s="77" t="s">
        <v>1397</v>
      </c>
      <c r="Y93" s="50">
        <f t="shared" si="31"/>
        <v>1158358.4362615899</v>
      </c>
      <c r="Z93" s="36">
        <f t="shared" si="32"/>
        <v>236488.34109105676</v>
      </c>
      <c r="AA93" s="35">
        <f t="shared" si="33"/>
        <v>0.20415817219261057</v>
      </c>
      <c r="AB93" s="36">
        <f t="shared" si="34"/>
        <v>1394846.7773526467</v>
      </c>
      <c r="AC93" s="36">
        <f t="shared" si="35"/>
        <v>921870.09517053305</v>
      </c>
      <c r="AD93" s="18">
        <f t="shared" si="25"/>
        <v>927353</v>
      </c>
      <c r="AE93" s="18" t="str">
        <f t="shared" si="26"/>
        <v/>
      </c>
      <c r="AF93" s="18">
        <f t="shared" si="27"/>
        <v>992268</v>
      </c>
      <c r="AG93" s="18">
        <f t="shared" si="28"/>
        <v>1141108</v>
      </c>
      <c r="AH93" s="18">
        <f t="shared" si="29"/>
        <v>1324106</v>
      </c>
      <c r="AI93" s="102">
        <f t="shared" si="30"/>
        <v>1085877.6457465768</v>
      </c>
      <c r="AJ93" s="39">
        <f t="shared" si="36"/>
        <v>176322.66164312707</v>
      </c>
      <c r="AK93" s="35">
        <f t="shared" si="37"/>
        <v>0.16237801959897555</v>
      </c>
      <c r="AL93" s="34"/>
      <c r="AM93" s="42"/>
    </row>
    <row r="94" spans="1:39" s="17" customFormat="1" ht="93" customHeight="1" x14ac:dyDescent="0.25">
      <c r="A94" s="81">
        <v>87</v>
      </c>
      <c r="B94" s="82" t="s">
        <v>168</v>
      </c>
      <c r="C94" s="82" t="s">
        <v>838</v>
      </c>
      <c r="D94" s="83" t="s">
        <v>1391</v>
      </c>
      <c r="E94" s="64">
        <v>653642</v>
      </c>
      <c r="F94" s="65">
        <v>653642</v>
      </c>
      <c r="G94" s="25" t="s">
        <v>1392</v>
      </c>
      <c r="H94" s="52" t="s">
        <v>1393</v>
      </c>
      <c r="I94" s="62">
        <v>500000</v>
      </c>
      <c r="J94" s="66">
        <v>500000</v>
      </c>
      <c r="K94" s="28" t="s">
        <v>1394</v>
      </c>
      <c r="L94" s="55" t="s">
        <v>1395</v>
      </c>
      <c r="M94" s="67">
        <v>700062</v>
      </c>
      <c r="N94" s="68">
        <v>700062</v>
      </c>
      <c r="O94" s="25" t="s">
        <v>1398</v>
      </c>
      <c r="P94" s="75" t="s">
        <v>1399</v>
      </c>
      <c r="Q94" s="69">
        <v>805072</v>
      </c>
      <c r="R94" s="63">
        <v>805072</v>
      </c>
      <c r="S94" s="24" t="s">
        <v>80</v>
      </c>
      <c r="T94" s="54" t="s">
        <v>81</v>
      </c>
      <c r="U94" s="18">
        <v>863628</v>
      </c>
      <c r="V94" s="18">
        <v>863628</v>
      </c>
      <c r="W94" s="18" t="s">
        <v>1396</v>
      </c>
      <c r="X94" s="77" t="s">
        <v>1397</v>
      </c>
      <c r="Y94" s="50">
        <f t="shared" si="31"/>
        <v>692343.43605200492</v>
      </c>
      <c r="Z94" s="36">
        <f t="shared" si="32"/>
        <v>141300.14838350294</v>
      </c>
      <c r="AA94" s="35">
        <f t="shared" si="33"/>
        <v>0.20408967721171442</v>
      </c>
      <c r="AB94" s="36">
        <f t="shared" si="34"/>
        <v>833643.58443550789</v>
      </c>
      <c r="AC94" s="36">
        <f t="shared" si="35"/>
        <v>551043.28766850196</v>
      </c>
      <c r="AD94" s="18">
        <f t="shared" si="25"/>
        <v>653642</v>
      </c>
      <c r="AE94" s="18" t="str">
        <f t="shared" si="26"/>
        <v/>
      </c>
      <c r="AF94" s="18">
        <f t="shared" si="27"/>
        <v>700062</v>
      </c>
      <c r="AG94" s="18">
        <f t="shared" si="28"/>
        <v>805072</v>
      </c>
      <c r="AH94" s="18" t="str">
        <f t="shared" si="29"/>
        <v/>
      </c>
      <c r="AI94" s="102">
        <f t="shared" si="30"/>
        <v>716864.47498512664</v>
      </c>
      <c r="AJ94" s="39">
        <f t="shared" si="36"/>
        <v>77581.098857904813</v>
      </c>
      <c r="AK94" s="35">
        <f t="shared" si="37"/>
        <v>0.10822282532484881</v>
      </c>
      <c r="AL94" s="34"/>
      <c r="AM94" s="42"/>
    </row>
    <row r="95" spans="1:39" s="17" customFormat="1" ht="93" customHeight="1" x14ac:dyDescent="0.25">
      <c r="A95" s="81">
        <v>88</v>
      </c>
      <c r="B95" s="82" t="s">
        <v>169</v>
      </c>
      <c r="C95" s="82" t="s">
        <v>839</v>
      </c>
      <c r="D95" s="83" t="s">
        <v>1391</v>
      </c>
      <c r="E95" s="64">
        <v>897498</v>
      </c>
      <c r="F95" s="65">
        <v>897498</v>
      </c>
      <c r="G95" s="25" t="s">
        <v>1392</v>
      </c>
      <c r="H95" s="52" t="s">
        <v>1393</v>
      </c>
      <c r="I95" s="62">
        <v>700000</v>
      </c>
      <c r="J95" s="66">
        <v>700000</v>
      </c>
      <c r="K95" s="28" t="s">
        <v>1394</v>
      </c>
      <c r="L95" s="55" t="s">
        <v>1395</v>
      </c>
      <c r="M95" s="67">
        <v>961237</v>
      </c>
      <c r="N95" s="68">
        <v>961237</v>
      </c>
      <c r="O95" s="25" t="s">
        <v>1398</v>
      </c>
      <c r="P95" s="75" t="s">
        <v>1399</v>
      </c>
      <c r="Q95" s="69">
        <v>1105422</v>
      </c>
      <c r="R95" s="63">
        <v>1105422</v>
      </c>
      <c r="S95" s="24" t="s">
        <v>80</v>
      </c>
      <c r="T95" s="54" t="s">
        <v>81</v>
      </c>
      <c r="U95" s="18">
        <v>1185825</v>
      </c>
      <c r="V95" s="18">
        <v>1185825</v>
      </c>
      <c r="W95" s="18" t="s">
        <v>1396</v>
      </c>
      <c r="X95" s="77" t="s">
        <v>1397</v>
      </c>
      <c r="Y95" s="50">
        <f t="shared" si="31"/>
        <v>954337.83720093197</v>
      </c>
      <c r="Z95" s="36">
        <f t="shared" si="32"/>
        <v>189177.74632419122</v>
      </c>
      <c r="AA95" s="35">
        <f t="shared" si="33"/>
        <v>0.19822932608335911</v>
      </c>
      <c r="AB95" s="36">
        <f t="shared" si="34"/>
        <v>1143515.5835251231</v>
      </c>
      <c r="AC95" s="36">
        <f t="shared" si="35"/>
        <v>765160.09087674075</v>
      </c>
      <c r="AD95" s="18">
        <f t="shared" si="25"/>
        <v>897498</v>
      </c>
      <c r="AE95" s="18" t="str">
        <f t="shared" si="26"/>
        <v/>
      </c>
      <c r="AF95" s="18">
        <f t="shared" si="27"/>
        <v>961237</v>
      </c>
      <c r="AG95" s="18">
        <f t="shared" si="28"/>
        <v>1105422</v>
      </c>
      <c r="AH95" s="18" t="str">
        <f t="shared" si="29"/>
        <v/>
      </c>
      <c r="AI95" s="102">
        <f t="shared" si="30"/>
        <v>984307.26554287341</v>
      </c>
      <c r="AJ95" s="39">
        <f t="shared" si="36"/>
        <v>106524.14759261551</v>
      </c>
      <c r="AK95" s="35">
        <f t="shared" si="37"/>
        <v>0.10822245382275464</v>
      </c>
      <c r="AL95" s="34"/>
      <c r="AM95" s="42"/>
    </row>
    <row r="96" spans="1:39" s="17" customFormat="1" ht="93" customHeight="1" x14ac:dyDescent="0.25">
      <c r="A96" s="81">
        <v>89</v>
      </c>
      <c r="B96" s="82" t="s">
        <v>170</v>
      </c>
      <c r="C96" s="82" t="s">
        <v>840</v>
      </c>
      <c r="D96" s="83" t="s">
        <v>1391</v>
      </c>
      <c r="E96" s="64">
        <v>779385</v>
      </c>
      <c r="F96" s="65">
        <v>779385</v>
      </c>
      <c r="G96" s="25" t="s">
        <v>1392</v>
      </c>
      <c r="H96" s="52" t="s">
        <v>1393</v>
      </c>
      <c r="I96" s="62">
        <v>850000</v>
      </c>
      <c r="J96" s="66">
        <v>850000</v>
      </c>
      <c r="K96" s="28" t="s">
        <v>1394</v>
      </c>
      <c r="L96" s="55" t="s">
        <v>1395</v>
      </c>
      <c r="M96" s="67">
        <v>834736</v>
      </c>
      <c r="N96" s="68">
        <v>834736</v>
      </c>
      <c r="O96" s="25" t="s">
        <v>1398</v>
      </c>
      <c r="P96" s="75" t="s">
        <v>1399</v>
      </c>
      <c r="Q96" s="69">
        <v>959946</v>
      </c>
      <c r="R96" s="63">
        <v>959946</v>
      </c>
      <c r="S96" s="24" t="s">
        <v>80</v>
      </c>
      <c r="T96" s="54" t="s">
        <v>81</v>
      </c>
      <c r="U96" s="18">
        <v>1029767</v>
      </c>
      <c r="V96" s="18">
        <v>1029767</v>
      </c>
      <c r="W96" s="18" t="s">
        <v>1396</v>
      </c>
      <c r="X96" s="77" t="s">
        <v>1397</v>
      </c>
      <c r="Y96" s="50">
        <f t="shared" si="31"/>
        <v>886219.24580003135</v>
      </c>
      <c r="Z96" s="36">
        <f t="shared" si="32"/>
        <v>101629.3574893591</v>
      </c>
      <c r="AA96" s="35">
        <f t="shared" si="33"/>
        <v>0.1146774435005793</v>
      </c>
      <c r="AB96" s="36">
        <f t="shared" si="34"/>
        <v>987848.60328939045</v>
      </c>
      <c r="AC96" s="36">
        <f t="shared" si="35"/>
        <v>784589.88831067225</v>
      </c>
      <c r="AD96" s="18" t="str">
        <f t="shared" si="25"/>
        <v/>
      </c>
      <c r="AE96" s="18">
        <f t="shared" si="26"/>
        <v>850000</v>
      </c>
      <c r="AF96" s="18">
        <f t="shared" si="27"/>
        <v>834736</v>
      </c>
      <c r="AG96" s="18">
        <f t="shared" si="28"/>
        <v>959946</v>
      </c>
      <c r="AH96" s="18" t="str">
        <f t="shared" si="29"/>
        <v/>
      </c>
      <c r="AI96" s="102">
        <f t="shared" si="30"/>
        <v>879842.54311675904</v>
      </c>
      <c r="AJ96" s="39">
        <f t="shared" si="36"/>
        <v>68311.366443172054</v>
      </c>
      <c r="AK96" s="35">
        <f t="shared" si="37"/>
        <v>7.7640444847308129E-2</v>
      </c>
      <c r="AL96" s="34"/>
      <c r="AM96" s="42"/>
    </row>
    <row r="97" spans="1:39" s="17" customFormat="1" ht="93" customHeight="1" x14ac:dyDescent="0.25">
      <c r="A97" s="81">
        <v>90</v>
      </c>
      <c r="B97" s="82" t="s">
        <v>171</v>
      </c>
      <c r="C97" s="82" t="s">
        <v>841</v>
      </c>
      <c r="D97" s="83" t="s">
        <v>1391</v>
      </c>
      <c r="E97" s="64">
        <v>1131596</v>
      </c>
      <c r="F97" s="65">
        <v>1131596</v>
      </c>
      <c r="G97" s="25" t="s">
        <v>1392</v>
      </c>
      <c r="H97" s="52" t="s">
        <v>1393</v>
      </c>
      <c r="I97" s="62">
        <v>950000</v>
      </c>
      <c r="J97" s="66">
        <v>950000</v>
      </c>
      <c r="K97" s="28" t="s">
        <v>1394</v>
      </c>
      <c r="L97" s="55" t="s">
        <v>1395</v>
      </c>
      <c r="M97" s="67">
        <v>1211959</v>
      </c>
      <c r="N97" s="68">
        <v>1211959</v>
      </c>
      <c r="O97" s="25" t="s">
        <v>1398</v>
      </c>
      <c r="P97" s="75" t="s">
        <v>1399</v>
      </c>
      <c r="Q97" s="69">
        <v>1393753</v>
      </c>
      <c r="R97" s="63">
        <v>1393753</v>
      </c>
      <c r="S97" s="24" t="s">
        <v>80</v>
      </c>
      <c r="T97" s="54" t="s">
        <v>81</v>
      </c>
      <c r="U97" s="18">
        <v>1495127</v>
      </c>
      <c r="V97" s="18">
        <v>1495127</v>
      </c>
      <c r="W97" s="18" t="s">
        <v>1396</v>
      </c>
      <c r="X97" s="77" t="s">
        <v>1397</v>
      </c>
      <c r="Y97" s="50">
        <f t="shared" ref="Y97:Y100" si="38">GEOMEAN(F97,J97,N97,R97,V97)</f>
        <v>1221106.0059704911</v>
      </c>
      <c r="Z97" s="36">
        <f t="shared" ref="Z97:Z100" si="39">+STDEV(F97,J97,N97,R97,V97)</f>
        <v>215235.79522816365</v>
      </c>
      <c r="AA97" s="35">
        <f t="shared" ref="AA97:AA100" si="40">Z97/Y97</f>
        <v>0.17626298959778025</v>
      </c>
      <c r="AB97" s="36">
        <f t="shared" ref="AB97:AB100" si="41">+Y97+Z97</f>
        <v>1436341.8011986548</v>
      </c>
      <c r="AC97" s="36">
        <f t="shared" ref="AC97:AC100" si="42">Y97-Z97</f>
        <v>1005870.2107423274</v>
      </c>
      <c r="AD97" s="18">
        <f t="shared" si="25"/>
        <v>1131596</v>
      </c>
      <c r="AE97" s="18" t="str">
        <f t="shared" si="26"/>
        <v/>
      </c>
      <c r="AF97" s="18">
        <f t="shared" si="27"/>
        <v>1211959</v>
      </c>
      <c r="AG97" s="18">
        <f t="shared" si="28"/>
        <v>1393753</v>
      </c>
      <c r="AH97" s="18" t="str">
        <f t="shared" si="29"/>
        <v/>
      </c>
      <c r="AI97" s="102">
        <f t="shared" si="30"/>
        <v>1241047.4378570097</v>
      </c>
      <c r="AJ97" s="39">
        <f t="shared" ref="AJ97:AJ100" si="43">+STDEV(AD97:AH97)</f>
        <v>134309.07319438003</v>
      </c>
      <c r="AK97" s="35">
        <f t="shared" ref="AK97:AK100" si="44">+AJ97/AI97</f>
        <v>0.10822235242377155</v>
      </c>
      <c r="AL97" s="34"/>
      <c r="AM97" s="42"/>
    </row>
    <row r="98" spans="1:39" s="17" customFormat="1" ht="93" customHeight="1" x14ac:dyDescent="0.25">
      <c r="A98" s="81">
        <v>91</v>
      </c>
      <c r="B98" s="82" t="s">
        <v>172</v>
      </c>
      <c r="C98" s="82" t="s">
        <v>842</v>
      </c>
      <c r="D98" s="83" t="s">
        <v>1391</v>
      </c>
      <c r="E98" s="64">
        <v>1280630</v>
      </c>
      <c r="F98" s="65">
        <v>1280630</v>
      </c>
      <c r="G98" s="25" t="s">
        <v>1392</v>
      </c>
      <c r="H98" s="52" t="s">
        <v>1393</v>
      </c>
      <c r="I98" s="62">
        <v>1700000</v>
      </c>
      <c r="J98" s="66">
        <v>1700000</v>
      </c>
      <c r="K98" s="28" t="s">
        <v>1394</v>
      </c>
      <c r="L98" s="55" t="s">
        <v>1395</v>
      </c>
      <c r="M98" s="67">
        <v>1370274</v>
      </c>
      <c r="N98" s="68">
        <v>1370274</v>
      </c>
      <c r="O98" s="25" t="s">
        <v>1398</v>
      </c>
      <c r="P98" s="75" t="s">
        <v>1399</v>
      </c>
      <c r="Q98" s="69">
        <v>1575816</v>
      </c>
      <c r="R98" s="63">
        <v>1575816</v>
      </c>
      <c r="S98" s="24" t="s">
        <v>80</v>
      </c>
      <c r="T98" s="54" t="s">
        <v>81</v>
      </c>
      <c r="U98" s="18">
        <v>1990432</v>
      </c>
      <c r="V98" s="18">
        <v>1990432</v>
      </c>
      <c r="W98" s="18" t="s">
        <v>1396</v>
      </c>
      <c r="X98" s="77" t="s">
        <v>1397</v>
      </c>
      <c r="Y98" s="50">
        <f t="shared" si="38"/>
        <v>1563963.3523405911</v>
      </c>
      <c r="Z98" s="36">
        <f t="shared" si="39"/>
        <v>281256.32714447472</v>
      </c>
      <c r="AA98" s="35">
        <f t="shared" si="40"/>
        <v>0.17983562512737467</v>
      </c>
      <c r="AB98" s="36">
        <f t="shared" si="41"/>
        <v>1845219.6794850659</v>
      </c>
      <c r="AC98" s="36">
        <f t="shared" si="42"/>
        <v>1282707.0251961164</v>
      </c>
      <c r="AD98" s="18" t="str">
        <f t="shared" si="25"/>
        <v/>
      </c>
      <c r="AE98" s="18">
        <f t="shared" si="26"/>
        <v>1700000</v>
      </c>
      <c r="AF98" s="18">
        <f t="shared" si="27"/>
        <v>1370274</v>
      </c>
      <c r="AG98" s="18">
        <f t="shared" si="28"/>
        <v>1575816</v>
      </c>
      <c r="AH98" s="18" t="str">
        <f t="shared" si="29"/>
        <v/>
      </c>
      <c r="AI98" s="102">
        <f t="shared" si="30"/>
        <v>1542602.2062806885</v>
      </c>
      <c r="AJ98" s="39">
        <f t="shared" si="43"/>
        <v>166527.48256469061</v>
      </c>
      <c r="AK98" s="35">
        <f t="shared" si="44"/>
        <v>0.10795231712146899</v>
      </c>
      <c r="AL98" s="34"/>
      <c r="AM98" s="42"/>
    </row>
    <row r="99" spans="1:39" s="17" customFormat="1" ht="93" customHeight="1" x14ac:dyDescent="0.25">
      <c r="A99" s="81">
        <v>92</v>
      </c>
      <c r="B99" s="82" t="s">
        <v>173</v>
      </c>
      <c r="C99" s="82" t="s">
        <v>843</v>
      </c>
      <c r="D99" s="83" t="s">
        <v>1391</v>
      </c>
      <c r="E99" s="64">
        <v>9583</v>
      </c>
      <c r="F99" s="65">
        <v>9583</v>
      </c>
      <c r="G99" s="25" t="s">
        <v>1392</v>
      </c>
      <c r="H99" s="52" t="s">
        <v>1393</v>
      </c>
      <c r="I99" s="62">
        <v>15000</v>
      </c>
      <c r="J99" s="66">
        <v>15000</v>
      </c>
      <c r="K99" s="28" t="s">
        <v>1394</v>
      </c>
      <c r="L99" s="55" t="s">
        <v>1395</v>
      </c>
      <c r="M99" s="67">
        <v>10263</v>
      </c>
      <c r="N99" s="68">
        <v>10263</v>
      </c>
      <c r="O99" s="25" t="s">
        <v>1398</v>
      </c>
      <c r="P99" s="75" t="s">
        <v>1399</v>
      </c>
      <c r="Q99" s="69">
        <v>11802</v>
      </c>
      <c r="R99" s="63">
        <v>11802</v>
      </c>
      <c r="S99" s="24" t="s">
        <v>80</v>
      </c>
      <c r="T99" s="54" t="s">
        <v>81</v>
      </c>
      <c r="U99" s="18">
        <v>12661</v>
      </c>
      <c r="V99" s="18">
        <v>12661</v>
      </c>
      <c r="W99" s="18" t="s">
        <v>1396</v>
      </c>
      <c r="X99" s="77" t="s">
        <v>1397</v>
      </c>
      <c r="Y99" s="50">
        <f t="shared" si="38"/>
        <v>11712.730186801165</v>
      </c>
      <c r="Z99" s="36">
        <f t="shared" si="39"/>
        <v>2135.397316660295</v>
      </c>
      <c r="AA99" s="35">
        <f t="shared" si="40"/>
        <v>0.18231422414789597</v>
      </c>
      <c r="AB99" s="36">
        <f t="shared" si="41"/>
        <v>13848.127503461461</v>
      </c>
      <c r="AC99" s="36">
        <f t="shared" si="42"/>
        <v>9577.33287014087</v>
      </c>
      <c r="AD99" s="18">
        <f t="shared" si="25"/>
        <v>9583</v>
      </c>
      <c r="AE99" s="18" t="str">
        <f t="shared" si="26"/>
        <v/>
      </c>
      <c r="AF99" s="18">
        <f t="shared" si="27"/>
        <v>10263</v>
      </c>
      <c r="AG99" s="18">
        <f t="shared" si="28"/>
        <v>11802</v>
      </c>
      <c r="AH99" s="18">
        <f t="shared" si="29"/>
        <v>12661</v>
      </c>
      <c r="AI99" s="102">
        <f t="shared" si="30"/>
        <v>11010.317913550274</v>
      </c>
      <c r="AJ99" s="39">
        <f t="shared" si="43"/>
        <v>1405.858308412812</v>
      </c>
      <c r="AK99" s="35">
        <f t="shared" si="44"/>
        <v>0.12768553273858133</v>
      </c>
      <c r="AL99" s="34"/>
      <c r="AM99" s="42"/>
    </row>
    <row r="100" spans="1:39" s="17" customFormat="1" ht="93" customHeight="1" x14ac:dyDescent="0.25">
      <c r="A100" s="81">
        <v>93</v>
      </c>
      <c r="B100" s="82" t="s">
        <v>174</v>
      </c>
      <c r="C100" s="82" t="s">
        <v>844</v>
      </c>
      <c r="D100" s="83" t="s">
        <v>1391</v>
      </c>
      <c r="E100" s="64">
        <v>6844</v>
      </c>
      <c r="F100" s="65">
        <v>6844</v>
      </c>
      <c r="G100" s="25" t="s">
        <v>1392</v>
      </c>
      <c r="H100" s="52" t="s">
        <v>1393</v>
      </c>
      <c r="I100" s="62">
        <v>14000</v>
      </c>
      <c r="J100" s="66">
        <v>14000</v>
      </c>
      <c r="K100" s="28" t="s">
        <v>1394</v>
      </c>
      <c r="L100" s="55" t="s">
        <v>1395</v>
      </c>
      <c r="M100" s="67">
        <v>7330</v>
      </c>
      <c r="N100" s="68">
        <v>7330</v>
      </c>
      <c r="O100" s="25" t="s">
        <v>1398</v>
      </c>
      <c r="P100" s="75" t="s">
        <v>1399</v>
      </c>
      <c r="Q100" s="69">
        <v>8429</v>
      </c>
      <c r="R100" s="63">
        <v>8429</v>
      </c>
      <c r="S100" s="24" t="s">
        <v>80</v>
      </c>
      <c r="T100" s="54" t="s">
        <v>81</v>
      </c>
      <c r="U100" s="18">
        <v>9043</v>
      </c>
      <c r="V100" s="18">
        <v>9043</v>
      </c>
      <c r="W100" s="18" t="s">
        <v>1396</v>
      </c>
      <c r="X100" s="77" t="s">
        <v>1397</v>
      </c>
      <c r="Y100" s="50">
        <f t="shared" si="38"/>
        <v>8825.2317585225701</v>
      </c>
      <c r="Z100" s="36">
        <f t="shared" si="39"/>
        <v>2858.3939021765359</v>
      </c>
      <c r="AA100" s="35">
        <f t="shared" si="40"/>
        <v>0.32388882019060528</v>
      </c>
      <c r="AB100" s="36">
        <f t="shared" si="41"/>
        <v>11683.625660699106</v>
      </c>
      <c r="AC100" s="36">
        <f t="shared" si="42"/>
        <v>5966.8378563460337</v>
      </c>
      <c r="AD100" s="18">
        <f t="shared" si="25"/>
        <v>6844</v>
      </c>
      <c r="AE100" s="18" t="str">
        <f t="shared" si="26"/>
        <v/>
      </c>
      <c r="AF100" s="18">
        <f t="shared" si="27"/>
        <v>7330</v>
      </c>
      <c r="AG100" s="18">
        <f t="shared" si="28"/>
        <v>8429</v>
      </c>
      <c r="AH100" s="18">
        <f t="shared" si="29"/>
        <v>9043</v>
      </c>
      <c r="AI100" s="102">
        <f t="shared" si="30"/>
        <v>7863.6765196817487</v>
      </c>
      <c r="AJ100" s="39">
        <f t="shared" si="43"/>
        <v>1004.2902966772108</v>
      </c>
      <c r="AK100" s="35">
        <f t="shared" si="44"/>
        <v>0.12771256474800358</v>
      </c>
      <c r="AL100" s="34"/>
      <c r="AM100" s="42"/>
    </row>
    <row r="101" spans="1:39" s="17" customFormat="1" ht="93" customHeight="1" x14ac:dyDescent="0.25">
      <c r="A101" s="81">
        <v>94</v>
      </c>
      <c r="B101" s="82" t="s">
        <v>175</v>
      </c>
      <c r="C101" s="82" t="s">
        <v>845</v>
      </c>
      <c r="D101" s="83" t="s">
        <v>1391</v>
      </c>
      <c r="E101" s="64">
        <v>15672</v>
      </c>
      <c r="F101" s="65">
        <v>15672</v>
      </c>
      <c r="G101" s="25" t="s">
        <v>1392</v>
      </c>
      <c r="H101" s="52" t="s">
        <v>1393</v>
      </c>
      <c r="I101" s="62">
        <v>13000</v>
      </c>
      <c r="J101" s="66">
        <v>13000</v>
      </c>
      <c r="K101" s="28" t="s">
        <v>1394</v>
      </c>
      <c r="L101" s="55" t="s">
        <v>1395</v>
      </c>
      <c r="M101" s="67">
        <v>16786</v>
      </c>
      <c r="N101" s="68">
        <v>16786</v>
      </c>
      <c r="O101" s="25" t="s">
        <v>1398</v>
      </c>
      <c r="P101" s="75" t="s">
        <v>1399</v>
      </c>
      <c r="Q101" s="69">
        <v>19303</v>
      </c>
      <c r="R101" s="63">
        <v>19303</v>
      </c>
      <c r="S101" s="24" t="s">
        <v>80</v>
      </c>
      <c r="T101" s="54" t="s">
        <v>81</v>
      </c>
      <c r="U101" s="18">
        <v>20707</v>
      </c>
      <c r="V101" s="18">
        <v>20707</v>
      </c>
      <c r="W101" s="18" t="s">
        <v>1396</v>
      </c>
      <c r="X101" s="77" t="s">
        <v>1397</v>
      </c>
      <c r="Y101" s="50">
        <f t="shared" ref="Y101:Y164" si="45">GEOMEAN(F101,J101,N101,R101,V101)</f>
        <v>16871.410703340014</v>
      </c>
      <c r="Z101" s="36">
        <f t="shared" ref="Z101:Z164" si="46">+STDEV(F101,J101,N101,R101,V101)</f>
        <v>3033.6130768441799</v>
      </c>
      <c r="AA101" s="35">
        <f t="shared" ref="AA101:AA164" si="47">Z101/Y101</f>
        <v>0.17980790878640746</v>
      </c>
      <c r="AB101" s="36">
        <f t="shared" ref="AB101:AB164" si="48">+Y101+Z101</f>
        <v>19905.023780184194</v>
      </c>
      <c r="AC101" s="36">
        <f t="shared" ref="AC101:AC164" si="49">Y101-Z101</f>
        <v>13837.797626495834</v>
      </c>
      <c r="AD101" s="18">
        <f t="shared" si="25"/>
        <v>15672</v>
      </c>
      <c r="AE101" s="18" t="str">
        <f t="shared" si="26"/>
        <v/>
      </c>
      <c r="AF101" s="18">
        <f t="shared" si="27"/>
        <v>16786</v>
      </c>
      <c r="AG101" s="18">
        <f t="shared" si="28"/>
        <v>19303</v>
      </c>
      <c r="AH101" s="18" t="str">
        <f t="shared" si="29"/>
        <v/>
      </c>
      <c r="AI101" s="102">
        <f t="shared" si="30"/>
        <v>17188.269354172044</v>
      </c>
      <c r="AJ101" s="39">
        <f t="shared" ref="AJ101:AJ164" si="50">+STDEV(AD101:AH101)</f>
        <v>1860.1275045902992</v>
      </c>
      <c r="AK101" s="35">
        <f t="shared" ref="AK101:AK164" si="51">+AJ101/AI101</f>
        <v>0.10822075604364423</v>
      </c>
      <c r="AL101" s="34"/>
      <c r="AM101" s="42"/>
    </row>
    <row r="102" spans="1:39" s="17" customFormat="1" ht="93" customHeight="1" x14ac:dyDescent="0.25">
      <c r="A102" s="81">
        <v>95</v>
      </c>
      <c r="B102" s="82" t="s">
        <v>176</v>
      </c>
      <c r="C102" s="82" t="s">
        <v>846</v>
      </c>
      <c r="D102" s="83" t="s">
        <v>1391</v>
      </c>
      <c r="E102" s="64">
        <v>5454</v>
      </c>
      <c r="F102" s="65">
        <v>5454</v>
      </c>
      <c r="G102" s="25" t="s">
        <v>1392</v>
      </c>
      <c r="H102" s="52" t="s">
        <v>1393</v>
      </c>
      <c r="I102" s="62">
        <v>12000</v>
      </c>
      <c r="J102" s="66">
        <v>12000</v>
      </c>
      <c r="K102" s="28" t="s">
        <v>1394</v>
      </c>
      <c r="L102" s="55" t="s">
        <v>1395</v>
      </c>
      <c r="M102" s="67">
        <v>5841</v>
      </c>
      <c r="N102" s="68">
        <v>5841</v>
      </c>
      <c r="O102" s="25" t="s">
        <v>1398</v>
      </c>
      <c r="P102" s="75" t="s">
        <v>1399</v>
      </c>
      <c r="Q102" s="69">
        <v>6717</v>
      </c>
      <c r="R102" s="63">
        <v>6717</v>
      </c>
      <c r="S102" s="24" t="s">
        <v>80</v>
      </c>
      <c r="T102" s="54" t="s">
        <v>81</v>
      </c>
      <c r="U102" s="18">
        <v>7206</v>
      </c>
      <c r="V102" s="18">
        <v>7206</v>
      </c>
      <c r="W102" s="18" t="s">
        <v>1396</v>
      </c>
      <c r="X102" s="77" t="s">
        <v>1397</v>
      </c>
      <c r="Y102" s="50">
        <f t="shared" si="45"/>
        <v>7135.9309402550634</v>
      </c>
      <c r="Z102" s="36">
        <f t="shared" si="46"/>
        <v>2639.6977667907358</v>
      </c>
      <c r="AA102" s="35">
        <f t="shared" si="47"/>
        <v>0.36991638356527923</v>
      </c>
      <c r="AB102" s="36">
        <f t="shared" si="48"/>
        <v>9775.6287070457984</v>
      </c>
      <c r="AC102" s="36">
        <f t="shared" si="49"/>
        <v>4496.2331734643276</v>
      </c>
      <c r="AD102" s="18">
        <f t="shared" si="25"/>
        <v>5454</v>
      </c>
      <c r="AE102" s="18" t="str">
        <f t="shared" si="26"/>
        <v/>
      </c>
      <c r="AF102" s="18">
        <f t="shared" si="27"/>
        <v>5841</v>
      </c>
      <c r="AG102" s="18">
        <f t="shared" si="28"/>
        <v>6717</v>
      </c>
      <c r="AH102" s="18">
        <f t="shared" si="29"/>
        <v>7206</v>
      </c>
      <c r="AI102" s="102">
        <f t="shared" si="30"/>
        <v>6266.3981667784692</v>
      </c>
      <c r="AJ102" s="39">
        <f t="shared" si="50"/>
        <v>800.216845611238</v>
      </c>
      <c r="AK102" s="35">
        <f t="shared" si="51"/>
        <v>0.12769964887542828</v>
      </c>
      <c r="AL102" s="34"/>
      <c r="AM102" s="42"/>
    </row>
    <row r="103" spans="1:39" s="17" customFormat="1" ht="93" customHeight="1" x14ac:dyDescent="0.25">
      <c r="A103" s="81">
        <v>96</v>
      </c>
      <c r="B103" s="82" t="s">
        <v>177</v>
      </c>
      <c r="C103" s="82" t="s">
        <v>847</v>
      </c>
      <c r="D103" s="83" t="s">
        <v>1391</v>
      </c>
      <c r="E103" s="64">
        <v>4637</v>
      </c>
      <c r="F103" s="65">
        <v>4637</v>
      </c>
      <c r="G103" s="25" t="s">
        <v>1392</v>
      </c>
      <c r="H103" s="52" t="s">
        <v>1393</v>
      </c>
      <c r="I103" s="62">
        <v>11000</v>
      </c>
      <c r="J103" s="66">
        <v>11000</v>
      </c>
      <c r="K103" s="28" t="s">
        <v>1394</v>
      </c>
      <c r="L103" s="55" t="s">
        <v>1395</v>
      </c>
      <c r="M103" s="67">
        <v>4966</v>
      </c>
      <c r="N103" s="68">
        <v>4966</v>
      </c>
      <c r="O103" s="25" t="s">
        <v>1398</v>
      </c>
      <c r="P103" s="75" t="s">
        <v>1399</v>
      </c>
      <c r="Q103" s="69">
        <v>5711</v>
      </c>
      <c r="R103" s="63">
        <v>5711</v>
      </c>
      <c r="S103" s="24" t="s">
        <v>80</v>
      </c>
      <c r="T103" s="54" t="s">
        <v>81</v>
      </c>
      <c r="U103" s="18">
        <v>6126</v>
      </c>
      <c r="V103" s="18">
        <v>6126</v>
      </c>
      <c r="W103" s="18" t="s">
        <v>1396</v>
      </c>
      <c r="X103" s="77" t="s">
        <v>1397</v>
      </c>
      <c r="Y103" s="50">
        <f t="shared" si="45"/>
        <v>6158.9280384949643</v>
      </c>
      <c r="Z103" s="36">
        <f t="shared" si="46"/>
        <v>2590.1545320694672</v>
      </c>
      <c r="AA103" s="35">
        <f t="shared" si="47"/>
        <v>0.42055281631483621</v>
      </c>
      <c r="AB103" s="36">
        <f t="shared" si="48"/>
        <v>8749.0825705644311</v>
      </c>
      <c r="AC103" s="36">
        <f t="shared" si="49"/>
        <v>3568.7735064254971</v>
      </c>
      <c r="AD103" s="18">
        <f t="shared" si="25"/>
        <v>4637</v>
      </c>
      <c r="AE103" s="18" t="str">
        <f t="shared" si="26"/>
        <v/>
      </c>
      <c r="AF103" s="18">
        <f t="shared" si="27"/>
        <v>4966</v>
      </c>
      <c r="AG103" s="18">
        <f t="shared" si="28"/>
        <v>5711</v>
      </c>
      <c r="AH103" s="18">
        <f t="shared" si="29"/>
        <v>6126</v>
      </c>
      <c r="AI103" s="102">
        <f t="shared" si="30"/>
        <v>5327.620004122894</v>
      </c>
      <c r="AJ103" s="39">
        <f t="shared" si="50"/>
        <v>680.17693776448107</v>
      </c>
      <c r="AK103" s="35">
        <f t="shared" si="51"/>
        <v>0.12766994215768232</v>
      </c>
      <c r="AL103" s="34"/>
      <c r="AM103" s="42"/>
    </row>
    <row r="104" spans="1:39" s="17" customFormat="1" ht="93" customHeight="1" x14ac:dyDescent="0.25">
      <c r="A104" s="81">
        <v>97</v>
      </c>
      <c r="B104" s="82" t="s">
        <v>178</v>
      </c>
      <c r="C104" s="82" t="s">
        <v>848</v>
      </c>
      <c r="D104" s="83" t="s">
        <v>1391</v>
      </c>
      <c r="E104" s="64">
        <v>14136</v>
      </c>
      <c r="F104" s="65">
        <v>14136</v>
      </c>
      <c r="G104" s="25" t="s">
        <v>1392</v>
      </c>
      <c r="H104" s="52" t="s">
        <v>1393</v>
      </c>
      <c r="I104" s="62">
        <v>20000</v>
      </c>
      <c r="J104" s="66">
        <v>20000</v>
      </c>
      <c r="K104" s="28" t="s">
        <v>1394</v>
      </c>
      <c r="L104" s="55" t="s">
        <v>1395</v>
      </c>
      <c r="M104" s="67">
        <v>15139</v>
      </c>
      <c r="N104" s="68">
        <v>15139</v>
      </c>
      <c r="O104" s="25" t="s">
        <v>1398</v>
      </c>
      <c r="P104" s="75" t="s">
        <v>1399</v>
      </c>
      <c r="Q104" s="69">
        <v>17410</v>
      </c>
      <c r="R104" s="63">
        <v>17410</v>
      </c>
      <c r="S104" s="24" t="s">
        <v>80</v>
      </c>
      <c r="T104" s="54" t="s">
        <v>81</v>
      </c>
      <c r="U104" s="18">
        <v>18676</v>
      </c>
      <c r="V104" s="18">
        <v>18676</v>
      </c>
      <c r="W104" s="18" t="s">
        <v>1396</v>
      </c>
      <c r="X104" s="77" t="s">
        <v>1397</v>
      </c>
      <c r="Y104" s="50">
        <f t="shared" si="45"/>
        <v>16931.96146889561</v>
      </c>
      <c r="Z104" s="36">
        <f t="shared" si="46"/>
        <v>2429.8574443781654</v>
      </c>
      <c r="AA104" s="35">
        <f t="shared" si="47"/>
        <v>0.14350714468857417</v>
      </c>
      <c r="AB104" s="36">
        <f t="shared" si="48"/>
        <v>19361.818913273775</v>
      </c>
      <c r="AC104" s="36">
        <f t="shared" si="49"/>
        <v>14502.104024517444</v>
      </c>
      <c r="AD104" s="18" t="str">
        <f t="shared" si="25"/>
        <v/>
      </c>
      <c r="AE104" s="18" t="str">
        <f t="shared" si="26"/>
        <v/>
      </c>
      <c r="AF104" s="18">
        <f t="shared" si="27"/>
        <v>15139</v>
      </c>
      <c r="AG104" s="18">
        <f t="shared" si="28"/>
        <v>17410</v>
      </c>
      <c r="AH104" s="18">
        <f t="shared" si="29"/>
        <v>18676</v>
      </c>
      <c r="AI104" s="102">
        <f t="shared" si="30"/>
        <v>17010.873243778016</v>
      </c>
      <c r="AJ104" s="39">
        <f t="shared" si="50"/>
        <v>1792.1386665099328</v>
      </c>
      <c r="AK104" s="35">
        <f t="shared" si="51"/>
        <v>0.1053525378049263</v>
      </c>
      <c r="AL104" s="34"/>
      <c r="AM104" s="42"/>
    </row>
    <row r="105" spans="1:39" s="17" customFormat="1" ht="93" customHeight="1" x14ac:dyDescent="0.25">
      <c r="A105" s="81">
        <v>98</v>
      </c>
      <c r="B105" s="82" t="s">
        <v>179</v>
      </c>
      <c r="C105" s="82" t="s">
        <v>849</v>
      </c>
      <c r="D105" s="83" t="s">
        <v>1391</v>
      </c>
      <c r="E105" s="64">
        <v>10800</v>
      </c>
      <c r="F105" s="65">
        <v>10800</v>
      </c>
      <c r="G105" s="25" t="s">
        <v>1392</v>
      </c>
      <c r="H105" s="52" t="s">
        <v>1393</v>
      </c>
      <c r="I105" s="62">
        <v>15000</v>
      </c>
      <c r="J105" s="66">
        <v>15000</v>
      </c>
      <c r="K105" s="28" t="s">
        <v>1394</v>
      </c>
      <c r="L105" s="55" t="s">
        <v>1395</v>
      </c>
      <c r="M105" s="67">
        <v>11567</v>
      </c>
      <c r="N105" s="68">
        <v>11567</v>
      </c>
      <c r="O105" s="25" t="s">
        <v>1398</v>
      </c>
      <c r="P105" s="75" t="s">
        <v>1399</v>
      </c>
      <c r="Q105" s="69">
        <v>13302</v>
      </c>
      <c r="R105" s="63">
        <v>13302</v>
      </c>
      <c r="S105" s="24" t="s">
        <v>80</v>
      </c>
      <c r="T105" s="54" t="s">
        <v>81</v>
      </c>
      <c r="U105" s="18">
        <v>14269</v>
      </c>
      <c r="V105" s="18">
        <v>14269</v>
      </c>
      <c r="W105" s="18" t="s">
        <v>1396</v>
      </c>
      <c r="X105" s="77" t="s">
        <v>1397</v>
      </c>
      <c r="Y105" s="50">
        <f t="shared" si="45"/>
        <v>12888.703894719811</v>
      </c>
      <c r="Z105" s="36">
        <f t="shared" si="46"/>
        <v>1774.4213986536602</v>
      </c>
      <c r="AA105" s="35">
        <f t="shared" si="47"/>
        <v>0.13767260177189714</v>
      </c>
      <c r="AB105" s="36">
        <f t="shared" si="48"/>
        <v>14663.12529337347</v>
      </c>
      <c r="AC105" s="36">
        <f t="shared" si="49"/>
        <v>11114.282496066151</v>
      </c>
      <c r="AD105" s="18" t="str">
        <f t="shared" si="25"/>
        <v/>
      </c>
      <c r="AE105" s="18" t="str">
        <f t="shared" si="26"/>
        <v/>
      </c>
      <c r="AF105" s="18">
        <f t="shared" si="27"/>
        <v>11567</v>
      </c>
      <c r="AG105" s="18">
        <f t="shared" si="28"/>
        <v>13302</v>
      </c>
      <c r="AH105" s="18">
        <f t="shared" si="29"/>
        <v>14269</v>
      </c>
      <c r="AI105" s="102">
        <f t="shared" si="30"/>
        <v>12997.018556807425</v>
      </c>
      <c r="AJ105" s="39">
        <f t="shared" si="50"/>
        <v>1369.0701223823417</v>
      </c>
      <c r="AK105" s="35">
        <f t="shared" si="51"/>
        <v>0.10533724456869889</v>
      </c>
      <c r="AL105" s="34"/>
      <c r="AM105" s="42"/>
    </row>
    <row r="106" spans="1:39" s="17" customFormat="1" ht="93" customHeight="1" x14ac:dyDescent="0.25">
      <c r="A106" s="81">
        <v>99</v>
      </c>
      <c r="B106" s="82" t="s">
        <v>180</v>
      </c>
      <c r="C106" s="82" t="s">
        <v>850</v>
      </c>
      <c r="D106" s="83" t="s">
        <v>1391</v>
      </c>
      <c r="E106" s="64">
        <v>16469</v>
      </c>
      <c r="F106" s="65">
        <v>16469</v>
      </c>
      <c r="G106" s="25" t="s">
        <v>1392</v>
      </c>
      <c r="H106" s="52" t="s">
        <v>1393</v>
      </c>
      <c r="I106" s="62">
        <v>25000</v>
      </c>
      <c r="J106" s="66">
        <v>25000</v>
      </c>
      <c r="K106" s="28" t="s">
        <v>1394</v>
      </c>
      <c r="L106" s="55" t="s">
        <v>1395</v>
      </c>
      <c r="M106" s="67">
        <v>17639</v>
      </c>
      <c r="N106" s="68">
        <v>17639</v>
      </c>
      <c r="O106" s="25" t="s">
        <v>1398</v>
      </c>
      <c r="P106" s="75" t="s">
        <v>1399</v>
      </c>
      <c r="Q106" s="69">
        <v>20285</v>
      </c>
      <c r="R106" s="63">
        <v>20285</v>
      </c>
      <c r="S106" s="24" t="s">
        <v>80</v>
      </c>
      <c r="T106" s="54" t="s">
        <v>81</v>
      </c>
      <c r="U106" s="18">
        <v>21760</v>
      </c>
      <c r="V106" s="18">
        <v>21760</v>
      </c>
      <c r="W106" s="18" t="s">
        <v>1396</v>
      </c>
      <c r="X106" s="77" t="s">
        <v>1397</v>
      </c>
      <c r="Y106" s="50">
        <f t="shared" si="45"/>
        <v>20007.048286730173</v>
      </c>
      <c r="Z106" s="36">
        <f t="shared" si="46"/>
        <v>3389.5141687268415</v>
      </c>
      <c r="AA106" s="35">
        <f t="shared" si="47"/>
        <v>0.16941600380776622</v>
      </c>
      <c r="AB106" s="36">
        <f t="shared" si="48"/>
        <v>23396.562455457013</v>
      </c>
      <c r="AC106" s="36">
        <f t="shared" si="49"/>
        <v>16617.534118003332</v>
      </c>
      <c r="AD106" s="18" t="str">
        <f t="shared" si="25"/>
        <v/>
      </c>
      <c r="AE106" s="18" t="str">
        <f t="shared" si="26"/>
        <v/>
      </c>
      <c r="AF106" s="18">
        <f t="shared" si="27"/>
        <v>17639</v>
      </c>
      <c r="AG106" s="18">
        <f t="shared" si="28"/>
        <v>20285</v>
      </c>
      <c r="AH106" s="18">
        <f t="shared" si="29"/>
        <v>21760</v>
      </c>
      <c r="AI106" s="102">
        <f t="shared" si="30"/>
        <v>19819.953037027884</v>
      </c>
      <c r="AJ106" s="39">
        <f t="shared" si="50"/>
        <v>2088.0446195743357</v>
      </c>
      <c r="AK106" s="35">
        <f t="shared" si="51"/>
        <v>0.10535063406423943</v>
      </c>
      <c r="AL106" s="34"/>
      <c r="AM106" s="42"/>
    </row>
    <row r="107" spans="1:39" s="17" customFormat="1" ht="93" customHeight="1" x14ac:dyDescent="0.25">
      <c r="A107" s="81">
        <v>100</v>
      </c>
      <c r="B107" s="82" t="s">
        <v>181</v>
      </c>
      <c r="C107" s="82" t="s">
        <v>851</v>
      </c>
      <c r="D107" s="83" t="s">
        <v>1391</v>
      </c>
      <c r="E107" s="64">
        <v>12264</v>
      </c>
      <c r="F107" s="65">
        <v>12264</v>
      </c>
      <c r="G107" s="25" t="s">
        <v>1392</v>
      </c>
      <c r="H107" s="52" t="s">
        <v>1393</v>
      </c>
      <c r="I107" s="62">
        <v>20000</v>
      </c>
      <c r="J107" s="66">
        <v>20000</v>
      </c>
      <c r="K107" s="28" t="s">
        <v>1394</v>
      </c>
      <c r="L107" s="55" t="s">
        <v>1395</v>
      </c>
      <c r="M107" s="67">
        <v>13135</v>
      </c>
      <c r="N107" s="68">
        <v>13135</v>
      </c>
      <c r="O107" s="25" t="s">
        <v>1398</v>
      </c>
      <c r="P107" s="75" t="s">
        <v>1399</v>
      </c>
      <c r="Q107" s="69">
        <v>15105</v>
      </c>
      <c r="R107" s="63">
        <v>15105</v>
      </c>
      <c r="S107" s="24" t="s">
        <v>80</v>
      </c>
      <c r="T107" s="54" t="s">
        <v>81</v>
      </c>
      <c r="U107" s="18">
        <v>16204</v>
      </c>
      <c r="V107" s="18">
        <v>16204</v>
      </c>
      <c r="W107" s="18" t="s">
        <v>1396</v>
      </c>
      <c r="X107" s="77" t="s">
        <v>1397</v>
      </c>
      <c r="Y107" s="50">
        <f t="shared" si="45"/>
        <v>15113.569092241356</v>
      </c>
      <c r="Z107" s="36">
        <f t="shared" si="46"/>
        <v>3034.8438674831382</v>
      </c>
      <c r="AA107" s="35">
        <f t="shared" si="47"/>
        <v>0.20080259328295222</v>
      </c>
      <c r="AB107" s="36">
        <f t="shared" si="48"/>
        <v>18148.412959724494</v>
      </c>
      <c r="AC107" s="36">
        <f t="shared" si="49"/>
        <v>12078.725224758218</v>
      </c>
      <c r="AD107" s="18">
        <f t="shared" si="25"/>
        <v>12264</v>
      </c>
      <c r="AE107" s="18" t="str">
        <f t="shared" si="26"/>
        <v/>
      </c>
      <c r="AF107" s="18">
        <f t="shared" si="27"/>
        <v>13135</v>
      </c>
      <c r="AG107" s="18">
        <f t="shared" si="28"/>
        <v>15105</v>
      </c>
      <c r="AH107" s="18">
        <f t="shared" si="29"/>
        <v>16204</v>
      </c>
      <c r="AI107" s="102">
        <f t="shared" si="30"/>
        <v>14091.307617053772</v>
      </c>
      <c r="AJ107" s="39">
        <f t="shared" si="50"/>
        <v>1799.5597609785937</v>
      </c>
      <c r="AK107" s="35">
        <f t="shared" si="51"/>
        <v>0.12770708083902066</v>
      </c>
      <c r="AL107" s="34"/>
      <c r="AM107" s="42"/>
    </row>
    <row r="108" spans="1:39" s="17" customFormat="1" ht="93" customHeight="1" x14ac:dyDescent="0.25">
      <c r="A108" s="81">
        <v>101</v>
      </c>
      <c r="B108" s="82" t="s">
        <v>182</v>
      </c>
      <c r="C108" s="82" t="s">
        <v>852</v>
      </c>
      <c r="D108" s="83" t="s">
        <v>1391</v>
      </c>
      <c r="E108" s="64">
        <v>14075</v>
      </c>
      <c r="F108" s="65">
        <v>14075</v>
      </c>
      <c r="G108" s="25" t="s">
        <v>1392</v>
      </c>
      <c r="H108" s="52" t="s">
        <v>1393</v>
      </c>
      <c r="I108" s="62">
        <v>30000</v>
      </c>
      <c r="J108" s="66">
        <v>30000</v>
      </c>
      <c r="K108" s="28" t="s">
        <v>1394</v>
      </c>
      <c r="L108" s="55" t="s">
        <v>1395</v>
      </c>
      <c r="M108" s="67">
        <v>15075</v>
      </c>
      <c r="N108" s="68">
        <v>15075</v>
      </c>
      <c r="O108" s="25" t="s">
        <v>1398</v>
      </c>
      <c r="P108" s="75" t="s">
        <v>1399</v>
      </c>
      <c r="Q108" s="69">
        <v>17337</v>
      </c>
      <c r="R108" s="63">
        <v>17337</v>
      </c>
      <c r="S108" s="24" t="s">
        <v>80</v>
      </c>
      <c r="T108" s="54" t="s">
        <v>81</v>
      </c>
      <c r="U108" s="18">
        <v>18598</v>
      </c>
      <c r="V108" s="18">
        <v>18598</v>
      </c>
      <c r="W108" s="18" t="s">
        <v>1396</v>
      </c>
      <c r="X108" s="77" t="s">
        <v>1397</v>
      </c>
      <c r="Y108" s="50">
        <f t="shared" si="45"/>
        <v>18300.098795100661</v>
      </c>
      <c r="Z108" s="36">
        <f t="shared" si="46"/>
        <v>6395.0562546392039</v>
      </c>
      <c r="AA108" s="35">
        <f t="shared" si="47"/>
        <v>0.34945473935645099</v>
      </c>
      <c r="AB108" s="36">
        <f t="shared" si="48"/>
        <v>24695.155049739864</v>
      </c>
      <c r="AC108" s="36">
        <f t="shared" si="49"/>
        <v>11905.042540461458</v>
      </c>
      <c r="AD108" s="18">
        <f t="shared" si="25"/>
        <v>14075</v>
      </c>
      <c r="AE108" s="18" t="str">
        <f t="shared" si="26"/>
        <v/>
      </c>
      <c r="AF108" s="18">
        <f t="shared" si="27"/>
        <v>15075</v>
      </c>
      <c r="AG108" s="18">
        <f t="shared" si="28"/>
        <v>17337</v>
      </c>
      <c r="AH108" s="18">
        <f t="shared" si="29"/>
        <v>18598</v>
      </c>
      <c r="AI108" s="102">
        <f t="shared" si="30"/>
        <v>16172.847045174969</v>
      </c>
      <c r="AJ108" s="39">
        <f t="shared" si="50"/>
        <v>2065.9232601107592</v>
      </c>
      <c r="AK108" s="35">
        <f t="shared" si="51"/>
        <v>0.12774023363605047</v>
      </c>
      <c r="AL108" s="34"/>
      <c r="AM108" s="42"/>
    </row>
    <row r="109" spans="1:39" s="17" customFormat="1" ht="93" customHeight="1" x14ac:dyDescent="0.25">
      <c r="A109" s="81">
        <v>102</v>
      </c>
      <c r="B109" s="82" t="s">
        <v>183</v>
      </c>
      <c r="C109" s="82" t="s">
        <v>853</v>
      </c>
      <c r="D109" s="83" t="s">
        <v>1391</v>
      </c>
      <c r="E109" s="64">
        <v>9123</v>
      </c>
      <c r="F109" s="65">
        <v>9123</v>
      </c>
      <c r="G109" s="25" t="s">
        <v>1392</v>
      </c>
      <c r="H109" s="52" t="s">
        <v>1393</v>
      </c>
      <c r="I109" s="62">
        <v>25000</v>
      </c>
      <c r="J109" s="66">
        <v>25000</v>
      </c>
      <c r="K109" s="28" t="s">
        <v>1394</v>
      </c>
      <c r="L109" s="55" t="s">
        <v>1395</v>
      </c>
      <c r="M109" s="67">
        <v>9770</v>
      </c>
      <c r="N109" s="68">
        <v>9770</v>
      </c>
      <c r="O109" s="25" t="s">
        <v>1398</v>
      </c>
      <c r="P109" s="75" t="s">
        <v>1399</v>
      </c>
      <c r="Q109" s="69">
        <v>11236</v>
      </c>
      <c r="R109" s="63">
        <v>11236</v>
      </c>
      <c r="S109" s="24" t="s">
        <v>80</v>
      </c>
      <c r="T109" s="54" t="s">
        <v>81</v>
      </c>
      <c r="U109" s="18">
        <v>12053</v>
      </c>
      <c r="V109" s="18">
        <v>12053</v>
      </c>
      <c r="W109" s="18" t="s">
        <v>1396</v>
      </c>
      <c r="X109" s="77" t="s">
        <v>1397</v>
      </c>
      <c r="Y109" s="50">
        <f t="shared" si="45"/>
        <v>12471.992093645147</v>
      </c>
      <c r="Z109" s="36">
        <f t="shared" si="46"/>
        <v>6567.3493359193262</v>
      </c>
      <c r="AA109" s="35">
        <f t="shared" si="47"/>
        <v>0.52656779178569135</v>
      </c>
      <c r="AB109" s="36">
        <f t="shared" si="48"/>
        <v>19039.341429564472</v>
      </c>
      <c r="AC109" s="36">
        <f t="shared" si="49"/>
        <v>5904.642757725821</v>
      </c>
      <c r="AD109" s="18">
        <f t="shared" si="25"/>
        <v>9123</v>
      </c>
      <c r="AE109" s="18" t="str">
        <f t="shared" si="26"/>
        <v/>
      </c>
      <c r="AF109" s="18">
        <f t="shared" si="27"/>
        <v>9770</v>
      </c>
      <c r="AG109" s="18">
        <f t="shared" si="28"/>
        <v>11236</v>
      </c>
      <c r="AH109" s="18">
        <f t="shared" si="29"/>
        <v>12053</v>
      </c>
      <c r="AI109" s="102">
        <f t="shared" si="30"/>
        <v>10481.773755668442</v>
      </c>
      <c r="AJ109" s="39">
        <f t="shared" si="50"/>
        <v>1338.4385180749493</v>
      </c>
      <c r="AK109" s="35">
        <f t="shared" si="51"/>
        <v>0.1276919869932448</v>
      </c>
      <c r="AL109" s="34"/>
      <c r="AM109" s="42"/>
    </row>
    <row r="110" spans="1:39" s="17" customFormat="1" ht="93" customHeight="1" x14ac:dyDescent="0.25">
      <c r="A110" s="81">
        <v>103</v>
      </c>
      <c r="B110" s="82" t="s">
        <v>184</v>
      </c>
      <c r="C110" s="82" t="s">
        <v>854</v>
      </c>
      <c r="D110" s="83" t="s">
        <v>1391</v>
      </c>
      <c r="E110" s="64">
        <v>161056</v>
      </c>
      <c r="F110" s="65">
        <v>161056</v>
      </c>
      <c r="G110" s="25" t="s">
        <v>1392</v>
      </c>
      <c r="H110" s="52" t="s">
        <v>1393</v>
      </c>
      <c r="I110" s="62">
        <v>80000</v>
      </c>
      <c r="J110" s="66">
        <v>80000</v>
      </c>
      <c r="K110" s="28" t="s">
        <v>1394</v>
      </c>
      <c r="L110" s="55" t="s">
        <v>1395</v>
      </c>
      <c r="M110" s="67">
        <v>172494</v>
      </c>
      <c r="N110" s="68">
        <v>172494</v>
      </c>
      <c r="O110" s="25" t="s">
        <v>1398</v>
      </c>
      <c r="P110" s="75" t="s">
        <v>1399</v>
      </c>
      <c r="Q110" s="69">
        <v>198368</v>
      </c>
      <c r="R110" s="63">
        <v>198368</v>
      </c>
      <c r="S110" s="24" t="s">
        <v>80</v>
      </c>
      <c r="T110" s="54" t="s">
        <v>81</v>
      </c>
      <c r="U110" s="18">
        <v>212796</v>
      </c>
      <c r="V110" s="18">
        <v>212796</v>
      </c>
      <c r="W110" s="18" t="s">
        <v>1396</v>
      </c>
      <c r="X110" s="77" t="s">
        <v>1397</v>
      </c>
      <c r="Y110" s="50">
        <f t="shared" si="45"/>
        <v>156478.68679126704</v>
      </c>
      <c r="Z110" s="36">
        <f t="shared" si="46"/>
        <v>51707.300869413026</v>
      </c>
      <c r="AA110" s="35">
        <f t="shared" si="47"/>
        <v>0.33044309055575977</v>
      </c>
      <c r="AB110" s="36">
        <f t="shared" si="48"/>
        <v>208185.98766068008</v>
      </c>
      <c r="AC110" s="36">
        <f t="shared" si="49"/>
        <v>104771.38592185402</v>
      </c>
      <c r="AD110" s="18">
        <f t="shared" si="25"/>
        <v>161056</v>
      </c>
      <c r="AE110" s="18" t="str">
        <f t="shared" si="26"/>
        <v/>
      </c>
      <c r="AF110" s="18">
        <f t="shared" si="27"/>
        <v>172494</v>
      </c>
      <c r="AG110" s="18">
        <f t="shared" si="28"/>
        <v>198368</v>
      </c>
      <c r="AH110" s="18" t="str">
        <f t="shared" si="29"/>
        <v/>
      </c>
      <c r="AI110" s="102">
        <f t="shared" si="30"/>
        <v>176633.94642159835</v>
      </c>
      <c r="AJ110" s="39">
        <f t="shared" si="50"/>
        <v>19115.774742343037</v>
      </c>
      <c r="AK110" s="35">
        <f t="shared" si="51"/>
        <v>0.1082225423233006</v>
      </c>
      <c r="AL110" s="34"/>
      <c r="AM110" s="42"/>
    </row>
    <row r="111" spans="1:39" s="17" customFormat="1" ht="93" customHeight="1" x14ac:dyDescent="0.25">
      <c r="A111" s="81">
        <v>104</v>
      </c>
      <c r="B111" s="82" t="s">
        <v>185</v>
      </c>
      <c r="C111" s="82" t="s">
        <v>855</v>
      </c>
      <c r="D111" s="83" t="s">
        <v>1391</v>
      </c>
      <c r="E111" s="64">
        <v>154238</v>
      </c>
      <c r="F111" s="65">
        <v>154238</v>
      </c>
      <c r="G111" s="25" t="s">
        <v>1392</v>
      </c>
      <c r="H111" s="52" t="s">
        <v>1393</v>
      </c>
      <c r="I111" s="62">
        <v>150000</v>
      </c>
      <c r="J111" s="66">
        <v>150000</v>
      </c>
      <c r="K111" s="28" t="s">
        <v>1394</v>
      </c>
      <c r="L111" s="55" t="s">
        <v>1395</v>
      </c>
      <c r="M111" s="67">
        <v>165192</v>
      </c>
      <c r="N111" s="68">
        <v>165192</v>
      </c>
      <c r="O111" s="25" t="s">
        <v>1398</v>
      </c>
      <c r="P111" s="75" t="s">
        <v>1399</v>
      </c>
      <c r="Q111" s="69">
        <v>189971</v>
      </c>
      <c r="R111" s="63">
        <v>189971</v>
      </c>
      <c r="S111" s="24" t="s">
        <v>80</v>
      </c>
      <c r="T111" s="54" t="s">
        <v>81</v>
      </c>
      <c r="U111" s="18">
        <v>203788</v>
      </c>
      <c r="V111" s="18">
        <v>203788</v>
      </c>
      <c r="W111" s="18" t="s">
        <v>1396</v>
      </c>
      <c r="X111" s="77" t="s">
        <v>1397</v>
      </c>
      <c r="Y111" s="50">
        <f t="shared" si="45"/>
        <v>171406.58969381434</v>
      </c>
      <c r="Z111" s="36">
        <f t="shared" si="46"/>
        <v>23330.437998460231</v>
      </c>
      <c r="AA111" s="35">
        <f t="shared" si="47"/>
        <v>0.13611167482029526</v>
      </c>
      <c r="AB111" s="36">
        <f t="shared" si="48"/>
        <v>194737.02769227457</v>
      </c>
      <c r="AC111" s="36">
        <f t="shared" si="49"/>
        <v>148076.15169535411</v>
      </c>
      <c r="AD111" s="18">
        <f t="shared" si="25"/>
        <v>154238</v>
      </c>
      <c r="AE111" s="18">
        <f t="shared" si="26"/>
        <v>150000</v>
      </c>
      <c r="AF111" s="18">
        <f t="shared" si="27"/>
        <v>165192</v>
      </c>
      <c r="AG111" s="18">
        <f t="shared" si="28"/>
        <v>189971</v>
      </c>
      <c r="AH111" s="18" t="str">
        <f t="shared" si="29"/>
        <v/>
      </c>
      <c r="AI111" s="102">
        <f t="shared" si="30"/>
        <v>164149.56684874793</v>
      </c>
      <c r="AJ111" s="39">
        <f t="shared" si="50"/>
        <v>17928.73530351021</v>
      </c>
      <c r="AK111" s="35">
        <f t="shared" si="51"/>
        <v>0.10922194707970358</v>
      </c>
      <c r="AL111" s="34"/>
      <c r="AM111" s="42"/>
    </row>
    <row r="112" spans="1:39" s="17" customFormat="1" ht="93" customHeight="1" x14ac:dyDescent="0.25">
      <c r="A112" s="81">
        <v>105</v>
      </c>
      <c r="B112" s="82" t="s">
        <v>186</v>
      </c>
      <c r="C112" s="82" t="s">
        <v>856</v>
      </c>
      <c r="D112" s="83" t="s">
        <v>1391</v>
      </c>
      <c r="E112" s="64">
        <v>294451</v>
      </c>
      <c r="F112" s="65">
        <v>294451</v>
      </c>
      <c r="G112" s="25" t="s">
        <v>1392</v>
      </c>
      <c r="H112" s="52" t="s">
        <v>1393</v>
      </c>
      <c r="I112" s="62">
        <v>350000</v>
      </c>
      <c r="J112" s="66">
        <v>350000</v>
      </c>
      <c r="K112" s="28" t="s">
        <v>1394</v>
      </c>
      <c r="L112" s="55" t="s">
        <v>1395</v>
      </c>
      <c r="M112" s="67">
        <v>315362</v>
      </c>
      <c r="N112" s="68">
        <v>315362</v>
      </c>
      <c r="O112" s="25" t="s">
        <v>1398</v>
      </c>
      <c r="P112" s="75" t="s">
        <v>1399</v>
      </c>
      <c r="Q112" s="69">
        <v>362667</v>
      </c>
      <c r="R112" s="63">
        <v>362667</v>
      </c>
      <c r="S112" s="24" t="s">
        <v>80</v>
      </c>
      <c r="T112" s="54" t="s">
        <v>81</v>
      </c>
      <c r="U112" s="18">
        <v>389045</v>
      </c>
      <c r="V112" s="18">
        <v>389045</v>
      </c>
      <c r="W112" s="18" t="s">
        <v>1396</v>
      </c>
      <c r="X112" s="77" t="s">
        <v>1397</v>
      </c>
      <c r="Y112" s="50">
        <f t="shared" si="45"/>
        <v>340627.46574646962</v>
      </c>
      <c r="Z112" s="36">
        <f t="shared" si="46"/>
        <v>37664.247749025868</v>
      </c>
      <c r="AA112" s="35">
        <f t="shared" si="47"/>
        <v>0.1105731379191234</v>
      </c>
      <c r="AB112" s="36">
        <f t="shared" si="48"/>
        <v>378291.7134954955</v>
      </c>
      <c r="AC112" s="36">
        <f t="shared" si="49"/>
        <v>302963.21799744375</v>
      </c>
      <c r="AD112" s="18" t="str">
        <f t="shared" si="25"/>
        <v/>
      </c>
      <c r="AE112" s="18">
        <f t="shared" si="26"/>
        <v>350000</v>
      </c>
      <c r="AF112" s="18">
        <f t="shared" si="27"/>
        <v>315362</v>
      </c>
      <c r="AG112" s="18">
        <f t="shared" si="28"/>
        <v>362667</v>
      </c>
      <c r="AH112" s="18" t="str">
        <f t="shared" si="29"/>
        <v/>
      </c>
      <c r="AI112" s="102">
        <f t="shared" si="30"/>
        <v>342080.62876427011</v>
      </c>
      <c r="AJ112" s="39">
        <f t="shared" si="50"/>
        <v>24488.116022539041</v>
      </c>
      <c r="AK112" s="35">
        <f t="shared" si="51"/>
        <v>7.1585801601802931E-2</v>
      </c>
      <c r="AL112" s="34"/>
      <c r="AM112" s="42"/>
    </row>
    <row r="113" spans="1:39" s="17" customFormat="1" ht="93" customHeight="1" x14ac:dyDescent="0.25">
      <c r="A113" s="81">
        <v>106</v>
      </c>
      <c r="B113" s="82" t="s">
        <v>187</v>
      </c>
      <c r="C113" s="82" t="s">
        <v>857</v>
      </c>
      <c r="D113" s="83" t="s">
        <v>1391</v>
      </c>
      <c r="E113" s="64">
        <v>16610</v>
      </c>
      <c r="F113" s="65">
        <v>16610</v>
      </c>
      <c r="G113" s="25" t="s">
        <v>1392</v>
      </c>
      <c r="H113" s="52" t="s">
        <v>1393</v>
      </c>
      <c r="I113" s="62">
        <v>20000</v>
      </c>
      <c r="J113" s="66">
        <v>20000</v>
      </c>
      <c r="K113" s="28" t="s">
        <v>1394</v>
      </c>
      <c r="L113" s="55" t="s">
        <v>1395</v>
      </c>
      <c r="M113" s="67">
        <v>17790</v>
      </c>
      <c r="N113" s="68">
        <v>17790</v>
      </c>
      <c r="O113" s="25" t="s">
        <v>1398</v>
      </c>
      <c r="P113" s="75" t="s">
        <v>1399</v>
      </c>
      <c r="Q113" s="69">
        <v>20458</v>
      </c>
      <c r="R113" s="63">
        <v>20458</v>
      </c>
      <c r="S113" s="24" t="s">
        <v>80</v>
      </c>
      <c r="T113" s="54" t="s">
        <v>81</v>
      </c>
      <c r="U113" s="18">
        <v>21946</v>
      </c>
      <c r="V113" s="18">
        <v>21946</v>
      </c>
      <c r="W113" s="18" t="s">
        <v>1396</v>
      </c>
      <c r="X113" s="77" t="s">
        <v>1397</v>
      </c>
      <c r="Y113" s="50">
        <f t="shared" si="45"/>
        <v>19264.54806022891</v>
      </c>
      <c r="Z113" s="36">
        <f t="shared" si="46"/>
        <v>2140.6772760040221</v>
      </c>
      <c r="AA113" s="35">
        <f t="shared" si="47"/>
        <v>0.11112003610525321</v>
      </c>
      <c r="AB113" s="36">
        <f t="shared" si="48"/>
        <v>21405.225336232932</v>
      </c>
      <c r="AC113" s="36">
        <f t="shared" si="49"/>
        <v>17123.870784224888</v>
      </c>
      <c r="AD113" s="18" t="str">
        <f t="shared" si="25"/>
        <v/>
      </c>
      <c r="AE113" s="18">
        <f t="shared" si="26"/>
        <v>20000</v>
      </c>
      <c r="AF113" s="18">
        <f t="shared" si="27"/>
        <v>17790</v>
      </c>
      <c r="AG113" s="18">
        <f t="shared" si="28"/>
        <v>20458</v>
      </c>
      <c r="AH113" s="18" t="str">
        <f t="shared" si="29"/>
        <v/>
      </c>
      <c r="AI113" s="102">
        <f t="shared" si="30"/>
        <v>19380.116021163623</v>
      </c>
      <c r="AJ113" s="39">
        <f t="shared" si="50"/>
        <v>1426.6562304914244</v>
      </c>
      <c r="AK113" s="35">
        <f t="shared" si="51"/>
        <v>7.3614431870968999E-2</v>
      </c>
      <c r="AL113" s="34"/>
      <c r="AM113" s="42"/>
    </row>
    <row r="114" spans="1:39" s="17" customFormat="1" ht="93" customHeight="1" x14ac:dyDescent="0.25">
      <c r="A114" s="81">
        <v>107</v>
      </c>
      <c r="B114" s="82" t="s">
        <v>188</v>
      </c>
      <c r="C114" s="82" t="s">
        <v>858</v>
      </c>
      <c r="D114" s="83" t="s">
        <v>1391</v>
      </c>
      <c r="E114" s="64">
        <v>542813</v>
      </c>
      <c r="F114" s="65">
        <v>542813</v>
      </c>
      <c r="G114" s="25" t="s">
        <v>1392</v>
      </c>
      <c r="H114" s="52" t="s">
        <v>1393</v>
      </c>
      <c r="I114" s="62">
        <v>750000</v>
      </c>
      <c r="J114" s="66">
        <v>750000</v>
      </c>
      <c r="K114" s="28" t="s">
        <v>1394</v>
      </c>
      <c r="L114" s="55" t="s">
        <v>1395</v>
      </c>
      <c r="M114" s="67">
        <v>581362</v>
      </c>
      <c r="N114" s="68">
        <v>581362</v>
      </c>
      <c r="O114" s="25" t="s">
        <v>1398</v>
      </c>
      <c r="P114" s="75" t="s">
        <v>1399</v>
      </c>
      <c r="Q114" s="69">
        <v>668567</v>
      </c>
      <c r="R114" s="63">
        <v>668567</v>
      </c>
      <c r="S114" s="24" t="s">
        <v>80</v>
      </c>
      <c r="T114" s="54" t="s">
        <v>81</v>
      </c>
      <c r="U114" s="18">
        <v>717195</v>
      </c>
      <c r="V114" s="18">
        <v>717195</v>
      </c>
      <c r="W114" s="18" t="s">
        <v>1396</v>
      </c>
      <c r="X114" s="77" t="s">
        <v>1397</v>
      </c>
      <c r="Y114" s="50">
        <f t="shared" si="45"/>
        <v>647124.83440700837</v>
      </c>
      <c r="Z114" s="36">
        <f t="shared" si="46"/>
        <v>88091.402436900666</v>
      </c>
      <c r="AA114" s="35">
        <f t="shared" si="47"/>
        <v>0.13612737103131431</v>
      </c>
      <c r="AB114" s="36">
        <f t="shared" si="48"/>
        <v>735216.23684390902</v>
      </c>
      <c r="AC114" s="36">
        <f t="shared" si="49"/>
        <v>559033.43197010772</v>
      </c>
      <c r="AD114" s="18" t="str">
        <f t="shared" si="25"/>
        <v/>
      </c>
      <c r="AE114" s="18" t="str">
        <f t="shared" si="26"/>
        <v/>
      </c>
      <c r="AF114" s="18">
        <f t="shared" si="27"/>
        <v>581362</v>
      </c>
      <c r="AG114" s="18">
        <f t="shared" si="28"/>
        <v>668567</v>
      </c>
      <c r="AH114" s="18">
        <f t="shared" si="29"/>
        <v>717195</v>
      </c>
      <c r="AI114" s="102">
        <f t="shared" si="30"/>
        <v>653245.27470336272</v>
      </c>
      <c r="AJ114" s="39">
        <f t="shared" si="50"/>
        <v>68823.443556683502</v>
      </c>
      <c r="AK114" s="35">
        <f t="shared" si="51"/>
        <v>0.10535620573441741</v>
      </c>
      <c r="AL114" s="34"/>
      <c r="AM114" s="42"/>
    </row>
    <row r="115" spans="1:39" s="17" customFormat="1" ht="93" customHeight="1" x14ac:dyDescent="0.25">
      <c r="A115" s="81">
        <v>108</v>
      </c>
      <c r="B115" s="82" t="s">
        <v>189</v>
      </c>
      <c r="C115" s="82" t="s">
        <v>859</v>
      </c>
      <c r="D115" s="83" t="s">
        <v>1391</v>
      </c>
      <c r="E115" s="64">
        <v>756718</v>
      </c>
      <c r="F115" s="65">
        <v>756718</v>
      </c>
      <c r="G115" s="25" t="s">
        <v>1392</v>
      </c>
      <c r="H115" s="52" t="s">
        <v>1393</v>
      </c>
      <c r="I115" s="62">
        <v>950000</v>
      </c>
      <c r="J115" s="66">
        <v>950000</v>
      </c>
      <c r="K115" s="28" t="s">
        <v>1394</v>
      </c>
      <c r="L115" s="55" t="s">
        <v>1395</v>
      </c>
      <c r="M115" s="67">
        <v>810458</v>
      </c>
      <c r="N115" s="68">
        <v>810458</v>
      </c>
      <c r="O115" s="25" t="s">
        <v>1398</v>
      </c>
      <c r="P115" s="75" t="s">
        <v>1399</v>
      </c>
      <c r="Q115" s="69">
        <v>932027</v>
      </c>
      <c r="R115" s="63">
        <v>932027</v>
      </c>
      <c r="S115" s="24" t="s">
        <v>80</v>
      </c>
      <c r="T115" s="54" t="s">
        <v>81</v>
      </c>
      <c r="U115" s="18">
        <v>999818</v>
      </c>
      <c r="V115" s="18">
        <v>999818</v>
      </c>
      <c r="W115" s="18" t="s">
        <v>1396</v>
      </c>
      <c r="X115" s="77" t="s">
        <v>1397</v>
      </c>
      <c r="Y115" s="50">
        <f t="shared" si="45"/>
        <v>885008.67075577308</v>
      </c>
      <c r="Z115" s="36">
        <f t="shared" si="46"/>
        <v>101878.71643871428</v>
      </c>
      <c r="AA115" s="35">
        <f t="shared" si="47"/>
        <v>0.11511606587053284</v>
      </c>
      <c r="AB115" s="36">
        <f t="shared" si="48"/>
        <v>986887.38719448738</v>
      </c>
      <c r="AC115" s="36">
        <f t="shared" si="49"/>
        <v>783129.95431705879</v>
      </c>
      <c r="AD115" s="18" t="str">
        <f t="shared" si="25"/>
        <v/>
      </c>
      <c r="AE115" s="18">
        <f t="shared" si="26"/>
        <v>950000</v>
      </c>
      <c r="AF115" s="18">
        <f t="shared" si="27"/>
        <v>810458</v>
      </c>
      <c r="AG115" s="18">
        <f t="shared" si="28"/>
        <v>932027</v>
      </c>
      <c r="AH115" s="18" t="str">
        <f t="shared" si="29"/>
        <v/>
      </c>
      <c r="AI115" s="102">
        <f t="shared" si="30"/>
        <v>895284.09837951255</v>
      </c>
      <c r="AJ115" s="39">
        <f t="shared" si="50"/>
        <v>75910.056705287745</v>
      </c>
      <c r="AK115" s="35">
        <f t="shared" si="51"/>
        <v>8.4788791449202455E-2</v>
      </c>
      <c r="AL115" s="34"/>
      <c r="AM115" s="42"/>
    </row>
    <row r="116" spans="1:39" s="17" customFormat="1" ht="93" customHeight="1" x14ac:dyDescent="0.25">
      <c r="A116" s="81">
        <v>109</v>
      </c>
      <c r="B116" s="82" t="s">
        <v>190</v>
      </c>
      <c r="C116" s="82" t="s">
        <v>860</v>
      </c>
      <c r="D116" s="83" t="s">
        <v>1391</v>
      </c>
      <c r="E116" s="64">
        <v>629325</v>
      </c>
      <c r="F116" s="65">
        <v>629325</v>
      </c>
      <c r="G116" s="25" t="s">
        <v>1392</v>
      </c>
      <c r="H116" s="52" t="s">
        <v>1393</v>
      </c>
      <c r="I116" s="62">
        <v>1000000</v>
      </c>
      <c r="J116" s="66">
        <v>1000000</v>
      </c>
      <c r="K116" s="28" t="s">
        <v>1394</v>
      </c>
      <c r="L116" s="55" t="s">
        <v>1395</v>
      </c>
      <c r="M116" s="67">
        <v>674018</v>
      </c>
      <c r="N116" s="68">
        <v>674018</v>
      </c>
      <c r="O116" s="25" t="s">
        <v>1398</v>
      </c>
      <c r="P116" s="75" t="s">
        <v>1399</v>
      </c>
      <c r="Q116" s="69">
        <v>775121</v>
      </c>
      <c r="R116" s="63">
        <v>775121</v>
      </c>
      <c r="S116" s="24" t="s">
        <v>80</v>
      </c>
      <c r="T116" s="54" t="s">
        <v>81</v>
      </c>
      <c r="U116" s="18">
        <v>831499</v>
      </c>
      <c r="V116" s="18">
        <v>831499</v>
      </c>
      <c r="W116" s="18" t="s">
        <v>1396</v>
      </c>
      <c r="X116" s="77" t="s">
        <v>1397</v>
      </c>
      <c r="Y116" s="50">
        <f t="shared" si="45"/>
        <v>771534.84101114224</v>
      </c>
      <c r="Z116" s="36">
        <f t="shared" si="46"/>
        <v>145766.28495403199</v>
      </c>
      <c r="AA116" s="35">
        <f t="shared" si="47"/>
        <v>0.18893026886899444</v>
      </c>
      <c r="AB116" s="36">
        <f t="shared" si="48"/>
        <v>917301.12596517429</v>
      </c>
      <c r="AC116" s="36">
        <f t="shared" si="49"/>
        <v>625768.5560571102</v>
      </c>
      <c r="AD116" s="18">
        <f t="shared" si="25"/>
        <v>629325</v>
      </c>
      <c r="AE116" s="18" t="str">
        <f t="shared" si="26"/>
        <v/>
      </c>
      <c r="AF116" s="18">
        <f t="shared" si="27"/>
        <v>674018</v>
      </c>
      <c r="AG116" s="18">
        <f t="shared" si="28"/>
        <v>775121</v>
      </c>
      <c r="AH116" s="18">
        <f t="shared" si="29"/>
        <v>831499</v>
      </c>
      <c r="AI116" s="102">
        <f t="shared" si="30"/>
        <v>723093.45139615552</v>
      </c>
      <c r="AJ116" s="39">
        <f t="shared" si="50"/>
        <v>92343.933655203728</v>
      </c>
      <c r="AK116" s="35">
        <f t="shared" si="51"/>
        <v>0.12770677631902932</v>
      </c>
      <c r="AL116" s="34"/>
      <c r="AM116" s="42"/>
    </row>
    <row r="117" spans="1:39" s="17" customFormat="1" ht="93" customHeight="1" x14ac:dyDescent="0.25">
      <c r="A117" s="81">
        <v>110</v>
      </c>
      <c r="B117" s="82" t="s">
        <v>191</v>
      </c>
      <c r="C117" s="82" t="s">
        <v>861</v>
      </c>
      <c r="D117" s="83" t="s">
        <v>1391</v>
      </c>
      <c r="E117" s="64">
        <v>716803</v>
      </c>
      <c r="F117" s="65">
        <v>716803</v>
      </c>
      <c r="G117" s="25" t="s">
        <v>1392</v>
      </c>
      <c r="H117" s="52" t="s">
        <v>1393</v>
      </c>
      <c r="I117" s="62">
        <v>1100000</v>
      </c>
      <c r="J117" s="66">
        <v>1100000</v>
      </c>
      <c r="K117" s="28" t="s">
        <v>1394</v>
      </c>
      <c r="L117" s="55" t="s">
        <v>1395</v>
      </c>
      <c r="M117" s="67">
        <v>767709</v>
      </c>
      <c r="N117" s="68">
        <v>767709</v>
      </c>
      <c r="O117" s="25" t="s">
        <v>1398</v>
      </c>
      <c r="P117" s="75" t="s">
        <v>1399</v>
      </c>
      <c r="Q117" s="69">
        <v>882865</v>
      </c>
      <c r="R117" s="63">
        <v>882865</v>
      </c>
      <c r="S117" s="24" t="s">
        <v>80</v>
      </c>
      <c r="T117" s="54" t="s">
        <v>81</v>
      </c>
      <c r="U117" s="18">
        <v>947080</v>
      </c>
      <c r="V117" s="18">
        <v>947080</v>
      </c>
      <c r="W117" s="18" t="s">
        <v>1396</v>
      </c>
      <c r="X117" s="77" t="s">
        <v>1397</v>
      </c>
      <c r="Y117" s="50">
        <f t="shared" si="45"/>
        <v>872677.98343602684</v>
      </c>
      <c r="Z117" s="36">
        <f t="shared" si="46"/>
        <v>151747.04539561897</v>
      </c>
      <c r="AA117" s="35">
        <f t="shared" si="47"/>
        <v>0.17388664349951835</v>
      </c>
      <c r="AB117" s="36">
        <f t="shared" si="48"/>
        <v>1024425.0288316458</v>
      </c>
      <c r="AC117" s="36">
        <f t="shared" si="49"/>
        <v>720930.93804040784</v>
      </c>
      <c r="AD117" s="18" t="str">
        <f t="shared" si="25"/>
        <v/>
      </c>
      <c r="AE117" s="18" t="str">
        <f t="shared" si="26"/>
        <v/>
      </c>
      <c r="AF117" s="18">
        <f t="shared" si="27"/>
        <v>767709</v>
      </c>
      <c r="AG117" s="18">
        <f t="shared" si="28"/>
        <v>882865</v>
      </c>
      <c r="AH117" s="18">
        <f t="shared" si="29"/>
        <v>947080</v>
      </c>
      <c r="AI117" s="102">
        <f t="shared" si="30"/>
        <v>862632.59838533995</v>
      </c>
      <c r="AJ117" s="39">
        <f t="shared" si="50"/>
        <v>90883.099090718373</v>
      </c>
      <c r="AK117" s="35">
        <f t="shared" si="51"/>
        <v>0.10535551202311588</v>
      </c>
      <c r="AL117" s="34"/>
      <c r="AM117" s="42"/>
    </row>
    <row r="118" spans="1:39" s="17" customFormat="1" ht="93" customHeight="1" x14ac:dyDescent="0.25">
      <c r="A118" s="81">
        <v>111</v>
      </c>
      <c r="B118" s="82" t="s">
        <v>192</v>
      </c>
      <c r="C118" s="82" t="s">
        <v>862</v>
      </c>
      <c r="D118" s="83" t="s">
        <v>1391</v>
      </c>
      <c r="E118" s="64">
        <v>1088794</v>
      </c>
      <c r="F118" s="65">
        <v>1088794</v>
      </c>
      <c r="G118" s="25" t="s">
        <v>1392</v>
      </c>
      <c r="H118" s="52" t="s">
        <v>1393</v>
      </c>
      <c r="I118" s="62">
        <v>1300000</v>
      </c>
      <c r="J118" s="66">
        <v>1300000</v>
      </c>
      <c r="K118" s="28" t="s">
        <v>1394</v>
      </c>
      <c r="L118" s="55" t="s">
        <v>1395</v>
      </c>
      <c r="M118" s="67">
        <v>1166118</v>
      </c>
      <c r="N118" s="68">
        <v>1166118</v>
      </c>
      <c r="O118" s="25" t="s">
        <v>1398</v>
      </c>
      <c r="P118" s="75" t="s">
        <v>1399</v>
      </c>
      <c r="Q118" s="69">
        <v>1341036</v>
      </c>
      <c r="R118" s="63">
        <v>1341036</v>
      </c>
      <c r="S118" s="24" t="s">
        <v>80</v>
      </c>
      <c r="T118" s="54" t="s">
        <v>81</v>
      </c>
      <c r="U118" s="18">
        <v>1438576</v>
      </c>
      <c r="V118" s="18">
        <v>1438576</v>
      </c>
      <c r="W118" s="18" t="s">
        <v>1396</v>
      </c>
      <c r="X118" s="77" t="s">
        <v>1397</v>
      </c>
      <c r="Y118" s="50">
        <f t="shared" si="45"/>
        <v>1260668.6804091227</v>
      </c>
      <c r="Z118" s="36">
        <f t="shared" si="46"/>
        <v>139591.51488969522</v>
      </c>
      <c r="AA118" s="35">
        <f t="shared" si="47"/>
        <v>0.11072815328797873</v>
      </c>
      <c r="AB118" s="36">
        <f t="shared" si="48"/>
        <v>1400260.1952988179</v>
      </c>
      <c r="AC118" s="36">
        <f t="shared" si="49"/>
        <v>1121077.1655194275</v>
      </c>
      <c r="AD118" s="18" t="str">
        <f t="shared" si="25"/>
        <v/>
      </c>
      <c r="AE118" s="18">
        <f t="shared" si="26"/>
        <v>1300000</v>
      </c>
      <c r="AF118" s="18">
        <f t="shared" si="27"/>
        <v>1166118</v>
      </c>
      <c r="AG118" s="18">
        <f t="shared" si="28"/>
        <v>1341036</v>
      </c>
      <c r="AH118" s="18" t="str">
        <f t="shared" si="29"/>
        <v/>
      </c>
      <c r="AI118" s="102">
        <f t="shared" si="30"/>
        <v>1266802.0650931001</v>
      </c>
      <c r="AJ118" s="39">
        <f t="shared" si="50"/>
        <v>91473.721129804995</v>
      </c>
      <c r="AK118" s="35">
        <f t="shared" si="51"/>
        <v>7.2208377023037451E-2</v>
      </c>
      <c r="AL118" s="34"/>
      <c r="AM118" s="42"/>
    </row>
    <row r="119" spans="1:39" s="17" customFormat="1" ht="93" customHeight="1" x14ac:dyDescent="0.25">
      <c r="A119" s="81">
        <v>112</v>
      </c>
      <c r="B119" s="82" t="s">
        <v>193</v>
      </c>
      <c r="C119" s="82" t="s">
        <v>863</v>
      </c>
      <c r="D119" s="83" t="s">
        <v>1391</v>
      </c>
      <c r="E119" s="64">
        <v>847051</v>
      </c>
      <c r="F119" s="65">
        <v>847051</v>
      </c>
      <c r="G119" s="25" t="s">
        <v>1392</v>
      </c>
      <c r="H119" s="52" t="s">
        <v>1393</v>
      </c>
      <c r="I119" s="62">
        <v>1400000</v>
      </c>
      <c r="J119" s="66">
        <v>1400000</v>
      </c>
      <c r="K119" s="28" t="s">
        <v>1394</v>
      </c>
      <c r="L119" s="55" t="s">
        <v>1395</v>
      </c>
      <c r="M119" s="67">
        <v>907207</v>
      </c>
      <c r="N119" s="68">
        <v>907207</v>
      </c>
      <c r="O119" s="25" t="s">
        <v>1398</v>
      </c>
      <c r="P119" s="75" t="s">
        <v>1399</v>
      </c>
      <c r="Q119" s="69">
        <v>1043288</v>
      </c>
      <c r="R119" s="63">
        <v>1043288</v>
      </c>
      <c r="S119" s="24" t="s">
        <v>80</v>
      </c>
      <c r="T119" s="54" t="s">
        <v>81</v>
      </c>
      <c r="U119" s="18">
        <v>1119171</v>
      </c>
      <c r="V119" s="18">
        <v>1119171</v>
      </c>
      <c r="W119" s="18" t="s">
        <v>1396</v>
      </c>
      <c r="X119" s="77" t="s">
        <v>1397</v>
      </c>
      <c r="Y119" s="50">
        <f t="shared" si="45"/>
        <v>1046667.959064833</v>
      </c>
      <c r="Z119" s="36">
        <f t="shared" si="46"/>
        <v>216804.9722776211</v>
      </c>
      <c r="AA119" s="35">
        <f t="shared" si="47"/>
        <v>0.20713825277629588</v>
      </c>
      <c r="AB119" s="36">
        <f t="shared" si="48"/>
        <v>1263472.9313424542</v>
      </c>
      <c r="AC119" s="36">
        <f t="shared" si="49"/>
        <v>829862.98678721185</v>
      </c>
      <c r="AD119" s="18">
        <f t="shared" si="25"/>
        <v>847051</v>
      </c>
      <c r="AE119" s="18" t="str">
        <f t="shared" si="26"/>
        <v/>
      </c>
      <c r="AF119" s="18">
        <f t="shared" si="27"/>
        <v>907207</v>
      </c>
      <c r="AG119" s="18">
        <f t="shared" si="28"/>
        <v>1043288</v>
      </c>
      <c r="AH119" s="18">
        <f t="shared" si="29"/>
        <v>1119171</v>
      </c>
      <c r="AI119" s="102">
        <f t="shared" si="30"/>
        <v>973260.62392800336</v>
      </c>
      <c r="AJ119" s="39">
        <f t="shared" si="50"/>
        <v>124291.99640731765</v>
      </c>
      <c r="AK119" s="35">
        <f t="shared" si="51"/>
        <v>0.12770679646494371</v>
      </c>
      <c r="AL119" s="34"/>
      <c r="AM119" s="42"/>
    </row>
    <row r="120" spans="1:39" s="17" customFormat="1" ht="93" customHeight="1" x14ac:dyDescent="0.25">
      <c r="A120" s="81">
        <v>113</v>
      </c>
      <c r="B120" s="82" t="s">
        <v>194</v>
      </c>
      <c r="C120" s="82" t="s">
        <v>864</v>
      </c>
      <c r="D120" s="83" t="s">
        <v>1391</v>
      </c>
      <c r="E120" s="64">
        <v>920241</v>
      </c>
      <c r="F120" s="65">
        <v>920241</v>
      </c>
      <c r="G120" s="25" t="s">
        <v>1392</v>
      </c>
      <c r="H120" s="52" t="s">
        <v>1393</v>
      </c>
      <c r="I120" s="62">
        <v>1900000</v>
      </c>
      <c r="J120" s="66">
        <v>1900000</v>
      </c>
      <c r="K120" s="28" t="s">
        <v>1394</v>
      </c>
      <c r="L120" s="55" t="s">
        <v>1395</v>
      </c>
      <c r="M120" s="67">
        <v>985594</v>
      </c>
      <c r="N120" s="68">
        <v>985594</v>
      </c>
      <c r="O120" s="25" t="s">
        <v>1398</v>
      </c>
      <c r="P120" s="75" t="s">
        <v>1399</v>
      </c>
      <c r="Q120" s="69">
        <v>1133433</v>
      </c>
      <c r="R120" s="63">
        <v>1133433</v>
      </c>
      <c r="S120" s="24" t="s">
        <v>80</v>
      </c>
      <c r="T120" s="54" t="s">
        <v>81</v>
      </c>
      <c r="U120" s="18">
        <v>1215873</v>
      </c>
      <c r="V120" s="18">
        <v>1215873</v>
      </c>
      <c r="W120" s="18" t="s">
        <v>1396</v>
      </c>
      <c r="X120" s="77" t="s">
        <v>1397</v>
      </c>
      <c r="Y120" s="50">
        <f t="shared" si="45"/>
        <v>1188851.0881666497</v>
      </c>
      <c r="Z120" s="36">
        <f t="shared" si="46"/>
        <v>391824.06847933674</v>
      </c>
      <c r="AA120" s="35">
        <f t="shared" si="47"/>
        <v>0.32958212544817217</v>
      </c>
      <c r="AB120" s="36">
        <f t="shared" si="48"/>
        <v>1580675.1566459865</v>
      </c>
      <c r="AC120" s="36">
        <f t="shared" si="49"/>
        <v>797027.01968731289</v>
      </c>
      <c r="AD120" s="18">
        <f t="shared" si="25"/>
        <v>920241</v>
      </c>
      <c r="AE120" s="18" t="str">
        <f t="shared" si="26"/>
        <v/>
      </c>
      <c r="AF120" s="18">
        <f t="shared" si="27"/>
        <v>985594</v>
      </c>
      <c r="AG120" s="18">
        <f t="shared" si="28"/>
        <v>1133433</v>
      </c>
      <c r="AH120" s="18">
        <f t="shared" si="29"/>
        <v>1215873</v>
      </c>
      <c r="AI120" s="102">
        <f t="shared" si="30"/>
        <v>1057355.245879241</v>
      </c>
      <c r="AJ120" s="39">
        <f t="shared" si="50"/>
        <v>135031.25078384634</v>
      </c>
      <c r="AK120" s="35">
        <f t="shared" si="51"/>
        <v>0.1277066069422689</v>
      </c>
      <c r="AL120" s="34"/>
      <c r="AM120" s="42"/>
    </row>
    <row r="121" spans="1:39" s="17" customFormat="1" ht="93" customHeight="1" x14ac:dyDescent="0.25">
      <c r="A121" s="81">
        <v>114</v>
      </c>
      <c r="B121" s="82" t="s">
        <v>195</v>
      </c>
      <c r="C121" s="82" t="s">
        <v>865</v>
      </c>
      <c r="D121" s="83" t="s">
        <v>1391</v>
      </c>
      <c r="E121" s="64">
        <v>1010022</v>
      </c>
      <c r="F121" s="65">
        <v>1010022</v>
      </c>
      <c r="G121" s="25" t="s">
        <v>1392</v>
      </c>
      <c r="H121" s="52" t="s">
        <v>1393</v>
      </c>
      <c r="I121" s="62">
        <v>1950000</v>
      </c>
      <c r="J121" s="66">
        <v>1950000</v>
      </c>
      <c r="K121" s="28" t="s">
        <v>1394</v>
      </c>
      <c r="L121" s="55" t="s">
        <v>1395</v>
      </c>
      <c r="M121" s="67">
        <v>1081751</v>
      </c>
      <c r="N121" s="68">
        <v>1081751</v>
      </c>
      <c r="O121" s="25" t="s">
        <v>1398</v>
      </c>
      <c r="P121" s="75" t="s">
        <v>1399</v>
      </c>
      <c r="Q121" s="69">
        <v>1244014</v>
      </c>
      <c r="R121" s="63">
        <v>1244014</v>
      </c>
      <c r="S121" s="24" t="s">
        <v>80</v>
      </c>
      <c r="T121" s="54" t="s">
        <v>81</v>
      </c>
      <c r="U121" s="18">
        <v>1334497</v>
      </c>
      <c r="V121" s="18">
        <v>1334497</v>
      </c>
      <c r="W121" s="18" t="s">
        <v>1396</v>
      </c>
      <c r="X121" s="77" t="s">
        <v>1397</v>
      </c>
      <c r="Y121" s="50">
        <f t="shared" si="45"/>
        <v>1287440.3726829425</v>
      </c>
      <c r="Z121" s="36">
        <f t="shared" si="46"/>
        <v>372709.90514031146</v>
      </c>
      <c r="AA121" s="35">
        <f t="shared" si="47"/>
        <v>0.28949682878408428</v>
      </c>
      <c r="AB121" s="36">
        <f t="shared" si="48"/>
        <v>1660150.277823254</v>
      </c>
      <c r="AC121" s="36">
        <f t="shared" si="49"/>
        <v>914730.46754263109</v>
      </c>
      <c r="AD121" s="18">
        <f t="shared" si="25"/>
        <v>1010022</v>
      </c>
      <c r="AE121" s="18" t="str">
        <f t="shared" si="26"/>
        <v/>
      </c>
      <c r="AF121" s="18">
        <f t="shared" si="27"/>
        <v>1081751</v>
      </c>
      <c r="AG121" s="18">
        <f t="shared" si="28"/>
        <v>1244014</v>
      </c>
      <c r="AH121" s="18">
        <f t="shared" si="29"/>
        <v>1334497</v>
      </c>
      <c r="AI121" s="102">
        <f t="shared" si="30"/>
        <v>1160513.6477096861</v>
      </c>
      <c r="AJ121" s="39">
        <f t="shared" si="50"/>
        <v>148205.46720234942</v>
      </c>
      <c r="AK121" s="35">
        <f t="shared" si="51"/>
        <v>0.12770678526257581</v>
      </c>
      <c r="AL121" s="34"/>
      <c r="AM121" s="42"/>
    </row>
    <row r="122" spans="1:39" s="17" customFormat="1" ht="93" customHeight="1" x14ac:dyDescent="0.25">
      <c r="A122" s="81">
        <v>115</v>
      </c>
      <c r="B122" s="82" t="s">
        <v>196</v>
      </c>
      <c r="C122" s="82" t="s">
        <v>866</v>
      </c>
      <c r="D122" s="83" t="s">
        <v>1391</v>
      </c>
      <c r="E122" s="64">
        <v>1029495</v>
      </c>
      <c r="F122" s="65">
        <v>1029495</v>
      </c>
      <c r="G122" s="25" t="s">
        <v>1392</v>
      </c>
      <c r="H122" s="52" t="s">
        <v>1393</v>
      </c>
      <c r="I122" s="62">
        <v>2500000</v>
      </c>
      <c r="J122" s="66">
        <v>2500000</v>
      </c>
      <c r="K122" s="28" t="s">
        <v>1394</v>
      </c>
      <c r="L122" s="55" t="s">
        <v>1395</v>
      </c>
      <c r="M122" s="67">
        <v>1102608</v>
      </c>
      <c r="N122" s="68">
        <v>1102608</v>
      </c>
      <c r="O122" s="25" t="s">
        <v>1398</v>
      </c>
      <c r="P122" s="75" t="s">
        <v>1399</v>
      </c>
      <c r="Q122" s="69">
        <v>1267999</v>
      </c>
      <c r="R122" s="63">
        <v>1267999</v>
      </c>
      <c r="S122" s="24" t="s">
        <v>80</v>
      </c>
      <c r="T122" s="54" t="s">
        <v>81</v>
      </c>
      <c r="U122" s="18">
        <v>1360227</v>
      </c>
      <c r="V122" s="18">
        <v>1360227</v>
      </c>
      <c r="W122" s="18" t="s">
        <v>1396</v>
      </c>
      <c r="X122" s="77" t="s">
        <v>1397</v>
      </c>
      <c r="Y122" s="50">
        <f t="shared" si="45"/>
        <v>1373862.085159614</v>
      </c>
      <c r="Z122" s="36">
        <f t="shared" si="46"/>
        <v>600243.25789024914</v>
      </c>
      <c r="AA122" s="35">
        <f t="shared" si="47"/>
        <v>0.43690212021573727</v>
      </c>
      <c r="AB122" s="36">
        <f t="shared" si="48"/>
        <v>1974105.3430498631</v>
      </c>
      <c r="AC122" s="36">
        <f t="shared" si="49"/>
        <v>773618.82726936485</v>
      </c>
      <c r="AD122" s="18">
        <f t="shared" si="25"/>
        <v>1029495</v>
      </c>
      <c r="AE122" s="18" t="str">
        <f t="shared" si="26"/>
        <v/>
      </c>
      <c r="AF122" s="18">
        <f t="shared" si="27"/>
        <v>1102608</v>
      </c>
      <c r="AG122" s="18">
        <f t="shared" si="28"/>
        <v>1267999</v>
      </c>
      <c r="AH122" s="18">
        <f t="shared" si="29"/>
        <v>1360227</v>
      </c>
      <c r="AI122" s="102">
        <f t="shared" si="30"/>
        <v>1182888.8027658423</v>
      </c>
      <c r="AJ122" s="39">
        <f t="shared" si="50"/>
        <v>151063.19335380805</v>
      </c>
      <c r="AK122" s="35">
        <f t="shared" si="51"/>
        <v>0.12770701100609846</v>
      </c>
      <c r="AL122" s="34"/>
      <c r="AM122" s="42"/>
    </row>
    <row r="123" spans="1:39" s="17" customFormat="1" ht="93" customHeight="1" x14ac:dyDescent="0.25">
      <c r="A123" s="81">
        <v>116</v>
      </c>
      <c r="B123" s="82" t="s">
        <v>197</v>
      </c>
      <c r="C123" s="82" t="s">
        <v>867</v>
      </c>
      <c r="D123" s="83" t="s">
        <v>1391</v>
      </c>
      <c r="E123" s="64">
        <v>638910</v>
      </c>
      <c r="F123" s="65">
        <v>638910</v>
      </c>
      <c r="G123" s="25" t="s">
        <v>1392</v>
      </c>
      <c r="H123" s="52" t="s">
        <v>1393</v>
      </c>
      <c r="I123" s="62">
        <v>1100000</v>
      </c>
      <c r="J123" s="66">
        <v>1100000</v>
      </c>
      <c r="K123" s="28" t="s">
        <v>1394</v>
      </c>
      <c r="L123" s="55" t="s">
        <v>1395</v>
      </c>
      <c r="M123" s="67">
        <v>684284</v>
      </c>
      <c r="N123" s="68">
        <v>684284</v>
      </c>
      <c r="O123" s="25" t="s">
        <v>1398</v>
      </c>
      <c r="P123" s="75" t="s">
        <v>1399</v>
      </c>
      <c r="Q123" s="69">
        <v>786926</v>
      </c>
      <c r="R123" s="63">
        <v>786926</v>
      </c>
      <c r="S123" s="24" t="s">
        <v>80</v>
      </c>
      <c r="T123" s="54" t="s">
        <v>81</v>
      </c>
      <c r="U123" s="18">
        <v>844163</v>
      </c>
      <c r="V123" s="18">
        <v>844163</v>
      </c>
      <c r="W123" s="18" t="s">
        <v>1396</v>
      </c>
      <c r="X123" s="77" t="s">
        <v>1397</v>
      </c>
      <c r="Y123" s="50">
        <f t="shared" si="45"/>
        <v>795950.01038699376</v>
      </c>
      <c r="Z123" s="36">
        <f t="shared" si="46"/>
        <v>180881.28149645572</v>
      </c>
      <c r="AA123" s="35">
        <f t="shared" si="47"/>
        <v>0.22725206248632449</v>
      </c>
      <c r="AB123" s="36">
        <f t="shared" si="48"/>
        <v>976831.29188344954</v>
      </c>
      <c r="AC123" s="36">
        <f t="shared" si="49"/>
        <v>615068.72889053798</v>
      </c>
      <c r="AD123" s="18">
        <f t="shared" si="25"/>
        <v>638910</v>
      </c>
      <c r="AE123" s="18" t="str">
        <f t="shared" si="26"/>
        <v/>
      </c>
      <c r="AF123" s="18">
        <f t="shared" si="27"/>
        <v>684284</v>
      </c>
      <c r="AG123" s="18">
        <f t="shared" si="28"/>
        <v>786926</v>
      </c>
      <c r="AH123" s="18">
        <f t="shared" si="29"/>
        <v>844163</v>
      </c>
      <c r="AI123" s="102">
        <f t="shared" si="30"/>
        <v>734106.50030100264</v>
      </c>
      <c r="AJ123" s="39">
        <f t="shared" si="50"/>
        <v>93750.146273219216</v>
      </c>
      <c r="AK123" s="35">
        <f t="shared" si="51"/>
        <v>0.12770646525371895</v>
      </c>
      <c r="AL123" s="34"/>
      <c r="AM123" s="42"/>
    </row>
    <row r="124" spans="1:39" s="17" customFormat="1" ht="93" customHeight="1" x14ac:dyDescent="0.25">
      <c r="A124" s="81">
        <v>117</v>
      </c>
      <c r="B124" s="82" t="s">
        <v>198</v>
      </c>
      <c r="C124" s="82" t="s">
        <v>868</v>
      </c>
      <c r="D124" s="83" t="s">
        <v>1391</v>
      </c>
      <c r="E124" s="64">
        <v>634042</v>
      </c>
      <c r="F124" s="65">
        <v>634042</v>
      </c>
      <c r="G124" s="25" t="s">
        <v>1392</v>
      </c>
      <c r="H124" s="52" t="s">
        <v>1393</v>
      </c>
      <c r="I124" s="62">
        <v>1300000</v>
      </c>
      <c r="J124" s="66">
        <v>1300000</v>
      </c>
      <c r="K124" s="28" t="s">
        <v>1394</v>
      </c>
      <c r="L124" s="55" t="s">
        <v>1395</v>
      </c>
      <c r="M124" s="67">
        <v>679071</v>
      </c>
      <c r="N124" s="68">
        <v>679071</v>
      </c>
      <c r="O124" s="25" t="s">
        <v>1398</v>
      </c>
      <c r="P124" s="75" t="s">
        <v>1399</v>
      </c>
      <c r="Q124" s="69">
        <v>780931</v>
      </c>
      <c r="R124" s="63">
        <v>780931</v>
      </c>
      <c r="S124" s="24" t="s">
        <v>80</v>
      </c>
      <c r="T124" s="54" t="s">
        <v>81</v>
      </c>
      <c r="U124" s="18">
        <v>837732</v>
      </c>
      <c r="V124" s="18">
        <v>837732</v>
      </c>
      <c r="W124" s="18" t="s">
        <v>1396</v>
      </c>
      <c r="X124" s="77" t="s">
        <v>1397</v>
      </c>
      <c r="Y124" s="50">
        <f t="shared" si="45"/>
        <v>817972.80756243772</v>
      </c>
      <c r="Z124" s="36">
        <f t="shared" si="46"/>
        <v>266087.01046593755</v>
      </c>
      <c r="AA124" s="35">
        <f t="shared" si="47"/>
        <v>0.3253005576785345</v>
      </c>
      <c r="AB124" s="36">
        <f t="shared" si="48"/>
        <v>1084059.8180283753</v>
      </c>
      <c r="AC124" s="36">
        <f t="shared" si="49"/>
        <v>551885.79709650017</v>
      </c>
      <c r="AD124" s="18">
        <f t="shared" si="25"/>
        <v>634042</v>
      </c>
      <c r="AE124" s="18" t="str">
        <f t="shared" si="26"/>
        <v/>
      </c>
      <c r="AF124" s="18">
        <f t="shared" si="27"/>
        <v>679071</v>
      </c>
      <c r="AG124" s="18">
        <f t="shared" si="28"/>
        <v>780931</v>
      </c>
      <c r="AH124" s="18">
        <f t="shared" si="29"/>
        <v>837732</v>
      </c>
      <c r="AI124" s="102">
        <f t="shared" si="30"/>
        <v>728513.73623682221</v>
      </c>
      <c r="AJ124" s="39">
        <f t="shared" si="50"/>
        <v>93036.162943950636</v>
      </c>
      <c r="AK124" s="35">
        <f t="shared" si="51"/>
        <v>0.12770680677146057</v>
      </c>
      <c r="AL124" s="34"/>
      <c r="AM124" s="42"/>
    </row>
    <row r="125" spans="1:39" s="17" customFormat="1" ht="93" customHeight="1" x14ac:dyDescent="0.25">
      <c r="A125" s="81">
        <v>118</v>
      </c>
      <c r="B125" s="82" t="s">
        <v>199</v>
      </c>
      <c r="C125" s="82" t="s">
        <v>869</v>
      </c>
      <c r="D125" s="83" t="s">
        <v>1391</v>
      </c>
      <c r="E125" s="64">
        <v>733942</v>
      </c>
      <c r="F125" s="65">
        <v>733942</v>
      </c>
      <c r="G125" s="25" t="s">
        <v>1392</v>
      </c>
      <c r="H125" s="52" t="s">
        <v>1393</v>
      </c>
      <c r="I125" s="62">
        <v>1400000</v>
      </c>
      <c r="J125" s="66">
        <v>1400000</v>
      </c>
      <c r="K125" s="28" t="s">
        <v>1394</v>
      </c>
      <c r="L125" s="55" t="s">
        <v>1395</v>
      </c>
      <c r="M125" s="67">
        <v>786066</v>
      </c>
      <c r="N125" s="68">
        <v>786066</v>
      </c>
      <c r="O125" s="25" t="s">
        <v>1398</v>
      </c>
      <c r="P125" s="75" t="s">
        <v>1399</v>
      </c>
      <c r="Q125" s="69">
        <v>903976</v>
      </c>
      <c r="R125" s="63">
        <v>903976</v>
      </c>
      <c r="S125" s="24" t="s">
        <v>80</v>
      </c>
      <c r="T125" s="54" t="s">
        <v>81</v>
      </c>
      <c r="U125" s="18">
        <v>969726</v>
      </c>
      <c r="V125" s="18">
        <v>969726</v>
      </c>
      <c r="W125" s="18" t="s">
        <v>1396</v>
      </c>
      <c r="X125" s="77" t="s">
        <v>1397</v>
      </c>
      <c r="Y125" s="50">
        <f t="shared" si="45"/>
        <v>933277.82249222731</v>
      </c>
      <c r="Z125" s="36">
        <f t="shared" si="46"/>
        <v>263714.15706783737</v>
      </c>
      <c r="AA125" s="35">
        <f t="shared" si="47"/>
        <v>0.2825676885406046</v>
      </c>
      <c r="AB125" s="36">
        <f t="shared" si="48"/>
        <v>1196991.9795600646</v>
      </c>
      <c r="AC125" s="36">
        <f t="shared" si="49"/>
        <v>669563.66542439</v>
      </c>
      <c r="AD125" s="18">
        <f t="shared" si="25"/>
        <v>733942</v>
      </c>
      <c r="AE125" s="18" t="str">
        <f t="shared" si="26"/>
        <v/>
      </c>
      <c r="AF125" s="18">
        <f t="shared" si="27"/>
        <v>786066</v>
      </c>
      <c r="AG125" s="18">
        <f t="shared" si="28"/>
        <v>903976</v>
      </c>
      <c r="AH125" s="18">
        <f t="shared" si="29"/>
        <v>969726</v>
      </c>
      <c r="AI125" s="102">
        <f t="shared" si="30"/>
        <v>843299.17086794495</v>
      </c>
      <c r="AJ125" s="39">
        <f t="shared" si="50"/>
        <v>107695.32386474973</v>
      </c>
      <c r="AK125" s="35">
        <f t="shared" si="51"/>
        <v>0.12770713832661185</v>
      </c>
      <c r="AL125" s="34"/>
      <c r="AM125" s="42"/>
    </row>
    <row r="126" spans="1:39" s="17" customFormat="1" ht="93" customHeight="1" x14ac:dyDescent="0.25">
      <c r="A126" s="81">
        <v>119</v>
      </c>
      <c r="B126" s="82" t="s">
        <v>200</v>
      </c>
      <c r="C126" s="82" t="s">
        <v>870</v>
      </c>
      <c r="D126" s="83" t="s">
        <v>1391</v>
      </c>
      <c r="E126" s="64">
        <v>247294</v>
      </c>
      <c r="F126" s="65">
        <v>247294</v>
      </c>
      <c r="G126" s="25" t="s">
        <v>1392</v>
      </c>
      <c r="H126" s="52" t="s">
        <v>1393</v>
      </c>
      <c r="I126" s="62">
        <v>250000</v>
      </c>
      <c r="J126" s="66">
        <v>250000</v>
      </c>
      <c r="K126" s="28" t="s">
        <v>1394</v>
      </c>
      <c r="L126" s="55" t="s">
        <v>1395</v>
      </c>
      <c r="M126" s="67">
        <v>264605</v>
      </c>
      <c r="N126" s="68">
        <v>264605</v>
      </c>
      <c r="O126" s="25" t="s">
        <v>1398</v>
      </c>
      <c r="P126" s="75" t="s">
        <v>1399</v>
      </c>
      <c r="Q126" s="69">
        <v>304295</v>
      </c>
      <c r="R126" s="63">
        <v>304295</v>
      </c>
      <c r="S126" s="24" t="s">
        <v>80</v>
      </c>
      <c r="T126" s="54" t="s">
        <v>81</v>
      </c>
      <c r="U126" s="18">
        <v>326428</v>
      </c>
      <c r="V126" s="18">
        <v>326428</v>
      </c>
      <c r="W126" s="18" t="s">
        <v>1396</v>
      </c>
      <c r="X126" s="77" t="s">
        <v>1397</v>
      </c>
      <c r="Y126" s="50">
        <f t="shared" si="45"/>
        <v>276800.43671525893</v>
      </c>
      <c r="Z126" s="36">
        <f t="shared" si="46"/>
        <v>35148.284784609379</v>
      </c>
      <c r="AA126" s="35">
        <f t="shared" si="47"/>
        <v>0.12698059729134739</v>
      </c>
      <c r="AB126" s="36">
        <f t="shared" si="48"/>
        <v>311948.72149986832</v>
      </c>
      <c r="AC126" s="36">
        <f t="shared" si="49"/>
        <v>241652.15193064953</v>
      </c>
      <c r="AD126" s="18">
        <f t="shared" si="25"/>
        <v>247294</v>
      </c>
      <c r="AE126" s="18">
        <f t="shared" si="26"/>
        <v>250000</v>
      </c>
      <c r="AF126" s="18">
        <f t="shared" si="27"/>
        <v>264605</v>
      </c>
      <c r="AG126" s="18">
        <f t="shared" si="28"/>
        <v>304295</v>
      </c>
      <c r="AH126" s="18" t="str">
        <f t="shared" si="29"/>
        <v/>
      </c>
      <c r="AI126" s="102">
        <f t="shared" si="30"/>
        <v>265620.51395801164</v>
      </c>
      <c r="AJ126" s="39">
        <f t="shared" si="50"/>
        <v>26287.919132813335</v>
      </c>
      <c r="AK126" s="35">
        <f t="shared" si="51"/>
        <v>9.896795522716606E-2</v>
      </c>
      <c r="AL126" s="34"/>
      <c r="AM126" s="42"/>
    </row>
    <row r="127" spans="1:39" s="17" customFormat="1" ht="93" customHeight="1" x14ac:dyDescent="0.25">
      <c r="A127" s="81">
        <v>120</v>
      </c>
      <c r="B127" s="82" t="s">
        <v>201</v>
      </c>
      <c r="C127" s="82" t="s">
        <v>871</v>
      </c>
      <c r="D127" s="83" t="s">
        <v>1391</v>
      </c>
      <c r="E127" s="64">
        <v>268538</v>
      </c>
      <c r="F127" s="65">
        <v>268538</v>
      </c>
      <c r="G127" s="25" t="s">
        <v>1392</v>
      </c>
      <c r="H127" s="52" t="s">
        <v>1393</v>
      </c>
      <c r="I127" s="62">
        <v>150000</v>
      </c>
      <c r="J127" s="66">
        <v>150000</v>
      </c>
      <c r="K127" s="28" t="s">
        <v>1394</v>
      </c>
      <c r="L127" s="55" t="s">
        <v>1395</v>
      </c>
      <c r="M127" s="67">
        <v>287610</v>
      </c>
      <c r="N127" s="68">
        <v>287610</v>
      </c>
      <c r="O127" s="25" t="s">
        <v>1398</v>
      </c>
      <c r="P127" s="75" t="s">
        <v>1399</v>
      </c>
      <c r="Q127" s="69">
        <v>330751</v>
      </c>
      <c r="R127" s="63">
        <v>330751</v>
      </c>
      <c r="S127" s="24" t="s">
        <v>80</v>
      </c>
      <c r="T127" s="54" t="s">
        <v>81</v>
      </c>
      <c r="U127" s="18">
        <v>354808</v>
      </c>
      <c r="V127" s="18">
        <v>354808</v>
      </c>
      <c r="W127" s="18" t="s">
        <v>1396</v>
      </c>
      <c r="X127" s="77" t="s">
        <v>1397</v>
      </c>
      <c r="Y127" s="50">
        <f t="shared" si="45"/>
        <v>267103.21295069961</v>
      </c>
      <c r="Z127" s="36">
        <f t="shared" si="46"/>
        <v>79447.208319738987</v>
      </c>
      <c r="AA127" s="35">
        <f t="shared" si="47"/>
        <v>0.29744010729815856</v>
      </c>
      <c r="AB127" s="36">
        <f t="shared" si="48"/>
        <v>346550.42127043859</v>
      </c>
      <c r="AC127" s="36">
        <f t="shared" si="49"/>
        <v>187656.00463096064</v>
      </c>
      <c r="AD127" s="18">
        <f t="shared" si="25"/>
        <v>268538</v>
      </c>
      <c r="AE127" s="18" t="str">
        <f t="shared" si="26"/>
        <v/>
      </c>
      <c r="AF127" s="18">
        <f t="shared" si="27"/>
        <v>287610</v>
      </c>
      <c r="AG127" s="18">
        <f t="shared" si="28"/>
        <v>330751</v>
      </c>
      <c r="AH127" s="18" t="str">
        <f t="shared" si="29"/>
        <v/>
      </c>
      <c r="AI127" s="102">
        <f t="shared" si="30"/>
        <v>294512.43246613495</v>
      </c>
      <c r="AJ127" s="39">
        <f t="shared" si="50"/>
        <v>31873.040943719192</v>
      </c>
      <c r="AK127" s="35">
        <f t="shared" si="51"/>
        <v>0.10822307458067724</v>
      </c>
      <c r="AL127" s="34"/>
      <c r="AM127" s="42"/>
    </row>
    <row r="128" spans="1:39" s="17" customFormat="1" ht="93" customHeight="1" x14ac:dyDescent="0.25">
      <c r="A128" s="81">
        <v>121</v>
      </c>
      <c r="B128" s="82" t="s">
        <v>202</v>
      </c>
      <c r="C128" s="82" t="s">
        <v>872</v>
      </c>
      <c r="D128" s="83" t="s">
        <v>1391</v>
      </c>
      <c r="E128" s="64">
        <v>268603</v>
      </c>
      <c r="F128" s="65">
        <v>268603</v>
      </c>
      <c r="G128" s="25" t="s">
        <v>1392</v>
      </c>
      <c r="H128" s="52" t="s">
        <v>1393</v>
      </c>
      <c r="I128" s="62">
        <v>160000</v>
      </c>
      <c r="J128" s="66">
        <v>160000</v>
      </c>
      <c r="K128" s="28" t="s">
        <v>1394</v>
      </c>
      <c r="L128" s="55" t="s">
        <v>1395</v>
      </c>
      <c r="M128" s="67">
        <v>287679</v>
      </c>
      <c r="N128" s="68">
        <v>287679</v>
      </c>
      <c r="O128" s="25" t="s">
        <v>1398</v>
      </c>
      <c r="P128" s="75" t="s">
        <v>1399</v>
      </c>
      <c r="Q128" s="69">
        <v>330831</v>
      </c>
      <c r="R128" s="63">
        <v>330831</v>
      </c>
      <c r="S128" s="24" t="s">
        <v>80</v>
      </c>
      <c r="T128" s="54" t="s">
        <v>81</v>
      </c>
      <c r="U128" s="18">
        <v>354894</v>
      </c>
      <c r="V128" s="18">
        <v>354894</v>
      </c>
      <c r="W128" s="18" t="s">
        <v>1396</v>
      </c>
      <c r="X128" s="77" t="s">
        <v>1397</v>
      </c>
      <c r="Y128" s="50">
        <f t="shared" si="45"/>
        <v>270625.5344310209</v>
      </c>
      <c r="Z128" s="36">
        <f t="shared" si="46"/>
        <v>75466.805347119356</v>
      </c>
      <c r="AA128" s="35">
        <f t="shared" si="47"/>
        <v>0.27886062379806553</v>
      </c>
      <c r="AB128" s="36">
        <f t="shared" si="48"/>
        <v>346092.33977814025</v>
      </c>
      <c r="AC128" s="36">
        <f t="shared" si="49"/>
        <v>195158.72908390156</v>
      </c>
      <c r="AD128" s="18">
        <f t="shared" si="25"/>
        <v>268603</v>
      </c>
      <c r="AE128" s="18" t="str">
        <f t="shared" si="26"/>
        <v/>
      </c>
      <c r="AF128" s="18">
        <f t="shared" si="27"/>
        <v>287679</v>
      </c>
      <c r="AG128" s="18">
        <f t="shared" si="28"/>
        <v>330831</v>
      </c>
      <c r="AH128" s="18" t="str">
        <f t="shared" si="29"/>
        <v/>
      </c>
      <c r="AI128" s="102">
        <f t="shared" si="30"/>
        <v>294583.49177871697</v>
      </c>
      <c r="AJ128" s="39">
        <f t="shared" si="50"/>
        <v>31880.80107734643</v>
      </c>
      <c r="AK128" s="35">
        <f t="shared" si="51"/>
        <v>0.10822331178453955</v>
      </c>
      <c r="AL128" s="34"/>
      <c r="AM128" s="42"/>
    </row>
    <row r="129" spans="1:39" s="17" customFormat="1" ht="93" customHeight="1" x14ac:dyDescent="0.25">
      <c r="A129" s="81">
        <v>122</v>
      </c>
      <c r="B129" s="82" t="s">
        <v>203</v>
      </c>
      <c r="C129" s="82" t="s">
        <v>873</v>
      </c>
      <c r="D129" s="83" t="s">
        <v>1391</v>
      </c>
      <c r="E129" s="64">
        <v>298524</v>
      </c>
      <c r="F129" s="65">
        <v>298524</v>
      </c>
      <c r="G129" s="25" t="s">
        <v>1392</v>
      </c>
      <c r="H129" s="52" t="s">
        <v>1393</v>
      </c>
      <c r="I129" s="62">
        <v>200000</v>
      </c>
      <c r="J129" s="66">
        <v>200000</v>
      </c>
      <c r="K129" s="28" t="s">
        <v>1394</v>
      </c>
      <c r="L129" s="55" t="s">
        <v>1395</v>
      </c>
      <c r="M129" s="67">
        <v>319724</v>
      </c>
      <c r="N129" s="68">
        <v>319724</v>
      </c>
      <c r="O129" s="25" t="s">
        <v>1398</v>
      </c>
      <c r="P129" s="75" t="s">
        <v>1399</v>
      </c>
      <c r="Q129" s="69">
        <v>367683</v>
      </c>
      <c r="R129" s="63">
        <v>367683</v>
      </c>
      <c r="S129" s="24" t="s">
        <v>80</v>
      </c>
      <c r="T129" s="54" t="s">
        <v>81</v>
      </c>
      <c r="U129" s="18">
        <v>394426</v>
      </c>
      <c r="V129" s="18">
        <v>394426</v>
      </c>
      <c r="W129" s="18" t="s">
        <v>1396</v>
      </c>
      <c r="X129" s="77" t="s">
        <v>1397</v>
      </c>
      <c r="Y129" s="50">
        <f t="shared" si="45"/>
        <v>307924.83279801183</v>
      </c>
      <c r="Z129" s="36">
        <f t="shared" si="46"/>
        <v>75161.531429315641</v>
      </c>
      <c r="AA129" s="35">
        <f t="shared" si="47"/>
        <v>0.24409051633266304</v>
      </c>
      <c r="AB129" s="36">
        <f t="shared" si="48"/>
        <v>383086.36422732746</v>
      </c>
      <c r="AC129" s="36">
        <f t="shared" si="49"/>
        <v>232763.30136869621</v>
      </c>
      <c r="AD129" s="18">
        <f t="shared" si="25"/>
        <v>298524</v>
      </c>
      <c r="AE129" s="18" t="str">
        <f t="shared" si="26"/>
        <v/>
      </c>
      <c r="AF129" s="18">
        <f t="shared" si="27"/>
        <v>319724</v>
      </c>
      <c r="AG129" s="18">
        <f t="shared" si="28"/>
        <v>367683</v>
      </c>
      <c r="AH129" s="18" t="str">
        <f t="shared" si="29"/>
        <v/>
      </c>
      <c r="AI129" s="102">
        <f t="shared" si="30"/>
        <v>327397.99351584504</v>
      </c>
      <c r="AJ129" s="39">
        <f t="shared" si="50"/>
        <v>35431.795894836228</v>
      </c>
      <c r="AK129" s="35">
        <f t="shared" si="51"/>
        <v>0.10822239780501722</v>
      </c>
      <c r="AL129" s="34"/>
      <c r="AM129" s="42"/>
    </row>
    <row r="130" spans="1:39" s="17" customFormat="1" ht="93" customHeight="1" x14ac:dyDescent="0.25">
      <c r="A130" s="81">
        <v>123</v>
      </c>
      <c r="B130" s="82" t="s">
        <v>204</v>
      </c>
      <c r="C130" s="82" t="s">
        <v>874</v>
      </c>
      <c r="D130" s="83" t="s">
        <v>1391</v>
      </c>
      <c r="E130" s="64">
        <v>79019</v>
      </c>
      <c r="F130" s="65">
        <v>79019</v>
      </c>
      <c r="G130" s="25" t="s">
        <v>1392</v>
      </c>
      <c r="H130" s="52" t="s">
        <v>1393</v>
      </c>
      <c r="I130" s="62">
        <v>150000</v>
      </c>
      <c r="J130" s="66">
        <v>150000</v>
      </c>
      <c r="K130" s="28" t="s">
        <v>1394</v>
      </c>
      <c r="L130" s="55" t="s">
        <v>1395</v>
      </c>
      <c r="M130" s="67">
        <v>84631</v>
      </c>
      <c r="N130" s="68">
        <v>84631</v>
      </c>
      <c r="O130" s="25" t="s">
        <v>1398</v>
      </c>
      <c r="P130" s="75" t="s">
        <v>1399</v>
      </c>
      <c r="Q130" s="69">
        <v>97325</v>
      </c>
      <c r="R130" s="63">
        <v>97325</v>
      </c>
      <c r="S130" s="24" t="s">
        <v>80</v>
      </c>
      <c r="T130" s="54" t="s">
        <v>81</v>
      </c>
      <c r="U130" s="18">
        <v>104404</v>
      </c>
      <c r="V130" s="18">
        <v>104404</v>
      </c>
      <c r="W130" s="18" t="s">
        <v>1396</v>
      </c>
      <c r="X130" s="77" t="s">
        <v>1397</v>
      </c>
      <c r="Y130" s="50">
        <f t="shared" si="45"/>
        <v>100382.67445960286</v>
      </c>
      <c r="Z130" s="36">
        <f t="shared" si="46"/>
        <v>28087.615753210539</v>
      </c>
      <c r="AA130" s="35">
        <f t="shared" si="47"/>
        <v>0.27980541367737594</v>
      </c>
      <c r="AB130" s="36">
        <f t="shared" si="48"/>
        <v>128470.2902128134</v>
      </c>
      <c r="AC130" s="36">
        <f t="shared" si="49"/>
        <v>72295.058706392316</v>
      </c>
      <c r="AD130" s="18">
        <f t="shared" si="25"/>
        <v>79019</v>
      </c>
      <c r="AE130" s="18" t="str">
        <f t="shared" si="26"/>
        <v/>
      </c>
      <c r="AF130" s="18">
        <f t="shared" si="27"/>
        <v>84631</v>
      </c>
      <c r="AG130" s="18">
        <f t="shared" si="28"/>
        <v>97325</v>
      </c>
      <c r="AH130" s="18">
        <f t="shared" si="29"/>
        <v>104404</v>
      </c>
      <c r="AI130" s="102">
        <f t="shared" si="30"/>
        <v>90792.638679118783</v>
      </c>
      <c r="AJ130" s="39">
        <f t="shared" si="50"/>
        <v>11594.624512390788</v>
      </c>
      <c r="AK130" s="35">
        <f t="shared" si="51"/>
        <v>0.12770445579149595</v>
      </c>
      <c r="AL130" s="34"/>
      <c r="AM130" s="42"/>
    </row>
    <row r="131" spans="1:39" s="17" customFormat="1" ht="93" customHeight="1" x14ac:dyDescent="0.25">
      <c r="A131" s="81">
        <v>124</v>
      </c>
      <c r="B131" s="82" t="s">
        <v>205</v>
      </c>
      <c r="C131" s="82" t="s">
        <v>875</v>
      </c>
      <c r="D131" s="83" t="s">
        <v>1391</v>
      </c>
      <c r="E131" s="64">
        <v>343122</v>
      </c>
      <c r="F131" s="65">
        <v>343122</v>
      </c>
      <c r="G131" s="25" t="s">
        <v>1392</v>
      </c>
      <c r="H131" s="52" t="s">
        <v>1393</v>
      </c>
      <c r="I131" s="62">
        <v>200000</v>
      </c>
      <c r="J131" s="66">
        <v>200000</v>
      </c>
      <c r="K131" s="28" t="s">
        <v>1394</v>
      </c>
      <c r="L131" s="55" t="s">
        <v>1395</v>
      </c>
      <c r="M131" s="67">
        <v>367490</v>
      </c>
      <c r="N131" s="68">
        <v>367490</v>
      </c>
      <c r="O131" s="25" t="s">
        <v>1398</v>
      </c>
      <c r="P131" s="75" t="s">
        <v>1399</v>
      </c>
      <c r="Q131" s="69">
        <v>422614</v>
      </c>
      <c r="R131" s="63">
        <v>422614</v>
      </c>
      <c r="S131" s="24" t="s">
        <v>80</v>
      </c>
      <c r="T131" s="54" t="s">
        <v>81</v>
      </c>
      <c r="U131" s="18">
        <v>453352</v>
      </c>
      <c r="V131" s="18">
        <v>453352</v>
      </c>
      <c r="W131" s="18" t="s">
        <v>1396</v>
      </c>
      <c r="X131" s="77" t="s">
        <v>1397</v>
      </c>
      <c r="Y131" s="50">
        <f t="shared" si="45"/>
        <v>344207.79433802748</v>
      </c>
      <c r="Z131" s="36">
        <f t="shared" si="46"/>
        <v>98158.094250041278</v>
      </c>
      <c r="AA131" s="35">
        <f t="shared" si="47"/>
        <v>0.2851710387291394</v>
      </c>
      <c r="AB131" s="36">
        <f t="shared" si="48"/>
        <v>442365.88858806877</v>
      </c>
      <c r="AC131" s="36">
        <f t="shared" si="49"/>
        <v>246049.70008798619</v>
      </c>
      <c r="AD131" s="18">
        <f t="shared" si="25"/>
        <v>343122</v>
      </c>
      <c r="AE131" s="18" t="str">
        <f t="shared" si="26"/>
        <v/>
      </c>
      <c r="AF131" s="18">
        <f t="shared" si="27"/>
        <v>367490</v>
      </c>
      <c r="AG131" s="18">
        <f t="shared" si="28"/>
        <v>422614</v>
      </c>
      <c r="AH131" s="18" t="str">
        <f t="shared" si="29"/>
        <v/>
      </c>
      <c r="AI131" s="102">
        <f t="shared" si="30"/>
        <v>376310.19994330668</v>
      </c>
      <c r="AJ131" s="39">
        <f t="shared" si="50"/>
        <v>40725.571131661251</v>
      </c>
      <c r="AK131" s="35">
        <f t="shared" si="51"/>
        <v>0.1082234048872361</v>
      </c>
      <c r="AL131" s="34"/>
      <c r="AM131" s="42"/>
    </row>
    <row r="132" spans="1:39" s="17" customFormat="1" ht="93" customHeight="1" x14ac:dyDescent="0.25">
      <c r="A132" s="81">
        <v>125</v>
      </c>
      <c r="B132" s="82" t="s">
        <v>206</v>
      </c>
      <c r="C132" s="82" t="s">
        <v>876</v>
      </c>
      <c r="D132" s="83" t="s">
        <v>1391</v>
      </c>
      <c r="E132" s="64">
        <v>346976</v>
      </c>
      <c r="F132" s="65">
        <v>346976</v>
      </c>
      <c r="G132" s="25" t="s">
        <v>1392</v>
      </c>
      <c r="H132" s="52" t="s">
        <v>1393</v>
      </c>
      <c r="I132" s="62">
        <v>250000</v>
      </c>
      <c r="J132" s="66">
        <v>250000</v>
      </c>
      <c r="K132" s="28" t="s">
        <v>1394</v>
      </c>
      <c r="L132" s="55" t="s">
        <v>1395</v>
      </c>
      <c r="M132" s="67">
        <v>371617</v>
      </c>
      <c r="N132" s="68">
        <v>371617</v>
      </c>
      <c r="O132" s="25" t="s">
        <v>1398</v>
      </c>
      <c r="P132" s="75" t="s">
        <v>1399</v>
      </c>
      <c r="Q132" s="69">
        <v>427360</v>
      </c>
      <c r="R132" s="63">
        <v>427360</v>
      </c>
      <c r="S132" s="24" t="s">
        <v>80</v>
      </c>
      <c r="T132" s="54" t="s">
        <v>81</v>
      </c>
      <c r="U132" s="18">
        <v>458444</v>
      </c>
      <c r="V132" s="18">
        <v>458444</v>
      </c>
      <c r="W132" s="18" t="s">
        <v>1396</v>
      </c>
      <c r="X132" s="77" t="s">
        <v>1397</v>
      </c>
      <c r="Y132" s="50">
        <f t="shared" si="45"/>
        <v>363147.48127985478</v>
      </c>
      <c r="Z132" s="36">
        <f t="shared" si="46"/>
        <v>80686.683038776522</v>
      </c>
      <c r="AA132" s="35">
        <f t="shared" si="47"/>
        <v>0.22218709256748612</v>
      </c>
      <c r="AB132" s="36">
        <f t="shared" si="48"/>
        <v>443834.16431863129</v>
      </c>
      <c r="AC132" s="36">
        <f t="shared" si="49"/>
        <v>282460.79824107827</v>
      </c>
      <c r="AD132" s="18">
        <f t="shared" si="25"/>
        <v>346976</v>
      </c>
      <c r="AE132" s="18" t="str">
        <f t="shared" si="26"/>
        <v/>
      </c>
      <c r="AF132" s="18">
        <f t="shared" si="27"/>
        <v>371617</v>
      </c>
      <c r="AG132" s="18">
        <f t="shared" si="28"/>
        <v>427360</v>
      </c>
      <c r="AH132" s="18" t="str">
        <f t="shared" si="29"/>
        <v/>
      </c>
      <c r="AI132" s="102">
        <f t="shared" si="30"/>
        <v>380536.47708153195</v>
      </c>
      <c r="AJ132" s="39">
        <f t="shared" si="50"/>
        <v>41182.61847349356</v>
      </c>
      <c r="AK132" s="35">
        <f t="shared" si="51"/>
        <v>0.10822252518165286</v>
      </c>
      <c r="AL132" s="34"/>
      <c r="AM132" s="42"/>
    </row>
    <row r="133" spans="1:39" s="17" customFormat="1" ht="93" customHeight="1" x14ac:dyDescent="0.25">
      <c r="A133" s="81">
        <v>126</v>
      </c>
      <c r="B133" s="82" t="s">
        <v>207</v>
      </c>
      <c r="C133" s="82" t="s">
        <v>877</v>
      </c>
      <c r="D133" s="83" t="s">
        <v>1391</v>
      </c>
      <c r="E133" s="64">
        <v>100087</v>
      </c>
      <c r="F133" s="65">
        <v>100087</v>
      </c>
      <c r="G133" s="25" t="s">
        <v>1392</v>
      </c>
      <c r="H133" s="52" t="s">
        <v>1393</v>
      </c>
      <c r="I133" s="62">
        <v>150000</v>
      </c>
      <c r="J133" s="66">
        <v>150000</v>
      </c>
      <c r="K133" s="28" t="s">
        <v>1394</v>
      </c>
      <c r="L133" s="55" t="s">
        <v>1395</v>
      </c>
      <c r="M133" s="67">
        <v>107195</v>
      </c>
      <c r="N133" s="68">
        <v>107195</v>
      </c>
      <c r="O133" s="25" t="s">
        <v>1398</v>
      </c>
      <c r="P133" s="75" t="s">
        <v>1399</v>
      </c>
      <c r="Q133" s="69">
        <v>123274</v>
      </c>
      <c r="R133" s="63">
        <v>123274</v>
      </c>
      <c r="S133" s="24" t="s">
        <v>80</v>
      </c>
      <c r="T133" s="54" t="s">
        <v>81</v>
      </c>
      <c r="U133" s="18">
        <v>132241</v>
      </c>
      <c r="V133" s="18">
        <v>132241</v>
      </c>
      <c r="W133" s="18" t="s">
        <v>1396</v>
      </c>
      <c r="X133" s="77" t="s">
        <v>1397</v>
      </c>
      <c r="Y133" s="50">
        <f t="shared" si="45"/>
        <v>121276.37702675276</v>
      </c>
      <c r="Z133" s="36">
        <f t="shared" si="46"/>
        <v>19926.766604243632</v>
      </c>
      <c r="AA133" s="35">
        <f t="shared" si="47"/>
        <v>0.16430872271067201</v>
      </c>
      <c r="AB133" s="36">
        <f t="shared" si="48"/>
        <v>141203.1436309964</v>
      </c>
      <c r="AC133" s="36">
        <f t="shared" si="49"/>
        <v>101349.61042250913</v>
      </c>
      <c r="AD133" s="18" t="str">
        <f t="shared" si="25"/>
        <v/>
      </c>
      <c r="AE133" s="18" t="str">
        <f t="shared" si="26"/>
        <v/>
      </c>
      <c r="AF133" s="18">
        <f t="shared" si="27"/>
        <v>107195</v>
      </c>
      <c r="AG133" s="18">
        <f t="shared" si="28"/>
        <v>123274</v>
      </c>
      <c r="AH133" s="18">
        <f t="shared" si="29"/>
        <v>132241</v>
      </c>
      <c r="AI133" s="102">
        <f t="shared" si="30"/>
        <v>120449.23531357135</v>
      </c>
      <c r="AJ133" s="39">
        <f t="shared" si="50"/>
        <v>12690.176292445009</v>
      </c>
      <c r="AK133" s="35">
        <f t="shared" si="51"/>
        <v>0.10535705153634273</v>
      </c>
      <c r="AL133" s="34"/>
      <c r="AM133" s="42"/>
    </row>
    <row r="134" spans="1:39" s="17" customFormat="1" ht="93" customHeight="1" x14ac:dyDescent="0.25">
      <c r="A134" s="81">
        <v>127</v>
      </c>
      <c r="B134" s="82" t="s">
        <v>208</v>
      </c>
      <c r="C134" s="82" t="s">
        <v>878</v>
      </c>
      <c r="D134" s="83" t="s">
        <v>1391</v>
      </c>
      <c r="E134" s="64">
        <v>420637</v>
      </c>
      <c r="F134" s="65">
        <v>420637</v>
      </c>
      <c r="G134" s="25" t="s">
        <v>1392</v>
      </c>
      <c r="H134" s="52" t="s">
        <v>1393</v>
      </c>
      <c r="I134" s="62">
        <v>300000</v>
      </c>
      <c r="J134" s="66">
        <v>300000</v>
      </c>
      <c r="K134" s="28" t="s">
        <v>1394</v>
      </c>
      <c r="L134" s="55" t="s">
        <v>1395</v>
      </c>
      <c r="M134" s="67">
        <v>450510</v>
      </c>
      <c r="N134" s="68">
        <v>450510</v>
      </c>
      <c r="O134" s="25" t="s">
        <v>1398</v>
      </c>
      <c r="P134" s="75" t="s">
        <v>1399</v>
      </c>
      <c r="Q134" s="69">
        <v>518086</v>
      </c>
      <c r="R134" s="63">
        <v>518086</v>
      </c>
      <c r="S134" s="24" t="s">
        <v>80</v>
      </c>
      <c r="T134" s="54" t="s">
        <v>81</v>
      </c>
      <c r="U134" s="18">
        <v>555769</v>
      </c>
      <c r="V134" s="18">
        <v>555769</v>
      </c>
      <c r="W134" s="18" t="s">
        <v>1396</v>
      </c>
      <c r="X134" s="77" t="s">
        <v>1397</v>
      </c>
      <c r="Y134" s="50">
        <f t="shared" si="45"/>
        <v>439345.18125436956</v>
      </c>
      <c r="Z134" s="36">
        <f t="shared" si="46"/>
        <v>98969.988664746183</v>
      </c>
      <c r="AA134" s="35">
        <f t="shared" si="47"/>
        <v>0.22526704033074418</v>
      </c>
      <c r="AB134" s="36">
        <f t="shared" si="48"/>
        <v>538315.16991911572</v>
      </c>
      <c r="AC134" s="36">
        <f t="shared" si="49"/>
        <v>340375.19258962339</v>
      </c>
      <c r="AD134" s="18">
        <f t="shared" si="25"/>
        <v>420637</v>
      </c>
      <c r="AE134" s="18" t="str">
        <f t="shared" si="26"/>
        <v/>
      </c>
      <c r="AF134" s="18">
        <f t="shared" si="27"/>
        <v>450510</v>
      </c>
      <c r="AG134" s="18">
        <f t="shared" si="28"/>
        <v>518086</v>
      </c>
      <c r="AH134" s="18" t="str">
        <f t="shared" si="29"/>
        <v/>
      </c>
      <c r="AI134" s="102">
        <f t="shared" si="30"/>
        <v>461322.44790866604</v>
      </c>
      <c r="AJ134" s="39">
        <f t="shared" si="50"/>
        <v>49925.310057458162</v>
      </c>
      <c r="AK134" s="35">
        <f t="shared" si="51"/>
        <v>0.1082221562895689</v>
      </c>
      <c r="AL134" s="34"/>
      <c r="AM134" s="42"/>
    </row>
    <row r="135" spans="1:39" s="17" customFormat="1" ht="93" customHeight="1" x14ac:dyDescent="0.25">
      <c r="A135" s="81">
        <v>128</v>
      </c>
      <c r="B135" s="82" t="s">
        <v>209</v>
      </c>
      <c r="C135" s="82" t="s">
        <v>879</v>
      </c>
      <c r="D135" s="83" t="s">
        <v>1391</v>
      </c>
      <c r="E135" s="64">
        <v>143915</v>
      </c>
      <c r="F135" s="65">
        <v>143915</v>
      </c>
      <c r="G135" s="25" t="s">
        <v>1392</v>
      </c>
      <c r="H135" s="52" t="s">
        <v>1393</v>
      </c>
      <c r="I135" s="62">
        <v>150000</v>
      </c>
      <c r="J135" s="66">
        <v>150000</v>
      </c>
      <c r="K135" s="28" t="s">
        <v>1394</v>
      </c>
      <c r="L135" s="55" t="s">
        <v>1395</v>
      </c>
      <c r="M135" s="67">
        <v>154136</v>
      </c>
      <c r="N135" s="68">
        <v>154136</v>
      </c>
      <c r="O135" s="25" t="s">
        <v>1398</v>
      </c>
      <c r="P135" s="75" t="s">
        <v>1399</v>
      </c>
      <c r="Q135" s="69">
        <v>177256</v>
      </c>
      <c r="R135" s="63">
        <v>177256</v>
      </c>
      <c r="S135" s="24" t="s">
        <v>80</v>
      </c>
      <c r="T135" s="54" t="s">
        <v>81</v>
      </c>
      <c r="U135" s="18">
        <v>190149</v>
      </c>
      <c r="V135" s="18">
        <v>190149</v>
      </c>
      <c r="W135" s="18" t="s">
        <v>1396</v>
      </c>
      <c r="X135" s="77" t="s">
        <v>1397</v>
      </c>
      <c r="Y135" s="50">
        <f t="shared" si="45"/>
        <v>162165.8038478508</v>
      </c>
      <c r="Z135" s="36">
        <f t="shared" si="46"/>
        <v>19698.146301111705</v>
      </c>
      <c r="AA135" s="35">
        <f t="shared" si="47"/>
        <v>0.12146917434944017</v>
      </c>
      <c r="AB135" s="36">
        <f t="shared" si="48"/>
        <v>181863.9501489625</v>
      </c>
      <c r="AC135" s="36">
        <f t="shared" si="49"/>
        <v>142467.65754673909</v>
      </c>
      <c r="AD135" s="18">
        <f t="shared" si="25"/>
        <v>143915</v>
      </c>
      <c r="AE135" s="18">
        <f t="shared" si="26"/>
        <v>150000</v>
      </c>
      <c r="AF135" s="18">
        <f t="shared" si="27"/>
        <v>154136</v>
      </c>
      <c r="AG135" s="18">
        <f t="shared" si="28"/>
        <v>177256</v>
      </c>
      <c r="AH135" s="18" t="str">
        <f t="shared" si="29"/>
        <v/>
      </c>
      <c r="AI135" s="102">
        <f t="shared" si="30"/>
        <v>155838.79719047737</v>
      </c>
      <c r="AJ135" s="39">
        <f t="shared" si="50"/>
        <v>14570.657669325248</v>
      </c>
      <c r="AK135" s="35">
        <f t="shared" si="51"/>
        <v>9.349826828755578E-2</v>
      </c>
      <c r="AL135" s="34"/>
      <c r="AM135" s="42"/>
    </row>
    <row r="136" spans="1:39" s="17" customFormat="1" ht="93" customHeight="1" x14ac:dyDescent="0.25">
      <c r="A136" s="81">
        <v>129</v>
      </c>
      <c r="B136" s="82" t="s">
        <v>210</v>
      </c>
      <c r="C136" s="82" t="s">
        <v>880</v>
      </c>
      <c r="D136" s="83" t="s">
        <v>1391</v>
      </c>
      <c r="E136" s="64">
        <v>195037</v>
      </c>
      <c r="F136" s="65">
        <v>195037</v>
      </c>
      <c r="G136" s="25" t="s">
        <v>1392</v>
      </c>
      <c r="H136" s="52" t="s">
        <v>1393</v>
      </c>
      <c r="I136" s="62">
        <v>200000</v>
      </c>
      <c r="J136" s="66">
        <v>200000</v>
      </c>
      <c r="K136" s="28" t="s">
        <v>1394</v>
      </c>
      <c r="L136" s="55" t="s">
        <v>1395</v>
      </c>
      <c r="M136" s="67">
        <v>208888</v>
      </c>
      <c r="N136" s="68">
        <v>208888</v>
      </c>
      <c r="O136" s="25" t="s">
        <v>1398</v>
      </c>
      <c r="P136" s="75" t="s">
        <v>1399</v>
      </c>
      <c r="Q136" s="69">
        <v>240222</v>
      </c>
      <c r="R136" s="63">
        <v>240222</v>
      </c>
      <c r="S136" s="24" t="s">
        <v>80</v>
      </c>
      <c r="T136" s="54" t="s">
        <v>81</v>
      </c>
      <c r="U136" s="18">
        <v>257694</v>
      </c>
      <c r="V136" s="18">
        <v>257694</v>
      </c>
      <c r="W136" s="18" t="s">
        <v>1396</v>
      </c>
      <c r="X136" s="77" t="s">
        <v>1397</v>
      </c>
      <c r="Y136" s="50">
        <f t="shared" si="45"/>
        <v>219056.18311767813</v>
      </c>
      <c r="Z136" s="36">
        <f t="shared" si="46"/>
        <v>27275.066346390377</v>
      </c>
      <c r="AA136" s="35">
        <f t="shared" si="47"/>
        <v>0.12451173921777897</v>
      </c>
      <c r="AB136" s="36">
        <f t="shared" si="48"/>
        <v>246331.2494640685</v>
      </c>
      <c r="AC136" s="36">
        <f t="shared" si="49"/>
        <v>191781.11677128775</v>
      </c>
      <c r="AD136" s="18">
        <f t="shared" si="25"/>
        <v>195037</v>
      </c>
      <c r="AE136" s="18">
        <f t="shared" si="26"/>
        <v>200000</v>
      </c>
      <c r="AF136" s="18">
        <f t="shared" si="27"/>
        <v>208888</v>
      </c>
      <c r="AG136" s="18">
        <f t="shared" si="28"/>
        <v>240222</v>
      </c>
      <c r="AH136" s="18" t="str">
        <f t="shared" si="29"/>
        <v/>
      </c>
      <c r="AI136" s="102">
        <f t="shared" si="30"/>
        <v>210338.28012456297</v>
      </c>
      <c r="AJ136" s="39">
        <f t="shared" si="50"/>
        <v>20282.979685358529</v>
      </c>
      <c r="AK136" s="35">
        <f t="shared" si="51"/>
        <v>9.6430282083446187E-2</v>
      </c>
      <c r="AL136" s="34"/>
      <c r="AM136" s="42"/>
    </row>
    <row r="137" spans="1:39" s="17" customFormat="1" ht="93" customHeight="1" x14ac:dyDescent="0.25">
      <c r="A137" s="81">
        <v>130</v>
      </c>
      <c r="B137" s="82" t="s">
        <v>211</v>
      </c>
      <c r="C137" s="82" t="s">
        <v>881</v>
      </c>
      <c r="D137" s="83" t="s">
        <v>1391</v>
      </c>
      <c r="E137" s="64">
        <v>202925</v>
      </c>
      <c r="F137" s="65">
        <v>202925</v>
      </c>
      <c r="G137" s="25" t="s">
        <v>1392</v>
      </c>
      <c r="H137" s="52" t="s">
        <v>1393</v>
      </c>
      <c r="I137" s="62">
        <v>250000</v>
      </c>
      <c r="J137" s="66">
        <v>250000</v>
      </c>
      <c r="K137" s="28" t="s">
        <v>1394</v>
      </c>
      <c r="L137" s="55" t="s">
        <v>1395</v>
      </c>
      <c r="M137" s="67">
        <v>217337</v>
      </c>
      <c r="N137" s="68">
        <v>217337</v>
      </c>
      <c r="O137" s="25" t="s">
        <v>1398</v>
      </c>
      <c r="P137" s="75" t="s">
        <v>1399</v>
      </c>
      <c r="Q137" s="69">
        <v>249937</v>
      </c>
      <c r="R137" s="63">
        <v>249937</v>
      </c>
      <c r="S137" s="24" t="s">
        <v>80</v>
      </c>
      <c r="T137" s="54" t="s">
        <v>81</v>
      </c>
      <c r="U137" s="18">
        <v>268116</v>
      </c>
      <c r="V137" s="18">
        <v>268116</v>
      </c>
      <c r="W137" s="18" t="s">
        <v>1396</v>
      </c>
      <c r="X137" s="77" t="s">
        <v>1397</v>
      </c>
      <c r="Y137" s="50">
        <f t="shared" si="45"/>
        <v>236435.40099357933</v>
      </c>
      <c r="Z137" s="36">
        <f t="shared" si="46"/>
        <v>26693.223737495628</v>
      </c>
      <c r="AA137" s="35">
        <f t="shared" si="47"/>
        <v>0.11289859143479328</v>
      </c>
      <c r="AB137" s="36">
        <f t="shared" si="48"/>
        <v>263128.62473107496</v>
      </c>
      <c r="AC137" s="36">
        <f t="shared" si="49"/>
        <v>209742.1772560837</v>
      </c>
      <c r="AD137" s="18" t="str">
        <f t="shared" ref="AD137:AD200" si="52">IF(((IF(AND(F137&lt;=$AB137,F137&gt;=$AC137),F137,""))&lt;=0),"",(IF(AND(F137&lt;=$AB137,F137&gt;=$AC137),F137,"")))</f>
        <v/>
      </c>
      <c r="AE137" s="18">
        <f t="shared" ref="AE137:AE200" si="53">IF(((IF(AND(J137&lt;=$AB137,J137&gt;=$AC137),J137,""))&lt;=0),"",(IF(AND(J137&lt;=$AB137,J137&gt;=$AC137),J137,"")))</f>
        <v>250000</v>
      </c>
      <c r="AF137" s="18">
        <f t="shared" ref="AF137:AF200" si="54">IF(((IF(AND(N137&lt;=$AB137,N137&gt;=$AC137),N137,""))&lt;=0),"",(IF(AND(N137&lt;=$AB137,N137&gt;=$AC137),N137,"")))</f>
        <v>217337</v>
      </c>
      <c r="AG137" s="18">
        <f t="shared" ref="AG137:AG200" si="55">IF(((IF(AND(R137&lt;=$AB137,R137&gt;=$AC137),R137,""))&lt;=0),"",(IF(AND(R137&lt;=$AB137,R137&gt;=$AC137),R137,"")))</f>
        <v>249937</v>
      </c>
      <c r="AH137" s="18" t="str">
        <f t="shared" ref="AH137:AH200" si="56">IF(((IF(AND(V137&lt;=$AB137,V137&gt;=$AC137),V137,""))&lt;=0),"",(IF(AND(V137&lt;=$AB137,V137&gt;=$AC137),V137,"")))</f>
        <v/>
      </c>
      <c r="AI137" s="102">
        <f t="shared" ref="AI137:AI200" si="57">GEOMEAN(AD137:AH137)</f>
        <v>238580.38941756266</v>
      </c>
      <c r="AJ137" s="39">
        <f t="shared" si="50"/>
        <v>18839.831642913727</v>
      </c>
      <c r="AK137" s="35">
        <f t="shared" si="51"/>
        <v>7.8966388180129549E-2</v>
      </c>
      <c r="AL137" s="34"/>
      <c r="AM137" s="42"/>
    </row>
    <row r="138" spans="1:39" s="17" customFormat="1" ht="93" customHeight="1" x14ac:dyDescent="0.25">
      <c r="A138" s="81">
        <v>131</v>
      </c>
      <c r="B138" s="82" t="s">
        <v>212</v>
      </c>
      <c r="C138" s="82" t="s">
        <v>882</v>
      </c>
      <c r="D138" s="83" t="s">
        <v>1391</v>
      </c>
      <c r="E138" s="64">
        <v>62122</v>
      </c>
      <c r="F138" s="65">
        <v>62122</v>
      </c>
      <c r="G138" s="25" t="s">
        <v>1392</v>
      </c>
      <c r="H138" s="52" t="s">
        <v>1393</v>
      </c>
      <c r="I138" s="62">
        <v>150000</v>
      </c>
      <c r="J138" s="66">
        <v>150000</v>
      </c>
      <c r="K138" s="28" t="s">
        <v>1394</v>
      </c>
      <c r="L138" s="55" t="s">
        <v>1395</v>
      </c>
      <c r="M138" s="67">
        <v>66534</v>
      </c>
      <c r="N138" s="68">
        <v>66534</v>
      </c>
      <c r="O138" s="25" t="s">
        <v>1398</v>
      </c>
      <c r="P138" s="75" t="s">
        <v>1399</v>
      </c>
      <c r="Q138" s="69">
        <v>76514</v>
      </c>
      <c r="R138" s="63">
        <v>76514</v>
      </c>
      <c r="S138" s="24" t="s">
        <v>80</v>
      </c>
      <c r="T138" s="54" t="s">
        <v>81</v>
      </c>
      <c r="U138" s="18">
        <v>82080</v>
      </c>
      <c r="V138" s="18">
        <v>82080</v>
      </c>
      <c r="W138" s="18" t="s">
        <v>1396</v>
      </c>
      <c r="X138" s="77" t="s">
        <v>1397</v>
      </c>
      <c r="Y138" s="50">
        <f t="shared" si="45"/>
        <v>82807.88935944</v>
      </c>
      <c r="Z138" s="36">
        <f t="shared" si="46"/>
        <v>35846.625141008743</v>
      </c>
      <c r="AA138" s="35">
        <f t="shared" si="47"/>
        <v>0.4328890087442166</v>
      </c>
      <c r="AB138" s="36">
        <f t="shared" si="48"/>
        <v>118654.51450044874</v>
      </c>
      <c r="AC138" s="36">
        <f t="shared" si="49"/>
        <v>46961.264218431257</v>
      </c>
      <c r="AD138" s="18">
        <f t="shared" si="52"/>
        <v>62122</v>
      </c>
      <c r="AE138" s="18" t="str">
        <f t="shared" si="53"/>
        <v/>
      </c>
      <c r="AF138" s="18">
        <f t="shared" si="54"/>
        <v>66534</v>
      </c>
      <c r="AG138" s="18">
        <f t="shared" si="55"/>
        <v>76514</v>
      </c>
      <c r="AH138" s="18">
        <f t="shared" si="56"/>
        <v>82080</v>
      </c>
      <c r="AI138" s="102">
        <f t="shared" si="57"/>
        <v>71378.403399129718</v>
      </c>
      <c r="AJ138" s="39">
        <f t="shared" si="50"/>
        <v>9115.8106423217614</v>
      </c>
      <c r="AK138" s="35">
        <f t="shared" si="51"/>
        <v>0.12771104715453618</v>
      </c>
      <c r="AL138" s="34"/>
      <c r="AM138" s="42"/>
    </row>
    <row r="139" spans="1:39" s="17" customFormat="1" ht="93" customHeight="1" x14ac:dyDescent="0.25">
      <c r="A139" s="81">
        <v>132</v>
      </c>
      <c r="B139" s="82" t="s">
        <v>213</v>
      </c>
      <c r="C139" s="82" t="s">
        <v>883</v>
      </c>
      <c r="D139" s="83" t="s">
        <v>1391</v>
      </c>
      <c r="E139" s="64">
        <v>85291</v>
      </c>
      <c r="F139" s="65">
        <v>85291</v>
      </c>
      <c r="G139" s="25" t="s">
        <v>1392</v>
      </c>
      <c r="H139" s="52" t="s">
        <v>1393</v>
      </c>
      <c r="I139" s="62">
        <v>80000</v>
      </c>
      <c r="J139" s="66">
        <v>80000</v>
      </c>
      <c r="K139" s="28" t="s">
        <v>1394</v>
      </c>
      <c r="L139" s="55" t="s">
        <v>1395</v>
      </c>
      <c r="M139" s="67">
        <v>91348</v>
      </c>
      <c r="N139" s="68">
        <v>91348</v>
      </c>
      <c r="O139" s="25" t="s">
        <v>1398</v>
      </c>
      <c r="P139" s="75" t="s">
        <v>1399</v>
      </c>
      <c r="Q139" s="69">
        <v>105051</v>
      </c>
      <c r="R139" s="63">
        <v>105051</v>
      </c>
      <c r="S139" s="24" t="s">
        <v>80</v>
      </c>
      <c r="T139" s="54" t="s">
        <v>81</v>
      </c>
      <c r="U139" s="18">
        <v>112691</v>
      </c>
      <c r="V139" s="18">
        <v>112691</v>
      </c>
      <c r="W139" s="18" t="s">
        <v>1396</v>
      </c>
      <c r="X139" s="77" t="s">
        <v>1397</v>
      </c>
      <c r="Y139" s="50">
        <f t="shared" si="45"/>
        <v>94101.453589016179</v>
      </c>
      <c r="Z139" s="36">
        <f t="shared" si="46"/>
        <v>13661.252091225049</v>
      </c>
      <c r="AA139" s="35">
        <f t="shared" si="47"/>
        <v>0.14517578177793031</v>
      </c>
      <c r="AB139" s="36">
        <f t="shared" si="48"/>
        <v>107762.70568024123</v>
      </c>
      <c r="AC139" s="36">
        <f t="shared" si="49"/>
        <v>80440.201497791131</v>
      </c>
      <c r="AD139" s="18">
        <f t="shared" si="52"/>
        <v>85291</v>
      </c>
      <c r="AE139" s="18" t="str">
        <f t="shared" si="53"/>
        <v/>
      </c>
      <c r="AF139" s="18">
        <f t="shared" si="54"/>
        <v>91348</v>
      </c>
      <c r="AG139" s="18">
        <f t="shared" si="55"/>
        <v>105051</v>
      </c>
      <c r="AH139" s="18" t="str">
        <f t="shared" si="56"/>
        <v/>
      </c>
      <c r="AI139" s="102">
        <f t="shared" si="57"/>
        <v>93540.742628376029</v>
      </c>
      <c r="AJ139" s="39">
        <f t="shared" si="50"/>
        <v>10123.54564040353</v>
      </c>
      <c r="AK139" s="35">
        <f t="shared" si="51"/>
        <v>0.10822605589762022</v>
      </c>
      <c r="AL139" s="34"/>
      <c r="AM139" s="42"/>
    </row>
    <row r="140" spans="1:39" s="17" customFormat="1" ht="93" customHeight="1" x14ac:dyDescent="0.25">
      <c r="A140" s="81">
        <v>133</v>
      </c>
      <c r="B140" s="82" t="s">
        <v>214</v>
      </c>
      <c r="C140" s="82" t="s">
        <v>884</v>
      </c>
      <c r="D140" s="83" t="s">
        <v>1391</v>
      </c>
      <c r="E140" s="64">
        <v>132224</v>
      </c>
      <c r="F140" s="65">
        <v>132224</v>
      </c>
      <c r="G140" s="25" t="s">
        <v>1392</v>
      </c>
      <c r="H140" s="52" t="s">
        <v>1393</v>
      </c>
      <c r="I140" s="62">
        <v>120000</v>
      </c>
      <c r="J140" s="66">
        <v>120000</v>
      </c>
      <c r="K140" s="28" t="s">
        <v>1394</v>
      </c>
      <c r="L140" s="55" t="s">
        <v>1395</v>
      </c>
      <c r="M140" s="67">
        <v>141614</v>
      </c>
      <c r="N140" s="68">
        <v>141614</v>
      </c>
      <c r="O140" s="25" t="s">
        <v>1398</v>
      </c>
      <c r="P140" s="75" t="s">
        <v>1399</v>
      </c>
      <c r="Q140" s="69">
        <v>162856</v>
      </c>
      <c r="R140" s="63">
        <v>162856</v>
      </c>
      <c r="S140" s="24" t="s">
        <v>80</v>
      </c>
      <c r="T140" s="54" t="s">
        <v>81</v>
      </c>
      <c r="U140" s="18">
        <v>174701</v>
      </c>
      <c r="V140" s="18">
        <v>174701</v>
      </c>
      <c r="W140" s="18" t="s">
        <v>1396</v>
      </c>
      <c r="X140" s="77" t="s">
        <v>1397</v>
      </c>
      <c r="Y140" s="50">
        <f t="shared" si="45"/>
        <v>144923.68765574333</v>
      </c>
      <c r="Z140" s="36">
        <f t="shared" si="46"/>
        <v>22318.703501771783</v>
      </c>
      <c r="AA140" s="35">
        <f t="shared" si="47"/>
        <v>0.15400314374271507</v>
      </c>
      <c r="AB140" s="36">
        <f t="shared" si="48"/>
        <v>167242.39115751511</v>
      </c>
      <c r="AC140" s="36">
        <f t="shared" si="49"/>
        <v>122604.98415397154</v>
      </c>
      <c r="AD140" s="18">
        <f t="shared" si="52"/>
        <v>132224</v>
      </c>
      <c r="AE140" s="18" t="str">
        <f t="shared" si="53"/>
        <v/>
      </c>
      <c r="AF140" s="18">
        <f t="shared" si="54"/>
        <v>141614</v>
      </c>
      <c r="AG140" s="18">
        <f t="shared" si="55"/>
        <v>162856</v>
      </c>
      <c r="AH140" s="18" t="str">
        <f t="shared" si="56"/>
        <v/>
      </c>
      <c r="AI140" s="102">
        <f t="shared" si="57"/>
        <v>145012.93689654567</v>
      </c>
      <c r="AJ140" s="39">
        <f t="shared" si="50"/>
        <v>15693.491687108173</v>
      </c>
      <c r="AK140" s="35">
        <f t="shared" si="51"/>
        <v>0.10822132164873081</v>
      </c>
      <c r="AL140" s="34"/>
      <c r="AM140" s="42"/>
    </row>
    <row r="141" spans="1:39" s="17" customFormat="1" ht="93" customHeight="1" x14ac:dyDescent="0.25">
      <c r="A141" s="81">
        <v>134</v>
      </c>
      <c r="B141" s="82" t="s">
        <v>215</v>
      </c>
      <c r="C141" s="82" t="s">
        <v>885</v>
      </c>
      <c r="D141" s="83" t="s">
        <v>1391</v>
      </c>
      <c r="E141" s="64">
        <v>1174750</v>
      </c>
      <c r="F141" s="65">
        <v>1174750</v>
      </c>
      <c r="G141" s="25" t="s">
        <v>1392</v>
      </c>
      <c r="H141" s="52" t="s">
        <v>1393</v>
      </c>
      <c r="I141" s="62">
        <v>1500000</v>
      </c>
      <c r="J141" s="66">
        <v>1500000</v>
      </c>
      <c r="K141" s="28" t="s">
        <v>1394</v>
      </c>
      <c r="L141" s="55" t="s">
        <v>1395</v>
      </c>
      <c r="M141" s="67">
        <v>1258178</v>
      </c>
      <c r="N141" s="68">
        <v>1258178</v>
      </c>
      <c r="O141" s="25" t="s">
        <v>1398</v>
      </c>
      <c r="P141" s="75" t="s">
        <v>1399</v>
      </c>
      <c r="Q141" s="69">
        <v>1446905</v>
      </c>
      <c r="R141" s="63">
        <v>1446905</v>
      </c>
      <c r="S141" s="24" t="s">
        <v>80</v>
      </c>
      <c r="T141" s="54" t="s">
        <v>81</v>
      </c>
      <c r="U141" s="18">
        <v>1552145</v>
      </c>
      <c r="V141" s="18">
        <v>1552145</v>
      </c>
      <c r="W141" s="18" t="s">
        <v>1396</v>
      </c>
      <c r="X141" s="77" t="s">
        <v>1397</v>
      </c>
      <c r="Y141" s="50">
        <f t="shared" si="45"/>
        <v>1378574.4382680643</v>
      </c>
      <c r="Z141" s="36">
        <f t="shared" si="46"/>
        <v>162229.63950616363</v>
      </c>
      <c r="AA141" s="35">
        <f t="shared" si="47"/>
        <v>0.11767927433064591</v>
      </c>
      <c r="AB141" s="36">
        <f t="shared" si="48"/>
        <v>1540804.0777742278</v>
      </c>
      <c r="AC141" s="36">
        <f t="shared" si="49"/>
        <v>1216344.7987619007</v>
      </c>
      <c r="AD141" s="18" t="str">
        <f t="shared" si="52"/>
        <v/>
      </c>
      <c r="AE141" s="18">
        <f t="shared" si="53"/>
        <v>1500000</v>
      </c>
      <c r="AF141" s="18">
        <f t="shared" si="54"/>
        <v>1258178</v>
      </c>
      <c r="AG141" s="18">
        <f t="shared" si="55"/>
        <v>1446905</v>
      </c>
      <c r="AH141" s="18" t="str">
        <f t="shared" si="56"/>
        <v/>
      </c>
      <c r="AI141" s="102">
        <f t="shared" si="57"/>
        <v>1397733.7584525377</v>
      </c>
      <c r="AJ141" s="39">
        <f t="shared" si="50"/>
        <v>127092.38059904824</v>
      </c>
      <c r="AK141" s="35">
        <f t="shared" si="51"/>
        <v>9.0927460133577262E-2</v>
      </c>
      <c r="AL141" s="34"/>
      <c r="AM141" s="42"/>
    </row>
    <row r="142" spans="1:39" s="17" customFormat="1" ht="93" customHeight="1" x14ac:dyDescent="0.25">
      <c r="A142" s="81">
        <v>135</v>
      </c>
      <c r="B142" s="82" t="s">
        <v>216</v>
      </c>
      <c r="C142" s="82" t="s">
        <v>886</v>
      </c>
      <c r="D142" s="83" t="s">
        <v>1391</v>
      </c>
      <c r="E142" s="64">
        <v>1589748</v>
      </c>
      <c r="F142" s="65">
        <v>1589748</v>
      </c>
      <c r="G142" s="25" t="s">
        <v>1392</v>
      </c>
      <c r="H142" s="52" t="s">
        <v>1393</v>
      </c>
      <c r="I142" s="62">
        <v>850000</v>
      </c>
      <c r="J142" s="66">
        <v>850000</v>
      </c>
      <c r="K142" s="28" t="s">
        <v>1394</v>
      </c>
      <c r="L142" s="55" t="s">
        <v>1395</v>
      </c>
      <c r="M142" s="67">
        <v>1701030</v>
      </c>
      <c r="N142" s="68">
        <v>1701030</v>
      </c>
      <c r="O142" s="25" t="s">
        <v>1398</v>
      </c>
      <c r="P142" s="75" t="s">
        <v>1399</v>
      </c>
      <c r="Q142" s="69">
        <v>1956185</v>
      </c>
      <c r="R142" s="63">
        <v>1956185</v>
      </c>
      <c r="S142" s="24" t="s">
        <v>80</v>
      </c>
      <c r="T142" s="54" t="s">
        <v>81</v>
      </c>
      <c r="U142" s="18">
        <v>2098467</v>
      </c>
      <c r="V142" s="18">
        <v>2098467</v>
      </c>
      <c r="W142" s="18" t="s">
        <v>1396</v>
      </c>
      <c r="X142" s="77" t="s">
        <v>1397</v>
      </c>
      <c r="Y142" s="50">
        <f t="shared" si="45"/>
        <v>1566586.0353465225</v>
      </c>
      <c r="Z142" s="36">
        <f t="shared" si="46"/>
        <v>484899.652438007</v>
      </c>
      <c r="AA142" s="35">
        <f t="shared" si="47"/>
        <v>0.30952634678040469</v>
      </c>
      <c r="AB142" s="36">
        <f t="shared" si="48"/>
        <v>2051485.6877845295</v>
      </c>
      <c r="AC142" s="36">
        <f t="shared" si="49"/>
        <v>1081686.3829085154</v>
      </c>
      <c r="AD142" s="18">
        <f t="shared" si="52"/>
        <v>1589748</v>
      </c>
      <c r="AE142" s="18" t="str">
        <f t="shared" si="53"/>
        <v/>
      </c>
      <c r="AF142" s="18">
        <f t="shared" si="54"/>
        <v>1701030</v>
      </c>
      <c r="AG142" s="18">
        <f t="shared" si="55"/>
        <v>1956185</v>
      </c>
      <c r="AH142" s="18" t="str">
        <f t="shared" si="56"/>
        <v/>
      </c>
      <c r="AI142" s="102">
        <f t="shared" si="57"/>
        <v>1742408.8231730638</v>
      </c>
      <c r="AJ142" s="39">
        <f t="shared" si="50"/>
        <v>187866.89992208136</v>
      </c>
      <c r="AK142" s="35">
        <f t="shared" si="51"/>
        <v>0.10782021843757708</v>
      </c>
      <c r="AL142" s="34"/>
      <c r="AM142" s="42"/>
    </row>
    <row r="143" spans="1:39" s="17" customFormat="1" ht="93" customHeight="1" x14ac:dyDescent="0.25">
      <c r="A143" s="81">
        <v>136</v>
      </c>
      <c r="B143" s="82" t="s">
        <v>217</v>
      </c>
      <c r="C143" s="82" t="s">
        <v>887</v>
      </c>
      <c r="D143" s="83" t="s">
        <v>1391</v>
      </c>
      <c r="E143" s="64">
        <v>2119664</v>
      </c>
      <c r="F143" s="65">
        <v>2119664</v>
      </c>
      <c r="G143" s="25" t="s">
        <v>1392</v>
      </c>
      <c r="H143" s="52" t="s">
        <v>1393</v>
      </c>
      <c r="I143" s="62">
        <v>900000</v>
      </c>
      <c r="J143" s="66">
        <v>900000</v>
      </c>
      <c r="K143" s="28" t="s">
        <v>1394</v>
      </c>
      <c r="L143" s="55" t="s">
        <v>1395</v>
      </c>
      <c r="M143" s="67">
        <v>2268040</v>
      </c>
      <c r="N143" s="68">
        <v>2268040</v>
      </c>
      <c r="O143" s="25" t="s">
        <v>1398</v>
      </c>
      <c r="P143" s="75" t="s">
        <v>1399</v>
      </c>
      <c r="Q143" s="69">
        <v>2608246</v>
      </c>
      <c r="R143" s="63">
        <v>2608246</v>
      </c>
      <c r="S143" s="24" t="s">
        <v>80</v>
      </c>
      <c r="T143" s="54" t="s">
        <v>81</v>
      </c>
      <c r="U143" s="18">
        <v>2797956</v>
      </c>
      <c r="V143" s="18">
        <v>2797956</v>
      </c>
      <c r="W143" s="18" t="s">
        <v>1396</v>
      </c>
      <c r="X143" s="77" t="s">
        <v>1397</v>
      </c>
      <c r="Y143" s="50">
        <f t="shared" si="45"/>
        <v>1994664.8505809042</v>
      </c>
      <c r="Z143" s="36">
        <f t="shared" si="46"/>
        <v>742724.84501004824</v>
      </c>
      <c r="AA143" s="35">
        <f t="shared" si="47"/>
        <v>0.37235570917778255</v>
      </c>
      <c r="AB143" s="36">
        <f t="shared" si="48"/>
        <v>2737389.6955909524</v>
      </c>
      <c r="AC143" s="36">
        <f t="shared" si="49"/>
        <v>1251940.0055708559</v>
      </c>
      <c r="AD143" s="18">
        <f t="shared" si="52"/>
        <v>2119664</v>
      </c>
      <c r="AE143" s="18" t="str">
        <f t="shared" si="53"/>
        <v/>
      </c>
      <c r="AF143" s="18">
        <f t="shared" si="54"/>
        <v>2268040</v>
      </c>
      <c r="AG143" s="18">
        <f t="shared" si="55"/>
        <v>2608246</v>
      </c>
      <c r="AH143" s="18" t="str">
        <f t="shared" si="56"/>
        <v/>
      </c>
      <c r="AI143" s="102">
        <f t="shared" si="57"/>
        <v>2323211.5662934431</v>
      </c>
      <c r="AJ143" s="39">
        <f t="shared" si="50"/>
        <v>250488.83226470064</v>
      </c>
      <c r="AK143" s="35">
        <f t="shared" si="51"/>
        <v>0.10782006938108606</v>
      </c>
      <c r="AL143" s="34"/>
      <c r="AM143" s="42"/>
    </row>
    <row r="144" spans="1:39" s="17" customFormat="1" ht="93" customHeight="1" x14ac:dyDescent="0.25">
      <c r="A144" s="81">
        <v>137</v>
      </c>
      <c r="B144" s="82" t="s">
        <v>218</v>
      </c>
      <c r="C144" s="82" t="s">
        <v>888</v>
      </c>
      <c r="D144" s="83" t="s">
        <v>1391</v>
      </c>
      <c r="E144" s="64">
        <v>3179496</v>
      </c>
      <c r="F144" s="65">
        <v>3179496</v>
      </c>
      <c r="G144" s="25" t="s">
        <v>1392</v>
      </c>
      <c r="H144" s="52" t="s">
        <v>1393</v>
      </c>
      <c r="I144" s="62">
        <v>950000</v>
      </c>
      <c r="J144" s="66">
        <v>950000</v>
      </c>
      <c r="K144" s="28" t="s">
        <v>1394</v>
      </c>
      <c r="L144" s="55" t="s">
        <v>1395</v>
      </c>
      <c r="M144" s="67">
        <v>3402061</v>
      </c>
      <c r="N144" s="68">
        <v>3402061</v>
      </c>
      <c r="O144" s="25" t="s">
        <v>1398</v>
      </c>
      <c r="P144" s="75" t="s">
        <v>1399</v>
      </c>
      <c r="Q144" s="69">
        <v>3912370</v>
      </c>
      <c r="R144" s="63">
        <v>3912370</v>
      </c>
      <c r="S144" s="24" t="s">
        <v>80</v>
      </c>
      <c r="T144" s="54" t="s">
        <v>81</v>
      </c>
      <c r="U144" s="18">
        <v>4196934</v>
      </c>
      <c r="V144" s="18">
        <v>4196934</v>
      </c>
      <c r="W144" s="18" t="s">
        <v>1396</v>
      </c>
      <c r="X144" s="77" t="s">
        <v>1397</v>
      </c>
      <c r="Y144" s="50">
        <f t="shared" si="45"/>
        <v>2788940.24223183</v>
      </c>
      <c r="Z144" s="36">
        <f t="shared" si="46"/>
        <v>1282507.4380611596</v>
      </c>
      <c r="AA144" s="35">
        <f t="shared" si="47"/>
        <v>0.45985475724458041</v>
      </c>
      <c r="AB144" s="36">
        <f t="shared" si="48"/>
        <v>4071447.6802929896</v>
      </c>
      <c r="AC144" s="36">
        <f t="shared" si="49"/>
        <v>1506432.8041706705</v>
      </c>
      <c r="AD144" s="18">
        <f t="shared" si="52"/>
        <v>3179496</v>
      </c>
      <c r="AE144" s="18" t="str">
        <f t="shared" si="53"/>
        <v/>
      </c>
      <c r="AF144" s="18">
        <f t="shared" si="54"/>
        <v>3402061</v>
      </c>
      <c r="AG144" s="18">
        <f t="shared" si="55"/>
        <v>3912370</v>
      </c>
      <c r="AH144" s="18" t="str">
        <f t="shared" si="56"/>
        <v/>
      </c>
      <c r="AI144" s="102">
        <f t="shared" si="57"/>
        <v>3484817.987788009</v>
      </c>
      <c r="AJ144" s="39">
        <f t="shared" si="50"/>
        <v>375733.67220723419</v>
      </c>
      <c r="AK144" s="35">
        <f t="shared" si="51"/>
        <v>0.1078201712468006</v>
      </c>
      <c r="AL144" s="34"/>
      <c r="AM144" s="42"/>
    </row>
    <row r="145" spans="1:39" s="17" customFormat="1" ht="93" customHeight="1" x14ac:dyDescent="0.25">
      <c r="A145" s="81">
        <v>138</v>
      </c>
      <c r="B145" s="82" t="s">
        <v>219</v>
      </c>
      <c r="C145" s="82" t="s">
        <v>889</v>
      </c>
      <c r="D145" s="83" t="s">
        <v>1391</v>
      </c>
      <c r="E145" s="64">
        <v>4239328</v>
      </c>
      <c r="F145" s="65">
        <v>4239328</v>
      </c>
      <c r="G145" s="25" t="s">
        <v>1392</v>
      </c>
      <c r="H145" s="52" t="s">
        <v>1393</v>
      </c>
      <c r="I145" s="62">
        <v>980000</v>
      </c>
      <c r="J145" s="66">
        <v>980000</v>
      </c>
      <c r="K145" s="28" t="s">
        <v>1394</v>
      </c>
      <c r="L145" s="55" t="s">
        <v>1395</v>
      </c>
      <c r="M145" s="67">
        <v>4536081</v>
      </c>
      <c r="N145" s="68">
        <v>4536081</v>
      </c>
      <c r="O145" s="25" t="s">
        <v>1398</v>
      </c>
      <c r="P145" s="75" t="s">
        <v>1399</v>
      </c>
      <c r="Q145" s="69">
        <v>5216493</v>
      </c>
      <c r="R145" s="63">
        <v>5216493</v>
      </c>
      <c r="S145" s="24" t="s">
        <v>80</v>
      </c>
      <c r="T145" s="54" t="s">
        <v>81</v>
      </c>
      <c r="U145" s="18">
        <v>5595913</v>
      </c>
      <c r="V145" s="18">
        <v>5595913</v>
      </c>
      <c r="W145" s="18" t="s">
        <v>1396</v>
      </c>
      <c r="X145" s="77" t="s">
        <v>1397</v>
      </c>
      <c r="Y145" s="50">
        <f t="shared" si="45"/>
        <v>3532569.3445159993</v>
      </c>
      <c r="Z145" s="36">
        <f t="shared" si="46"/>
        <v>1832168.8976400348</v>
      </c>
      <c r="AA145" s="35">
        <f t="shared" si="47"/>
        <v>0.51865051155593433</v>
      </c>
      <c r="AB145" s="36">
        <f t="shared" si="48"/>
        <v>5364738.2421560343</v>
      </c>
      <c r="AC145" s="36">
        <f t="shared" si="49"/>
        <v>1700400.4468759645</v>
      </c>
      <c r="AD145" s="18">
        <f t="shared" si="52"/>
        <v>4239328</v>
      </c>
      <c r="AE145" s="18" t="str">
        <f t="shared" si="53"/>
        <v/>
      </c>
      <c r="AF145" s="18">
        <f t="shared" si="54"/>
        <v>4536081</v>
      </c>
      <c r="AG145" s="18">
        <f t="shared" si="55"/>
        <v>5216493</v>
      </c>
      <c r="AH145" s="18" t="str">
        <f t="shared" si="56"/>
        <v/>
      </c>
      <c r="AI145" s="102">
        <f t="shared" si="57"/>
        <v>4646423.7709347382</v>
      </c>
      <c r="AJ145" s="39">
        <f t="shared" si="50"/>
        <v>500978.08833953337</v>
      </c>
      <c r="AK145" s="35">
        <f t="shared" si="51"/>
        <v>0.10782014578036428</v>
      </c>
      <c r="AL145" s="34"/>
      <c r="AM145" s="42"/>
    </row>
    <row r="146" spans="1:39" s="17" customFormat="1" ht="93" customHeight="1" x14ac:dyDescent="0.25">
      <c r="A146" s="81">
        <v>139</v>
      </c>
      <c r="B146" s="82" t="s">
        <v>220</v>
      </c>
      <c r="C146" s="82" t="s">
        <v>890</v>
      </c>
      <c r="D146" s="83" t="s">
        <v>1391</v>
      </c>
      <c r="E146" s="64">
        <v>4592605</v>
      </c>
      <c r="F146" s="65">
        <v>4592605</v>
      </c>
      <c r="G146" s="25" t="s">
        <v>1392</v>
      </c>
      <c r="H146" s="52" t="s">
        <v>1393</v>
      </c>
      <c r="I146" s="62">
        <v>1500000</v>
      </c>
      <c r="J146" s="66">
        <v>1500000</v>
      </c>
      <c r="K146" s="28" t="s">
        <v>1394</v>
      </c>
      <c r="L146" s="55" t="s">
        <v>1395</v>
      </c>
      <c r="M146" s="67">
        <v>4914087</v>
      </c>
      <c r="N146" s="68">
        <v>4914087</v>
      </c>
      <c r="O146" s="25" t="s">
        <v>1398</v>
      </c>
      <c r="P146" s="75" t="s">
        <v>1399</v>
      </c>
      <c r="Q146" s="69">
        <v>5651201</v>
      </c>
      <c r="R146" s="63">
        <v>5651201</v>
      </c>
      <c r="S146" s="24" t="s">
        <v>80</v>
      </c>
      <c r="T146" s="54" t="s">
        <v>81</v>
      </c>
      <c r="U146" s="18">
        <v>6062239</v>
      </c>
      <c r="V146" s="18">
        <v>6062239</v>
      </c>
      <c r="W146" s="18" t="s">
        <v>1396</v>
      </c>
      <c r="X146" s="77" t="s">
        <v>1397</v>
      </c>
      <c r="Y146" s="50">
        <f t="shared" si="45"/>
        <v>4100845.4349596715</v>
      </c>
      <c r="Z146" s="36">
        <f t="shared" si="46"/>
        <v>1798346.9177018655</v>
      </c>
      <c r="AA146" s="35">
        <f t="shared" si="47"/>
        <v>0.43853077279406188</v>
      </c>
      <c r="AB146" s="36">
        <f t="shared" si="48"/>
        <v>5899192.352661537</v>
      </c>
      <c r="AC146" s="36">
        <f t="shared" si="49"/>
        <v>2302498.5172578059</v>
      </c>
      <c r="AD146" s="18">
        <f t="shared" si="52"/>
        <v>4592605</v>
      </c>
      <c r="AE146" s="18" t="str">
        <f t="shared" si="53"/>
        <v/>
      </c>
      <c r="AF146" s="18">
        <f t="shared" si="54"/>
        <v>4914087</v>
      </c>
      <c r="AG146" s="18">
        <f t="shared" si="55"/>
        <v>5651201</v>
      </c>
      <c r="AH146" s="18" t="str">
        <f t="shared" si="56"/>
        <v/>
      </c>
      <c r="AI146" s="102">
        <f t="shared" si="57"/>
        <v>5033625.4482101193</v>
      </c>
      <c r="AJ146" s="39">
        <f t="shared" si="50"/>
        <v>542726.63722725085</v>
      </c>
      <c r="AK146" s="35">
        <f t="shared" si="51"/>
        <v>0.10782022675529745</v>
      </c>
      <c r="AL146" s="34"/>
      <c r="AM146" s="42"/>
    </row>
    <row r="147" spans="1:39" s="17" customFormat="1" ht="93" customHeight="1" x14ac:dyDescent="0.25">
      <c r="A147" s="81">
        <v>140</v>
      </c>
      <c r="B147" s="82" t="s">
        <v>221</v>
      </c>
      <c r="C147" s="82" t="s">
        <v>891</v>
      </c>
      <c r="D147" s="83" t="s">
        <v>1391</v>
      </c>
      <c r="E147" s="64">
        <v>140014</v>
      </c>
      <c r="F147" s="65">
        <v>140014</v>
      </c>
      <c r="G147" s="25" t="s">
        <v>1392</v>
      </c>
      <c r="H147" s="52" t="s">
        <v>1393</v>
      </c>
      <c r="I147" s="62">
        <v>390000</v>
      </c>
      <c r="J147" s="66">
        <v>390000</v>
      </c>
      <c r="K147" s="28" t="s">
        <v>1394</v>
      </c>
      <c r="L147" s="55" t="s">
        <v>1395</v>
      </c>
      <c r="M147" s="67">
        <v>149958</v>
      </c>
      <c r="N147" s="68">
        <v>149958</v>
      </c>
      <c r="O147" s="25" t="s">
        <v>1398</v>
      </c>
      <c r="P147" s="75" t="s">
        <v>1399</v>
      </c>
      <c r="Q147" s="69">
        <v>172452</v>
      </c>
      <c r="R147" s="63">
        <v>172452</v>
      </c>
      <c r="S147" s="24" t="s">
        <v>80</v>
      </c>
      <c r="T147" s="54" t="s">
        <v>81</v>
      </c>
      <c r="U147" s="18">
        <v>184995</v>
      </c>
      <c r="V147" s="18">
        <v>184995</v>
      </c>
      <c r="W147" s="18" t="s">
        <v>1396</v>
      </c>
      <c r="X147" s="77" t="s">
        <v>1397</v>
      </c>
      <c r="Y147" s="50">
        <f t="shared" si="45"/>
        <v>192046.67265613496</v>
      </c>
      <c r="Z147" s="36">
        <f t="shared" si="46"/>
        <v>103569.45492856471</v>
      </c>
      <c r="AA147" s="35">
        <f t="shared" si="47"/>
        <v>0.53929314940024375</v>
      </c>
      <c r="AB147" s="36">
        <f t="shared" si="48"/>
        <v>295616.12758469966</v>
      </c>
      <c r="AC147" s="36">
        <f t="shared" si="49"/>
        <v>88477.217727570256</v>
      </c>
      <c r="AD147" s="18">
        <f t="shared" si="52"/>
        <v>140014</v>
      </c>
      <c r="AE147" s="18" t="str">
        <f t="shared" si="53"/>
        <v/>
      </c>
      <c r="AF147" s="18">
        <f t="shared" si="54"/>
        <v>149958</v>
      </c>
      <c r="AG147" s="18">
        <f t="shared" si="55"/>
        <v>172452</v>
      </c>
      <c r="AH147" s="18">
        <f t="shared" si="56"/>
        <v>184995</v>
      </c>
      <c r="AI147" s="102">
        <f t="shared" si="57"/>
        <v>160876.3973421705</v>
      </c>
      <c r="AJ147" s="39">
        <f t="shared" si="50"/>
        <v>20545.266273523932</v>
      </c>
      <c r="AK147" s="35">
        <f t="shared" si="51"/>
        <v>0.12770839360497294</v>
      </c>
      <c r="AL147" s="34"/>
      <c r="AM147" s="42"/>
    </row>
    <row r="148" spans="1:39" s="17" customFormat="1" ht="93" customHeight="1" x14ac:dyDescent="0.25">
      <c r="A148" s="81">
        <v>141</v>
      </c>
      <c r="B148" s="82" t="s">
        <v>222</v>
      </c>
      <c r="C148" s="82" t="s">
        <v>892</v>
      </c>
      <c r="D148" s="83" t="s">
        <v>1391</v>
      </c>
      <c r="E148" s="64">
        <v>348323</v>
      </c>
      <c r="F148" s="65">
        <v>348323</v>
      </c>
      <c r="G148" s="25" t="s">
        <v>1392</v>
      </c>
      <c r="H148" s="52" t="s">
        <v>1393</v>
      </c>
      <c r="I148" s="62">
        <v>550000</v>
      </c>
      <c r="J148" s="66">
        <v>550000</v>
      </c>
      <c r="K148" s="28" t="s">
        <v>1394</v>
      </c>
      <c r="L148" s="55" t="s">
        <v>1395</v>
      </c>
      <c r="M148" s="67">
        <v>373060</v>
      </c>
      <c r="N148" s="68">
        <v>373060</v>
      </c>
      <c r="O148" s="25" t="s">
        <v>1398</v>
      </c>
      <c r="P148" s="75" t="s">
        <v>1399</v>
      </c>
      <c r="Q148" s="69">
        <v>429018</v>
      </c>
      <c r="R148" s="63">
        <v>429018</v>
      </c>
      <c r="S148" s="24" t="s">
        <v>80</v>
      </c>
      <c r="T148" s="54" t="s">
        <v>81</v>
      </c>
      <c r="U148" s="18">
        <v>460223</v>
      </c>
      <c r="V148" s="18">
        <v>460223</v>
      </c>
      <c r="W148" s="18" t="s">
        <v>1396</v>
      </c>
      <c r="X148" s="77" t="s">
        <v>1397</v>
      </c>
      <c r="Y148" s="50">
        <f t="shared" si="45"/>
        <v>426494.53649456782</v>
      </c>
      <c r="Z148" s="36">
        <f t="shared" si="46"/>
        <v>79380.59603391758</v>
      </c>
      <c r="AA148" s="35">
        <f t="shared" si="47"/>
        <v>0.18612335971841609</v>
      </c>
      <c r="AB148" s="36">
        <f t="shared" si="48"/>
        <v>505875.13252848538</v>
      </c>
      <c r="AC148" s="36">
        <f t="shared" si="49"/>
        <v>347113.94046065025</v>
      </c>
      <c r="AD148" s="18">
        <f t="shared" si="52"/>
        <v>348323</v>
      </c>
      <c r="AE148" s="18" t="str">
        <f t="shared" si="53"/>
        <v/>
      </c>
      <c r="AF148" s="18">
        <f t="shared" si="54"/>
        <v>373060</v>
      </c>
      <c r="AG148" s="18">
        <f t="shared" si="55"/>
        <v>429018</v>
      </c>
      <c r="AH148" s="18">
        <f t="shared" si="56"/>
        <v>460223</v>
      </c>
      <c r="AI148" s="102">
        <f t="shared" si="57"/>
        <v>400222.19340113789</v>
      </c>
      <c r="AJ148" s="39">
        <f t="shared" si="50"/>
        <v>51110.705460467543</v>
      </c>
      <c r="AK148" s="35">
        <f t="shared" si="51"/>
        <v>0.1277058251720686</v>
      </c>
      <c r="AL148" s="34"/>
      <c r="AM148" s="42"/>
    </row>
    <row r="149" spans="1:39" s="17" customFormat="1" ht="93" customHeight="1" x14ac:dyDescent="0.25">
      <c r="A149" s="81">
        <v>142</v>
      </c>
      <c r="B149" s="82" t="s">
        <v>223</v>
      </c>
      <c r="C149" s="82" t="s">
        <v>893</v>
      </c>
      <c r="D149" s="83" t="s">
        <v>1391</v>
      </c>
      <c r="E149" s="64">
        <v>93121</v>
      </c>
      <c r="F149" s="65">
        <v>93121</v>
      </c>
      <c r="G149" s="25" t="s">
        <v>1392</v>
      </c>
      <c r="H149" s="52" t="s">
        <v>1393</v>
      </c>
      <c r="I149" s="62">
        <v>180000</v>
      </c>
      <c r="J149" s="66">
        <v>180000</v>
      </c>
      <c r="K149" s="28" t="s">
        <v>1394</v>
      </c>
      <c r="L149" s="55" t="s">
        <v>1395</v>
      </c>
      <c r="M149" s="67">
        <v>99735</v>
      </c>
      <c r="N149" s="68">
        <v>99735</v>
      </c>
      <c r="O149" s="25" t="s">
        <v>1398</v>
      </c>
      <c r="P149" s="75" t="s">
        <v>1399</v>
      </c>
      <c r="Q149" s="69">
        <v>114695</v>
      </c>
      <c r="R149" s="63">
        <v>114695</v>
      </c>
      <c r="S149" s="24" t="s">
        <v>80</v>
      </c>
      <c r="T149" s="54" t="s">
        <v>81</v>
      </c>
      <c r="U149" s="18">
        <v>123037</v>
      </c>
      <c r="V149" s="18">
        <v>123037</v>
      </c>
      <c r="W149" s="18" t="s">
        <v>1396</v>
      </c>
      <c r="X149" s="77" t="s">
        <v>1397</v>
      </c>
      <c r="Y149" s="50">
        <f t="shared" si="45"/>
        <v>118727.02604386785</v>
      </c>
      <c r="Z149" s="36">
        <f t="shared" si="46"/>
        <v>34453.215057524008</v>
      </c>
      <c r="AA149" s="35">
        <f t="shared" si="47"/>
        <v>0.29018847860969804</v>
      </c>
      <c r="AB149" s="36">
        <f t="shared" si="48"/>
        <v>153180.24110139185</v>
      </c>
      <c r="AC149" s="36">
        <f t="shared" si="49"/>
        <v>84273.810986343844</v>
      </c>
      <c r="AD149" s="18">
        <f t="shared" si="52"/>
        <v>93121</v>
      </c>
      <c r="AE149" s="18" t="str">
        <f t="shared" si="53"/>
        <v/>
      </c>
      <c r="AF149" s="18">
        <f t="shared" si="54"/>
        <v>99735</v>
      </c>
      <c r="AG149" s="18">
        <f t="shared" si="55"/>
        <v>114695</v>
      </c>
      <c r="AH149" s="18">
        <f t="shared" si="56"/>
        <v>123037</v>
      </c>
      <c r="AI149" s="102">
        <f t="shared" si="57"/>
        <v>106996.3248213256</v>
      </c>
      <c r="AJ149" s="39">
        <f t="shared" si="50"/>
        <v>13664.196817474003</v>
      </c>
      <c r="AK149" s="35">
        <f t="shared" si="51"/>
        <v>0.12770716041221045</v>
      </c>
      <c r="AL149" s="34"/>
      <c r="AM149" s="42"/>
    </row>
    <row r="150" spans="1:39" s="17" customFormat="1" ht="93" customHeight="1" x14ac:dyDescent="0.25">
      <c r="A150" s="81">
        <v>143</v>
      </c>
      <c r="B150" s="82" t="s">
        <v>224</v>
      </c>
      <c r="C150" s="82" t="s">
        <v>894</v>
      </c>
      <c r="D150" s="83" t="s">
        <v>1391</v>
      </c>
      <c r="E150" s="64">
        <v>426398</v>
      </c>
      <c r="F150" s="65">
        <v>426398</v>
      </c>
      <c r="G150" s="25" t="s">
        <v>1392</v>
      </c>
      <c r="H150" s="52" t="s">
        <v>1393</v>
      </c>
      <c r="I150" s="62">
        <v>400000</v>
      </c>
      <c r="J150" s="66">
        <v>400000</v>
      </c>
      <c r="K150" s="28" t="s">
        <v>1394</v>
      </c>
      <c r="L150" s="55" t="s">
        <v>1395</v>
      </c>
      <c r="M150" s="67">
        <v>456680</v>
      </c>
      <c r="N150" s="68">
        <v>456680</v>
      </c>
      <c r="O150" s="25" t="s">
        <v>1398</v>
      </c>
      <c r="P150" s="75" t="s">
        <v>1399</v>
      </c>
      <c r="Q150" s="69">
        <v>525182</v>
      </c>
      <c r="R150" s="63">
        <v>525182</v>
      </c>
      <c r="S150" s="24" t="s">
        <v>80</v>
      </c>
      <c r="T150" s="54" t="s">
        <v>81</v>
      </c>
      <c r="U150" s="18">
        <v>563380</v>
      </c>
      <c r="V150" s="18">
        <v>563380</v>
      </c>
      <c r="W150" s="18" t="s">
        <v>1396</v>
      </c>
      <c r="X150" s="77" t="s">
        <v>1397</v>
      </c>
      <c r="Y150" s="50">
        <f t="shared" si="45"/>
        <v>470456.72412397154</v>
      </c>
      <c r="Z150" s="36">
        <f t="shared" si="46"/>
        <v>68282.092103274044</v>
      </c>
      <c r="AA150" s="35">
        <f t="shared" si="47"/>
        <v>0.14514000672521116</v>
      </c>
      <c r="AB150" s="36">
        <f t="shared" si="48"/>
        <v>538738.81622724561</v>
      </c>
      <c r="AC150" s="36">
        <f t="shared" si="49"/>
        <v>402174.63202069746</v>
      </c>
      <c r="AD150" s="18">
        <f t="shared" si="52"/>
        <v>426398</v>
      </c>
      <c r="AE150" s="18" t="str">
        <f t="shared" si="53"/>
        <v/>
      </c>
      <c r="AF150" s="18">
        <f t="shared" si="54"/>
        <v>456680</v>
      </c>
      <c r="AG150" s="18">
        <f t="shared" si="55"/>
        <v>525182</v>
      </c>
      <c r="AH150" s="18" t="str">
        <f t="shared" si="56"/>
        <v/>
      </c>
      <c r="AI150" s="102">
        <f t="shared" si="57"/>
        <v>467640.72811365745</v>
      </c>
      <c r="AJ150" s="39">
        <f t="shared" si="50"/>
        <v>50609.291281344769</v>
      </c>
      <c r="AK150" s="35">
        <f t="shared" si="51"/>
        <v>0.108222591059358</v>
      </c>
      <c r="AL150" s="34"/>
      <c r="AM150" s="42"/>
    </row>
    <row r="151" spans="1:39" s="17" customFormat="1" ht="93" customHeight="1" x14ac:dyDescent="0.25">
      <c r="A151" s="81">
        <v>144</v>
      </c>
      <c r="B151" s="82" t="s">
        <v>225</v>
      </c>
      <c r="C151" s="82" t="s">
        <v>895</v>
      </c>
      <c r="D151" s="83" t="s">
        <v>1391</v>
      </c>
      <c r="E151" s="64">
        <v>204124</v>
      </c>
      <c r="F151" s="65">
        <v>204124</v>
      </c>
      <c r="G151" s="25" t="s">
        <v>1392</v>
      </c>
      <c r="H151" s="52" t="s">
        <v>1393</v>
      </c>
      <c r="I151" s="62">
        <v>390000</v>
      </c>
      <c r="J151" s="66">
        <v>390000</v>
      </c>
      <c r="K151" s="28" t="s">
        <v>1394</v>
      </c>
      <c r="L151" s="55" t="s">
        <v>1395</v>
      </c>
      <c r="M151" s="67">
        <v>218620</v>
      </c>
      <c r="N151" s="68">
        <v>218620</v>
      </c>
      <c r="O151" s="25" t="s">
        <v>1398</v>
      </c>
      <c r="P151" s="75" t="s">
        <v>1399</v>
      </c>
      <c r="Q151" s="69">
        <v>251413</v>
      </c>
      <c r="R151" s="63">
        <v>251413</v>
      </c>
      <c r="S151" s="24" t="s">
        <v>80</v>
      </c>
      <c r="T151" s="54" t="s">
        <v>81</v>
      </c>
      <c r="U151" s="18">
        <v>269699</v>
      </c>
      <c r="V151" s="18">
        <v>269699</v>
      </c>
      <c r="W151" s="18" t="s">
        <v>1396</v>
      </c>
      <c r="X151" s="77" t="s">
        <v>1397</v>
      </c>
      <c r="Y151" s="50">
        <f t="shared" si="45"/>
        <v>259646.89099098922</v>
      </c>
      <c r="Z151" s="36">
        <f t="shared" si="46"/>
        <v>73608.751515699521</v>
      </c>
      <c r="AA151" s="35">
        <f t="shared" si="47"/>
        <v>0.28349560140989338</v>
      </c>
      <c r="AB151" s="36">
        <f t="shared" si="48"/>
        <v>333255.64250668872</v>
      </c>
      <c r="AC151" s="36">
        <f t="shared" si="49"/>
        <v>186038.1394752897</v>
      </c>
      <c r="AD151" s="18">
        <f t="shared" si="52"/>
        <v>204124</v>
      </c>
      <c r="AE151" s="18" t="str">
        <f t="shared" si="53"/>
        <v/>
      </c>
      <c r="AF151" s="18">
        <f t="shared" si="54"/>
        <v>218620</v>
      </c>
      <c r="AG151" s="18">
        <f t="shared" si="55"/>
        <v>251413</v>
      </c>
      <c r="AH151" s="18">
        <f t="shared" si="56"/>
        <v>269699</v>
      </c>
      <c r="AI151" s="102">
        <f t="shared" si="57"/>
        <v>234537.75115974841</v>
      </c>
      <c r="AJ151" s="39">
        <f t="shared" si="50"/>
        <v>29951.748763636489</v>
      </c>
      <c r="AK151" s="35">
        <f t="shared" si="51"/>
        <v>0.12770544876264184</v>
      </c>
      <c r="AL151" s="34"/>
      <c r="AM151" s="42"/>
    </row>
    <row r="152" spans="1:39" s="17" customFormat="1" ht="93" customHeight="1" x14ac:dyDescent="0.25">
      <c r="A152" s="81">
        <v>145</v>
      </c>
      <c r="B152" s="82" t="s">
        <v>226</v>
      </c>
      <c r="C152" s="82" t="s">
        <v>896</v>
      </c>
      <c r="D152" s="83" t="s">
        <v>1391</v>
      </c>
      <c r="E152" s="64">
        <v>655853</v>
      </c>
      <c r="F152" s="65">
        <v>655853</v>
      </c>
      <c r="G152" s="25" t="s">
        <v>1392</v>
      </c>
      <c r="H152" s="52" t="s">
        <v>1393</v>
      </c>
      <c r="I152" s="62">
        <v>1500000</v>
      </c>
      <c r="J152" s="66">
        <v>1500000</v>
      </c>
      <c r="K152" s="28" t="s">
        <v>1394</v>
      </c>
      <c r="L152" s="55" t="s">
        <v>1395</v>
      </c>
      <c r="M152" s="67">
        <v>702431</v>
      </c>
      <c r="N152" s="68">
        <v>702431</v>
      </c>
      <c r="O152" s="25" t="s">
        <v>1398</v>
      </c>
      <c r="P152" s="75" t="s">
        <v>1399</v>
      </c>
      <c r="Q152" s="69">
        <v>807795</v>
      </c>
      <c r="R152" s="63">
        <v>807795</v>
      </c>
      <c r="S152" s="24" t="s">
        <v>80</v>
      </c>
      <c r="T152" s="54" t="s">
        <v>81</v>
      </c>
      <c r="U152" s="18">
        <v>866550</v>
      </c>
      <c r="V152" s="18">
        <v>866550</v>
      </c>
      <c r="W152" s="18" t="s">
        <v>1396</v>
      </c>
      <c r="X152" s="77" t="s">
        <v>1397</v>
      </c>
      <c r="Y152" s="50">
        <f t="shared" si="45"/>
        <v>864807.09727506805</v>
      </c>
      <c r="Z152" s="36">
        <f t="shared" si="46"/>
        <v>342070.53423482698</v>
      </c>
      <c r="AA152" s="35">
        <f t="shared" si="47"/>
        <v>0.39554547518476835</v>
      </c>
      <c r="AB152" s="36">
        <f t="shared" si="48"/>
        <v>1206877.631509895</v>
      </c>
      <c r="AC152" s="36">
        <f t="shared" si="49"/>
        <v>522736.56304024108</v>
      </c>
      <c r="AD152" s="18">
        <f t="shared" si="52"/>
        <v>655853</v>
      </c>
      <c r="AE152" s="18" t="str">
        <f t="shared" si="53"/>
        <v/>
      </c>
      <c r="AF152" s="18">
        <f t="shared" si="54"/>
        <v>702431</v>
      </c>
      <c r="AG152" s="18">
        <f t="shared" si="55"/>
        <v>807795</v>
      </c>
      <c r="AH152" s="18">
        <f t="shared" si="56"/>
        <v>866550</v>
      </c>
      <c r="AI152" s="102">
        <f t="shared" si="57"/>
        <v>753574.58254000626</v>
      </c>
      <c r="AJ152" s="39">
        <f t="shared" si="50"/>
        <v>96236.633677531208</v>
      </c>
      <c r="AK152" s="35">
        <f t="shared" si="51"/>
        <v>0.12770684668417959</v>
      </c>
      <c r="AL152" s="34"/>
      <c r="AM152" s="42"/>
    </row>
    <row r="153" spans="1:39" s="17" customFormat="1" ht="93" customHeight="1" x14ac:dyDescent="0.25">
      <c r="A153" s="81">
        <v>146</v>
      </c>
      <c r="B153" s="82" t="s">
        <v>227</v>
      </c>
      <c r="C153" s="82" t="s">
        <v>897</v>
      </c>
      <c r="D153" s="83" t="s">
        <v>1391</v>
      </c>
      <c r="E153" s="64">
        <v>270188</v>
      </c>
      <c r="F153" s="65">
        <v>270188</v>
      </c>
      <c r="G153" s="25" t="s">
        <v>1392</v>
      </c>
      <c r="H153" s="52" t="s">
        <v>1393</v>
      </c>
      <c r="I153" s="62">
        <v>190000</v>
      </c>
      <c r="J153" s="66">
        <v>190000</v>
      </c>
      <c r="K153" s="28" t="s">
        <v>1394</v>
      </c>
      <c r="L153" s="55" t="s">
        <v>1395</v>
      </c>
      <c r="M153" s="67">
        <v>289377</v>
      </c>
      <c r="N153" s="68">
        <v>289377</v>
      </c>
      <c r="O153" s="25" t="s">
        <v>1398</v>
      </c>
      <c r="P153" s="75" t="s">
        <v>1399</v>
      </c>
      <c r="Q153" s="69">
        <v>332783</v>
      </c>
      <c r="R153" s="63">
        <v>332783</v>
      </c>
      <c r="S153" s="24" t="s">
        <v>80</v>
      </c>
      <c r="T153" s="54" t="s">
        <v>81</v>
      </c>
      <c r="U153" s="18">
        <v>356988</v>
      </c>
      <c r="V153" s="18">
        <v>356988</v>
      </c>
      <c r="W153" s="18" t="s">
        <v>1396</v>
      </c>
      <c r="X153" s="77" t="s">
        <v>1397</v>
      </c>
      <c r="Y153" s="50">
        <f t="shared" si="45"/>
        <v>281410.10197399999</v>
      </c>
      <c r="Z153" s="36">
        <f t="shared" si="46"/>
        <v>64590.898210970845</v>
      </c>
      <c r="AA153" s="35">
        <f t="shared" si="47"/>
        <v>0.22952586903557043</v>
      </c>
      <c r="AB153" s="36">
        <f t="shared" si="48"/>
        <v>346001.00018497085</v>
      </c>
      <c r="AC153" s="36">
        <f t="shared" si="49"/>
        <v>216819.20376302913</v>
      </c>
      <c r="AD153" s="18">
        <f t="shared" si="52"/>
        <v>270188</v>
      </c>
      <c r="AE153" s="18" t="str">
        <f t="shared" si="53"/>
        <v/>
      </c>
      <c r="AF153" s="18">
        <f t="shared" si="54"/>
        <v>289377</v>
      </c>
      <c r="AG153" s="18">
        <f t="shared" si="55"/>
        <v>332783</v>
      </c>
      <c r="AH153" s="18" t="str">
        <f t="shared" si="56"/>
        <v/>
      </c>
      <c r="AI153" s="102">
        <f t="shared" si="57"/>
        <v>296321.88863064692</v>
      </c>
      <c r="AJ153" s="39">
        <f t="shared" si="50"/>
        <v>32068.760972842923</v>
      </c>
      <c r="AK153" s="35">
        <f t="shared" si="51"/>
        <v>0.10822272064017288</v>
      </c>
      <c r="AL153" s="34"/>
      <c r="AM153" s="42"/>
    </row>
    <row r="154" spans="1:39" s="17" customFormat="1" ht="93" customHeight="1" x14ac:dyDescent="0.25">
      <c r="A154" s="81">
        <v>147</v>
      </c>
      <c r="B154" s="82" t="s">
        <v>228</v>
      </c>
      <c r="C154" s="82" t="s">
        <v>898</v>
      </c>
      <c r="D154" s="83" t="s">
        <v>1391</v>
      </c>
      <c r="E154" s="64">
        <v>634209</v>
      </c>
      <c r="F154" s="65">
        <v>634209</v>
      </c>
      <c r="G154" s="25" t="s">
        <v>1392</v>
      </c>
      <c r="H154" s="52" t="s">
        <v>1393</v>
      </c>
      <c r="I154" s="62">
        <v>3500000</v>
      </c>
      <c r="J154" s="66">
        <v>3500000</v>
      </c>
      <c r="K154" s="28" t="s">
        <v>1394</v>
      </c>
      <c r="L154" s="55" t="s">
        <v>1395</v>
      </c>
      <c r="M154" s="67">
        <v>679249</v>
      </c>
      <c r="N154" s="68">
        <v>679249</v>
      </c>
      <c r="O154" s="25" t="s">
        <v>1398</v>
      </c>
      <c r="P154" s="75" t="s">
        <v>1399</v>
      </c>
      <c r="Q154" s="69">
        <v>781136</v>
      </c>
      <c r="R154" s="63">
        <v>781136</v>
      </c>
      <c r="S154" s="24" t="s">
        <v>80</v>
      </c>
      <c r="T154" s="54" t="s">
        <v>81</v>
      </c>
      <c r="U154" s="18">
        <v>837952</v>
      </c>
      <c r="V154" s="18">
        <v>837952</v>
      </c>
      <c r="W154" s="18" t="s">
        <v>1396</v>
      </c>
      <c r="X154" s="77" t="s">
        <v>1397</v>
      </c>
      <c r="Y154" s="50">
        <f t="shared" si="45"/>
        <v>997367.12646312173</v>
      </c>
      <c r="Z154" s="36">
        <f t="shared" si="46"/>
        <v>1240000.7717798809</v>
      </c>
      <c r="AA154" s="35">
        <f t="shared" si="47"/>
        <v>1.2432741554027253</v>
      </c>
      <c r="AB154" s="36">
        <f t="shared" si="48"/>
        <v>2237367.8982430026</v>
      </c>
      <c r="AC154" s="36">
        <f t="shared" si="49"/>
        <v>-242633.64531675912</v>
      </c>
      <c r="AD154" s="18">
        <f t="shared" si="52"/>
        <v>634209</v>
      </c>
      <c r="AE154" s="18" t="str">
        <f t="shared" si="53"/>
        <v/>
      </c>
      <c r="AF154" s="18">
        <f t="shared" si="54"/>
        <v>679249</v>
      </c>
      <c r="AG154" s="18">
        <f t="shared" si="55"/>
        <v>781136</v>
      </c>
      <c r="AH154" s="18">
        <f t="shared" si="56"/>
        <v>837952</v>
      </c>
      <c r="AI154" s="102">
        <f t="shared" si="57"/>
        <v>728705.08643619297</v>
      </c>
      <c r="AJ154" s="39">
        <f t="shared" si="50"/>
        <v>93060.471295102878</v>
      </c>
      <c r="AK154" s="35">
        <f t="shared" si="51"/>
        <v>0.1277066306072113</v>
      </c>
      <c r="AL154" s="34"/>
      <c r="AM154" s="42"/>
    </row>
    <row r="155" spans="1:39" s="17" customFormat="1" ht="93" customHeight="1" x14ac:dyDescent="0.25">
      <c r="A155" s="81">
        <v>148</v>
      </c>
      <c r="B155" s="82" t="s">
        <v>229</v>
      </c>
      <c r="C155" s="82" t="s">
        <v>899</v>
      </c>
      <c r="D155" s="83" t="s">
        <v>1391</v>
      </c>
      <c r="E155" s="64">
        <v>1501429</v>
      </c>
      <c r="F155" s="65">
        <v>1501429</v>
      </c>
      <c r="G155" s="25" t="s">
        <v>1392</v>
      </c>
      <c r="H155" s="52" t="s">
        <v>1393</v>
      </c>
      <c r="I155" s="62">
        <v>4500000</v>
      </c>
      <c r="J155" s="66">
        <v>4500000</v>
      </c>
      <c r="K155" s="28" t="s">
        <v>1394</v>
      </c>
      <c r="L155" s="55" t="s">
        <v>1395</v>
      </c>
      <c r="M155" s="67">
        <v>1606529</v>
      </c>
      <c r="N155" s="68">
        <v>1606529</v>
      </c>
      <c r="O155" s="25" t="s">
        <v>1398</v>
      </c>
      <c r="P155" s="75" t="s">
        <v>1399</v>
      </c>
      <c r="Q155" s="69">
        <v>1847509</v>
      </c>
      <c r="R155" s="63">
        <v>1847509</v>
      </c>
      <c r="S155" s="24" t="s">
        <v>80</v>
      </c>
      <c r="T155" s="54" t="s">
        <v>81</v>
      </c>
      <c r="U155" s="18">
        <v>2181887</v>
      </c>
      <c r="V155" s="18">
        <v>2181887</v>
      </c>
      <c r="W155" s="18" t="s">
        <v>1396</v>
      </c>
      <c r="X155" s="77" t="s">
        <v>1397</v>
      </c>
      <c r="Y155" s="50">
        <f t="shared" si="45"/>
        <v>2129143.5350209046</v>
      </c>
      <c r="Z155" s="36">
        <f t="shared" si="46"/>
        <v>1242330.7964737895</v>
      </c>
      <c r="AA155" s="35">
        <f t="shared" si="47"/>
        <v>0.58348851359219978</v>
      </c>
      <c r="AB155" s="36">
        <f t="shared" si="48"/>
        <v>3371474.3314946941</v>
      </c>
      <c r="AC155" s="36">
        <f t="shared" si="49"/>
        <v>886812.73854711512</v>
      </c>
      <c r="AD155" s="18">
        <f t="shared" si="52"/>
        <v>1501429</v>
      </c>
      <c r="AE155" s="18" t="str">
        <f t="shared" si="53"/>
        <v/>
      </c>
      <c r="AF155" s="18">
        <f t="shared" si="54"/>
        <v>1606529</v>
      </c>
      <c r="AG155" s="18">
        <f t="shared" si="55"/>
        <v>1847509</v>
      </c>
      <c r="AH155" s="18">
        <f t="shared" si="56"/>
        <v>2181887</v>
      </c>
      <c r="AI155" s="102">
        <f t="shared" si="57"/>
        <v>1765846.8978011147</v>
      </c>
      <c r="AJ155" s="39">
        <f t="shared" si="50"/>
        <v>302042.67104886577</v>
      </c>
      <c r="AK155" s="35">
        <f t="shared" si="51"/>
        <v>0.17104691886084705</v>
      </c>
      <c r="AL155" s="34"/>
      <c r="AM155" s="42"/>
    </row>
    <row r="156" spans="1:39" s="17" customFormat="1" ht="93" customHeight="1" x14ac:dyDescent="0.25">
      <c r="A156" s="81">
        <v>149</v>
      </c>
      <c r="B156" s="82" t="s">
        <v>230</v>
      </c>
      <c r="C156" s="82" t="s">
        <v>900</v>
      </c>
      <c r="D156" s="83" t="s">
        <v>1391</v>
      </c>
      <c r="E156" s="64">
        <v>193175</v>
      </c>
      <c r="F156" s="65">
        <v>193175</v>
      </c>
      <c r="G156" s="25" t="s">
        <v>1392</v>
      </c>
      <c r="H156" s="52" t="s">
        <v>1393</v>
      </c>
      <c r="I156" s="62">
        <v>290000</v>
      </c>
      <c r="J156" s="66">
        <v>290000</v>
      </c>
      <c r="K156" s="28" t="s">
        <v>1394</v>
      </c>
      <c r="L156" s="55" t="s">
        <v>1395</v>
      </c>
      <c r="M156" s="67">
        <v>206894</v>
      </c>
      <c r="N156" s="68">
        <v>206894</v>
      </c>
      <c r="O156" s="25" t="s">
        <v>1398</v>
      </c>
      <c r="P156" s="75" t="s">
        <v>1399</v>
      </c>
      <c r="Q156" s="69">
        <v>237928</v>
      </c>
      <c r="R156" s="63">
        <v>237928</v>
      </c>
      <c r="S156" s="24" t="s">
        <v>80</v>
      </c>
      <c r="T156" s="54" t="s">
        <v>81</v>
      </c>
      <c r="U156" s="18">
        <v>255234</v>
      </c>
      <c r="V156" s="18">
        <v>255234</v>
      </c>
      <c r="W156" s="18" t="s">
        <v>1396</v>
      </c>
      <c r="X156" s="77" t="s">
        <v>1397</v>
      </c>
      <c r="Y156" s="50">
        <f t="shared" si="45"/>
        <v>234151.08747931107</v>
      </c>
      <c r="Z156" s="36">
        <f t="shared" si="46"/>
        <v>38628.732598934657</v>
      </c>
      <c r="AA156" s="35">
        <f t="shared" si="47"/>
        <v>0.1649735348863062</v>
      </c>
      <c r="AB156" s="36">
        <f t="shared" si="48"/>
        <v>272779.82007824571</v>
      </c>
      <c r="AC156" s="36">
        <f t="shared" si="49"/>
        <v>195522.35488037643</v>
      </c>
      <c r="AD156" s="18" t="str">
        <f t="shared" si="52"/>
        <v/>
      </c>
      <c r="AE156" s="18" t="str">
        <f t="shared" si="53"/>
        <v/>
      </c>
      <c r="AF156" s="18">
        <f t="shared" si="54"/>
        <v>206894</v>
      </c>
      <c r="AG156" s="18">
        <f t="shared" si="55"/>
        <v>237928</v>
      </c>
      <c r="AH156" s="18">
        <f t="shared" si="56"/>
        <v>255234</v>
      </c>
      <c r="AI156" s="102">
        <f t="shared" si="57"/>
        <v>232475.57235822227</v>
      </c>
      <c r="AJ156" s="39">
        <f t="shared" si="50"/>
        <v>24492.728145308763</v>
      </c>
      <c r="AK156" s="35">
        <f t="shared" si="51"/>
        <v>0.105356136547404</v>
      </c>
      <c r="AL156" s="34"/>
      <c r="AM156" s="42"/>
    </row>
    <row r="157" spans="1:39" s="17" customFormat="1" ht="93" customHeight="1" x14ac:dyDescent="0.25">
      <c r="A157" s="81">
        <v>150</v>
      </c>
      <c r="B157" s="82" t="s">
        <v>231</v>
      </c>
      <c r="C157" s="82" t="s">
        <v>901</v>
      </c>
      <c r="D157" s="83" t="s">
        <v>1391</v>
      </c>
      <c r="E157" s="64">
        <v>107704</v>
      </c>
      <c r="F157" s="65">
        <v>107704</v>
      </c>
      <c r="G157" s="25" t="s">
        <v>1392</v>
      </c>
      <c r="H157" s="52" t="s">
        <v>1393</v>
      </c>
      <c r="I157" s="62">
        <v>150000</v>
      </c>
      <c r="J157" s="66">
        <v>150000</v>
      </c>
      <c r="K157" s="28" t="s">
        <v>1394</v>
      </c>
      <c r="L157" s="55" t="s">
        <v>1395</v>
      </c>
      <c r="M157" s="67">
        <v>115352</v>
      </c>
      <c r="N157" s="68">
        <v>115352</v>
      </c>
      <c r="O157" s="25" t="s">
        <v>1398</v>
      </c>
      <c r="P157" s="75" t="s">
        <v>1399</v>
      </c>
      <c r="Q157" s="69">
        <v>132655</v>
      </c>
      <c r="R157" s="63">
        <v>132655</v>
      </c>
      <c r="S157" s="24" t="s">
        <v>80</v>
      </c>
      <c r="T157" s="54" t="s">
        <v>81</v>
      </c>
      <c r="U157" s="18">
        <v>142304</v>
      </c>
      <c r="V157" s="18">
        <v>142304</v>
      </c>
      <c r="W157" s="18" t="s">
        <v>1396</v>
      </c>
      <c r="X157" s="77" t="s">
        <v>1397</v>
      </c>
      <c r="Y157" s="50">
        <f t="shared" si="45"/>
        <v>128604.98126672982</v>
      </c>
      <c r="Z157" s="36">
        <f t="shared" si="46"/>
        <v>17813.793223230139</v>
      </c>
      <c r="AA157" s="35">
        <f t="shared" si="47"/>
        <v>0.13851557729543854</v>
      </c>
      <c r="AB157" s="36">
        <f t="shared" si="48"/>
        <v>146418.77448995996</v>
      </c>
      <c r="AC157" s="36">
        <f t="shared" si="49"/>
        <v>110791.18804349969</v>
      </c>
      <c r="AD157" s="18" t="str">
        <f t="shared" si="52"/>
        <v/>
      </c>
      <c r="AE157" s="18" t="str">
        <f t="shared" si="53"/>
        <v/>
      </c>
      <c r="AF157" s="18">
        <f t="shared" si="54"/>
        <v>115352</v>
      </c>
      <c r="AG157" s="18">
        <f t="shared" si="55"/>
        <v>132655</v>
      </c>
      <c r="AH157" s="18">
        <f t="shared" si="56"/>
        <v>142304</v>
      </c>
      <c r="AI157" s="102">
        <f t="shared" si="57"/>
        <v>129615.00676154501</v>
      </c>
      <c r="AJ157" s="39">
        <f t="shared" si="50"/>
        <v>13655.934692774908</v>
      </c>
      <c r="AK157" s="35">
        <f t="shared" si="51"/>
        <v>0.10535766678543612</v>
      </c>
      <c r="AL157" s="34"/>
      <c r="AM157" s="42"/>
    </row>
    <row r="158" spans="1:39" s="17" customFormat="1" ht="93" customHeight="1" x14ac:dyDescent="0.25">
      <c r="A158" s="81">
        <v>151</v>
      </c>
      <c r="B158" s="82" t="s">
        <v>232</v>
      </c>
      <c r="C158" s="82" t="s">
        <v>902</v>
      </c>
      <c r="D158" s="83" t="s">
        <v>1391</v>
      </c>
      <c r="E158" s="64">
        <v>308659</v>
      </c>
      <c r="F158" s="65">
        <v>308659</v>
      </c>
      <c r="G158" s="25" t="s">
        <v>1392</v>
      </c>
      <c r="H158" s="52" t="s">
        <v>1393</v>
      </c>
      <c r="I158" s="62">
        <v>400000</v>
      </c>
      <c r="J158" s="66">
        <v>400000</v>
      </c>
      <c r="K158" s="28" t="s">
        <v>1394</v>
      </c>
      <c r="L158" s="55" t="s">
        <v>1395</v>
      </c>
      <c r="M158" s="67">
        <v>330580</v>
      </c>
      <c r="N158" s="68">
        <v>330580</v>
      </c>
      <c r="O158" s="25" t="s">
        <v>1398</v>
      </c>
      <c r="P158" s="75" t="s">
        <v>1399</v>
      </c>
      <c r="Q158" s="69">
        <v>380167</v>
      </c>
      <c r="R158" s="63">
        <v>380167</v>
      </c>
      <c r="S158" s="24" t="s">
        <v>80</v>
      </c>
      <c r="T158" s="54" t="s">
        <v>81</v>
      </c>
      <c r="U158" s="18">
        <v>407818</v>
      </c>
      <c r="V158" s="18">
        <v>407818</v>
      </c>
      <c r="W158" s="18" t="s">
        <v>1396</v>
      </c>
      <c r="X158" s="77" t="s">
        <v>1397</v>
      </c>
      <c r="Y158" s="50">
        <f t="shared" si="45"/>
        <v>363288.17640735797</v>
      </c>
      <c r="Z158" s="36">
        <f t="shared" si="46"/>
        <v>43722.06096125859</v>
      </c>
      <c r="AA158" s="35">
        <f t="shared" si="47"/>
        <v>0.12035090542619997</v>
      </c>
      <c r="AB158" s="36">
        <f t="shared" si="48"/>
        <v>407010.23736861657</v>
      </c>
      <c r="AC158" s="36">
        <f t="shared" si="49"/>
        <v>319566.11544609937</v>
      </c>
      <c r="AD158" s="18" t="str">
        <f t="shared" si="52"/>
        <v/>
      </c>
      <c r="AE158" s="18">
        <f t="shared" si="53"/>
        <v>400000</v>
      </c>
      <c r="AF158" s="18">
        <f t="shared" si="54"/>
        <v>330580</v>
      </c>
      <c r="AG158" s="18">
        <f t="shared" si="55"/>
        <v>380167</v>
      </c>
      <c r="AH158" s="18" t="str">
        <f t="shared" si="56"/>
        <v/>
      </c>
      <c r="AI158" s="102">
        <f t="shared" si="57"/>
        <v>369065.67952238023</v>
      </c>
      <c r="AJ158" s="39">
        <f t="shared" si="50"/>
        <v>35756.945381282225</v>
      </c>
      <c r="AK158" s="35">
        <f t="shared" si="51"/>
        <v>9.6885046118502377E-2</v>
      </c>
      <c r="AL158" s="34"/>
      <c r="AM158" s="42"/>
    </row>
    <row r="159" spans="1:39" s="17" customFormat="1" ht="93" customHeight="1" x14ac:dyDescent="0.25">
      <c r="A159" s="81">
        <v>152</v>
      </c>
      <c r="B159" s="82" t="s">
        <v>233</v>
      </c>
      <c r="C159" s="82" t="s">
        <v>903</v>
      </c>
      <c r="D159" s="83" t="s">
        <v>1391</v>
      </c>
      <c r="E159" s="64">
        <v>307273</v>
      </c>
      <c r="F159" s="65">
        <v>307273</v>
      </c>
      <c r="G159" s="25" t="s">
        <v>1392</v>
      </c>
      <c r="H159" s="52" t="s">
        <v>1393</v>
      </c>
      <c r="I159" s="62">
        <v>390000</v>
      </c>
      <c r="J159" s="66">
        <v>390000</v>
      </c>
      <c r="K159" s="28" t="s">
        <v>1394</v>
      </c>
      <c r="L159" s="55" t="s">
        <v>1395</v>
      </c>
      <c r="M159" s="67">
        <v>329094</v>
      </c>
      <c r="N159" s="68">
        <v>329094</v>
      </c>
      <c r="O159" s="25" t="s">
        <v>1398</v>
      </c>
      <c r="P159" s="75" t="s">
        <v>1399</v>
      </c>
      <c r="Q159" s="69">
        <v>378458</v>
      </c>
      <c r="R159" s="63">
        <v>378458</v>
      </c>
      <c r="S159" s="24" t="s">
        <v>80</v>
      </c>
      <c r="T159" s="54" t="s">
        <v>81</v>
      </c>
      <c r="U159" s="18">
        <v>405985</v>
      </c>
      <c r="V159" s="18">
        <v>405985</v>
      </c>
      <c r="W159" s="18" t="s">
        <v>1396</v>
      </c>
      <c r="X159" s="77" t="s">
        <v>1397</v>
      </c>
      <c r="Y159" s="50">
        <f t="shared" si="45"/>
        <v>360153.24319673283</v>
      </c>
      <c r="Z159" s="36">
        <f t="shared" si="46"/>
        <v>42033.51083956704</v>
      </c>
      <c r="AA159" s="35">
        <f t="shared" si="47"/>
        <v>0.11671007170857639</v>
      </c>
      <c r="AB159" s="36">
        <f t="shared" si="48"/>
        <v>402186.75403629988</v>
      </c>
      <c r="AC159" s="36">
        <f t="shared" si="49"/>
        <v>318119.73235716578</v>
      </c>
      <c r="AD159" s="18" t="str">
        <f t="shared" si="52"/>
        <v/>
      </c>
      <c r="AE159" s="18">
        <f t="shared" si="53"/>
        <v>390000</v>
      </c>
      <c r="AF159" s="18">
        <f t="shared" si="54"/>
        <v>329094</v>
      </c>
      <c r="AG159" s="18">
        <f t="shared" si="55"/>
        <v>378458</v>
      </c>
      <c r="AH159" s="18" t="str">
        <f t="shared" si="56"/>
        <v/>
      </c>
      <c r="AI159" s="102">
        <f t="shared" si="57"/>
        <v>364866.58099947561</v>
      </c>
      <c r="AJ159" s="39">
        <f t="shared" si="50"/>
        <v>32351.102752971703</v>
      </c>
      <c r="AK159" s="35">
        <f t="shared" si="51"/>
        <v>8.866556828622843E-2</v>
      </c>
      <c r="AL159" s="34"/>
      <c r="AM159" s="42"/>
    </row>
    <row r="160" spans="1:39" s="17" customFormat="1" ht="93" customHeight="1" x14ac:dyDescent="0.25">
      <c r="A160" s="81">
        <v>153</v>
      </c>
      <c r="B160" s="82" t="s">
        <v>234</v>
      </c>
      <c r="C160" s="82" t="s">
        <v>904</v>
      </c>
      <c r="D160" s="83" t="s">
        <v>1391</v>
      </c>
      <c r="E160" s="64">
        <v>381061</v>
      </c>
      <c r="F160" s="65">
        <v>381061</v>
      </c>
      <c r="G160" s="25" t="s">
        <v>1392</v>
      </c>
      <c r="H160" s="52" t="s">
        <v>1393</v>
      </c>
      <c r="I160" s="62">
        <v>550000</v>
      </c>
      <c r="J160" s="66">
        <v>550000</v>
      </c>
      <c r="K160" s="28" t="s">
        <v>1394</v>
      </c>
      <c r="L160" s="55" t="s">
        <v>1395</v>
      </c>
      <c r="M160" s="67">
        <v>408123</v>
      </c>
      <c r="N160" s="68">
        <v>408123</v>
      </c>
      <c r="O160" s="25" t="s">
        <v>1398</v>
      </c>
      <c r="P160" s="75" t="s">
        <v>1399</v>
      </c>
      <c r="Q160" s="69">
        <v>469342</v>
      </c>
      <c r="R160" s="63">
        <v>469342</v>
      </c>
      <c r="S160" s="24" t="s">
        <v>80</v>
      </c>
      <c r="T160" s="54" t="s">
        <v>81</v>
      </c>
      <c r="U160" s="18">
        <v>503479</v>
      </c>
      <c r="V160" s="18">
        <v>503479</v>
      </c>
      <c r="W160" s="18" t="s">
        <v>1396</v>
      </c>
      <c r="X160" s="77" t="s">
        <v>1397</v>
      </c>
      <c r="Y160" s="50">
        <f t="shared" si="45"/>
        <v>458272.51240668044</v>
      </c>
      <c r="Z160" s="36">
        <f t="shared" si="46"/>
        <v>68868.463845943304</v>
      </c>
      <c r="AA160" s="35">
        <f t="shared" si="47"/>
        <v>0.15027840854837921</v>
      </c>
      <c r="AB160" s="36">
        <f t="shared" si="48"/>
        <v>527140.97625262372</v>
      </c>
      <c r="AC160" s="36">
        <f t="shared" si="49"/>
        <v>389404.04856073717</v>
      </c>
      <c r="AD160" s="18" t="str">
        <f t="shared" si="52"/>
        <v/>
      </c>
      <c r="AE160" s="18" t="str">
        <f t="shared" si="53"/>
        <v/>
      </c>
      <c r="AF160" s="18">
        <f t="shared" si="54"/>
        <v>408123</v>
      </c>
      <c r="AG160" s="18">
        <f t="shared" si="55"/>
        <v>469342</v>
      </c>
      <c r="AH160" s="18">
        <f t="shared" si="56"/>
        <v>503479</v>
      </c>
      <c r="AI160" s="102">
        <f t="shared" si="57"/>
        <v>458585.81500618911</v>
      </c>
      <c r="AJ160" s="39">
        <f t="shared" si="50"/>
        <v>48314.710434124856</v>
      </c>
      <c r="AK160" s="35">
        <f t="shared" si="51"/>
        <v>0.10535587637718972</v>
      </c>
      <c r="AL160" s="34"/>
      <c r="AM160" s="42"/>
    </row>
    <row r="161" spans="1:39" s="17" customFormat="1" ht="93" customHeight="1" x14ac:dyDescent="0.25">
      <c r="A161" s="81">
        <v>154</v>
      </c>
      <c r="B161" s="82" t="s">
        <v>235</v>
      </c>
      <c r="C161" s="82" t="s">
        <v>905</v>
      </c>
      <c r="D161" s="83" t="s">
        <v>1391</v>
      </c>
      <c r="E161" s="64">
        <v>706162</v>
      </c>
      <c r="F161" s="65">
        <v>706162</v>
      </c>
      <c r="G161" s="25" t="s">
        <v>1392</v>
      </c>
      <c r="H161" s="52" t="s">
        <v>1393</v>
      </c>
      <c r="I161" s="62">
        <v>1500000</v>
      </c>
      <c r="J161" s="66">
        <v>1500000</v>
      </c>
      <c r="K161" s="28" t="s">
        <v>1394</v>
      </c>
      <c r="L161" s="55" t="s">
        <v>1395</v>
      </c>
      <c r="M161" s="67">
        <v>756312</v>
      </c>
      <c r="N161" s="68">
        <v>756312</v>
      </c>
      <c r="O161" s="25" t="s">
        <v>1398</v>
      </c>
      <c r="P161" s="75" t="s">
        <v>1399</v>
      </c>
      <c r="Q161" s="69">
        <v>869759</v>
      </c>
      <c r="R161" s="63">
        <v>869759</v>
      </c>
      <c r="S161" s="24" t="s">
        <v>80</v>
      </c>
      <c r="T161" s="54" t="s">
        <v>81</v>
      </c>
      <c r="U161" s="18">
        <v>933020</v>
      </c>
      <c r="V161" s="18">
        <v>933020</v>
      </c>
      <c r="W161" s="18" t="s">
        <v>1396</v>
      </c>
      <c r="X161" s="77" t="s">
        <v>1397</v>
      </c>
      <c r="Y161" s="50">
        <f t="shared" si="45"/>
        <v>917481.45722869714</v>
      </c>
      <c r="Z161" s="36">
        <f t="shared" si="46"/>
        <v>318650.4429885514</v>
      </c>
      <c r="AA161" s="35">
        <f t="shared" si="47"/>
        <v>0.3473099543080167</v>
      </c>
      <c r="AB161" s="36">
        <f t="shared" si="48"/>
        <v>1236131.9002172486</v>
      </c>
      <c r="AC161" s="36">
        <f t="shared" si="49"/>
        <v>598831.01424014568</v>
      </c>
      <c r="AD161" s="18">
        <f t="shared" si="52"/>
        <v>706162</v>
      </c>
      <c r="AE161" s="18" t="str">
        <f t="shared" si="53"/>
        <v/>
      </c>
      <c r="AF161" s="18">
        <f t="shared" si="54"/>
        <v>756312</v>
      </c>
      <c r="AG161" s="18">
        <f t="shared" si="55"/>
        <v>869759</v>
      </c>
      <c r="AH161" s="18">
        <f t="shared" si="56"/>
        <v>933020</v>
      </c>
      <c r="AI161" s="102">
        <f t="shared" si="57"/>
        <v>811379.07789840933</v>
      </c>
      <c r="AJ161" s="39">
        <f t="shared" si="50"/>
        <v>103618.46934266432</v>
      </c>
      <c r="AK161" s="35">
        <f t="shared" si="51"/>
        <v>0.12770660738634196</v>
      </c>
      <c r="AL161" s="34"/>
      <c r="AM161" s="42"/>
    </row>
    <row r="162" spans="1:39" s="17" customFormat="1" ht="93" customHeight="1" x14ac:dyDescent="0.25">
      <c r="A162" s="81">
        <v>155</v>
      </c>
      <c r="B162" s="82" t="s">
        <v>236</v>
      </c>
      <c r="C162" s="82" t="s">
        <v>906</v>
      </c>
      <c r="D162" s="83" t="s">
        <v>1391</v>
      </c>
      <c r="E162" s="64">
        <v>1053207</v>
      </c>
      <c r="F162" s="65">
        <v>1053207</v>
      </c>
      <c r="G162" s="25" t="s">
        <v>1392</v>
      </c>
      <c r="H162" s="52" t="s">
        <v>1393</v>
      </c>
      <c r="I162" s="62">
        <v>3500000</v>
      </c>
      <c r="J162" s="66">
        <v>3500000</v>
      </c>
      <c r="K162" s="28" t="s">
        <v>1394</v>
      </c>
      <c r="L162" s="55" t="s">
        <v>1395</v>
      </c>
      <c r="M162" s="67">
        <v>1128004</v>
      </c>
      <c r="N162" s="68">
        <v>1128004</v>
      </c>
      <c r="O162" s="25" t="s">
        <v>1398</v>
      </c>
      <c r="P162" s="75" t="s">
        <v>1399</v>
      </c>
      <c r="Q162" s="69">
        <v>1297204</v>
      </c>
      <c r="R162" s="63">
        <v>1297204</v>
      </c>
      <c r="S162" s="24" t="s">
        <v>80</v>
      </c>
      <c r="T162" s="54" t="s">
        <v>81</v>
      </c>
      <c r="U162" s="18">
        <v>1391556</v>
      </c>
      <c r="V162" s="18">
        <v>1391556</v>
      </c>
      <c r="W162" s="18" t="s">
        <v>1396</v>
      </c>
      <c r="X162" s="77" t="s">
        <v>1397</v>
      </c>
      <c r="Y162" s="50">
        <f t="shared" si="45"/>
        <v>1496512.255087882</v>
      </c>
      <c r="Z162" s="36">
        <f t="shared" si="46"/>
        <v>1029504.9076435722</v>
      </c>
      <c r="AA162" s="35">
        <f t="shared" si="47"/>
        <v>0.68793616901126875</v>
      </c>
      <c r="AB162" s="36">
        <f t="shared" si="48"/>
        <v>2526017.1627314542</v>
      </c>
      <c r="AC162" s="36">
        <f t="shared" si="49"/>
        <v>467007.34744430985</v>
      </c>
      <c r="AD162" s="18">
        <f t="shared" si="52"/>
        <v>1053207</v>
      </c>
      <c r="AE162" s="18" t="str">
        <f t="shared" si="53"/>
        <v/>
      </c>
      <c r="AF162" s="18">
        <f t="shared" si="54"/>
        <v>1128004</v>
      </c>
      <c r="AG162" s="18">
        <f t="shared" si="55"/>
        <v>1297204</v>
      </c>
      <c r="AH162" s="18">
        <f t="shared" si="56"/>
        <v>1391556</v>
      </c>
      <c r="AI162" s="102">
        <f t="shared" si="57"/>
        <v>1210133.6459174559</v>
      </c>
      <c r="AJ162" s="39">
        <f t="shared" si="50"/>
        <v>154542.27297274792</v>
      </c>
      <c r="AK162" s="35">
        <f t="shared" si="51"/>
        <v>0.12770678139073025</v>
      </c>
      <c r="AL162" s="34"/>
      <c r="AM162" s="42"/>
    </row>
    <row r="163" spans="1:39" s="17" customFormat="1" ht="93" customHeight="1" x14ac:dyDescent="0.25">
      <c r="A163" s="81">
        <v>157</v>
      </c>
      <c r="B163" s="82" t="s">
        <v>237</v>
      </c>
      <c r="C163" s="82" t="s">
        <v>907</v>
      </c>
      <c r="D163" s="83" t="s">
        <v>1391</v>
      </c>
      <c r="E163" s="64">
        <v>66021</v>
      </c>
      <c r="F163" s="65">
        <v>66021</v>
      </c>
      <c r="G163" s="25" t="s">
        <v>1392</v>
      </c>
      <c r="H163" s="52" t="s">
        <v>1393</v>
      </c>
      <c r="I163" s="62">
        <v>150000</v>
      </c>
      <c r="J163" s="66">
        <v>150000</v>
      </c>
      <c r="K163" s="28" t="s">
        <v>1394</v>
      </c>
      <c r="L163" s="55" t="s">
        <v>1395</v>
      </c>
      <c r="M163" s="67">
        <v>70710</v>
      </c>
      <c r="N163" s="68">
        <v>70710</v>
      </c>
      <c r="O163" s="25" t="s">
        <v>1398</v>
      </c>
      <c r="P163" s="75" t="s">
        <v>1399</v>
      </c>
      <c r="Q163" s="69">
        <v>81316</v>
      </c>
      <c r="R163" s="63">
        <v>81316</v>
      </c>
      <c r="S163" s="24" t="s">
        <v>80</v>
      </c>
      <c r="T163" s="54" t="s">
        <v>81</v>
      </c>
      <c r="U163" s="18">
        <v>87231</v>
      </c>
      <c r="V163" s="18">
        <v>87231</v>
      </c>
      <c r="W163" s="18" t="s">
        <v>1396</v>
      </c>
      <c r="X163" s="77" t="s">
        <v>1397</v>
      </c>
      <c r="Y163" s="50">
        <f t="shared" si="45"/>
        <v>86940.115050017834</v>
      </c>
      <c r="Z163" s="36">
        <f t="shared" si="46"/>
        <v>34002.221623005746</v>
      </c>
      <c r="AA163" s="35">
        <f t="shared" si="47"/>
        <v>0.39109934008534269</v>
      </c>
      <c r="AB163" s="36">
        <f t="shared" si="48"/>
        <v>120942.33667302359</v>
      </c>
      <c r="AC163" s="36">
        <f t="shared" si="49"/>
        <v>52937.893427012088</v>
      </c>
      <c r="AD163" s="18">
        <f t="shared" si="52"/>
        <v>66021</v>
      </c>
      <c r="AE163" s="18" t="str">
        <f t="shared" si="53"/>
        <v/>
      </c>
      <c r="AF163" s="18">
        <f t="shared" si="54"/>
        <v>70710</v>
      </c>
      <c r="AG163" s="18">
        <f t="shared" si="55"/>
        <v>81316</v>
      </c>
      <c r="AH163" s="18">
        <f t="shared" si="56"/>
        <v>87231</v>
      </c>
      <c r="AI163" s="102">
        <f t="shared" si="57"/>
        <v>75858.185171586156</v>
      </c>
      <c r="AJ163" s="39">
        <f t="shared" si="50"/>
        <v>9687.645689227078</v>
      </c>
      <c r="AK163" s="35">
        <f t="shared" si="51"/>
        <v>0.12770732212106406</v>
      </c>
      <c r="AL163" s="34"/>
      <c r="AM163" s="42"/>
    </row>
    <row r="164" spans="1:39" s="17" customFormat="1" ht="93" customHeight="1" x14ac:dyDescent="0.25">
      <c r="A164" s="81">
        <v>158</v>
      </c>
      <c r="B164" s="82" t="s">
        <v>238</v>
      </c>
      <c r="C164" s="82" t="s">
        <v>908</v>
      </c>
      <c r="D164" s="83" t="s">
        <v>1391</v>
      </c>
      <c r="E164" s="64">
        <v>66215</v>
      </c>
      <c r="F164" s="65">
        <v>66215</v>
      </c>
      <c r="G164" s="25" t="s">
        <v>1392</v>
      </c>
      <c r="H164" s="52" t="s">
        <v>1393</v>
      </c>
      <c r="I164" s="62">
        <v>150000</v>
      </c>
      <c r="J164" s="66">
        <v>150000</v>
      </c>
      <c r="K164" s="28" t="s">
        <v>1394</v>
      </c>
      <c r="L164" s="55" t="s">
        <v>1395</v>
      </c>
      <c r="M164" s="67">
        <v>70918</v>
      </c>
      <c r="N164" s="68">
        <v>70918</v>
      </c>
      <c r="O164" s="25" t="s">
        <v>1398</v>
      </c>
      <c r="P164" s="75" t="s">
        <v>1399</v>
      </c>
      <c r="Q164" s="69">
        <v>81555</v>
      </c>
      <c r="R164" s="63">
        <v>81555</v>
      </c>
      <c r="S164" s="24" t="s">
        <v>80</v>
      </c>
      <c r="T164" s="54" t="s">
        <v>81</v>
      </c>
      <c r="U164" s="18">
        <v>87487</v>
      </c>
      <c r="V164" s="18">
        <v>87487</v>
      </c>
      <c r="W164" s="18" t="s">
        <v>1396</v>
      </c>
      <c r="X164" s="77" t="s">
        <v>1397</v>
      </c>
      <c r="Y164" s="50">
        <f t="shared" si="45"/>
        <v>87144.432823647701</v>
      </c>
      <c r="Z164" s="36">
        <f t="shared" si="46"/>
        <v>33911.119186780023</v>
      </c>
      <c r="AA164" s="35">
        <f t="shared" si="47"/>
        <v>0.38913695445588842</v>
      </c>
      <c r="AB164" s="36">
        <f t="shared" si="48"/>
        <v>121055.55201042772</v>
      </c>
      <c r="AC164" s="36">
        <f t="shared" si="49"/>
        <v>53233.313636867679</v>
      </c>
      <c r="AD164" s="18">
        <f t="shared" si="52"/>
        <v>66215</v>
      </c>
      <c r="AE164" s="18" t="str">
        <f t="shared" si="53"/>
        <v/>
      </c>
      <c r="AF164" s="18">
        <f t="shared" si="54"/>
        <v>70918</v>
      </c>
      <c r="AG164" s="18">
        <f t="shared" si="55"/>
        <v>81555</v>
      </c>
      <c r="AH164" s="18">
        <f t="shared" si="56"/>
        <v>87487</v>
      </c>
      <c r="AI164" s="102">
        <f t="shared" si="57"/>
        <v>76081.093289101031</v>
      </c>
      <c r="AJ164" s="39">
        <f t="shared" si="50"/>
        <v>9715.9574369521961</v>
      </c>
      <c r="AK164" s="35">
        <f t="shared" si="51"/>
        <v>0.12770528152155317</v>
      </c>
      <c r="AL164" s="34"/>
      <c r="AM164" s="42"/>
    </row>
    <row r="165" spans="1:39" s="17" customFormat="1" ht="93" customHeight="1" x14ac:dyDescent="0.25">
      <c r="A165" s="81">
        <v>159</v>
      </c>
      <c r="B165" s="82" t="s">
        <v>239</v>
      </c>
      <c r="C165" s="82" t="s">
        <v>909</v>
      </c>
      <c r="D165" s="83" t="s">
        <v>1391</v>
      </c>
      <c r="E165" s="64">
        <v>64757</v>
      </c>
      <c r="F165" s="65">
        <v>64757</v>
      </c>
      <c r="G165" s="25" t="s">
        <v>1392</v>
      </c>
      <c r="H165" s="52" t="s">
        <v>1393</v>
      </c>
      <c r="I165" s="62">
        <v>200000</v>
      </c>
      <c r="J165" s="66">
        <v>200000</v>
      </c>
      <c r="K165" s="28" t="s">
        <v>1394</v>
      </c>
      <c r="L165" s="55" t="s">
        <v>1395</v>
      </c>
      <c r="M165" s="67">
        <v>69356</v>
      </c>
      <c r="N165" s="68">
        <v>69356</v>
      </c>
      <c r="O165" s="25" t="s">
        <v>1398</v>
      </c>
      <c r="P165" s="75" t="s">
        <v>1399</v>
      </c>
      <c r="Q165" s="69">
        <v>79759</v>
      </c>
      <c r="R165" s="63">
        <v>79759</v>
      </c>
      <c r="S165" s="24" t="s">
        <v>80</v>
      </c>
      <c r="T165" s="54" t="s">
        <v>81</v>
      </c>
      <c r="U165" s="18">
        <v>85560</v>
      </c>
      <c r="V165" s="18">
        <v>85560</v>
      </c>
      <c r="W165" s="18" t="s">
        <v>1396</v>
      </c>
      <c r="X165" s="77" t="s">
        <v>1397</v>
      </c>
      <c r="Y165" s="50">
        <f t="shared" ref="Y165:Y228" si="58">GEOMEAN(F165,J165,N165,R165,V165)</f>
        <v>90675.559945360423</v>
      </c>
      <c r="Z165" s="36">
        <f t="shared" ref="Z165:Z228" si="59">+STDEV(F165,J165,N165,R165,V165)</f>
        <v>56566.93146441655</v>
      </c>
      <c r="AA165" s="35">
        <f t="shared" ref="AA165:AA228" si="60">Z165/Y165</f>
        <v>0.62383878851702523</v>
      </c>
      <c r="AB165" s="36">
        <f t="shared" ref="AB165:AB228" si="61">+Y165+Z165</f>
        <v>147242.49140977697</v>
      </c>
      <c r="AC165" s="36">
        <f t="shared" ref="AC165:AC228" si="62">Y165-Z165</f>
        <v>34108.628480943873</v>
      </c>
      <c r="AD165" s="18">
        <f t="shared" si="52"/>
        <v>64757</v>
      </c>
      <c r="AE165" s="18" t="str">
        <f t="shared" si="53"/>
        <v/>
      </c>
      <c r="AF165" s="18">
        <f t="shared" si="54"/>
        <v>69356</v>
      </c>
      <c r="AG165" s="18">
        <f t="shared" si="55"/>
        <v>79759</v>
      </c>
      <c r="AH165" s="18">
        <f t="shared" si="56"/>
        <v>85560</v>
      </c>
      <c r="AI165" s="102">
        <f t="shared" si="57"/>
        <v>74405.54613796364</v>
      </c>
      <c r="AJ165" s="39">
        <f t="shared" ref="AJ165:AJ228" si="63">+STDEV(AD165:AH165)</f>
        <v>9501.8385940125645</v>
      </c>
      <c r="AK165" s="35">
        <f t="shared" ref="AK165:AK228" si="64">+AJ165/AI165</f>
        <v>0.12770336469803129</v>
      </c>
      <c r="AL165" s="34"/>
      <c r="AM165" s="42"/>
    </row>
    <row r="166" spans="1:39" s="17" customFormat="1" ht="93" customHeight="1" x14ac:dyDescent="0.25">
      <c r="A166" s="81">
        <v>160</v>
      </c>
      <c r="B166" s="82" t="s">
        <v>240</v>
      </c>
      <c r="C166" s="82" t="s">
        <v>910</v>
      </c>
      <c r="D166" s="83" t="s">
        <v>1391</v>
      </c>
      <c r="E166" s="64">
        <v>72691</v>
      </c>
      <c r="F166" s="65">
        <v>72691</v>
      </c>
      <c r="G166" s="25" t="s">
        <v>1392</v>
      </c>
      <c r="H166" s="52" t="s">
        <v>1393</v>
      </c>
      <c r="I166" s="62">
        <v>200000</v>
      </c>
      <c r="J166" s="66">
        <v>200000</v>
      </c>
      <c r="K166" s="28" t="s">
        <v>1394</v>
      </c>
      <c r="L166" s="55" t="s">
        <v>1395</v>
      </c>
      <c r="M166" s="67">
        <v>77854</v>
      </c>
      <c r="N166" s="68">
        <v>77854</v>
      </c>
      <c r="O166" s="25" t="s">
        <v>1398</v>
      </c>
      <c r="P166" s="75" t="s">
        <v>1399</v>
      </c>
      <c r="Q166" s="69">
        <v>89532</v>
      </c>
      <c r="R166" s="63">
        <v>89532</v>
      </c>
      <c r="S166" s="24" t="s">
        <v>80</v>
      </c>
      <c r="T166" s="54" t="s">
        <v>81</v>
      </c>
      <c r="U166" s="18">
        <v>96044</v>
      </c>
      <c r="V166" s="18">
        <v>96044</v>
      </c>
      <c r="W166" s="18" t="s">
        <v>1396</v>
      </c>
      <c r="X166" s="77" t="s">
        <v>1397</v>
      </c>
      <c r="Y166" s="50">
        <f t="shared" si="58"/>
        <v>99459.900171333429</v>
      </c>
      <c r="Z166" s="36">
        <f t="shared" si="59"/>
        <v>52679.47994428192</v>
      </c>
      <c r="AA166" s="35">
        <f t="shared" si="60"/>
        <v>0.52965546771647898</v>
      </c>
      <c r="AB166" s="36">
        <f t="shared" si="61"/>
        <v>152139.38011561535</v>
      </c>
      <c r="AC166" s="36">
        <f t="shared" si="62"/>
        <v>46780.420227051509</v>
      </c>
      <c r="AD166" s="18">
        <f t="shared" si="52"/>
        <v>72691</v>
      </c>
      <c r="AE166" s="18" t="str">
        <f t="shared" si="53"/>
        <v/>
      </c>
      <c r="AF166" s="18">
        <f t="shared" si="54"/>
        <v>77854</v>
      </c>
      <c r="AG166" s="18">
        <f t="shared" si="55"/>
        <v>89532</v>
      </c>
      <c r="AH166" s="18">
        <f t="shared" si="56"/>
        <v>96044</v>
      </c>
      <c r="AI166" s="102">
        <f t="shared" si="57"/>
        <v>83522.315306959368</v>
      </c>
      <c r="AJ166" s="39">
        <f t="shared" si="63"/>
        <v>10666.522344075724</v>
      </c>
      <c r="AK166" s="35">
        <f t="shared" si="64"/>
        <v>0.12770865253045677</v>
      </c>
      <c r="AL166" s="34"/>
      <c r="AM166" s="42"/>
    </row>
    <row r="167" spans="1:39" s="17" customFormat="1" ht="93" customHeight="1" x14ac:dyDescent="0.25">
      <c r="A167" s="81">
        <v>161</v>
      </c>
      <c r="B167" s="82" t="s">
        <v>241</v>
      </c>
      <c r="C167" s="82" t="s">
        <v>911</v>
      </c>
      <c r="D167" s="83" t="s">
        <v>1391</v>
      </c>
      <c r="E167" s="64">
        <v>112226</v>
      </c>
      <c r="F167" s="65">
        <v>112226</v>
      </c>
      <c r="G167" s="25" t="s">
        <v>1392</v>
      </c>
      <c r="H167" s="52" t="s">
        <v>1393</v>
      </c>
      <c r="I167" s="62">
        <v>250000</v>
      </c>
      <c r="J167" s="66">
        <v>250000</v>
      </c>
      <c r="K167" s="28" t="s">
        <v>1394</v>
      </c>
      <c r="L167" s="55" t="s">
        <v>1395</v>
      </c>
      <c r="M167" s="67">
        <v>120197</v>
      </c>
      <c r="N167" s="68">
        <v>120197</v>
      </c>
      <c r="O167" s="25" t="s">
        <v>1398</v>
      </c>
      <c r="P167" s="75" t="s">
        <v>1399</v>
      </c>
      <c r="Q167" s="69">
        <v>138227</v>
      </c>
      <c r="R167" s="63">
        <v>138227</v>
      </c>
      <c r="S167" s="24" t="s">
        <v>80</v>
      </c>
      <c r="T167" s="54" t="s">
        <v>81</v>
      </c>
      <c r="U167" s="18">
        <v>148280</v>
      </c>
      <c r="V167" s="18">
        <v>148280</v>
      </c>
      <c r="W167" s="18" t="s">
        <v>1396</v>
      </c>
      <c r="X167" s="77" t="s">
        <v>1397</v>
      </c>
      <c r="Y167" s="50">
        <f t="shared" si="58"/>
        <v>147204.30668276077</v>
      </c>
      <c r="Z167" s="36">
        <f t="shared" si="59"/>
        <v>55643.927867288447</v>
      </c>
      <c r="AA167" s="35">
        <f t="shared" si="60"/>
        <v>0.37800475489624352</v>
      </c>
      <c r="AB167" s="36">
        <f t="shared" si="61"/>
        <v>202848.23455004921</v>
      </c>
      <c r="AC167" s="36">
        <f t="shared" si="62"/>
        <v>91560.37881547233</v>
      </c>
      <c r="AD167" s="18">
        <f t="shared" si="52"/>
        <v>112226</v>
      </c>
      <c r="AE167" s="18" t="str">
        <f t="shared" si="53"/>
        <v/>
      </c>
      <c r="AF167" s="18">
        <f t="shared" si="54"/>
        <v>120197</v>
      </c>
      <c r="AG167" s="18">
        <f t="shared" si="55"/>
        <v>138227</v>
      </c>
      <c r="AH167" s="18">
        <f t="shared" si="56"/>
        <v>148280</v>
      </c>
      <c r="AI167" s="102">
        <f t="shared" si="57"/>
        <v>128948.30654110012</v>
      </c>
      <c r="AJ167" s="39">
        <f t="shared" si="63"/>
        <v>16467.843301416247</v>
      </c>
      <c r="AK167" s="35">
        <f t="shared" si="64"/>
        <v>0.12770887608490925</v>
      </c>
      <c r="AL167" s="34"/>
      <c r="AM167" s="42"/>
    </row>
    <row r="168" spans="1:39" s="17" customFormat="1" ht="93" customHeight="1" x14ac:dyDescent="0.25">
      <c r="A168" s="81">
        <v>162</v>
      </c>
      <c r="B168" s="82" t="s">
        <v>242</v>
      </c>
      <c r="C168" s="82" t="s">
        <v>912</v>
      </c>
      <c r="D168" s="83" t="s">
        <v>1391</v>
      </c>
      <c r="E168" s="64">
        <v>128192</v>
      </c>
      <c r="F168" s="65">
        <v>128192</v>
      </c>
      <c r="G168" s="25" t="s">
        <v>1392</v>
      </c>
      <c r="H168" s="52" t="s">
        <v>1393</v>
      </c>
      <c r="I168" s="62">
        <v>250000</v>
      </c>
      <c r="J168" s="66">
        <v>250000</v>
      </c>
      <c r="K168" s="28" t="s">
        <v>1394</v>
      </c>
      <c r="L168" s="55" t="s">
        <v>1395</v>
      </c>
      <c r="M168" s="67">
        <v>137296</v>
      </c>
      <c r="N168" s="68">
        <v>137296</v>
      </c>
      <c r="O168" s="25" t="s">
        <v>1398</v>
      </c>
      <c r="P168" s="75" t="s">
        <v>1399</v>
      </c>
      <c r="Q168" s="69">
        <v>157891</v>
      </c>
      <c r="R168" s="63">
        <v>157891</v>
      </c>
      <c r="S168" s="24" t="s">
        <v>80</v>
      </c>
      <c r="T168" s="54" t="s">
        <v>81</v>
      </c>
      <c r="U168" s="18">
        <v>169375</v>
      </c>
      <c r="V168" s="18">
        <v>169375</v>
      </c>
      <c r="W168" s="18" t="s">
        <v>1396</v>
      </c>
      <c r="X168" s="77" t="s">
        <v>1397</v>
      </c>
      <c r="Y168" s="50">
        <f t="shared" si="58"/>
        <v>163731.82402406685</v>
      </c>
      <c r="Z168" s="36">
        <f t="shared" si="59"/>
        <v>48357.983009013071</v>
      </c>
      <c r="AA168" s="35">
        <f t="shared" si="60"/>
        <v>0.29534870998508483</v>
      </c>
      <c r="AB168" s="36">
        <f t="shared" si="61"/>
        <v>212089.80703307991</v>
      </c>
      <c r="AC168" s="36">
        <f t="shared" si="62"/>
        <v>115373.84101505378</v>
      </c>
      <c r="AD168" s="18">
        <f t="shared" si="52"/>
        <v>128192</v>
      </c>
      <c r="AE168" s="18" t="str">
        <f t="shared" si="53"/>
        <v/>
      </c>
      <c r="AF168" s="18">
        <f t="shared" si="54"/>
        <v>137296</v>
      </c>
      <c r="AG168" s="18">
        <f t="shared" si="55"/>
        <v>157891</v>
      </c>
      <c r="AH168" s="18">
        <f t="shared" si="56"/>
        <v>169375</v>
      </c>
      <c r="AI168" s="102">
        <f t="shared" si="57"/>
        <v>147292.75075014649</v>
      </c>
      <c r="AJ168" s="39">
        <f t="shared" si="63"/>
        <v>18810.572000872275</v>
      </c>
      <c r="AK168" s="35">
        <f t="shared" si="64"/>
        <v>0.12770874265754431</v>
      </c>
      <c r="AL168" s="34"/>
      <c r="AM168" s="42"/>
    </row>
    <row r="169" spans="1:39" s="17" customFormat="1" ht="93" customHeight="1" x14ac:dyDescent="0.25">
      <c r="A169" s="81">
        <v>163</v>
      </c>
      <c r="B169" s="82" t="s">
        <v>243</v>
      </c>
      <c r="C169" s="82" t="s">
        <v>912</v>
      </c>
      <c r="D169" s="83" t="s">
        <v>1391</v>
      </c>
      <c r="E169" s="64">
        <v>971513</v>
      </c>
      <c r="F169" s="65">
        <v>971513</v>
      </c>
      <c r="G169" s="25" t="s">
        <v>1392</v>
      </c>
      <c r="H169" s="52" t="s">
        <v>1393</v>
      </c>
      <c r="I169" s="62">
        <v>450000</v>
      </c>
      <c r="J169" s="66">
        <v>450000</v>
      </c>
      <c r="K169" s="28" t="s">
        <v>1394</v>
      </c>
      <c r="L169" s="55" t="s">
        <v>1395</v>
      </c>
      <c r="M169" s="67">
        <v>1039518</v>
      </c>
      <c r="N169" s="68">
        <v>1039518</v>
      </c>
      <c r="O169" s="25" t="s">
        <v>1398</v>
      </c>
      <c r="P169" s="75" t="s">
        <v>1399</v>
      </c>
      <c r="Q169" s="69">
        <v>1195446</v>
      </c>
      <c r="R169" s="63">
        <v>1195446</v>
      </c>
      <c r="S169" s="24" t="s">
        <v>80</v>
      </c>
      <c r="T169" s="54" t="s">
        <v>81</v>
      </c>
      <c r="U169" s="18">
        <v>1282397</v>
      </c>
      <c r="V169" s="18">
        <v>1282397</v>
      </c>
      <c r="W169" s="18" t="s">
        <v>1396</v>
      </c>
      <c r="X169" s="77" t="s">
        <v>1397</v>
      </c>
      <c r="Y169" s="50">
        <f t="shared" si="58"/>
        <v>930270.22354134684</v>
      </c>
      <c r="Z169" s="36">
        <f t="shared" si="59"/>
        <v>324835.7694446533</v>
      </c>
      <c r="AA169" s="35">
        <f t="shared" si="60"/>
        <v>0.34918431357296437</v>
      </c>
      <c r="AB169" s="36">
        <f t="shared" si="61"/>
        <v>1255105.9929860001</v>
      </c>
      <c r="AC169" s="36">
        <f t="shared" si="62"/>
        <v>605434.45409669355</v>
      </c>
      <c r="AD169" s="18">
        <f t="shared" si="52"/>
        <v>971513</v>
      </c>
      <c r="AE169" s="18" t="str">
        <f t="shared" si="53"/>
        <v/>
      </c>
      <c r="AF169" s="18">
        <f t="shared" si="54"/>
        <v>1039518</v>
      </c>
      <c r="AG169" s="18">
        <f t="shared" si="55"/>
        <v>1195446</v>
      </c>
      <c r="AH169" s="18" t="str">
        <f t="shared" si="56"/>
        <v/>
      </c>
      <c r="AI169" s="102">
        <f t="shared" si="57"/>
        <v>1064805.2844425743</v>
      </c>
      <c r="AJ169" s="39">
        <f t="shared" si="63"/>
        <v>114807.23677683969</v>
      </c>
      <c r="AK169" s="35">
        <f t="shared" si="64"/>
        <v>0.10781993520715978</v>
      </c>
      <c r="AL169" s="34"/>
      <c r="AM169" s="42"/>
    </row>
    <row r="170" spans="1:39" s="17" customFormat="1" ht="93" customHeight="1" x14ac:dyDescent="0.25">
      <c r="A170" s="81">
        <v>164</v>
      </c>
      <c r="B170" s="82" t="s">
        <v>244</v>
      </c>
      <c r="C170" s="82" t="s">
        <v>913</v>
      </c>
      <c r="D170" s="83" t="s">
        <v>1391</v>
      </c>
      <c r="E170" s="64">
        <v>9750</v>
      </c>
      <c r="F170" s="65">
        <v>9750</v>
      </c>
      <c r="G170" s="25" t="s">
        <v>1392</v>
      </c>
      <c r="H170" s="52" t="s">
        <v>1393</v>
      </c>
      <c r="I170" s="62">
        <v>80000</v>
      </c>
      <c r="J170" s="66">
        <v>80000</v>
      </c>
      <c r="K170" s="28" t="s">
        <v>1394</v>
      </c>
      <c r="L170" s="55" t="s">
        <v>1395</v>
      </c>
      <c r="M170" s="67">
        <v>10442</v>
      </c>
      <c r="N170" s="68">
        <v>10442</v>
      </c>
      <c r="O170" s="25" t="s">
        <v>1398</v>
      </c>
      <c r="P170" s="75" t="s">
        <v>1399</v>
      </c>
      <c r="Q170" s="69">
        <v>12008</v>
      </c>
      <c r="R170" s="63">
        <v>12008</v>
      </c>
      <c r="S170" s="24" t="s">
        <v>80</v>
      </c>
      <c r="T170" s="54" t="s">
        <v>81</v>
      </c>
      <c r="U170" s="18">
        <v>12882</v>
      </c>
      <c r="V170" s="18">
        <v>12882</v>
      </c>
      <c r="W170" s="18" t="s">
        <v>1396</v>
      </c>
      <c r="X170" s="77" t="s">
        <v>1397</v>
      </c>
      <c r="Y170" s="50">
        <f t="shared" si="58"/>
        <v>16598.408668527081</v>
      </c>
      <c r="Z170" s="36">
        <f t="shared" si="59"/>
        <v>30761.723404256791</v>
      </c>
      <c r="AA170" s="35">
        <f t="shared" si="60"/>
        <v>1.8532935306373886</v>
      </c>
      <c r="AB170" s="36">
        <f t="shared" si="61"/>
        <v>47360.132072783876</v>
      </c>
      <c r="AC170" s="36">
        <f t="shared" si="62"/>
        <v>-14163.314735729709</v>
      </c>
      <c r="AD170" s="18">
        <f t="shared" si="52"/>
        <v>9750</v>
      </c>
      <c r="AE170" s="18" t="str">
        <f t="shared" si="53"/>
        <v/>
      </c>
      <c r="AF170" s="18">
        <f t="shared" si="54"/>
        <v>10442</v>
      </c>
      <c r="AG170" s="18">
        <f t="shared" si="55"/>
        <v>12008</v>
      </c>
      <c r="AH170" s="18">
        <f t="shared" si="56"/>
        <v>12882</v>
      </c>
      <c r="AI170" s="102">
        <f t="shared" si="57"/>
        <v>11202.386944216052</v>
      </c>
      <c r="AJ170" s="39">
        <f t="shared" si="63"/>
        <v>1430.5210006614141</v>
      </c>
      <c r="AK170" s="35">
        <f t="shared" si="64"/>
        <v>0.12769787437131977</v>
      </c>
      <c r="AL170" s="34"/>
      <c r="AM170" s="42"/>
    </row>
    <row r="171" spans="1:39" s="17" customFormat="1" ht="93" customHeight="1" x14ac:dyDescent="0.25">
      <c r="A171" s="81">
        <v>165</v>
      </c>
      <c r="B171" s="82" t="s">
        <v>245</v>
      </c>
      <c r="C171" s="82" t="s">
        <v>914</v>
      </c>
      <c r="D171" s="83" t="s">
        <v>1391</v>
      </c>
      <c r="E171" s="64">
        <v>24110</v>
      </c>
      <c r="F171" s="65">
        <v>24110</v>
      </c>
      <c r="G171" s="25" t="s">
        <v>1392</v>
      </c>
      <c r="H171" s="52" t="s">
        <v>1393</v>
      </c>
      <c r="I171" s="62">
        <v>120000</v>
      </c>
      <c r="J171" s="66">
        <v>120000</v>
      </c>
      <c r="K171" s="28" t="s">
        <v>1394</v>
      </c>
      <c r="L171" s="55" t="s">
        <v>1395</v>
      </c>
      <c r="M171" s="67">
        <v>25823</v>
      </c>
      <c r="N171" s="68">
        <v>25823</v>
      </c>
      <c r="O171" s="25" t="s">
        <v>1398</v>
      </c>
      <c r="P171" s="75" t="s">
        <v>1399</v>
      </c>
      <c r="Q171" s="69">
        <v>29696</v>
      </c>
      <c r="R171" s="63">
        <v>29696</v>
      </c>
      <c r="S171" s="24" t="s">
        <v>80</v>
      </c>
      <c r="T171" s="54" t="s">
        <v>81</v>
      </c>
      <c r="U171" s="18">
        <v>31856</v>
      </c>
      <c r="V171" s="18">
        <v>31856</v>
      </c>
      <c r="W171" s="18" t="s">
        <v>1396</v>
      </c>
      <c r="X171" s="77" t="s">
        <v>1397</v>
      </c>
      <c r="Y171" s="50">
        <f t="shared" si="58"/>
        <v>37141.109217131845</v>
      </c>
      <c r="Z171" s="36">
        <f t="shared" si="59"/>
        <v>41314.995873169348</v>
      </c>
      <c r="AA171" s="35">
        <f t="shared" si="60"/>
        <v>1.1123791600201385</v>
      </c>
      <c r="AB171" s="36">
        <f t="shared" si="61"/>
        <v>78456.105090301193</v>
      </c>
      <c r="AC171" s="36">
        <f t="shared" si="62"/>
        <v>-4173.8866560375027</v>
      </c>
      <c r="AD171" s="18">
        <f t="shared" si="52"/>
        <v>24110</v>
      </c>
      <c r="AE171" s="18" t="str">
        <f t="shared" si="53"/>
        <v/>
      </c>
      <c r="AF171" s="18">
        <f t="shared" si="54"/>
        <v>25823</v>
      </c>
      <c r="AG171" s="18">
        <f t="shared" si="55"/>
        <v>29696</v>
      </c>
      <c r="AH171" s="18">
        <f t="shared" si="56"/>
        <v>31856</v>
      </c>
      <c r="AI171" s="102">
        <f t="shared" si="57"/>
        <v>27702.775062779041</v>
      </c>
      <c r="AJ171" s="39">
        <f t="shared" si="63"/>
        <v>3537.9030865754366</v>
      </c>
      <c r="AK171" s="35">
        <f t="shared" si="64"/>
        <v>0.12770933881381799</v>
      </c>
      <c r="AL171" s="34"/>
      <c r="AM171" s="42"/>
    </row>
    <row r="172" spans="1:39" s="17" customFormat="1" ht="93" customHeight="1" x14ac:dyDescent="0.25">
      <c r="A172" s="81">
        <v>166</v>
      </c>
      <c r="B172" s="82" t="s">
        <v>246</v>
      </c>
      <c r="C172" s="82" t="s">
        <v>915</v>
      </c>
      <c r="D172" s="83" t="s">
        <v>1391</v>
      </c>
      <c r="E172" s="64">
        <v>46771</v>
      </c>
      <c r="F172" s="65">
        <v>46771</v>
      </c>
      <c r="G172" s="25" t="s">
        <v>1392</v>
      </c>
      <c r="H172" s="52" t="s">
        <v>1393</v>
      </c>
      <c r="I172" s="62">
        <v>150000</v>
      </c>
      <c r="J172" s="66">
        <v>150000</v>
      </c>
      <c r="K172" s="28" t="s">
        <v>1394</v>
      </c>
      <c r="L172" s="55" t="s">
        <v>1395</v>
      </c>
      <c r="M172" s="67">
        <v>50093</v>
      </c>
      <c r="N172" s="68">
        <v>50093</v>
      </c>
      <c r="O172" s="25" t="s">
        <v>1398</v>
      </c>
      <c r="P172" s="75" t="s">
        <v>1399</v>
      </c>
      <c r="Q172" s="69">
        <v>57607</v>
      </c>
      <c r="R172" s="63">
        <v>57607</v>
      </c>
      <c r="S172" s="24" t="s">
        <v>80</v>
      </c>
      <c r="T172" s="54" t="s">
        <v>81</v>
      </c>
      <c r="U172" s="18">
        <v>61797</v>
      </c>
      <c r="V172" s="18">
        <v>61797</v>
      </c>
      <c r="W172" s="18" t="s">
        <v>1396</v>
      </c>
      <c r="X172" s="77" t="s">
        <v>1397</v>
      </c>
      <c r="Y172" s="50">
        <f t="shared" si="58"/>
        <v>65986.868918970518</v>
      </c>
      <c r="Z172" s="36">
        <f t="shared" si="59"/>
        <v>43312.29959030114</v>
      </c>
      <c r="AA172" s="35">
        <f t="shared" si="60"/>
        <v>0.65637755359308037</v>
      </c>
      <c r="AB172" s="36">
        <f t="shared" si="61"/>
        <v>109299.16850927167</v>
      </c>
      <c r="AC172" s="36">
        <f t="shared" si="62"/>
        <v>22674.569328669379</v>
      </c>
      <c r="AD172" s="18">
        <f t="shared" si="52"/>
        <v>46771</v>
      </c>
      <c r="AE172" s="18" t="str">
        <f t="shared" si="53"/>
        <v/>
      </c>
      <c r="AF172" s="18">
        <f t="shared" si="54"/>
        <v>50093</v>
      </c>
      <c r="AG172" s="18">
        <f t="shared" si="55"/>
        <v>57607</v>
      </c>
      <c r="AH172" s="18">
        <f t="shared" si="56"/>
        <v>61797</v>
      </c>
      <c r="AI172" s="102">
        <f t="shared" si="57"/>
        <v>53740.176340696562</v>
      </c>
      <c r="AJ172" s="39">
        <f t="shared" si="63"/>
        <v>6863.1574852007197</v>
      </c>
      <c r="AK172" s="35">
        <f t="shared" si="64"/>
        <v>0.12770999190047991</v>
      </c>
      <c r="AL172" s="34"/>
      <c r="AM172" s="42"/>
    </row>
    <row r="173" spans="1:39" s="17" customFormat="1" ht="93" customHeight="1" x14ac:dyDescent="0.25">
      <c r="A173" s="81">
        <v>167</v>
      </c>
      <c r="B173" s="82" t="s">
        <v>247</v>
      </c>
      <c r="C173" s="82" t="s">
        <v>916</v>
      </c>
      <c r="D173" s="83" t="s">
        <v>1391</v>
      </c>
      <c r="E173" s="64">
        <v>27020</v>
      </c>
      <c r="F173" s="65">
        <v>27020</v>
      </c>
      <c r="G173" s="25" t="s">
        <v>1392</v>
      </c>
      <c r="H173" s="52" t="s">
        <v>1393</v>
      </c>
      <c r="I173" s="62">
        <v>100000</v>
      </c>
      <c r="J173" s="66">
        <v>100000</v>
      </c>
      <c r="K173" s="28" t="s">
        <v>1394</v>
      </c>
      <c r="L173" s="55" t="s">
        <v>1395</v>
      </c>
      <c r="M173" s="67">
        <v>28939</v>
      </c>
      <c r="N173" s="68">
        <v>28939</v>
      </c>
      <c r="O173" s="25" t="s">
        <v>1398</v>
      </c>
      <c r="P173" s="75" t="s">
        <v>1399</v>
      </c>
      <c r="Q173" s="69">
        <v>33279</v>
      </c>
      <c r="R173" s="63">
        <v>33279</v>
      </c>
      <c r="S173" s="24" t="s">
        <v>80</v>
      </c>
      <c r="T173" s="54" t="s">
        <v>81</v>
      </c>
      <c r="U173" s="18">
        <v>35700</v>
      </c>
      <c r="V173" s="18">
        <v>35700</v>
      </c>
      <c r="W173" s="18" t="s">
        <v>1396</v>
      </c>
      <c r="X173" s="77" t="s">
        <v>1397</v>
      </c>
      <c r="Y173" s="50">
        <f t="shared" si="58"/>
        <v>39228.479003763161</v>
      </c>
      <c r="Z173" s="36">
        <f t="shared" si="59"/>
        <v>30943.92991040408</v>
      </c>
      <c r="AA173" s="35">
        <f t="shared" si="60"/>
        <v>0.78881289043696168</v>
      </c>
      <c r="AB173" s="36">
        <f t="shared" si="61"/>
        <v>70172.408914167245</v>
      </c>
      <c r="AC173" s="36">
        <f t="shared" si="62"/>
        <v>8284.5490933590809</v>
      </c>
      <c r="AD173" s="18">
        <f t="shared" si="52"/>
        <v>27020</v>
      </c>
      <c r="AE173" s="18" t="str">
        <f t="shared" si="53"/>
        <v/>
      </c>
      <c r="AF173" s="18">
        <f t="shared" si="54"/>
        <v>28939</v>
      </c>
      <c r="AG173" s="18">
        <f t="shared" si="55"/>
        <v>33279</v>
      </c>
      <c r="AH173" s="18">
        <f t="shared" si="56"/>
        <v>35700</v>
      </c>
      <c r="AI173" s="102">
        <f t="shared" si="57"/>
        <v>31045.727205285384</v>
      </c>
      <c r="AJ173" s="39">
        <f t="shared" si="63"/>
        <v>3964.5092592484466</v>
      </c>
      <c r="AK173" s="35">
        <f t="shared" si="64"/>
        <v>0.12769903030564245</v>
      </c>
      <c r="AL173" s="34"/>
      <c r="AM173" s="42"/>
    </row>
    <row r="174" spans="1:39" s="17" customFormat="1" ht="93" customHeight="1" x14ac:dyDescent="0.25">
      <c r="A174" s="81">
        <v>168</v>
      </c>
      <c r="B174" s="82" t="s">
        <v>248</v>
      </c>
      <c r="C174" s="82" t="s">
        <v>917</v>
      </c>
      <c r="D174" s="83" t="s">
        <v>1391</v>
      </c>
      <c r="E174" s="64">
        <v>23105</v>
      </c>
      <c r="F174" s="65">
        <v>23105</v>
      </c>
      <c r="G174" s="25" t="s">
        <v>1392</v>
      </c>
      <c r="H174" s="52" t="s">
        <v>1393</v>
      </c>
      <c r="I174" s="62">
        <v>90000</v>
      </c>
      <c r="J174" s="66">
        <v>90000</v>
      </c>
      <c r="K174" s="28" t="s">
        <v>1394</v>
      </c>
      <c r="L174" s="55" t="s">
        <v>1395</v>
      </c>
      <c r="M174" s="67">
        <v>24746</v>
      </c>
      <c r="N174" s="68">
        <v>24746</v>
      </c>
      <c r="O174" s="25" t="s">
        <v>1398</v>
      </c>
      <c r="P174" s="75" t="s">
        <v>1399</v>
      </c>
      <c r="Q174" s="69">
        <v>28458</v>
      </c>
      <c r="R174" s="63">
        <v>28458</v>
      </c>
      <c r="S174" s="24" t="s">
        <v>80</v>
      </c>
      <c r="T174" s="54" t="s">
        <v>81</v>
      </c>
      <c r="U174" s="18">
        <v>30527</v>
      </c>
      <c r="V174" s="18">
        <v>30527</v>
      </c>
      <c r="W174" s="18" t="s">
        <v>1396</v>
      </c>
      <c r="X174" s="77" t="s">
        <v>1397</v>
      </c>
      <c r="Y174" s="50">
        <f t="shared" si="58"/>
        <v>33889.752606539085</v>
      </c>
      <c r="Z174" s="36">
        <f t="shared" si="59"/>
        <v>28456.452936021386</v>
      </c>
      <c r="AA174" s="35">
        <f t="shared" si="60"/>
        <v>0.83967721058343359</v>
      </c>
      <c r="AB174" s="36">
        <f t="shared" si="61"/>
        <v>62346.20554256047</v>
      </c>
      <c r="AC174" s="36">
        <f t="shared" si="62"/>
        <v>5433.2996705176993</v>
      </c>
      <c r="AD174" s="18">
        <f t="shared" si="52"/>
        <v>23105</v>
      </c>
      <c r="AE174" s="18" t="str">
        <f t="shared" si="53"/>
        <v/>
      </c>
      <c r="AF174" s="18">
        <f t="shared" si="54"/>
        <v>24746</v>
      </c>
      <c r="AG174" s="18">
        <f t="shared" si="55"/>
        <v>28458</v>
      </c>
      <c r="AH174" s="18">
        <f t="shared" si="56"/>
        <v>30527</v>
      </c>
      <c r="AI174" s="102">
        <f t="shared" si="57"/>
        <v>26547.575879301221</v>
      </c>
      <c r="AJ174" s="39">
        <f t="shared" si="63"/>
        <v>3390.0988186187142</v>
      </c>
      <c r="AK174" s="35">
        <f t="shared" si="64"/>
        <v>0.12769899722791367</v>
      </c>
      <c r="AL174" s="34"/>
      <c r="AM174" s="42"/>
    </row>
    <row r="175" spans="1:39" s="17" customFormat="1" ht="93" customHeight="1" x14ac:dyDescent="0.25">
      <c r="A175" s="81">
        <v>169</v>
      </c>
      <c r="B175" s="82" t="s">
        <v>249</v>
      </c>
      <c r="C175" s="82" t="s">
        <v>918</v>
      </c>
      <c r="D175" s="83" t="s">
        <v>1391</v>
      </c>
      <c r="E175" s="64">
        <v>107071</v>
      </c>
      <c r="F175" s="65">
        <v>107071</v>
      </c>
      <c r="G175" s="25" t="s">
        <v>1392</v>
      </c>
      <c r="H175" s="52" t="s">
        <v>1393</v>
      </c>
      <c r="I175" s="62">
        <v>200000</v>
      </c>
      <c r="J175" s="66">
        <v>200000</v>
      </c>
      <c r="K175" s="28" t="s">
        <v>1394</v>
      </c>
      <c r="L175" s="55" t="s">
        <v>1395</v>
      </c>
      <c r="M175" s="67">
        <v>114675</v>
      </c>
      <c r="N175" s="68">
        <v>114675</v>
      </c>
      <c r="O175" s="25" t="s">
        <v>1398</v>
      </c>
      <c r="P175" s="75" t="s">
        <v>1399</v>
      </c>
      <c r="Q175" s="69">
        <v>131877</v>
      </c>
      <c r="R175" s="63">
        <v>131877</v>
      </c>
      <c r="S175" s="24" t="s">
        <v>80</v>
      </c>
      <c r="T175" s="54" t="s">
        <v>81</v>
      </c>
      <c r="U175" s="18">
        <v>141469</v>
      </c>
      <c r="V175" s="18">
        <v>141469</v>
      </c>
      <c r="W175" s="18" t="s">
        <v>1396</v>
      </c>
      <c r="X175" s="77" t="s">
        <v>1397</v>
      </c>
      <c r="Y175" s="50">
        <f t="shared" si="58"/>
        <v>135581.42345184763</v>
      </c>
      <c r="Z175" s="36">
        <f t="shared" si="59"/>
        <v>36704.897708616481</v>
      </c>
      <c r="AA175" s="35">
        <f t="shared" si="60"/>
        <v>0.27072217398316661</v>
      </c>
      <c r="AB175" s="36">
        <f t="shared" si="61"/>
        <v>172286.32116046411</v>
      </c>
      <c r="AC175" s="36">
        <f t="shared" si="62"/>
        <v>98876.525743231148</v>
      </c>
      <c r="AD175" s="18">
        <f t="shared" si="52"/>
        <v>107071</v>
      </c>
      <c r="AE175" s="18" t="str">
        <f t="shared" si="53"/>
        <v/>
      </c>
      <c r="AF175" s="18">
        <f t="shared" si="54"/>
        <v>114675</v>
      </c>
      <c r="AG175" s="18">
        <f t="shared" si="55"/>
        <v>131877</v>
      </c>
      <c r="AH175" s="18">
        <f t="shared" si="56"/>
        <v>141469</v>
      </c>
      <c r="AI175" s="102">
        <f t="shared" si="57"/>
        <v>123024.81980195311</v>
      </c>
      <c r="AJ175" s="39">
        <f t="shared" si="63"/>
        <v>15711.499397999331</v>
      </c>
      <c r="AK175" s="35">
        <f t="shared" si="64"/>
        <v>0.12770999724520546</v>
      </c>
      <c r="AL175" s="34"/>
      <c r="AM175" s="42"/>
    </row>
    <row r="176" spans="1:39" s="17" customFormat="1" ht="93" customHeight="1" x14ac:dyDescent="0.25">
      <c r="A176" s="81">
        <v>170</v>
      </c>
      <c r="B176" s="82" t="s">
        <v>250</v>
      </c>
      <c r="C176" s="82" t="s">
        <v>919</v>
      </c>
      <c r="D176" s="83" t="s">
        <v>1391</v>
      </c>
      <c r="E176" s="64">
        <v>88786</v>
      </c>
      <c r="F176" s="65">
        <v>88786</v>
      </c>
      <c r="G176" s="25" t="s">
        <v>1392</v>
      </c>
      <c r="H176" s="52" t="s">
        <v>1393</v>
      </c>
      <c r="I176" s="62">
        <v>150000</v>
      </c>
      <c r="J176" s="66">
        <v>150000</v>
      </c>
      <c r="K176" s="28" t="s">
        <v>1394</v>
      </c>
      <c r="L176" s="55" t="s">
        <v>1395</v>
      </c>
      <c r="M176" s="67">
        <v>95091</v>
      </c>
      <c r="N176" s="68">
        <v>95091</v>
      </c>
      <c r="O176" s="25" t="s">
        <v>1398</v>
      </c>
      <c r="P176" s="75" t="s">
        <v>1399</v>
      </c>
      <c r="Q176" s="69">
        <v>109354</v>
      </c>
      <c r="R176" s="63">
        <v>109354</v>
      </c>
      <c r="S176" s="24" t="s">
        <v>80</v>
      </c>
      <c r="T176" s="54" t="s">
        <v>81</v>
      </c>
      <c r="U176" s="18">
        <v>117308</v>
      </c>
      <c r="V176" s="18">
        <v>117308</v>
      </c>
      <c r="W176" s="18" t="s">
        <v>1396</v>
      </c>
      <c r="X176" s="77" t="s">
        <v>1397</v>
      </c>
      <c r="Y176" s="50">
        <f t="shared" si="58"/>
        <v>110191.34741439611</v>
      </c>
      <c r="Z176" s="36">
        <f t="shared" si="59"/>
        <v>23999.594542408435</v>
      </c>
      <c r="AA176" s="35">
        <f t="shared" si="60"/>
        <v>0.21779926560071244</v>
      </c>
      <c r="AB176" s="36">
        <f t="shared" si="61"/>
        <v>134190.94195680454</v>
      </c>
      <c r="AC176" s="36">
        <f t="shared" si="62"/>
        <v>86191.752871987672</v>
      </c>
      <c r="AD176" s="18">
        <f t="shared" si="52"/>
        <v>88786</v>
      </c>
      <c r="AE176" s="18" t="str">
        <f t="shared" si="53"/>
        <v/>
      </c>
      <c r="AF176" s="18">
        <f t="shared" si="54"/>
        <v>95091</v>
      </c>
      <c r="AG176" s="18">
        <f t="shared" si="55"/>
        <v>109354</v>
      </c>
      <c r="AH176" s="18">
        <f t="shared" si="56"/>
        <v>117308</v>
      </c>
      <c r="AI176" s="102">
        <f t="shared" si="57"/>
        <v>102014.41707132969</v>
      </c>
      <c r="AJ176" s="39">
        <f t="shared" si="63"/>
        <v>13027.517373493181</v>
      </c>
      <c r="AK176" s="35">
        <f t="shared" si="64"/>
        <v>0.12770270857288912</v>
      </c>
      <c r="AL176" s="34"/>
      <c r="AM176" s="42"/>
    </row>
    <row r="177" spans="1:39" s="17" customFormat="1" ht="93" customHeight="1" x14ac:dyDescent="0.25">
      <c r="A177" s="81">
        <v>171</v>
      </c>
      <c r="B177" s="82" t="s">
        <v>251</v>
      </c>
      <c r="C177" s="82" t="s">
        <v>920</v>
      </c>
      <c r="D177" s="83" t="s">
        <v>1391</v>
      </c>
      <c r="E177" s="64">
        <v>126260</v>
      </c>
      <c r="F177" s="65">
        <v>126260</v>
      </c>
      <c r="G177" s="25" t="s">
        <v>1392</v>
      </c>
      <c r="H177" s="52" t="s">
        <v>1393</v>
      </c>
      <c r="I177" s="62">
        <v>400000</v>
      </c>
      <c r="J177" s="66">
        <v>400000</v>
      </c>
      <c r="K177" s="28" t="s">
        <v>1394</v>
      </c>
      <c r="L177" s="55" t="s">
        <v>1395</v>
      </c>
      <c r="M177" s="67">
        <v>135227</v>
      </c>
      <c r="N177" s="68">
        <v>135227</v>
      </c>
      <c r="O177" s="25" t="s">
        <v>1398</v>
      </c>
      <c r="P177" s="75" t="s">
        <v>1399</v>
      </c>
      <c r="Q177" s="69">
        <v>155511</v>
      </c>
      <c r="R177" s="63">
        <v>155511</v>
      </c>
      <c r="S177" s="24" t="s">
        <v>80</v>
      </c>
      <c r="T177" s="54" t="s">
        <v>81</v>
      </c>
      <c r="U177" s="18">
        <v>166822</v>
      </c>
      <c r="V177" s="18">
        <v>166822</v>
      </c>
      <c r="W177" s="18" t="s">
        <v>1396</v>
      </c>
      <c r="X177" s="77" t="s">
        <v>1397</v>
      </c>
      <c r="Y177" s="50">
        <f t="shared" si="58"/>
        <v>177697.2576280981</v>
      </c>
      <c r="Z177" s="36">
        <f t="shared" si="59"/>
        <v>114739.72879303838</v>
      </c>
      <c r="AA177" s="35">
        <f t="shared" si="60"/>
        <v>0.64570343023062693</v>
      </c>
      <c r="AB177" s="36">
        <f t="shared" si="61"/>
        <v>292436.98642113648</v>
      </c>
      <c r="AC177" s="36">
        <f t="shared" si="62"/>
        <v>62957.528835059726</v>
      </c>
      <c r="AD177" s="18">
        <f t="shared" si="52"/>
        <v>126260</v>
      </c>
      <c r="AE177" s="18" t="str">
        <f t="shared" si="53"/>
        <v/>
      </c>
      <c r="AF177" s="18">
        <f t="shared" si="54"/>
        <v>135227</v>
      </c>
      <c r="AG177" s="18">
        <f t="shared" si="55"/>
        <v>155511</v>
      </c>
      <c r="AH177" s="18">
        <f t="shared" si="56"/>
        <v>166822</v>
      </c>
      <c r="AI177" s="102">
        <f t="shared" si="57"/>
        <v>145072.77184008592</v>
      </c>
      <c r="AJ177" s="39">
        <f t="shared" si="63"/>
        <v>18526.843893838657</v>
      </c>
      <c r="AK177" s="35">
        <f t="shared" si="64"/>
        <v>0.12770724415647647</v>
      </c>
      <c r="AL177" s="34"/>
      <c r="AM177" s="42"/>
    </row>
    <row r="178" spans="1:39" s="17" customFormat="1" ht="93" customHeight="1" x14ac:dyDescent="0.25">
      <c r="A178" s="81">
        <v>172</v>
      </c>
      <c r="B178" s="82" t="s">
        <v>252</v>
      </c>
      <c r="C178" s="82" t="s">
        <v>921</v>
      </c>
      <c r="D178" s="83" t="s">
        <v>1391</v>
      </c>
      <c r="E178" s="64">
        <v>71487</v>
      </c>
      <c r="F178" s="65">
        <v>71487</v>
      </c>
      <c r="G178" s="25" t="s">
        <v>1392</v>
      </c>
      <c r="H178" s="52" t="s">
        <v>1393</v>
      </c>
      <c r="I178" s="62">
        <v>380000</v>
      </c>
      <c r="J178" s="66">
        <v>380000</v>
      </c>
      <c r="K178" s="28" t="s">
        <v>1394</v>
      </c>
      <c r="L178" s="55" t="s">
        <v>1395</v>
      </c>
      <c r="M178" s="67">
        <v>76563</v>
      </c>
      <c r="N178" s="68">
        <v>76563</v>
      </c>
      <c r="O178" s="25" t="s">
        <v>1398</v>
      </c>
      <c r="P178" s="75" t="s">
        <v>1399</v>
      </c>
      <c r="Q178" s="69">
        <v>88048</v>
      </c>
      <c r="R178" s="63">
        <v>88048</v>
      </c>
      <c r="S178" s="24" t="s">
        <v>80</v>
      </c>
      <c r="T178" s="54" t="s">
        <v>81</v>
      </c>
      <c r="U178" s="18">
        <v>94452</v>
      </c>
      <c r="V178" s="18">
        <v>94452</v>
      </c>
      <c r="W178" s="18" t="s">
        <v>1396</v>
      </c>
      <c r="X178" s="77" t="s">
        <v>1397</v>
      </c>
      <c r="Y178" s="50">
        <f t="shared" si="58"/>
        <v>111581.46340844202</v>
      </c>
      <c r="Z178" s="36">
        <f t="shared" si="59"/>
        <v>133294.46185607262</v>
      </c>
      <c r="AA178" s="35">
        <f t="shared" si="60"/>
        <v>1.1945932396329177</v>
      </c>
      <c r="AB178" s="36">
        <f t="shared" si="61"/>
        <v>244875.92526451463</v>
      </c>
      <c r="AC178" s="36">
        <f t="shared" si="62"/>
        <v>-21712.998447630598</v>
      </c>
      <c r="AD178" s="18">
        <f t="shared" si="52"/>
        <v>71487</v>
      </c>
      <c r="AE178" s="18" t="str">
        <f t="shared" si="53"/>
        <v/>
      </c>
      <c r="AF178" s="18">
        <f t="shared" si="54"/>
        <v>76563</v>
      </c>
      <c r="AG178" s="18">
        <f t="shared" si="55"/>
        <v>88048</v>
      </c>
      <c r="AH178" s="18">
        <f t="shared" si="56"/>
        <v>94452</v>
      </c>
      <c r="AI178" s="102">
        <f t="shared" si="57"/>
        <v>82138.008159321791</v>
      </c>
      <c r="AJ178" s="39">
        <f t="shared" si="63"/>
        <v>10489.504611753599</v>
      </c>
      <c r="AK178" s="35">
        <f t="shared" si="64"/>
        <v>0.12770585563028597</v>
      </c>
      <c r="AL178" s="34"/>
      <c r="AM178" s="42"/>
    </row>
    <row r="179" spans="1:39" s="17" customFormat="1" ht="93" customHeight="1" x14ac:dyDescent="0.25">
      <c r="A179" s="81">
        <v>173</v>
      </c>
      <c r="B179" s="82" t="s">
        <v>253</v>
      </c>
      <c r="C179" s="82" t="s">
        <v>922</v>
      </c>
      <c r="D179" s="83" t="s">
        <v>1391</v>
      </c>
      <c r="E179" s="64">
        <v>300449</v>
      </c>
      <c r="F179" s="65">
        <v>300449</v>
      </c>
      <c r="G179" s="25" t="s">
        <v>1392</v>
      </c>
      <c r="H179" s="52" t="s">
        <v>1393</v>
      </c>
      <c r="I179" s="62">
        <v>750000</v>
      </c>
      <c r="J179" s="66">
        <v>750000</v>
      </c>
      <c r="K179" s="28" t="s">
        <v>1394</v>
      </c>
      <c r="L179" s="55" t="s">
        <v>1395</v>
      </c>
      <c r="M179" s="67">
        <v>321787</v>
      </c>
      <c r="N179" s="68">
        <v>321787</v>
      </c>
      <c r="O179" s="25" t="s">
        <v>1398</v>
      </c>
      <c r="P179" s="75" t="s">
        <v>1399</v>
      </c>
      <c r="Q179" s="69">
        <v>370055</v>
      </c>
      <c r="R179" s="63">
        <v>370055</v>
      </c>
      <c r="S179" s="24" t="s">
        <v>80</v>
      </c>
      <c r="T179" s="54" t="s">
        <v>81</v>
      </c>
      <c r="U179" s="18">
        <v>396971</v>
      </c>
      <c r="V179" s="18">
        <v>396971</v>
      </c>
      <c r="W179" s="18" t="s">
        <v>1396</v>
      </c>
      <c r="X179" s="77" t="s">
        <v>1397</v>
      </c>
      <c r="Y179" s="50">
        <f t="shared" si="58"/>
        <v>403167.1288115342</v>
      </c>
      <c r="Z179" s="36">
        <f t="shared" si="59"/>
        <v>184088.8181742715</v>
      </c>
      <c r="AA179" s="35">
        <f t="shared" si="60"/>
        <v>0.4566067147312653</v>
      </c>
      <c r="AB179" s="36">
        <f t="shared" si="61"/>
        <v>587255.94698580564</v>
      </c>
      <c r="AC179" s="36">
        <f t="shared" si="62"/>
        <v>219078.31063726271</v>
      </c>
      <c r="AD179" s="18">
        <f t="shared" si="52"/>
        <v>300449</v>
      </c>
      <c r="AE179" s="18" t="str">
        <f t="shared" si="53"/>
        <v/>
      </c>
      <c r="AF179" s="18">
        <f t="shared" si="54"/>
        <v>321787</v>
      </c>
      <c r="AG179" s="18">
        <f t="shared" si="55"/>
        <v>370055</v>
      </c>
      <c r="AH179" s="18">
        <f t="shared" si="56"/>
        <v>396971</v>
      </c>
      <c r="AI179" s="102">
        <f t="shared" si="57"/>
        <v>345216.12941324752</v>
      </c>
      <c r="AJ179" s="39">
        <f t="shared" si="63"/>
        <v>44086.757932513021</v>
      </c>
      <c r="AK179" s="35">
        <f t="shared" si="64"/>
        <v>0.12770770012237212</v>
      </c>
      <c r="AL179" s="34"/>
      <c r="AM179" s="42"/>
    </row>
    <row r="180" spans="1:39" s="17" customFormat="1" ht="93" customHeight="1" x14ac:dyDescent="0.25">
      <c r="A180" s="81">
        <v>174</v>
      </c>
      <c r="B180" s="82" t="s">
        <v>254</v>
      </c>
      <c r="C180" s="82" t="s">
        <v>923</v>
      </c>
      <c r="D180" s="83" t="s">
        <v>1391</v>
      </c>
      <c r="E180" s="64">
        <v>369478</v>
      </c>
      <c r="F180" s="65">
        <v>369478</v>
      </c>
      <c r="G180" s="25" t="s">
        <v>1392</v>
      </c>
      <c r="H180" s="52" t="s">
        <v>1393</v>
      </c>
      <c r="I180" s="62">
        <v>800000</v>
      </c>
      <c r="J180" s="66">
        <v>800000</v>
      </c>
      <c r="K180" s="28" t="s">
        <v>1394</v>
      </c>
      <c r="L180" s="55" t="s">
        <v>1395</v>
      </c>
      <c r="M180" s="67">
        <v>395717</v>
      </c>
      <c r="N180" s="68">
        <v>395717</v>
      </c>
      <c r="O180" s="25" t="s">
        <v>1398</v>
      </c>
      <c r="P180" s="75" t="s">
        <v>1399</v>
      </c>
      <c r="Q180" s="69">
        <v>455075</v>
      </c>
      <c r="R180" s="63">
        <v>455075</v>
      </c>
      <c r="S180" s="24" t="s">
        <v>80</v>
      </c>
      <c r="T180" s="54" t="s">
        <v>81</v>
      </c>
      <c r="U180" s="18">
        <v>488175</v>
      </c>
      <c r="V180" s="18">
        <v>488175</v>
      </c>
      <c r="W180" s="18" t="s">
        <v>1396</v>
      </c>
      <c r="X180" s="77" t="s">
        <v>1397</v>
      </c>
      <c r="Y180" s="50">
        <f t="shared" si="58"/>
        <v>481886.05460372102</v>
      </c>
      <c r="Z180" s="36">
        <f t="shared" si="59"/>
        <v>173244.59531108034</v>
      </c>
      <c r="AA180" s="35">
        <f t="shared" si="60"/>
        <v>0.35951361043960489</v>
      </c>
      <c r="AB180" s="36">
        <f t="shared" si="61"/>
        <v>655130.64991480135</v>
      </c>
      <c r="AC180" s="36">
        <f t="shared" si="62"/>
        <v>308641.45929264068</v>
      </c>
      <c r="AD180" s="18">
        <f t="shared" si="52"/>
        <v>369478</v>
      </c>
      <c r="AE180" s="18" t="str">
        <f t="shared" si="53"/>
        <v/>
      </c>
      <c r="AF180" s="18">
        <f t="shared" si="54"/>
        <v>395717</v>
      </c>
      <c r="AG180" s="18">
        <f t="shared" si="55"/>
        <v>455075</v>
      </c>
      <c r="AH180" s="18">
        <f t="shared" si="56"/>
        <v>488175</v>
      </c>
      <c r="AI180" s="102">
        <f t="shared" si="57"/>
        <v>424529.57527218654</v>
      </c>
      <c r="AJ180" s="39">
        <f t="shared" si="63"/>
        <v>54215.444652946142</v>
      </c>
      <c r="AK180" s="35">
        <f t="shared" si="64"/>
        <v>0.12770710878785296</v>
      </c>
      <c r="AL180" s="34"/>
      <c r="AM180" s="42"/>
    </row>
    <row r="181" spans="1:39" s="17" customFormat="1" ht="93" customHeight="1" x14ac:dyDescent="0.25">
      <c r="A181" s="81">
        <v>175</v>
      </c>
      <c r="B181" s="82" t="s">
        <v>255</v>
      </c>
      <c r="C181" s="82" t="s">
        <v>924</v>
      </c>
      <c r="D181" s="83" t="s">
        <v>1391</v>
      </c>
      <c r="E181" s="64">
        <v>1236471</v>
      </c>
      <c r="F181" s="65">
        <v>1236471</v>
      </c>
      <c r="G181" s="25" t="s">
        <v>1392</v>
      </c>
      <c r="H181" s="52" t="s">
        <v>1393</v>
      </c>
      <c r="I181" s="62">
        <v>1500000</v>
      </c>
      <c r="J181" s="66">
        <v>1500000</v>
      </c>
      <c r="K181" s="28" t="s">
        <v>1394</v>
      </c>
      <c r="L181" s="55" t="s">
        <v>1395</v>
      </c>
      <c r="M181" s="67">
        <v>1323024</v>
      </c>
      <c r="N181" s="68">
        <v>1323024</v>
      </c>
      <c r="O181" s="25" t="s">
        <v>1398</v>
      </c>
      <c r="P181" s="75" t="s">
        <v>1399</v>
      </c>
      <c r="Q181" s="69">
        <v>1521477</v>
      </c>
      <c r="R181" s="63">
        <v>1521477</v>
      </c>
      <c r="S181" s="24" t="s">
        <v>80</v>
      </c>
      <c r="T181" s="54" t="s">
        <v>81</v>
      </c>
      <c r="U181" s="18">
        <v>1632141</v>
      </c>
      <c r="V181" s="18">
        <v>1632141</v>
      </c>
      <c r="W181" s="18" t="s">
        <v>1396</v>
      </c>
      <c r="X181" s="77" t="s">
        <v>1397</v>
      </c>
      <c r="Y181" s="50">
        <f t="shared" si="58"/>
        <v>1435400.8415619805</v>
      </c>
      <c r="Z181" s="36">
        <f t="shared" si="59"/>
        <v>159866.90845293782</v>
      </c>
      <c r="AA181" s="35">
        <f t="shared" si="60"/>
        <v>0.11137440067192184</v>
      </c>
      <c r="AB181" s="36">
        <f t="shared" si="61"/>
        <v>1595267.7500149184</v>
      </c>
      <c r="AC181" s="36">
        <f t="shared" si="62"/>
        <v>1275533.9331090427</v>
      </c>
      <c r="AD181" s="18" t="str">
        <f t="shared" si="52"/>
        <v/>
      </c>
      <c r="AE181" s="18">
        <f t="shared" si="53"/>
        <v>1500000</v>
      </c>
      <c r="AF181" s="18">
        <f t="shared" si="54"/>
        <v>1323024</v>
      </c>
      <c r="AG181" s="18">
        <f t="shared" si="55"/>
        <v>1521477</v>
      </c>
      <c r="AH181" s="18" t="str">
        <f t="shared" si="56"/>
        <v/>
      </c>
      <c r="AI181" s="102">
        <f t="shared" si="57"/>
        <v>1445355.8714771117</v>
      </c>
      <c r="AJ181" s="39">
        <f t="shared" si="63"/>
        <v>108907.72800403101</v>
      </c>
      <c r="AK181" s="35">
        <f t="shared" si="64"/>
        <v>7.5350112836038416E-2</v>
      </c>
      <c r="AL181" s="34"/>
      <c r="AM181" s="42"/>
    </row>
    <row r="182" spans="1:39" s="17" customFormat="1" ht="93" customHeight="1" x14ac:dyDescent="0.25">
      <c r="A182" s="81">
        <v>176</v>
      </c>
      <c r="B182" s="82" t="s">
        <v>256</v>
      </c>
      <c r="C182" s="82" t="s">
        <v>925</v>
      </c>
      <c r="D182" s="83" t="s">
        <v>1391</v>
      </c>
      <c r="E182" s="64">
        <v>54369</v>
      </c>
      <c r="F182" s="65">
        <v>54369</v>
      </c>
      <c r="G182" s="25" t="s">
        <v>1392</v>
      </c>
      <c r="H182" s="52" t="s">
        <v>1393</v>
      </c>
      <c r="I182" s="62">
        <v>350000</v>
      </c>
      <c r="J182" s="66">
        <v>350000</v>
      </c>
      <c r="K182" s="28" t="s">
        <v>1394</v>
      </c>
      <c r="L182" s="55" t="s">
        <v>1395</v>
      </c>
      <c r="M182" s="67">
        <v>58230</v>
      </c>
      <c r="N182" s="68">
        <v>58230</v>
      </c>
      <c r="O182" s="25" t="s">
        <v>1398</v>
      </c>
      <c r="P182" s="75" t="s">
        <v>1399</v>
      </c>
      <c r="Q182" s="69">
        <v>66965</v>
      </c>
      <c r="R182" s="63">
        <v>66965</v>
      </c>
      <c r="S182" s="24" t="s">
        <v>80</v>
      </c>
      <c r="T182" s="54" t="s">
        <v>81</v>
      </c>
      <c r="U182" s="18">
        <v>71836</v>
      </c>
      <c r="V182" s="18">
        <v>71836</v>
      </c>
      <c r="W182" s="18" t="s">
        <v>1396</v>
      </c>
      <c r="X182" s="77" t="s">
        <v>1397</v>
      </c>
      <c r="Y182" s="50">
        <f t="shared" si="58"/>
        <v>88176.17161035251</v>
      </c>
      <c r="Z182" s="36">
        <f t="shared" si="59"/>
        <v>128603.1212510023</v>
      </c>
      <c r="AA182" s="35">
        <f t="shared" si="60"/>
        <v>1.4584793023141795</v>
      </c>
      <c r="AB182" s="36">
        <f t="shared" si="61"/>
        <v>216779.29286135483</v>
      </c>
      <c r="AC182" s="36">
        <f t="shared" si="62"/>
        <v>-40426.949640649793</v>
      </c>
      <c r="AD182" s="18">
        <f t="shared" si="52"/>
        <v>54369</v>
      </c>
      <c r="AE182" s="18" t="str">
        <f t="shared" si="53"/>
        <v/>
      </c>
      <c r="AF182" s="18">
        <f t="shared" si="54"/>
        <v>58230</v>
      </c>
      <c r="AG182" s="18">
        <f t="shared" si="55"/>
        <v>66965</v>
      </c>
      <c r="AH182" s="18">
        <f t="shared" si="56"/>
        <v>71836</v>
      </c>
      <c r="AI182" s="102">
        <f t="shared" si="57"/>
        <v>62470.07646825433</v>
      </c>
      <c r="AJ182" s="39">
        <f t="shared" si="63"/>
        <v>7978.1614841181718</v>
      </c>
      <c r="AK182" s="35">
        <f t="shared" si="64"/>
        <v>0.12771172912158138</v>
      </c>
      <c r="AL182" s="34"/>
      <c r="AM182" s="42"/>
    </row>
    <row r="183" spans="1:39" s="17" customFormat="1" ht="93" customHeight="1" x14ac:dyDescent="0.25">
      <c r="A183" s="81">
        <v>177</v>
      </c>
      <c r="B183" s="82" t="s">
        <v>257</v>
      </c>
      <c r="C183" s="82" t="s">
        <v>926</v>
      </c>
      <c r="D183" s="83" t="s">
        <v>1391</v>
      </c>
      <c r="E183" s="64">
        <v>62157</v>
      </c>
      <c r="F183" s="65">
        <v>62157</v>
      </c>
      <c r="G183" s="25" t="s">
        <v>1392</v>
      </c>
      <c r="H183" s="52" t="s">
        <v>1393</v>
      </c>
      <c r="I183" s="62">
        <v>450000</v>
      </c>
      <c r="J183" s="66">
        <v>450000</v>
      </c>
      <c r="K183" s="28" t="s">
        <v>1394</v>
      </c>
      <c r="L183" s="55" t="s">
        <v>1395</v>
      </c>
      <c r="M183" s="67">
        <v>66572</v>
      </c>
      <c r="N183" s="68">
        <v>66572</v>
      </c>
      <c r="O183" s="25" t="s">
        <v>1398</v>
      </c>
      <c r="P183" s="75" t="s">
        <v>1399</v>
      </c>
      <c r="Q183" s="69">
        <v>76558</v>
      </c>
      <c r="R183" s="63">
        <v>76558</v>
      </c>
      <c r="S183" s="24" t="s">
        <v>80</v>
      </c>
      <c r="T183" s="54" t="s">
        <v>81</v>
      </c>
      <c r="U183" s="18">
        <v>82126</v>
      </c>
      <c r="V183" s="18">
        <v>82126</v>
      </c>
      <c r="W183" s="18" t="s">
        <v>1396</v>
      </c>
      <c r="X183" s="77" t="s">
        <v>1397</v>
      </c>
      <c r="Y183" s="50">
        <f t="shared" si="58"/>
        <v>103203.18078427202</v>
      </c>
      <c r="Z183" s="36">
        <f t="shared" si="59"/>
        <v>169296.73989714036</v>
      </c>
      <c r="AA183" s="35">
        <f t="shared" si="60"/>
        <v>1.6404217254798108</v>
      </c>
      <c r="AB183" s="36">
        <f t="shared" si="61"/>
        <v>272499.92068141239</v>
      </c>
      <c r="AC183" s="36">
        <f t="shared" si="62"/>
        <v>-66093.559112868345</v>
      </c>
      <c r="AD183" s="18">
        <f t="shared" si="52"/>
        <v>62157</v>
      </c>
      <c r="AE183" s="18" t="str">
        <f t="shared" si="53"/>
        <v/>
      </c>
      <c r="AF183" s="18">
        <f t="shared" si="54"/>
        <v>66572</v>
      </c>
      <c r="AG183" s="18">
        <f t="shared" si="55"/>
        <v>76558</v>
      </c>
      <c r="AH183" s="18">
        <f t="shared" si="56"/>
        <v>82126</v>
      </c>
      <c r="AI183" s="102">
        <f t="shared" si="57"/>
        <v>71418.911196079513</v>
      </c>
      <c r="AJ183" s="39">
        <f t="shared" si="63"/>
        <v>9120.9087769074122</v>
      </c>
      <c r="AK183" s="35">
        <f t="shared" si="64"/>
        <v>0.12770999479208103</v>
      </c>
      <c r="AL183" s="34"/>
      <c r="AM183" s="42"/>
    </row>
    <row r="184" spans="1:39" s="17" customFormat="1" ht="93" customHeight="1" x14ac:dyDescent="0.25">
      <c r="A184" s="81">
        <v>178</v>
      </c>
      <c r="B184" s="82" t="s">
        <v>258</v>
      </c>
      <c r="C184" s="82" t="s">
        <v>927</v>
      </c>
      <c r="D184" s="83" t="s">
        <v>1391</v>
      </c>
      <c r="E184" s="64">
        <v>808122</v>
      </c>
      <c r="F184" s="65">
        <v>808122</v>
      </c>
      <c r="G184" s="25" t="s">
        <v>1392</v>
      </c>
      <c r="H184" s="52" t="s">
        <v>1393</v>
      </c>
      <c r="I184" s="62">
        <v>700000</v>
      </c>
      <c r="J184" s="66">
        <v>700000</v>
      </c>
      <c r="K184" s="28" t="s">
        <v>1394</v>
      </c>
      <c r="L184" s="55" t="s">
        <v>1395</v>
      </c>
      <c r="M184" s="67">
        <v>864690</v>
      </c>
      <c r="N184" s="68">
        <v>864690</v>
      </c>
      <c r="O184" s="25" t="s">
        <v>1398</v>
      </c>
      <c r="P184" s="75" t="s">
        <v>1399</v>
      </c>
      <c r="Q184" s="69">
        <v>994394</v>
      </c>
      <c r="R184" s="63">
        <v>994394</v>
      </c>
      <c r="S184" s="24" t="s">
        <v>80</v>
      </c>
      <c r="T184" s="54" t="s">
        <v>81</v>
      </c>
      <c r="U184" s="18">
        <v>1066721</v>
      </c>
      <c r="V184" s="18">
        <v>1066721</v>
      </c>
      <c r="W184" s="18" t="s">
        <v>1396</v>
      </c>
      <c r="X184" s="77" t="s">
        <v>1397</v>
      </c>
      <c r="Y184" s="50">
        <f t="shared" si="58"/>
        <v>877018.89329369937</v>
      </c>
      <c r="Z184" s="36">
        <f t="shared" si="59"/>
        <v>146220.17114201465</v>
      </c>
      <c r="AA184" s="35">
        <f t="shared" si="60"/>
        <v>0.16672408343778733</v>
      </c>
      <c r="AB184" s="36">
        <f t="shared" si="61"/>
        <v>1023239.064435714</v>
      </c>
      <c r="AC184" s="36">
        <f t="shared" si="62"/>
        <v>730798.72215168469</v>
      </c>
      <c r="AD184" s="18">
        <f t="shared" si="52"/>
        <v>808122</v>
      </c>
      <c r="AE184" s="18" t="str">
        <f t="shared" si="53"/>
        <v/>
      </c>
      <c r="AF184" s="18">
        <f t="shared" si="54"/>
        <v>864690</v>
      </c>
      <c r="AG184" s="18">
        <f t="shared" si="55"/>
        <v>994394</v>
      </c>
      <c r="AH184" s="18" t="str">
        <f t="shared" si="56"/>
        <v/>
      </c>
      <c r="AI184" s="102">
        <f t="shared" si="57"/>
        <v>885724.42391567898</v>
      </c>
      <c r="AJ184" s="39">
        <f t="shared" si="63"/>
        <v>95498.974011940751</v>
      </c>
      <c r="AK184" s="35">
        <f t="shared" si="64"/>
        <v>0.10782018812324437</v>
      </c>
      <c r="AL184" s="34"/>
      <c r="AM184" s="42"/>
    </row>
    <row r="185" spans="1:39" s="17" customFormat="1" ht="93" customHeight="1" x14ac:dyDescent="0.25">
      <c r="A185" s="81">
        <v>179</v>
      </c>
      <c r="B185" s="82" t="s">
        <v>259</v>
      </c>
      <c r="C185" s="82" t="s">
        <v>928</v>
      </c>
      <c r="D185" s="83" t="s">
        <v>1391</v>
      </c>
      <c r="E185" s="64">
        <v>9003</v>
      </c>
      <c r="F185" s="65">
        <v>9003</v>
      </c>
      <c r="G185" s="25" t="s">
        <v>1392</v>
      </c>
      <c r="H185" s="52" t="s">
        <v>1393</v>
      </c>
      <c r="I185" s="62">
        <v>80000</v>
      </c>
      <c r="J185" s="66">
        <v>80000</v>
      </c>
      <c r="K185" s="28" t="s">
        <v>1394</v>
      </c>
      <c r="L185" s="55" t="s">
        <v>1395</v>
      </c>
      <c r="M185" s="67">
        <v>9643</v>
      </c>
      <c r="N185" s="68">
        <v>9643</v>
      </c>
      <c r="O185" s="25" t="s">
        <v>1398</v>
      </c>
      <c r="P185" s="75" t="s">
        <v>1399</v>
      </c>
      <c r="Q185" s="69">
        <v>11089</v>
      </c>
      <c r="R185" s="63">
        <v>11089</v>
      </c>
      <c r="S185" s="24" t="s">
        <v>80</v>
      </c>
      <c r="T185" s="54" t="s">
        <v>81</v>
      </c>
      <c r="U185" s="18">
        <v>11896</v>
      </c>
      <c r="V185" s="18">
        <v>11896</v>
      </c>
      <c r="W185" s="18" t="s">
        <v>1396</v>
      </c>
      <c r="X185" s="77" t="s">
        <v>1397</v>
      </c>
      <c r="Y185" s="50">
        <f t="shared" si="58"/>
        <v>15573.870121739907</v>
      </c>
      <c r="Z185" s="36">
        <f t="shared" si="59"/>
        <v>31143.627609833766</v>
      </c>
      <c r="AA185" s="35">
        <f t="shared" si="60"/>
        <v>1.999735927318393</v>
      </c>
      <c r="AB185" s="36">
        <f t="shared" si="61"/>
        <v>46717.497731573676</v>
      </c>
      <c r="AC185" s="36">
        <f t="shared" si="62"/>
        <v>-15569.757488093859</v>
      </c>
      <c r="AD185" s="18">
        <f t="shared" si="52"/>
        <v>9003</v>
      </c>
      <c r="AE185" s="18" t="str">
        <f t="shared" si="53"/>
        <v/>
      </c>
      <c r="AF185" s="18">
        <f t="shared" si="54"/>
        <v>9643</v>
      </c>
      <c r="AG185" s="18">
        <f t="shared" si="55"/>
        <v>11089</v>
      </c>
      <c r="AH185" s="18">
        <f t="shared" si="56"/>
        <v>11896</v>
      </c>
      <c r="AI185" s="102">
        <f t="shared" si="57"/>
        <v>10344.82597009826</v>
      </c>
      <c r="AJ185" s="39">
        <f t="shared" si="63"/>
        <v>1321.2563150274816</v>
      </c>
      <c r="AK185" s="35">
        <f t="shared" si="64"/>
        <v>0.12772146373912674</v>
      </c>
      <c r="AL185" s="34"/>
      <c r="AM185" s="42"/>
    </row>
    <row r="186" spans="1:39" s="17" customFormat="1" ht="93" customHeight="1" x14ac:dyDescent="0.25">
      <c r="A186" s="81">
        <v>180</v>
      </c>
      <c r="B186" s="82" t="s">
        <v>260</v>
      </c>
      <c r="C186" s="82" t="s">
        <v>929</v>
      </c>
      <c r="D186" s="83" t="s">
        <v>1391</v>
      </c>
      <c r="E186" s="64">
        <v>10747</v>
      </c>
      <c r="F186" s="65">
        <v>10747</v>
      </c>
      <c r="G186" s="25" t="s">
        <v>1392</v>
      </c>
      <c r="H186" s="52" t="s">
        <v>1393</v>
      </c>
      <c r="I186" s="62">
        <v>70000</v>
      </c>
      <c r="J186" s="66">
        <v>70000</v>
      </c>
      <c r="K186" s="28" t="s">
        <v>1394</v>
      </c>
      <c r="L186" s="55" t="s">
        <v>1395</v>
      </c>
      <c r="M186" s="67">
        <v>11510</v>
      </c>
      <c r="N186" s="68">
        <v>11510</v>
      </c>
      <c r="O186" s="25" t="s">
        <v>1398</v>
      </c>
      <c r="P186" s="75" t="s">
        <v>1399</v>
      </c>
      <c r="Q186" s="69">
        <v>13237</v>
      </c>
      <c r="R186" s="63">
        <v>13237</v>
      </c>
      <c r="S186" s="24" t="s">
        <v>80</v>
      </c>
      <c r="T186" s="54" t="s">
        <v>81</v>
      </c>
      <c r="U186" s="18">
        <v>14199</v>
      </c>
      <c r="V186" s="18">
        <v>14199</v>
      </c>
      <c r="W186" s="18" t="s">
        <v>1396</v>
      </c>
      <c r="X186" s="77" t="s">
        <v>1397</v>
      </c>
      <c r="Y186" s="50">
        <f t="shared" si="58"/>
        <v>17470.349292509069</v>
      </c>
      <c r="Z186" s="36">
        <f t="shared" si="59"/>
        <v>25785.291491468543</v>
      </c>
      <c r="AA186" s="35">
        <f t="shared" si="60"/>
        <v>1.4759459619118636</v>
      </c>
      <c r="AB186" s="36">
        <f t="shared" si="61"/>
        <v>43255.640783977607</v>
      </c>
      <c r="AC186" s="36">
        <f t="shared" si="62"/>
        <v>-8314.9421989594739</v>
      </c>
      <c r="AD186" s="18">
        <f t="shared" si="52"/>
        <v>10747</v>
      </c>
      <c r="AE186" s="18" t="str">
        <f t="shared" si="53"/>
        <v/>
      </c>
      <c r="AF186" s="18">
        <f t="shared" si="54"/>
        <v>11510</v>
      </c>
      <c r="AG186" s="18">
        <f t="shared" si="55"/>
        <v>13237</v>
      </c>
      <c r="AH186" s="18">
        <f t="shared" si="56"/>
        <v>14199</v>
      </c>
      <c r="AI186" s="102">
        <f t="shared" si="57"/>
        <v>12348.166453263992</v>
      </c>
      <c r="AJ186" s="39">
        <f t="shared" si="63"/>
        <v>1576.8446076473949</v>
      </c>
      <c r="AK186" s="35">
        <f t="shared" si="64"/>
        <v>0.12769868414193489</v>
      </c>
      <c r="AL186" s="34"/>
      <c r="AM186" s="42"/>
    </row>
    <row r="187" spans="1:39" s="17" customFormat="1" ht="93" customHeight="1" x14ac:dyDescent="0.25">
      <c r="A187" s="81">
        <v>181</v>
      </c>
      <c r="B187" s="82" t="s">
        <v>261</v>
      </c>
      <c r="C187" s="82" t="s">
        <v>930</v>
      </c>
      <c r="D187" s="83" t="s">
        <v>1391</v>
      </c>
      <c r="E187" s="64">
        <v>6129</v>
      </c>
      <c r="F187" s="65">
        <v>6129</v>
      </c>
      <c r="G187" s="25" t="s">
        <v>1392</v>
      </c>
      <c r="H187" s="52" t="s">
        <v>1393</v>
      </c>
      <c r="I187" s="62">
        <v>60000</v>
      </c>
      <c r="J187" s="66">
        <v>60000</v>
      </c>
      <c r="K187" s="28" t="s">
        <v>1394</v>
      </c>
      <c r="L187" s="55" t="s">
        <v>1395</v>
      </c>
      <c r="M187" s="67">
        <v>6565</v>
      </c>
      <c r="N187" s="68">
        <v>6565</v>
      </c>
      <c r="O187" s="25" t="s">
        <v>1398</v>
      </c>
      <c r="P187" s="75" t="s">
        <v>1399</v>
      </c>
      <c r="Q187" s="69">
        <v>7549</v>
      </c>
      <c r="R187" s="63">
        <v>7549</v>
      </c>
      <c r="S187" s="24" t="s">
        <v>80</v>
      </c>
      <c r="T187" s="54" t="s">
        <v>81</v>
      </c>
      <c r="U187" s="18">
        <v>8099</v>
      </c>
      <c r="V187" s="18">
        <v>8099</v>
      </c>
      <c r="W187" s="18" t="s">
        <v>1396</v>
      </c>
      <c r="X187" s="77" t="s">
        <v>1397</v>
      </c>
      <c r="Y187" s="50">
        <f t="shared" si="58"/>
        <v>10809.840483734546</v>
      </c>
      <c r="Z187" s="36">
        <f t="shared" si="59"/>
        <v>23676.904755478492</v>
      </c>
      <c r="AA187" s="35">
        <f t="shared" si="60"/>
        <v>2.1903102817386513</v>
      </c>
      <c r="AB187" s="36">
        <f t="shared" si="61"/>
        <v>34486.745239213036</v>
      </c>
      <c r="AC187" s="36">
        <f t="shared" si="62"/>
        <v>-12867.064271743946</v>
      </c>
      <c r="AD187" s="18">
        <f t="shared" si="52"/>
        <v>6129</v>
      </c>
      <c r="AE187" s="18" t="str">
        <f t="shared" si="53"/>
        <v/>
      </c>
      <c r="AF187" s="18">
        <f t="shared" si="54"/>
        <v>6565</v>
      </c>
      <c r="AG187" s="18">
        <f t="shared" si="55"/>
        <v>7549</v>
      </c>
      <c r="AH187" s="18">
        <f t="shared" si="56"/>
        <v>8099</v>
      </c>
      <c r="AI187" s="102">
        <f t="shared" si="57"/>
        <v>7042.6530538668312</v>
      </c>
      <c r="AJ187" s="39">
        <f t="shared" si="63"/>
        <v>899.59750259027874</v>
      </c>
      <c r="AK187" s="35">
        <f t="shared" si="64"/>
        <v>0.12773559846120017</v>
      </c>
      <c r="AL187" s="34"/>
      <c r="AM187" s="42"/>
    </row>
    <row r="188" spans="1:39" s="17" customFormat="1" ht="93" customHeight="1" x14ac:dyDescent="0.25">
      <c r="A188" s="81">
        <v>182</v>
      </c>
      <c r="B188" s="82" t="s">
        <v>262</v>
      </c>
      <c r="C188" s="82" t="s">
        <v>931</v>
      </c>
      <c r="D188" s="83" t="s">
        <v>1391</v>
      </c>
      <c r="E188" s="64">
        <v>28624</v>
      </c>
      <c r="F188" s="65">
        <v>28624</v>
      </c>
      <c r="G188" s="25" t="s">
        <v>1392</v>
      </c>
      <c r="H188" s="52" t="s">
        <v>1393</v>
      </c>
      <c r="I188" s="62">
        <v>150000</v>
      </c>
      <c r="J188" s="66">
        <v>150000</v>
      </c>
      <c r="K188" s="28" t="s">
        <v>1394</v>
      </c>
      <c r="L188" s="55" t="s">
        <v>1395</v>
      </c>
      <c r="M188" s="67">
        <v>30657</v>
      </c>
      <c r="N188" s="68">
        <v>30657</v>
      </c>
      <c r="O188" s="25" t="s">
        <v>1398</v>
      </c>
      <c r="P188" s="75" t="s">
        <v>1399</v>
      </c>
      <c r="Q188" s="69">
        <v>35255</v>
      </c>
      <c r="R188" s="63">
        <v>35255</v>
      </c>
      <c r="S188" s="24" t="s">
        <v>80</v>
      </c>
      <c r="T188" s="54" t="s">
        <v>81</v>
      </c>
      <c r="U188" s="18">
        <v>37820</v>
      </c>
      <c r="V188" s="18">
        <v>37820</v>
      </c>
      <c r="W188" s="18" t="s">
        <v>1396</v>
      </c>
      <c r="X188" s="77" t="s">
        <v>1397</v>
      </c>
      <c r="Y188" s="50">
        <f t="shared" si="58"/>
        <v>44551.127120152094</v>
      </c>
      <c r="Z188" s="36">
        <f t="shared" si="59"/>
        <v>52410.567404865978</v>
      </c>
      <c r="AA188" s="35">
        <f t="shared" si="60"/>
        <v>1.1764139493826358</v>
      </c>
      <c r="AB188" s="36">
        <f t="shared" si="61"/>
        <v>96961.694525018072</v>
      </c>
      <c r="AC188" s="36">
        <f t="shared" si="62"/>
        <v>-7859.4402847138845</v>
      </c>
      <c r="AD188" s="18">
        <f t="shared" si="52"/>
        <v>28624</v>
      </c>
      <c r="AE188" s="18" t="str">
        <f t="shared" si="53"/>
        <v/>
      </c>
      <c r="AF188" s="18">
        <f t="shared" si="54"/>
        <v>30657</v>
      </c>
      <c r="AG188" s="18">
        <f t="shared" si="55"/>
        <v>35255</v>
      </c>
      <c r="AH188" s="18">
        <f t="shared" si="56"/>
        <v>37820</v>
      </c>
      <c r="AI188" s="102">
        <f t="shared" si="57"/>
        <v>32888.991391501149</v>
      </c>
      <c r="AJ188" s="39">
        <f t="shared" si="63"/>
        <v>4200.1891227261031</v>
      </c>
      <c r="AK188" s="35">
        <f t="shared" si="64"/>
        <v>0.12770805503666113</v>
      </c>
      <c r="AL188" s="34"/>
      <c r="AM188" s="42"/>
    </row>
    <row r="189" spans="1:39" s="17" customFormat="1" ht="93" customHeight="1" x14ac:dyDescent="0.25">
      <c r="A189" s="81">
        <v>183</v>
      </c>
      <c r="B189" s="82" t="s">
        <v>263</v>
      </c>
      <c r="C189" s="82" t="s">
        <v>932</v>
      </c>
      <c r="D189" s="83" t="s">
        <v>1391</v>
      </c>
      <c r="E189" s="64">
        <v>23648</v>
      </c>
      <c r="F189" s="65">
        <v>23648</v>
      </c>
      <c r="G189" s="25" t="s">
        <v>1392</v>
      </c>
      <c r="H189" s="52" t="s">
        <v>1393</v>
      </c>
      <c r="I189" s="62">
        <v>140000</v>
      </c>
      <c r="J189" s="66">
        <v>140000</v>
      </c>
      <c r="K189" s="28" t="s">
        <v>1394</v>
      </c>
      <c r="L189" s="55" t="s">
        <v>1395</v>
      </c>
      <c r="M189" s="67">
        <v>25327</v>
      </c>
      <c r="N189" s="68">
        <v>25327</v>
      </c>
      <c r="O189" s="25" t="s">
        <v>1398</v>
      </c>
      <c r="P189" s="75" t="s">
        <v>1399</v>
      </c>
      <c r="Q189" s="69">
        <v>29126</v>
      </c>
      <c r="R189" s="63">
        <v>29126</v>
      </c>
      <c r="S189" s="24" t="s">
        <v>80</v>
      </c>
      <c r="T189" s="54" t="s">
        <v>81</v>
      </c>
      <c r="U189" s="18">
        <v>31244</v>
      </c>
      <c r="V189" s="18">
        <v>31244</v>
      </c>
      <c r="W189" s="18" t="s">
        <v>1396</v>
      </c>
      <c r="X189" s="77" t="s">
        <v>1397</v>
      </c>
      <c r="Y189" s="50">
        <f t="shared" si="58"/>
        <v>37714.706767155061</v>
      </c>
      <c r="Z189" s="36">
        <f t="shared" si="59"/>
        <v>50474.276715966917</v>
      </c>
      <c r="AA189" s="35">
        <f t="shared" si="60"/>
        <v>1.3383181533821149</v>
      </c>
      <c r="AB189" s="36">
        <f t="shared" si="61"/>
        <v>88188.983483121978</v>
      </c>
      <c r="AC189" s="36">
        <f t="shared" si="62"/>
        <v>-12759.569948811855</v>
      </c>
      <c r="AD189" s="18">
        <f t="shared" si="52"/>
        <v>23648</v>
      </c>
      <c r="AE189" s="18" t="str">
        <f t="shared" si="53"/>
        <v/>
      </c>
      <c r="AF189" s="18">
        <f t="shared" si="54"/>
        <v>25327</v>
      </c>
      <c r="AG189" s="18">
        <f t="shared" si="55"/>
        <v>29126</v>
      </c>
      <c r="AH189" s="18">
        <f t="shared" si="56"/>
        <v>31244</v>
      </c>
      <c r="AI189" s="102">
        <f t="shared" si="57"/>
        <v>27171.04929294988</v>
      </c>
      <c r="AJ189" s="39">
        <f t="shared" si="63"/>
        <v>3469.5815669904637</v>
      </c>
      <c r="AK189" s="35">
        <f t="shared" si="64"/>
        <v>0.12769405883381627</v>
      </c>
      <c r="AL189" s="34"/>
      <c r="AM189" s="42"/>
    </row>
    <row r="190" spans="1:39" s="17" customFormat="1" ht="93" customHeight="1" x14ac:dyDescent="0.25">
      <c r="A190" s="81">
        <v>184</v>
      </c>
      <c r="B190" s="82" t="s">
        <v>264</v>
      </c>
      <c r="C190" s="82" t="s">
        <v>933</v>
      </c>
      <c r="D190" s="83" t="s">
        <v>1391</v>
      </c>
      <c r="E190" s="64">
        <v>31889</v>
      </c>
      <c r="F190" s="65">
        <v>31889</v>
      </c>
      <c r="G190" s="25" t="s">
        <v>1392</v>
      </c>
      <c r="H190" s="52" t="s">
        <v>1393</v>
      </c>
      <c r="I190" s="62">
        <v>380000</v>
      </c>
      <c r="J190" s="66">
        <v>380000</v>
      </c>
      <c r="K190" s="28" t="s">
        <v>1394</v>
      </c>
      <c r="L190" s="55" t="s">
        <v>1395</v>
      </c>
      <c r="M190" s="67">
        <v>34155</v>
      </c>
      <c r="N190" s="68">
        <v>34155</v>
      </c>
      <c r="O190" s="25" t="s">
        <v>1398</v>
      </c>
      <c r="P190" s="75" t="s">
        <v>1399</v>
      </c>
      <c r="Q190" s="69">
        <v>39278</v>
      </c>
      <c r="R190" s="63">
        <v>39278</v>
      </c>
      <c r="S190" s="24" t="s">
        <v>80</v>
      </c>
      <c r="T190" s="54" t="s">
        <v>81</v>
      </c>
      <c r="U190" s="18">
        <v>42135</v>
      </c>
      <c r="V190" s="18">
        <v>42135</v>
      </c>
      <c r="W190" s="18" t="s">
        <v>1396</v>
      </c>
      <c r="X190" s="77" t="s">
        <v>1397</v>
      </c>
      <c r="Y190" s="50">
        <f t="shared" si="58"/>
        <v>58497.085688827945</v>
      </c>
      <c r="Z190" s="36">
        <f t="shared" si="59"/>
        <v>153508.48061687016</v>
      </c>
      <c r="AA190" s="35">
        <f t="shared" si="60"/>
        <v>2.6242073226254408</v>
      </c>
      <c r="AB190" s="36">
        <f t="shared" si="61"/>
        <v>212005.5663056981</v>
      </c>
      <c r="AC190" s="36">
        <f t="shared" si="62"/>
        <v>-95011.394928042224</v>
      </c>
      <c r="AD190" s="18">
        <f t="shared" si="52"/>
        <v>31889</v>
      </c>
      <c r="AE190" s="18" t="str">
        <f t="shared" si="53"/>
        <v/>
      </c>
      <c r="AF190" s="18">
        <f t="shared" si="54"/>
        <v>34155</v>
      </c>
      <c r="AG190" s="18">
        <f t="shared" si="55"/>
        <v>39278</v>
      </c>
      <c r="AH190" s="18">
        <f t="shared" si="56"/>
        <v>42135</v>
      </c>
      <c r="AI190" s="102">
        <f t="shared" si="57"/>
        <v>36641.385628396187</v>
      </c>
      <c r="AJ190" s="39">
        <f t="shared" si="63"/>
        <v>4679.7486666842842</v>
      </c>
      <c r="AK190" s="35">
        <f t="shared" si="64"/>
        <v>0.12771756816580626</v>
      </c>
      <c r="AL190" s="34"/>
      <c r="AM190" s="42"/>
    </row>
    <row r="191" spans="1:39" s="17" customFormat="1" ht="93" customHeight="1" x14ac:dyDescent="0.25">
      <c r="A191" s="81">
        <v>185</v>
      </c>
      <c r="B191" s="82" t="s">
        <v>265</v>
      </c>
      <c r="C191" s="82" t="s">
        <v>934</v>
      </c>
      <c r="D191" s="83" t="s">
        <v>1391</v>
      </c>
      <c r="E191" s="64">
        <v>30275</v>
      </c>
      <c r="F191" s="65">
        <v>30275</v>
      </c>
      <c r="G191" s="25" t="s">
        <v>1392</v>
      </c>
      <c r="H191" s="52" t="s">
        <v>1393</v>
      </c>
      <c r="I191" s="62">
        <v>350000</v>
      </c>
      <c r="J191" s="66">
        <v>350000</v>
      </c>
      <c r="K191" s="28" t="s">
        <v>1394</v>
      </c>
      <c r="L191" s="55" t="s">
        <v>1395</v>
      </c>
      <c r="M191" s="67">
        <v>32425</v>
      </c>
      <c r="N191" s="68">
        <v>32425</v>
      </c>
      <c r="O191" s="25" t="s">
        <v>1398</v>
      </c>
      <c r="P191" s="75" t="s">
        <v>1399</v>
      </c>
      <c r="Q191" s="69">
        <v>37289</v>
      </c>
      <c r="R191" s="63">
        <v>37289</v>
      </c>
      <c r="S191" s="24" t="s">
        <v>80</v>
      </c>
      <c r="T191" s="54" t="s">
        <v>81</v>
      </c>
      <c r="U191" s="18">
        <v>40002</v>
      </c>
      <c r="V191" s="18">
        <v>40002</v>
      </c>
      <c r="W191" s="18" t="s">
        <v>1396</v>
      </c>
      <c r="X191" s="77" t="s">
        <v>1397</v>
      </c>
      <c r="Y191" s="50">
        <f t="shared" si="58"/>
        <v>55199.980542710298</v>
      </c>
      <c r="Z191" s="36">
        <f t="shared" si="59"/>
        <v>140925.82247303013</v>
      </c>
      <c r="AA191" s="35">
        <f t="shared" si="60"/>
        <v>2.5530049302099034</v>
      </c>
      <c r="AB191" s="36">
        <f t="shared" si="61"/>
        <v>196125.80301574041</v>
      </c>
      <c r="AC191" s="36">
        <f t="shared" si="62"/>
        <v>-85725.841930319832</v>
      </c>
      <c r="AD191" s="18">
        <f t="shared" si="52"/>
        <v>30275</v>
      </c>
      <c r="AE191" s="18" t="str">
        <f t="shared" si="53"/>
        <v/>
      </c>
      <c r="AF191" s="18">
        <f t="shared" si="54"/>
        <v>32425</v>
      </c>
      <c r="AG191" s="18">
        <f t="shared" si="55"/>
        <v>37289</v>
      </c>
      <c r="AH191" s="18">
        <f t="shared" si="56"/>
        <v>40002</v>
      </c>
      <c r="AI191" s="102">
        <f t="shared" si="57"/>
        <v>34786.172378553812</v>
      </c>
      <c r="AJ191" s="39">
        <f t="shared" si="63"/>
        <v>4442.8127258153327</v>
      </c>
      <c r="AK191" s="35">
        <f t="shared" si="64"/>
        <v>0.12771778042916823</v>
      </c>
      <c r="AL191" s="34"/>
      <c r="AM191" s="42"/>
    </row>
    <row r="192" spans="1:39" s="17" customFormat="1" ht="93" customHeight="1" x14ac:dyDescent="0.25">
      <c r="A192" s="81">
        <v>186</v>
      </c>
      <c r="B192" s="82" t="s">
        <v>266</v>
      </c>
      <c r="C192" s="82" t="s">
        <v>935</v>
      </c>
      <c r="D192" s="83" t="s">
        <v>1391</v>
      </c>
      <c r="E192" s="64">
        <v>11345</v>
      </c>
      <c r="F192" s="65">
        <v>11345</v>
      </c>
      <c r="G192" s="25" t="s">
        <v>1392</v>
      </c>
      <c r="H192" s="52" t="s">
        <v>1393</v>
      </c>
      <c r="I192" s="62">
        <v>20000</v>
      </c>
      <c r="J192" s="66">
        <v>20000</v>
      </c>
      <c r="K192" s="28" t="s">
        <v>1394</v>
      </c>
      <c r="L192" s="55" t="s">
        <v>1395</v>
      </c>
      <c r="M192" s="67">
        <v>12150</v>
      </c>
      <c r="N192" s="68">
        <v>12150</v>
      </c>
      <c r="O192" s="25" t="s">
        <v>1398</v>
      </c>
      <c r="P192" s="75" t="s">
        <v>1399</v>
      </c>
      <c r="Q192" s="69">
        <v>13973</v>
      </c>
      <c r="R192" s="63">
        <v>13973</v>
      </c>
      <c r="S192" s="24" t="s">
        <v>80</v>
      </c>
      <c r="T192" s="54" t="s">
        <v>81</v>
      </c>
      <c r="U192" s="18">
        <v>14989</v>
      </c>
      <c r="V192" s="18">
        <v>14989</v>
      </c>
      <c r="W192" s="18" t="s">
        <v>1396</v>
      </c>
      <c r="X192" s="77" t="s">
        <v>1397</v>
      </c>
      <c r="Y192" s="50">
        <f t="shared" si="58"/>
        <v>14200.205144289679</v>
      </c>
      <c r="Z192" s="36">
        <f t="shared" si="59"/>
        <v>3400.1104834990306</v>
      </c>
      <c r="AA192" s="35">
        <f t="shared" si="60"/>
        <v>0.23944094109558095</v>
      </c>
      <c r="AB192" s="36">
        <f t="shared" si="61"/>
        <v>17600.31562778871</v>
      </c>
      <c r="AC192" s="36">
        <f t="shared" si="62"/>
        <v>10800.094660790648</v>
      </c>
      <c r="AD192" s="18">
        <f t="shared" si="52"/>
        <v>11345</v>
      </c>
      <c r="AE192" s="18" t="str">
        <f t="shared" si="53"/>
        <v/>
      </c>
      <c r="AF192" s="18">
        <f t="shared" si="54"/>
        <v>12150</v>
      </c>
      <c r="AG192" s="18">
        <f t="shared" si="55"/>
        <v>13973</v>
      </c>
      <c r="AH192" s="18">
        <f t="shared" si="56"/>
        <v>14989</v>
      </c>
      <c r="AI192" s="102">
        <f t="shared" si="57"/>
        <v>13034.992157244573</v>
      </c>
      <c r="AJ192" s="39">
        <f t="shared" si="63"/>
        <v>1664.548262041887</v>
      </c>
      <c r="AK192" s="35">
        <f t="shared" si="64"/>
        <v>0.12769844752969539</v>
      </c>
      <c r="AL192" s="34"/>
      <c r="AM192" s="42"/>
    </row>
    <row r="193" spans="1:39" s="17" customFormat="1" ht="93" customHeight="1" x14ac:dyDescent="0.25">
      <c r="A193" s="81">
        <v>187</v>
      </c>
      <c r="B193" s="82" t="s">
        <v>267</v>
      </c>
      <c r="C193" s="82" t="s">
        <v>936</v>
      </c>
      <c r="D193" s="83" t="s">
        <v>1391</v>
      </c>
      <c r="E193" s="64">
        <v>2997</v>
      </c>
      <c r="F193" s="65">
        <v>2997</v>
      </c>
      <c r="G193" s="25" t="s">
        <v>1392</v>
      </c>
      <c r="H193" s="52" t="s">
        <v>1393</v>
      </c>
      <c r="I193" s="62">
        <v>15000</v>
      </c>
      <c r="J193" s="66">
        <v>15000</v>
      </c>
      <c r="K193" s="28" t="s">
        <v>1394</v>
      </c>
      <c r="L193" s="55" t="s">
        <v>1395</v>
      </c>
      <c r="M193" s="67">
        <v>3209</v>
      </c>
      <c r="N193" s="68">
        <v>3209</v>
      </c>
      <c r="O193" s="25" t="s">
        <v>1398</v>
      </c>
      <c r="P193" s="75" t="s">
        <v>1399</v>
      </c>
      <c r="Q193" s="69">
        <v>3690</v>
      </c>
      <c r="R193" s="63">
        <v>3690</v>
      </c>
      <c r="S193" s="24" t="s">
        <v>80</v>
      </c>
      <c r="T193" s="54" t="s">
        <v>81</v>
      </c>
      <c r="U193" s="18">
        <v>3959</v>
      </c>
      <c r="V193" s="18">
        <v>3959</v>
      </c>
      <c r="W193" s="18" t="s">
        <v>1396</v>
      </c>
      <c r="X193" s="77" t="s">
        <v>1397</v>
      </c>
      <c r="Y193" s="50">
        <f t="shared" si="58"/>
        <v>4621.1697031491221</v>
      </c>
      <c r="Z193" s="36">
        <f t="shared" si="59"/>
        <v>5173.1824344401384</v>
      </c>
      <c r="AA193" s="35">
        <f t="shared" si="60"/>
        <v>1.1194530317540263</v>
      </c>
      <c r="AB193" s="36">
        <f t="shared" si="61"/>
        <v>9794.3521375892597</v>
      </c>
      <c r="AC193" s="36">
        <f t="shared" si="62"/>
        <v>-552.01273129101628</v>
      </c>
      <c r="AD193" s="18">
        <f t="shared" si="52"/>
        <v>2997</v>
      </c>
      <c r="AE193" s="18" t="str">
        <f t="shared" si="53"/>
        <v/>
      </c>
      <c r="AF193" s="18">
        <f t="shared" si="54"/>
        <v>3209</v>
      </c>
      <c r="AG193" s="18">
        <f t="shared" si="55"/>
        <v>3690</v>
      </c>
      <c r="AH193" s="18">
        <f t="shared" si="56"/>
        <v>3959</v>
      </c>
      <c r="AI193" s="102">
        <f t="shared" si="57"/>
        <v>3442.8419176069206</v>
      </c>
      <c r="AJ193" s="39">
        <f t="shared" si="63"/>
        <v>439.39911621819783</v>
      </c>
      <c r="AK193" s="35">
        <f t="shared" si="64"/>
        <v>0.12762686371717558</v>
      </c>
      <c r="AL193" s="34"/>
      <c r="AM193" s="42"/>
    </row>
    <row r="194" spans="1:39" s="17" customFormat="1" ht="93" customHeight="1" x14ac:dyDescent="0.25">
      <c r="A194" s="81">
        <v>188</v>
      </c>
      <c r="B194" s="82" t="s">
        <v>268</v>
      </c>
      <c r="C194" s="82" t="s">
        <v>937</v>
      </c>
      <c r="D194" s="83" t="s">
        <v>1391</v>
      </c>
      <c r="E194" s="64">
        <v>1408</v>
      </c>
      <c r="F194" s="65">
        <v>1408</v>
      </c>
      <c r="G194" s="25" t="s">
        <v>1392</v>
      </c>
      <c r="H194" s="52" t="s">
        <v>1393</v>
      </c>
      <c r="I194" s="62">
        <v>8000</v>
      </c>
      <c r="J194" s="66">
        <v>8000</v>
      </c>
      <c r="K194" s="28" t="s">
        <v>1394</v>
      </c>
      <c r="L194" s="55" t="s">
        <v>1395</v>
      </c>
      <c r="M194" s="67">
        <v>1508</v>
      </c>
      <c r="N194" s="68">
        <v>1508</v>
      </c>
      <c r="O194" s="25" t="s">
        <v>1398</v>
      </c>
      <c r="P194" s="75" t="s">
        <v>1399</v>
      </c>
      <c r="Q194" s="69">
        <v>1734</v>
      </c>
      <c r="R194" s="63">
        <v>1734</v>
      </c>
      <c r="S194" s="24" t="s">
        <v>80</v>
      </c>
      <c r="T194" s="54" t="s">
        <v>81</v>
      </c>
      <c r="U194" s="18">
        <v>1860</v>
      </c>
      <c r="V194" s="18">
        <v>1860</v>
      </c>
      <c r="W194" s="18" t="s">
        <v>1396</v>
      </c>
      <c r="X194" s="77" t="s">
        <v>1397</v>
      </c>
      <c r="Y194" s="50">
        <f t="shared" si="58"/>
        <v>2227.056341010556</v>
      </c>
      <c r="Z194" s="36">
        <f t="shared" si="59"/>
        <v>2855.4712395679981</v>
      </c>
      <c r="AA194" s="35">
        <f t="shared" si="60"/>
        <v>1.2821728786045397</v>
      </c>
      <c r="AB194" s="36">
        <f t="shared" si="61"/>
        <v>5082.5275805785541</v>
      </c>
      <c r="AC194" s="36">
        <f t="shared" si="62"/>
        <v>-628.41489855744203</v>
      </c>
      <c r="AD194" s="18">
        <f t="shared" si="52"/>
        <v>1408</v>
      </c>
      <c r="AE194" s="18" t="str">
        <f t="shared" si="53"/>
        <v/>
      </c>
      <c r="AF194" s="18">
        <f t="shared" si="54"/>
        <v>1508</v>
      </c>
      <c r="AG194" s="18">
        <f t="shared" si="55"/>
        <v>1734</v>
      </c>
      <c r="AH194" s="18">
        <f t="shared" si="56"/>
        <v>1860</v>
      </c>
      <c r="AI194" s="102">
        <f t="shared" si="57"/>
        <v>1617.6758737984819</v>
      </c>
      <c r="AJ194" s="39">
        <f t="shared" si="63"/>
        <v>206.44531156378113</v>
      </c>
      <c r="AK194" s="35">
        <f t="shared" si="64"/>
        <v>0.12761846480347433</v>
      </c>
      <c r="AL194" s="34"/>
      <c r="AM194" s="42"/>
    </row>
    <row r="195" spans="1:39" s="17" customFormat="1" ht="93" customHeight="1" x14ac:dyDescent="0.25">
      <c r="A195" s="81">
        <v>189</v>
      </c>
      <c r="B195" s="82" t="s">
        <v>269</v>
      </c>
      <c r="C195" s="82" t="s">
        <v>938</v>
      </c>
      <c r="D195" s="83" t="s">
        <v>1391</v>
      </c>
      <c r="E195" s="64">
        <v>8999</v>
      </c>
      <c r="F195" s="65">
        <v>8999</v>
      </c>
      <c r="G195" s="25" t="s">
        <v>1392</v>
      </c>
      <c r="H195" s="52" t="s">
        <v>1393</v>
      </c>
      <c r="I195" s="62">
        <v>30000</v>
      </c>
      <c r="J195" s="66">
        <v>30000</v>
      </c>
      <c r="K195" s="28" t="s">
        <v>1394</v>
      </c>
      <c r="L195" s="55" t="s">
        <v>1395</v>
      </c>
      <c r="M195" s="67">
        <v>9638</v>
      </c>
      <c r="N195" s="68">
        <v>9638</v>
      </c>
      <c r="O195" s="25" t="s">
        <v>1398</v>
      </c>
      <c r="P195" s="75" t="s">
        <v>1399</v>
      </c>
      <c r="Q195" s="69">
        <v>11084</v>
      </c>
      <c r="R195" s="63">
        <v>11084</v>
      </c>
      <c r="S195" s="24" t="s">
        <v>80</v>
      </c>
      <c r="T195" s="54" t="s">
        <v>81</v>
      </c>
      <c r="U195" s="18">
        <v>11890</v>
      </c>
      <c r="V195" s="18">
        <v>11890</v>
      </c>
      <c r="W195" s="18" t="s">
        <v>1396</v>
      </c>
      <c r="X195" s="77" t="s">
        <v>1397</v>
      </c>
      <c r="Y195" s="50">
        <f t="shared" si="58"/>
        <v>12794.878319045552</v>
      </c>
      <c r="Z195" s="36">
        <f t="shared" si="59"/>
        <v>8838.4548536494767</v>
      </c>
      <c r="AA195" s="35">
        <f t="shared" si="60"/>
        <v>0.69078068843321294</v>
      </c>
      <c r="AB195" s="36">
        <f t="shared" si="61"/>
        <v>21633.333172695027</v>
      </c>
      <c r="AC195" s="36">
        <f t="shared" si="62"/>
        <v>3956.4234653960757</v>
      </c>
      <c r="AD195" s="18">
        <f t="shared" si="52"/>
        <v>8999</v>
      </c>
      <c r="AE195" s="18" t="str">
        <f t="shared" si="53"/>
        <v/>
      </c>
      <c r="AF195" s="18">
        <f t="shared" si="54"/>
        <v>9638</v>
      </c>
      <c r="AG195" s="18">
        <f t="shared" si="55"/>
        <v>11084</v>
      </c>
      <c r="AH195" s="18">
        <f t="shared" si="56"/>
        <v>11890</v>
      </c>
      <c r="AI195" s="102">
        <f t="shared" si="57"/>
        <v>10339.865424876803</v>
      </c>
      <c r="AJ195" s="39">
        <f t="shared" si="63"/>
        <v>1320.5265048456997</v>
      </c>
      <c r="AK195" s="35">
        <f t="shared" si="64"/>
        <v>0.1277121558728056</v>
      </c>
      <c r="AL195" s="34"/>
      <c r="AM195" s="42"/>
    </row>
    <row r="196" spans="1:39" s="17" customFormat="1" ht="93" customHeight="1" x14ac:dyDescent="0.25">
      <c r="A196" s="81">
        <v>190</v>
      </c>
      <c r="B196" s="82" t="s">
        <v>270</v>
      </c>
      <c r="C196" s="82" t="s">
        <v>939</v>
      </c>
      <c r="D196" s="83" t="s">
        <v>1391</v>
      </c>
      <c r="E196" s="64">
        <v>17842</v>
      </c>
      <c r="F196" s="65">
        <v>17842</v>
      </c>
      <c r="G196" s="25" t="s">
        <v>1392</v>
      </c>
      <c r="H196" s="52" t="s">
        <v>1393</v>
      </c>
      <c r="I196" s="62">
        <v>50000</v>
      </c>
      <c r="J196" s="66">
        <v>50000</v>
      </c>
      <c r="K196" s="28" t="s">
        <v>1394</v>
      </c>
      <c r="L196" s="55" t="s">
        <v>1395</v>
      </c>
      <c r="M196" s="67">
        <v>19110</v>
      </c>
      <c r="N196" s="68">
        <v>19110</v>
      </c>
      <c r="O196" s="25" t="s">
        <v>1398</v>
      </c>
      <c r="P196" s="75" t="s">
        <v>1399</v>
      </c>
      <c r="Q196" s="69">
        <v>21976</v>
      </c>
      <c r="R196" s="63">
        <v>21976</v>
      </c>
      <c r="S196" s="24" t="s">
        <v>80</v>
      </c>
      <c r="T196" s="54" t="s">
        <v>81</v>
      </c>
      <c r="U196" s="18">
        <v>23575</v>
      </c>
      <c r="V196" s="18">
        <v>23575</v>
      </c>
      <c r="W196" s="18" t="s">
        <v>1396</v>
      </c>
      <c r="X196" s="77" t="s">
        <v>1397</v>
      </c>
      <c r="Y196" s="50">
        <f t="shared" si="58"/>
        <v>24502.754845351406</v>
      </c>
      <c r="Z196" s="36">
        <f t="shared" si="59"/>
        <v>13330.840776185123</v>
      </c>
      <c r="AA196" s="35">
        <f t="shared" si="60"/>
        <v>0.54405477507824851</v>
      </c>
      <c r="AB196" s="36">
        <f t="shared" si="61"/>
        <v>37833.59562153653</v>
      </c>
      <c r="AC196" s="36">
        <f t="shared" si="62"/>
        <v>11171.914069166283</v>
      </c>
      <c r="AD196" s="18">
        <f t="shared" si="52"/>
        <v>17842</v>
      </c>
      <c r="AE196" s="18" t="str">
        <f t="shared" si="53"/>
        <v/>
      </c>
      <c r="AF196" s="18">
        <f t="shared" si="54"/>
        <v>19110</v>
      </c>
      <c r="AG196" s="18">
        <f t="shared" si="55"/>
        <v>21976</v>
      </c>
      <c r="AH196" s="18">
        <f t="shared" si="56"/>
        <v>23575</v>
      </c>
      <c r="AI196" s="102">
        <f t="shared" si="57"/>
        <v>20501.051776809345</v>
      </c>
      <c r="AJ196" s="39">
        <f t="shared" si="63"/>
        <v>2618.3972674137895</v>
      </c>
      <c r="AK196" s="35">
        <f t="shared" si="64"/>
        <v>0.12772014313800734</v>
      </c>
      <c r="AL196" s="34"/>
      <c r="AM196" s="42"/>
    </row>
    <row r="197" spans="1:39" s="17" customFormat="1" ht="93" customHeight="1" x14ac:dyDescent="0.25">
      <c r="A197" s="81">
        <v>191</v>
      </c>
      <c r="B197" s="82" t="s">
        <v>271</v>
      </c>
      <c r="C197" s="82" t="s">
        <v>940</v>
      </c>
      <c r="D197" s="83" t="s">
        <v>1391</v>
      </c>
      <c r="E197" s="64">
        <v>113297</v>
      </c>
      <c r="F197" s="65">
        <v>113297</v>
      </c>
      <c r="G197" s="25" t="s">
        <v>1392</v>
      </c>
      <c r="H197" s="52" t="s">
        <v>1393</v>
      </c>
      <c r="I197" s="62">
        <v>200000</v>
      </c>
      <c r="J197" s="66">
        <v>200000</v>
      </c>
      <c r="K197" s="28" t="s">
        <v>1394</v>
      </c>
      <c r="L197" s="55" t="s">
        <v>1395</v>
      </c>
      <c r="M197" s="67">
        <v>121343</v>
      </c>
      <c r="N197" s="68">
        <v>121343</v>
      </c>
      <c r="O197" s="25" t="s">
        <v>1398</v>
      </c>
      <c r="P197" s="75" t="s">
        <v>1399</v>
      </c>
      <c r="Q197" s="69">
        <v>139545</v>
      </c>
      <c r="R197" s="63">
        <v>139545</v>
      </c>
      <c r="S197" s="24" t="s">
        <v>80</v>
      </c>
      <c r="T197" s="54" t="s">
        <v>81</v>
      </c>
      <c r="U197" s="18">
        <v>149695</v>
      </c>
      <c r="V197" s="18">
        <v>149695</v>
      </c>
      <c r="W197" s="18" t="s">
        <v>1396</v>
      </c>
      <c r="X197" s="77" t="s">
        <v>1397</v>
      </c>
      <c r="Y197" s="50">
        <f t="shared" si="58"/>
        <v>141852.48285997566</v>
      </c>
      <c r="Z197" s="36">
        <f t="shared" si="59"/>
        <v>34063.481281278342</v>
      </c>
      <c r="AA197" s="35">
        <f t="shared" si="60"/>
        <v>0.24013313404533657</v>
      </c>
      <c r="AB197" s="36">
        <f t="shared" si="61"/>
        <v>175915.96414125399</v>
      </c>
      <c r="AC197" s="36">
        <f t="shared" si="62"/>
        <v>107789.00157869732</v>
      </c>
      <c r="AD197" s="18">
        <f t="shared" si="52"/>
        <v>113297</v>
      </c>
      <c r="AE197" s="18" t="str">
        <f t="shared" si="53"/>
        <v/>
      </c>
      <c r="AF197" s="18">
        <f t="shared" si="54"/>
        <v>121343</v>
      </c>
      <c r="AG197" s="18">
        <f t="shared" si="55"/>
        <v>139545</v>
      </c>
      <c r="AH197" s="18">
        <f t="shared" si="56"/>
        <v>149695</v>
      </c>
      <c r="AI197" s="102">
        <f t="shared" si="57"/>
        <v>130178.32470737296</v>
      </c>
      <c r="AJ197" s="39">
        <f t="shared" si="63"/>
        <v>16624.984290719396</v>
      </c>
      <c r="AK197" s="35">
        <f t="shared" si="64"/>
        <v>0.12770931203862543</v>
      </c>
      <c r="AL197" s="34"/>
      <c r="AM197" s="42"/>
    </row>
    <row r="198" spans="1:39" s="17" customFormat="1" ht="93" customHeight="1" x14ac:dyDescent="0.25">
      <c r="A198" s="81">
        <v>192</v>
      </c>
      <c r="B198" s="82" t="s">
        <v>272</v>
      </c>
      <c r="C198" s="82" t="s">
        <v>941</v>
      </c>
      <c r="D198" s="83" t="s">
        <v>1391</v>
      </c>
      <c r="E198" s="64">
        <v>78247</v>
      </c>
      <c r="F198" s="65">
        <v>78247</v>
      </c>
      <c r="G198" s="25" t="s">
        <v>1392</v>
      </c>
      <c r="H198" s="52" t="s">
        <v>1393</v>
      </c>
      <c r="I198" s="62">
        <v>250000</v>
      </c>
      <c r="J198" s="66">
        <v>250000</v>
      </c>
      <c r="K198" s="28" t="s">
        <v>1394</v>
      </c>
      <c r="L198" s="55" t="s">
        <v>1395</v>
      </c>
      <c r="M198" s="67">
        <v>83804</v>
      </c>
      <c r="N198" s="68">
        <v>83804</v>
      </c>
      <c r="O198" s="25" t="s">
        <v>1398</v>
      </c>
      <c r="P198" s="75" t="s">
        <v>1399</v>
      </c>
      <c r="Q198" s="69">
        <v>96375</v>
      </c>
      <c r="R198" s="63">
        <v>96375</v>
      </c>
      <c r="S198" s="24" t="s">
        <v>80</v>
      </c>
      <c r="T198" s="54" t="s">
        <v>81</v>
      </c>
      <c r="U198" s="18">
        <v>103385</v>
      </c>
      <c r="V198" s="18">
        <v>103385</v>
      </c>
      <c r="W198" s="18" t="s">
        <v>1396</v>
      </c>
      <c r="X198" s="77" t="s">
        <v>1397</v>
      </c>
      <c r="Y198" s="50">
        <f t="shared" si="58"/>
        <v>110311.01359393723</v>
      </c>
      <c r="Z198" s="36">
        <f t="shared" si="59"/>
        <v>72041.242234570062</v>
      </c>
      <c r="AA198" s="35">
        <f t="shared" si="60"/>
        <v>0.65307388525826671</v>
      </c>
      <c r="AB198" s="36">
        <f t="shared" si="61"/>
        <v>182352.2558285073</v>
      </c>
      <c r="AC198" s="36">
        <f t="shared" si="62"/>
        <v>38269.771359367165</v>
      </c>
      <c r="AD198" s="18">
        <f t="shared" si="52"/>
        <v>78247</v>
      </c>
      <c r="AE198" s="18" t="str">
        <f t="shared" si="53"/>
        <v/>
      </c>
      <c r="AF198" s="18">
        <f t="shared" si="54"/>
        <v>83804</v>
      </c>
      <c r="AG198" s="18">
        <f t="shared" si="55"/>
        <v>96375</v>
      </c>
      <c r="AH198" s="18">
        <f t="shared" si="56"/>
        <v>103385</v>
      </c>
      <c r="AI198" s="102">
        <f t="shared" si="57"/>
        <v>89905.982569804008</v>
      </c>
      <c r="AJ198" s="39">
        <f t="shared" si="63"/>
        <v>11481.9038019253</v>
      </c>
      <c r="AK198" s="35">
        <f t="shared" si="64"/>
        <v>0.12771011976884433</v>
      </c>
      <c r="AL198" s="34"/>
      <c r="AM198" s="42"/>
    </row>
    <row r="199" spans="1:39" s="17" customFormat="1" ht="93" customHeight="1" x14ac:dyDescent="0.25">
      <c r="A199" s="81">
        <v>193</v>
      </c>
      <c r="B199" s="82" t="s">
        <v>273</v>
      </c>
      <c r="C199" s="82" t="s">
        <v>942</v>
      </c>
      <c r="D199" s="83" t="s">
        <v>1391</v>
      </c>
      <c r="E199" s="64">
        <v>185471</v>
      </c>
      <c r="F199" s="65">
        <v>185471</v>
      </c>
      <c r="G199" s="25" t="s">
        <v>1392</v>
      </c>
      <c r="H199" s="52" t="s">
        <v>1393</v>
      </c>
      <c r="I199" s="62">
        <v>400000</v>
      </c>
      <c r="J199" s="66">
        <v>400000</v>
      </c>
      <c r="K199" s="28" t="s">
        <v>1394</v>
      </c>
      <c r="L199" s="55" t="s">
        <v>1395</v>
      </c>
      <c r="M199" s="67">
        <v>198454</v>
      </c>
      <c r="N199" s="68">
        <v>198454</v>
      </c>
      <c r="O199" s="25" t="s">
        <v>1398</v>
      </c>
      <c r="P199" s="75" t="s">
        <v>1399</v>
      </c>
      <c r="Q199" s="69">
        <v>228222</v>
      </c>
      <c r="R199" s="63">
        <v>228222</v>
      </c>
      <c r="S199" s="24" t="s">
        <v>80</v>
      </c>
      <c r="T199" s="54" t="s">
        <v>81</v>
      </c>
      <c r="U199" s="18">
        <v>244821</v>
      </c>
      <c r="V199" s="18">
        <v>244821</v>
      </c>
      <c r="W199" s="18" t="s">
        <v>1396</v>
      </c>
      <c r="X199" s="77" t="s">
        <v>1397</v>
      </c>
      <c r="Y199" s="50">
        <f t="shared" si="58"/>
        <v>241568.55820956844</v>
      </c>
      <c r="Z199" s="36">
        <f t="shared" si="59"/>
        <v>86331.301793150342</v>
      </c>
      <c r="AA199" s="35">
        <f t="shared" si="60"/>
        <v>0.35737805628766961</v>
      </c>
      <c r="AB199" s="36">
        <f t="shared" si="61"/>
        <v>327899.86000271875</v>
      </c>
      <c r="AC199" s="36">
        <f t="shared" si="62"/>
        <v>155237.25641641809</v>
      </c>
      <c r="AD199" s="18">
        <f t="shared" si="52"/>
        <v>185471</v>
      </c>
      <c r="AE199" s="18" t="str">
        <f t="shared" si="53"/>
        <v/>
      </c>
      <c r="AF199" s="18">
        <f t="shared" si="54"/>
        <v>198454</v>
      </c>
      <c r="AG199" s="18">
        <f t="shared" si="55"/>
        <v>228222</v>
      </c>
      <c r="AH199" s="18">
        <f t="shared" si="56"/>
        <v>244821</v>
      </c>
      <c r="AI199" s="102">
        <f t="shared" si="57"/>
        <v>212953.85741488359</v>
      </c>
      <c r="AJ199" s="39">
        <f t="shared" si="63"/>
        <v>27126.536982568687</v>
      </c>
      <c r="AK199" s="35">
        <f t="shared" si="64"/>
        <v>0.12738222876949296</v>
      </c>
      <c r="AL199" s="34"/>
      <c r="AM199" s="42"/>
    </row>
    <row r="200" spans="1:39" s="17" customFormat="1" ht="93" customHeight="1" x14ac:dyDescent="0.25">
      <c r="A200" s="81">
        <v>194</v>
      </c>
      <c r="B200" s="82" t="s">
        <v>274</v>
      </c>
      <c r="C200" s="82" t="s">
        <v>943</v>
      </c>
      <c r="D200" s="83" t="s">
        <v>1391</v>
      </c>
      <c r="E200" s="64">
        <v>356810</v>
      </c>
      <c r="F200" s="65">
        <v>356810</v>
      </c>
      <c r="G200" s="25" t="s">
        <v>1392</v>
      </c>
      <c r="H200" s="52" t="s">
        <v>1393</v>
      </c>
      <c r="I200" s="62">
        <v>800000</v>
      </c>
      <c r="J200" s="66">
        <v>800000</v>
      </c>
      <c r="K200" s="28" t="s">
        <v>1394</v>
      </c>
      <c r="L200" s="55" t="s">
        <v>1395</v>
      </c>
      <c r="M200" s="67">
        <v>381787</v>
      </c>
      <c r="N200" s="68">
        <v>381787</v>
      </c>
      <c r="O200" s="25" t="s">
        <v>1398</v>
      </c>
      <c r="P200" s="75" t="s">
        <v>1399</v>
      </c>
      <c r="Q200" s="69">
        <v>439055</v>
      </c>
      <c r="R200" s="63">
        <v>439055</v>
      </c>
      <c r="S200" s="24" t="s">
        <v>80</v>
      </c>
      <c r="T200" s="54" t="s">
        <v>81</v>
      </c>
      <c r="U200" s="18">
        <v>470989</v>
      </c>
      <c r="V200" s="18">
        <v>470989</v>
      </c>
      <c r="W200" s="18" t="s">
        <v>1396</v>
      </c>
      <c r="X200" s="77" t="s">
        <v>1397</v>
      </c>
      <c r="Y200" s="50">
        <f t="shared" si="58"/>
        <v>468355.43731534889</v>
      </c>
      <c r="Z200" s="36">
        <f t="shared" si="59"/>
        <v>179238.71738466556</v>
      </c>
      <c r="AA200" s="35">
        <f t="shared" si="60"/>
        <v>0.38269806028531739</v>
      </c>
      <c r="AB200" s="36">
        <f t="shared" si="61"/>
        <v>647594.15470001451</v>
      </c>
      <c r="AC200" s="36">
        <f t="shared" si="62"/>
        <v>289116.71993068332</v>
      </c>
      <c r="AD200" s="18">
        <f t="shared" si="52"/>
        <v>356810</v>
      </c>
      <c r="AE200" s="18" t="str">
        <f t="shared" si="53"/>
        <v/>
      </c>
      <c r="AF200" s="18">
        <f t="shared" si="54"/>
        <v>381787</v>
      </c>
      <c r="AG200" s="18">
        <f t="shared" si="55"/>
        <v>439055</v>
      </c>
      <c r="AH200" s="18">
        <f t="shared" si="56"/>
        <v>470989</v>
      </c>
      <c r="AI200" s="102">
        <f t="shared" si="57"/>
        <v>409682.07393015205</v>
      </c>
      <c r="AJ200" s="39">
        <f t="shared" si="63"/>
        <v>52186.632690597442</v>
      </c>
      <c r="AK200" s="35">
        <f t="shared" si="64"/>
        <v>0.12738324669654669</v>
      </c>
      <c r="AL200" s="34"/>
      <c r="AM200" s="42"/>
    </row>
    <row r="201" spans="1:39" s="17" customFormat="1" ht="93" customHeight="1" x14ac:dyDescent="0.25">
      <c r="A201" s="81">
        <v>195</v>
      </c>
      <c r="B201" s="82" t="s">
        <v>275</v>
      </c>
      <c r="C201" s="82" t="s">
        <v>944</v>
      </c>
      <c r="D201" s="83" t="s">
        <v>1391</v>
      </c>
      <c r="E201" s="64">
        <v>3187</v>
      </c>
      <c r="F201" s="65">
        <v>3187</v>
      </c>
      <c r="G201" s="25" t="s">
        <v>1392</v>
      </c>
      <c r="H201" s="52" t="s">
        <v>1393</v>
      </c>
      <c r="I201" s="62">
        <v>10000</v>
      </c>
      <c r="J201" s="66">
        <v>10000</v>
      </c>
      <c r="K201" s="28" t="s">
        <v>1394</v>
      </c>
      <c r="L201" s="55" t="s">
        <v>1395</v>
      </c>
      <c r="M201" s="67">
        <v>3414</v>
      </c>
      <c r="N201" s="68">
        <v>3414</v>
      </c>
      <c r="O201" s="25" t="s">
        <v>1398</v>
      </c>
      <c r="P201" s="75" t="s">
        <v>1399</v>
      </c>
      <c r="Q201" s="69">
        <v>3926</v>
      </c>
      <c r="R201" s="63">
        <v>3926</v>
      </c>
      <c r="S201" s="24" t="s">
        <v>80</v>
      </c>
      <c r="T201" s="54" t="s">
        <v>81</v>
      </c>
      <c r="U201" s="18">
        <v>4212</v>
      </c>
      <c r="V201" s="18">
        <v>4212</v>
      </c>
      <c r="W201" s="18" t="s">
        <v>1396</v>
      </c>
      <c r="X201" s="77" t="s">
        <v>1397</v>
      </c>
      <c r="Y201" s="50">
        <f t="shared" si="58"/>
        <v>4477.3067267622037</v>
      </c>
      <c r="Z201" s="36">
        <f t="shared" si="59"/>
        <v>2853.2070026550823</v>
      </c>
      <c r="AA201" s="35">
        <f t="shared" si="60"/>
        <v>0.63725966898819086</v>
      </c>
      <c r="AB201" s="36">
        <f t="shared" si="61"/>
        <v>7330.5137294172855</v>
      </c>
      <c r="AC201" s="36">
        <f t="shared" si="62"/>
        <v>1624.0997241071213</v>
      </c>
      <c r="AD201" s="18">
        <f t="shared" ref="AD201:AD264" si="65">IF(((IF(AND(F201&lt;=$AB201,F201&gt;=$AC201),F201,""))&lt;=0),"",(IF(AND(F201&lt;=$AB201,F201&gt;=$AC201),F201,"")))</f>
        <v>3187</v>
      </c>
      <c r="AE201" s="18" t="str">
        <f t="shared" ref="AE201:AE264" si="66">IF(((IF(AND(J201&lt;=$AB201,J201&gt;=$AC201),J201,""))&lt;=0),"",(IF(AND(J201&lt;=$AB201,J201&gt;=$AC201),J201,"")))</f>
        <v/>
      </c>
      <c r="AF201" s="18">
        <f t="shared" ref="AF201:AF264" si="67">IF(((IF(AND(N201&lt;=$AB201,N201&gt;=$AC201),N201,""))&lt;=0),"",(IF(AND(N201&lt;=$AB201,N201&gt;=$AC201),N201,"")))</f>
        <v>3414</v>
      </c>
      <c r="AG201" s="18">
        <f t="shared" ref="AG201:AG264" si="68">IF(((IF(AND(R201&lt;=$AB201,R201&gt;=$AC201),R201,""))&lt;=0),"",(IF(AND(R201&lt;=$AB201,R201&gt;=$AC201),R201,"")))</f>
        <v>3926</v>
      </c>
      <c r="AH201" s="18">
        <f t="shared" ref="AH201:AH264" si="69">IF(((IF(AND(V201&lt;=$AB201,V201&gt;=$AC201),V201,""))&lt;=0),"",(IF(AND(V201&lt;=$AB201,V201&gt;=$AC201),V201,"")))</f>
        <v>4212</v>
      </c>
      <c r="AI201" s="102">
        <f t="shared" ref="AI201:AI264" si="70">GEOMEAN(AD201:AH201)</f>
        <v>3662.4445616704766</v>
      </c>
      <c r="AJ201" s="39">
        <f t="shared" si="63"/>
        <v>468.06507738418878</v>
      </c>
      <c r="AK201" s="35">
        <f t="shared" si="64"/>
        <v>0.12780127303024616</v>
      </c>
      <c r="AL201" s="34"/>
      <c r="AM201" s="42"/>
    </row>
    <row r="202" spans="1:39" s="17" customFormat="1" ht="93" customHeight="1" x14ac:dyDescent="0.25">
      <c r="A202" s="81">
        <v>196</v>
      </c>
      <c r="B202" s="82" t="s">
        <v>276</v>
      </c>
      <c r="C202" s="82" t="s">
        <v>945</v>
      </c>
      <c r="D202" s="83" t="s">
        <v>1391</v>
      </c>
      <c r="E202" s="64">
        <v>18622</v>
      </c>
      <c r="F202" s="65">
        <v>18622</v>
      </c>
      <c r="G202" s="25" t="s">
        <v>1392</v>
      </c>
      <c r="H202" s="52" t="s">
        <v>1393</v>
      </c>
      <c r="I202" s="62">
        <v>140000</v>
      </c>
      <c r="J202" s="66">
        <v>140000</v>
      </c>
      <c r="K202" s="28" t="s">
        <v>1394</v>
      </c>
      <c r="L202" s="55" t="s">
        <v>1395</v>
      </c>
      <c r="M202" s="67">
        <v>19944</v>
      </c>
      <c r="N202" s="68">
        <v>19944</v>
      </c>
      <c r="O202" s="25" t="s">
        <v>1398</v>
      </c>
      <c r="P202" s="75" t="s">
        <v>1399</v>
      </c>
      <c r="Q202" s="69">
        <v>22936</v>
      </c>
      <c r="R202" s="63">
        <v>22936</v>
      </c>
      <c r="S202" s="24" t="s">
        <v>80</v>
      </c>
      <c r="T202" s="54" t="s">
        <v>81</v>
      </c>
      <c r="U202" s="18">
        <v>24604</v>
      </c>
      <c r="V202" s="18">
        <v>24604</v>
      </c>
      <c r="W202" s="18" t="s">
        <v>1396</v>
      </c>
      <c r="X202" s="77" t="s">
        <v>1397</v>
      </c>
      <c r="Y202" s="50">
        <f t="shared" si="58"/>
        <v>31152.865807573147</v>
      </c>
      <c r="Z202" s="36">
        <f t="shared" si="59"/>
        <v>53035.776332585156</v>
      </c>
      <c r="AA202" s="35">
        <f t="shared" si="60"/>
        <v>1.7024365161195651</v>
      </c>
      <c r="AB202" s="36">
        <f t="shared" si="61"/>
        <v>84188.642140158307</v>
      </c>
      <c r="AC202" s="36">
        <f t="shared" si="62"/>
        <v>-21882.910525012008</v>
      </c>
      <c r="AD202" s="18">
        <f t="shared" si="65"/>
        <v>18622</v>
      </c>
      <c r="AE202" s="18" t="str">
        <f t="shared" si="66"/>
        <v/>
      </c>
      <c r="AF202" s="18">
        <f t="shared" si="67"/>
        <v>19944</v>
      </c>
      <c r="AG202" s="18">
        <f t="shared" si="68"/>
        <v>22936</v>
      </c>
      <c r="AH202" s="18">
        <f t="shared" si="69"/>
        <v>24604</v>
      </c>
      <c r="AI202" s="102">
        <f t="shared" si="70"/>
        <v>21396.389565539928</v>
      </c>
      <c r="AJ202" s="39">
        <f t="shared" si="63"/>
        <v>2732.4057165801714</v>
      </c>
      <c r="AK202" s="35">
        <f t="shared" si="64"/>
        <v>0.12770405531318529</v>
      </c>
      <c r="AL202" s="34"/>
      <c r="AM202" s="42"/>
    </row>
    <row r="203" spans="1:39" s="17" customFormat="1" ht="93" customHeight="1" x14ac:dyDescent="0.25">
      <c r="A203" s="81">
        <v>197</v>
      </c>
      <c r="B203" s="82" t="s">
        <v>277</v>
      </c>
      <c r="C203" s="82" t="s">
        <v>946</v>
      </c>
      <c r="D203" s="83" t="s">
        <v>1391</v>
      </c>
      <c r="E203" s="64">
        <v>34831</v>
      </c>
      <c r="F203" s="65">
        <v>34831</v>
      </c>
      <c r="G203" s="25" t="s">
        <v>1392</v>
      </c>
      <c r="H203" s="52" t="s">
        <v>1393</v>
      </c>
      <c r="I203" s="62">
        <v>120000</v>
      </c>
      <c r="J203" s="66">
        <v>120000</v>
      </c>
      <c r="K203" s="28" t="s">
        <v>1394</v>
      </c>
      <c r="L203" s="55" t="s">
        <v>1395</v>
      </c>
      <c r="M203" s="67">
        <v>37305</v>
      </c>
      <c r="N203" s="68">
        <v>37305</v>
      </c>
      <c r="O203" s="25" t="s">
        <v>1398</v>
      </c>
      <c r="P203" s="75" t="s">
        <v>1399</v>
      </c>
      <c r="Q203" s="69">
        <v>42901</v>
      </c>
      <c r="R203" s="63">
        <v>42901</v>
      </c>
      <c r="S203" s="24" t="s">
        <v>80</v>
      </c>
      <c r="T203" s="54" t="s">
        <v>81</v>
      </c>
      <c r="U203" s="18">
        <v>46021</v>
      </c>
      <c r="V203" s="18">
        <v>46021</v>
      </c>
      <c r="W203" s="18" t="s">
        <v>1396</v>
      </c>
      <c r="X203" s="77" t="s">
        <v>1397</v>
      </c>
      <c r="Y203" s="50">
        <f t="shared" si="58"/>
        <v>49850.272892138935</v>
      </c>
      <c r="Z203" s="36">
        <f t="shared" si="59"/>
        <v>35932.471231464173</v>
      </c>
      <c r="AA203" s="35">
        <f t="shared" si="60"/>
        <v>0.72080791431596136</v>
      </c>
      <c r="AB203" s="36">
        <f t="shared" si="61"/>
        <v>85782.744123603101</v>
      </c>
      <c r="AC203" s="36">
        <f t="shared" si="62"/>
        <v>13917.801660674762</v>
      </c>
      <c r="AD203" s="18">
        <f t="shared" si="65"/>
        <v>34831</v>
      </c>
      <c r="AE203" s="18" t="str">
        <f t="shared" si="66"/>
        <v/>
      </c>
      <c r="AF203" s="18">
        <f t="shared" si="67"/>
        <v>37305</v>
      </c>
      <c r="AG203" s="18">
        <f t="shared" si="68"/>
        <v>42901</v>
      </c>
      <c r="AH203" s="18">
        <f t="shared" si="69"/>
        <v>46021</v>
      </c>
      <c r="AI203" s="102">
        <f t="shared" si="70"/>
        <v>40021.108508199359</v>
      </c>
      <c r="AJ203" s="39">
        <f t="shared" si="63"/>
        <v>5111.0986098880931</v>
      </c>
      <c r="AK203" s="35">
        <f t="shared" si="64"/>
        <v>0.12771007102017057</v>
      </c>
      <c r="AL203" s="34"/>
      <c r="AM203" s="42"/>
    </row>
    <row r="204" spans="1:39" s="17" customFormat="1" ht="93" customHeight="1" x14ac:dyDescent="0.25">
      <c r="A204" s="81">
        <v>198</v>
      </c>
      <c r="B204" s="82" t="s">
        <v>278</v>
      </c>
      <c r="C204" s="82" t="s">
        <v>947</v>
      </c>
      <c r="D204" s="83" t="s">
        <v>1391</v>
      </c>
      <c r="E204" s="64">
        <v>54736</v>
      </c>
      <c r="F204" s="65">
        <v>54736</v>
      </c>
      <c r="G204" s="25" t="s">
        <v>1392</v>
      </c>
      <c r="H204" s="52" t="s">
        <v>1393</v>
      </c>
      <c r="I204" s="62">
        <v>350000</v>
      </c>
      <c r="J204" s="66">
        <v>350000</v>
      </c>
      <c r="K204" s="28" t="s">
        <v>1394</v>
      </c>
      <c r="L204" s="55" t="s">
        <v>1395</v>
      </c>
      <c r="M204" s="67">
        <v>58623</v>
      </c>
      <c r="N204" s="68">
        <v>58623</v>
      </c>
      <c r="O204" s="25" t="s">
        <v>1398</v>
      </c>
      <c r="P204" s="75" t="s">
        <v>1399</v>
      </c>
      <c r="Q204" s="69">
        <v>67417</v>
      </c>
      <c r="R204" s="63">
        <v>67417</v>
      </c>
      <c r="S204" s="24" t="s">
        <v>80</v>
      </c>
      <c r="T204" s="54" t="s">
        <v>81</v>
      </c>
      <c r="U204" s="18">
        <v>72320</v>
      </c>
      <c r="V204" s="18">
        <v>72320</v>
      </c>
      <c r="W204" s="18" t="s">
        <v>1396</v>
      </c>
      <c r="X204" s="77" t="s">
        <v>1397</v>
      </c>
      <c r="Y204" s="50">
        <f t="shared" si="58"/>
        <v>88651.766969578384</v>
      </c>
      <c r="Z204" s="36">
        <f t="shared" si="59"/>
        <v>128416.27921607136</v>
      </c>
      <c r="AA204" s="35">
        <f t="shared" si="60"/>
        <v>1.4485473172817696</v>
      </c>
      <c r="AB204" s="36">
        <f t="shared" si="61"/>
        <v>217068.04618564976</v>
      </c>
      <c r="AC204" s="36">
        <f t="shared" si="62"/>
        <v>-39764.512246492974</v>
      </c>
      <c r="AD204" s="18">
        <f t="shared" si="65"/>
        <v>54736</v>
      </c>
      <c r="AE204" s="18" t="str">
        <f t="shared" si="66"/>
        <v/>
      </c>
      <c r="AF204" s="18">
        <f t="shared" si="67"/>
        <v>58623</v>
      </c>
      <c r="AG204" s="18">
        <f t="shared" si="68"/>
        <v>67417</v>
      </c>
      <c r="AH204" s="18">
        <f t="shared" si="69"/>
        <v>72320</v>
      </c>
      <c r="AI204" s="102">
        <f t="shared" si="70"/>
        <v>62891.540710316141</v>
      </c>
      <c r="AJ204" s="39">
        <f t="shared" si="63"/>
        <v>8031.6833021893153</v>
      </c>
      <c r="AK204" s="35">
        <f t="shared" si="64"/>
        <v>0.12770689366927646</v>
      </c>
      <c r="AL204" s="34"/>
      <c r="AM204" s="42"/>
    </row>
    <row r="205" spans="1:39" s="17" customFormat="1" ht="93" customHeight="1" x14ac:dyDescent="0.25">
      <c r="A205" s="81">
        <v>199</v>
      </c>
      <c r="B205" s="82" t="s">
        <v>279</v>
      </c>
      <c r="C205" s="82" t="s">
        <v>948</v>
      </c>
      <c r="D205" s="83" t="s">
        <v>1391</v>
      </c>
      <c r="E205" s="64">
        <v>83831</v>
      </c>
      <c r="F205" s="65">
        <v>83831</v>
      </c>
      <c r="G205" s="25" t="s">
        <v>1392</v>
      </c>
      <c r="H205" s="52" t="s">
        <v>1393</v>
      </c>
      <c r="I205" s="62">
        <v>500000</v>
      </c>
      <c r="J205" s="66">
        <v>500000</v>
      </c>
      <c r="K205" s="28" t="s">
        <v>1394</v>
      </c>
      <c r="L205" s="55" t="s">
        <v>1395</v>
      </c>
      <c r="M205" s="67">
        <v>89785</v>
      </c>
      <c r="N205" s="68">
        <v>89785</v>
      </c>
      <c r="O205" s="25" t="s">
        <v>1398</v>
      </c>
      <c r="P205" s="75" t="s">
        <v>1399</v>
      </c>
      <c r="Q205" s="69">
        <v>103252</v>
      </c>
      <c r="R205" s="63">
        <v>103252</v>
      </c>
      <c r="S205" s="24" t="s">
        <v>80</v>
      </c>
      <c r="T205" s="54" t="s">
        <v>81</v>
      </c>
      <c r="U205" s="18">
        <v>110762</v>
      </c>
      <c r="V205" s="18">
        <v>110762</v>
      </c>
      <c r="W205" s="18" t="s">
        <v>1396</v>
      </c>
      <c r="X205" s="77" t="s">
        <v>1397</v>
      </c>
      <c r="Y205" s="50">
        <f t="shared" si="58"/>
        <v>133897.83038838053</v>
      </c>
      <c r="Z205" s="36">
        <f t="shared" si="59"/>
        <v>180582.92800954357</v>
      </c>
      <c r="AA205" s="35">
        <f t="shared" si="60"/>
        <v>1.3486620917288163</v>
      </c>
      <c r="AB205" s="36">
        <f t="shared" si="61"/>
        <v>314480.75839792413</v>
      </c>
      <c r="AC205" s="36">
        <f t="shared" si="62"/>
        <v>-46685.097621163033</v>
      </c>
      <c r="AD205" s="18">
        <f t="shared" si="65"/>
        <v>83831</v>
      </c>
      <c r="AE205" s="18" t="str">
        <f t="shared" si="66"/>
        <v/>
      </c>
      <c r="AF205" s="18">
        <f t="shared" si="67"/>
        <v>89785</v>
      </c>
      <c r="AG205" s="18">
        <f t="shared" si="68"/>
        <v>103252</v>
      </c>
      <c r="AH205" s="18">
        <f t="shared" si="69"/>
        <v>110762</v>
      </c>
      <c r="AI205" s="102">
        <f t="shared" si="70"/>
        <v>96321.763203049122</v>
      </c>
      <c r="AJ205" s="39">
        <f t="shared" si="63"/>
        <v>12300.741292025183</v>
      </c>
      <c r="AK205" s="35">
        <f t="shared" si="64"/>
        <v>0.12770469396511</v>
      </c>
      <c r="AL205" s="34"/>
      <c r="AM205" s="42"/>
    </row>
    <row r="206" spans="1:39" s="17" customFormat="1" ht="93" customHeight="1" x14ac:dyDescent="0.25">
      <c r="A206" s="81">
        <v>200</v>
      </c>
      <c r="B206" s="82" t="s">
        <v>280</v>
      </c>
      <c r="C206" s="82" t="s">
        <v>949</v>
      </c>
      <c r="D206" s="83" t="s">
        <v>1391</v>
      </c>
      <c r="E206" s="64">
        <v>1148151</v>
      </c>
      <c r="F206" s="65">
        <v>1148151</v>
      </c>
      <c r="G206" s="25" t="s">
        <v>1392</v>
      </c>
      <c r="H206" s="52" t="s">
        <v>1393</v>
      </c>
      <c r="I206" s="62">
        <v>900000</v>
      </c>
      <c r="J206" s="66">
        <v>900000</v>
      </c>
      <c r="K206" s="28" t="s">
        <v>1394</v>
      </c>
      <c r="L206" s="55" t="s">
        <v>1395</v>
      </c>
      <c r="M206" s="67">
        <v>1228522</v>
      </c>
      <c r="N206" s="68">
        <v>1228522</v>
      </c>
      <c r="O206" s="25" t="s">
        <v>1398</v>
      </c>
      <c r="P206" s="75" t="s">
        <v>1399</v>
      </c>
      <c r="Q206" s="69">
        <v>1412800</v>
      </c>
      <c r="R206" s="63">
        <v>1412800</v>
      </c>
      <c r="S206" s="24" t="s">
        <v>80</v>
      </c>
      <c r="T206" s="54" t="s">
        <v>81</v>
      </c>
      <c r="U206" s="18">
        <v>1515560</v>
      </c>
      <c r="V206" s="18">
        <v>1515560</v>
      </c>
      <c r="W206" s="18" t="s">
        <v>1396</v>
      </c>
      <c r="X206" s="77" t="s">
        <v>1397</v>
      </c>
      <c r="Y206" s="50">
        <f t="shared" si="58"/>
        <v>1221393.6431148585</v>
      </c>
      <c r="Z206" s="36">
        <f t="shared" si="59"/>
        <v>239768.67532436352</v>
      </c>
      <c r="AA206" s="35">
        <f t="shared" si="60"/>
        <v>0.19630745310978823</v>
      </c>
      <c r="AB206" s="36">
        <f t="shared" si="61"/>
        <v>1461162.3184392219</v>
      </c>
      <c r="AC206" s="36">
        <f t="shared" si="62"/>
        <v>981624.96779049502</v>
      </c>
      <c r="AD206" s="18">
        <f t="shared" si="65"/>
        <v>1148151</v>
      </c>
      <c r="AE206" s="18" t="str">
        <f t="shared" si="66"/>
        <v/>
      </c>
      <c r="AF206" s="18">
        <f t="shared" si="67"/>
        <v>1228522</v>
      </c>
      <c r="AG206" s="18">
        <f t="shared" si="68"/>
        <v>1412800</v>
      </c>
      <c r="AH206" s="18" t="str">
        <f t="shared" si="69"/>
        <v/>
      </c>
      <c r="AI206" s="102">
        <f t="shared" si="70"/>
        <v>1258406.2818507953</v>
      </c>
      <c r="AJ206" s="39">
        <f t="shared" si="63"/>
        <v>135681.59548860462</v>
      </c>
      <c r="AK206" s="35">
        <f t="shared" si="64"/>
        <v>0.10782018291346381</v>
      </c>
      <c r="AL206" s="34"/>
      <c r="AM206" s="42"/>
    </row>
    <row r="207" spans="1:39" s="17" customFormat="1" ht="93" customHeight="1" x14ac:dyDescent="0.25">
      <c r="A207" s="81">
        <v>201</v>
      </c>
      <c r="B207" s="82" t="s">
        <v>281</v>
      </c>
      <c r="C207" s="82" t="s">
        <v>950</v>
      </c>
      <c r="D207" s="83" t="s">
        <v>1391</v>
      </c>
      <c r="E207" s="64">
        <v>20321</v>
      </c>
      <c r="F207" s="65">
        <v>20321</v>
      </c>
      <c r="G207" s="25" t="s">
        <v>1392</v>
      </c>
      <c r="H207" s="52" t="s">
        <v>1393</v>
      </c>
      <c r="I207" s="62">
        <v>150000</v>
      </c>
      <c r="J207" s="66">
        <v>150000</v>
      </c>
      <c r="K207" s="28" t="s">
        <v>1394</v>
      </c>
      <c r="L207" s="55" t="s">
        <v>1395</v>
      </c>
      <c r="M207" s="67">
        <v>21763</v>
      </c>
      <c r="N207" s="68">
        <v>21763</v>
      </c>
      <c r="O207" s="25" t="s">
        <v>1398</v>
      </c>
      <c r="P207" s="75" t="s">
        <v>1399</v>
      </c>
      <c r="Q207" s="69">
        <v>25028</v>
      </c>
      <c r="R207" s="63">
        <v>25028</v>
      </c>
      <c r="S207" s="24" t="s">
        <v>80</v>
      </c>
      <c r="T207" s="54" t="s">
        <v>81</v>
      </c>
      <c r="U207" s="18">
        <v>26848</v>
      </c>
      <c r="V207" s="18">
        <v>26848</v>
      </c>
      <c r="W207" s="18" t="s">
        <v>1396</v>
      </c>
      <c r="X207" s="77" t="s">
        <v>1397</v>
      </c>
      <c r="Y207" s="50">
        <f t="shared" si="58"/>
        <v>33870.268269064676</v>
      </c>
      <c r="Z207" s="36">
        <f t="shared" si="59"/>
        <v>56635.878155988721</v>
      </c>
      <c r="AA207" s="35">
        <f t="shared" si="60"/>
        <v>1.6721414104569392</v>
      </c>
      <c r="AB207" s="36">
        <f t="shared" si="61"/>
        <v>90506.14642505339</v>
      </c>
      <c r="AC207" s="36">
        <f t="shared" si="62"/>
        <v>-22765.609886924045</v>
      </c>
      <c r="AD207" s="18">
        <f t="shared" si="65"/>
        <v>20321</v>
      </c>
      <c r="AE207" s="18" t="str">
        <f t="shared" si="66"/>
        <v/>
      </c>
      <c r="AF207" s="18">
        <f t="shared" si="67"/>
        <v>21763</v>
      </c>
      <c r="AG207" s="18">
        <f t="shared" si="68"/>
        <v>25028</v>
      </c>
      <c r="AH207" s="18">
        <f t="shared" si="69"/>
        <v>26848</v>
      </c>
      <c r="AI207" s="102">
        <f t="shared" si="70"/>
        <v>23348.042804420693</v>
      </c>
      <c r="AJ207" s="39">
        <f t="shared" si="63"/>
        <v>2981.4257215857874</v>
      </c>
      <c r="AK207" s="35">
        <f t="shared" si="64"/>
        <v>0.12769488845640148</v>
      </c>
      <c r="AL207" s="34"/>
      <c r="AM207" s="42"/>
    </row>
    <row r="208" spans="1:39" s="17" customFormat="1" ht="93" customHeight="1" x14ac:dyDescent="0.25">
      <c r="A208" s="81">
        <v>202</v>
      </c>
      <c r="B208" s="82" t="s">
        <v>282</v>
      </c>
      <c r="C208" s="82" t="s">
        <v>951</v>
      </c>
      <c r="D208" s="83" t="s">
        <v>1391</v>
      </c>
      <c r="E208" s="64">
        <v>18215</v>
      </c>
      <c r="F208" s="65">
        <v>18215</v>
      </c>
      <c r="G208" s="25" t="s">
        <v>1392</v>
      </c>
      <c r="H208" s="52" t="s">
        <v>1393</v>
      </c>
      <c r="I208" s="62">
        <v>140000</v>
      </c>
      <c r="J208" s="66">
        <v>140000</v>
      </c>
      <c r="K208" s="28" t="s">
        <v>1394</v>
      </c>
      <c r="L208" s="55" t="s">
        <v>1395</v>
      </c>
      <c r="M208" s="67">
        <v>19508</v>
      </c>
      <c r="N208" s="68">
        <v>19508</v>
      </c>
      <c r="O208" s="25" t="s">
        <v>1398</v>
      </c>
      <c r="P208" s="75" t="s">
        <v>1399</v>
      </c>
      <c r="Q208" s="69">
        <v>22434</v>
      </c>
      <c r="R208" s="63">
        <v>22434</v>
      </c>
      <c r="S208" s="24" t="s">
        <v>80</v>
      </c>
      <c r="T208" s="54" t="s">
        <v>81</v>
      </c>
      <c r="U208" s="18">
        <v>24066</v>
      </c>
      <c r="V208" s="18">
        <v>24066</v>
      </c>
      <c r="W208" s="18" t="s">
        <v>1396</v>
      </c>
      <c r="X208" s="77" t="s">
        <v>1397</v>
      </c>
      <c r="Y208" s="50">
        <f t="shared" si="58"/>
        <v>30606.672551666958</v>
      </c>
      <c r="Z208" s="36">
        <f t="shared" si="59"/>
        <v>53243.81244614251</v>
      </c>
      <c r="AA208" s="35">
        <f t="shared" si="60"/>
        <v>1.739614535237763</v>
      </c>
      <c r="AB208" s="36">
        <f t="shared" si="61"/>
        <v>83850.484997809472</v>
      </c>
      <c r="AC208" s="36">
        <f t="shared" si="62"/>
        <v>-22637.139894475553</v>
      </c>
      <c r="AD208" s="18">
        <f t="shared" si="65"/>
        <v>18215</v>
      </c>
      <c r="AE208" s="18" t="str">
        <f t="shared" si="66"/>
        <v/>
      </c>
      <c r="AF208" s="18">
        <f t="shared" si="67"/>
        <v>19508</v>
      </c>
      <c r="AG208" s="18">
        <f t="shared" si="68"/>
        <v>22434</v>
      </c>
      <c r="AH208" s="18">
        <f t="shared" si="69"/>
        <v>24066</v>
      </c>
      <c r="AI208" s="102">
        <f t="shared" si="70"/>
        <v>20928.501694374208</v>
      </c>
      <c r="AJ208" s="39">
        <f t="shared" si="63"/>
        <v>2672.4875272549602</v>
      </c>
      <c r="AK208" s="35">
        <f t="shared" si="64"/>
        <v>0.12769607525097468</v>
      </c>
      <c r="AL208" s="34"/>
      <c r="AM208" s="42"/>
    </row>
    <row r="209" spans="1:39" s="17" customFormat="1" ht="93" customHeight="1" x14ac:dyDescent="0.25">
      <c r="A209" s="81">
        <v>203</v>
      </c>
      <c r="B209" s="82" t="s">
        <v>283</v>
      </c>
      <c r="C209" s="82" t="s">
        <v>952</v>
      </c>
      <c r="D209" s="83" t="s">
        <v>1391</v>
      </c>
      <c r="E209" s="64">
        <v>29213</v>
      </c>
      <c r="F209" s="65">
        <v>29213</v>
      </c>
      <c r="G209" s="25" t="s">
        <v>1392</v>
      </c>
      <c r="H209" s="52" t="s">
        <v>1393</v>
      </c>
      <c r="I209" s="62">
        <v>400000</v>
      </c>
      <c r="J209" s="66">
        <v>400000</v>
      </c>
      <c r="K209" s="28" t="s">
        <v>1394</v>
      </c>
      <c r="L209" s="55" t="s">
        <v>1395</v>
      </c>
      <c r="M209" s="67">
        <v>31288</v>
      </c>
      <c r="N209" s="68">
        <v>31288</v>
      </c>
      <c r="O209" s="25" t="s">
        <v>1398</v>
      </c>
      <c r="P209" s="75" t="s">
        <v>1399</v>
      </c>
      <c r="Q209" s="69">
        <v>35981</v>
      </c>
      <c r="R209" s="63">
        <v>35981</v>
      </c>
      <c r="S209" s="24" t="s">
        <v>80</v>
      </c>
      <c r="T209" s="54" t="s">
        <v>81</v>
      </c>
      <c r="U209" s="18">
        <v>38598</v>
      </c>
      <c r="V209" s="18">
        <v>38598</v>
      </c>
      <c r="W209" s="18" t="s">
        <v>1396</v>
      </c>
      <c r="X209" s="77" t="s">
        <v>1397</v>
      </c>
      <c r="Y209" s="50">
        <f t="shared" si="58"/>
        <v>55097.310110741942</v>
      </c>
      <c r="Z209" s="36">
        <f t="shared" si="59"/>
        <v>163825.1010971762</v>
      </c>
      <c r="AA209" s="35">
        <f t="shared" si="60"/>
        <v>2.9733774800965529</v>
      </c>
      <c r="AB209" s="36">
        <f t="shared" si="61"/>
        <v>218922.41120791814</v>
      </c>
      <c r="AC209" s="36">
        <f t="shared" si="62"/>
        <v>-108727.79098643427</v>
      </c>
      <c r="AD209" s="18">
        <f t="shared" si="65"/>
        <v>29213</v>
      </c>
      <c r="AE209" s="18" t="str">
        <f t="shared" si="66"/>
        <v/>
      </c>
      <c r="AF209" s="18">
        <f t="shared" si="67"/>
        <v>31288</v>
      </c>
      <c r="AG209" s="18">
        <f t="shared" si="68"/>
        <v>35981</v>
      </c>
      <c r="AH209" s="18">
        <f t="shared" si="69"/>
        <v>38598</v>
      </c>
      <c r="AI209" s="102">
        <f t="shared" si="70"/>
        <v>33565.876952303865</v>
      </c>
      <c r="AJ209" s="39">
        <f t="shared" si="63"/>
        <v>4286.5945302380387</v>
      </c>
      <c r="AK209" s="35">
        <f t="shared" si="64"/>
        <v>0.12770691307511986</v>
      </c>
      <c r="AL209" s="34"/>
      <c r="AM209" s="42"/>
    </row>
    <row r="210" spans="1:39" s="17" customFormat="1" ht="93" customHeight="1" x14ac:dyDescent="0.25">
      <c r="A210" s="81">
        <v>204</v>
      </c>
      <c r="B210" s="82" t="s">
        <v>284</v>
      </c>
      <c r="C210" s="82" t="s">
        <v>953</v>
      </c>
      <c r="D210" s="83" t="s">
        <v>1391</v>
      </c>
      <c r="E210" s="64">
        <v>26132</v>
      </c>
      <c r="F210" s="65">
        <v>26132</v>
      </c>
      <c r="G210" s="25" t="s">
        <v>1392</v>
      </c>
      <c r="H210" s="52" t="s">
        <v>1393</v>
      </c>
      <c r="I210" s="62">
        <v>380000</v>
      </c>
      <c r="J210" s="66">
        <v>380000</v>
      </c>
      <c r="K210" s="28" t="s">
        <v>1394</v>
      </c>
      <c r="L210" s="55" t="s">
        <v>1395</v>
      </c>
      <c r="M210" s="67">
        <v>27988</v>
      </c>
      <c r="N210" s="68">
        <v>27988</v>
      </c>
      <c r="O210" s="25" t="s">
        <v>1398</v>
      </c>
      <c r="P210" s="75" t="s">
        <v>1399</v>
      </c>
      <c r="Q210" s="69">
        <v>32186</v>
      </c>
      <c r="R210" s="63">
        <v>32186</v>
      </c>
      <c r="S210" s="24" t="s">
        <v>80</v>
      </c>
      <c r="T210" s="54" t="s">
        <v>81</v>
      </c>
      <c r="U210" s="18">
        <v>34527</v>
      </c>
      <c r="V210" s="18">
        <v>34527</v>
      </c>
      <c r="W210" s="18" t="s">
        <v>1396</v>
      </c>
      <c r="X210" s="77" t="s">
        <v>1397</v>
      </c>
      <c r="Y210" s="50">
        <f t="shared" si="58"/>
        <v>49882.796496581104</v>
      </c>
      <c r="Z210" s="36">
        <f t="shared" si="59"/>
        <v>156466.86799063883</v>
      </c>
      <c r="AA210" s="35">
        <f t="shared" si="60"/>
        <v>3.1366899809108104</v>
      </c>
      <c r="AB210" s="36">
        <f t="shared" si="61"/>
        <v>206349.66448721994</v>
      </c>
      <c r="AC210" s="36">
        <f t="shared" si="62"/>
        <v>-106584.07149405772</v>
      </c>
      <c r="AD210" s="18">
        <f t="shared" si="65"/>
        <v>26132</v>
      </c>
      <c r="AE210" s="18" t="str">
        <f t="shared" si="66"/>
        <v/>
      </c>
      <c r="AF210" s="18">
        <f t="shared" si="67"/>
        <v>27988</v>
      </c>
      <c r="AG210" s="18">
        <f t="shared" si="68"/>
        <v>32186</v>
      </c>
      <c r="AH210" s="18">
        <f t="shared" si="69"/>
        <v>34527</v>
      </c>
      <c r="AI210" s="102">
        <f t="shared" si="70"/>
        <v>30025.662013876481</v>
      </c>
      <c r="AJ210" s="39">
        <f t="shared" si="63"/>
        <v>3834.4239354388901</v>
      </c>
      <c r="AK210" s="35">
        <f t="shared" si="64"/>
        <v>0.12770489235730409</v>
      </c>
      <c r="AL210" s="34"/>
      <c r="AM210" s="42"/>
    </row>
    <row r="211" spans="1:39" s="17" customFormat="1" ht="93" customHeight="1" x14ac:dyDescent="0.25">
      <c r="A211" s="81">
        <v>205</v>
      </c>
      <c r="B211" s="82" t="s">
        <v>285</v>
      </c>
      <c r="C211" s="82" t="s">
        <v>954</v>
      </c>
      <c r="D211" s="83" t="s">
        <v>1391</v>
      </c>
      <c r="E211" s="64">
        <v>52125</v>
      </c>
      <c r="F211" s="65">
        <v>52125</v>
      </c>
      <c r="G211" s="25" t="s">
        <v>1392</v>
      </c>
      <c r="H211" s="52" t="s">
        <v>1393</v>
      </c>
      <c r="I211" s="62">
        <v>150000</v>
      </c>
      <c r="J211" s="66">
        <v>150000</v>
      </c>
      <c r="K211" s="28" t="s">
        <v>1394</v>
      </c>
      <c r="L211" s="55" t="s">
        <v>1395</v>
      </c>
      <c r="M211" s="67">
        <v>55827</v>
      </c>
      <c r="N211" s="68">
        <v>55827</v>
      </c>
      <c r="O211" s="25" t="s">
        <v>1398</v>
      </c>
      <c r="P211" s="75" t="s">
        <v>1399</v>
      </c>
      <c r="Q211" s="69">
        <v>64201</v>
      </c>
      <c r="R211" s="63">
        <v>64201</v>
      </c>
      <c r="S211" s="24" t="s">
        <v>80</v>
      </c>
      <c r="T211" s="54" t="s">
        <v>81</v>
      </c>
      <c r="U211" s="18">
        <v>68871</v>
      </c>
      <c r="V211" s="18">
        <v>68871</v>
      </c>
      <c r="W211" s="18" t="s">
        <v>1396</v>
      </c>
      <c r="X211" s="77" t="s">
        <v>1397</v>
      </c>
      <c r="Y211" s="50">
        <f t="shared" si="58"/>
        <v>71963.447378054087</v>
      </c>
      <c r="Z211" s="36">
        <f t="shared" si="59"/>
        <v>40677.693152390042</v>
      </c>
      <c r="AA211" s="35">
        <f t="shared" si="60"/>
        <v>0.56525492641692254</v>
      </c>
      <c r="AB211" s="36">
        <f t="shared" si="61"/>
        <v>112641.14053044413</v>
      </c>
      <c r="AC211" s="36">
        <f t="shared" si="62"/>
        <v>31285.754225664044</v>
      </c>
      <c r="AD211" s="18">
        <f t="shared" si="65"/>
        <v>52125</v>
      </c>
      <c r="AE211" s="18" t="str">
        <f t="shared" si="66"/>
        <v/>
      </c>
      <c r="AF211" s="18">
        <f t="shared" si="67"/>
        <v>55827</v>
      </c>
      <c r="AG211" s="18">
        <f t="shared" si="68"/>
        <v>64201</v>
      </c>
      <c r="AH211" s="18">
        <f t="shared" si="69"/>
        <v>68871</v>
      </c>
      <c r="AI211" s="102">
        <f t="shared" si="70"/>
        <v>59891.768200507038</v>
      </c>
      <c r="AJ211" s="39">
        <f t="shared" si="63"/>
        <v>7648.7570232031821</v>
      </c>
      <c r="AK211" s="35">
        <f t="shared" si="64"/>
        <v>0.12770965448200658</v>
      </c>
      <c r="AL211" s="34"/>
      <c r="AM211" s="42"/>
    </row>
    <row r="212" spans="1:39" s="17" customFormat="1" ht="93" customHeight="1" x14ac:dyDescent="0.25">
      <c r="A212" s="81">
        <v>206</v>
      </c>
      <c r="B212" s="82" t="s">
        <v>286</v>
      </c>
      <c r="C212" s="82" t="s">
        <v>955</v>
      </c>
      <c r="D212" s="83" t="s">
        <v>1391</v>
      </c>
      <c r="E212" s="64">
        <v>663470</v>
      </c>
      <c r="F212" s="65">
        <v>663470</v>
      </c>
      <c r="G212" s="25" t="s">
        <v>1392</v>
      </c>
      <c r="H212" s="52" t="s">
        <v>1393</v>
      </c>
      <c r="I212" s="62">
        <v>500000</v>
      </c>
      <c r="J212" s="66">
        <v>500000</v>
      </c>
      <c r="K212" s="28" t="s">
        <v>1394</v>
      </c>
      <c r="L212" s="55" t="s">
        <v>1395</v>
      </c>
      <c r="M212" s="67">
        <v>710588</v>
      </c>
      <c r="N212" s="68">
        <v>710588</v>
      </c>
      <c r="O212" s="25" t="s">
        <v>1398</v>
      </c>
      <c r="P212" s="75" t="s">
        <v>1399</v>
      </c>
      <c r="Q212" s="69">
        <v>817176</v>
      </c>
      <c r="R212" s="63">
        <v>817176</v>
      </c>
      <c r="S212" s="24" t="s">
        <v>80</v>
      </c>
      <c r="T212" s="54" t="s">
        <v>81</v>
      </c>
      <c r="U212" s="18">
        <v>876613</v>
      </c>
      <c r="V212" s="18">
        <v>876613</v>
      </c>
      <c r="W212" s="18" t="s">
        <v>1396</v>
      </c>
      <c r="X212" s="77" t="s">
        <v>1397</v>
      </c>
      <c r="Y212" s="50">
        <f t="shared" si="58"/>
        <v>700658.72545394045</v>
      </c>
      <c r="Z212" s="36">
        <f t="shared" si="59"/>
        <v>146157.68052620447</v>
      </c>
      <c r="AA212" s="35">
        <f t="shared" si="60"/>
        <v>0.20860038591756966</v>
      </c>
      <c r="AB212" s="36">
        <f t="shared" si="61"/>
        <v>846816.40598014486</v>
      </c>
      <c r="AC212" s="36">
        <f t="shared" si="62"/>
        <v>554501.04492773605</v>
      </c>
      <c r="AD212" s="18">
        <f t="shared" si="65"/>
        <v>663470</v>
      </c>
      <c r="AE212" s="18" t="str">
        <f t="shared" si="66"/>
        <v/>
      </c>
      <c r="AF212" s="18">
        <f t="shared" si="67"/>
        <v>710588</v>
      </c>
      <c r="AG212" s="18">
        <f t="shared" si="68"/>
        <v>817176</v>
      </c>
      <c r="AH212" s="18" t="str">
        <f t="shared" si="69"/>
        <v/>
      </c>
      <c r="AI212" s="102">
        <f t="shared" si="70"/>
        <v>727642.82980743714</v>
      </c>
      <c r="AJ212" s="39">
        <f t="shared" si="63"/>
        <v>78747.107993457976</v>
      </c>
      <c r="AK212" s="35">
        <f t="shared" si="64"/>
        <v>0.10822220018892724</v>
      </c>
      <c r="AL212" s="34"/>
      <c r="AM212" s="42"/>
    </row>
    <row r="213" spans="1:39" s="17" customFormat="1" ht="93" customHeight="1" x14ac:dyDescent="0.25">
      <c r="A213" s="81">
        <v>207</v>
      </c>
      <c r="B213" s="82" t="s">
        <v>287</v>
      </c>
      <c r="C213" s="82" t="s">
        <v>956</v>
      </c>
      <c r="D213" s="83" t="s">
        <v>1391</v>
      </c>
      <c r="E213" s="64">
        <v>555776</v>
      </c>
      <c r="F213" s="65">
        <v>555776</v>
      </c>
      <c r="G213" s="25" t="s">
        <v>1392</v>
      </c>
      <c r="H213" s="52" t="s">
        <v>1393</v>
      </c>
      <c r="I213" s="62">
        <v>200000</v>
      </c>
      <c r="J213" s="66">
        <v>200000</v>
      </c>
      <c r="K213" s="28" t="s">
        <v>1394</v>
      </c>
      <c r="L213" s="55" t="s">
        <v>1395</v>
      </c>
      <c r="M213" s="67">
        <v>595246</v>
      </c>
      <c r="N213" s="68">
        <v>595246</v>
      </c>
      <c r="O213" s="25" t="s">
        <v>1398</v>
      </c>
      <c r="P213" s="75" t="s">
        <v>1399</v>
      </c>
      <c r="Q213" s="69">
        <v>684533</v>
      </c>
      <c r="R213" s="63">
        <v>684533</v>
      </c>
      <c r="S213" s="24" t="s">
        <v>80</v>
      </c>
      <c r="T213" s="54" t="s">
        <v>81</v>
      </c>
      <c r="U213" s="18">
        <v>734323</v>
      </c>
      <c r="V213" s="18">
        <v>734323</v>
      </c>
      <c r="W213" s="18" t="s">
        <v>1396</v>
      </c>
      <c r="X213" s="77" t="s">
        <v>1397</v>
      </c>
      <c r="Y213" s="50">
        <f t="shared" si="58"/>
        <v>506269.25969104783</v>
      </c>
      <c r="Z213" s="36">
        <f t="shared" si="59"/>
        <v>210104.51692740922</v>
      </c>
      <c r="AA213" s="35">
        <f t="shared" si="60"/>
        <v>0.4150054796051138</v>
      </c>
      <c r="AB213" s="36">
        <f t="shared" si="61"/>
        <v>716373.77661845705</v>
      </c>
      <c r="AC213" s="36">
        <f t="shared" si="62"/>
        <v>296164.74276363861</v>
      </c>
      <c r="AD213" s="18">
        <f t="shared" si="65"/>
        <v>555776</v>
      </c>
      <c r="AE213" s="18" t="str">
        <f t="shared" si="66"/>
        <v/>
      </c>
      <c r="AF213" s="18">
        <f t="shared" si="67"/>
        <v>595246</v>
      </c>
      <c r="AG213" s="18">
        <f t="shared" si="68"/>
        <v>684533</v>
      </c>
      <c r="AH213" s="18" t="str">
        <f t="shared" si="69"/>
        <v/>
      </c>
      <c r="AI213" s="102">
        <f t="shared" si="70"/>
        <v>609532.52948268794</v>
      </c>
      <c r="AJ213" s="39">
        <f t="shared" si="63"/>
        <v>65965.160397995947</v>
      </c>
      <c r="AK213" s="35">
        <f t="shared" si="64"/>
        <v>0.10822254302650718</v>
      </c>
      <c r="AL213" s="34"/>
      <c r="AM213" s="42"/>
    </row>
    <row r="214" spans="1:39" s="17" customFormat="1" ht="93" customHeight="1" x14ac:dyDescent="0.25">
      <c r="A214" s="81">
        <v>208</v>
      </c>
      <c r="B214" s="82" t="s">
        <v>288</v>
      </c>
      <c r="C214" s="82" t="s">
        <v>957</v>
      </c>
      <c r="D214" s="83" t="s">
        <v>1391</v>
      </c>
      <c r="E214" s="64">
        <v>481567</v>
      </c>
      <c r="F214" s="65">
        <v>481567</v>
      </c>
      <c r="G214" s="25" t="s">
        <v>1392</v>
      </c>
      <c r="H214" s="52" t="s">
        <v>1393</v>
      </c>
      <c r="I214" s="62">
        <v>500000</v>
      </c>
      <c r="J214" s="66">
        <v>500000</v>
      </c>
      <c r="K214" s="28" t="s">
        <v>1394</v>
      </c>
      <c r="L214" s="55" t="s">
        <v>1395</v>
      </c>
      <c r="M214" s="67">
        <v>515767</v>
      </c>
      <c r="N214" s="68">
        <v>515767</v>
      </c>
      <c r="O214" s="25" t="s">
        <v>1398</v>
      </c>
      <c r="P214" s="75" t="s">
        <v>1399</v>
      </c>
      <c r="Q214" s="69">
        <v>593132</v>
      </c>
      <c r="R214" s="63">
        <v>593132</v>
      </c>
      <c r="S214" s="24" t="s">
        <v>80</v>
      </c>
      <c r="T214" s="54" t="s">
        <v>81</v>
      </c>
      <c r="U214" s="18">
        <v>636273</v>
      </c>
      <c r="V214" s="18">
        <v>636273</v>
      </c>
      <c r="W214" s="18" t="s">
        <v>1396</v>
      </c>
      <c r="X214" s="77" t="s">
        <v>1397</v>
      </c>
      <c r="Y214" s="50">
        <f t="shared" si="58"/>
        <v>542219.36599274247</v>
      </c>
      <c r="Z214" s="36">
        <f t="shared" si="59"/>
        <v>66238.506374313816</v>
      </c>
      <c r="AA214" s="35">
        <f t="shared" si="60"/>
        <v>0.12216182329275271</v>
      </c>
      <c r="AB214" s="36">
        <f t="shared" si="61"/>
        <v>608457.87236705632</v>
      </c>
      <c r="AC214" s="36">
        <f t="shared" si="62"/>
        <v>475980.85961842863</v>
      </c>
      <c r="AD214" s="18">
        <f t="shared" si="65"/>
        <v>481567</v>
      </c>
      <c r="AE214" s="18">
        <f t="shared" si="66"/>
        <v>500000</v>
      </c>
      <c r="AF214" s="18">
        <f t="shared" si="67"/>
        <v>515767</v>
      </c>
      <c r="AG214" s="18">
        <f t="shared" si="68"/>
        <v>593132</v>
      </c>
      <c r="AH214" s="18" t="str">
        <f t="shared" si="69"/>
        <v/>
      </c>
      <c r="AI214" s="102">
        <f t="shared" si="70"/>
        <v>520964.23272389069</v>
      </c>
      <c r="AJ214" s="39">
        <f t="shared" si="63"/>
        <v>49043.9221956537</v>
      </c>
      <c r="AK214" s="35">
        <f t="shared" si="64"/>
        <v>9.4140670539366603E-2</v>
      </c>
      <c r="AL214" s="34"/>
      <c r="AM214" s="42"/>
    </row>
    <row r="215" spans="1:39" s="17" customFormat="1" ht="93" customHeight="1" x14ac:dyDescent="0.25">
      <c r="A215" s="81">
        <v>209</v>
      </c>
      <c r="B215" s="82" t="s">
        <v>289</v>
      </c>
      <c r="C215" s="82" t="s">
        <v>958</v>
      </c>
      <c r="D215" s="83" t="s">
        <v>1391</v>
      </c>
      <c r="E215" s="64">
        <v>555295</v>
      </c>
      <c r="F215" s="65">
        <v>555295</v>
      </c>
      <c r="G215" s="25" t="s">
        <v>1392</v>
      </c>
      <c r="H215" s="52" t="s">
        <v>1393</v>
      </c>
      <c r="I215" s="62">
        <v>550000</v>
      </c>
      <c r="J215" s="66">
        <v>550000</v>
      </c>
      <c r="K215" s="28" t="s">
        <v>1394</v>
      </c>
      <c r="L215" s="55" t="s">
        <v>1395</v>
      </c>
      <c r="M215" s="67">
        <v>594730</v>
      </c>
      <c r="N215" s="68">
        <v>594730</v>
      </c>
      <c r="O215" s="25" t="s">
        <v>1398</v>
      </c>
      <c r="P215" s="75" t="s">
        <v>1399</v>
      </c>
      <c r="Q215" s="69">
        <v>683940</v>
      </c>
      <c r="R215" s="63">
        <v>683940</v>
      </c>
      <c r="S215" s="24" t="s">
        <v>80</v>
      </c>
      <c r="T215" s="54" t="s">
        <v>81</v>
      </c>
      <c r="U215" s="18">
        <v>733686</v>
      </c>
      <c r="V215" s="18">
        <v>733686</v>
      </c>
      <c r="W215" s="18" t="s">
        <v>1396</v>
      </c>
      <c r="X215" s="77" t="s">
        <v>1397</v>
      </c>
      <c r="Y215" s="50">
        <f t="shared" si="58"/>
        <v>619365.35226396576</v>
      </c>
      <c r="Z215" s="36">
        <f t="shared" si="59"/>
        <v>81663.683116793181</v>
      </c>
      <c r="AA215" s="35">
        <f t="shared" si="60"/>
        <v>0.13185058353407722</v>
      </c>
      <c r="AB215" s="36">
        <f t="shared" si="61"/>
        <v>701029.03538075893</v>
      </c>
      <c r="AC215" s="36">
        <f t="shared" si="62"/>
        <v>537701.66914717259</v>
      </c>
      <c r="AD215" s="18">
        <f t="shared" si="65"/>
        <v>555295</v>
      </c>
      <c r="AE215" s="18">
        <f t="shared" si="66"/>
        <v>550000</v>
      </c>
      <c r="AF215" s="18">
        <f t="shared" si="67"/>
        <v>594730</v>
      </c>
      <c r="AG215" s="18">
        <f t="shared" si="68"/>
        <v>683940</v>
      </c>
      <c r="AH215" s="18" t="str">
        <f t="shared" si="69"/>
        <v/>
      </c>
      <c r="AI215" s="102">
        <f t="shared" si="70"/>
        <v>593684.99927623512</v>
      </c>
      <c r="AJ215" s="39">
        <f t="shared" si="63"/>
        <v>61935.324381567581</v>
      </c>
      <c r="AK215" s="35">
        <f t="shared" si="64"/>
        <v>0.10432354608432637</v>
      </c>
      <c r="AL215" s="34"/>
      <c r="AM215" s="42"/>
    </row>
    <row r="216" spans="1:39" s="17" customFormat="1" ht="93" customHeight="1" x14ac:dyDescent="0.25">
      <c r="A216" s="81">
        <v>210</v>
      </c>
      <c r="B216" s="82" t="s">
        <v>290</v>
      </c>
      <c r="C216" s="82" t="s">
        <v>959</v>
      </c>
      <c r="D216" s="83" t="s">
        <v>1391</v>
      </c>
      <c r="E216" s="64">
        <v>584315</v>
      </c>
      <c r="F216" s="65">
        <v>584315</v>
      </c>
      <c r="G216" s="25" t="s">
        <v>1392</v>
      </c>
      <c r="H216" s="52" t="s">
        <v>1393</v>
      </c>
      <c r="I216" s="62">
        <v>600000</v>
      </c>
      <c r="J216" s="66">
        <v>600000</v>
      </c>
      <c r="K216" s="28" t="s">
        <v>1394</v>
      </c>
      <c r="L216" s="55" t="s">
        <v>1395</v>
      </c>
      <c r="M216" s="67">
        <v>625812</v>
      </c>
      <c r="N216" s="68">
        <v>625812</v>
      </c>
      <c r="O216" s="25" t="s">
        <v>1398</v>
      </c>
      <c r="P216" s="75" t="s">
        <v>1399</v>
      </c>
      <c r="Q216" s="69">
        <v>719684</v>
      </c>
      <c r="R216" s="63">
        <v>719684</v>
      </c>
      <c r="S216" s="24" t="s">
        <v>80</v>
      </c>
      <c r="T216" s="54" t="s">
        <v>81</v>
      </c>
      <c r="U216" s="18">
        <v>772030</v>
      </c>
      <c r="V216" s="18">
        <v>772030</v>
      </c>
      <c r="W216" s="18" t="s">
        <v>1396</v>
      </c>
      <c r="X216" s="77" t="s">
        <v>1397</v>
      </c>
      <c r="Y216" s="50">
        <f t="shared" si="58"/>
        <v>656453.00286536873</v>
      </c>
      <c r="Z216" s="36">
        <f t="shared" si="59"/>
        <v>81561.727343160237</v>
      </c>
      <c r="AA216" s="35">
        <f t="shared" si="60"/>
        <v>0.12424610290020663</v>
      </c>
      <c r="AB216" s="36">
        <f t="shared" si="61"/>
        <v>738014.73020852893</v>
      </c>
      <c r="AC216" s="36">
        <f t="shared" si="62"/>
        <v>574891.27552220854</v>
      </c>
      <c r="AD216" s="18">
        <f t="shared" si="65"/>
        <v>584315</v>
      </c>
      <c r="AE216" s="18">
        <f t="shared" si="66"/>
        <v>600000</v>
      </c>
      <c r="AF216" s="18">
        <f t="shared" si="67"/>
        <v>625812</v>
      </c>
      <c r="AG216" s="18">
        <f t="shared" si="68"/>
        <v>719684</v>
      </c>
      <c r="AH216" s="18" t="str">
        <f t="shared" si="69"/>
        <v/>
      </c>
      <c r="AI216" s="102">
        <f t="shared" si="70"/>
        <v>630370.68003776239</v>
      </c>
      <c r="AJ216" s="39">
        <f t="shared" si="63"/>
        <v>60618.518883121302</v>
      </c>
      <c r="AK216" s="35">
        <f t="shared" si="64"/>
        <v>9.6163290588784908E-2</v>
      </c>
      <c r="AL216" s="34"/>
      <c r="AM216" s="42"/>
    </row>
    <row r="217" spans="1:39" s="17" customFormat="1" ht="93" customHeight="1" x14ac:dyDescent="0.25">
      <c r="A217" s="81">
        <v>211</v>
      </c>
      <c r="B217" s="82" t="s">
        <v>291</v>
      </c>
      <c r="C217" s="82" t="s">
        <v>960</v>
      </c>
      <c r="D217" s="83" t="s">
        <v>1391</v>
      </c>
      <c r="E217" s="64">
        <v>670563</v>
      </c>
      <c r="F217" s="65">
        <v>670563</v>
      </c>
      <c r="G217" s="25" t="s">
        <v>1392</v>
      </c>
      <c r="H217" s="52" t="s">
        <v>1393</v>
      </c>
      <c r="I217" s="62">
        <v>650000</v>
      </c>
      <c r="J217" s="66">
        <v>650000</v>
      </c>
      <c r="K217" s="28" t="s">
        <v>1394</v>
      </c>
      <c r="L217" s="55" t="s">
        <v>1395</v>
      </c>
      <c r="M217" s="67">
        <v>718185</v>
      </c>
      <c r="N217" s="68">
        <v>718185</v>
      </c>
      <c r="O217" s="25" t="s">
        <v>1398</v>
      </c>
      <c r="P217" s="75" t="s">
        <v>1399</v>
      </c>
      <c r="Q217" s="69">
        <v>825913</v>
      </c>
      <c r="R217" s="63">
        <v>825913</v>
      </c>
      <c r="S217" s="24" t="s">
        <v>80</v>
      </c>
      <c r="T217" s="54" t="s">
        <v>81</v>
      </c>
      <c r="U217" s="18">
        <v>885985</v>
      </c>
      <c r="V217" s="18">
        <v>885985</v>
      </c>
      <c r="W217" s="18" t="s">
        <v>1396</v>
      </c>
      <c r="X217" s="77" t="s">
        <v>1397</v>
      </c>
      <c r="Y217" s="50">
        <f t="shared" si="58"/>
        <v>744714.80700376292</v>
      </c>
      <c r="Z217" s="36">
        <f t="shared" si="59"/>
        <v>101952.25785238869</v>
      </c>
      <c r="AA217" s="35">
        <f t="shared" si="60"/>
        <v>0.13690107527548268</v>
      </c>
      <c r="AB217" s="36">
        <f t="shared" si="61"/>
        <v>846667.06485615158</v>
      </c>
      <c r="AC217" s="36">
        <f t="shared" si="62"/>
        <v>642762.54915137426</v>
      </c>
      <c r="AD217" s="18">
        <f t="shared" si="65"/>
        <v>670563</v>
      </c>
      <c r="AE217" s="18">
        <f t="shared" si="66"/>
        <v>650000</v>
      </c>
      <c r="AF217" s="18">
        <f t="shared" si="67"/>
        <v>718185</v>
      </c>
      <c r="AG217" s="18">
        <f t="shared" si="68"/>
        <v>825913</v>
      </c>
      <c r="AH217" s="18" t="str">
        <f t="shared" si="69"/>
        <v/>
      </c>
      <c r="AI217" s="102">
        <f t="shared" si="70"/>
        <v>713067.91227660608</v>
      </c>
      <c r="AJ217" s="39">
        <f t="shared" si="63"/>
        <v>78540.973452820574</v>
      </c>
      <c r="AK217" s="35">
        <f t="shared" si="64"/>
        <v>0.11014515181599387</v>
      </c>
      <c r="AL217" s="34"/>
      <c r="AM217" s="42"/>
    </row>
    <row r="218" spans="1:39" s="17" customFormat="1" ht="93" customHeight="1" x14ac:dyDescent="0.25">
      <c r="A218" s="81">
        <v>212</v>
      </c>
      <c r="B218" s="82" t="s">
        <v>292</v>
      </c>
      <c r="C218" s="82" t="s">
        <v>961</v>
      </c>
      <c r="D218" s="83" t="s">
        <v>1391</v>
      </c>
      <c r="E218" s="64">
        <v>734702</v>
      </c>
      <c r="F218" s="65">
        <v>734702</v>
      </c>
      <c r="G218" s="25" t="s">
        <v>1392</v>
      </c>
      <c r="H218" s="52" t="s">
        <v>1393</v>
      </c>
      <c r="I218" s="62">
        <v>700000</v>
      </c>
      <c r="J218" s="66">
        <v>700000</v>
      </c>
      <c r="K218" s="28" t="s">
        <v>1394</v>
      </c>
      <c r="L218" s="55" t="s">
        <v>1395</v>
      </c>
      <c r="M218" s="67">
        <v>786879</v>
      </c>
      <c r="N218" s="68">
        <v>786879</v>
      </c>
      <c r="O218" s="25" t="s">
        <v>1398</v>
      </c>
      <c r="P218" s="75" t="s">
        <v>1399</v>
      </c>
      <c r="Q218" s="69">
        <v>904911</v>
      </c>
      <c r="R218" s="63">
        <v>904911</v>
      </c>
      <c r="S218" s="24" t="s">
        <v>80</v>
      </c>
      <c r="T218" s="54" t="s">
        <v>81</v>
      </c>
      <c r="U218" s="18">
        <v>970729</v>
      </c>
      <c r="V218" s="18">
        <v>970729</v>
      </c>
      <c r="W218" s="18" t="s">
        <v>1396</v>
      </c>
      <c r="X218" s="77" t="s">
        <v>1397</v>
      </c>
      <c r="Y218" s="50">
        <f t="shared" si="58"/>
        <v>813137.92613278423</v>
      </c>
      <c r="Z218" s="36">
        <f t="shared" si="59"/>
        <v>114782.74504340778</v>
      </c>
      <c r="AA218" s="35">
        <f t="shared" si="60"/>
        <v>0.14116024029195745</v>
      </c>
      <c r="AB218" s="36">
        <f t="shared" si="61"/>
        <v>927920.671176192</v>
      </c>
      <c r="AC218" s="36">
        <f t="shared" si="62"/>
        <v>698355.18108937645</v>
      </c>
      <c r="AD218" s="18">
        <f t="shared" si="65"/>
        <v>734702</v>
      </c>
      <c r="AE218" s="18">
        <f t="shared" si="66"/>
        <v>700000</v>
      </c>
      <c r="AF218" s="18">
        <f t="shared" si="67"/>
        <v>786879</v>
      </c>
      <c r="AG218" s="18">
        <f t="shared" si="68"/>
        <v>904911</v>
      </c>
      <c r="AH218" s="18" t="str">
        <f t="shared" si="69"/>
        <v/>
      </c>
      <c r="AI218" s="102">
        <f t="shared" si="70"/>
        <v>777912.53781139012</v>
      </c>
      <c r="AJ218" s="39">
        <f t="shared" si="63"/>
        <v>89612.965672756676</v>
      </c>
      <c r="AK218" s="35">
        <f t="shared" si="64"/>
        <v>0.11519671083445619</v>
      </c>
      <c r="AL218" s="34"/>
      <c r="AM218" s="42"/>
    </row>
    <row r="219" spans="1:39" s="17" customFormat="1" ht="93" customHeight="1" x14ac:dyDescent="0.25">
      <c r="A219" s="81">
        <v>213</v>
      </c>
      <c r="B219" s="82" t="s">
        <v>293</v>
      </c>
      <c r="C219" s="82" t="s">
        <v>962</v>
      </c>
      <c r="D219" s="83" t="s">
        <v>1391</v>
      </c>
      <c r="E219" s="64">
        <v>694978</v>
      </c>
      <c r="F219" s="65">
        <v>694978</v>
      </c>
      <c r="G219" s="25" t="s">
        <v>1392</v>
      </c>
      <c r="H219" s="52" t="s">
        <v>1393</v>
      </c>
      <c r="I219" s="62">
        <v>800000</v>
      </c>
      <c r="J219" s="66">
        <v>800000</v>
      </c>
      <c r="K219" s="28" t="s">
        <v>1394</v>
      </c>
      <c r="L219" s="55" t="s">
        <v>1395</v>
      </c>
      <c r="M219" s="67">
        <v>744333</v>
      </c>
      <c r="N219" s="68">
        <v>744333</v>
      </c>
      <c r="O219" s="25" t="s">
        <v>1398</v>
      </c>
      <c r="P219" s="75" t="s">
        <v>1399</v>
      </c>
      <c r="Q219" s="69">
        <v>855983</v>
      </c>
      <c r="R219" s="63">
        <v>855983</v>
      </c>
      <c r="S219" s="24" t="s">
        <v>80</v>
      </c>
      <c r="T219" s="54" t="s">
        <v>81</v>
      </c>
      <c r="U219" s="18">
        <v>918243</v>
      </c>
      <c r="V219" s="18">
        <v>918243</v>
      </c>
      <c r="W219" s="18" t="s">
        <v>1396</v>
      </c>
      <c r="X219" s="77" t="s">
        <v>1397</v>
      </c>
      <c r="Y219" s="50">
        <f t="shared" si="58"/>
        <v>798822.36723986419</v>
      </c>
      <c r="Z219" s="36">
        <f t="shared" si="59"/>
        <v>88327.924006511093</v>
      </c>
      <c r="AA219" s="35">
        <f t="shared" si="60"/>
        <v>0.11057267251004337</v>
      </c>
      <c r="AB219" s="36">
        <f t="shared" si="61"/>
        <v>887150.2912463753</v>
      </c>
      <c r="AC219" s="36">
        <f t="shared" si="62"/>
        <v>710494.44323335309</v>
      </c>
      <c r="AD219" s="18" t="str">
        <f t="shared" si="65"/>
        <v/>
      </c>
      <c r="AE219" s="18">
        <f t="shared" si="66"/>
        <v>800000</v>
      </c>
      <c r="AF219" s="18">
        <f t="shared" si="67"/>
        <v>744333</v>
      </c>
      <c r="AG219" s="18">
        <f t="shared" si="68"/>
        <v>855983</v>
      </c>
      <c r="AH219" s="18" t="str">
        <f t="shared" si="69"/>
        <v/>
      </c>
      <c r="AI219" s="102">
        <f t="shared" si="70"/>
        <v>798805.04697235243</v>
      </c>
      <c r="AJ219" s="39">
        <f t="shared" si="63"/>
        <v>55825.074530477192</v>
      </c>
      <c r="AK219" s="35">
        <f t="shared" si="64"/>
        <v>6.9885730870212395E-2</v>
      </c>
      <c r="AL219" s="34"/>
      <c r="AM219" s="42"/>
    </row>
    <row r="220" spans="1:39" s="17" customFormat="1" ht="93" customHeight="1" x14ac:dyDescent="0.25">
      <c r="A220" s="81">
        <v>214</v>
      </c>
      <c r="B220" s="82" t="s">
        <v>294</v>
      </c>
      <c r="C220" s="82" t="s">
        <v>963</v>
      </c>
      <c r="D220" s="83" t="s">
        <v>1391</v>
      </c>
      <c r="E220" s="64">
        <v>923054</v>
      </c>
      <c r="F220" s="65">
        <v>923054</v>
      </c>
      <c r="G220" s="25" t="s">
        <v>1392</v>
      </c>
      <c r="H220" s="52" t="s">
        <v>1393</v>
      </c>
      <c r="I220" s="62">
        <v>850000</v>
      </c>
      <c r="J220" s="66">
        <v>850000</v>
      </c>
      <c r="K220" s="28" t="s">
        <v>1394</v>
      </c>
      <c r="L220" s="55" t="s">
        <v>1395</v>
      </c>
      <c r="M220" s="67">
        <v>988607</v>
      </c>
      <c r="N220" s="68">
        <v>988607</v>
      </c>
      <c r="O220" s="25" t="s">
        <v>1398</v>
      </c>
      <c r="P220" s="75" t="s">
        <v>1399</v>
      </c>
      <c r="Q220" s="69">
        <v>1136898</v>
      </c>
      <c r="R220" s="63">
        <v>1136898</v>
      </c>
      <c r="S220" s="24" t="s">
        <v>80</v>
      </c>
      <c r="T220" s="54" t="s">
        <v>81</v>
      </c>
      <c r="U220" s="18">
        <v>1219590</v>
      </c>
      <c r="V220" s="18">
        <v>1219590</v>
      </c>
      <c r="W220" s="18" t="s">
        <v>1396</v>
      </c>
      <c r="X220" s="77" t="s">
        <v>1397</v>
      </c>
      <c r="Y220" s="50">
        <f t="shared" si="58"/>
        <v>1014661.1089033876</v>
      </c>
      <c r="Z220" s="36">
        <f t="shared" si="59"/>
        <v>152249.36833103758</v>
      </c>
      <c r="AA220" s="35">
        <f t="shared" si="60"/>
        <v>0.15004947661351059</v>
      </c>
      <c r="AB220" s="36">
        <f t="shared" si="61"/>
        <v>1166910.477234425</v>
      </c>
      <c r="AC220" s="36">
        <f t="shared" si="62"/>
        <v>862411.74057234998</v>
      </c>
      <c r="AD220" s="18">
        <f t="shared" si="65"/>
        <v>923054</v>
      </c>
      <c r="AE220" s="18" t="str">
        <f t="shared" si="66"/>
        <v/>
      </c>
      <c r="AF220" s="18">
        <f t="shared" si="67"/>
        <v>988607</v>
      </c>
      <c r="AG220" s="18">
        <f t="shared" si="68"/>
        <v>1136898</v>
      </c>
      <c r="AH220" s="18" t="str">
        <f t="shared" si="69"/>
        <v/>
      </c>
      <c r="AI220" s="102">
        <f t="shared" si="70"/>
        <v>1012334.6392663931</v>
      </c>
      <c r="AJ220" s="39">
        <f t="shared" si="63"/>
        <v>109557.19421531993</v>
      </c>
      <c r="AK220" s="35">
        <f t="shared" si="64"/>
        <v>0.10822231104796785</v>
      </c>
      <c r="AL220" s="34"/>
      <c r="AM220" s="42"/>
    </row>
    <row r="221" spans="1:39" s="17" customFormat="1" ht="93" customHeight="1" x14ac:dyDescent="0.25">
      <c r="A221" s="81">
        <v>215</v>
      </c>
      <c r="B221" s="82" t="s">
        <v>295</v>
      </c>
      <c r="C221" s="82" t="s">
        <v>964</v>
      </c>
      <c r="D221" s="83" t="s">
        <v>1391</v>
      </c>
      <c r="E221" s="64">
        <v>1065952</v>
      </c>
      <c r="F221" s="65">
        <v>1065952</v>
      </c>
      <c r="G221" s="25" t="s">
        <v>1392</v>
      </c>
      <c r="H221" s="52" t="s">
        <v>1393</v>
      </c>
      <c r="I221" s="62">
        <v>850000</v>
      </c>
      <c r="J221" s="66">
        <v>850000</v>
      </c>
      <c r="K221" s="28" t="s">
        <v>1394</v>
      </c>
      <c r="L221" s="55" t="s">
        <v>1395</v>
      </c>
      <c r="M221" s="67">
        <v>1141653</v>
      </c>
      <c r="N221" s="68">
        <v>1141653</v>
      </c>
      <c r="O221" s="25" t="s">
        <v>1398</v>
      </c>
      <c r="P221" s="75" t="s">
        <v>1399</v>
      </c>
      <c r="Q221" s="69">
        <v>1312901</v>
      </c>
      <c r="R221" s="63">
        <v>1312901</v>
      </c>
      <c r="S221" s="24" t="s">
        <v>80</v>
      </c>
      <c r="T221" s="54" t="s">
        <v>81</v>
      </c>
      <c r="U221" s="18">
        <v>1408395</v>
      </c>
      <c r="V221" s="18">
        <v>1408395</v>
      </c>
      <c r="W221" s="18" t="s">
        <v>1396</v>
      </c>
      <c r="X221" s="77" t="s">
        <v>1397</v>
      </c>
      <c r="Y221" s="50">
        <f t="shared" si="58"/>
        <v>1138490.5499080475</v>
      </c>
      <c r="Z221" s="36">
        <f t="shared" si="59"/>
        <v>218100.54847409244</v>
      </c>
      <c r="AA221" s="35">
        <f t="shared" si="60"/>
        <v>0.19156992431048969</v>
      </c>
      <c r="AB221" s="36">
        <f t="shared" si="61"/>
        <v>1356591.09838214</v>
      </c>
      <c r="AC221" s="36">
        <f t="shared" si="62"/>
        <v>920390.00143395504</v>
      </c>
      <c r="AD221" s="18">
        <f t="shared" si="65"/>
        <v>1065952</v>
      </c>
      <c r="AE221" s="18" t="str">
        <f t="shared" si="66"/>
        <v/>
      </c>
      <c r="AF221" s="18">
        <f t="shared" si="67"/>
        <v>1141653</v>
      </c>
      <c r="AG221" s="18">
        <f t="shared" si="68"/>
        <v>1312901</v>
      </c>
      <c r="AH221" s="18" t="str">
        <f t="shared" si="69"/>
        <v/>
      </c>
      <c r="AI221" s="102">
        <f t="shared" si="70"/>
        <v>1169054.0300591053</v>
      </c>
      <c r="AJ221" s="39">
        <f t="shared" si="63"/>
        <v>126517.67169451072</v>
      </c>
      <c r="AK221" s="35">
        <f t="shared" si="64"/>
        <v>0.1082222621379734</v>
      </c>
      <c r="AL221" s="34"/>
      <c r="AM221" s="42"/>
    </row>
    <row r="222" spans="1:39" s="17" customFormat="1" ht="93" customHeight="1" x14ac:dyDescent="0.25">
      <c r="A222" s="81">
        <v>216</v>
      </c>
      <c r="B222" s="82" t="s">
        <v>296</v>
      </c>
      <c r="C222" s="82" t="s">
        <v>965</v>
      </c>
      <c r="D222" s="83" t="s">
        <v>1391</v>
      </c>
      <c r="E222" s="64">
        <v>972149</v>
      </c>
      <c r="F222" s="65">
        <v>972149</v>
      </c>
      <c r="G222" s="25" t="s">
        <v>1392</v>
      </c>
      <c r="H222" s="52" t="s">
        <v>1393</v>
      </c>
      <c r="I222" s="62">
        <v>950000</v>
      </c>
      <c r="J222" s="66">
        <v>950000</v>
      </c>
      <c r="K222" s="28" t="s">
        <v>1394</v>
      </c>
      <c r="L222" s="55" t="s">
        <v>1395</v>
      </c>
      <c r="M222" s="67">
        <v>1041189</v>
      </c>
      <c r="N222" s="68">
        <v>1041189</v>
      </c>
      <c r="O222" s="25" t="s">
        <v>1398</v>
      </c>
      <c r="P222" s="75" t="s">
        <v>1399</v>
      </c>
      <c r="Q222" s="69">
        <v>1197367</v>
      </c>
      <c r="R222" s="63">
        <v>1197367</v>
      </c>
      <c r="S222" s="24" t="s">
        <v>80</v>
      </c>
      <c r="T222" s="54" t="s">
        <v>81</v>
      </c>
      <c r="U222" s="18">
        <v>1284458</v>
      </c>
      <c r="V222" s="18">
        <v>1284458</v>
      </c>
      <c r="W222" s="18" t="s">
        <v>1396</v>
      </c>
      <c r="X222" s="77" t="s">
        <v>1397</v>
      </c>
      <c r="Y222" s="50">
        <f t="shared" si="58"/>
        <v>1081400.6855962621</v>
      </c>
      <c r="Z222" s="36">
        <f t="shared" si="59"/>
        <v>145952.28592009118</v>
      </c>
      <c r="AA222" s="35">
        <f t="shared" si="60"/>
        <v>0.13496596392447827</v>
      </c>
      <c r="AB222" s="36">
        <f t="shared" si="61"/>
        <v>1227352.9715163533</v>
      </c>
      <c r="AC222" s="36">
        <f t="shared" si="62"/>
        <v>935448.3996761709</v>
      </c>
      <c r="AD222" s="18">
        <f t="shared" si="65"/>
        <v>972149</v>
      </c>
      <c r="AE222" s="18">
        <f t="shared" si="66"/>
        <v>950000</v>
      </c>
      <c r="AF222" s="18">
        <f t="shared" si="67"/>
        <v>1041189</v>
      </c>
      <c r="AG222" s="18">
        <f t="shared" si="68"/>
        <v>1197367</v>
      </c>
      <c r="AH222" s="18" t="str">
        <f t="shared" si="69"/>
        <v/>
      </c>
      <c r="AI222" s="102">
        <f t="shared" si="70"/>
        <v>1035865.3921852183</v>
      </c>
      <c r="AJ222" s="39">
        <f t="shared" si="63"/>
        <v>111757.80413428257</v>
      </c>
      <c r="AK222" s="35">
        <f t="shared" si="64"/>
        <v>0.10788834628264102</v>
      </c>
      <c r="AL222" s="34"/>
      <c r="AM222" s="42"/>
    </row>
    <row r="223" spans="1:39" s="17" customFormat="1" ht="93" customHeight="1" x14ac:dyDescent="0.25">
      <c r="A223" s="81">
        <v>217</v>
      </c>
      <c r="B223" s="82" t="s">
        <v>297</v>
      </c>
      <c r="C223" s="82" t="s">
        <v>966</v>
      </c>
      <c r="D223" s="83" t="s">
        <v>1391</v>
      </c>
      <c r="E223" s="64">
        <v>406269</v>
      </c>
      <c r="F223" s="65">
        <v>406269</v>
      </c>
      <c r="G223" s="25" t="s">
        <v>1392</v>
      </c>
      <c r="H223" s="52" t="s">
        <v>1393</v>
      </c>
      <c r="I223" s="62">
        <v>960000</v>
      </c>
      <c r="J223" s="66">
        <v>960000</v>
      </c>
      <c r="K223" s="28" t="s">
        <v>1394</v>
      </c>
      <c r="L223" s="55" t="s">
        <v>1395</v>
      </c>
      <c r="M223" s="67">
        <v>434708</v>
      </c>
      <c r="N223" s="68">
        <v>434708</v>
      </c>
      <c r="O223" s="25" t="s">
        <v>1398</v>
      </c>
      <c r="P223" s="75" t="s">
        <v>1399</v>
      </c>
      <c r="Q223" s="69">
        <v>499914</v>
      </c>
      <c r="R223" s="63">
        <v>499914</v>
      </c>
      <c r="S223" s="24" t="s">
        <v>80</v>
      </c>
      <c r="T223" s="54" t="s">
        <v>81</v>
      </c>
      <c r="U223" s="18">
        <v>536275</v>
      </c>
      <c r="V223" s="18">
        <v>536275</v>
      </c>
      <c r="W223" s="18" t="s">
        <v>1396</v>
      </c>
      <c r="X223" s="77" t="s">
        <v>1397</v>
      </c>
      <c r="Y223" s="50">
        <f t="shared" si="58"/>
        <v>538906.07620703138</v>
      </c>
      <c r="Z223" s="36">
        <f t="shared" si="59"/>
        <v>225404.21820298751</v>
      </c>
      <c r="AA223" s="35">
        <f t="shared" si="60"/>
        <v>0.41826252876836006</v>
      </c>
      <c r="AB223" s="36">
        <f t="shared" si="61"/>
        <v>764310.29441001895</v>
      </c>
      <c r="AC223" s="36">
        <f t="shared" si="62"/>
        <v>313501.85800404387</v>
      </c>
      <c r="AD223" s="18">
        <f t="shared" si="65"/>
        <v>406269</v>
      </c>
      <c r="AE223" s="18" t="str">
        <f t="shared" si="66"/>
        <v/>
      </c>
      <c r="AF223" s="18">
        <f t="shared" si="67"/>
        <v>434708</v>
      </c>
      <c r="AG223" s="18">
        <f t="shared" si="68"/>
        <v>499914</v>
      </c>
      <c r="AH223" s="18">
        <f t="shared" si="69"/>
        <v>536275</v>
      </c>
      <c r="AI223" s="102">
        <f t="shared" si="70"/>
        <v>466469.8108210846</v>
      </c>
      <c r="AJ223" s="39">
        <f t="shared" si="63"/>
        <v>59420.481196862303</v>
      </c>
      <c r="AK223" s="35">
        <f t="shared" si="64"/>
        <v>0.12738333718160627</v>
      </c>
      <c r="AL223" s="34"/>
      <c r="AM223" s="42"/>
    </row>
    <row r="224" spans="1:39" s="17" customFormat="1" ht="93" customHeight="1" x14ac:dyDescent="0.25">
      <c r="A224" s="81">
        <v>218</v>
      </c>
      <c r="B224" s="82" t="s">
        <v>298</v>
      </c>
      <c r="C224" s="82" t="s">
        <v>967</v>
      </c>
      <c r="D224" s="83" t="s">
        <v>1391</v>
      </c>
      <c r="E224" s="64">
        <v>433314</v>
      </c>
      <c r="F224" s="65">
        <v>433314</v>
      </c>
      <c r="G224" s="25" t="s">
        <v>1392</v>
      </c>
      <c r="H224" s="52" t="s">
        <v>1393</v>
      </c>
      <c r="I224" s="62">
        <v>450000</v>
      </c>
      <c r="J224" s="66">
        <v>450000</v>
      </c>
      <c r="K224" s="28" t="s">
        <v>1394</v>
      </c>
      <c r="L224" s="55" t="s">
        <v>1395</v>
      </c>
      <c r="M224" s="67">
        <v>464087</v>
      </c>
      <c r="N224" s="68">
        <v>464087</v>
      </c>
      <c r="O224" s="25" t="s">
        <v>1398</v>
      </c>
      <c r="P224" s="75" t="s">
        <v>1399</v>
      </c>
      <c r="Q224" s="69">
        <v>533700</v>
      </c>
      <c r="R224" s="63">
        <v>533700</v>
      </c>
      <c r="S224" s="24" t="s">
        <v>80</v>
      </c>
      <c r="T224" s="54" t="s">
        <v>81</v>
      </c>
      <c r="U224" s="18">
        <v>572518</v>
      </c>
      <c r="V224" s="18">
        <v>572518</v>
      </c>
      <c r="W224" s="18" t="s">
        <v>1396</v>
      </c>
      <c r="X224" s="77" t="s">
        <v>1397</v>
      </c>
      <c r="Y224" s="50">
        <f t="shared" si="58"/>
        <v>487910.53690262814</v>
      </c>
      <c r="Z224" s="36">
        <f t="shared" si="59"/>
        <v>59584.136011190196</v>
      </c>
      <c r="AA224" s="35">
        <f t="shared" si="60"/>
        <v>0.12212102732899442</v>
      </c>
      <c r="AB224" s="36">
        <f t="shared" si="61"/>
        <v>547494.67291381839</v>
      </c>
      <c r="AC224" s="36">
        <f t="shared" si="62"/>
        <v>428326.40089143795</v>
      </c>
      <c r="AD224" s="18">
        <f t="shared" si="65"/>
        <v>433314</v>
      </c>
      <c r="AE224" s="18">
        <f t="shared" si="66"/>
        <v>450000</v>
      </c>
      <c r="AF224" s="18">
        <f t="shared" si="67"/>
        <v>464087</v>
      </c>
      <c r="AG224" s="18">
        <f t="shared" si="68"/>
        <v>533700</v>
      </c>
      <c r="AH224" s="18" t="str">
        <f t="shared" si="69"/>
        <v/>
      </c>
      <c r="AI224" s="102">
        <f t="shared" si="70"/>
        <v>468789.59112706152</v>
      </c>
      <c r="AJ224" s="39">
        <f t="shared" si="63"/>
        <v>44114.295168913217</v>
      </c>
      <c r="AK224" s="35">
        <f t="shared" si="64"/>
        <v>9.4102548358323948E-2</v>
      </c>
      <c r="AL224" s="34"/>
      <c r="AM224" s="42"/>
    </row>
    <row r="225" spans="1:39" s="17" customFormat="1" ht="93" customHeight="1" x14ac:dyDescent="0.25">
      <c r="A225" s="81">
        <v>219</v>
      </c>
      <c r="B225" s="82" t="s">
        <v>299</v>
      </c>
      <c r="C225" s="82" t="s">
        <v>968</v>
      </c>
      <c r="D225" s="83" t="s">
        <v>1391</v>
      </c>
      <c r="E225" s="64">
        <v>52914</v>
      </c>
      <c r="F225" s="65">
        <v>52914</v>
      </c>
      <c r="G225" s="25" t="s">
        <v>1392</v>
      </c>
      <c r="H225" s="52" t="s">
        <v>1393</v>
      </c>
      <c r="I225" s="62">
        <v>100000</v>
      </c>
      <c r="J225" s="66">
        <v>100000</v>
      </c>
      <c r="K225" s="28" t="s">
        <v>1394</v>
      </c>
      <c r="L225" s="55" t="s">
        <v>1395</v>
      </c>
      <c r="M225" s="67">
        <v>56671</v>
      </c>
      <c r="N225" s="68">
        <v>56671</v>
      </c>
      <c r="O225" s="25" t="s">
        <v>1398</v>
      </c>
      <c r="P225" s="75" t="s">
        <v>1399</v>
      </c>
      <c r="Q225" s="69">
        <v>65172</v>
      </c>
      <c r="R225" s="63">
        <v>65172</v>
      </c>
      <c r="S225" s="24" t="s">
        <v>80</v>
      </c>
      <c r="T225" s="54" t="s">
        <v>81</v>
      </c>
      <c r="U225" s="18">
        <v>69912</v>
      </c>
      <c r="V225" s="18">
        <v>69912</v>
      </c>
      <c r="W225" s="18" t="s">
        <v>1396</v>
      </c>
      <c r="X225" s="77" t="s">
        <v>1397</v>
      </c>
      <c r="Y225" s="50">
        <f t="shared" si="58"/>
        <v>67159.715675895641</v>
      </c>
      <c r="Z225" s="36">
        <f t="shared" si="59"/>
        <v>18622.748540427641</v>
      </c>
      <c r="AA225" s="35">
        <f t="shared" si="60"/>
        <v>0.27729046129823848</v>
      </c>
      <c r="AB225" s="36">
        <f t="shared" si="61"/>
        <v>85782.464216323278</v>
      </c>
      <c r="AC225" s="36">
        <f t="shared" si="62"/>
        <v>48536.967135468003</v>
      </c>
      <c r="AD225" s="18">
        <f t="shared" si="65"/>
        <v>52914</v>
      </c>
      <c r="AE225" s="18" t="str">
        <f t="shared" si="66"/>
        <v/>
      </c>
      <c r="AF225" s="18">
        <f t="shared" si="67"/>
        <v>56671</v>
      </c>
      <c r="AG225" s="18">
        <f t="shared" si="68"/>
        <v>65172</v>
      </c>
      <c r="AH225" s="18">
        <f t="shared" si="69"/>
        <v>69912</v>
      </c>
      <c r="AI225" s="102">
        <f t="shared" si="70"/>
        <v>60797.547551627744</v>
      </c>
      <c r="AJ225" s="39">
        <f t="shared" si="63"/>
        <v>7764.0426486463866</v>
      </c>
      <c r="AK225" s="35">
        <f t="shared" si="64"/>
        <v>0.12770322095728215</v>
      </c>
      <c r="AL225" s="34"/>
      <c r="AM225" s="42"/>
    </row>
    <row r="226" spans="1:39" s="17" customFormat="1" ht="93" customHeight="1" x14ac:dyDescent="0.25">
      <c r="A226" s="81">
        <v>220</v>
      </c>
      <c r="B226" s="82" t="s">
        <v>300</v>
      </c>
      <c r="C226" s="82" t="s">
        <v>969</v>
      </c>
      <c r="D226" s="83" t="s">
        <v>1391</v>
      </c>
      <c r="E226" s="64">
        <v>61789</v>
      </c>
      <c r="F226" s="65">
        <v>61789</v>
      </c>
      <c r="G226" s="25" t="s">
        <v>1392</v>
      </c>
      <c r="H226" s="52" t="s">
        <v>1393</v>
      </c>
      <c r="I226" s="62">
        <v>1600000</v>
      </c>
      <c r="J226" s="66">
        <v>1600000</v>
      </c>
      <c r="K226" s="28" t="s">
        <v>1394</v>
      </c>
      <c r="L226" s="55" t="s">
        <v>1395</v>
      </c>
      <c r="M226" s="67">
        <v>66114</v>
      </c>
      <c r="N226" s="68">
        <v>66114</v>
      </c>
      <c r="O226" s="25" t="s">
        <v>1398</v>
      </c>
      <c r="P226" s="75" t="s">
        <v>1399</v>
      </c>
      <c r="Q226" s="69">
        <v>76031</v>
      </c>
      <c r="R226" s="63">
        <v>76031</v>
      </c>
      <c r="S226" s="24" t="s">
        <v>80</v>
      </c>
      <c r="T226" s="54" t="s">
        <v>81</v>
      </c>
      <c r="U226" s="18">
        <v>81562</v>
      </c>
      <c r="V226" s="18">
        <v>81562</v>
      </c>
      <c r="W226" s="18" t="s">
        <v>1396</v>
      </c>
      <c r="X226" s="77" t="s">
        <v>1397</v>
      </c>
      <c r="Y226" s="50">
        <f t="shared" si="58"/>
        <v>132300.23950389057</v>
      </c>
      <c r="Z226" s="36">
        <f t="shared" si="59"/>
        <v>683667.13046606246</v>
      </c>
      <c r="AA226" s="35">
        <f t="shared" si="60"/>
        <v>5.1675426516968459</v>
      </c>
      <c r="AB226" s="36">
        <f t="shared" si="61"/>
        <v>815967.36996995308</v>
      </c>
      <c r="AC226" s="36">
        <f t="shared" si="62"/>
        <v>-551366.89096217183</v>
      </c>
      <c r="AD226" s="18">
        <f t="shared" si="65"/>
        <v>61789</v>
      </c>
      <c r="AE226" s="18" t="str">
        <f t="shared" si="66"/>
        <v/>
      </c>
      <c r="AF226" s="18">
        <f t="shared" si="67"/>
        <v>66114</v>
      </c>
      <c r="AG226" s="18">
        <f t="shared" si="68"/>
        <v>76031</v>
      </c>
      <c r="AH226" s="18">
        <f t="shared" si="69"/>
        <v>81562</v>
      </c>
      <c r="AI226" s="102">
        <f t="shared" si="70"/>
        <v>70944.836526533356</v>
      </c>
      <c r="AJ226" s="39">
        <f t="shared" si="63"/>
        <v>9037.3819586574227</v>
      </c>
      <c r="AK226" s="35">
        <f t="shared" si="64"/>
        <v>0.12738604246804408</v>
      </c>
      <c r="AL226" s="34"/>
      <c r="AM226" s="42"/>
    </row>
    <row r="227" spans="1:39" s="17" customFormat="1" ht="93" customHeight="1" x14ac:dyDescent="0.25">
      <c r="A227" s="81">
        <v>221</v>
      </c>
      <c r="B227" s="82" t="s">
        <v>301</v>
      </c>
      <c r="C227" s="82" t="s">
        <v>970</v>
      </c>
      <c r="D227" s="83" t="s">
        <v>1391</v>
      </c>
      <c r="E227" s="64">
        <v>441597</v>
      </c>
      <c r="F227" s="65">
        <v>441597</v>
      </c>
      <c r="G227" s="25" t="s">
        <v>1392</v>
      </c>
      <c r="H227" s="52" t="s">
        <v>1393</v>
      </c>
      <c r="I227" s="62">
        <v>1500000</v>
      </c>
      <c r="J227" s="66">
        <v>1500000</v>
      </c>
      <c r="K227" s="28" t="s">
        <v>1394</v>
      </c>
      <c r="L227" s="55" t="s">
        <v>1395</v>
      </c>
      <c r="M227" s="67">
        <v>472508</v>
      </c>
      <c r="N227" s="68">
        <v>472508</v>
      </c>
      <c r="O227" s="25" t="s">
        <v>1398</v>
      </c>
      <c r="P227" s="75" t="s">
        <v>1399</v>
      </c>
      <c r="Q227" s="69">
        <v>543385</v>
      </c>
      <c r="R227" s="63">
        <v>543385</v>
      </c>
      <c r="S227" s="24" t="s">
        <v>80</v>
      </c>
      <c r="T227" s="54" t="s">
        <v>81</v>
      </c>
      <c r="U227" s="18">
        <v>582908</v>
      </c>
      <c r="V227" s="18">
        <v>582908</v>
      </c>
      <c r="W227" s="18" t="s">
        <v>1396</v>
      </c>
      <c r="X227" s="77" t="s">
        <v>1397</v>
      </c>
      <c r="Y227" s="50">
        <f t="shared" si="58"/>
        <v>629864.07725975697</v>
      </c>
      <c r="Z227" s="36">
        <f t="shared" si="59"/>
        <v>446216.62773847865</v>
      </c>
      <c r="AA227" s="35">
        <f t="shared" si="60"/>
        <v>0.70843320622404404</v>
      </c>
      <c r="AB227" s="36">
        <f t="shared" si="61"/>
        <v>1076080.7049982357</v>
      </c>
      <c r="AC227" s="36">
        <f t="shared" si="62"/>
        <v>183647.44952127832</v>
      </c>
      <c r="AD227" s="18">
        <f t="shared" si="65"/>
        <v>441597</v>
      </c>
      <c r="AE227" s="18" t="str">
        <f t="shared" si="66"/>
        <v/>
      </c>
      <c r="AF227" s="18">
        <f t="shared" si="67"/>
        <v>472508</v>
      </c>
      <c r="AG227" s="18">
        <f t="shared" si="68"/>
        <v>543385</v>
      </c>
      <c r="AH227" s="18">
        <f t="shared" si="69"/>
        <v>582908</v>
      </c>
      <c r="AI227" s="102">
        <f t="shared" si="70"/>
        <v>507032.42713187705</v>
      </c>
      <c r="AJ227" s="39">
        <f t="shared" si="63"/>
        <v>64587.706676012785</v>
      </c>
      <c r="AK227" s="35">
        <f t="shared" si="64"/>
        <v>0.1273837790639252</v>
      </c>
      <c r="AL227" s="34"/>
      <c r="AM227" s="42"/>
    </row>
    <row r="228" spans="1:39" s="17" customFormat="1" ht="93" customHeight="1" x14ac:dyDescent="0.25">
      <c r="A228" s="81">
        <v>222</v>
      </c>
      <c r="B228" s="82" t="s">
        <v>302</v>
      </c>
      <c r="C228" s="82" t="s">
        <v>971</v>
      </c>
      <c r="D228" s="83" t="s">
        <v>1391</v>
      </c>
      <c r="E228" s="64">
        <v>706555</v>
      </c>
      <c r="F228" s="65">
        <v>706555</v>
      </c>
      <c r="G228" s="25" t="s">
        <v>1392</v>
      </c>
      <c r="H228" s="52" t="s">
        <v>1393</v>
      </c>
      <c r="I228" s="62">
        <v>1400000</v>
      </c>
      <c r="J228" s="66">
        <v>1400000</v>
      </c>
      <c r="K228" s="28" t="s">
        <v>1394</v>
      </c>
      <c r="L228" s="55" t="s">
        <v>1395</v>
      </c>
      <c r="M228" s="67">
        <v>756013</v>
      </c>
      <c r="N228" s="68">
        <v>756013</v>
      </c>
      <c r="O228" s="25" t="s">
        <v>1398</v>
      </c>
      <c r="P228" s="75" t="s">
        <v>1399</v>
      </c>
      <c r="Q228" s="69">
        <v>869415</v>
      </c>
      <c r="R228" s="63">
        <v>869415</v>
      </c>
      <c r="S228" s="24" t="s">
        <v>80</v>
      </c>
      <c r="T228" s="54" t="s">
        <v>81</v>
      </c>
      <c r="U228" s="18">
        <v>932652</v>
      </c>
      <c r="V228" s="18">
        <v>932652</v>
      </c>
      <c r="W228" s="18" t="s">
        <v>1396</v>
      </c>
      <c r="X228" s="77" t="s">
        <v>1397</v>
      </c>
      <c r="Y228" s="50">
        <f t="shared" si="58"/>
        <v>904794.61168518383</v>
      </c>
      <c r="Z228" s="36">
        <f t="shared" si="59"/>
        <v>276013.53358033008</v>
      </c>
      <c r="AA228" s="35">
        <f t="shared" si="60"/>
        <v>0.30505656202599801</v>
      </c>
      <c r="AB228" s="36">
        <f t="shared" si="61"/>
        <v>1180808.145265514</v>
      </c>
      <c r="AC228" s="36">
        <f t="shared" si="62"/>
        <v>628781.07810485375</v>
      </c>
      <c r="AD228" s="18">
        <f t="shared" si="65"/>
        <v>706555</v>
      </c>
      <c r="AE228" s="18" t="str">
        <f t="shared" si="66"/>
        <v/>
      </c>
      <c r="AF228" s="18">
        <f t="shared" si="67"/>
        <v>756013</v>
      </c>
      <c r="AG228" s="18">
        <f t="shared" si="68"/>
        <v>869415</v>
      </c>
      <c r="AH228" s="18">
        <f t="shared" si="69"/>
        <v>932652</v>
      </c>
      <c r="AI228" s="102">
        <f t="shared" si="70"/>
        <v>811251.47241376492</v>
      </c>
      <c r="AJ228" s="39">
        <f t="shared" si="63"/>
        <v>103339.89019533229</v>
      </c>
      <c r="AK228" s="35">
        <f t="shared" si="64"/>
        <v>0.12738330062792855</v>
      </c>
      <c r="AL228" s="34"/>
      <c r="AM228" s="42"/>
    </row>
    <row r="229" spans="1:39" s="17" customFormat="1" ht="93" customHeight="1" x14ac:dyDescent="0.25">
      <c r="A229" s="81">
        <v>223</v>
      </c>
      <c r="B229" s="82" t="s">
        <v>303</v>
      </c>
      <c r="C229" s="82" t="s">
        <v>972</v>
      </c>
      <c r="D229" s="83" t="s">
        <v>1391</v>
      </c>
      <c r="E229" s="64">
        <v>971513</v>
      </c>
      <c r="F229" s="65">
        <v>971513</v>
      </c>
      <c r="G229" s="25" t="s">
        <v>1392</v>
      </c>
      <c r="H229" s="52" t="s">
        <v>1393</v>
      </c>
      <c r="I229" s="62">
        <v>1300000</v>
      </c>
      <c r="J229" s="66">
        <v>1300000</v>
      </c>
      <c r="K229" s="28" t="s">
        <v>1394</v>
      </c>
      <c r="L229" s="55" t="s">
        <v>1395</v>
      </c>
      <c r="M229" s="67">
        <v>1039518</v>
      </c>
      <c r="N229" s="68">
        <v>1039518</v>
      </c>
      <c r="O229" s="25" t="s">
        <v>1398</v>
      </c>
      <c r="P229" s="75" t="s">
        <v>1399</v>
      </c>
      <c r="Q229" s="69">
        <v>1195446</v>
      </c>
      <c r="R229" s="63">
        <v>1195446</v>
      </c>
      <c r="S229" s="24" t="s">
        <v>80</v>
      </c>
      <c r="T229" s="54" t="s">
        <v>81</v>
      </c>
      <c r="U229" s="18">
        <v>1282397</v>
      </c>
      <c r="V229" s="18">
        <v>1282397</v>
      </c>
      <c r="W229" s="18" t="s">
        <v>1396</v>
      </c>
      <c r="X229" s="77" t="s">
        <v>1397</v>
      </c>
      <c r="Y229" s="50">
        <f t="shared" ref="Y229:Y292" si="71">GEOMEAN(F229,J229,N229,R229,V229)</f>
        <v>1150152.1293813691</v>
      </c>
      <c r="Z229" s="36">
        <f t="shared" ref="Z229:Z292" si="72">+STDEV(F229,J229,N229,R229,V229)</f>
        <v>146505.9285855011</v>
      </c>
      <c r="AA229" s="35">
        <f t="shared" ref="AA229:AA292" si="73">Z229/Y229</f>
        <v>0.12737960904728496</v>
      </c>
      <c r="AB229" s="36">
        <f t="shared" ref="AB229:AB292" si="74">+Y229+Z229</f>
        <v>1296658.0579668703</v>
      </c>
      <c r="AC229" s="36">
        <f t="shared" ref="AC229:AC292" si="75">Y229-Z229</f>
        <v>1003646.2007958679</v>
      </c>
      <c r="AD229" s="18" t="str">
        <f t="shared" si="65"/>
        <v/>
      </c>
      <c r="AE229" s="18" t="str">
        <f t="shared" si="66"/>
        <v/>
      </c>
      <c r="AF229" s="18">
        <f t="shared" si="67"/>
        <v>1039518</v>
      </c>
      <c r="AG229" s="18">
        <f t="shared" si="68"/>
        <v>1195446</v>
      </c>
      <c r="AH229" s="18">
        <f t="shared" si="69"/>
        <v>1282397</v>
      </c>
      <c r="AI229" s="102">
        <f t="shared" si="70"/>
        <v>1168050.1516573171</v>
      </c>
      <c r="AJ229" s="39">
        <f t="shared" ref="AJ229:AJ292" si="76">+STDEV(AD229:AH229)</f>
        <v>123061.1136969487</v>
      </c>
      <c r="AK229" s="35">
        <f t="shared" ref="AK229:AK292" si="77">+AJ229/AI229</f>
        <v>0.10535601876541034</v>
      </c>
      <c r="AL229" s="34"/>
      <c r="AM229" s="42"/>
    </row>
    <row r="230" spans="1:39" s="17" customFormat="1" ht="93" customHeight="1" x14ac:dyDescent="0.25">
      <c r="A230" s="81">
        <v>224</v>
      </c>
      <c r="B230" s="82" t="s">
        <v>304</v>
      </c>
      <c r="C230" s="82" t="s">
        <v>973</v>
      </c>
      <c r="D230" s="83" t="s">
        <v>1391</v>
      </c>
      <c r="E230" s="64">
        <v>706555</v>
      </c>
      <c r="F230" s="65">
        <v>706555</v>
      </c>
      <c r="G230" s="25" t="s">
        <v>1392</v>
      </c>
      <c r="H230" s="52" t="s">
        <v>1393</v>
      </c>
      <c r="I230" s="62">
        <v>500000</v>
      </c>
      <c r="J230" s="66">
        <v>500000</v>
      </c>
      <c r="K230" s="28" t="s">
        <v>1394</v>
      </c>
      <c r="L230" s="55" t="s">
        <v>1395</v>
      </c>
      <c r="M230" s="67">
        <v>66177</v>
      </c>
      <c r="N230" s="68">
        <v>66177</v>
      </c>
      <c r="O230" s="25" t="s">
        <v>1398</v>
      </c>
      <c r="P230" s="75" t="s">
        <v>1399</v>
      </c>
      <c r="Q230" s="69">
        <v>76104</v>
      </c>
      <c r="R230" s="63">
        <v>76104</v>
      </c>
      <c r="S230" s="24" t="s">
        <v>80</v>
      </c>
      <c r="T230" s="54" t="s">
        <v>81</v>
      </c>
      <c r="U230" s="18">
        <v>81639</v>
      </c>
      <c r="V230" s="18">
        <v>81639</v>
      </c>
      <c r="W230" s="18" t="s">
        <v>1396</v>
      </c>
      <c r="X230" s="77" t="s">
        <v>1397</v>
      </c>
      <c r="Y230" s="50">
        <f t="shared" si="71"/>
        <v>170775.53037332016</v>
      </c>
      <c r="Z230" s="36">
        <f t="shared" si="72"/>
        <v>298665.5166595233</v>
      </c>
      <c r="AA230" s="35">
        <f t="shared" si="73"/>
        <v>1.7488776993204589</v>
      </c>
      <c r="AB230" s="36">
        <f t="shared" si="74"/>
        <v>469441.04703284346</v>
      </c>
      <c r="AC230" s="36">
        <f t="shared" si="75"/>
        <v>-127889.98628620314</v>
      </c>
      <c r="AD230" s="18" t="str">
        <f t="shared" si="65"/>
        <v/>
      </c>
      <c r="AE230" s="18" t="str">
        <f t="shared" si="66"/>
        <v/>
      </c>
      <c r="AF230" s="18">
        <f t="shared" si="67"/>
        <v>66177</v>
      </c>
      <c r="AG230" s="18">
        <f t="shared" si="68"/>
        <v>76104</v>
      </c>
      <c r="AH230" s="18">
        <f t="shared" si="69"/>
        <v>81639</v>
      </c>
      <c r="AI230" s="102">
        <f t="shared" si="70"/>
        <v>74359.66282436077</v>
      </c>
      <c r="AJ230" s="39">
        <f t="shared" si="76"/>
        <v>7834.2729720121442</v>
      </c>
      <c r="AK230" s="35">
        <f t="shared" si="77"/>
        <v>0.10535648864515264</v>
      </c>
      <c r="AL230" s="34"/>
      <c r="AM230" s="42"/>
    </row>
    <row r="231" spans="1:39" s="17" customFormat="1" ht="93" customHeight="1" x14ac:dyDescent="0.25">
      <c r="A231" s="81">
        <v>225</v>
      </c>
      <c r="B231" s="82" t="s">
        <v>305</v>
      </c>
      <c r="C231" s="82" t="s">
        <v>974</v>
      </c>
      <c r="D231" s="83" t="s">
        <v>1391</v>
      </c>
      <c r="E231" s="64">
        <v>57559</v>
      </c>
      <c r="F231" s="65">
        <v>57559</v>
      </c>
      <c r="G231" s="25" t="s">
        <v>1392</v>
      </c>
      <c r="H231" s="52" t="s">
        <v>1393</v>
      </c>
      <c r="I231" s="62">
        <v>700000</v>
      </c>
      <c r="J231" s="66">
        <v>700000</v>
      </c>
      <c r="K231" s="28" t="s">
        <v>1394</v>
      </c>
      <c r="L231" s="55" t="s">
        <v>1395</v>
      </c>
      <c r="M231" s="67">
        <v>61646</v>
      </c>
      <c r="N231" s="68">
        <v>61646</v>
      </c>
      <c r="O231" s="25" t="s">
        <v>1398</v>
      </c>
      <c r="P231" s="75" t="s">
        <v>1399</v>
      </c>
      <c r="Q231" s="69">
        <v>70893</v>
      </c>
      <c r="R231" s="63">
        <v>70893</v>
      </c>
      <c r="S231" s="24" t="s">
        <v>80</v>
      </c>
      <c r="T231" s="54" t="s">
        <v>81</v>
      </c>
      <c r="U231" s="18">
        <v>76050</v>
      </c>
      <c r="V231" s="18">
        <v>76050</v>
      </c>
      <c r="W231" s="18" t="s">
        <v>1396</v>
      </c>
      <c r="X231" s="77" t="s">
        <v>1397</v>
      </c>
      <c r="Y231" s="50">
        <f t="shared" si="71"/>
        <v>106014.12936452025</v>
      </c>
      <c r="Z231" s="36">
        <f t="shared" si="72"/>
        <v>283387.67446962121</v>
      </c>
      <c r="AA231" s="35">
        <f t="shared" si="73"/>
        <v>2.6731123121826301</v>
      </c>
      <c r="AB231" s="36">
        <f t="shared" si="74"/>
        <v>389401.80383414146</v>
      </c>
      <c r="AC231" s="36">
        <f t="shared" si="75"/>
        <v>-177373.54510510096</v>
      </c>
      <c r="AD231" s="18">
        <f t="shared" si="65"/>
        <v>57559</v>
      </c>
      <c r="AE231" s="18" t="str">
        <f t="shared" si="66"/>
        <v/>
      </c>
      <c r="AF231" s="18">
        <f t="shared" si="67"/>
        <v>61646</v>
      </c>
      <c r="AG231" s="18">
        <f t="shared" si="68"/>
        <v>70893</v>
      </c>
      <c r="AH231" s="18">
        <f t="shared" si="69"/>
        <v>76050</v>
      </c>
      <c r="AI231" s="102">
        <f t="shared" si="70"/>
        <v>66134.820454430141</v>
      </c>
      <c r="AJ231" s="39">
        <f t="shared" si="76"/>
        <v>8445.8721673173968</v>
      </c>
      <c r="AK231" s="35">
        <f t="shared" si="77"/>
        <v>0.12770688888672468</v>
      </c>
      <c r="AL231" s="34"/>
      <c r="AM231" s="42"/>
    </row>
    <row r="232" spans="1:39" s="17" customFormat="1" ht="93" customHeight="1" x14ac:dyDescent="0.25">
      <c r="A232" s="81">
        <v>226</v>
      </c>
      <c r="B232" s="82" t="s">
        <v>306</v>
      </c>
      <c r="C232" s="82" t="s">
        <v>975</v>
      </c>
      <c r="D232" s="83" t="s">
        <v>1391</v>
      </c>
      <c r="E232" s="64">
        <v>53958</v>
      </c>
      <c r="F232" s="65">
        <v>53958</v>
      </c>
      <c r="G232" s="25" t="s">
        <v>1392</v>
      </c>
      <c r="H232" s="52" t="s">
        <v>1393</v>
      </c>
      <c r="I232" s="62">
        <v>250000</v>
      </c>
      <c r="J232" s="66">
        <v>250000</v>
      </c>
      <c r="K232" s="28" t="s">
        <v>1394</v>
      </c>
      <c r="L232" s="55" t="s">
        <v>1395</v>
      </c>
      <c r="M232" s="67">
        <v>57790</v>
      </c>
      <c r="N232" s="68">
        <v>57790</v>
      </c>
      <c r="O232" s="25" t="s">
        <v>1398</v>
      </c>
      <c r="P232" s="75" t="s">
        <v>1399</v>
      </c>
      <c r="Q232" s="69">
        <v>66458</v>
      </c>
      <c r="R232" s="63">
        <v>66458</v>
      </c>
      <c r="S232" s="24" t="s">
        <v>80</v>
      </c>
      <c r="T232" s="54" t="s">
        <v>81</v>
      </c>
      <c r="U232" s="18">
        <v>71292</v>
      </c>
      <c r="V232" s="18">
        <v>71292</v>
      </c>
      <c r="W232" s="18" t="s">
        <v>1396</v>
      </c>
      <c r="X232" s="77" t="s">
        <v>1397</v>
      </c>
      <c r="Y232" s="50">
        <f t="shared" si="71"/>
        <v>81938.37042797741</v>
      </c>
      <c r="Z232" s="36">
        <f t="shared" si="72"/>
        <v>84188.352061315454</v>
      </c>
      <c r="AA232" s="35">
        <f t="shared" si="73"/>
        <v>1.0274594383752815</v>
      </c>
      <c r="AB232" s="36">
        <f t="shared" si="74"/>
        <v>166126.72248929285</v>
      </c>
      <c r="AC232" s="36">
        <f t="shared" si="75"/>
        <v>-2249.981633338044</v>
      </c>
      <c r="AD232" s="18">
        <f t="shared" si="65"/>
        <v>53958</v>
      </c>
      <c r="AE232" s="18" t="str">
        <f t="shared" si="66"/>
        <v/>
      </c>
      <c r="AF232" s="18">
        <f t="shared" si="67"/>
        <v>57790</v>
      </c>
      <c r="AG232" s="18">
        <f t="shared" si="68"/>
        <v>66458</v>
      </c>
      <c r="AH232" s="18">
        <f t="shared" si="69"/>
        <v>71292</v>
      </c>
      <c r="AI232" s="102">
        <f t="shared" si="70"/>
        <v>61997.496252720666</v>
      </c>
      <c r="AJ232" s="39">
        <f t="shared" si="76"/>
        <v>7917.3204852820418</v>
      </c>
      <c r="AK232" s="35">
        <f t="shared" si="77"/>
        <v>0.12770387457275104</v>
      </c>
      <c r="AL232" s="34"/>
      <c r="AM232" s="42"/>
    </row>
    <row r="233" spans="1:39" s="17" customFormat="1" ht="93" customHeight="1" x14ac:dyDescent="0.25">
      <c r="A233" s="81">
        <v>227</v>
      </c>
      <c r="B233" s="82" t="s">
        <v>307</v>
      </c>
      <c r="C233" s="82" t="s">
        <v>976</v>
      </c>
      <c r="D233" s="83" t="s">
        <v>1391</v>
      </c>
      <c r="E233" s="64">
        <v>32572</v>
      </c>
      <c r="F233" s="65">
        <v>32572</v>
      </c>
      <c r="G233" s="25" t="s">
        <v>1392</v>
      </c>
      <c r="H233" s="52" t="s">
        <v>1393</v>
      </c>
      <c r="I233" s="62">
        <v>30000</v>
      </c>
      <c r="J233" s="66">
        <v>30000</v>
      </c>
      <c r="K233" s="28" t="s">
        <v>1394</v>
      </c>
      <c r="L233" s="55" t="s">
        <v>1395</v>
      </c>
      <c r="M233" s="67">
        <v>34886</v>
      </c>
      <c r="N233" s="68">
        <v>34886</v>
      </c>
      <c r="O233" s="25" t="s">
        <v>1398</v>
      </c>
      <c r="P233" s="75" t="s">
        <v>1399</v>
      </c>
      <c r="Q233" s="69">
        <v>40118</v>
      </c>
      <c r="R233" s="63">
        <v>40118</v>
      </c>
      <c r="S233" s="24" t="s">
        <v>80</v>
      </c>
      <c r="T233" s="54" t="s">
        <v>81</v>
      </c>
      <c r="U233" s="18">
        <v>43036</v>
      </c>
      <c r="V233" s="18">
        <v>43036</v>
      </c>
      <c r="W233" s="18" t="s">
        <v>1396</v>
      </c>
      <c r="X233" s="77" t="s">
        <v>1397</v>
      </c>
      <c r="Y233" s="50">
        <f t="shared" si="71"/>
        <v>35806.148296955616</v>
      </c>
      <c r="Z233" s="36">
        <f t="shared" si="72"/>
        <v>5370.7655692647722</v>
      </c>
      <c r="AA233" s="35">
        <f t="shared" si="73"/>
        <v>0.14999562434704591</v>
      </c>
      <c r="AB233" s="36">
        <f t="shared" si="74"/>
        <v>41176.913866220391</v>
      </c>
      <c r="AC233" s="36">
        <f t="shared" si="75"/>
        <v>30435.382727690845</v>
      </c>
      <c r="AD233" s="18">
        <f t="shared" si="65"/>
        <v>32572</v>
      </c>
      <c r="AE233" s="18" t="str">
        <f t="shared" si="66"/>
        <v/>
      </c>
      <c r="AF233" s="18">
        <f t="shared" si="67"/>
        <v>34886</v>
      </c>
      <c r="AG233" s="18">
        <f t="shared" si="68"/>
        <v>40118</v>
      </c>
      <c r="AH233" s="18" t="str">
        <f t="shared" si="69"/>
        <v/>
      </c>
      <c r="AI233" s="102">
        <f t="shared" si="70"/>
        <v>35722.756137439574</v>
      </c>
      <c r="AJ233" s="39">
        <f t="shared" si="76"/>
        <v>3865.8879100839608</v>
      </c>
      <c r="AK233" s="35">
        <f t="shared" si="77"/>
        <v>0.10821919493586556</v>
      </c>
      <c r="AL233" s="34"/>
      <c r="AM233" s="42"/>
    </row>
    <row r="234" spans="1:39" s="17" customFormat="1" ht="93" customHeight="1" x14ac:dyDescent="0.25">
      <c r="A234" s="81">
        <v>228</v>
      </c>
      <c r="B234" s="82" t="s">
        <v>308</v>
      </c>
      <c r="C234" s="82" t="s">
        <v>977</v>
      </c>
      <c r="D234" s="83" t="s">
        <v>1391</v>
      </c>
      <c r="E234" s="64">
        <v>26086</v>
      </c>
      <c r="F234" s="65">
        <v>26086</v>
      </c>
      <c r="G234" s="25" t="s">
        <v>1392</v>
      </c>
      <c r="H234" s="52" t="s">
        <v>1393</v>
      </c>
      <c r="I234" s="62">
        <v>20000</v>
      </c>
      <c r="J234" s="66">
        <v>20000</v>
      </c>
      <c r="K234" s="28" t="s">
        <v>1394</v>
      </c>
      <c r="L234" s="55" t="s">
        <v>1395</v>
      </c>
      <c r="M234" s="67">
        <v>27939</v>
      </c>
      <c r="N234" s="68">
        <v>27939</v>
      </c>
      <c r="O234" s="25" t="s">
        <v>1398</v>
      </c>
      <c r="P234" s="75" t="s">
        <v>1399</v>
      </c>
      <c r="Q234" s="69">
        <v>32129</v>
      </c>
      <c r="R234" s="63">
        <v>32129</v>
      </c>
      <c r="S234" s="24" t="s">
        <v>80</v>
      </c>
      <c r="T234" s="54" t="s">
        <v>81</v>
      </c>
      <c r="U234" s="18">
        <v>34466</v>
      </c>
      <c r="V234" s="18">
        <v>34466</v>
      </c>
      <c r="W234" s="18" t="s">
        <v>1396</v>
      </c>
      <c r="X234" s="77" t="s">
        <v>1397</v>
      </c>
      <c r="Y234" s="50">
        <f t="shared" si="71"/>
        <v>27643.134515880374</v>
      </c>
      <c r="Z234" s="36">
        <f t="shared" si="72"/>
        <v>5622.455735708375</v>
      </c>
      <c r="AA234" s="35">
        <f t="shared" si="73"/>
        <v>0.20339429063221456</v>
      </c>
      <c r="AB234" s="36">
        <f t="shared" si="74"/>
        <v>33265.59025158875</v>
      </c>
      <c r="AC234" s="36">
        <f t="shared" si="75"/>
        <v>22020.678780171998</v>
      </c>
      <c r="AD234" s="18">
        <f t="shared" si="65"/>
        <v>26086</v>
      </c>
      <c r="AE234" s="18" t="str">
        <f t="shared" si="66"/>
        <v/>
      </c>
      <c r="AF234" s="18">
        <f t="shared" si="67"/>
        <v>27939</v>
      </c>
      <c r="AG234" s="18">
        <f t="shared" si="68"/>
        <v>32129</v>
      </c>
      <c r="AH234" s="18" t="str">
        <f t="shared" si="69"/>
        <v/>
      </c>
      <c r="AI234" s="102">
        <f t="shared" si="70"/>
        <v>28609.165191954096</v>
      </c>
      <c r="AJ234" s="39">
        <f t="shared" si="76"/>
        <v>3095.8993846699864</v>
      </c>
      <c r="AK234" s="35">
        <f t="shared" si="77"/>
        <v>0.10821355198230888</v>
      </c>
      <c r="AL234" s="34"/>
      <c r="AM234" s="42"/>
    </row>
    <row r="235" spans="1:39" s="17" customFormat="1" ht="93" customHeight="1" x14ac:dyDescent="0.25">
      <c r="A235" s="81">
        <v>229</v>
      </c>
      <c r="B235" s="82" t="s">
        <v>309</v>
      </c>
      <c r="C235" s="82" t="s">
        <v>978</v>
      </c>
      <c r="D235" s="83" t="s">
        <v>1391</v>
      </c>
      <c r="E235" s="64">
        <v>37084</v>
      </c>
      <c r="F235" s="65">
        <v>37084</v>
      </c>
      <c r="G235" s="25" t="s">
        <v>1392</v>
      </c>
      <c r="H235" s="52" t="s">
        <v>1393</v>
      </c>
      <c r="I235" s="62">
        <v>20000</v>
      </c>
      <c r="J235" s="66">
        <v>20000</v>
      </c>
      <c r="K235" s="28" t="s">
        <v>1394</v>
      </c>
      <c r="L235" s="55" t="s">
        <v>1395</v>
      </c>
      <c r="M235" s="67">
        <v>39717</v>
      </c>
      <c r="N235" s="68">
        <v>39717</v>
      </c>
      <c r="O235" s="25" t="s">
        <v>1398</v>
      </c>
      <c r="P235" s="75" t="s">
        <v>1399</v>
      </c>
      <c r="Q235" s="69">
        <v>45674</v>
      </c>
      <c r="R235" s="63">
        <v>45674</v>
      </c>
      <c r="S235" s="24" t="s">
        <v>80</v>
      </c>
      <c r="T235" s="54" t="s">
        <v>81</v>
      </c>
      <c r="U235" s="18">
        <v>48996</v>
      </c>
      <c r="V235" s="18">
        <v>48996</v>
      </c>
      <c r="W235" s="18" t="s">
        <v>1396</v>
      </c>
      <c r="X235" s="77" t="s">
        <v>1397</v>
      </c>
      <c r="Y235" s="50">
        <f t="shared" si="71"/>
        <v>36627.268802752529</v>
      </c>
      <c r="Z235" s="36">
        <f t="shared" si="72"/>
        <v>11260.069591259196</v>
      </c>
      <c r="AA235" s="35">
        <f t="shared" si="73"/>
        <v>0.30742312925098597</v>
      </c>
      <c r="AB235" s="36">
        <f t="shared" si="74"/>
        <v>47887.338394011727</v>
      </c>
      <c r="AC235" s="36">
        <f t="shared" si="75"/>
        <v>25367.199211493331</v>
      </c>
      <c r="AD235" s="18">
        <f t="shared" si="65"/>
        <v>37084</v>
      </c>
      <c r="AE235" s="18" t="str">
        <f t="shared" si="66"/>
        <v/>
      </c>
      <c r="AF235" s="18">
        <f t="shared" si="67"/>
        <v>39717</v>
      </c>
      <c r="AG235" s="18">
        <f t="shared" si="68"/>
        <v>45674</v>
      </c>
      <c r="AH235" s="18" t="str">
        <f t="shared" si="69"/>
        <v/>
      </c>
      <c r="AI235" s="102">
        <f t="shared" si="70"/>
        <v>40670.297784394941</v>
      </c>
      <c r="AJ235" s="39">
        <f t="shared" si="76"/>
        <v>4400.8832068120146</v>
      </c>
      <c r="AK235" s="35">
        <f t="shared" si="77"/>
        <v>0.1082087775738052</v>
      </c>
      <c r="AL235" s="34"/>
      <c r="AM235" s="42"/>
    </row>
    <row r="236" spans="1:39" s="17" customFormat="1" ht="93" customHeight="1" x14ac:dyDescent="0.25">
      <c r="A236" s="81">
        <v>230</v>
      </c>
      <c r="B236" s="82" t="s">
        <v>310</v>
      </c>
      <c r="C236" s="82" t="s">
        <v>979</v>
      </c>
      <c r="D236" s="83" t="s">
        <v>1391</v>
      </c>
      <c r="E236" s="64">
        <v>441597</v>
      </c>
      <c r="F236" s="65">
        <v>441597</v>
      </c>
      <c r="G236" s="25" t="s">
        <v>1392</v>
      </c>
      <c r="H236" s="52" t="s">
        <v>1393</v>
      </c>
      <c r="I236" s="62">
        <v>550000</v>
      </c>
      <c r="J236" s="66">
        <v>550000</v>
      </c>
      <c r="K236" s="28" t="s">
        <v>1394</v>
      </c>
      <c r="L236" s="55" t="s">
        <v>1395</v>
      </c>
      <c r="M236" s="67">
        <v>472508</v>
      </c>
      <c r="N236" s="68">
        <v>472508</v>
      </c>
      <c r="O236" s="25" t="s">
        <v>1398</v>
      </c>
      <c r="P236" s="75" t="s">
        <v>1399</v>
      </c>
      <c r="Q236" s="69">
        <v>543385</v>
      </c>
      <c r="R236" s="63">
        <v>543385</v>
      </c>
      <c r="S236" s="24" t="s">
        <v>80</v>
      </c>
      <c r="T236" s="54" t="s">
        <v>81</v>
      </c>
      <c r="U236" s="18">
        <v>582908</v>
      </c>
      <c r="V236" s="18">
        <v>582908</v>
      </c>
      <c r="W236" s="18" t="s">
        <v>1396</v>
      </c>
      <c r="X236" s="77" t="s">
        <v>1397</v>
      </c>
      <c r="Y236" s="50">
        <f t="shared" si="71"/>
        <v>515348.63044436299</v>
      </c>
      <c r="Z236" s="36">
        <f t="shared" si="72"/>
        <v>58711.914210831077</v>
      </c>
      <c r="AA236" s="35">
        <f t="shared" si="73"/>
        <v>0.11392659404218522</v>
      </c>
      <c r="AB236" s="36">
        <f t="shared" si="74"/>
        <v>574060.54465519404</v>
      </c>
      <c r="AC236" s="36">
        <f t="shared" si="75"/>
        <v>456636.71623353194</v>
      </c>
      <c r="AD236" s="18" t="str">
        <f t="shared" si="65"/>
        <v/>
      </c>
      <c r="AE236" s="18">
        <f t="shared" si="66"/>
        <v>550000</v>
      </c>
      <c r="AF236" s="18">
        <f t="shared" si="67"/>
        <v>472508</v>
      </c>
      <c r="AG236" s="18">
        <f t="shared" si="68"/>
        <v>543385</v>
      </c>
      <c r="AH236" s="18" t="str">
        <f t="shared" si="69"/>
        <v/>
      </c>
      <c r="AI236" s="102">
        <f t="shared" si="70"/>
        <v>520746.66867690487</v>
      </c>
      <c r="AJ236" s="39">
        <f t="shared" si="76"/>
        <v>42957.958940495919</v>
      </c>
      <c r="AK236" s="35">
        <f t="shared" si="77"/>
        <v>8.2493007683836009E-2</v>
      </c>
      <c r="AL236" s="34"/>
      <c r="AM236" s="42"/>
    </row>
    <row r="237" spans="1:39" s="17" customFormat="1" ht="93" customHeight="1" x14ac:dyDescent="0.25">
      <c r="A237" s="81">
        <v>231</v>
      </c>
      <c r="B237" s="82" t="s">
        <v>311</v>
      </c>
      <c r="C237" s="82" t="s">
        <v>980</v>
      </c>
      <c r="D237" s="83" t="s">
        <v>1391</v>
      </c>
      <c r="E237" s="64">
        <v>121928</v>
      </c>
      <c r="F237" s="65">
        <v>121928</v>
      </c>
      <c r="G237" s="25" t="s">
        <v>1392</v>
      </c>
      <c r="H237" s="52" t="s">
        <v>1393</v>
      </c>
      <c r="I237" s="62">
        <v>400000</v>
      </c>
      <c r="J237" s="66">
        <v>400000</v>
      </c>
      <c r="K237" s="28" t="s">
        <v>1394</v>
      </c>
      <c r="L237" s="55" t="s">
        <v>1395</v>
      </c>
      <c r="M237" s="67">
        <v>130588</v>
      </c>
      <c r="N237" s="68">
        <v>130588</v>
      </c>
      <c r="O237" s="25" t="s">
        <v>1398</v>
      </c>
      <c r="P237" s="75" t="s">
        <v>1399</v>
      </c>
      <c r="Q237" s="69">
        <v>150176</v>
      </c>
      <c r="R237" s="63">
        <v>150176</v>
      </c>
      <c r="S237" s="24" t="s">
        <v>80</v>
      </c>
      <c r="T237" s="54" t="s">
        <v>81</v>
      </c>
      <c r="U237" s="18">
        <v>161099</v>
      </c>
      <c r="V237" s="18">
        <v>161099</v>
      </c>
      <c r="W237" s="18" t="s">
        <v>1396</v>
      </c>
      <c r="X237" s="77" t="s">
        <v>1397</v>
      </c>
      <c r="Y237" s="50">
        <f t="shared" si="71"/>
        <v>172803.29440463279</v>
      </c>
      <c r="Z237" s="36">
        <f t="shared" si="72"/>
        <v>116883.23593313113</v>
      </c>
      <c r="AA237" s="35">
        <f t="shared" si="73"/>
        <v>0.67639471999555545</v>
      </c>
      <c r="AB237" s="36">
        <f t="shared" si="74"/>
        <v>289686.53033776395</v>
      </c>
      <c r="AC237" s="36">
        <f t="shared" si="75"/>
        <v>55920.058471501659</v>
      </c>
      <c r="AD237" s="18">
        <f t="shared" si="65"/>
        <v>121928</v>
      </c>
      <c r="AE237" s="18" t="str">
        <f t="shared" si="66"/>
        <v/>
      </c>
      <c r="AF237" s="18">
        <f t="shared" si="67"/>
        <v>130588</v>
      </c>
      <c r="AG237" s="18">
        <f t="shared" si="68"/>
        <v>150176</v>
      </c>
      <c r="AH237" s="18">
        <f t="shared" si="69"/>
        <v>161099</v>
      </c>
      <c r="AI237" s="102">
        <f t="shared" si="70"/>
        <v>140095.77060838675</v>
      </c>
      <c r="AJ237" s="39">
        <f t="shared" si="76"/>
        <v>17891.42052074122</v>
      </c>
      <c r="AK237" s="35">
        <f t="shared" si="77"/>
        <v>0.12770849857240557</v>
      </c>
      <c r="AL237" s="34"/>
      <c r="AM237" s="42"/>
    </row>
    <row r="238" spans="1:39" s="17" customFormat="1" ht="93" customHeight="1" x14ac:dyDescent="0.25">
      <c r="A238" s="81">
        <v>232</v>
      </c>
      <c r="B238" s="82" t="s">
        <v>312</v>
      </c>
      <c r="C238" s="82" t="s">
        <v>981</v>
      </c>
      <c r="D238" s="83" t="s">
        <v>1391</v>
      </c>
      <c r="E238" s="64">
        <v>30203</v>
      </c>
      <c r="F238" s="65">
        <v>30203</v>
      </c>
      <c r="G238" s="25" t="s">
        <v>1392</v>
      </c>
      <c r="H238" s="52" t="s">
        <v>1393</v>
      </c>
      <c r="I238" s="62">
        <v>100000</v>
      </c>
      <c r="J238" s="66">
        <v>100000</v>
      </c>
      <c r="K238" s="28" t="s">
        <v>1394</v>
      </c>
      <c r="L238" s="55" t="s">
        <v>1395</v>
      </c>
      <c r="M238" s="67">
        <v>32347</v>
      </c>
      <c r="N238" s="68">
        <v>32347</v>
      </c>
      <c r="O238" s="25" t="s">
        <v>1398</v>
      </c>
      <c r="P238" s="75" t="s">
        <v>1399</v>
      </c>
      <c r="Q238" s="69">
        <v>37199</v>
      </c>
      <c r="R238" s="63">
        <v>37199</v>
      </c>
      <c r="S238" s="24" t="s">
        <v>80</v>
      </c>
      <c r="T238" s="54" t="s">
        <v>81</v>
      </c>
      <c r="U238" s="18">
        <v>39905</v>
      </c>
      <c r="V238" s="18">
        <v>39905</v>
      </c>
      <c r="W238" s="18" t="s">
        <v>1396</v>
      </c>
      <c r="X238" s="77" t="s">
        <v>1397</v>
      </c>
      <c r="Y238" s="50">
        <f t="shared" si="71"/>
        <v>42883.333181990682</v>
      </c>
      <c r="Z238" s="36">
        <f t="shared" si="72"/>
        <v>29359.480158885643</v>
      </c>
      <c r="AA238" s="35">
        <f t="shared" si="73"/>
        <v>0.68463615069957928</v>
      </c>
      <c r="AB238" s="36">
        <f t="shared" si="74"/>
        <v>72242.813340876324</v>
      </c>
      <c r="AC238" s="36">
        <f t="shared" si="75"/>
        <v>13523.853023105039</v>
      </c>
      <c r="AD238" s="18">
        <f t="shared" si="65"/>
        <v>30203</v>
      </c>
      <c r="AE238" s="18" t="str">
        <f t="shared" si="66"/>
        <v/>
      </c>
      <c r="AF238" s="18">
        <f t="shared" si="67"/>
        <v>32347</v>
      </c>
      <c r="AG238" s="18">
        <f t="shared" si="68"/>
        <v>37199</v>
      </c>
      <c r="AH238" s="18">
        <f t="shared" si="69"/>
        <v>39905</v>
      </c>
      <c r="AI238" s="102">
        <f t="shared" si="70"/>
        <v>34702.492407057027</v>
      </c>
      <c r="AJ238" s="39">
        <f t="shared" si="76"/>
        <v>4431.4901556925524</v>
      </c>
      <c r="AK238" s="35">
        <f t="shared" si="77"/>
        <v>0.12769947771219378</v>
      </c>
      <c r="AL238" s="34"/>
      <c r="AM238" s="42"/>
    </row>
    <row r="239" spans="1:39" s="17" customFormat="1" ht="93" customHeight="1" x14ac:dyDescent="0.25">
      <c r="A239" s="81">
        <v>233</v>
      </c>
      <c r="B239" s="82" t="s">
        <v>313</v>
      </c>
      <c r="C239" s="82" t="s">
        <v>982</v>
      </c>
      <c r="D239" s="83" t="s">
        <v>1391</v>
      </c>
      <c r="E239" s="64">
        <v>55076</v>
      </c>
      <c r="F239" s="65">
        <v>55076</v>
      </c>
      <c r="G239" s="25" t="s">
        <v>1392</v>
      </c>
      <c r="H239" s="52" t="s">
        <v>1393</v>
      </c>
      <c r="I239" s="62">
        <v>150000</v>
      </c>
      <c r="J239" s="66">
        <v>150000</v>
      </c>
      <c r="K239" s="28" t="s">
        <v>1394</v>
      </c>
      <c r="L239" s="55" t="s">
        <v>1395</v>
      </c>
      <c r="M239" s="67">
        <v>58988</v>
      </c>
      <c r="N239" s="68">
        <v>58988</v>
      </c>
      <c r="O239" s="25" t="s">
        <v>1398</v>
      </c>
      <c r="P239" s="75" t="s">
        <v>1399</v>
      </c>
      <c r="Q239" s="69">
        <v>67836</v>
      </c>
      <c r="R239" s="63">
        <v>67836</v>
      </c>
      <c r="S239" s="24" t="s">
        <v>80</v>
      </c>
      <c r="T239" s="54" t="s">
        <v>81</v>
      </c>
      <c r="U239" s="18">
        <v>72770</v>
      </c>
      <c r="V239" s="18">
        <v>72770</v>
      </c>
      <c r="W239" s="18" t="s">
        <v>1396</v>
      </c>
      <c r="X239" s="77" t="s">
        <v>1397</v>
      </c>
      <c r="Y239" s="50">
        <f t="shared" si="71"/>
        <v>75204.873601127576</v>
      </c>
      <c r="Z239" s="36">
        <f t="shared" si="72"/>
        <v>39238.322899940562</v>
      </c>
      <c r="AA239" s="35">
        <f t="shared" si="73"/>
        <v>0.5217523947723548</v>
      </c>
      <c r="AB239" s="36">
        <f t="shared" si="74"/>
        <v>114443.19650106813</v>
      </c>
      <c r="AC239" s="36">
        <f t="shared" si="75"/>
        <v>35966.550701187014</v>
      </c>
      <c r="AD239" s="18">
        <f t="shared" si="65"/>
        <v>55076</v>
      </c>
      <c r="AE239" s="18" t="str">
        <f t="shared" si="66"/>
        <v/>
      </c>
      <c r="AF239" s="18">
        <f t="shared" si="67"/>
        <v>58988</v>
      </c>
      <c r="AG239" s="18">
        <f t="shared" si="68"/>
        <v>67836</v>
      </c>
      <c r="AH239" s="18">
        <f t="shared" si="69"/>
        <v>72770</v>
      </c>
      <c r="AI239" s="102">
        <f t="shared" si="70"/>
        <v>63282.651471306395</v>
      </c>
      <c r="AJ239" s="39">
        <f t="shared" si="76"/>
        <v>8081.7384887163971</v>
      </c>
      <c r="AK239" s="35">
        <f t="shared" si="77"/>
        <v>0.12770859470673124</v>
      </c>
      <c r="AL239" s="34"/>
      <c r="AM239" s="42"/>
    </row>
    <row r="240" spans="1:39" s="17" customFormat="1" ht="93" customHeight="1" x14ac:dyDescent="0.25">
      <c r="A240" s="81">
        <v>234</v>
      </c>
      <c r="B240" s="82" t="s">
        <v>314</v>
      </c>
      <c r="C240" s="82" t="s">
        <v>983</v>
      </c>
      <c r="D240" s="83" t="s">
        <v>1391</v>
      </c>
      <c r="E240" s="64">
        <v>51762</v>
      </c>
      <c r="F240" s="65">
        <v>51762</v>
      </c>
      <c r="G240" s="25" t="s">
        <v>1392</v>
      </c>
      <c r="H240" s="52" t="s">
        <v>1393</v>
      </c>
      <c r="I240" s="62">
        <v>140000</v>
      </c>
      <c r="J240" s="66">
        <v>140000</v>
      </c>
      <c r="K240" s="28" t="s">
        <v>1394</v>
      </c>
      <c r="L240" s="55" t="s">
        <v>1395</v>
      </c>
      <c r="M240" s="67">
        <v>55439</v>
      </c>
      <c r="N240" s="68">
        <v>55439</v>
      </c>
      <c r="O240" s="25" t="s">
        <v>1398</v>
      </c>
      <c r="P240" s="75" t="s">
        <v>1399</v>
      </c>
      <c r="Q240" s="69">
        <v>63754</v>
      </c>
      <c r="R240" s="63">
        <v>63754</v>
      </c>
      <c r="S240" s="24" t="s">
        <v>80</v>
      </c>
      <c r="T240" s="54" t="s">
        <v>81</v>
      </c>
      <c r="U240" s="18">
        <v>68392</v>
      </c>
      <c r="V240" s="18">
        <v>68392</v>
      </c>
      <c r="W240" s="18" t="s">
        <v>1396</v>
      </c>
      <c r="X240" s="77" t="s">
        <v>1397</v>
      </c>
      <c r="Y240" s="50">
        <f t="shared" si="71"/>
        <v>70581.915903012006</v>
      </c>
      <c r="Z240" s="36">
        <f t="shared" si="72"/>
        <v>36448.581121903771</v>
      </c>
      <c r="AA240" s="35">
        <f t="shared" si="73"/>
        <v>0.51640112988698805</v>
      </c>
      <c r="AB240" s="36">
        <f t="shared" si="74"/>
        <v>107030.49702491578</v>
      </c>
      <c r="AC240" s="36">
        <f t="shared" si="75"/>
        <v>34133.334781108235</v>
      </c>
      <c r="AD240" s="18">
        <f t="shared" si="65"/>
        <v>51762</v>
      </c>
      <c r="AE240" s="18" t="str">
        <f t="shared" si="66"/>
        <v/>
      </c>
      <c r="AF240" s="18">
        <f t="shared" si="67"/>
        <v>55439</v>
      </c>
      <c r="AG240" s="18">
        <f t="shared" si="68"/>
        <v>63754</v>
      </c>
      <c r="AH240" s="18">
        <f t="shared" si="69"/>
        <v>68392</v>
      </c>
      <c r="AI240" s="102">
        <f t="shared" si="70"/>
        <v>59475.047099155243</v>
      </c>
      <c r="AJ240" s="39">
        <f t="shared" si="76"/>
        <v>7595.5895700509427</v>
      </c>
      <c r="AK240" s="35">
        <f t="shared" si="77"/>
        <v>0.12771052635549451</v>
      </c>
      <c r="AL240" s="34"/>
      <c r="AM240" s="42"/>
    </row>
    <row r="241" spans="1:39" s="17" customFormat="1" ht="93" customHeight="1" x14ac:dyDescent="0.25">
      <c r="A241" s="81">
        <v>235</v>
      </c>
      <c r="B241" s="82" t="s">
        <v>315</v>
      </c>
      <c r="C241" s="82" t="s">
        <v>984</v>
      </c>
      <c r="D241" s="83" t="s">
        <v>1391</v>
      </c>
      <c r="E241" s="64">
        <v>85883</v>
      </c>
      <c r="F241" s="65">
        <v>85883</v>
      </c>
      <c r="G241" s="25" t="s">
        <v>1392</v>
      </c>
      <c r="H241" s="52" t="s">
        <v>1393</v>
      </c>
      <c r="I241" s="62">
        <v>200000</v>
      </c>
      <c r="J241" s="66">
        <v>200000</v>
      </c>
      <c r="K241" s="28" t="s">
        <v>1394</v>
      </c>
      <c r="L241" s="55" t="s">
        <v>1395</v>
      </c>
      <c r="M241" s="67">
        <v>91982</v>
      </c>
      <c r="N241" s="68">
        <v>91982</v>
      </c>
      <c r="O241" s="25" t="s">
        <v>1398</v>
      </c>
      <c r="P241" s="75" t="s">
        <v>1399</v>
      </c>
      <c r="Q241" s="69">
        <v>105780</v>
      </c>
      <c r="R241" s="63">
        <v>105780</v>
      </c>
      <c r="S241" s="24" t="s">
        <v>80</v>
      </c>
      <c r="T241" s="54" t="s">
        <v>81</v>
      </c>
      <c r="U241" s="18">
        <v>113473</v>
      </c>
      <c r="V241" s="18">
        <v>113473</v>
      </c>
      <c r="W241" s="18" t="s">
        <v>1396</v>
      </c>
      <c r="X241" s="77" t="s">
        <v>1397</v>
      </c>
      <c r="Y241" s="50">
        <f t="shared" si="71"/>
        <v>113654.65552779705</v>
      </c>
      <c r="Z241" s="36">
        <f t="shared" si="72"/>
        <v>46346.863316733739</v>
      </c>
      <c r="AA241" s="35">
        <f t="shared" si="73"/>
        <v>0.4077867563058028</v>
      </c>
      <c r="AB241" s="36">
        <f t="shared" si="74"/>
        <v>160001.5188445308</v>
      </c>
      <c r="AC241" s="36">
        <f t="shared" si="75"/>
        <v>67307.792211063308</v>
      </c>
      <c r="AD241" s="18">
        <f t="shared" si="65"/>
        <v>85883</v>
      </c>
      <c r="AE241" s="18" t="str">
        <f t="shared" si="66"/>
        <v/>
      </c>
      <c r="AF241" s="18">
        <f t="shared" si="67"/>
        <v>91982</v>
      </c>
      <c r="AG241" s="18">
        <f t="shared" si="68"/>
        <v>105780</v>
      </c>
      <c r="AH241" s="18">
        <f t="shared" si="69"/>
        <v>113473</v>
      </c>
      <c r="AI241" s="102">
        <f t="shared" si="70"/>
        <v>98679.40872971341</v>
      </c>
      <c r="AJ241" s="39">
        <f t="shared" si="76"/>
        <v>12602.005938209466</v>
      </c>
      <c r="AK241" s="35">
        <f t="shared" si="77"/>
        <v>0.12770654081163813</v>
      </c>
      <c r="AL241" s="34"/>
      <c r="AM241" s="42"/>
    </row>
    <row r="242" spans="1:39" s="17" customFormat="1" ht="93" customHeight="1" x14ac:dyDescent="0.25">
      <c r="A242" s="81">
        <v>236</v>
      </c>
      <c r="B242" s="82" t="s">
        <v>316</v>
      </c>
      <c r="C242" s="82" t="s">
        <v>985</v>
      </c>
      <c r="D242" s="83" t="s">
        <v>1391</v>
      </c>
      <c r="E242" s="64">
        <v>92353</v>
      </c>
      <c r="F242" s="65">
        <v>92353</v>
      </c>
      <c r="G242" s="25" t="s">
        <v>1392</v>
      </c>
      <c r="H242" s="52" t="s">
        <v>1393</v>
      </c>
      <c r="I242" s="62">
        <v>250000</v>
      </c>
      <c r="J242" s="66">
        <v>250000</v>
      </c>
      <c r="K242" s="28" t="s">
        <v>1394</v>
      </c>
      <c r="L242" s="55" t="s">
        <v>1395</v>
      </c>
      <c r="M242" s="67">
        <v>98911</v>
      </c>
      <c r="N242" s="68">
        <v>98911</v>
      </c>
      <c r="O242" s="25" t="s">
        <v>1398</v>
      </c>
      <c r="P242" s="75" t="s">
        <v>1399</v>
      </c>
      <c r="Q242" s="69">
        <v>113748</v>
      </c>
      <c r="R242" s="63">
        <v>113748</v>
      </c>
      <c r="S242" s="24" t="s">
        <v>80</v>
      </c>
      <c r="T242" s="54" t="s">
        <v>81</v>
      </c>
      <c r="U242" s="18">
        <v>122021</v>
      </c>
      <c r="V242" s="18">
        <v>122021</v>
      </c>
      <c r="W242" s="18" t="s">
        <v>1396</v>
      </c>
      <c r="X242" s="77" t="s">
        <v>1397</v>
      </c>
      <c r="Y242" s="50">
        <f t="shared" si="71"/>
        <v>125951.3397958788</v>
      </c>
      <c r="Z242" s="36">
        <f t="shared" si="72"/>
        <v>65125.758838573231</v>
      </c>
      <c r="AA242" s="35">
        <f t="shared" si="73"/>
        <v>0.51707079054592309</v>
      </c>
      <c r="AB242" s="36">
        <f t="shared" si="74"/>
        <v>191077.09863445204</v>
      </c>
      <c r="AC242" s="36">
        <f t="shared" si="75"/>
        <v>60825.580957305567</v>
      </c>
      <c r="AD242" s="18">
        <f t="shared" si="65"/>
        <v>92353</v>
      </c>
      <c r="AE242" s="18" t="str">
        <f t="shared" si="66"/>
        <v/>
      </c>
      <c r="AF242" s="18">
        <f t="shared" si="67"/>
        <v>98911</v>
      </c>
      <c r="AG242" s="18">
        <f t="shared" si="68"/>
        <v>113748</v>
      </c>
      <c r="AH242" s="18">
        <f t="shared" si="69"/>
        <v>122021</v>
      </c>
      <c r="AI242" s="102">
        <f t="shared" si="70"/>
        <v>106112.97419662437</v>
      </c>
      <c r="AJ242" s="39">
        <f t="shared" si="76"/>
        <v>13551.121758609752</v>
      </c>
      <c r="AK242" s="35">
        <f t="shared" si="77"/>
        <v>0.1277046644032416</v>
      </c>
      <c r="AL242" s="34"/>
      <c r="AM242" s="42"/>
    </row>
    <row r="243" spans="1:39" s="17" customFormat="1" ht="93" customHeight="1" x14ac:dyDescent="0.25">
      <c r="A243" s="81">
        <v>237</v>
      </c>
      <c r="B243" s="82" t="s">
        <v>317</v>
      </c>
      <c r="C243" s="82" t="s">
        <v>986</v>
      </c>
      <c r="D243" s="83" t="s">
        <v>1391</v>
      </c>
      <c r="E243" s="64">
        <v>71772</v>
      </c>
      <c r="F243" s="65">
        <v>71772</v>
      </c>
      <c r="G243" s="25" t="s">
        <v>1392</v>
      </c>
      <c r="H243" s="52" t="s">
        <v>1393</v>
      </c>
      <c r="I243" s="62">
        <v>150000</v>
      </c>
      <c r="J243" s="66">
        <v>150000</v>
      </c>
      <c r="K243" s="28" t="s">
        <v>1394</v>
      </c>
      <c r="L243" s="55" t="s">
        <v>1395</v>
      </c>
      <c r="M243" s="67">
        <v>76869</v>
      </c>
      <c r="N243" s="68">
        <v>76869</v>
      </c>
      <c r="O243" s="25" t="s">
        <v>1398</v>
      </c>
      <c r="P243" s="75" t="s">
        <v>1399</v>
      </c>
      <c r="Q243" s="69">
        <v>88400</v>
      </c>
      <c r="R243" s="63">
        <v>88400</v>
      </c>
      <c r="S243" s="24" t="s">
        <v>80</v>
      </c>
      <c r="T243" s="54" t="s">
        <v>81</v>
      </c>
      <c r="U243" s="18">
        <v>94829</v>
      </c>
      <c r="V243" s="18">
        <v>94829</v>
      </c>
      <c r="W243" s="18" t="s">
        <v>1396</v>
      </c>
      <c r="X243" s="77" t="s">
        <v>1397</v>
      </c>
      <c r="Y243" s="50">
        <f t="shared" si="71"/>
        <v>92947.603123810259</v>
      </c>
      <c r="Z243" s="36">
        <f t="shared" si="72"/>
        <v>31334.57757015403</v>
      </c>
      <c r="AA243" s="35">
        <f t="shared" si="73"/>
        <v>0.33712087796836465</v>
      </c>
      <c r="AB243" s="36">
        <f t="shared" si="74"/>
        <v>124282.18069396428</v>
      </c>
      <c r="AC243" s="36">
        <f t="shared" si="75"/>
        <v>61613.025553656233</v>
      </c>
      <c r="AD243" s="18">
        <f t="shared" si="65"/>
        <v>71772</v>
      </c>
      <c r="AE243" s="18" t="str">
        <f t="shared" si="66"/>
        <v/>
      </c>
      <c r="AF243" s="18">
        <f t="shared" si="67"/>
        <v>76869</v>
      </c>
      <c r="AG243" s="18">
        <f t="shared" si="68"/>
        <v>88400</v>
      </c>
      <c r="AH243" s="18">
        <f t="shared" si="69"/>
        <v>94829</v>
      </c>
      <c r="AI243" s="102">
        <f t="shared" si="70"/>
        <v>82465.999849813918</v>
      </c>
      <c r="AJ243" s="39">
        <f t="shared" si="76"/>
        <v>10531.510828619668</v>
      </c>
      <c r="AK243" s="35">
        <f t="shared" si="77"/>
        <v>0.12770730783352569</v>
      </c>
      <c r="AL243" s="34"/>
      <c r="AM243" s="42"/>
    </row>
    <row r="244" spans="1:39" s="17" customFormat="1" ht="93" customHeight="1" x14ac:dyDescent="0.25">
      <c r="A244" s="81">
        <v>238</v>
      </c>
      <c r="B244" s="82" t="s">
        <v>318</v>
      </c>
      <c r="C244" s="82" t="s">
        <v>987</v>
      </c>
      <c r="D244" s="83" t="s">
        <v>1391</v>
      </c>
      <c r="E244" s="64">
        <v>60953</v>
      </c>
      <c r="F244" s="65">
        <v>60953</v>
      </c>
      <c r="G244" s="25" t="s">
        <v>1392</v>
      </c>
      <c r="H244" s="52" t="s">
        <v>1393</v>
      </c>
      <c r="I244" s="62">
        <v>140000</v>
      </c>
      <c r="J244" s="66">
        <v>140000</v>
      </c>
      <c r="K244" s="28" t="s">
        <v>1394</v>
      </c>
      <c r="L244" s="55" t="s">
        <v>1395</v>
      </c>
      <c r="M244" s="67">
        <v>65282</v>
      </c>
      <c r="N244" s="68">
        <v>65282</v>
      </c>
      <c r="O244" s="25" t="s">
        <v>1398</v>
      </c>
      <c r="P244" s="75" t="s">
        <v>1399</v>
      </c>
      <c r="Q244" s="69">
        <v>75074</v>
      </c>
      <c r="R244" s="63">
        <v>75074</v>
      </c>
      <c r="S244" s="24" t="s">
        <v>80</v>
      </c>
      <c r="T244" s="54" t="s">
        <v>81</v>
      </c>
      <c r="U244" s="18">
        <v>80534</v>
      </c>
      <c r="V244" s="18">
        <v>80534</v>
      </c>
      <c r="W244" s="18" t="s">
        <v>1396</v>
      </c>
      <c r="X244" s="77" t="s">
        <v>1397</v>
      </c>
      <c r="Y244" s="50">
        <f t="shared" si="71"/>
        <v>80440.9294121618</v>
      </c>
      <c r="Z244" s="36">
        <f t="shared" si="72"/>
        <v>32048.927576441605</v>
      </c>
      <c r="AA244" s="35">
        <f t="shared" si="73"/>
        <v>0.39841567981182663</v>
      </c>
      <c r="AB244" s="36">
        <f t="shared" si="74"/>
        <v>112489.85698860341</v>
      </c>
      <c r="AC244" s="36">
        <f t="shared" si="75"/>
        <v>48392.001835720192</v>
      </c>
      <c r="AD244" s="18">
        <f t="shared" si="65"/>
        <v>60953</v>
      </c>
      <c r="AE244" s="18" t="str">
        <f t="shared" si="66"/>
        <v/>
      </c>
      <c r="AF244" s="18">
        <f t="shared" si="67"/>
        <v>65282</v>
      </c>
      <c r="AG244" s="18">
        <f t="shared" si="68"/>
        <v>75074</v>
      </c>
      <c r="AH244" s="18">
        <f t="shared" si="69"/>
        <v>80534</v>
      </c>
      <c r="AI244" s="102">
        <f t="shared" si="70"/>
        <v>70034.872251678913</v>
      </c>
      <c r="AJ244" s="39">
        <f t="shared" si="76"/>
        <v>8943.6980187168665</v>
      </c>
      <c r="AK244" s="35">
        <f t="shared" si="77"/>
        <v>0.12770349586098464</v>
      </c>
      <c r="AL244" s="34"/>
      <c r="AM244" s="42"/>
    </row>
    <row r="245" spans="1:39" s="17" customFormat="1" ht="93" customHeight="1" x14ac:dyDescent="0.25">
      <c r="A245" s="81">
        <v>239</v>
      </c>
      <c r="B245" s="82" t="s">
        <v>319</v>
      </c>
      <c r="C245" s="82" t="s">
        <v>988</v>
      </c>
      <c r="D245" s="83" t="s">
        <v>1391</v>
      </c>
      <c r="E245" s="64">
        <v>102995</v>
      </c>
      <c r="F245" s="65">
        <v>102995</v>
      </c>
      <c r="G245" s="25" t="s">
        <v>1392</v>
      </c>
      <c r="H245" s="52" t="s">
        <v>1393</v>
      </c>
      <c r="I245" s="62">
        <v>90000</v>
      </c>
      <c r="J245" s="66">
        <v>90000</v>
      </c>
      <c r="K245" s="28" t="s">
        <v>1394</v>
      </c>
      <c r="L245" s="55" t="s">
        <v>1395</v>
      </c>
      <c r="M245" s="67">
        <v>110310</v>
      </c>
      <c r="N245" s="68">
        <v>110310</v>
      </c>
      <c r="O245" s="25" t="s">
        <v>1398</v>
      </c>
      <c r="P245" s="75" t="s">
        <v>1399</v>
      </c>
      <c r="Q245" s="69">
        <v>126856</v>
      </c>
      <c r="R245" s="63">
        <v>126856</v>
      </c>
      <c r="S245" s="24" t="s">
        <v>80</v>
      </c>
      <c r="T245" s="54" t="s">
        <v>81</v>
      </c>
      <c r="U245" s="18">
        <v>136083</v>
      </c>
      <c r="V245" s="18">
        <v>136083</v>
      </c>
      <c r="W245" s="18" t="s">
        <v>1396</v>
      </c>
      <c r="X245" s="77" t="s">
        <v>1397</v>
      </c>
      <c r="Y245" s="50">
        <f t="shared" si="71"/>
        <v>112036.02319512244</v>
      </c>
      <c r="Z245" s="36">
        <f t="shared" si="72"/>
        <v>18444.784105540537</v>
      </c>
      <c r="AA245" s="35">
        <f t="shared" si="73"/>
        <v>0.16463262064753065</v>
      </c>
      <c r="AB245" s="36">
        <f t="shared" si="74"/>
        <v>130480.80730066297</v>
      </c>
      <c r="AC245" s="36">
        <f t="shared" si="75"/>
        <v>93591.239089581912</v>
      </c>
      <c r="AD245" s="18">
        <f t="shared" si="65"/>
        <v>102995</v>
      </c>
      <c r="AE245" s="18" t="str">
        <f t="shared" si="66"/>
        <v/>
      </c>
      <c r="AF245" s="18">
        <f t="shared" si="67"/>
        <v>110310</v>
      </c>
      <c r="AG245" s="18">
        <f t="shared" si="68"/>
        <v>126856</v>
      </c>
      <c r="AH245" s="18" t="str">
        <f t="shared" si="69"/>
        <v/>
      </c>
      <c r="AI245" s="102">
        <f t="shared" si="70"/>
        <v>112957.22464438986</v>
      </c>
      <c r="AJ245" s="39">
        <f t="shared" si="76"/>
        <v>12224.474508133264</v>
      </c>
      <c r="AK245" s="35">
        <f t="shared" si="77"/>
        <v>0.10822215707422132</v>
      </c>
      <c r="AL245" s="34"/>
      <c r="AM245" s="42"/>
    </row>
    <row r="246" spans="1:39" s="17" customFormat="1" ht="93" customHeight="1" x14ac:dyDescent="0.25">
      <c r="A246" s="81">
        <v>240</v>
      </c>
      <c r="B246" s="82" t="s">
        <v>320</v>
      </c>
      <c r="C246" s="82" t="s">
        <v>989</v>
      </c>
      <c r="D246" s="83" t="s">
        <v>1391</v>
      </c>
      <c r="E246" s="64">
        <v>41192</v>
      </c>
      <c r="F246" s="65">
        <v>41192</v>
      </c>
      <c r="G246" s="25" t="s">
        <v>1392</v>
      </c>
      <c r="H246" s="52" t="s">
        <v>1393</v>
      </c>
      <c r="I246" s="62">
        <v>20000</v>
      </c>
      <c r="J246" s="66">
        <v>20000</v>
      </c>
      <c r="K246" s="28" t="s">
        <v>1394</v>
      </c>
      <c r="L246" s="55" t="s">
        <v>1395</v>
      </c>
      <c r="M246" s="67">
        <v>44117</v>
      </c>
      <c r="N246" s="68">
        <v>44117</v>
      </c>
      <c r="O246" s="25" t="s">
        <v>1398</v>
      </c>
      <c r="P246" s="75" t="s">
        <v>1399</v>
      </c>
      <c r="Q246" s="69">
        <v>50735</v>
      </c>
      <c r="R246" s="63">
        <v>50735</v>
      </c>
      <c r="S246" s="24" t="s">
        <v>80</v>
      </c>
      <c r="T246" s="54" t="s">
        <v>81</v>
      </c>
      <c r="U246" s="18">
        <v>54425</v>
      </c>
      <c r="V246" s="18">
        <v>54425</v>
      </c>
      <c r="W246" s="18" t="s">
        <v>1396</v>
      </c>
      <c r="X246" s="77" t="s">
        <v>1397</v>
      </c>
      <c r="Y246" s="50">
        <f t="shared" si="71"/>
        <v>39839.23494602061</v>
      </c>
      <c r="Z246" s="36">
        <f t="shared" si="72"/>
        <v>13414.277941805136</v>
      </c>
      <c r="AA246" s="35">
        <f t="shared" si="73"/>
        <v>0.33671022950065554</v>
      </c>
      <c r="AB246" s="36">
        <f t="shared" si="74"/>
        <v>53253.512887825746</v>
      </c>
      <c r="AC246" s="36">
        <f t="shared" si="75"/>
        <v>26424.957004215474</v>
      </c>
      <c r="AD246" s="18">
        <f t="shared" si="65"/>
        <v>41192</v>
      </c>
      <c r="AE246" s="18" t="str">
        <f t="shared" si="66"/>
        <v/>
      </c>
      <c r="AF246" s="18">
        <f t="shared" si="67"/>
        <v>44117</v>
      </c>
      <c r="AG246" s="18">
        <f t="shared" si="68"/>
        <v>50735</v>
      </c>
      <c r="AH246" s="18" t="str">
        <f t="shared" si="69"/>
        <v/>
      </c>
      <c r="AI246" s="102">
        <f t="shared" si="70"/>
        <v>45176.110667228539</v>
      </c>
      <c r="AJ246" s="39">
        <f t="shared" si="76"/>
        <v>4889.1444036763733</v>
      </c>
      <c r="AK246" s="35">
        <f t="shared" si="77"/>
        <v>0.10822411074052542</v>
      </c>
      <c r="AL246" s="34"/>
      <c r="AM246" s="42"/>
    </row>
    <row r="247" spans="1:39" s="17" customFormat="1" ht="93" customHeight="1" x14ac:dyDescent="0.25">
      <c r="A247" s="81">
        <v>241</v>
      </c>
      <c r="B247" s="82" t="s">
        <v>321</v>
      </c>
      <c r="C247" s="82" t="s">
        <v>990</v>
      </c>
      <c r="D247" s="83" t="s">
        <v>1391</v>
      </c>
      <c r="E247" s="64">
        <v>32967</v>
      </c>
      <c r="F247" s="65">
        <v>32967</v>
      </c>
      <c r="G247" s="25" t="s">
        <v>1392</v>
      </c>
      <c r="H247" s="52" t="s">
        <v>1393</v>
      </c>
      <c r="I247" s="62">
        <v>18000</v>
      </c>
      <c r="J247" s="66">
        <v>18000</v>
      </c>
      <c r="K247" s="28" t="s">
        <v>1394</v>
      </c>
      <c r="L247" s="55" t="s">
        <v>1395</v>
      </c>
      <c r="M247" s="67">
        <v>35308</v>
      </c>
      <c r="N247" s="68">
        <v>35308</v>
      </c>
      <c r="O247" s="25" t="s">
        <v>1398</v>
      </c>
      <c r="P247" s="75" t="s">
        <v>1399</v>
      </c>
      <c r="Q247" s="69">
        <v>40604</v>
      </c>
      <c r="R247" s="63">
        <v>40604</v>
      </c>
      <c r="S247" s="24" t="s">
        <v>80</v>
      </c>
      <c r="T247" s="54" t="s">
        <v>81</v>
      </c>
      <c r="U247" s="18">
        <v>43558</v>
      </c>
      <c r="V247" s="18">
        <v>43558</v>
      </c>
      <c r="W247" s="18" t="s">
        <v>1396</v>
      </c>
      <c r="X247" s="77" t="s">
        <v>1397</v>
      </c>
      <c r="Y247" s="50">
        <f t="shared" si="71"/>
        <v>32641.669271594001</v>
      </c>
      <c r="Z247" s="36">
        <f t="shared" si="72"/>
        <v>9921.0374860696884</v>
      </c>
      <c r="AA247" s="35">
        <f t="shared" si="73"/>
        <v>0.30393781039572465</v>
      </c>
      <c r="AB247" s="36">
        <f t="shared" si="74"/>
        <v>42562.706757663691</v>
      </c>
      <c r="AC247" s="36">
        <f t="shared" si="75"/>
        <v>22720.631785524311</v>
      </c>
      <c r="AD247" s="18">
        <f t="shared" si="65"/>
        <v>32967</v>
      </c>
      <c r="AE247" s="18" t="str">
        <f t="shared" si="66"/>
        <v/>
      </c>
      <c r="AF247" s="18">
        <f t="shared" si="67"/>
        <v>35308</v>
      </c>
      <c r="AG247" s="18">
        <f t="shared" si="68"/>
        <v>40604</v>
      </c>
      <c r="AH247" s="18" t="str">
        <f t="shared" si="69"/>
        <v/>
      </c>
      <c r="AI247" s="102">
        <f t="shared" si="70"/>
        <v>36155.451426101565</v>
      </c>
      <c r="AJ247" s="39">
        <f t="shared" si="76"/>
        <v>3912.6220108771049</v>
      </c>
      <c r="AK247" s="35">
        <f t="shared" si="77"/>
        <v>0.10821665493166767</v>
      </c>
      <c r="AL247" s="34"/>
      <c r="AM247" s="42"/>
    </row>
    <row r="248" spans="1:39" s="17" customFormat="1" ht="93" customHeight="1" x14ac:dyDescent="0.25">
      <c r="A248" s="81">
        <v>242</v>
      </c>
      <c r="B248" s="82" t="s">
        <v>322</v>
      </c>
      <c r="C248" s="82" t="s">
        <v>991</v>
      </c>
      <c r="D248" s="83" t="s">
        <v>1391</v>
      </c>
      <c r="E248" s="64">
        <v>36207</v>
      </c>
      <c r="F248" s="65">
        <v>36207</v>
      </c>
      <c r="G248" s="25" t="s">
        <v>1392</v>
      </c>
      <c r="H248" s="52" t="s">
        <v>1393</v>
      </c>
      <c r="I248" s="62">
        <v>19000</v>
      </c>
      <c r="J248" s="66">
        <v>19000</v>
      </c>
      <c r="K248" s="28" t="s">
        <v>1394</v>
      </c>
      <c r="L248" s="55" t="s">
        <v>1395</v>
      </c>
      <c r="M248" s="67">
        <v>38778</v>
      </c>
      <c r="N248" s="68">
        <v>38778</v>
      </c>
      <c r="O248" s="25" t="s">
        <v>1398</v>
      </c>
      <c r="P248" s="75" t="s">
        <v>1399</v>
      </c>
      <c r="Q248" s="69">
        <v>44595</v>
      </c>
      <c r="R248" s="63">
        <v>44595</v>
      </c>
      <c r="S248" s="24" t="s">
        <v>80</v>
      </c>
      <c r="T248" s="54" t="s">
        <v>81</v>
      </c>
      <c r="U248" s="18">
        <v>47838</v>
      </c>
      <c r="V248" s="18">
        <v>47838</v>
      </c>
      <c r="W248" s="18" t="s">
        <v>1396</v>
      </c>
      <c r="X248" s="77" t="s">
        <v>1397</v>
      </c>
      <c r="Y248" s="50">
        <f t="shared" si="71"/>
        <v>35566.255693701853</v>
      </c>
      <c r="Z248" s="36">
        <f t="shared" si="72"/>
        <v>11208.637932416228</v>
      </c>
      <c r="AA248" s="35">
        <f t="shared" si="73"/>
        <v>0.31514810074317373</v>
      </c>
      <c r="AB248" s="36">
        <f t="shared" si="74"/>
        <v>46774.893626118079</v>
      </c>
      <c r="AC248" s="36">
        <f t="shared" si="75"/>
        <v>24357.617761285626</v>
      </c>
      <c r="AD248" s="18">
        <f t="shared" si="65"/>
        <v>36207</v>
      </c>
      <c r="AE248" s="18" t="str">
        <f t="shared" si="66"/>
        <v/>
      </c>
      <c r="AF248" s="18">
        <f t="shared" si="67"/>
        <v>38778</v>
      </c>
      <c r="AG248" s="18">
        <f t="shared" si="68"/>
        <v>44595</v>
      </c>
      <c r="AH248" s="18" t="str">
        <f t="shared" si="69"/>
        <v/>
      </c>
      <c r="AI248" s="102">
        <f t="shared" si="70"/>
        <v>39708.916666430741</v>
      </c>
      <c r="AJ248" s="39">
        <f t="shared" si="76"/>
        <v>4297.4037511036822</v>
      </c>
      <c r="AK248" s="35">
        <f t="shared" si="77"/>
        <v>0.10822263894035256</v>
      </c>
      <c r="AL248" s="34"/>
      <c r="AM248" s="42"/>
    </row>
    <row r="249" spans="1:39" s="17" customFormat="1" ht="93" customHeight="1" x14ac:dyDescent="0.25">
      <c r="A249" s="81">
        <v>243</v>
      </c>
      <c r="B249" s="82" t="s">
        <v>323</v>
      </c>
      <c r="C249" s="82" t="s">
        <v>992</v>
      </c>
      <c r="D249" s="83" t="s">
        <v>1391</v>
      </c>
      <c r="E249" s="64">
        <v>4000</v>
      </c>
      <c r="F249" s="65">
        <v>4000</v>
      </c>
      <c r="G249" s="25" t="s">
        <v>1392</v>
      </c>
      <c r="H249" s="52" t="s">
        <v>1393</v>
      </c>
      <c r="I249" s="62">
        <v>20000</v>
      </c>
      <c r="J249" s="66">
        <v>20000</v>
      </c>
      <c r="K249" s="28" t="s">
        <v>1394</v>
      </c>
      <c r="L249" s="55" t="s">
        <v>1395</v>
      </c>
      <c r="M249" s="67">
        <v>4284</v>
      </c>
      <c r="N249" s="68">
        <v>4284</v>
      </c>
      <c r="O249" s="25" t="s">
        <v>1398</v>
      </c>
      <c r="P249" s="75" t="s">
        <v>1399</v>
      </c>
      <c r="Q249" s="69">
        <v>4927</v>
      </c>
      <c r="R249" s="63">
        <v>4927</v>
      </c>
      <c r="S249" s="24" t="s">
        <v>80</v>
      </c>
      <c r="T249" s="54" t="s">
        <v>81</v>
      </c>
      <c r="U249" s="18">
        <v>5286</v>
      </c>
      <c r="V249" s="18">
        <v>5286</v>
      </c>
      <c r="W249" s="18" t="s">
        <v>1396</v>
      </c>
      <c r="X249" s="77" t="s">
        <v>1397</v>
      </c>
      <c r="Y249" s="50">
        <f t="shared" si="71"/>
        <v>6167.7936292017421</v>
      </c>
      <c r="Z249" s="36">
        <f t="shared" si="72"/>
        <v>6895.0340680811723</v>
      </c>
      <c r="AA249" s="35">
        <f t="shared" si="73"/>
        <v>1.1179093339693262</v>
      </c>
      <c r="AB249" s="36">
        <f t="shared" si="74"/>
        <v>13062.827697282915</v>
      </c>
      <c r="AC249" s="36">
        <f t="shared" si="75"/>
        <v>-727.24043887943026</v>
      </c>
      <c r="AD249" s="18">
        <f t="shared" si="65"/>
        <v>4000</v>
      </c>
      <c r="AE249" s="18" t="str">
        <f t="shared" si="66"/>
        <v/>
      </c>
      <c r="AF249" s="18">
        <f t="shared" si="67"/>
        <v>4284</v>
      </c>
      <c r="AG249" s="18">
        <f t="shared" si="68"/>
        <v>4927</v>
      </c>
      <c r="AH249" s="18">
        <f t="shared" si="69"/>
        <v>5286</v>
      </c>
      <c r="AI249" s="102">
        <f t="shared" si="70"/>
        <v>4596.2621788329798</v>
      </c>
      <c r="AJ249" s="39">
        <f t="shared" si="76"/>
        <v>587.37516404197186</v>
      </c>
      <c r="AK249" s="35">
        <f t="shared" si="77"/>
        <v>0.12779409467697297</v>
      </c>
      <c r="AL249" s="34"/>
      <c r="AM249" s="42"/>
    </row>
    <row r="250" spans="1:39" s="17" customFormat="1" ht="93" customHeight="1" x14ac:dyDescent="0.25">
      <c r="A250" s="81">
        <v>244</v>
      </c>
      <c r="B250" s="82" t="s">
        <v>324</v>
      </c>
      <c r="C250" s="82" t="s">
        <v>993</v>
      </c>
      <c r="D250" s="83" t="s">
        <v>1391</v>
      </c>
      <c r="E250" s="64">
        <v>1864</v>
      </c>
      <c r="F250" s="65">
        <v>1864</v>
      </c>
      <c r="G250" s="25" t="s">
        <v>1392</v>
      </c>
      <c r="H250" s="52" t="s">
        <v>1393</v>
      </c>
      <c r="I250" s="62">
        <v>15000</v>
      </c>
      <c r="J250" s="66">
        <v>15000</v>
      </c>
      <c r="K250" s="28" t="s">
        <v>1394</v>
      </c>
      <c r="L250" s="55" t="s">
        <v>1395</v>
      </c>
      <c r="M250" s="67">
        <v>1996</v>
      </c>
      <c r="N250" s="68">
        <v>1996</v>
      </c>
      <c r="O250" s="25" t="s">
        <v>1398</v>
      </c>
      <c r="P250" s="75" t="s">
        <v>1399</v>
      </c>
      <c r="Q250" s="69">
        <v>2296</v>
      </c>
      <c r="R250" s="63">
        <v>2296</v>
      </c>
      <c r="S250" s="24" t="s">
        <v>80</v>
      </c>
      <c r="T250" s="54" t="s">
        <v>81</v>
      </c>
      <c r="U250" s="18">
        <v>2463</v>
      </c>
      <c r="V250" s="18">
        <v>2463</v>
      </c>
      <c r="W250" s="18" t="s">
        <v>1396</v>
      </c>
      <c r="X250" s="77" t="s">
        <v>1397</v>
      </c>
      <c r="Y250" s="50">
        <f t="shared" si="71"/>
        <v>3161.0167702136046</v>
      </c>
      <c r="Z250" s="36">
        <f t="shared" si="72"/>
        <v>5749.4579048811202</v>
      </c>
      <c r="AA250" s="35">
        <f t="shared" si="73"/>
        <v>1.8188634616109938</v>
      </c>
      <c r="AB250" s="36">
        <f t="shared" si="74"/>
        <v>8910.4746750947252</v>
      </c>
      <c r="AC250" s="36">
        <f t="shared" si="75"/>
        <v>-2588.4411346675156</v>
      </c>
      <c r="AD250" s="18">
        <f t="shared" si="65"/>
        <v>1864</v>
      </c>
      <c r="AE250" s="18" t="str">
        <f t="shared" si="66"/>
        <v/>
      </c>
      <c r="AF250" s="18">
        <f t="shared" si="67"/>
        <v>1996</v>
      </c>
      <c r="AG250" s="18">
        <f t="shared" si="68"/>
        <v>2296</v>
      </c>
      <c r="AH250" s="18">
        <f t="shared" si="69"/>
        <v>2463</v>
      </c>
      <c r="AI250" s="102">
        <f t="shared" si="70"/>
        <v>2141.7101018716871</v>
      </c>
      <c r="AJ250" s="39">
        <f t="shared" si="76"/>
        <v>273.68275429774525</v>
      </c>
      <c r="AK250" s="35">
        <f t="shared" si="77"/>
        <v>0.12778702124931285</v>
      </c>
      <c r="AL250" s="34"/>
      <c r="AM250" s="42"/>
    </row>
    <row r="251" spans="1:39" s="17" customFormat="1" ht="93" customHeight="1" x14ac:dyDescent="0.25">
      <c r="A251" s="81">
        <v>245</v>
      </c>
      <c r="B251" s="82" t="s">
        <v>325</v>
      </c>
      <c r="C251" s="82" t="s">
        <v>994</v>
      </c>
      <c r="D251" s="83" t="s">
        <v>1391</v>
      </c>
      <c r="E251" s="64">
        <v>3445</v>
      </c>
      <c r="F251" s="65">
        <v>3445</v>
      </c>
      <c r="G251" s="25" t="s">
        <v>1392</v>
      </c>
      <c r="H251" s="52" t="s">
        <v>1393</v>
      </c>
      <c r="I251" s="62">
        <v>17000</v>
      </c>
      <c r="J251" s="66">
        <v>17000</v>
      </c>
      <c r="K251" s="28" t="s">
        <v>1394</v>
      </c>
      <c r="L251" s="55" t="s">
        <v>1395</v>
      </c>
      <c r="M251" s="67">
        <v>3690</v>
      </c>
      <c r="N251" s="68">
        <v>3690</v>
      </c>
      <c r="O251" s="25" t="s">
        <v>1398</v>
      </c>
      <c r="P251" s="75" t="s">
        <v>1399</v>
      </c>
      <c r="Q251" s="69">
        <v>4244</v>
      </c>
      <c r="R251" s="63">
        <v>4244</v>
      </c>
      <c r="S251" s="24" t="s">
        <v>80</v>
      </c>
      <c r="T251" s="54" t="s">
        <v>81</v>
      </c>
      <c r="U251" s="18">
        <v>4552</v>
      </c>
      <c r="V251" s="18">
        <v>4552</v>
      </c>
      <c r="W251" s="18" t="s">
        <v>1396</v>
      </c>
      <c r="X251" s="77" t="s">
        <v>1397</v>
      </c>
      <c r="Y251" s="50">
        <f t="shared" si="71"/>
        <v>5298.2009780386534</v>
      </c>
      <c r="Z251" s="36">
        <f t="shared" si="72"/>
        <v>5837.9408356029098</v>
      </c>
      <c r="AA251" s="35">
        <f t="shared" si="73"/>
        <v>1.1018722883109775</v>
      </c>
      <c r="AB251" s="36">
        <f t="shared" si="74"/>
        <v>11136.141813641563</v>
      </c>
      <c r="AC251" s="36">
        <f t="shared" si="75"/>
        <v>-539.73985756425645</v>
      </c>
      <c r="AD251" s="18">
        <f t="shared" si="65"/>
        <v>3445</v>
      </c>
      <c r="AE251" s="18" t="str">
        <f t="shared" si="66"/>
        <v/>
      </c>
      <c r="AF251" s="18">
        <f t="shared" si="67"/>
        <v>3690</v>
      </c>
      <c r="AG251" s="18">
        <f t="shared" si="68"/>
        <v>4244</v>
      </c>
      <c r="AH251" s="18">
        <f t="shared" si="69"/>
        <v>4552</v>
      </c>
      <c r="AI251" s="102">
        <f t="shared" si="70"/>
        <v>3958.6609336903721</v>
      </c>
      <c r="AJ251" s="39">
        <f t="shared" si="76"/>
        <v>505.69251197409147</v>
      </c>
      <c r="AK251" s="35">
        <f t="shared" si="77"/>
        <v>0.12774332544380634</v>
      </c>
      <c r="AL251" s="34"/>
      <c r="AM251" s="42"/>
    </row>
    <row r="252" spans="1:39" s="17" customFormat="1" ht="93" customHeight="1" x14ac:dyDescent="0.25">
      <c r="A252" s="81">
        <v>246</v>
      </c>
      <c r="B252" s="82" t="s">
        <v>326</v>
      </c>
      <c r="C252" s="82" t="s">
        <v>995</v>
      </c>
      <c r="D252" s="83" t="s">
        <v>1391</v>
      </c>
      <c r="E252" s="64">
        <v>267396</v>
      </c>
      <c r="F252" s="65">
        <v>267396</v>
      </c>
      <c r="G252" s="25" t="s">
        <v>1392</v>
      </c>
      <c r="H252" s="52" t="s">
        <v>1393</v>
      </c>
      <c r="I252" s="62">
        <v>850000</v>
      </c>
      <c r="J252" s="66">
        <v>850000</v>
      </c>
      <c r="K252" s="28" t="s">
        <v>1394</v>
      </c>
      <c r="L252" s="55" t="s">
        <v>1395</v>
      </c>
      <c r="M252" s="67">
        <v>286387</v>
      </c>
      <c r="N252" s="68">
        <v>286387</v>
      </c>
      <c r="O252" s="25" t="s">
        <v>1398</v>
      </c>
      <c r="P252" s="75" t="s">
        <v>1399</v>
      </c>
      <c r="Q252" s="69">
        <v>329345</v>
      </c>
      <c r="R252" s="63">
        <v>329345</v>
      </c>
      <c r="S252" s="24" t="s">
        <v>80</v>
      </c>
      <c r="T252" s="54" t="s">
        <v>81</v>
      </c>
      <c r="U252" s="18">
        <v>353300</v>
      </c>
      <c r="V252" s="18">
        <v>353300</v>
      </c>
      <c r="W252" s="18" t="s">
        <v>1396</v>
      </c>
      <c r="X252" s="77" t="s">
        <v>1397</v>
      </c>
      <c r="Y252" s="50">
        <f t="shared" si="71"/>
        <v>376586.17187662498</v>
      </c>
      <c r="Z252" s="36">
        <f t="shared" si="72"/>
        <v>244269.72477836869</v>
      </c>
      <c r="AA252" s="35">
        <f t="shared" si="73"/>
        <v>0.648642310898221</v>
      </c>
      <c r="AB252" s="36">
        <f t="shared" si="74"/>
        <v>620855.89665499364</v>
      </c>
      <c r="AC252" s="36">
        <f t="shared" si="75"/>
        <v>132316.44709825629</v>
      </c>
      <c r="AD252" s="18">
        <f t="shared" si="65"/>
        <v>267396</v>
      </c>
      <c r="AE252" s="18" t="str">
        <f t="shared" si="66"/>
        <v/>
      </c>
      <c r="AF252" s="18">
        <f t="shared" si="67"/>
        <v>286387</v>
      </c>
      <c r="AG252" s="18">
        <f t="shared" si="68"/>
        <v>329345</v>
      </c>
      <c r="AH252" s="18">
        <f t="shared" si="69"/>
        <v>353300</v>
      </c>
      <c r="AI252" s="102">
        <f t="shared" si="70"/>
        <v>307238.56612074544</v>
      </c>
      <c r="AJ252" s="39">
        <f t="shared" si="76"/>
        <v>39236.903607021115</v>
      </c>
      <c r="AK252" s="35">
        <f t="shared" si="77"/>
        <v>0.12770826300367813</v>
      </c>
      <c r="AL252" s="34"/>
      <c r="AM252" s="42"/>
    </row>
    <row r="253" spans="1:39" s="17" customFormat="1" ht="93" customHeight="1" x14ac:dyDescent="0.25">
      <c r="A253" s="81">
        <v>247</v>
      </c>
      <c r="B253" s="82" t="s">
        <v>327</v>
      </c>
      <c r="C253" s="82" t="s">
        <v>996</v>
      </c>
      <c r="D253" s="83" t="s">
        <v>1391</v>
      </c>
      <c r="E253" s="64">
        <v>537709</v>
      </c>
      <c r="F253" s="65">
        <v>537709</v>
      </c>
      <c r="G253" s="25" t="s">
        <v>1392</v>
      </c>
      <c r="H253" s="52" t="s">
        <v>1393</v>
      </c>
      <c r="I253" s="62">
        <v>1000000</v>
      </c>
      <c r="J253" s="66">
        <v>1000000</v>
      </c>
      <c r="K253" s="28" t="s">
        <v>1394</v>
      </c>
      <c r="L253" s="55" t="s">
        <v>1395</v>
      </c>
      <c r="M253" s="67">
        <v>575896</v>
      </c>
      <c r="N253" s="68">
        <v>575896</v>
      </c>
      <c r="O253" s="25" t="s">
        <v>1398</v>
      </c>
      <c r="P253" s="75" t="s">
        <v>1399</v>
      </c>
      <c r="Q253" s="69">
        <v>662281</v>
      </c>
      <c r="R253" s="63">
        <v>662281</v>
      </c>
      <c r="S253" s="24" t="s">
        <v>80</v>
      </c>
      <c r="T253" s="54" t="s">
        <v>81</v>
      </c>
      <c r="U253" s="18">
        <v>710452</v>
      </c>
      <c r="V253" s="18">
        <v>710452</v>
      </c>
      <c r="W253" s="18" t="s">
        <v>1396</v>
      </c>
      <c r="X253" s="77" t="s">
        <v>1397</v>
      </c>
      <c r="Y253" s="50">
        <f t="shared" si="71"/>
        <v>680289.36387425615</v>
      </c>
      <c r="Z253" s="36">
        <f t="shared" si="72"/>
        <v>182506.71817305809</v>
      </c>
      <c r="AA253" s="35">
        <f t="shared" si="73"/>
        <v>0.26827807086925498</v>
      </c>
      <c r="AB253" s="36">
        <f t="shared" si="74"/>
        <v>862796.08204731427</v>
      </c>
      <c r="AC253" s="36">
        <f t="shared" si="75"/>
        <v>497782.64570119802</v>
      </c>
      <c r="AD253" s="18">
        <f t="shared" si="65"/>
        <v>537709</v>
      </c>
      <c r="AE253" s="18" t="str">
        <f t="shared" si="66"/>
        <v/>
      </c>
      <c r="AF253" s="18">
        <f t="shared" si="67"/>
        <v>575896</v>
      </c>
      <c r="AG253" s="18">
        <f t="shared" si="68"/>
        <v>662281</v>
      </c>
      <c r="AH253" s="18">
        <f t="shared" si="69"/>
        <v>710452</v>
      </c>
      <c r="AI253" s="102">
        <f t="shared" si="70"/>
        <v>617827.30935671704</v>
      </c>
      <c r="AJ253" s="39">
        <f t="shared" si="76"/>
        <v>78901.153774833991</v>
      </c>
      <c r="AK253" s="35">
        <f t="shared" si="77"/>
        <v>0.12770745575650586</v>
      </c>
      <c r="AL253" s="34"/>
      <c r="AM253" s="42"/>
    </row>
    <row r="254" spans="1:39" s="17" customFormat="1" ht="93" customHeight="1" x14ac:dyDescent="0.25">
      <c r="A254" s="81">
        <v>248</v>
      </c>
      <c r="B254" s="82" t="s">
        <v>328</v>
      </c>
      <c r="C254" s="82" t="s">
        <v>997</v>
      </c>
      <c r="D254" s="83" t="s">
        <v>1391</v>
      </c>
      <c r="E254" s="64">
        <v>956875</v>
      </c>
      <c r="F254" s="65">
        <v>956875</v>
      </c>
      <c r="G254" s="25" t="s">
        <v>1392</v>
      </c>
      <c r="H254" s="52" t="s">
        <v>1393</v>
      </c>
      <c r="I254" s="62">
        <v>1200000</v>
      </c>
      <c r="J254" s="66">
        <v>1200000</v>
      </c>
      <c r="K254" s="28" t="s">
        <v>1394</v>
      </c>
      <c r="L254" s="55" t="s">
        <v>1395</v>
      </c>
      <c r="M254" s="67">
        <v>1024830</v>
      </c>
      <c r="N254" s="68">
        <v>1024830</v>
      </c>
      <c r="O254" s="25" t="s">
        <v>1398</v>
      </c>
      <c r="P254" s="75" t="s">
        <v>1399</v>
      </c>
      <c r="Q254" s="69">
        <v>1178554</v>
      </c>
      <c r="R254" s="63">
        <v>1178554</v>
      </c>
      <c r="S254" s="24" t="s">
        <v>80</v>
      </c>
      <c r="T254" s="54" t="s">
        <v>81</v>
      </c>
      <c r="U254" s="18">
        <v>1264276</v>
      </c>
      <c r="V254" s="18">
        <v>1264276</v>
      </c>
      <c r="W254" s="18" t="s">
        <v>1396</v>
      </c>
      <c r="X254" s="77" t="s">
        <v>1397</v>
      </c>
      <c r="Y254" s="50">
        <f t="shared" si="71"/>
        <v>1118860.4766442564</v>
      </c>
      <c r="Z254" s="36">
        <f t="shared" si="72"/>
        <v>128637.89913163228</v>
      </c>
      <c r="AA254" s="35">
        <f t="shared" si="73"/>
        <v>0.1149722434717237</v>
      </c>
      <c r="AB254" s="36">
        <f t="shared" si="74"/>
        <v>1247498.3757758886</v>
      </c>
      <c r="AC254" s="36">
        <f t="shared" si="75"/>
        <v>990222.57751262409</v>
      </c>
      <c r="AD254" s="18" t="str">
        <f t="shared" si="65"/>
        <v/>
      </c>
      <c r="AE254" s="18">
        <f t="shared" si="66"/>
        <v>1200000</v>
      </c>
      <c r="AF254" s="18">
        <f t="shared" si="67"/>
        <v>1024830</v>
      </c>
      <c r="AG254" s="18">
        <f t="shared" si="68"/>
        <v>1178554</v>
      </c>
      <c r="AH254" s="18" t="str">
        <f t="shared" si="69"/>
        <v/>
      </c>
      <c r="AI254" s="102">
        <f t="shared" si="70"/>
        <v>1131690.1106089805</v>
      </c>
      <c r="AJ254" s="39">
        <f t="shared" si="76"/>
        <v>95547.133213578592</v>
      </c>
      <c r="AK254" s="35">
        <f t="shared" si="77"/>
        <v>8.4428707397790334E-2</v>
      </c>
      <c r="AL254" s="34"/>
      <c r="AM254" s="42"/>
    </row>
    <row r="255" spans="1:39" s="17" customFormat="1" ht="93" customHeight="1" x14ac:dyDescent="0.25">
      <c r="A255" s="81">
        <v>249</v>
      </c>
      <c r="B255" s="82" t="s">
        <v>329</v>
      </c>
      <c r="C255" s="82" t="s">
        <v>998</v>
      </c>
      <c r="D255" s="83" t="s">
        <v>1391</v>
      </c>
      <c r="E255" s="64">
        <v>1139426</v>
      </c>
      <c r="F255" s="65">
        <v>1139426</v>
      </c>
      <c r="G255" s="25" t="s">
        <v>1392</v>
      </c>
      <c r="H255" s="52" t="s">
        <v>1393</v>
      </c>
      <c r="I255" s="62">
        <v>1500000</v>
      </c>
      <c r="J255" s="66">
        <v>1500000</v>
      </c>
      <c r="K255" s="28" t="s">
        <v>1394</v>
      </c>
      <c r="L255" s="55" t="s">
        <v>1395</v>
      </c>
      <c r="M255" s="67">
        <v>1220346</v>
      </c>
      <c r="N255" s="68">
        <v>1220346</v>
      </c>
      <c r="O255" s="25" t="s">
        <v>1398</v>
      </c>
      <c r="P255" s="75" t="s">
        <v>1399</v>
      </c>
      <c r="Q255" s="69">
        <v>1403398</v>
      </c>
      <c r="R255" s="63">
        <v>1403398</v>
      </c>
      <c r="S255" s="24" t="s">
        <v>80</v>
      </c>
      <c r="T255" s="54" t="s">
        <v>81</v>
      </c>
      <c r="U255" s="18">
        <v>1505473</v>
      </c>
      <c r="V255" s="18">
        <v>1505473</v>
      </c>
      <c r="W255" s="18" t="s">
        <v>1396</v>
      </c>
      <c r="X255" s="77" t="s">
        <v>1397</v>
      </c>
      <c r="Y255" s="50">
        <f t="shared" si="71"/>
        <v>1345311.4487531981</v>
      </c>
      <c r="Z255" s="36">
        <f t="shared" si="72"/>
        <v>166286.8433123914</v>
      </c>
      <c r="AA255" s="35">
        <f t="shared" si="73"/>
        <v>0.12360471879318502</v>
      </c>
      <c r="AB255" s="36">
        <f t="shared" si="74"/>
        <v>1511598.2920655895</v>
      </c>
      <c r="AC255" s="36">
        <f t="shared" si="75"/>
        <v>1179024.6054408068</v>
      </c>
      <c r="AD255" s="18" t="str">
        <f t="shared" si="65"/>
        <v/>
      </c>
      <c r="AE255" s="18">
        <f t="shared" si="66"/>
        <v>1500000</v>
      </c>
      <c r="AF255" s="18">
        <f t="shared" si="67"/>
        <v>1220346</v>
      </c>
      <c r="AG255" s="18">
        <f t="shared" si="68"/>
        <v>1403398</v>
      </c>
      <c r="AH255" s="18">
        <f t="shared" si="69"/>
        <v>1505473</v>
      </c>
      <c r="AI255" s="102">
        <f t="shared" si="70"/>
        <v>1402351.9293443197</v>
      </c>
      <c r="AJ255" s="39">
        <f t="shared" si="76"/>
        <v>133164.3740855013</v>
      </c>
      <c r="AK255" s="35">
        <f t="shared" si="77"/>
        <v>9.4957885605622058E-2</v>
      </c>
      <c r="AL255" s="34"/>
      <c r="AM255" s="42"/>
    </row>
    <row r="256" spans="1:39" s="17" customFormat="1" ht="93" customHeight="1" x14ac:dyDescent="0.25">
      <c r="A256" s="81">
        <v>250</v>
      </c>
      <c r="B256" s="82" t="s">
        <v>330</v>
      </c>
      <c r="C256" s="82" t="s">
        <v>999</v>
      </c>
      <c r="D256" s="83" t="s">
        <v>1391</v>
      </c>
      <c r="E256" s="64">
        <v>256384</v>
      </c>
      <c r="F256" s="65">
        <v>256384</v>
      </c>
      <c r="G256" s="25" t="s">
        <v>1392</v>
      </c>
      <c r="H256" s="52" t="s">
        <v>1393</v>
      </c>
      <c r="I256" s="62">
        <v>1000000</v>
      </c>
      <c r="J256" s="66">
        <v>1000000</v>
      </c>
      <c r="K256" s="28" t="s">
        <v>1394</v>
      </c>
      <c r="L256" s="55" t="s">
        <v>1395</v>
      </c>
      <c r="M256" s="67">
        <v>274592</v>
      </c>
      <c r="N256" s="68">
        <v>274592</v>
      </c>
      <c r="O256" s="25" t="s">
        <v>1398</v>
      </c>
      <c r="P256" s="75" t="s">
        <v>1399</v>
      </c>
      <c r="Q256" s="69">
        <v>315780</v>
      </c>
      <c r="R256" s="63">
        <v>315780</v>
      </c>
      <c r="S256" s="24" t="s">
        <v>80</v>
      </c>
      <c r="T256" s="54" t="s">
        <v>81</v>
      </c>
      <c r="U256" s="18">
        <v>338749</v>
      </c>
      <c r="V256" s="18">
        <v>338749</v>
      </c>
      <c r="W256" s="18" t="s">
        <v>1396</v>
      </c>
      <c r="X256" s="77" t="s">
        <v>1397</v>
      </c>
      <c r="Y256" s="50">
        <f t="shared" si="71"/>
        <v>376156.25527099334</v>
      </c>
      <c r="Z256" s="36">
        <f t="shared" si="72"/>
        <v>316352.25394961232</v>
      </c>
      <c r="AA256" s="35">
        <f t="shared" si="73"/>
        <v>0.84101287567769789</v>
      </c>
      <c r="AB256" s="36">
        <f t="shared" si="74"/>
        <v>692508.50922060572</v>
      </c>
      <c r="AC256" s="36">
        <f t="shared" si="75"/>
        <v>59804.001321381016</v>
      </c>
      <c r="AD256" s="18">
        <f t="shared" si="65"/>
        <v>256384</v>
      </c>
      <c r="AE256" s="18" t="str">
        <f t="shared" si="66"/>
        <v/>
      </c>
      <c r="AF256" s="18">
        <f t="shared" si="67"/>
        <v>274592</v>
      </c>
      <c r="AG256" s="18">
        <f t="shared" si="68"/>
        <v>315780</v>
      </c>
      <c r="AH256" s="18">
        <f t="shared" si="69"/>
        <v>338749</v>
      </c>
      <c r="AI256" s="102">
        <f t="shared" si="70"/>
        <v>294584.81765493151</v>
      </c>
      <c r="AJ256" s="39">
        <f t="shared" si="76"/>
        <v>37620.424704097466</v>
      </c>
      <c r="AK256" s="35">
        <f t="shared" si="77"/>
        <v>0.12770659738535808</v>
      </c>
      <c r="AL256" s="34"/>
      <c r="AM256" s="42"/>
    </row>
    <row r="257" spans="1:39" s="17" customFormat="1" ht="93" customHeight="1" x14ac:dyDescent="0.25">
      <c r="A257" s="81">
        <v>251</v>
      </c>
      <c r="B257" s="82" t="s">
        <v>331</v>
      </c>
      <c r="C257" s="82" t="s">
        <v>1000</v>
      </c>
      <c r="D257" s="83" t="s">
        <v>1391</v>
      </c>
      <c r="E257" s="64">
        <v>1237992</v>
      </c>
      <c r="F257" s="65">
        <v>1237992</v>
      </c>
      <c r="G257" s="25" t="s">
        <v>1392</v>
      </c>
      <c r="H257" s="52" t="s">
        <v>1393</v>
      </c>
      <c r="I257" s="62">
        <v>1500000</v>
      </c>
      <c r="J257" s="66">
        <v>1500000</v>
      </c>
      <c r="K257" s="28" t="s">
        <v>1394</v>
      </c>
      <c r="L257" s="55" t="s">
        <v>1395</v>
      </c>
      <c r="M257" s="67">
        <v>1325913</v>
      </c>
      <c r="N257" s="68">
        <v>1325913</v>
      </c>
      <c r="O257" s="25" t="s">
        <v>1398</v>
      </c>
      <c r="P257" s="75" t="s">
        <v>1399</v>
      </c>
      <c r="Q257" s="69">
        <v>1524799</v>
      </c>
      <c r="R257" s="63">
        <v>1524799</v>
      </c>
      <c r="S257" s="24" t="s">
        <v>80</v>
      </c>
      <c r="T257" s="54" t="s">
        <v>81</v>
      </c>
      <c r="U257" s="18">
        <v>1635705</v>
      </c>
      <c r="V257" s="18">
        <v>1635705</v>
      </c>
      <c r="W257" s="18" t="s">
        <v>1396</v>
      </c>
      <c r="X257" s="77" t="s">
        <v>1397</v>
      </c>
      <c r="Y257" s="50">
        <f t="shared" si="71"/>
        <v>1437634.0194228359</v>
      </c>
      <c r="Z257" s="36">
        <f t="shared" si="72"/>
        <v>160308.47856772889</v>
      </c>
      <c r="AA257" s="35">
        <f t="shared" si="73"/>
        <v>0.11150854556995501</v>
      </c>
      <c r="AB257" s="36">
        <f t="shared" si="74"/>
        <v>1597942.4979905649</v>
      </c>
      <c r="AC257" s="36">
        <f t="shared" si="75"/>
        <v>1277325.5408551069</v>
      </c>
      <c r="AD257" s="18" t="str">
        <f t="shared" si="65"/>
        <v/>
      </c>
      <c r="AE257" s="18">
        <f t="shared" si="66"/>
        <v>1500000</v>
      </c>
      <c r="AF257" s="18">
        <f t="shared" si="67"/>
        <v>1325913</v>
      </c>
      <c r="AG257" s="18">
        <f t="shared" si="68"/>
        <v>1524799</v>
      </c>
      <c r="AH257" s="18" t="str">
        <f t="shared" si="69"/>
        <v/>
      </c>
      <c r="AI257" s="102">
        <f t="shared" si="70"/>
        <v>1447459.0814703146</v>
      </c>
      <c r="AJ257" s="39">
        <f t="shared" si="76"/>
        <v>108379.66827008345</v>
      </c>
      <c r="AK257" s="35">
        <f t="shared" si="77"/>
        <v>7.4875807998656826E-2</v>
      </c>
      <c r="AL257" s="34"/>
      <c r="AM257" s="42"/>
    </row>
    <row r="258" spans="1:39" s="17" customFormat="1" ht="93" customHeight="1" x14ac:dyDescent="0.25">
      <c r="A258" s="81">
        <v>252</v>
      </c>
      <c r="B258" s="82" t="s">
        <v>332</v>
      </c>
      <c r="C258" s="82" t="s">
        <v>1001</v>
      </c>
      <c r="D258" s="83" t="s">
        <v>1391</v>
      </c>
      <c r="E258" s="64">
        <v>1275585</v>
      </c>
      <c r="F258" s="65">
        <v>1275585</v>
      </c>
      <c r="G258" s="25" t="s">
        <v>1392</v>
      </c>
      <c r="H258" s="52" t="s">
        <v>1393</v>
      </c>
      <c r="I258" s="62">
        <v>2500000</v>
      </c>
      <c r="J258" s="66">
        <v>2500000</v>
      </c>
      <c r="K258" s="28" t="s">
        <v>1394</v>
      </c>
      <c r="L258" s="55" t="s">
        <v>1395</v>
      </c>
      <c r="M258" s="67">
        <v>1366175</v>
      </c>
      <c r="N258" s="68">
        <v>1366175</v>
      </c>
      <c r="O258" s="25" t="s">
        <v>1398</v>
      </c>
      <c r="P258" s="75" t="s">
        <v>1399</v>
      </c>
      <c r="Q258" s="69">
        <v>1571101</v>
      </c>
      <c r="R258" s="63">
        <v>1571101</v>
      </c>
      <c r="S258" s="24" t="s">
        <v>80</v>
      </c>
      <c r="T258" s="54" t="s">
        <v>81</v>
      </c>
      <c r="U258" s="18">
        <v>1685375</v>
      </c>
      <c r="V258" s="18">
        <v>1685375</v>
      </c>
      <c r="W258" s="18" t="s">
        <v>1396</v>
      </c>
      <c r="X258" s="77" t="s">
        <v>1397</v>
      </c>
      <c r="Y258" s="50">
        <f t="shared" si="71"/>
        <v>1630839.7175180609</v>
      </c>
      <c r="Z258" s="36">
        <f t="shared" si="72"/>
        <v>486396.15626996907</v>
      </c>
      <c r="AA258" s="35">
        <f t="shared" si="73"/>
        <v>0.29824890272491322</v>
      </c>
      <c r="AB258" s="36">
        <f t="shared" si="74"/>
        <v>2117235.8737880299</v>
      </c>
      <c r="AC258" s="36">
        <f t="shared" si="75"/>
        <v>1144443.561248092</v>
      </c>
      <c r="AD258" s="18">
        <f t="shared" si="65"/>
        <v>1275585</v>
      </c>
      <c r="AE258" s="18" t="str">
        <f t="shared" si="66"/>
        <v/>
      </c>
      <c r="AF258" s="18">
        <f t="shared" si="67"/>
        <v>1366175</v>
      </c>
      <c r="AG258" s="18">
        <f t="shared" si="68"/>
        <v>1571101</v>
      </c>
      <c r="AH258" s="18">
        <f t="shared" si="69"/>
        <v>1685375</v>
      </c>
      <c r="AI258" s="102">
        <f t="shared" si="70"/>
        <v>1465646.0351524516</v>
      </c>
      <c r="AJ258" s="39">
        <f t="shared" si="76"/>
        <v>187173.25997766526</v>
      </c>
      <c r="AK258" s="35">
        <f t="shared" si="77"/>
        <v>0.1277070012052372</v>
      </c>
      <c r="AL258" s="34"/>
      <c r="AM258" s="42"/>
    </row>
    <row r="259" spans="1:39" s="17" customFormat="1" ht="93" customHeight="1" x14ac:dyDescent="0.25">
      <c r="A259" s="81">
        <v>253</v>
      </c>
      <c r="B259" s="82" t="s">
        <v>333</v>
      </c>
      <c r="C259" s="82" t="s">
        <v>1002</v>
      </c>
      <c r="D259" s="83" t="s">
        <v>1391</v>
      </c>
      <c r="E259" s="64">
        <v>297127</v>
      </c>
      <c r="F259" s="65">
        <v>297127</v>
      </c>
      <c r="G259" s="25" t="s">
        <v>1392</v>
      </c>
      <c r="H259" s="52" t="s">
        <v>1393</v>
      </c>
      <c r="I259" s="62">
        <v>1000000</v>
      </c>
      <c r="J259" s="66">
        <v>1000000</v>
      </c>
      <c r="K259" s="28" t="s">
        <v>1394</v>
      </c>
      <c r="L259" s="55" t="s">
        <v>1395</v>
      </c>
      <c r="M259" s="67">
        <v>318229</v>
      </c>
      <c r="N259" s="68">
        <v>318229</v>
      </c>
      <c r="O259" s="25" t="s">
        <v>1398</v>
      </c>
      <c r="P259" s="75" t="s">
        <v>1399</v>
      </c>
      <c r="Q259" s="69">
        <v>365963</v>
      </c>
      <c r="R259" s="63">
        <v>365963</v>
      </c>
      <c r="S259" s="24" t="s">
        <v>80</v>
      </c>
      <c r="T259" s="54" t="s">
        <v>81</v>
      </c>
      <c r="U259" s="18">
        <v>392581</v>
      </c>
      <c r="V259" s="18">
        <v>392581</v>
      </c>
      <c r="W259" s="18" t="s">
        <v>1396</v>
      </c>
      <c r="X259" s="77" t="s">
        <v>1397</v>
      </c>
      <c r="Y259" s="50">
        <f t="shared" si="71"/>
        <v>423262.37608716427</v>
      </c>
      <c r="Z259" s="36">
        <f t="shared" si="72"/>
        <v>296024.77408993995</v>
      </c>
      <c r="AA259" s="35">
        <f t="shared" si="73"/>
        <v>0.69938834825464924</v>
      </c>
      <c r="AB259" s="36">
        <f t="shared" si="74"/>
        <v>719287.15017710417</v>
      </c>
      <c r="AC259" s="36">
        <f t="shared" si="75"/>
        <v>127237.60199722432</v>
      </c>
      <c r="AD259" s="18">
        <f t="shared" si="65"/>
        <v>297127</v>
      </c>
      <c r="AE259" s="18" t="str">
        <f t="shared" si="66"/>
        <v/>
      </c>
      <c r="AF259" s="18">
        <f t="shared" si="67"/>
        <v>318229</v>
      </c>
      <c r="AG259" s="18">
        <f t="shared" si="68"/>
        <v>365963</v>
      </c>
      <c r="AH259" s="18">
        <f t="shared" si="69"/>
        <v>392581</v>
      </c>
      <c r="AI259" s="102">
        <f t="shared" si="70"/>
        <v>341398.87214797561</v>
      </c>
      <c r="AJ259" s="39">
        <f t="shared" si="76"/>
        <v>43598.956409528888</v>
      </c>
      <c r="AK259" s="35">
        <f t="shared" si="77"/>
        <v>0.12770679684797376</v>
      </c>
      <c r="AL259" s="34"/>
      <c r="AM259" s="42"/>
    </row>
    <row r="260" spans="1:39" s="17" customFormat="1" ht="93" customHeight="1" x14ac:dyDescent="0.25">
      <c r="A260" s="81">
        <v>254</v>
      </c>
      <c r="B260" s="82" t="s">
        <v>334</v>
      </c>
      <c r="C260" s="82" t="s">
        <v>1003</v>
      </c>
      <c r="D260" s="83" t="s">
        <v>1391</v>
      </c>
      <c r="E260" s="64">
        <v>1617254</v>
      </c>
      <c r="F260" s="65">
        <v>1617254</v>
      </c>
      <c r="G260" s="25" t="s">
        <v>1392</v>
      </c>
      <c r="H260" s="52" t="s">
        <v>1393</v>
      </c>
      <c r="I260" s="62">
        <v>2500000</v>
      </c>
      <c r="J260" s="66">
        <v>2500000</v>
      </c>
      <c r="K260" s="28" t="s">
        <v>1394</v>
      </c>
      <c r="L260" s="55" t="s">
        <v>1395</v>
      </c>
      <c r="M260" s="67">
        <v>1732108</v>
      </c>
      <c r="N260" s="68">
        <v>1732108</v>
      </c>
      <c r="O260" s="25" t="s">
        <v>1398</v>
      </c>
      <c r="P260" s="75" t="s">
        <v>1399</v>
      </c>
      <c r="Q260" s="69">
        <v>1991924</v>
      </c>
      <c r="R260" s="63">
        <v>1991924</v>
      </c>
      <c r="S260" s="24" t="s">
        <v>80</v>
      </c>
      <c r="T260" s="54" t="s">
        <v>81</v>
      </c>
      <c r="U260" s="18">
        <v>2136806</v>
      </c>
      <c r="V260" s="18">
        <v>2136806</v>
      </c>
      <c r="W260" s="18" t="s">
        <v>1396</v>
      </c>
      <c r="X260" s="77" t="s">
        <v>1397</v>
      </c>
      <c r="Y260" s="50">
        <f t="shared" si="71"/>
        <v>1971815.2167464097</v>
      </c>
      <c r="Z260" s="36">
        <f t="shared" si="72"/>
        <v>348907.48612605006</v>
      </c>
      <c r="AA260" s="35">
        <f t="shared" si="73"/>
        <v>0.17694735447967799</v>
      </c>
      <c r="AB260" s="36">
        <f t="shared" si="74"/>
        <v>2320722.7028724598</v>
      </c>
      <c r="AC260" s="36">
        <f t="shared" si="75"/>
        <v>1622907.7306203595</v>
      </c>
      <c r="AD260" s="18" t="str">
        <f t="shared" si="65"/>
        <v/>
      </c>
      <c r="AE260" s="18" t="str">
        <f t="shared" si="66"/>
        <v/>
      </c>
      <c r="AF260" s="18">
        <f t="shared" si="67"/>
        <v>1732108</v>
      </c>
      <c r="AG260" s="18">
        <f t="shared" si="68"/>
        <v>1991924</v>
      </c>
      <c r="AH260" s="18">
        <f t="shared" si="69"/>
        <v>2136806</v>
      </c>
      <c r="AI260" s="102">
        <f t="shared" si="70"/>
        <v>1946275.3195324037</v>
      </c>
      <c r="AJ260" s="39">
        <f t="shared" si="76"/>
        <v>205051.05826923531</v>
      </c>
      <c r="AK260" s="35">
        <f t="shared" si="77"/>
        <v>0.10535562785562076</v>
      </c>
      <c r="AL260" s="34"/>
      <c r="AM260" s="42"/>
    </row>
    <row r="261" spans="1:39" s="17" customFormat="1" ht="93" customHeight="1" x14ac:dyDescent="0.25">
      <c r="A261" s="81">
        <v>255</v>
      </c>
      <c r="B261" s="82" t="s">
        <v>335</v>
      </c>
      <c r="C261" s="82" t="s">
        <v>1004</v>
      </c>
      <c r="D261" s="83" t="s">
        <v>1391</v>
      </c>
      <c r="E261" s="64">
        <v>308029</v>
      </c>
      <c r="F261" s="65">
        <v>308029</v>
      </c>
      <c r="G261" s="25" t="s">
        <v>1392</v>
      </c>
      <c r="H261" s="52" t="s">
        <v>1393</v>
      </c>
      <c r="I261" s="62">
        <v>1000000</v>
      </c>
      <c r="J261" s="66">
        <v>1000000</v>
      </c>
      <c r="K261" s="28" t="s">
        <v>1394</v>
      </c>
      <c r="L261" s="55" t="s">
        <v>1395</v>
      </c>
      <c r="M261" s="67">
        <v>329904</v>
      </c>
      <c r="N261" s="68">
        <v>329904</v>
      </c>
      <c r="O261" s="25" t="s">
        <v>1398</v>
      </c>
      <c r="P261" s="75" t="s">
        <v>1399</v>
      </c>
      <c r="Q261" s="69">
        <v>379390</v>
      </c>
      <c r="R261" s="63">
        <v>379390</v>
      </c>
      <c r="S261" s="24" t="s">
        <v>80</v>
      </c>
      <c r="T261" s="54" t="s">
        <v>81</v>
      </c>
      <c r="U261" s="18">
        <v>406985</v>
      </c>
      <c r="V261" s="18">
        <v>406985</v>
      </c>
      <c r="W261" s="18" t="s">
        <v>1396</v>
      </c>
      <c r="X261" s="77" t="s">
        <v>1397</v>
      </c>
      <c r="Y261" s="50">
        <f t="shared" si="71"/>
        <v>435640.94750505802</v>
      </c>
      <c r="Z261" s="36">
        <f t="shared" si="72"/>
        <v>290619.26149568957</v>
      </c>
      <c r="AA261" s="35">
        <f t="shared" si="73"/>
        <v>0.6671073120194132</v>
      </c>
      <c r="AB261" s="36">
        <f t="shared" si="74"/>
        <v>726260.20900074765</v>
      </c>
      <c r="AC261" s="36">
        <f t="shared" si="75"/>
        <v>145021.68600936845</v>
      </c>
      <c r="AD261" s="18">
        <f t="shared" si="65"/>
        <v>308029</v>
      </c>
      <c r="AE261" s="18" t="str">
        <f t="shared" si="66"/>
        <v/>
      </c>
      <c r="AF261" s="18">
        <f t="shared" si="67"/>
        <v>329904</v>
      </c>
      <c r="AG261" s="18">
        <f t="shared" si="68"/>
        <v>379390</v>
      </c>
      <c r="AH261" s="18">
        <f t="shared" si="69"/>
        <v>406985</v>
      </c>
      <c r="AI261" s="102">
        <f t="shared" si="70"/>
        <v>353924.69578249537</v>
      </c>
      <c r="AJ261" s="39">
        <f t="shared" si="76"/>
        <v>45198.660253006026</v>
      </c>
      <c r="AK261" s="35">
        <f t="shared" si="77"/>
        <v>0.12770699753820763</v>
      </c>
      <c r="AL261" s="34"/>
      <c r="AM261" s="42"/>
    </row>
    <row r="262" spans="1:39" s="17" customFormat="1" ht="93" customHeight="1" x14ac:dyDescent="0.25">
      <c r="A262" s="81">
        <v>256</v>
      </c>
      <c r="B262" s="82" t="s">
        <v>336</v>
      </c>
      <c r="C262" s="82" t="s">
        <v>1005</v>
      </c>
      <c r="D262" s="83" t="s">
        <v>1391</v>
      </c>
      <c r="E262" s="64">
        <v>408720</v>
      </c>
      <c r="F262" s="65">
        <v>408720</v>
      </c>
      <c r="G262" s="25" t="s">
        <v>1392</v>
      </c>
      <c r="H262" s="52" t="s">
        <v>1393</v>
      </c>
      <c r="I262" s="62">
        <v>1000000</v>
      </c>
      <c r="J262" s="66">
        <v>1000000</v>
      </c>
      <c r="K262" s="28" t="s">
        <v>1394</v>
      </c>
      <c r="L262" s="55" t="s">
        <v>1395</v>
      </c>
      <c r="M262" s="67">
        <v>437746</v>
      </c>
      <c r="N262" s="68">
        <v>437746</v>
      </c>
      <c r="O262" s="25" t="s">
        <v>1398</v>
      </c>
      <c r="P262" s="75" t="s">
        <v>1399</v>
      </c>
      <c r="Q262" s="69">
        <v>503408</v>
      </c>
      <c r="R262" s="63">
        <v>503408</v>
      </c>
      <c r="S262" s="24" t="s">
        <v>80</v>
      </c>
      <c r="T262" s="54" t="s">
        <v>81</v>
      </c>
      <c r="U262" s="18">
        <v>540023</v>
      </c>
      <c r="V262" s="18">
        <v>540023</v>
      </c>
      <c r="W262" s="18" t="s">
        <v>1396</v>
      </c>
      <c r="X262" s="77" t="s">
        <v>1397</v>
      </c>
      <c r="Y262" s="50">
        <f t="shared" si="71"/>
        <v>546255.83520453854</v>
      </c>
      <c r="Z262" s="36">
        <f t="shared" si="72"/>
        <v>241566.30548733403</v>
      </c>
      <c r="AA262" s="35">
        <f t="shared" si="73"/>
        <v>0.44222192225531576</v>
      </c>
      <c r="AB262" s="36">
        <f t="shared" si="74"/>
        <v>787822.14069187257</v>
      </c>
      <c r="AC262" s="36">
        <f t="shared" si="75"/>
        <v>304689.52971720451</v>
      </c>
      <c r="AD262" s="18">
        <f t="shared" si="65"/>
        <v>408720</v>
      </c>
      <c r="AE262" s="18" t="str">
        <f t="shared" si="66"/>
        <v/>
      </c>
      <c r="AF262" s="18">
        <f t="shared" si="67"/>
        <v>437746</v>
      </c>
      <c r="AG262" s="18">
        <f t="shared" si="68"/>
        <v>503408</v>
      </c>
      <c r="AH262" s="18">
        <f t="shared" si="69"/>
        <v>540023</v>
      </c>
      <c r="AI262" s="102">
        <f t="shared" si="70"/>
        <v>469618.40753132617</v>
      </c>
      <c r="AJ262" s="39">
        <f t="shared" si="76"/>
        <v>59973.289212087293</v>
      </c>
      <c r="AK262" s="35">
        <f t="shared" si="77"/>
        <v>0.12770642770872806</v>
      </c>
      <c r="AL262" s="34"/>
      <c r="AM262" s="42"/>
    </row>
    <row r="263" spans="1:39" s="17" customFormat="1" ht="93" customHeight="1" x14ac:dyDescent="0.25">
      <c r="A263" s="81">
        <v>257</v>
      </c>
      <c r="B263" s="82" t="s">
        <v>337</v>
      </c>
      <c r="C263" s="82" t="s">
        <v>1006</v>
      </c>
      <c r="D263" s="83" t="s">
        <v>1391</v>
      </c>
      <c r="E263" s="64">
        <v>790156</v>
      </c>
      <c r="F263" s="65">
        <v>790156</v>
      </c>
      <c r="G263" s="25" t="s">
        <v>1392</v>
      </c>
      <c r="H263" s="52" t="s">
        <v>1393</v>
      </c>
      <c r="I263" s="62">
        <v>1200000</v>
      </c>
      <c r="J263" s="66">
        <v>1200000</v>
      </c>
      <c r="K263" s="28" t="s">
        <v>1394</v>
      </c>
      <c r="L263" s="55" t="s">
        <v>1395</v>
      </c>
      <c r="M263" s="67">
        <v>846271</v>
      </c>
      <c r="N263" s="68">
        <v>846271</v>
      </c>
      <c r="O263" s="25" t="s">
        <v>1398</v>
      </c>
      <c r="P263" s="75" t="s">
        <v>1399</v>
      </c>
      <c r="Q263" s="69">
        <v>973212</v>
      </c>
      <c r="R263" s="63">
        <v>973212</v>
      </c>
      <c r="S263" s="24" t="s">
        <v>80</v>
      </c>
      <c r="T263" s="54" t="s">
        <v>81</v>
      </c>
      <c r="U263" s="18">
        <v>1043998</v>
      </c>
      <c r="V263" s="18">
        <v>1043998</v>
      </c>
      <c r="W263" s="18" t="s">
        <v>1396</v>
      </c>
      <c r="X263" s="77" t="s">
        <v>1397</v>
      </c>
      <c r="Y263" s="50">
        <f t="shared" si="71"/>
        <v>959979.88649996102</v>
      </c>
      <c r="Z263" s="36">
        <f t="shared" si="72"/>
        <v>162815.9276385454</v>
      </c>
      <c r="AA263" s="35">
        <f t="shared" si="73"/>
        <v>0.16960347808136292</v>
      </c>
      <c r="AB263" s="36">
        <f t="shared" si="74"/>
        <v>1122795.8141385065</v>
      </c>
      <c r="AC263" s="36">
        <f t="shared" si="75"/>
        <v>797163.95886141562</v>
      </c>
      <c r="AD263" s="18" t="str">
        <f t="shared" si="65"/>
        <v/>
      </c>
      <c r="AE263" s="18" t="str">
        <f t="shared" si="66"/>
        <v/>
      </c>
      <c r="AF263" s="18">
        <f t="shared" si="67"/>
        <v>846271</v>
      </c>
      <c r="AG263" s="18">
        <f t="shared" si="68"/>
        <v>973212</v>
      </c>
      <c r="AH263" s="18">
        <f t="shared" si="69"/>
        <v>1043998</v>
      </c>
      <c r="AI263" s="102">
        <f t="shared" si="70"/>
        <v>950908.7862506602</v>
      </c>
      <c r="AJ263" s="39">
        <f t="shared" si="76"/>
        <v>100183.69944423759</v>
      </c>
      <c r="AK263" s="35">
        <f t="shared" si="77"/>
        <v>0.10535574062708165</v>
      </c>
      <c r="AL263" s="34"/>
      <c r="AM263" s="42"/>
    </row>
    <row r="264" spans="1:39" s="17" customFormat="1" ht="93" customHeight="1" x14ac:dyDescent="0.25">
      <c r="A264" s="81">
        <v>258</v>
      </c>
      <c r="B264" s="82" t="s">
        <v>338</v>
      </c>
      <c r="C264" s="82" t="s">
        <v>1007</v>
      </c>
      <c r="D264" s="83" t="s">
        <v>1391</v>
      </c>
      <c r="E264" s="64">
        <v>330945</v>
      </c>
      <c r="F264" s="65">
        <v>330945</v>
      </c>
      <c r="G264" s="25" t="s">
        <v>1392</v>
      </c>
      <c r="H264" s="52" t="s">
        <v>1393</v>
      </c>
      <c r="I264" s="62">
        <v>350000</v>
      </c>
      <c r="J264" s="66">
        <v>350000</v>
      </c>
      <c r="K264" s="28" t="s">
        <v>1394</v>
      </c>
      <c r="L264" s="55" t="s">
        <v>1395</v>
      </c>
      <c r="M264" s="67">
        <v>354448</v>
      </c>
      <c r="N264" s="68">
        <v>354448</v>
      </c>
      <c r="O264" s="25" t="s">
        <v>1398</v>
      </c>
      <c r="P264" s="75" t="s">
        <v>1399</v>
      </c>
      <c r="Q264" s="69">
        <v>407615</v>
      </c>
      <c r="R264" s="63">
        <v>407615</v>
      </c>
      <c r="S264" s="24" t="s">
        <v>80</v>
      </c>
      <c r="T264" s="54" t="s">
        <v>81</v>
      </c>
      <c r="U264" s="18">
        <v>437263</v>
      </c>
      <c r="V264" s="18">
        <v>437263</v>
      </c>
      <c r="W264" s="18" t="s">
        <v>1396</v>
      </c>
      <c r="X264" s="77" t="s">
        <v>1397</v>
      </c>
      <c r="Y264" s="50">
        <f t="shared" si="71"/>
        <v>374001.94194527646</v>
      </c>
      <c r="Z264" s="36">
        <f t="shared" si="72"/>
        <v>44505.871620495338</v>
      </c>
      <c r="AA264" s="35">
        <f t="shared" si="73"/>
        <v>0.1189990388526041</v>
      </c>
      <c r="AB264" s="36">
        <f t="shared" si="74"/>
        <v>418507.81356577179</v>
      </c>
      <c r="AC264" s="36">
        <f t="shared" si="75"/>
        <v>329496.07032478112</v>
      </c>
      <c r="AD264" s="18">
        <f t="shared" si="65"/>
        <v>330945</v>
      </c>
      <c r="AE264" s="18">
        <f t="shared" si="66"/>
        <v>350000</v>
      </c>
      <c r="AF264" s="18">
        <f t="shared" si="67"/>
        <v>354448</v>
      </c>
      <c r="AG264" s="18">
        <f t="shared" si="68"/>
        <v>407615</v>
      </c>
      <c r="AH264" s="18" t="str">
        <f t="shared" si="69"/>
        <v/>
      </c>
      <c r="AI264" s="102">
        <f t="shared" si="70"/>
        <v>359672.0075538868</v>
      </c>
      <c r="AJ264" s="39">
        <f t="shared" si="76"/>
        <v>32863.06913035766</v>
      </c>
      <c r="AK264" s="35">
        <f t="shared" si="77"/>
        <v>9.1369549034015521E-2</v>
      </c>
      <c r="AL264" s="34"/>
      <c r="AM264" s="42"/>
    </row>
    <row r="265" spans="1:39" s="17" customFormat="1" ht="93" customHeight="1" x14ac:dyDescent="0.25">
      <c r="A265" s="81">
        <v>259</v>
      </c>
      <c r="B265" s="82" t="s">
        <v>339</v>
      </c>
      <c r="C265" s="82" t="s">
        <v>1008</v>
      </c>
      <c r="D265" s="83" t="s">
        <v>1391</v>
      </c>
      <c r="E265" s="64">
        <v>224331</v>
      </c>
      <c r="F265" s="65">
        <v>224331</v>
      </c>
      <c r="G265" s="25" t="s">
        <v>1392</v>
      </c>
      <c r="H265" s="52" t="s">
        <v>1393</v>
      </c>
      <c r="I265" s="62">
        <v>380000</v>
      </c>
      <c r="J265" s="66">
        <v>380000</v>
      </c>
      <c r="K265" s="28" t="s">
        <v>1394</v>
      </c>
      <c r="L265" s="55" t="s">
        <v>1395</v>
      </c>
      <c r="M265" s="67">
        <v>316996</v>
      </c>
      <c r="N265" s="68">
        <v>316996</v>
      </c>
      <c r="O265" s="25" t="s">
        <v>1398</v>
      </c>
      <c r="P265" s="75" t="s">
        <v>1399</v>
      </c>
      <c r="Q265" s="69">
        <v>364545</v>
      </c>
      <c r="R265" s="63">
        <v>364545</v>
      </c>
      <c r="S265" s="24" t="s">
        <v>80</v>
      </c>
      <c r="T265" s="54" t="s">
        <v>81</v>
      </c>
      <c r="U265" s="18">
        <v>391061</v>
      </c>
      <c r="V265" s="18">
        <v>391061</v>
      </c>
      <c r="W265" s="18" t="s">
        <v>1396</v>
      </c>
      <c r="X265" s="77" t="s">
        <v>1397</v>
      </c>
      <c r="Y265" s="50">
        <f t="shared" si="71"/>
        <v>328961.0390209817</v>
      </c>
      <c r="Z265" s="36">
        <f t="shared" si="72"/>
        <v>68212.475078243486</v>
      </c>
      <c r="AA265" s="35">
        <f t="shared" si="73"/>
        <v>0.2073573067535599</v>
      </c>
      <c r="AB265" s="36">
        <f t="shared" si="74"/>
        <v>397173.51409922517</v>
      </c>
      <c r="AC265" s="36">
        <f t="shared" si="75"/>
        <v>260748.56394273823</v>
      </c>
      <c r="AD265" s="18" t="str">
        <f t="shared" ref="AD265:AD328" si="78">IF(((IF(AND(F265&lt;=$AB265,F265&gt;=$AC265),F265,""))&lt;=0),"",(IF(AND(F265&lt;=$AB265,F265&gt;=$AC265),F265,"")))</f>
        <v/>
      </c>
      <c r="AE265" s="18">
        <f t="shared" ref="AE265:AE328" si="79">IF(((IF(AND(J265&lt;=$AB265,J265&gt;=$AC265),J265,""))&lt;=0),"",(IF(AND(J265&lt;=$AB265,J265&gt;=$AC265),J265,"")))</f>
        <v>380000</v>
      </c>
      <c r="AF265" s="18">
        <f t="shared" ref="AF265:AF328" si="80">IF(((IF(AND(N265&lt;=$AB265,N265&gt;=$AC265),N265,""))&lt;=0),"",(IF(AND(N265&lt;=$AB265,N265&gt;=$AC265),N265,"")))</f>
        <v>316996</v>
      </c>
      <c r="AG265" s="18">
        <f t="shared" ref="AG265:AG328" si="81">IF(((IF(AND(R265&lt;=$AB265,R265&gt;=$AC265),R265,""))&lt;=0),"",(IF(AND(R265&lt;=$AB265,R265&gt;=$AC265),R265,"")))</f>
        <v>364545</v>
      </c>
      <c r="AH265" s="18">
        <f t="shared" ref="AH265:AH328" si="82">IF(((IF(AND(V265&lt;=$AB265,V265&gt;=$AC265),V265,""))&lt;=0),"",(IF(AND(V265&lt;=$AB265,V265&gt;=$AC265),V265,"")))</f>
        <v>391061</v>
      </c>
      <c r="AI265" s="102">
        <f t="shared" ref="AI265:AI328" si="83">GEOMEAN(AD265:AH265)</f>
        <v>361999.73932247976</v>
      </c>
      <c r="AJ265" s="39">
        <f t="shared" si="76"/>
        <v>32634.767559562402</v>
      </c>
      <c r="AK265" s="35">
        <f t="shared" si="77"/>
        <v>9.0151356519321726E-2</v>
      </c>
      <c r="AL265" s="34"/>
      <c r="AM265" s="42"/>
    </row>
    <row r="266" spans="1:39" s="17" customFormat="1" ht="93" customHeight="1" x14ac:dyDescent="0.25">
      <c r="A266" s="81">
        <v>260</v>
      </c>
      <c r="B266" s="82" t="s">
        <v>340</v>
      </c>
      <c r="C266" s="82" t="s">
        <v>1009</v>
      </c>
      <c r="D266" s="83" t="s">
        <v>1391</v>
      </c>
      <c r="E266" s="64">
        <v>267608</v>
      </c>
      <c r="F266" s="65">
        <v>267608</v>
      </c>
      <c r="G266" s="25" t="s">
        <v>1392</v>
      </c>
      <c r="H266" s="52" t="s">
        <v>1393</v>
      </c>
      <c r="I266" s="62">
        <v>390000</v>
      </c>
      <c r="J266" s="66">
        <v>390000</v>
      </c>
      <c r="K266" s="28" t="s">
        <v>1394</v>
      </c>
      <c r="L266" s="55" t="s">
        <v>1395</v>
      </c>
      <c r="M266" s="67">
        <v>322014</v>
      </c>
      <c r="N266" s="68">
        <v>322014</v>
      </c>
      <c r="O266" s="25" t="s">
        <v>1398</v>
      </c>
      <c r="P266" s="75" t="s">
        <v>1399</v>
      </c>
      <c r="Q266" s="69">
        <v>370316</v>
      </c>
      <c r="R266" s="63">
        <v>370316</v>
      </c>
      <c r="S266" s="24" t="s">
        <v>80</v>
      </c>
      <c r="T266" s="54" t="s">
        <v>81</v>
      </c>
      <c r="U266" s="18">
        <v>397251</v>
      </c>
      <c r="V266" s="18">
        <v>397251</v>
      </c>
      <c r="W266" s="18" t="s">
        <v>1396</v>
      </c>
      <c r="X266" s="77" t="s">
        <v>1397</v>
      </c>
      <c r="Y266" s="50">
        <f t="shared" si="71"/>
        <v>345792.19447105954</v>
      </c>
      <c r="Z266" s="36">
        <f t="shared" si="72"/>
        <v>54349.504075014447</v>
      </c>
      <c r="AA266" s="35">
        <f t="shared" si="73"/>
        <v>0.15717388924336501</v>
      </c>
      <c r="AB266" s="36">
        <f t="shared" si="74"/>
        <v>400141.69854607398</v>
      </c>
      <c r="AC266" s="36">
        <f t="shared" si="75"/>
        <v>291442.6903960451</v>
      </c>
      <c r="AD266" s="18" t="str">
        <f t="shared" si="78"/>
        <v/>
      </c>
      <c r="AE266" s="18">
        <f t="shared" si="79"/>
        <v>390000</v>
      </c>
      <c r="AF266" s="18">
        <f t="shared" si="80"/>
        <v>322014</v>
      </c>
      <c r="AG266" s="18">
        <f t="shared" si="81"/>
        <v>370316</v>
      </c>
      <c r="AH266" s="18">
        <f t="shared" si="82"/>
        <v>397251</v>
      </c>
      <c r="AI266" s="102">
        <f t="shared" si="83"/>
        <v>368675.4416131539</v>
      </c>
      <c r="AJ266" s="39">
        <f t="shared" si="76"/>
        <v>33888.686227854865</v>
      </c>
      <c r="AK266" s="35">
        <f t="shared" si="77"/>
        <v>9.1920107505869084E-2</v>
      </c>
      <c r="AL266" s="34"/>
      <c r="AM266" s="42"/>
    </row>
    <row r="267" spans="1:39" s="17" customFormat="1" ht="93" customHeight="1" x14ac:dyDescent="0.25">
      <c r="A267" s="81">
        <v>261</v>
      </c>
      <c r="B267" s="82" t="s">
        <v>341</v>
      </c>
      <c r="C267" s="82" t="s">
        <v>1010</v>
      </c>
      <c r="D267" s="83" t="s">
        <v>1391</v>
      </c>
      <c r="E267" s="64">
        <v>295977</v>
      </c>
      <c r="F267" s="65">
        <v>295977</v>
      </c>
      <c r="G267" s="25" t="s">
        <v>1392</v>
      </c>
      <c r="H267" s="52" t="s">
        <v>1393</v>
      </c>
      <c r="I267" s="62">
        <v>450000</v>
      </c>
      <c r="J267" s="66">
        <v>450000</v>
      </c>
      <c r="K267" s="28" t="s">
        <v>1394</v>
      </c>
      <c r="L267" s="55" t="s">
        <v>1395</v>
      </c>
      <c r="M267" s="67">
        <v>351577</v>
      </c>
      <c r="N267" s="68">
        <v>351577</v>
      </c>
      <c r="O267" s="25" t="s">
        <v>1398</v>
      </c>
      <c r="P267" s="75" t="s">
        <v>1399</v>
      </c>
      <c r="Q267" s="69">
        <v>404313</v>
      </c>
      <c r="R267" s="63">
        <v>404313</v>
      </c>
      <c r="S267" s="24" t="s">
        <v>80</v>
      </c>
      <c r="T267" s="54" t="s">
        <v>81</v>
      </c>
      <c r="U267" s="18">
        <v>433721</v>
      </c>
      <c r="V267" s="18">
        <v>433721</v>
      </c>
      <c r="W267" s="18" t="s">
        <v>1396</v>
      </c>
      <c r="X267" s="77" t="s">
        <v>1397</v>
      </c>
      <c r="Y267" s="50">
        <f t="shared" si="71"/>
        <v>382722.34408216277</v>
      </c>
      <c r="Z267" s="36">
        <f t="shared" si="72"/>
        <v>63228.747653262813</v>
      </c>
      <c r="AA267" s="35">
        <f t="shared" si="73"/>
        <v>0.16520788146011375</v>
      </c>
      <c r="AB267" s="36">
        <f t="shared" si="74"/>
        <v>445951.09173542558</v>
      </c>
      <c r="AC267" s="36">
        <f t="shared" si="75"/>
        <v>319493.59642889997</v>
      </c>
      <c r="AD267" s="18" t="str">
        <f t="shared" si="78"/>
        <v/>
      </c>
      <c r="AE267" s="18" t="str">
        <f t="shared" si="79"/>
        <v/>
      </c>
      <c r="AF267" s="18">
        <f t="shared" si="80"/>
        <v>351577</v>
      </c>
      <c r="AG267" s="18">
        <f t="shared" si="81"/>
        <v>404313</v>
      </c>
      <c r="AH267" s="18">
        <f t="shared" si="82"/>
        <v>433721</v>
      </c>
      <c r="AI267" s="102">
        <f t="shared" si="83"/>
        <v>395047.69971317111</v>
      </c>
      <c r="AJ267" s="39">
        <f t="shared" si="76"/>
        <v>41620.413453016059</v>
      </c>
      <c r="AK267" s="35">
        <f t="shared" si="77"/>
        <v>0.10535541273429774</v>
      </c>
      <c r="AL267" s="34"/>
      <c r="AM267" s="42"/>
    </row>
    <row r="268" spans="1:39" s="17" customFormat="1" ht="93" customHeight="1" x14ac:dyDescent="0.25">
      <c r="A268" s="81">
        <v>265</v>
      </c>
      <c r="B268" s="82" t="s">
        <v>342</v>
      </c>
      <c r="C268" s="82" t="s">
        <v>1011</v>
      </c>
      <c r="D268" s="83" t="s">
        <v>1391</v>
      </c>
      <c r="E268" s="64">
        <v>751871</v>
      </c>
      <c r="F268" s="65">
        <v>751871</v>
      </c>
      <c r="G268" s="25" t="s">
        <v>1392</v>
      </c>
      <c r="H268" s="52" t="s">
        <v>1393</v>
      </c>
      <c r="I268" s="62">
        <v>550000</v>
      </c>
      <c r="J268" s="66">
        <v>550000</v>
      </c>
      <c r="K268" s="28" t="s">
        <v>1394</v>
      </c>
      <c r="L268" s="55" t="s">
        <v>1395</v>
      </c>
      <c r="M268" s="67">
        <v>805268</v>
      </c>
      <c r="N268" s="68">
        <v>805268</v>
      </c>
      <c r="O268" s="25" t="s">
        <v>1398</v>
      </c>
      <c r="P268" s="75" t="s">
        <v>1399</v>
      </c>
      <c r="Q268" s="69">
        <v>926058</v>
      </c>
      <c r="R268" s="63">
        <v>926058</v>
      </c>
      <c r="S268" s="24" t="s">
        <v>80</v>
      </c>
      <c r="T268" s="54" t="s">
        <v>81</v>
      </c>
      <c r="U268" s="18">
        <v>993414</v>
      </c>
      <c r="V268" s="18">
        <v>993414</v>
      </c>
      <c r="W268" s="18" t="s">
        <v>1396</v>
      </c>
      <c r="X268" s="77" t="s">
        <v>1397</v>
      </c>
      <c r="Y268" s="50">
        <f t="shared" si="71"/>
        <v>789301.60478522326</v>
      </c>
      <c r="Z268" s="36">
        <f t="shared" si="72"/>
        <v>171757.18191737996</v>
      </c>
      <c r="AA268" s="35">
        <f t="shared" si="73"/>
        <v>0.21760652819667936</v>
      </c>
      <c r="AB268" s="36">
        <f t="shared" si="74"/>
        <v>961058.78670260322</v>
      </c>
      <c r="AC268" s="36">
        <f t="shared" si="75"/>
        <v>617544.4228678433</v>
      </c>
      <c r="AD268" s="18">
        <f t="shared" si="78"/>
        <v>751871</v>
      </c>
      <c r="AE268" s="18" t="str">
        <f t="shared" si="79"/>
        <v/>
      </c>
      <c r="AF268" s="18">
        <f t="shared" si="80"/>
        <v>805268</v>
      </c>
      <c r="AG268" s="18">
        <f t="shared" si="81"/>
        <v>926058</v>
      </c>
      <c r="AH268" s="18" t="str">
        <f t="shared" si="82"/>
        <v/>
      </c>
      <c r="AI268" s="102">
        <f t="shared" si="83"/>
        <v>824594.91905170423</v>
      </c>
      <c r="AJ268" s="39">
        <f t="shared" si="76"/>
        <v>89239.915095955424</v>
      </c>
      <c r="AK268" s="35">
        <f t="shared" si="77"/>
        <v>0.10822273219750442</v>
      </c>
      <c r="AL268" s="34"/>
      <c r="AM268" s="42"/>
    </row>
    <row r="269" spans="1:39" s="17" customFormat="1" ht="93" customHeight="1" x14ac:dyDescent="0.25">
      <c r="A269" s="81">
        <v>266</v>
      </c>
      <c r="B269" s="82" t="s">
        <v>343</v>
      </c>
      <c r="C269" s="82" t="s">
        <v>1012</v>
      </c>
      <c r="D269" s="83" t="s">
        <v>1391</v>
      </c>
      <c r="E269" s="64">
        <v>714419</v>
      </c>
      <c r="F269" s="65">
        <v>714419</v>
      </c>
      <c r="G269" s="25" t="s">
        <v>1392</v>
      </c>
      <c r="H269" s="52" t="s">
        <v>1393</v>
      </c>
      <c r="I269" s="62">
        <v>650000</v>
      </c>
      <c r="J269" s="66">
        <v>650000</v>
      </c>
      <c r="K269" s="28" t="s">
        <v>1394</v>
      </c>
      <c r="L269" s="55" t="s">
        <v>1395</v>
      </c>
      <c r="M269" s="67">
        <v>765155</v>
      </c>
      <c r="N269" s="68">
        <v>765155</v>
      </c>
      <c r="O269" s="25" t="s">
        <v>1398</v>
      </c>
      <c r="P269" s="75" t="s">
        <v>1399</v>
      </c>
      <c r="Q269" s="69">
        <v>879928</v>
      </c>
      <c r="R269" s="63">
        <v>879928</v>
      </c>
      <c r="S269" s="24" t="s">
        <v>80</v>
      </c>
      <c r="T269" s="54" t="s">
        <v>81</v>
      </c>
      <c r="U269" s="18">
        <v>943930</v>
      </c>
      <c r="V269" s="18">
        <v>943930</v>
      </c>
      <c r="W269" s="18" t="s">
        <v>1396</v>
      </c>
      <c r="X269" s="77" t="s">
        <v>1397</v>
      </c>
      <c r="Y269" s="50">
        <f t="shared" si="71"/>
        <v>783430.61683592969</v>
      </c>
      <c r="Z269" s="36">
        <f t="shared" si="72"/>
        <v>120113.37971391884</v>
      </c>
      <c r="AA269" s="35">
        <f t="shared" si="73"/>
        <v>0.15331718869888594</v>
      </c>
      <c r="AB269" s="36">
        <f t="shared" si="74"/>
        <v>903543.99654984847</v>
      </c>
      <c r="AC269" s="36">
        <f t="shared" si="75"/>
        <v>663317.23712201091</v>
      </c>
      <c r="AD269" s="18">
        <f t="shared" si="78"/>
        <v>714419</v>
      </c>
      <c r="AE269" s="18" t="str">
        <f t="shared" si="79"/>
        <v/>
      </c>
      <c r="AF269" s="18">
        <f t="shared" si="80"/>
        <v>765155</v>
      </c>
      <c r="AG269" s="18">
        <f t="shared" si="81"/>
        <v>879928</v>
      </c>
      <c r="AH269" s="18" t="str">
        <f t="shared" si="82"/>
        <v/>
      </c>
      <c r="AI269" s="102">
        <f t="shared" si="83"/>
        <v>783519.57551941392</v>
      </c>
      <c r="AJ269" s="39">
        <f t="shared" si="76"/>
        <v>84794.076351672891</v>
      </c>
      <c r="AK269" s="35">
        <f t="shared" si="77"/>
        <v>0.10822202661045305</v>
      </c>
      <c r="AL269" s="34"/>
      <c r="AM269" s="42"/>
    </row>
    <row r="270" spans="1:39" s="17" customFormat="1" ht="93" customHeight="1" x14ac:dyDescent="0.25">
      <c r="A270" s="81">
        <v>267</v>
      </c>
      <c r="B270" s="82" t="s">
        <v>344</v>
      </c>
      <c r="C270" s="82" t="s">
        <v>1013</v>
      </c>
      <c r="D270" s="83" t="s">
        <v>1391</v>
      </c>
      <c r="E270" s="64">
        <v>796399</v>
      </c>
      <c r="F270" s="65">
        <v>796399</v>
      </c>
      <c r="G270" s="25" t="s">
        <v>1392</v>
      </c>
      <c r="H270" s="52" t="s">
        <v>1393</v>
      </c>
      <c r="I270" s="62">
        <v>700000</v>
      </c>
      <c r="J270" s="66">
        <v>700000</v>
      </c>
      <c r="K270" s="28" t="s">
        <v>1394</v>
      </c>
      <c r="L270" s="55" t="s">
        <v>1395</v>
      </c>
      <c r="M270" s="67">
        <v>852958</v>
      </c>
      <c r="N270" s="68">
        <v>852958</v>
      </c>
      <c r="O270" s="25" t="s">
        <v>1398</v>
      </c>
      <c r="P270" s="75" t="s">
        <v>1399</v>
      </c>
      <c r="Q270" s="69">
        <v>980902</v>
      </c>
      <c r="R270" s="63">
        <v>980902</v>
      </c>
      <c r="S270" s="24" t="s">
        <v>80</v>
      </c>
      <c r="T270" s="54" t="s">
        <v>81</v>
      </c>
      <c r="U270" s="18">
        <v>1052247</v>
      </c>
      <c r="V270" s="18">
        <v>1052247</v>
      </c>
      <c r="W270" s="18" t="s">
        <v>1396</v>
      </c>
      <c r="X270" s="77" t="s">
        <v>1397</v>
      </c>
      <c r="Y270" s="50">
        <f t="shared" si="71"/>
        <v>867321.15969836188</v>
      </c>
      <c r="Z270" s="36">
        <f t="shared" si="72"/>
        <v>141341.28162960726</v>
      </c>
      <c r="AA270" s="35">
        <f t="shared" si="73"/>
        <v>0.16296302707380403</v>
      </c>
      <c r="AB270" s="36">
        <f t="shared" si="74"/>
        <v>1008662.4413279691</v>
      </c>
      <c r="AC270" s="36">
        <f t="shared" si="75"/>
        <v>725979.87806875468</v>
      </c>
      <c r="AD270" s="18">
        <f t="shared" si="78"/>
        <v>796399</v>
      </c>
      <c r="AE270" s="18" t="str">
        <f t="shared" si="79"/>
        <v/>
      </c>
      <c r="AF270" s="18">
        <f t="shared" si="80"/>
        <v>852958</v>
      </c>
      <c r="AG270" s="18">
        <f t="shared" si="81"/>
        <v>980902</v>
      </c>
      <c r="AH270" s="18" t="str">
        <f t="shared" si="82"/>
        <v/>
      </c>
      <c r="AI270" s="102">
        <f t="shared" si="83"/>
        <v>873429.77127578214</v>
      </c>
      <c r="AJ270" s="39">
        <f t="shared" si="76"/>
        <v>94525.080116337384</v>
      </c>
      <c r="AK270" s="35">
        <f t="shared" si="77"/>
        <v>0.10822287403630469</v>
      </c>
      <c r="AL270" s="34"/>
      <c r="AM270" s="42"/>
    </row>
    <row r="271" spans="1:39" s="17" customFormat="1" ht="93" customHeight="1" x14ac:dyDescent="0.25">
      <c r="A271" s="81">
        <v>268</v>
      </c>
      <c r="B271" s="82" t="s">
        <v>345</v>
      </c>
      <c r="C271" s="82" t="s">
        <v>1014</v>
      </c>
      <c r="D271" s="83" t="s">
        <v>1391</v>
      </c>
      <c r="E271" s="64">
        <v>696306</v>
      </c>
      <c r="F271" s="65">
        <v>696306</v>
      </c>
      <c r="G271" s="25" t="s">
        <v>1392</v>
      </c>
      <c r="H271" s="52" t="s">
        <v>1393</v>
      </c>
      <c r="I271" s="62">
        <v>650000</v>
      </c>
      <c r="J271" s="66">
        <v>650000</v>
      </c>
      <c r="K271" s="28" t="s">
        <v>1394</v>
      </c>
      <c r="L271" s="55" t="s">
        <v>1395</v>
      </c>
      <c r="M271" s="67">
        <v>745757</v>
      </c>
      <c r="N271" s="68">
        <v>745757</v>
      </c>
      <c r="O271" s="25" t="s">
        <v>1398</v>
      </c>
      <c r="P271" s="75" t="s">
        <v>1399</v>
      </c>
      <c r="Q271" s="69">
        <v>857620</v>
      </c>
      <c r="R271" s="63">
        <v>857620</v>
      </c>
      <c r="S271" s="24" t="s">
        <v>80</v>
      </c>
      <c r="T271" s="54" t="s">
        <v>81</v>
      </c>
      <c r="U271" s="18">
        <v>919999</v>
      </c>
      <c r="V271" s="18">
        <v>919999</v>
      </c>
      <c r="W271" s="18" t="s">
        <v>1396</v>
      </c>
      <c r="X271" s="77" t="s">
        <v>1397</v>
      </c>
      <c r="Y271" s="50">
        <f t="shared" si="71"/>
        <v>767500.41266494931</v>
      </c>
      <c r="Z271" s="36">
        <f t="shared" si="72"/>
        <v>112381.066978829</v>
      </c>
      <c r="AA271" s="35">
        <f t="shared" si="73"/>
        <v>0.14642476424034018</v>
      </c>
      <c r="AB271" s="36">
        <f t="shared" si="74"/>
        <v>879881.47964377829</v>
      </c>
      <c r="AC271" s="36">
        <f t="shared" si="75"/>
        <v>655119.34568612033</v>
      </c>
      <c r="AD271" s="18">
        <f t="shared" si="78"/>
        <v>696306</v>
      </c>
      <c r="AE271" s="18" t="str">
        <f t="shared" si="79"/>
        <v/>
      </c>
      <c r="AF271" s="18">
        <f t="shared" si="80"/>
        <v>745757</v>
      </c>
      <c r="AG271" s="18">
        <f t="shared" si="81"/>
        <v>857620</v>
      </c>
      <c r="AH271" s="18" t="str">
        <f t="shared" si="82"/>
        <v/>
      </c>
      <c r="AI271" s="102">
        <f t="shared" si="83"/>
        <v>763655.45570106083</v>
      </c>
      <c r="AJ271" s="39">
        <f t="shared" si="76"/>
        <v>82644.760638530497</v>
      </c>
      <c r="AK271" s="35">
        <f t="shared" si="77"/>
        <v>0.10822257606037776</v>
      </c>
      <c r="AL271" s="34"/>
      <c r="AM271" s="42"/>
    </row>
    <row r="272" spans="1:39" s="17" customFormat="1" ht="93" customHeight="1" x14ac:dyDescent="0.25">
      <c r="A272" s="81">
        <v>269</v>
      </c>
      <c r="B272" s="82" t="s">
        <v>346</v>
      </c>
      <c r="C272" s="82" t="s">
        <v>1015</v>
      </c>
      <c r="D272" s="83" t="s">
        <v>1391</v>
      </c>
      <c r="E272" s="64">
        <v>882043</v>
      </c>
      <c r="F272" s="65">
        <v>882043</v>
      </c>
      <c r="G272" s="25" t="s">
        <v>1392</v>
      </c>
      <c r="H272" s="52" t="s">
        <v>1393</v>
      </c>
      <c r="I272" s="62">
        <v>800000</v>
      </c>
      <c r="J272" s="66">
        <v>800000</v>
      </c>
      <c r="K272" s="28" t="s">
        <v>1394</v>
      </c>
      <c r="L272" s="55" t="s">
        <v>1395</v>
      </c>
      <c r="M272" s="67">
        <v>944684</v>
      </c>
      <c r="N272" s="68">
        <v>944684</v>
      </c>
      <c r="O272" s="25" t="s">
        <v>1398</v>
      </c>
      <c r="P272" s="75" t="s">
        <v>1399</v>
      </c>
      <c r="Q272" s="69">
        <v>1086387</v>
      </c>
      <c r="R272" s="63">
        <v>1086387</v>
      </c>
      <c r="S272" s="24" t="s">
        <v>80</v>
      </c>
      <c r="T272" s="54" t="s">
        <v>81</v>
      </c>
      <c r="U272" s="18">
        <v>1165405</v>
      </c>
      <c r="V272" s="18">
        <v>1165405</v>
      </c>
      <c r="W272" s="18" t="s">
        <v>1396</v>
      </c>
      <c r="X272" s="77" t="s">
        <v>1397</v>
      </c>
      <c r="Y272" s="50">
        <f t="shared" si="71"/>
        <v>966641.7491254363</v>
      </c>
      <c r="Z272" s="36">
        <f t="shared" si="72"/>
        <v>149033.31408346241</v>
      </c>
      <c r="AA272" s="35">
        <f t="shared" si="73"/>
        <v>0.15417636804772758</v>
      </c>
      <c r="AB272" s="36">
        <f t="shared" si="74"/>
        <v>1115675.0632088988</v>
      </c>
      <c r="AC272" s="36">
        <f t="shared" si="75"/>
        <v>817608.43504197383</v>
      </c>
      <c r="AD272" s="18">
        <f t="shared" si="78"/>
        <v>882043</v>
      </c>
      <c r="AE272" s="18" t="str">
        <f t="shared" si="79"/>
        <v/>
      </c>
      <c r="AF272" s="18">
        <f t="shared" si="80"/>
        <v>944684</v>
      </c>
      <c r="AG272" s="18">
        <f t="shared" si="81"/>
        <v>1086387</v>
      </c>
      <c r="AH272" s="18" t="str">
        <f t="shared" si="82"/>
        <v/>
      </c>
      <c r="AI272" s="102">
        <f t="shared" si="83"/>
        <v>967357.40216588695</v>
      </c>
      <c r="AJ272" s="39">
        <f t="shared" si="76"/>
        <v>104690.10254556063</v>
      </c>
      <c r="AK272" s="35">
        <f t="shared" si="77"/>
        <v>0.10822277506861717</v>
      </c>
      <c r="AL272" s="34"/>
      <c r="AM272" s="42"/>
    </row>
    <row r="273" spans="1:39" s="17" customFormat="1" ht="93" customHeight="1" x14ac:dyDescent="0.25">
      <c r="A273" s="81">
        <v>270</v>
      </c>
      <c r="B273" s="82" t="s">
        <v>347</v>
      </c>
      <c r="C273" s="82" t="s">
        <v>1016</v>
      </c>
      <c r="D273" s="83" t="s">
        <v>1391</v>
      </c>
      <c r="E273" s="64">
        <v>459261</v>
      </c>
      <c r="F273" s="65">
        <v>459261</v>
      </c>
      <c r="G273" s="25" t="s">
        <v>1392</v>
      </c>
      <c r="H273" s="52" t="s">
        <v>1393</v>
      </c>
      <c r="I273" s="62">
        <v>950000</v>
      </c>
      <c r="J273" s="66">
        <v>950000</v>
      </c>
      <c r="K273" s="28" t="s">
        <v>1394</v>
      </c>
      <c r="L273" s="55" t="s">
        <v>1395</v>
      </c>
      <c r="M273" s="67">
        <v>491410</v>
      </c>
      <c r="N273" s="68">
        <v>491410</v>
      </c>
      <c r="O273" s="25" t="s">
        <v>1398</v>
      </c>
      <c r="P273" s="75" t="s">
        <v>1399</v>
      </c>
      <c r="Q273" s="69">
        <v>565121</v>
      </c>
      <c r="R273" s="63">
        <v>565121</v>
      </c>
      <c r="S273" s="24" t="s">
        <v>80</v>
      </c>
      <c r="T273" s="54" t="s">
        <v>81</v>
      </c>
      <c r="U273" s="18">
        <v>606225</v>
      </c>
      <c r="V273" s="18">
        <v>606225</v>
      </c>
      <c r="W273" s="18" t="s">
        <v>1396</v>
      </c>
      <c r="X273" s="77" t="s">
        <v>1397</v>
      </c>
      <c r="Y273" s="50">
        <f t="shared" si="71"/>
        <v>593199.10911842715</v>
      </c>
      <c r="Z273" s="36">
        <f t="shared" si="72"/>
        <v>196416.17794188947</v>
      </c>
      <c r="AA273" s="35">
        <f t="shared" si="73"/>
        <v>0.33111340681847967</v>
      </c>
      <c r="AB273" s="36">
        <f t="shared" si="74"/>
        <v>789615.28706031665</v>
      </c>
      <c r="AC273" s="36">
        <f t="shared" si="75"/>
        <v>396782.93117653765</v>
      </c>
      <c r="AD273" s="18">
        <f t="shared" si="78"/>
        <v>459261</v>
      </c>
      <c r="AE273" s="18" t="str">
        <f t="shared" si="79"/>
        <v/>
      </c>
      <c r="AF273" s="18">
        <f t="shared" si="80"/>
        <v>491410</v>
      </c>
      <c r="AG273" s="18">
        <f t="shared" si="81"/>
        <v>565121</v>
      </c>
      <c r="AH273" s="18">
        <f t="shared" si="82"/>
        <v>606225</v>
      </c>
      <c r="AI273" s="102">
        <f t="shared" si="83"/>
        <v>527314.49718654156</v>
      </c>
      <c r="AJ273" s="39">
        <f t="shared" si="76"/>
        <v>67171.205176896052</v>
      </c>
      <c r="AK273" s="35">
        <f t="shared" si="77"/>
        <v>0.12738357381654486</v>
      </c>
      <c r="AL273" s="34"/>
      <c r="AM273" s="42"/>
    </row>
    <row r="274" spans="1:39" s="17" customFormat="1" ht="93" customHeight="1" x14ac:dyDescent="0.25">
      <c r="A274" s="81">
        <v>271</v>
      </c>
      <c r="B274" s="82" t="s">
        <v>348</v>
      </c>
      <c r="C274" s="82" t="s">
        <v>1017</v>
      </c>
      <c r="D274" s="83" t="s">
        <v>1391</v>
      </c>
      <c r="E274" s="64">
        <v>58625</v>
      </c>
      <c r="F274" s="65">
        <v>58625</v>
      </c>
      <c r="G274" s="25" t="s">
        <v>1392</v>
      </c>
      <c r="H274" s="52" t="s">
        <v>1393</v>
      </c>
      <c r="I274" s="62">
        <v>250000</v>
      </c>
      <c r="J274" s="66">
        <v>250000</v>
      </c>
      <c r="K274" s="28" t="s">
        <v>1394</v>
      </c>
      <c r="L274" s="55" t="s">
        <v>1395</v>
      </c>
      <c r="M274" s="67">
        <v>62789</v>
      </c>
      <c r="N274" s="68">
        <v>62789</v>
      </c>
      <c r="O274" s="25" t="s">
        <v>1398</v>
      </c>
      <c r="P274" s="75" t="s">
        <v>1399</v>
      </c>
      <c r="Q274" s="69">
        <v>72208</v>
      </c>
      <c r="R274" s="63">
        <v>72208</v>
      </c>
      <c r="S274" s="24" t="s">
        <v>80</v>
      </c>
      <c r="T274" s="54" t="s">
        <v>81</v>
      </c>
      <c r="U274" s="18">
        <v>77460</v>
      </c>
      <c r="V274" s="18">
        <v>77460</v>
      </c>
      <c r="W274" s="18" t="s">
        <v>1396</v>
      </c>
      <c r="X274" s="77" t="s">
        <v>1397</v>
      </c>
      <c r="Y274" s="50">
        <f t="shared" si="71"/>
        <v>87561.632088481201</v>
      </c>
      <c r="Z274" s="36">
        <f t="shared" si="72"/>
        <v>81835.361954964188</v>
      </c>
      <c r="AA274" s="35">
        <f t="shared" si="73"/>
        <v>0.93460297624728372</v>
      </c>
      <c r="AB274" s="36">
        <f t="shared" si="74"/>
        <v>169396.99404344539</v>
      </c>
      <c r="AC274" s="36">
        <f t="shared" si="75"/>
        <v>5726.2701335170132</v>
      </c>
      <c r="AD274" s="18">
        <f t="shared" si="78"/>
        <v>58625</v>
      </c>
      <c r="AE274" s="18" t="str">
        <f t="shared" si="79"/>
        <v/>
      </c>
      <c r="AF274" s="18">
        <f t="shared" si="80"/>
        <v>62789</v>
      </c>
      <c r="AG274" s="18">
        <f t="shared" si="81"/>
        <v>72208</v>
      </c>
      <c r="AH274" s="18">
        <f t="shared" si="82"/>
        <v>77460</v>
      </c>
      <c r="AI274" s="102">
        <f t="shared" si="83"/>
        <v>67360.81107144861</v>
      </c>
      <c r="AJ274" s="39">
        <f t="shared" si="76"/>
        <v>8602.9709790668639</v>
      </c>
      <c r="AK274" s="35">
        <f t="shared" si="77"/>
        <v>0.12771477721581798</v>
      </c>
      <c r="AL274" s="34"/>
      <c r="AM274" s="42"/>
    </row>
    <row r="275" spans="1:39" s="17" customFormat="1" ht="93" customHeight="1" x14ac:dyDescent="0.25">
      <c r="A275" s="81">
        <v>272</v>
      </c>
      <c r="B275" s="82" t="s">
        <v>349</v>
      </c>
      <c r="C275" s="82" t="s">
        <v>1018</v>
      </c>
      <c r="D275" s="83" t="s">
        <v>1391</v>
      </c>
      <c r="E275" s="64">
        <v>101031</v>
      </c>
      <c r="F275" s="65">
        <v>101031</v>
      </c>
      <c r="G275" s="25" t="s">
        <v>1392</v>
      </c>
      <c r="H275" s="52" t="s">
        <v>1393</v>
      </c>
      <c r="I275" s="62">
        <v>180000</v>
      </c>
      <c r="J275" s="66">
        <v>180000</v>
      </c>
      <c r="K275" s="28" t="s">
        <v>1394</v>
      </c>
      <c r="L275" s="55" t="s">
        <v>1395</v>
      </c>
      <c r="M275" s="67">
        <v>108206</v>
      </c>
      <c r="N275" s="68">
        <v>108206</v>
      </c>
      <c r="O275" s="25" t="s">
        <v>1398</v>
      </c>
      <c r="P275" s="75" t="s">
        <v>1399</v>
      </c>
      <c r="Q275" s="69">
        <v>124437</v>
      </c>
      <c r="R275" s="63">
        <v>124437</v>
      </c>
      <c r="S275" s="24" t="s">
        <v>80</v>
      </c>
      <c r="T275" s="54" t="s">
        <v>81</v>
      </c>
      <c r="U275" s="18">
        <v>133487</v>
      </c>
      <c r="V275" s="18">
        <v>133487</v>
      </c>
      <c r="W275" s="18" t="s">
        <v>1396</v>
      </c>
      <c r="X275" s="77" t="s">
        <v>1397</v>
      </c>
      <c r="Y275" s="50">
        <f t="shared" si="71"/>
        <v>126728.23928029875</v>
      </c>
      <c r="Z275" s="36">
        <f t="shared" si="72"/>
        <v>31047.043139403802</v>
      </c>
      <c r="AA275" s="35">
        <f t="shared" si="73"/>
        <v>0.24498914618969536</v>
      </c>
      <c r="AB275" s="36">
        <f t="shared" si="74"/>
        <v>157775.28241970256</v>
      </c>
      <c r="AC275" s="36">
        <f t="shared" si="75"/>
        <v>95681.196140894943</v>
      </c>
      <c r="AD275" s="18">
        <f t="shared" si="78"/>
        <v>101031</v>
      </c>
      <c r="AE275" s="18" t="str">
        <f t="shared" si="79"/>
        <v/>
      </c>
      <c r="AF275" s="18">
        <f t="shared" si="80"/>
        <v>108206</v>
      </c>
      <c r="AG275" s="18">
        <f t="shared" si="81"/>
        <v>124437</v>
      </c>
      <c r="AH275" s="18">
        <f t="shared" si="82"/>
        <v>133487</v>
      </c>
      <c r="AI275" s="102">
        <f t="shared" si="83"/>
        <v>116084.33690043596</v>
      </c>
      <c r="AJ275" s="39">
        <f t="shared" si="76"/>
        <v>14824.501731368018</v>
      </c>
      <c r="AK275" s="35">
        <f t="shared" si="77"/>
        <v>0.12770458209261085</v>
      </c>
      <c r="AL275" s="34"/>
      <c r="AM275" s="42"/>
    </row>
    <row r="276" spans="1:39" s="17" customFormat="1" ht="93" customHeight="1" x14ac:dyDescent="0.25">
      <c r="A276" s="81">
        <v>273</v>
      </c>
      <c r="B276" s="82" t="s">
        <v>350</v>
      </c>
      <c r="C276" s="82" t="s">
        <v>1019</v>
      </c>
      <c r="D276" s="83" t="s">
        <v>1391</v>
      </c>
      <c r="E276" s="64">
        <v>149963</v>
      </c>
      <c r="F276" s="65">
        <v>149963</v>
      </c>
      <c r="G276" s="25" t="s">
        <v>1392</v>
      </c>
      <c r="H276" s="52" t="s">
        <v>1393</v>
      </c>
      <c r="I276" s="62">
        <v>350000</v>
      </c>
      <c r="J276" s="66">
        <v>350000</v>
      </c>
      <c r="K276" s="28" t="s">
        <v>1394</v>
      </c>
      <c r="L276" s="55" t="s">
        <v>1395</v>
      </c>
      <c r="M276" s="67">
        <v>160612</v>
      </c>
      <c r="N276" s="68">
        <v>160612</v>
      </c>
      <c r="O276" s="25" t="s">
        <v>1398</v>
      </c>
      <c r="P276" s="75" t="s">
        <v>1399</v>
      </c>
      <c r="Q276" s="69">
        <v>184704</v>
      </c>
      <c r="R276" s="63">
        <v>184704</v>
      </c>
      <c r="S276" s="24" t="s">
        <v>80</v>
      </c>
      <c r="T276" s="54" t="s">
        <v>81</v>
      </c>
      <c r="U276" s="18">
        <v>198139</v>
      </c>
      <c r="V276" s="18">
        <v>198139</v>
      </c>
      <c r="W276" s="18" t="s">
        <v>1396</v>
      </c>
      <c r="X276" s="77" t="s">
        <v>1397</v>
      </c>
      <c r="Y276" s="50">
        <f t="shared" si="71"/>
        <v>198543.32209861968</v>
      </c>
      <c r="Z276" s="36">
        <f t="shared" si="72"/>
        <v>81264.263832880461</v>
      </c>
      <c r="AA276" s="35">
        <f t="shared" si="73"/>
        <v>0.40930242817492085</v>
      </c>
      <c r="AB276" s="36">
        <f t="shared" si="74"/>
        <v>279807.58593150013</v>
      </c>
      <c r="AC276" s="36">
        <f t="shared" si="75"/>
        <v>117279.05826573922</v>
      </c>
      <c r="AD276" s="18">
        <f t="shared" si="78"/>
        <v>149963</v>
      </c>
      <c r="AE276" s="18" t="str">
        <f t="shared" si="79"/>
        <v/>
      </c>
      <c r="AF276" s="18">
        <f t="shared" si="80"/>
        <v>160612</v>
      </c>
      <c r="AG276" s="18">
        <f t="shared" si="81"/>
        <v>184704</v>
      </c>
      <c r="AH276" s="18">
        <f t="shared" si="82"/>
        <v>198139</v>
      </c>
      <c r="AI276" s="102">
        <f t="shared" si="83"/>
        <v>172306.67200282557</v>
      </c>
      <c r="AJ276" s="39">
        <f t="shared" si="76"/>
        <v>22004.667451853635</v>
      </c>
      <c r="AK276" s="35">
        <f t="shared" si="77"/>
        <v>0.12770641552111686</v>
      </c>
      <c r="AL276" s="34"/>
      <c r="AM276" s="42"/>
    </row>
    <row r="277" spans="1:39" s="17" customFormat="1" ht="93" customHeight="1" x14ac:dyDescent="0.25">
      <c r="A277" s="81">
        <v>274</v>
      </c>
      <c r="B277" s="82" t="s">
        <v>351</v>
      </c>
      <c r="C277" s="82" t="s">
        <v>1020</v>
      </c>
      <c r="D277" s="83" t="s">
        <v>1391</v>
      </c>
      <c r="E277" s="64">
        <v>626435</v>
      </c>
      <c r="F277" s="65">
        <v>626435</v>
      </c>
      <c r="G277" s="25" t="s">
        <v>1392</v>
      </c>
      <c r="H277" s="52" t="s">
        <v>1393</v>
      </c>
      <c r="I277" s="62">
        <v>550000</v>
      </c>
      <c r="J277" s="66">
        <v>550000</v>
      </c>
      <c r="K277" s="28" t="s">
        <v>1394</v>
      </c>
      <c r="L277" s="55" t="s">
        <v>1395</v>
      </c>
      <c r="M277" s="67">
        <v>670923</v>
      </c>
      <c r="N277" s="68">
        <v>670923</v>
      </c>
      <c r="O277" s="25" t="s">
        <v>1398</v>
      </c>
      <c r="P277" s="75" t="s">
        <v>1399</v>
      </c>
      <c r="Q277" s="69">
        <v>771562</v>
      </c>
      <c r="R277" s="63">
        <v>771562</v>
      </c>
      <c r="S277" s="24" t="s">
        <v>80</v>
      </c>
      <c r="T277" s="54" t="s">
        <v>81</v>
      </c>
      <c r="U277" s="18">
        <v>827681</v>
      </c>
      <c r="V277" s="18">
        <v>827681</v>
      </c>
      <c r="W277" s="18" t="s">
        <v>1396</v>
      </c>
      <c r="X277" s="77" t="s">
        <v>1397</v>
      </c>
      <c r="Y277" s="50">
        <f t="shared" si="71"/>
        <v>682070.14447098505</v>
      </c>
      <c r="Z277" s="36">
        <f t="shared" si="72"/>
        <v>111367.1272400431</v>
      </c>
      <c r="AA277" s="35">
        <f t="shared" si="73"/>
        <v>0.16327811463793018</v>
      </c>
      <c r="AB277" s="36">
        <f t="shared" si="74"/>
        <v>793437.27171102818</v>
      </c>
      <c r="AC277" s="36">
        <f t="shared" si="75"/>
        <v>570703.01723094191</v>
      </c>
      <c r="AD277" s="18">
        <f t="shared" si="78"/>
        <v>626435</v>
      </c>
      <c r="AE277" s="18" t="str">
        <f t="shared" si="79"/>
        <v/>
      </c>
      <c r="AF277" s="18">
        <f t="shared" si="80"/>
        <v>670923</v>
      </c>
      <c r="AG277" s="18">
        <f t="shared" si="81"/>
        <v>771562</v>
      </c>
      <c r="AH277" s="18" t="str">
        <f t="shared" si="82"/>
        <v/>
      </c>
      <c r="AI277" s="102">
        <f t="shared" si="83"/>
        <v>687026.00323169306</v>
      </c>
      <c r="AJ277" s="39">
        <f t="shared" si="76"/>
        <v>74351.907164510587</v>
      </c>
      <c r="AK277" s="35">
        <f t="shared" si="77"/>
        <v>0.10822284282511517</v>
      </c>
      <c r="AL277" s="34"/>
      <c r="AM277" s="42"/>
    </row>
    <row r="278" spans="1:39" s="17" customFormat="1" ht="93" customHeight="1" x14ac:dyDescent="0.25">
      <c r="A278" s="81">
        <v>275</v>
      </c>
      <c r="B278" s="82" t="s">
        <v>352</v>
      </c>
      <c r="C278" s="82" t="s">
        <v>1021</v>
      </c>
      <c r="D278" s="83" t="s">
        <v>1391</v>
      </c>
      <c r="E278" s="64">
        <v>711950</v>
      </c>
      <c r="F278" s="65">
        <v>711950</v>
      </c>
      <c r="G278" s="25" t="s">
        <v>1392</v>
      </c>
      <c r="H278" s="52" t="s">
        <v>1393</v>
      </c>
      <c r="I278" s="62">
        <v>700000</v>
      </c>
      <c r="J278" s="66">
        <v>700000</v>
      </c>
      <c r="K278" s="28" t="s">
        <v>1394</v>
      </c>
      <c r="L278" s="55" t="s">
        <v>1395</v>
      </c>
      <c r="M278" s="67">
        <v>762512</v>
      </c>
      <c r="N278" s="68">
        <v>762512</v>
      </c>
      <c r="O278" s="25" t="s">
        <v>1398</v>
      </c>
      <c r="P278" s="75" t="s">
        <v>1399</v>
      </c>
      <c r="Q278" s="69">
        <v>876888</v>
      </c>
      <c r="R278" s="63">
        <v>876888</v>
      </c>
      <c r="S278" s="24" t="s">
        <v>80</v>
      </c>
      <c r="T278" s="54" t="s">
        <v>81</v>
      </c>
      <c r="U278" s="18">
        <v>940669</v>
      </c>
      <c r="V278" s="18">
        <v>940669</v>
      </c>
      <c r="W278" s="18" t="s">
        <v>1396</v>
      </c>
      <c r="X278" s="77" t="s">
        <v>1397</v>
      </c>
      <c r="Y278" s="50">
        <f t="shared" si="71"/>
        <v>792930.33920436958</v>
      </c>
      <c r="Z278" s="36">
        <f t="shared" si="72"/>
        <v>105883.12598898822</v>
      </c>
      <c r="AA278" s="35">
        <f t="shared" si="73"/>
        <v>0.13353395721398667</v>
      </c>
      <c r="AB278" s="36">
        <f t="shared" si="74"/>
        <v>898813.46519335778</v>
      </c>
      <c r="AC278" s="36">
        <f t="shared" si="75"/>
        <v>687047.21321538137</v>
      </c>
      <c r="AD278" s="18">
        <f t="shared" si="78"/>
        <v>711950</v>
      </c>
      <c r="AE278" s="18">
        <f t="shared" si="79"/>
        <v>700000</v>
      </c>
      <c r="AF278" s="18">
        <f t="shared" si="80"/>
        <v>762512</v>
      </c>
      <c r="AG278" s="18">
        <f t="shared" si="81"/>
        <v>876888</v>
      </c>
      <c r="AH278" s="18" t="str">
        <f t="shared" si="82"/>
        <v/>
      </c>
      <c r="AI278" s="102">
        <f t="shared" si="83"/>
        <v>759774.27711010678</v>
      </c>
      <c r="AJ278" s="39">
        <f t="shared" si="76"/>
        <v>80717.019194632478</v>
      </c>
      <c r="AK278" s="35">
        <f t="shared" si="77"/>
        <v>0.10623815734016347</v>
      </c>
      <c r="AL278" s="34"/>
      <c r="AM278" s="42"/>
    </row>
    <row r="279" spans="1:39" s="17" customFormat="1" ht="93" customHeight="1" x14ac:dyDescent="0.25">
      <c r="A279" s="81">
        <v>276</v>
      </c>
      <c r="B279" s="82" t="s">
        <v>353</v>
      </c>
      <c r="C279" s="82" t="s">
        <v>1022</v>
      </c>
      <c r="D279" s="83" t="s">
        <v>1391</v>
      </c>
      <c r="E279" s="64">
        <v>780227</v>
      </c>
      <c r="F279" s="65">
        <v>780227</v>
      </c>
      <c r="G279" s="25" t="s">
        <v>1392</v>
      </c>
      <c r="H279" s="52" t="s">
        <v>1393</v>
      </c>
      <c r="I279" s="62">
        <v>750000</v>
      </c>
      <c r="J279" s="66">
        <v>750000</v>
      </c>
      <c r="K279" s="28" t="s">
        <v>1394</v>
      </c>
      <c r="L279" s="55" t="s">
        <v>1395</v>
      </c>
      <c r="M279" s="67">
        <v>835638</v>
      </c>
      <c r="N279" s="68">
        <v>835638</v>
      </c>
      <c r="O279" s="25" t="s">
        <v>1398</v>
      </c>
      <c r="P279" s="75" t="s">
        <v>1399</v>
      </c>
      <c r="Q279" s="69">
        <v>960983</v>
      </c>
      <c r="R279" s="63">
        <v>960983</v>
      </c>
      <c r="S279" s="24" t="s">
        <v>80</v>
      </c>
      <c r="T279" s="54" t="s">
        <v>81</v>
      </c>
      <c r="U279" s="18">
        <v>1030880</v>
      </c>
      <c r="V279" s="18">
        <v>1030880</v>
      </c>
      <c r="W279" s="18" t="s">
        <v>1396</v>
      </c>
      <c r="X279" s="77" t="s">
        <v>1397</v>
      </c>
      <c r="Y279" s="50">
        <f t="shared" si="71"/>
        <v>865057.24484454992</v>
      </c>
      <c r="Z279" s="36">
        <f t="shared" si="72"/>
        <v>120195.95965048097</v>
      </c>
      <c r="AA279" s="35">
        <f t="shared" si="73"/>
        <v>0.13894567136083588</v>
      </c>
      <c r="AB279" s="36">
        <f t="shared" si="74"/>
        <v>985253.20449503092</v>
      </c>
      <c r="AC279" s="36">
        <f t="shared" si="75"/>
        <v>744861.28519406891</v>
      </c>
      <c r="AD279" s="18">
        <f t="shared" si="78"/>
        <v>780227</v>
      </c>
      <c r="AE279" s="18">
        <f t="shared" si="79"/>
        <v>750000</v>
      </c>
      <c r="AF279" s="18">
        <f t="shared" si="80"/>
        <v>835638</v>
      </c>
      <c r="AG279" s="18">
        <f t="shared" si="81"/>
        <v>960983</v>
      </c>
      <c r="AH279" s="18" t="str">
        <f t="shared" si="82"/>
        <v/>
      </c>
      <c r="AI279" s="102">
        <f t="shared" si="83"/>
        <v>827949.84869662684</v>
      </c>
      <c r="AJ279" s="39">
        <f t="shared" si="76"/>
        <v>93191.489393255935</v>
      </c>
      <c r="AK279" s="35">
        <f t="shared" si="77"/>
        <v>0.11255692544658304</v>
      </c>
      <c r="AL279" s="34"/>
      <c r="AM279" s="42"/>
    </row>
    <row r="280" spans="1:39" s="17" customFormat="1" ht="93" customHeight="1" x14ac:dyDescent="0.25">
      <c r="A280" s="81">
        <v>277</v>
      </c>
      <c r="B280" s="82" t="s">
        <v>354</v>
      </c>
      <c r="C280" s="82" t="s">
        <v>1023</v>
      </c>
      <c r="D280" s="83" t="s">
        <v>1391</v>
      </c>
      <c r="E280" s="64">
        <v>244426</v>
      </c>
      <c r="F280" s="65">
        <v>244426</v>
      </c>
      <c r="G280" s="25" t="s">
        <v>1392</v>
      </c>
      <c r="H280" s="52" t="s">
        <v>1393</v>
      </c>
      <c r="I280" s="62">
        <v>400000</v>
      </c>
      <c r="J280" s="66">
        <v>400000</v>
      </c>
      <c r="K280" s="28" t="s">
        <v>1394</v>
      </c>
      <c r="L280" s="55" t="s">
        <v>1395</v>
      </c>
      <c r="M280" s="67">
        <v>261784</v>
      </c>
      <c r="N280" s="68">
        <v>261784</v>
      </c>
      <c r="O280" s="25" t="s">
        <v>1398</v>
      </c>
      <c r="P280" s="75" t="s">
        <v>1399</v>
      </c>
      <c r="Q280" s="69">
        <v>301052</v>
      </c>
      <c r="R280" s="63">
        <v>301052</v>
      </c>
      <c r="S280" s="24" t="s">
        <v>80</v>
      </c>
      <c r="T280" s="54" t="s">
        <v>81</v>
      </c>
      <c r="U280" s="18">
        <v>322949</v>
      </c>
      <c r="V280" s="18">
        <v>322949</v>
      </c>
      <c r="W280" s="18" t="s">
        <v>1396</v>
      </c>
      <c r="X280" s="77" t="s">
        <v>1397</v>
      </c>
      <c r="Y280" s="50">
        <f t="shared" si="71"/>
        <v>301429.10943245451</v>
      </c>
      <c r="Z280" s="36">
        <f t="shared" si="72"/>
        <v>61020.804920944764</v>
      </c>
      <c r="AA280" s="35">
        <f t="shared" si="73"/>
        <v>0.20243832798974765</v>
      </c>
      <c r="AB280" s="36">
        <f t="shared" si="74"/>
        <v>362449.9143533993</v>
      </c>
      <c r="AC280" s="36">
        <f t="shared" si="75"/>
        <v>240408.30451150975</v>
      </c>
      <c r="AD280" s="18">
        <f t="shared" si="78"/>
        <v>244426</v>
      </c>
      <c r="AE280" s="18" t="str">
        <f t="shared" si="79"/>
        <v/>
      </c>
      <c r="AF280" s="18">
        <f t="shared" si="80"/>
        <v>261784</v>
      </c>
      <c r="AG280" s="18">
        <f t="shared" si="81"/>
        <v>301052</v>
      </c>
      <c r="AH280" s="18">
        <f t="shared" si="82"/>
        <v>322949</v>
      </c>
      <c r="AI280" s="102">
        <f t="shared" si="83"/>
        <v>280844.86669022427</v>
      </c>
      <c r="AJ280" s="39">
        <f t="shared" si="76"/>
        <v>35865.811514356305</v>
      </c>
      <c r="AK280" s="35">
        <f t="shared" si="77"/>
        <v>0.12770684377121547</v>
      </c>
      <c r="AL280" s="34"/>
      <c r="AM280" s="42"/>
    </row>
    <row r="281" spans="1:39" s="17" customFormat="1" ht="93" customHeight="1" x14ac:dyDescent="0.25">
      <c r="A281" s="81">
        <v>278</v>
      </c>
      <c r="B281" s="82" t="s">
        <v>355</v>
      </c>
      <c r="C281" s="82" t="s">
        <v>1024</v>
      </c>
      <c r="D281" s="83" t="s">
        <v>1391</v>
      </c>
      <c r="E281" s="64">
        <v>863120</v>
      </c>
      <c r="F281" s="65">
        <v>863120</v>
      </c>
      <c r="G281" s="25" t="s">
        <v>1392</v>
      </c>
      <c r="H281" s="52" t="s">
        <v>1393</v>
      </c>
      <c r="I281" s="62">
        <v>900000</v>
      </c>
      <c r="J281" s="66">
        <v>900000</v>
      </c>
      <c r="K281" s="28" t="s">
        <v>1394</v>
      </c>
      <c r="L281" s="55" t="s">
        <v>1395</v>
      </c>
      <c r="M281" s="67">
        <v>924417</v>
      </c>
      <c r="N281" s="68">
        <v>924417</v>
      </c>
      <c r="O281" s="25" t="s">
        <v>1398</v>
      </c>
      <c r="P281" s="75" t="s">
        <v>1399</v>
      </c>
      <c r="Q281" s="69">
        <v>1063080</v>
      </c>
      <c r="R281" s="63">
        <v>1063080</v>
      </c>
      <c r="S281" s="24" t="s">
        <v>80</v>
      </c>
      <c r="T281" s="54" t="s">
        <v>81</v>
      </c>
      <c r="U281" s="18">
        <v>1140402</v>
      </c>
      <c r="V281" s="18">
        <v>1140402</v>
      </c>
      <c r="W281" s="18" t="s">
        <v>1396</v>
      </c>
      <c r="X281" s="77" t="s">
        <v>1397</v>
      </c>
      <c r="Y281" s="50">
        <f t="shared" si="71"/>
        <v>972660.11209276691</v>
      </c>
      <c r="Z281" s="36">
        <f t="shared" si="72"/>
        <v>118073.45237266483</v>
      </c>
      <c r="AA281" s="35">
        <f t="shared" si="73"/>
        <v>0.12139230436685539</v>
      </c>
      <c r="AB281" s="36">
        <f t="shared" si="74"/>
        <v>1090733.5644654317</v>
      </c>
      <c r="AC281" s="36">
        <f t="shared" si="75"/>
        <v>854586.65972010209</v>
      </c>
      <c r="AD281" s="18">
        <f t="shared" si="78"/>
        <v>863120</v>
      </c>
      <c r="AE281" s="18">
        <f t="shared" si="79"/>
        <v>900000</v>
      </c>
      <c r="AF281" s="18">
        <f t="shared" si="80"/>
        <v>924417</v>
      </c>
      <c r="AG281" s="18">
        <f t="shared" si="81"/>
        <v>1063080</v>
      </c>
      <c r="AH281" s="18" t="str">
        <f t="shared" si="82"/>
        <v/>
      </c>
      <c r="AI281" s="102">
        <f t="shared" si="83"/>
        <v>934731.52529021073</v>
      </c>
      <c r="AJ281" s="39">
        <f t="shared" si="76"/>
        <v>87330.866091262375</v>
      </c>
      <c r="AK281" s="35">
        <f t="shared" si="77"/>
        <v>9.342882285279544E-2</v>
      </c>
      <c r="AL281" s="34"/>
      <c r="AM281" s="42"/>
    </row>
    <row r="282" spans="1:39" s="17" customFormat="1" ht="93" customHeight="1" x14ac:dyDescent="0.25">
      <c r="A282" s="81">
        <v>279</v>
      </c>
      <c r="B282" s="82" t="s">
        <v>356</v>
      </c>
      <c r="C282" s="82" t="s">
        <v>1025</v>
      </c>
      <c r="D282" s="83" t="s">
        <v>1391</v>
      </c>
      <c r="E282" s="64">
        <v>386049</v>
      </c>
      <c r="F282" s="65">
        <v>386049</v>
      </c>
      <c r="G282" s="25" t="s">
        <v>1392</v>
      </c>
      <c r="H282" s="52" t="s">
        <v>1393</v>
      </c>
      <c r="I282" s="62">
        <v>1100000</v>
      </c>
      <c r="J282" s="66">
        <v>1100000</v>
      </c>
      <c r="K282" s="28" t="s">
        <v>1394</v>
      </c>
      <c r="L282" s="55" t="s">
        <v>1395</v>
      </c>
      <c r="M282" s="67">
        <v>413466</v>
      </c>
      <c r="N282" s="68">
        <v>413466</v>
      </c>
      <c r="O282" s="25" t="s">
        <v>1398</v>
      </c>
      <c r="P282" s="75" t="s">
        <v>1399</v>
      </c>
      <c r="Q282" s="69">
        <v>475486</v>
      </c>
      <c r="R282" s="63">
        <v>475486</v>
      </c>
      <c r="S282" s="24" t="s">
        <v>80</v>
      </c>
      <c r="T282" s="54" t="s">
        <v>81</v>
      </c>
      <c r="U282" s="18">
        <v>510070</v>
      </c>
      <c r="V282" s="18">
        <v>510070</v>
      </c>
      <c r="W282" s="18" t="s">
        <v>1396</v>
      </c>
      <c r="X282" s="77" t="s">
        <v>1397</v>
      </c>
      <c r="Y282" s="50">
        <f t="shared" si="71"/>
        <v>531922.6541772628</v>
      </c>
      <c r="Z282" s="36">
        <f t="shared" si="72"/>
        <v>296445.34472850134</v>
      </c>
      <c r="AA282" s="35">
        <f t="shared" si="73"/>
        <v>0.55730911703134789</v>
      </c>
      <c r="AB282" s="36">
        <f t="shared" si="74"/>
        <v>828367.99890576419</v>
      </c>
      <c r="AC282" s="36">
        <f t="shared" si="75"/>
        <v>235477.30944876146</v>
      </c>
      <c r="AD282" s="18">
        <f t="shared" si="78"/>
        <v>386049</v>
      </c>
      <c r="AE282" s="18" t="str">
        <f t="shared" si="79"/>
        <v/>
      </c>
      <c r="AF282" s="18">
        <f t="shared" si="80"/>
        <v>413466</v>
      </c>
      <c r="AG282" s="18">
        <f t="shared" si="81"/>
        <v>475486</v>
      </c>
      <c r="AH282" s="18">
        <f t="shared" si="82"/>
        <v>510070</v>
      </c>
      <c r="AI282" s="102">
        <f t="shared" si="83"/>
        <v>443570.2774385279</v>
      </c>
      <c r="AJ282" s="39">
        <f t="shared" si="76"/>
        <v>56647.111996847052</v>
      </c>
      <c r="AK282" s="35">
        <f t="shared" si="77"/>
        <v>0.12770718616216903</v>
      </c>
      <c r="AL282" s="34"/>
      <c r="AM282" s="42"/>
    </row>
    <row r="283" spans="1:39" s="17" customFormat="1" ht="93" customHeight="1" x14ac:dyDescent="0.25">
      <c r="A283" s="81">
        <v>280</v>
      </c>
      <c r="B283" s="82" t="s">
        <v>357</v>
      </c>
      <c r="C283" s="82" t="s">
        <v>1026</v>
      </c>
      <c r="D283" s="83" t="s">
        <v>1391</v>
      </c>
      <c r="E283" s="64">
        <v>307209</v>
      </c>
      <c r="F283" s="65">
        <v>307209</v>
      </c>
      <c r="G283" s="25" t="s">
        <v>1392</v>
      </c>
      <c r="H283" s="52" t="s">
        <v>1393</v>
      </c>
      <c r="I283" s="62">
        <v>390000</v>
      </c>
      <c r="J283" s="66">
        <v>390000</v>
      </c>
      <c r="K283" s="28" t="s">
        <v>1394</v>
      </c>
      <c r="L283" s="55" t="s">
        <v>1395</v>
      </c>
      <c r="M283" s="67">
        <v>329027</v>
      </c>
      <c r="N283" s="68">
        <v>329027</v>
      </c>
      <c r="O283" s="25" t="s">
        <v>1398</v>
      </c>
      <c r="P283" s="75" t="s">
        <v>1399</v>
      </c>
      <c r="Q283" s="69">
        <v>378381</v>
      </c>
      <c r="R283" s="63">
        <v>378381</v>
      </c>
      <c r="S283" s="24" t="s">
        <v>80</v>
      </c>
      <c r="T283" s="54" t="s">
        <v>81</v>
      </c>
      <c r="U283" s="18">
        <v>405902</v>
      </c>
      <c r="V283" s="18">
        <v>405902</v>
      </c>
      <c r="W283" s="18" t="s">
        <v>1396</v>
      </c>
      <c r="X283" s="77" t="s">
        <v>1397</v>
      </c>
      <c r="Y283" s="50">
        <f t="shared" si="71"/>
        <v>360094.19332568225</v>
      </c>
      <c r="Z283" s="36">
        <f t="shared" si="72"/>
        <v>42038.498138016446</v>
      </c>
      <c r="AA283" s="35">
        <f t="shared" si="73"/>
        <v>0.11674306033586969</v>
      </c>
      <c r="AB283" s="36">
        <f t="shared" si="74"/>
        <v>402132.69146369869</v>
      </c>
      <c r="AC283" s="36">
        <f t="shared" si="75"/>
        <v>318055.69518766581</v>
      </c>
      <c r="AD283" s="18" t="str">
        <f t="shared" si="78"/>
        <v/>
      </c>
      <c r="AE283" s="18">
        <f t="shared" si="79"/>
        <v>390000</v>
      </c>
      <c r="AF283" s="18">
        <f t="shared" si="80"/>
        <v>329027</v>
      </c>
      <c r="AG283" s="18">
        <f t="shared" si="81"/>
        <v>378381</v>
      </c>
      <c r="AH283" s="18" t="str">
        <f t="shared" si="82"/>
        <v/>
      </c>
      <c r="AI283" s="102">
        <f t="shared" si="83"/>
        <v>364817.07343972637</v>
      </c>
      <c r="AJ283" s="39">
        <f t="shared" si="76"/>
        <v>32374.180056540943</v>
      </c>
      <c r="AK283" s="35">
        <f t="shared" si="77"/>
        <v>8.8740857853215782E-2</v>
      </c>
      <c r="AL283" s="34"/>
      <c r="AM283" s="42"/>
    </row>
    <row r="284" spans="1:39" s="17" customFormat="1" ht="93" customHeight="1" x14ac:dyDescent="0.25">
      <c r="A284" s="81">
        <v>281</v>
      </c>
      <c r="B284" s="82" t="s">
        <v>358</v>
      </c>
      <c r="C284" s="82" t="s">
        <v>1027</v>
      </c>
      <c r="D284" s="83" t="s">
        <v>1391</v>
      </c>
      <c r="E284" s="64">
        <v>403406</v>
      </c>
      <c r="F284" s="65">
        <v>403406</v>
      </c>
      <c r="G284" s="25" t="s">
        <v>1392</v>
      </c>
      <c r="H284" s="52" t="s">
        <v>1393</v>
      </c>
      <c r="I284" s="62">
        <v>1200000</v>
      </c>
      <c r="J284" s="66">
        <v>1200000</v>
      </c>
      <c r="K284" s="28" t="s">
        <v>1394</v>
      </c>
      <c r="L284" s="55" t="s">
        <v>1395</v>
      </c>
      <c r="M284" s="67">
        <v>432054</v>
      </c>
      <c r="N284" s="68">
        <v>432054</v>
      </c>
      <c r="O284" s="25" t="s">
        <v>1398</v>
      </c>
      <c r="P284" s="75" t="s">
        <v>1399</v>
      </c>
      <c r="Q284" s="69">
        <v>496862</v>
      </c>
      <c r="R284" s="63">
        <v>496862</v>
      </c>
      <c r="S284" s="24" t="s">
        <v>80</v>
      </c>
      <c r="T284" s="54" t="s">
        <v>81</v>
      </c>
      <c r="U284" s="18">
        <v>533002</v>
      </c>
      <c r="V284" s="18">
        <v>533002</v>
      </c>
      <c r="W284" s="18" t="s">
        <v>1396</v>
      </c>
      <c r="X284" s="77" t="s">
        <v>1397</v>
      </c>
      <c r="Y284" s="50">
        <f t="shared" si="71"/>
        <v>560641.51055691834</v>
      </c>
      <c r="Z284" s="36">
        <f t="shared" si="72"/>
        <v>332087.2602964468</v>
      </c>
      <c r="AA284" s="35">
        <f t="shared" si="73"/>
        <v>0.59233441342323168</v>
      </c>
      <c r="AB284" s="36">
        <f t="shared" si="74"/>
        <v>892728.77085336507</v>
      </c>
      <c r="AC284" s="36">
        <f t="shared" si="75"/>
        <v>228554.25026047154</v>
      </c>
      <c r="AD284" s="18">
        <f t="shared" si="78"/>
        <v>403406</v>
      </c>
      <c r="AE284" s="18" t="str">
        <f t="shared" si="79"/>
        <v/>
      </c>
      <c r="AF284" s="18">
        <f t="shared" si="80"/>
        <v>432054</v>
      </c>
      <c r="AG284" s="18">
        <f t="shared" si="81"/>
        <v>496862</v>
      </c>
      <c r="AH284" s="18">
        <f t="shared" si="82"/>
        <v>533002</v>
      </c>
      <c r="AI284" s="102">
        <f t="shared" si="83"/>
        <v>463512.28725134709</v>
      </c>
      <c r="AJ284" s="39">
        <f t="shared" si="76"/>
        <v>59193.559773565459</v>
      </c>
      <c r="AK284" s="35">
        <f t="shared" si="77"/>
        <v>0.12770656010995193</v>
      </c>
      <c r="AL284" s="34"/>
      <c r="AM284" s="42"/>
    </row>
    <row r="285" spans="1:39" s="17" customFormat="1" ht="93" customHeight="1" x14ac:dyDescent="0.25">
      <c r="A285" s="81">
        <v>282</v>
      </c>
      <c r="B285" s="82" t="s">
        <v>359</v>
      </c>
      <c r="C285" s="82" t="s">
        <v>1028</v>
      </c>
      <c r="D285" s="83" t="s">
        <v>1391</v>
      </c>
      <c r="E285" s="64">
        <v>341299</v>
      </c>
      <c r="F285" s="65">
        <v>341299</v>
      </c>
      <c r="G285" s="25" t="s">
        <v>1392</v>
      </c>
      <c r="H285" s="52" t="s">
        <v>1393</v>
      </c>
      <c r="I285" s="62">
        <v>400000</v>
      </c>
      <c r="J285" s="66">
        <v>400000</v>
      </c>
      <c r="K285" s="28" t="s">
        <v>1394</v>
      </c>
      <c r="L285" s="55" t="s">
        <v>1395</v>
      </c>
      <c r="M285" s="67">
        <v>365537</v>
      </c>
      <c r="N285" s="68">
        <v>365537</v>
      </c>
      <c r="O285" s="25" t="s">
        <v>1398</v>
      </c>
      <c r="P285" s="75" t="s">
        <v>1399</v>
      </c>
      <c r="Q285" s="69">
        <v>420368</v>
      </c>
      <c r="R285" s="63">
        <v>420368</v>
      </c>
      <c r="S285" s="24" t="s">
        <v>80</v>
      </c>
      <c r="T285" s="54" t="s">
        <v>81</v>
      </c>
      <c r="U285" s="18">
        <v>450943</v>
      </c>
      <c r="V285" s="18">
        <v>450943</v>
      </c>
      <c r="W285" s="18" t="s">
        <v>1396</v>
      </c>
      <c r="X285" s="77" t="s">
        <v>1397</v>
      </c>
      <c r="Y285" s="50">
        <f t="shared" si="71"/>
        <v>393709.16956714494</v>
      </c>
      <c r="Z285" s="36">
        <f t="shared" si="72"/>
        <v>43439.72755784732</v>
      </c>
      <c r="AA285" s="35">
        <f t="shared" si="73"/>
        <v>0.11033455889687861</v>
      </c>
      <c r="AB285" s="36">
        <f t="shared" si="74"/>
        <v>437148.89712499228</v>
      </c>
      <c r="AC285" s="36">
        <f t="shared" si="75"/>
        <v>350269.44200929761</v>
      </c>
      <c r="AD285" s="18" t="str">
        <f t="shared" si="78"/>
        <v/>
      </c>
      <c r="AE285" s="18">
        <f t="shared" si="79"/>
        <v>400000</v>
      </c>
      <c r="AF285" s="18">
        <f t="shared" si="80"/>
        <v>365537</v>
      </c>
      <c r="AG285" s="18">
        <f t="shared" si="81"/>
        <v>420368</v>
      </c>
      <c r="AH285" s="18" t="str">
        <f t="shared" si="82"/>
        <v/>
      </c>
      <c r="AI285" s="102">
        <f t="shared" si="83"/>
        <v>394645.3539476057</v>
      </c>
      <c r="AJ285" s="39">
        <f t="shared" si="76"/>
        <v>27715.796801342975</v>
      </c>
      <c r="AK285" s="35">
        <f t="shared" si="77"/>
        <v>7.0229629017810782E-2</v>
      </c>
      <c r="AL285" s="34"/>
      <c r="AM285" s="42"/>
    </row>
    <row r="286" spans="1:39" s="17" customFormat="1" ht="93" customHeight="1" x14ac:dyDescent="0.25">
      <c r="A286" s="81">
        <v>283</v>
      </c>
      <c r="B286" s="82" t="s">
        <v>360</v>
      </c>
      <c r="C286" s="82" t="s">
        <v>1029</v>
      </c>
      <c r="D286" s="83" t="s">
        <v>1391</v>
      </c>
      <c r="E286" s="64">
        <v>526925</v>
      </c>
      <c r="F286" s="65">
        <v>526925</v>
      </c>
      <c r="G286" s="25" t="s">
        <v>1392</v>
      </c>
      <c r="H286" s="52" t="s">
        <v>1393</v>
      </c>
      <c r="I286" s="62">
        <v>650000</v>
      </c>
      <c r="J286" s="66">
        <v>650000</v>
      </c>
      <c r="K286" s="28" t="s">
        <v>1394</v>
      </c>
      <c r="L286" s="55" t="s">
        <v>1395</v>
      </c>
      <c r="M286" s="67">
        <v>564347</v>
      </c>
      <c r="N286" s="68">
        <v>564347</v>
      </c>
      <c r="O286" s="25" t="s">
        <v>1398</v>
      </c>
      <c r="P286" s="75" t="s">
        <v>1399</v>
      </c>
      <c r="Q286" s="69">
        <v>648999</v>
      </c>
      <c r="R286" s="63">
        <v>648999</v>
      </c>
      <c r="S286" s="24" t="s">
        <v>80</v>
      </c>
      <c r="T286" s="54" t="s">
        <v>81</v>
      </c>
      <c r="U286" s="18">
        <v>696203</v>
      </c>
      <c r="V286" s="18">
        <v>696203</v>
      </c>
      <c r="W286" s="18" t="s">
        <v>1396</v>
      </c>
      <c r="X286" s="77" t="s">
        <v>1397</v>
      </c>
      <c r="Y286" s="50">
        <f t="shared" si="71"/>
        <v>614097.96739609831</v>
      </c>
      <c r="Z286" s="36">
        <f t="shared" si="72"/>
        <v>69410.843369029972</v>
      </c>
      <c r="AA286" s="35">
        <f t="shared" si="73"/>
        <v>0.1130289417230059</v>
      </c>
      <c r="AB286" s="36">
        <f t="shared" si="74"/>
        <v>683508.81076512823</v>
      </c>
      <c r="AC286" s="36">
        <f t="shared" si="75"/>
        <v>544687.12402706838</v>
      </c>
      <c r="AD286" s="18" t="str">
        <f t="shared" si="78"/>
        <v/>
      </c>
      <c r="AE286" s="18">
        <f t="shared" si="79"/>
        <v>650000</v>
      </c>
      <c r="AF286" s="18">
        <f t="shared" si="80"/>
        <v>564347</v>
      </c>
      <c r="AG286" s="18">
        <f t="shared" si="81"/>
        <v>648999</v>
      </c>
      <c r="AH286" s="18" t="str">
        <f t="shared" si="82"/>
        <v/>
      </c>
      <c r="AI286" s="102">
        <f t="shared" si="83"/>
        <v>619775.68639166688</v>
      </c>
      <c r="AJ286" s="39">
        <f t="shared" si="76"/>
        <v>49165.36639071587</v>
      </c>
      <c r="AK286" s="35">
        <f t="shared" si="77"/>
        <v>7.9327678497613477E-2</v>
      </c>
      <c r="AL286" s="34"/>
      <c r="AM286" s="42"/>
    </row>
    <row r="287" spans="1:39" s="17" customFormat="1" ht="93" customHeight="1" x14ac:dyDescent="0.25">
      <c r="A287" s="81">
        <v>284</v>
      </c>
      <c r="B287" s="82" t="s">
        <v>361</v>
      </c>
      <c r="C287" s="82" t="s">
        <v>1030</v>
      </c>
      <c r="D287" s="83" t="s">
        <v>1391</v>
      </c>
      <c r="E287" s="64">
        <v>613160</v>
      </c>
      <c r="F287" s="65">
        <v>613160</v>
      </c>
      <c r="G287" s="25" t="s">
        <v>1392</v>
      </c>
      <c r="H287" s="52" t="s">
        <v>1393</v>
      </c>
      <c r="I287" s="62">
        <v>650000</v>
      </c>
      <c r="J287" s="66">
        <v>650000</v>
      </c>
      <c r="K287" s="28" t="s">
        <v>1394</v>
      </c>
      <c r="L287" s="55" t="s">
        <v>1395</v>
      </c>
      <c r="M287" s="67">
        <v>656706</v>
      </c>
      <c r="N287" s="68">
        <v>656706</v>
      </c>
      <c r="O287" s="25" t="s">
        <v>1398</v>
      </c>
      <c r="P287" s="75" t="s">
        <v>1399</v>
      </c>
      <c r="Q287" s="69">
        <v>755212</v>
      </c>
      <c r="R287" s="63">
        <v>755212</v>
      </c>
      <c r="S287" s="24" t="s">
        <v>80</v>
      </c>
      <c r="T287" s="54" t="s">
        <v>81</v>
      </c>
      <c r="U287" s="18">
        <v>810142</v>
      </c>
      <c r="V287" s="18">
        <v>810142</v>
      </c>
      <c r="W287" s="18" t="s">
        <v>1396</v>
      </c>
      <c r="X287" s="77" t="s">
        <v>1397</v>
      </c>
      <c r="Y287" s="50">
        <f t="shared" si="71"/>
        <v>693262.38556742715</v>
      </c>
      <c r="Z287" s="36">
        <f t="shared" si="72"/>
        <v>82236.688077767336</v>
      </c>
      <c r="AA287" s="35">
        <f t="shared" si="73"/>
        <v>0.11862274629317668</v>
      </c>
      <c r="AB287" s="36">
        <f t="shared" si="74"/>
        <v>775499.07364519453</v>
      </c>
      <c r="AC287" s="36">
        <f t="shared" si="75"/>
        <v>611025.69748965977</v>
      </c>
      <c r="AD287" s="18">
        <f t="shared" si="78"/>
        <v>613160</v>
      </c>
      <c r="AE287" s="18">
        <f t="shared" si="79"/>
        <v>650000</v>
      </c>
      <c r="AF287" s="18">
        <f t="shared" si="80"/>
        <v>656706</v>
      </c>
      <c r="AG287" s="18">
        <f t="shared" si="81"/>
        <v>755212</v>
      </c>
      <c r="AH287" s="18" t="str">
        <f t="shared" si="82"/>
        <v/>
      </c>
      <c r="AI287" s="102">
        <f t="shared" si="83"/>
        <v>666778.76391903847</v>
      </c>
      <c r="AJ287" s="39">
        <f t="shared" si="76"/>
        <v>60724.911030537267</v>
      </c>
      <c r="AK287" s="35">
        <f t="shared" si="77"/>
        <v>9.1072053155416027E-2</v>
      </c>
      <c r="AL287" s="34"/>
      <c r="AM287" s="42"/>
    </row>
    <row r="288" spans="1:39" s="17" customFormat="1" ht="93" customHeight="1" x14ac:dyDescent="0.25">
      <c r="A288" s="81">
        <v>285</v>
      </c>
      <c r="B288" s="82" t="s">
        <v>362</v>
      </c>
      <c r="C288" s="82" t="s">
        <v>1031</v>
      </c>
      <c r="D288" s="83" t="s">
        <v>1391</v>
      </c>
      <c r="E288" s="64">
        <v>122230</v>
      </c>
      <c r="F288" s="65">
        <v>122230</v>
      </c>
      <c r="G288" s="25" t="s">
        <v>1392</v>
      </c>
      <c r="H288" s="52" t="s">
        <v>1393</v>
      </c>
      <c r="I288" s="62">
        <v>250000</v>
      </c>
      <c r="J288" s="66">
        <v>250000</v>
      </c>
      <c r="K288" s="28" t="s">
        <v>1394</v>
      </c>
      <c r="L288" s="55" t="s">
        <v>1395</v>
      </c>
      <c r="M288" s="67">
        <v>130911</v>
      </c>
      <c r="N288" s="68">
        <v>130911</v>
      </c>
      <c r="O288" s="25" t="s">
        <v>1398</v>
      </c>
      <c r="P288" s="75" t="s">
        <v>1399</v>
      </c>
      <c r="Q288" s="69">
        <v>150548</v>
      </c>
      <c r="R288" s="63">
        <v>150548</v>
      </c>
      <c r="S288" s="24" t="s">
        <v>80</v>
      </c>
      <c r="T288" s="54" t="s">
        <v>81</v>
      </c>
      <c r="U288" s="18">
        <v>161498</v>
      </c>
      <c r="V288" s="18">
        <v>161498</v>
      </c>
      <c r="W288" s="18" t="s">
        <v>1396</v>
      </c>
      <c r="X288" s="77" t="s">
        <v>1397</v>
      </c>
      <c r="Y288" s="50">
        <f t="shared" si="71"/>
        <v>157611.25236188059</v>
      </c>
      <c r="Z288" s="36">
        <f t="shared" si="72"/>
        <v>51034.787486576242</v>
      </c>
      <c r="AA288" s="35">
        <f t="shared" si="73"/>
        <v>0.32380167482838534</v>
      </c>
      <c r="AB288" s="36">
        <f t="shared" si="74"/>
        <v>208646.03984845683</v>
      </c>
      <c r="AC288" s="36">
        <f t="shared" si="75"/>
        <v>106576.46487530434</v>
      </c>
      <c r="AD288" s="18">
        <f t="shared" si="78"/>
        <v>122230</v>
      </c>
      <c r="AE288" s="18" t="str">
        <f t="shared" si="79"/>
        <v/>
      </c>
      <c r="AF288" s="18">
        <f t="shared" si="80"/>
        <v>130911</v>
      </c>
      <c r="AG288" s="18">
        <f t="shared" si="81"/>
        <v>150548</v>
      </c>
      <c r="AH288" s="18">
        <f t="shared" si="82"/>
        <v>161498</v>
      </c>
      <c r="AI288" s="102">
        <f t="shared" si="83"/>
        <v>140442.65232181558</v>
      </c>
      <c r="AJ288" s="39">
        <f t="shared" si="76"/>
        <v>17935.819716886839</v>
      </c>
      <c r="AK288" s="35">
        <f t="shared" si="77"/>
        <v>0.12770920671441058</v>
      </c>
      <c r="AL288" s="34"/>
      <c r="AM288" s="42"/>
    </row>
    <row r="289" spans="1:39" s="17" customFormat="1" ht="93" customHeight="1" x14ac:dyDescent="0.25">
      <c r="A289" s="81">
        <v>286</v>
      </c>
      <c r="B289" s="82" t="s">
        <v>363</v>
      </c>
      <c r="C289" s="82" t="s">
        <v>1032</v>
      </c>
      <c r="D289" s="83" t="s">
        <v>1391</v>
      </c>
      <c r="E289" s="64">
        <v>125062</v>
      </c>
      <c r="F289" s="65">
        <v>125062</v>
      </c>
      <c r="G289" s="25" t="s">
        <v>1392</v>
      </c>
      <c r="H289" s="52" t="s">
        <v>1393</v>
      </c>
      <c r="I289" s="62">
        <v>300000</v>
      </c>
      <c r="J289" s="66">
        <v>300000</v>
      </c>
      <c r="K289" s="28" t="s">
        <v>1394</v>
      </c>
      <c r="L289" s="55" t="s">
        <v>1395</v>
      </c>
      <c r="M289" s="67">
        <v>133943</v>
      </c>
      <c r="N289" s="68">
        <v>133943</v>
      </c>
      <c r="O289" s="25" t="s">
        <v>1398</v>
      </c>
      <c r="P289" s="75" t="s">
        <v>1399</v>
      </c>
      <c r="Q289" s="69">
        <v>154035</v>
      </c>
      <c r="R289" s="63">
        <v>154035</v>
      </c>
      <c r="S289" s="24" t="s">
        <v>80</v>
      </c>
      <c r="T289" s="54" t="s">
        <v>81</v>
      </c>
      <c r="U289" s="18">
        <v>165238</v>
      </c>
      <c r="V289" s="18">
        <v>165238</v>
      </c>
      <c r="W289" s="18" t="s">
        <v>1396</v>
      </c>
      <c r="X289" s="77" t="s">
        <v>1397</v>
      </c>
      <c r="Y289" s="50">
        <f t="shared" si="71"/>
        <v>166486.56686821373</v>
      </c>
      <c r="Z289" s="36">
        <f t="shared" si="72"/>
        <v>71304.207283301337</v>
      </c>
      <c r="AA289" s="35">
        <f t="shared" si="73"/>
        <v>0.42828805125006764</v>
      </c>
      <c r="AB289" s="36">
        <f t="shared" si="74"/>
        <v>237790.77415151507</v>
      </c>
      <c r="AC289" s="36">
        <f t="shared" si="75"/>
        <v>95182.359584912396</v>
      </c>
      <c r="AD289" s="18">
        <f t="shared" si="78"/>
        <v>125062</v>
      </c>
      <c r="AE289" s="18" t="str">
        <f t="shared" si="79"/>
        <v/>
      </c>
      <c r="AF289" s="18">
        <f t="shared" si="80"/>
        <v>133943</v>
      </c>
      <c r="AG289" s="18">
        <f t="shared" si="81"/>
        <v>154035</v>
      </c>
      <c r="AH289" s="18">
        <f t="shared" si="82"/>
        <v>165238</v>
      </c>
      <c r="AI289" s="102">
        <f t="shared" si="83"/>
        <v>143695.67061707113</v>
      </c>
      <c r="AJ289" s="39">
        <f t="shared" si="76"/>
        <v>18350.727878388549</v>
      </c>
      <c r="AK289" s="35">
        <f t="shared" si="77"/>
        <v>0.12770550288387375</v>
      </c>
      <c r="AL289" s="34"/>
      <c r="AM289" s="42"/>
    </row>
    <row r="290" spans="1:39" s="17" customFormat="1" ht="93" customHeight="1" x14ac:dyDescent="0.25">
      <c r="A290" s="81">
        <v>287</v>
      </c>
      <c r="B290" s="82" t="s">
        <v>364</v>
      </c>
      <c r="C290" s="82" t="s">
        <v>1033</v>
      </c>
      <c r="D290" s="83" t="s">
        <v>1391</v>
      </c>
      <c r="E290" s="64">
        <v>51730</v>
      </c>
      <c r="F290" s="65">
        <v>51730</v>
      </c>
      <c r="G290" s="25" t="s">
        <v>1392</v>
      </c>
      <c r="H290" s="52" t="s">
        <v>1393</v>
      </c>
      <c r="I290" s="62">
        <v>80000</v>
      </c>
      <c r="J290" s="66">
        <v>80000</v>
      </c>
      <c r="K290" s="28" t="s">
        <v>1394</v>
      </c>
      <c r="L290" s="55" t="s">
        <v>1395</v>
      </c>
      <c r="M290" s="67">
        <v>55404</v>
      </c>
      <c r="N290" s="68">
        <v>55404</v>
      </c>
      <c r="O290" s="25" t="s">
        <v>1398</v>
      </c>
      <c r="P290" s="75" t="s">
        <v>1399</v>
      </c>
      <c r="Q290" s="69">
        <v>63714</v>
      </c>
      <c r="R290" s="63">
        <v>63714</v>
      </c>
      <c r="S290" s="24" t="s">
        <v>80</v>
      </c>
      <c r="T290" s="54" t="s">
        <v>81</v>
      </c>
      <c r="U290" s="18">
        <v>68348</v>
      </c>
      <c r="V290" s="18">
        <v>68348</v>
      </c>
      <c r="W290" s="18" t="s">
        <v>1396</v>
      </c>
      <c r="X290" s="77" t="s">
        <v>1397</v>
      </c>
      <c r="Y290" s="50">
        <f t="shared" si="71"/>
        <v>63076.393463275614</v>
      </c>
      <c r="Z290" s="36">
        <f t="shared" si="72"/>
        <v>11172.530295327007</v>
      </c>
      <c r="AA290" s="35">
        <f t="shared" si="73"/>
        <v>0.17712696750539306</v>
      </c>
      <c r="AB290" s="36">
        <f t="shared" si="74"/>
        <v>74248.923758602614</v>
      </c>
      <c r="AC290" s="36">
        <f t="shared" si="75"/>
        <v>51903.863167948606</v>
      </c>
      <c r="AD290" s="18" t="str">
        <f t="shared" si="78"/>
        <v/>
      </c>
      <c r="AE290" s="18" t="str">
        <f t="shared" si="79"/>
        <v/>
      </c>
      <c r="AF290" s="18">
        <f t="shared" si="80"/>
        <v>55404</v>
      </c>
      <c r="AG290" s="18">
        <f t="shared" si="81"/>
        <v>63714</v>
      </c>
      <c r="AH290" s="18">
        <f t="shared" si="82"/>
        <v>68348</v>
      </c>
      <c r="AI290" s="102">
        <f t="shared" si="83"/>
        <v>62254.000884484863</v>
      </c>
      <c r="AJ290" s="39">
        <f t="shared" si="76"/>
        <v>6558.4194234078486</v>
      </c>
      <c r="AK290" s="35">
        <f t="shared" si="77"/>
        <v>0.10534936438185387</v>
      </c>
      <c r="AL290" s="34"/>
      <c r="AM290" s="42"/>
    </row>
    <row r="291" spans="1:39" s="17" customFormat="1" ht="93" customHeight="1" x14ac:dyDescent="0.25">
      <c r="A291" s="81">
        <v>288</v>
      </c>
      <c r="B291" s="82" t="s">
        <v>365</v>
      </c>
      <c r="C291" s="82" t="s">
        <v>1034</v>
      </c>
      <c r="D291" s="83" t="s">
        <v>1391</v>
      </c>
      <c r="E291" s="64">
        <v>472085</v>
      </c>
      <c r="F291" s="65">
        <v>472085</v>
      </c>
      <c r="G291" s="25" t="s">
        <v>1392</v>
      </c>
      <c r="H291" s="52" t="s">
        <v>1393</v>
      </c>
      <c r="I291" s="62">
        <v>450000</v>
      </c>
      <c r="J291" s="66">
        <v>450000</v>
      </c>
      <c r="K291" s="28" t="s">
        <v>1394</v>
      </c>
      <c r="L291" s="55" t="s">
        <v>1395</v>
      </c>
      <c r="M291" s="67">
        <v>505612</v>
      </c>
      <c r="N291" s="68">
        <v>505612</v>
      </c>
      <c r="O291" s="25" t="s">
        <v>1398</v>
      </c>
      <c r="P291" s="75" t="s">
        <v>1399</v>
      </c>
      <c r="Q291" s="69">
        <v>581454</v>
      </c>
      <c r="R291" s="63">
        <v>581454</v>
      </c>
      <c r="S291" s="24" t="s">
        <v>80</v>
      </c>
      <c r="T291" s="54" t="s">
        <v>81</v>
      </c>
      <c r="U291" s="18">
        <v>623745</v>
      </c>
      <c r="V291" s="18">
        <v>623745</v>
      </c>
      <c r="W291" s="18" t="s">
        <v>1396</v>
      </c>
      <c r="X291" s="77" t="s">
        <v>1397</v>
      </c>
      <c r="Y291" s="50">
        <f t="shared" si="71"/>
        <v>522533.94149915798</v>
      </c>
      <c r="Z291" s="36">
        <f t="shared" si="72"/>
        <v>73698.798407436829</v>
      </c>
      <c r="AA291" s="35">
        <f t="shared" si="73"/>
        <v>0.14104116987308774</v>
      </c>
      <c r="AB291" s="36">
        <f t="shared" si="74"/>
        <v>596232.73990659486</v>
      </c>
      <c r="AC291" s="36">
        <f t="shared" si="75"/>
        <v>448835.14309172117</v>
      </c>
      <c r="AD291" s="18">
        <f t="shared" si="78"/>
        <v>472085</v>
      </c>
      <c r="AE291" s="18">
        <f t="shared" si="79"/>
        <v>450000</v>
      </c>
      <c r="AF291" s="18">
        <f t="shared" si="80"/>
        <v>505612</v>
      </c>
      <c r="AG291" s="18">
        <f t="shared" si="81"/>
        <v>581454</v>
      </c>
      <c r="AH291" s="18" t="str">
        <f t="shared" si="82"/>
        <v/>
      </c>
      <c r="AI291" s="102">
        <f t="shared" si="83"/>
        <v>499909.46857074759</v>
      </c>
      <c r="AJ291" s="39">
        <f t="shared" si="76"/>
        <v>57516.840098502165</v>
      </c>
      <c r="AK291" s="35">
        <f t="shared" si="77"/>
        <v>0.11505451229588451</v>
      </c>
      <c r="AL291" s="34"/>
      <c r="AM291" s="42"/>
    </row>
    <row r="292" spans="1:39" s="17" customFormat="1" ht="93" customHeight="1" x14ac:dyDescent="0.25">
      <c r="A292" s="81">
        <v>289</v>
      </c>
      <c r="B292" s="82" t="s">
        <v>366</v>
      </c>
      <c r="C292" s="82" t="s">
        <v>1035</v>
      </c>
      <c r="D292" s="83" t="s">
        <v>1391</v>
      </c>
      <c r="E292" s="64">
        <v>200071</v>
      </c>
      <c r="F292" s="65">
        <v>200071</v>
      </c>
      <c r="G292" s="25" t="s">
        <v>1392</v>
      </c>
      <c r="H292" s="52" t="s">
        <v>1393</v>
      </c>
      <c r="I292" s="62">
        <v>150000</v>
      </c>
      <c r="J292" s="66">
        <v>150000</v>
      </c>
      <c r="K292" s="28" t="s">
        <v>1394</v>
      </c>
      <c r="L292" s="55" t="s">
        <v>1395</v>
      </c>
      <c r="M292" s="67">
        <v>214280</v>
      </c>
      <c r="N292" s="68">
        <v>214280</v>
      </c>
      <c r="O292" s="25" t="s">
        <v>1398</v>
      </c>
      <c r="P292" s="75" t="s">
        <v>1399</v>
      </c>
      <c r="Q292" s="69">
        <v>246422</v>
      </c>
      <c r="R292" s="63">
        <v>246422</v>
      </c>
      <c r="S292" s="24" t="s">
        <v>80</v>
      </c>
      <c r="T292" s="54" t="s">
        <v>81</v>
      </c>
      <c r="U292" s="18">
        <v>264345</v>
      </c>
      <c r="V292" s="18">
        <v>264345</v>
      </c>
      <c r="W292" s="18" t="s">
        <v>1396</v>
      </c>
      <c r="X292" s="77" t="s">
        <v>1397</v>
      </c>
      <c r="Y292" s="50">
        <f t="shared" si="71"/>
        <v>211067.57651531539</v>
      </c>
      <c r="Z292" s="36">
        <f t="shared" si="72"/>
        <v>44358.375097607022</v>
      </c>
      <c r="AA292" s="35">
        <f t="shared" si="73"/>
        <v>0.21016195774810684</v>
      </c>
      <c r="AB292" s="36">
        <f t="shared" si="74"/>
        <v>255425.95161292242</v>
      </c>
      <c r="AC292" s="36">
        <f t="shared" si="75"/>
        <v>166709.20141770836</v>
      </c>
      <c r="AD292" s="18">
        <f t="shared" si="78"/>
        <v>200071</v>
      </c>
      <c r="AE292" s="18" t="str">
        <f t="shared" si="79"/>
        <v/>
      </c>
      <c r="AF292" s="18">
        <f t="shared" si="80"/>
        <v>214280</v>
      </c>
      <c r="AG292" s="18">
        <f t="shared" si="81"/>
        <v>246422</v>
      </c>
      <c r="AH292" s="18" t="str">
        <f t="shared" si="82"/>
        <v/>
      </c>
      <c r="AI292" s="102">
        <f t="shared" si="83"/>
        <v>219422.80009376144</v>
      </c>
      <c r="AJ292" s="39">
        <f t="shared" si="76"/>
        <v>23746.645538545719</v>
      </c>
      <c r="AK292" s="35">
        <f t="shared" si="77"/>
        <v>0.10822323627443708</v>
      </c>
      <c r="AL292" s="34"/>
      <c r="AM292" s="42"/>
    </row>
    <row r="293" spans="1:39" s="17" customFormat="1" ht="93" customHeight="1" x14ac:dyDescent="0.25">
      <c r="A293" s="81">
        <v>290</v>
      </c>
      <c r="B293" s="82" t="s">
        <v>367</v>
      </c>
      <c r="C293" s="82" t="s">
        <v>1036</v>
      </c>
      <c r="D293" s="83" t="s">
        <v>1391</v>
      </c>
      <c r="E293" s="64">
        <v>106813</v>
      </c>
      <c r="F293" s="65">
        <v>106813</v>
      </c>
      <c r="G293" s="25" t="s">
        <v>1392</v>
      </c>
      <c r="H293" s="52" t="s">
        <v>1393</v>
      </c>
      <c r="I293" s="62">
        <v>140000</v>
      </c>
      <c r="J293" s="66">
        <v>140000</v>
      </c>
      <c r="K293" s="28" t="s">
        <v>1394</v>
      </c>
      <c r="L293" s="55" t="s">
        <v>1395</v>
      </c>
      <c r="M293" s="67">
        <v>114399</v>
      </c>
      <c r="N293" s="68">
        <v>114399</v>
      </c>
      <c r="O293" s="25" t="s">
        <v>1398</v>
      </c>
      <c r="P293" s="75" t="s">
        <v>1399</v>
      </c>
      <c r="Q293" s="69">
        <v>131559</v>
      </c>
      <c r="R293" s="63">
        <v>131559</v>
      </c>
      <c r="S293" s="24" t="s">
        <v>80</v>
      </c>
      <c r="T293" s="54" t="s">
        <v>81</v>
      </c>
      <c r="U293" s="18">
        <v>141128</v>
      </c>
      <c r="V293" s="18">
        <v>141128</v>
      </c>
      <c r="W293" s="18" t="s">
        <v>1396</v>
      </c>
      <c r="X293" s="77" t="s">
        <v>1397</v>
      </c>
      <c r="Y293" s="50">
        <f t="shared" ref="Y293:Y356" si="84">GEOMEAN(F293,J293,N293,R293,V293)</f>
        <v>126003.2147459683</v>
      </c>
      <c r="Z293" s="36">
        <f t="shared" ref="Z293:Z356" si="85">+STDEV(F293,J293,N293,R293,V293)</f>
        <v>15455.117233460274</v>
      </c>
      <c r="AA293" s="35">
        <f t="shared" ref="AA293:AA356" si="86">Z293/Y293</f>
        <v>0.12265653114183571</v>
      </c>
      <c r="AB293" s="36">
        <f t="shared" ref="AB293:AB356" si="87">+Y293+Z293</f>
        <v>141458.33197942859</v>
      </c>
      <c r="AC293" s="36">
        <f t="shared" ref="AC293:AC356" si="88">Y293-Z293</f>
        <v>110548.09751250803</v>
      </c>
      <c r="AD293" s="18" t="str">
        <f t="shared" si="78"/>
        <v/>
      </c>
      <c r="AE293" s="18">
        <f t="shared" si="79"/>
        <v>140000</v>
      </c>
      <c r="AF293" s="18">
        <f t="shared" si="80"/>
        <v>114399</v>
      </c>
      <c r="AG293" s="18">
        <f t="shared" si="81"/>
        <v>131559</v>
      </c>
      <c r="AH293" s="18">
        <f t="shared" si="82"/>
        <v>141128</v>
      </c>
      <c r="AI293" s="102">
        <f t="shared" si="83"/>
        <v>131317.01545585814</v>
      </c>
      <c r="AJ293" s="39">
        <f t="shared" ref="AJ293:AJ356" si="89">+STDEV(AD293:AH293)</f>
        <v>12343.705777979858</v>
      </c>
      <c r="AK293" s="35">
        <f t="shared" ref="AK293:AK356" si="90">+AJ293/AI293</f>
        <v>9.3999286650930325E-2</v>
      </c>
      <c r="AL293" s="34"/>
      <c r="AM293" s="42"/>
    </row>
    <row r="294" spans="1:39" s="17" customFormat="1" ht="93" customHeight="1" x14ac:dyDescent="0.25">
      <c r="A294" s="81">
        <v>291</v>
      </c>
      <c r="B294" s="82" t="s">
        <v>368</v>
      </c>
      <c r="C294" s="82" t="s">
        <v>1037</v>
      </c>
      <c r="D294" s="83" t="s">
        <v>1391</v>
      </c>
      <c r="E294" s="64">
        <v>263940</v>
      </c>
      <c r="F294" s="65">
        <v>263940</v>
      </c>
      <c r="G294" s="25" t="s">
        <v>1392</v>
      </c>
      <c r="H294" s="52" t="s">
        <v>1393</v>
      </c>
      <c r="I294" s="62">
        <v>200000</v>
      </c>
      <c r="J294" s="66">
        <v>200000</v>
      </c>
      <c r="K294" s="28" t="s">
        <v>1394</v>
      </c>
      <c r="L294" s="55" t="s">
        <v>1395</v>
      </c>
      <c r="M294" s="67">
        <v>282684</v>
      </c>
      <c r="N294" s="68">
        <v>282684</v>
      </c>
      <c r="O294" s="25" t="s">
        <v>1398</v>
      </c>
      <c r="P294" s="75" t="s">
        <v>1399</v>
      </c>
      <c r="Q294" s="69">
        <v>325087</v>
      </c>
      <c r="R294" s="63">
        <v>325087</v>
      </c>
      <c r="S294" s="24" t="s">
        <v>80</v>
      </c>
      <c r="T294" s="54" t="s">
        <v>81</v>
      </c>
      <c r="U294" s="18">
        <v>348732</v>
      </c>
      <c r="V294" s="18">
        <v>348732</v>
      </c>
      <c r="W294" s="18" t="s">
        <v>1396</v>
      </c>
      <c r="X294" s="77" t="s">
        <v>1397</v>
      </c>
      <c r="Y294" s="50">
        <f t="shared" si="84"/>
        <v>279039.42468968948</v>
      </c>
      <c r="Z294" s="36">
        <f t="shared" si="85"/>
        <v>57746.146190027284</v>
      </c>
      <c r="AA294" s="35">
        <f t="shared" si="86"/>
        <v>0.20694619140017531</v>
      </c>
      <c r="AB294" s="36">
        <f t="shared" si="87"/>
        <v>336785.57087971678</v>
      </c>
      <c r="AC294" s="36">
        <f t="shared" si="88"/>
        <v>221293.27849966218</v>
      </c>
      <c r="AD294" s="18">
        <f t="shared" si="78"/>
        <v>263940</v>
      </c>
      <c r="AE294" s="18" t="str">
        <f t="shared" si="79"/>
        <v/>
      </c>
      <c r="AF294" s="18">
        <f t="shared" si="80"/>
        <v>282684</v>
      </c>
      <c r="AG294" s="18">
        <f t="shared" si="81"/>
        <v>325087</v>
      </c>
      <c r="AH294" s="18" t="str">
        <f t="shared" si="82"/>
        <v/>
      </c>
      <c r="AI294" s="102">
        <f t="shared" si="83"/>
        <v>289468.96903515066</v>
      </c>
      <c r="AJ294" s="39">
        <f t="shared" si="89"/>
        <v>31327.0584692105</v>
      </c>
      <c r="AK294" s="35">
        <f t="shared" si="90"/>
        <v>0.10822251025258051</v>
      </c>
      <c r="AL294" s="34"/>
      <c r="AM294" s="42"/>
    </row>
    <row r="295" spans="1:39" s="17" customFormat="1" ht="93" customHeight="1" x14ac:dyDescent="0.25">
      <c r="A295" s="81">
        <v>292</v>
      </c>
      <c r="B295" s="82" t="s">
        <v>369</v>
      </c>
      <c r="C295" s="82" t="s">
        <v>1038</v>
      </c>
      <c r="D295" s="83" t="s">
        <v>1391</v>
      </c>
      <c r="E295" s="64">
        <v>1215587</v>
      </c>
      <c r="F295" s="65">
        <v>1215587</v>
      </c>
      <c r="G295" s="25" t="s">
        <v>1392</v>
      </c>
      <c r="H295" s="52" t="s">
        <v>1393</v>
      </c>
      <c r="I295" s="62">
        <v>280000</v>
      </c>
      <c r="J295" s="66">
        <v>280000</v>
      </c>
      <c r="K295" s="28" t="s">
        <v>1394</v>
      </c>
      <c r="L295" s="55" t="s">
        <v>1395</v>
      </c>
      <c r="M295" s="67">
        <v>1301915</v>
      </c>
      <c r="N295" s="68">
        <v>1301915</v>
      </c>
      <c r="O295" s="25" t="s">
        <v>1398</v>
      </c>
      <c r="P295" s="75" t="s">
        <v>1399</v>
      </c>
      <c r="Q295" s="69">
        <v>1497202</v>
      </c>
      <c r="R295" s="63">
        <v>1497202</v>
      </c>
      <c r="S295" s="24" t="s">
        <v>80</v>
      </c>
      <c r="T295" s="54" t="s">
        <v>81</v>
      </c>
      <c r="U295" s="18">
        <v>1606101</v>
      </c>
      <c r="V295" s="18">
        <v>1606101</v>
      </c>
      <c r="W295" s="18" t="s">
        <v>1396</v>
      </c>
      <c r="X295" s="77" t="s">
        <v>1397</v>
      </c>
      <c r="Y295" s="50">
        <f t="shared" si="84"/>
        <v>1012782.0417786944</v>
      </c>
      <c r="Z295" s="36">
        <f t="shared" si="85"/>
        <v>526381.21717867174</v>
      </c>
      <c r="AA295" s="35">
        <f t="shared" si="86"/>
        <v>0.51973790555588528</v>
      </c>
      <c r="AB295" s="36">
        <f t="shared" si="87"/>
        <v>1539163.258957366</v>
      </c>
      <c r="AC295" s="36">
        <f t="shared" si="88"/>
        <v>486400.82460002264</v>
      </c>
      <c r="AD295" s="18">
        <f t="shared" si="78"/>
        <v>1215587</v>
      </c>
      <c r="AE295" s="18" t="str">
        <f t="shared" si="79"/>
        <v/>
      </c>
      <c r="AF295" s="18">
        <f t="shared" si="80"/>
        <v>1301915</v>
      </c>
      <c r="AG295" s="18">
        <f t="shared" si="81"/>
        <v>1497202</v>
      </c>
      <c r="AH295" s="18" t="str">
        <f t="shared" si="82"/>
        <v/>
      </c>
      <c r="AI295" s="102">
        <f t="shared" si="83"/>
        <v>1333162.3046108161</v>
      </c>
      <c r="AJ295" s="39">
        <f t="shared" si="89"/>
        <v>144277.82468672493</v>
      </c>
      <c r="AK295" s="35">
        <f t="shared" si="90"/>
        <v>0.10822225034996266</v>
      </c>
      <c r="AL295" s="34"/>
      <c r="AM295" s="42"/>
    </row>
    <row r="296" spans="1:39" s="17" customFormat="1" ht="93" customHeight="1" x14ac:dyDescent="0.25">
      <c r="A296" s="81">
        <v>293</v>
      </c>
      <c r="B296" s="82" t="s">
        <v>370</v>
      </c>
      <c r="C296" s="82" t="s">
        <v>1039</v>
      </c>
      <c r="D296" s="83" t="s">
        <v>1391</v>
      </c>
      <c r="E296" s="64">
        <v>159234</v>
      </c>
      <c r="F296" s="65">
        <v>159234</v>
      </c>
      <c r="G296" s="25" t="s">
        <v>1392</v>
      </c>
      <c r="H296" s="52" t="s">
        <v>1393</v>
      </c>
      <c r="I296" s="62">
        <v>550000</v>
      </c>
      <c r="J296" s="66">
        <v>550000</v>
      </c>
      <c r="K296" s="28" t="s">
        <v>1394</v>
      </c>
      <c r="L296" s="55" t="s">
        <v>1395</v>
      </c>
      <c r="M296" s="67">
        <v>170542</v>
      </c>
      <c r="N296" s="68">
        <v>170542</v>
      </c>
      <c r="O296" s="25" t="s">
        <v>1398</v>
      </c>
      <c r="P296" s="75" t="s">
        <v>1399</v>
      </c>
      <c r="Q296" s="69">
        <v>196123</v>
      </c>
      <c r="R296" s="63">
        <v>196123</v>
      </c>
      <c r="S296" s="24" t="s">
        <v>80</v>
      </c>
      <c r="T296" s="54" t="s">
        <v>81</v>
      </c>
      <c r="U296" s="18">
        <v>210388</v>
      </c>
      <c r="V296" s="18">
        <v>210388</v>
      </c>
      <c r="W296" s="18" t="s">
        <v>1396</v>
      </c>
      <c r="X296" s="77" t="s">
        <v>1397</v>
      </c>
      <c r="Y296" s="50">
        <f t="shared" si="84"/>
        <v>228011.03597051222</v>
      </c>
      <c r="Z296" s="36">
        <f t="shared" si="85"/>
        <v>164894.30927051426</v>
      </c>
      <c r="AA296" s="35">
        <f t="shared" si="86"/>
        <v>0.72318565006581259</v>
      </c>
      <c r="AB296" s="36">
        <f t="shared" si="87"/>
        <v>392905.34524102649</v>
      </c>
      <c r="AC296" s="36">
        <f t="shared" si="88"/>
        <v>63116.726699997962</v>
      </c>
      <c r="AD296" s="18">
        <f t="shared" si="78"/>
        <v>159234</v>
      </c>
      <c r="AE296" s="18" t="str">
        <f t="shared" si="79"/>
        <v/>
      </c>
      <c r="AF296" s="18">
        <f t="shared" si="80"/>
        <v>170542</v>
      </c>
      <c r="AG296" s="18">
        <f t="shared" si="81"/>
        <v>196123</v>
      </c>
      <c r="AH296" s="18">
        <f t="shared" si="82"/>
        <v>210388</v>
      </c>
      <c r="AI296" s="102">
        <f t="shared" si="83"/>
        <v>182959.16198692666</v>
      </c>
      <c r="AJ296" s="39">
        <f t="shared" si="89"/>
        <v>23364.828273496896</v>
      </c>
      <c r="AK296" s="35">
        <f t="shared" si="90"/>
        <v>0.12770515572850311</v>
      </c>
      <c r="AL296" s="34"/>
      <c r="AM296" s="42"/>
    </row>
    <row r="297" spans="1:39" s="17" customFormat="1" ht="93" customHeight="1" x14ac:dyDescent="0.25">
      <c r="A297" s="81">
        <v>294</v>
      </c>
      <c r="B297" s="82" t="s">
        <v>371</v>
      </c>
      <c r="C297" s="82" t="s">
        <v>1040</v>
      </c>
      <c r="D297" s="83" t="s">
        <v>1391</v>
      </c>
      <c r="E297" s="64">
        <v>206275</v>
      </c>
      <c r="F297" s="65">
        <v>206275</v>
      </c>
      <c r="G297" s="25" t="s">
        <v>1392</v>
      </c>
      <c r="H297" s="52" t="s">
        <v>1393</v>
      </c>
      <c r="I297" s="62">
        <v>600000</v>
      </c>
      <c r="J297" s="66">
        <v>600000</v>
      </c>
      <c r="K297" s="28" t="s">
        <v>1394</v>
      </c>
      <c r="L297" s="55" t="s">
        <v>1395</v>
      </c>
      <c r="M297" s="67">
        <v>220924</v>
      </c>
      <c r="N297" s="68">
        <v>220924</v>
      </c>
      <c r="O297" s="25" t="s">
        <v>1398</v>
      </c>
      <c r="P297" s="75" t="s">
        <v>1399</v>
      </c>
      <c r="Q297" s="69">
        <v>254063</v>
      </c>
      <c r="R297" s="63">
        <v>254063</v>
      </c>
      <c r="S297" s="24" t="s">
        <v>80</v>
      </c>
      <c r="T297" s="54" t="s">
        <v>81</v>
      </c>
      <c r="U297" s="18">
        <v>272542</v>
      </c>
      <c r="V297" s="18">
        <v>272542</v>
      </c>
      <c r="W297" s="18" t="s">
        <v>1396</v>
      </c>
      <c r="X297" s="77" t="s">
        <v>1397</v>
      </c>
      <c r="Y297" s="50">
        <f t="shared" si="84"/>
        <v>285392.87133305043</v>
      </c>
      <c r="Z297" s="36">
        <f t="shared" si="85"/>
        <v>163800.61435385398</v>
      </c>
      <c r="AA297" s="35">
        <f t="shared" si="86"/>
        <v>0.57394781302263298</v>
      </c>
      <c r="AB297" s="36">
        <f t="shared" si="87"/>
        <v>449193.4856869044</v>
      </c>
      <c r="AC297" s="36">
        <f t="shared" si="88"/>
        <v>121592.25697919645</v>
      </c>
      <c r="AD297" s="18">
        <f t="shared" si="78"/>
        <v>206275</v>
      </c>
      <c r="AE297" s="18" t="str">
        <f t="shared" si="79"/>
        <v/>
      </c>
      <c r="AF297" s="18">
        <f t="shared" si="80"/>
        <v>220924</v>
      </c>
      <c r="AG297" s="18">
        <f t="shared" si="81"/>
        <v>254063</v>
      </c>
      <c r="AH297" s="18">
        <f t="shared" si="82"/>
        <v>272542</v>
      </c>
      <c r="AI297" s="102">
        <f t="shared" si="83"/>
        <v>237009.68252750748</v>
      </c>
      <c r="AJ297" s="39">
        <f t="shared" si="89"/>
        <v>30267.813102369983</v>
      </c>
      <c r="AK297" s="35">
        <f t="shared" si="90"/>
        <v>0.12770707415658886</v>
      </c>
      <c r="AL297" s="34"/>
      <c r="AM297" s="42"/>
    </row>
    <row r="298" spans="1:39" s="17" customFormat="1" ht="93" customHeight="1" x14ac:dyDescent="0.25">
      <c r="A298" s="81">
        <v>295</v>
      </c>
      <c r="B298" s="82" t="s">
        <v>372</v>
      </c>
      <c r="C298" s="82" t="s">
        <v>1041</v>
      </c>
      <c r="D298" s="83" t="s">
        <v>1391</v>
      </c>
      <c r="E298" s="64">
        <v>216994</v>
      </c>
      <c r="F298" s="65">
        <v>216994</v>
      </c>
      <c r="G298" s="25" t="s">
        <v>1392</v>
      </c>
      <c r="H298" s="52" t="s">
        <v>1393</v>
      </c>
      <c r="I298" s="62">
        <v>650000</v>
      </c>
      <c r="J298" s="66">
        <v>650000</v>
      </c>
      <c r="K298" s="28" t="s">
        <v>1394</v>
      </c>
      <c r="L298" s="55" t="s">
        <v>1395</v>
      </c>
      <c r="M298" s="67">
        <v>232405</v>
      </c>
      <c r="N298" s="68">
        <v>232405</v>
      </c>
      <c r="O298" s="25" t="s">
        <v>1398</v>
      </c>
      <c r="P298" s="75" t="s">
        <v>1399</v>
      </c>
      <c r="Q298" s="69">
        <v>267266</v>
      </c>
      <c r="R298" s="63">
        <v>267266</v>
      </c>
      <c r="S298" s="24" t="s">
        <v>80</v>
      </c>
      <c r="T298" s="54" t="s">
        <v>81</v>
      </c>
      <c r="U298" s="18">
        <v>286705</v>
      </c>
      <c r="V298" s="18">
        <v>286705</v>
      </c>
      <c r="W298" s="18" t="s">
        <v>1396</v>
      </c>
      <c r="X298" s="77" t="s">
        <v>1397</v>
      </c>
      <c r="Y298" s="50">
        <f t="shared" si="84"/>
        <v>301993.15968684386</v>
      </c>
      <c r="Z298" s="36">
        <f t="shared" si="85"/>
        <v>180625.91208212625</v>
      </c>
      <c r="AA298" s="35">
        <f t="shared" si="86"/>
        <v>0.59811259390586491</v>
      </c>
      <c r="AB298" s="36">
        <f t="shared" si="87"/>
        <v>482619.07176897011</v>
      </c>
      <c r="AC298" s="36">
        <f t="shared" si="88"/>
        <v>121367.24760471762</v>
      </c>
      <c r="AD298" s="18">
        <f t="shared" si="78"/>
        <v>216994</v>
      </c>
      <c r="AE298" s="18" t="str">
        <f t="shared" si="79"/>
        <v/>
      </c>
      <c r="AF298" s="18">
        <f t="shared" si="80"/>
        <v>232405</v>
      </c>
      <c r="AG298" s="18">
        <f t="shared" si="81"/>
        <v>267266</v>
      </c>
      <c r="AH298" s="18">
        <f t="shared" si="82"/>
        <v>286705</v>
      </c>
      <c r="AI298" s="102">
        <f t="shared" si="83"/>
        <v>249326.27201779129</v>
      </c>
      <c r="AJ298" s="39">
        <f t="shared" si="89"/>
        <v>31840.815614553594</v>
      </c>
      <c r="AK298" s="35">
        <f t="shared" si="90"/>
        <v>0.12770742271509003</v>
      </c>
      <c r="AL298" s="34"/>
      <c r="AM298" s="42"/>
    </row>
    <row r="299" spans="1:39" s="17" customFormat="1" ht="93" customHeight="1" x14ac:dyDescent="0.25">
      <c r="A299" s="81">
        <v>296</v>
      </c>
      <c r="B299" s="82" t="s">
        <v>373</v>
      </c>
      <c r="C299" s="82" t="s">
        <v>1042</v>
      </c>
      <c r="D299" s="83" t="s">
        <v>1391</v>
      </c>
      <c r="E299" s="64">
        <v>291344</v>
      </c>
      <c r="F299" s="65">
        <v>291344</v>
      </c>
      <c r="G299" s="25" t="s">
        <v>1392</v>
      </c>
      <c r="H299" s="52" t="s">
        <v>1393</v>
      </c>
      <c r="I299" s="62">
        <v>750000</v>
      </c>
      <c r="J299" s="66">
        <v>750000</v>
      </c>
      <c r="K299" s="28" t="s">
        <v>1394</v>
      </c>
      <c r="L299" s="55" t="s">
        <v>1395</v>
      </c>
      <c r="M299" s="67">
        <v>312035</v>
      </c>
      <c r="N299" s="68">
        <v>312035</v>
      </c>
      <c r="O299" s="25" t="s">
        <v>1398</v>
      </c>
      <c r="P299" s="75" t="s">
        <v>1399</v>
      </c>
      <c r="Q299" s="69">
        <v>358841</v>
      </c>
      <c r="R299" s="63">
        <v>358841</v>
      </c>
      <c r="S299" s="24" t="s">
        <v>80</v>
      </c>
      <c r="T299" s="54" t="s">
        <v>81</v>
      </c>
      <c r="U299" s="18">
        <v>384941</v>
      </c>
      <c r="V299" s="18">
        <v>384941</v>
      </c>
      <c r="W299" s="18" t="s">
        <v>1396</v>
      </c>
      <c r="X299" s="77" t="s">
        <v>1397</v>
      </c>
      <c r="Y299" s="50">
        <f t="shared" si="84"/>
        <v>393362.8810454341</v>
      </c>
      <c r="Z299" s="36">
        <f t="shared" si="85"/>
        <v>188465.34982510714</v>
      </c>
      <c r="AA299" s="35">
        <f t="shared" si="86"/>
        <v>0.47911320286303033</v>
      </c>
      <c r="AB299" s="36">
        <f t="shared" si="87"/>
        <v>581828.23087054119</v>
      </c>
      <c r="AC299" s="36">
        <f t="shared" si="88"/>
        <v>204897.53122032696</v>
      </c>
      <c r="AD299" s="18">
        <f t="shared" si="78"/>
        <v>291344</v>
      </c>
      <c r="AE299" s="18" t="str">
        <f t="shared" si="79"/>
        <v/>
      </c>
      <c r="AF299" s="18">
        <f t="shared" si="80"/>
        <v>312035</v>
      </c>
      <c r="AG299" s="18">
        <f t="shared" si="81"/>
        <v>358841</v>
      </c>
      <c r="AH299" s="18">
        <f t="shared" si="82"/>
        <v>384941</v>
      </c>
      <c r="AI299" s="102">
        <f t="shared" si="83"/>
        <v>334754.48497246305</v>
      </c>
      <c r="AJ299" s="39">
        <f t="shared" si="89"/>
        <v>42750.884368045532</v>
      </c>
      <c r="AK299" s="35">
        <f t="shared" si="90"/>
        <v>0.1277081750571982</v>
      </c>
      <c r="AL299" s="34"/>
      <c r="AM299" s="42"/>
    </row>
    <row r="300" spans="1:39" s="17" customFormat="1" ht="93" customHeight="1" x14ac:dyDescent="0.25">
      <c r="A300" s="81">
        <v>297</v>
      </c>
      <c r="B300" s="82" t="s">
        <v>374</v>
      </c>
      <c r="C300" s="82" t="s">
        <v>1043</v>
      </c>
      <c r="D300" s="83" t="s">
        <v>1391</v>
      </c>
      <c r="E300" s="64">
        <v>324483</v>
      </c>
      <c r="F300" s="65">
        <v>324483</v>
      </c>
      <c r="G300" s="25" t="s">
        <v>1392</v>
      </c>
      <c r="H300" s="52" t="s">
        <v>1393</v>
      </c>
      <c r="I300" s="62">
        <v>750000</v>
      </c>
      <c r="J300" s="66">
        <v>750000</v>
      </c>
      <c r="K300" s="28" t="s">
        <v>1394</v>
      </c>
      <c r="L300" s="55" t="s">
        <v>1395</v>
      </c>
      <c r="M300" s="67">
        <v>347527</v>
      </c>
      <c r="N300" s="68">
        <v>347527</v>
      </c>
      <c r="O300" s="25" t="s">
        <v>1398</v>
      </c>
      <c r="P300" s="75" t="s">
        <v>1399</v>
      </c>
      <c r="Q300" s="69">
        <v>399656</v>
      </c>
      <c r="R300" s="63">
        <v>399656</v>
      </c>
      <c r="S300" s="24" t="s">
        <v>80</v>
      </c>
      <c r="T300" s="54" t="s">
        <v>81</v>
      </c>
      <c r="U300" s="18">
        <v>428725</v>
      </c>
      <c r="V300" s="18">
        <v>428725</v>
      </c>
      <c r="W300" s="18" t="s">
        <v>1396</v>
      </c>
      <c r="X300" s="77" t="s">
        <v>1397</v>
      </c>
      <c r="Y300" s="50">
        <f t="shared" si="84"/>
        <v>428767.02902576205</v>
      </c>
      <c r="Z300" s="36">
        <f t="shared" si="85"/>
        <v>172657.42555911117</v>
      </c>
      <c r="AA300" s="35">
        <f t="shared" si="86"/>
        <v>0.40268354110954091</v>
      </c>
      <c r="AB300" s="36">
        <f t="shared" si="87"/>
        <v>601424.45458487328</v>
      </c>
      <c r="AC300" s="36">
        <f t="shared" si="88"/>
        <v>256109.60346665088</v>
      </c>
      <c r="AD300" s="18">
        <f t="shared" si="78"/>
        <v>324483</v>
      </c>
      <c r="AE300" s="18" t="str">
        <f t="shared" si="79"/>
        <v/>
      </c>
      <c r="AF300" s="18">
        <f t="shared" si="80"/>
        <v>347527</v>
      </c>
      <c r="AG300" s="18">
        <f t="shared" si="81"/>
        <v>399656</v>
      </c>
      <c r="AH300" s="18">
        <f t="shared" si="82"/>
        <v>428725</v>
      </c>
      <c r="AI300" s="102">
        <f t="shared" si="83"/>
        <v>372830.48136499239</v>
      </c>
      <c r="AJ300" s="39">
        <f t="shared" si="89"/>
        <v>47612.984079100381</v>
      </c>
      <c r="AK300" s="35">
        <f t="shared" si="90"/>
        <v>0.12770679024092019</v>
      </c>
      <c r="AL300" s="34"/>
      <c r="AM300" s="42"/>
    </row>
    <row r="301" spans="1:39" s="17" customFormat="1" ht="93" customHeight="1" x14ac:dyDescent="0.25">
      <c r="A301" s="81">
        <v>298</v>
      </c>
      <c r="B301" s="82" t="s">
        <v>375</v>
      </c>
      <c r="C301" s="82" t="s">
        <v>1044</v>
      </c>
      <c r="D301" s="83" t="s">
        <v>1391</v>
      </c>
      <c r="E301" s="64">
        <v>1059832</v>
      </c>
      <c r="F301" s="65">
        <v>1059832</v>
      </c>
      <c r="G301" s="25" t="s">
        <v>1392</v>
      </c>
      <c r="H301" s="52" t="s">
        <v>1393</v>
      </c>
      <c r="I301" s="62">
        <v>4500000</v>
      </c>
      <c r="J301" s="66">
        <v>4500000</v>
      </c>
      <c r="K301" s="28" t="s">
        <v>1394</v>
      </c>
      <c r="L301" s="55" t="s">
        <v>1395</v>
      </c>
      <c r="M301" s="67">
        <v>1134020</v>
      </c>
      <c r="N301" s="68">
        <v>1134020</v>
      </c>
      <c r="O301" s="25" t="s">
        <v>1398</v>
      </c>
      <c r="P301" s="75" t="s">
        <v>1399</v>
      </c>
      <c r="Q301" s="69">
        <v>1304123</v>
      </c>
      <c r="R301" s="63">
        <v>1304123</v>
      </c>
      <c r="S301" s="24" t="s">
        <v>80</v>
      </c>
      <c r="T301" s="54" t="s">
        <v>81</v>
      </c>
      <c r="U301" s="18">
        <v>1398978</v>
      </c>
      <c r="V301" s="18">
        <v>1398978</v>
      </c>
      <c r="W301" s="18" t="s">
        <v>1396</v>
      </c>
      <c r="X301" s="77" t="s">
        <v>1397</v>
      </c>
      <c r="Y301" s="50">
        <f t="shared" si="84"/>
        <v>1580665.3714635696</v>
      </c>
      <c r="Z301" s="36">
        <f t="shared" si="85"/>
        <v>1471103.0160559115</v>
      </c>
      <c r="AA301" s="35">
        <f t="shared" si="86"/>
        <v>0.93068592670805961</v>
      </c>
      <c r="AB301" s="36">
        <f t="shared" si="87"/>
        <v>3051768.3875194811</v>
      </c>
      <c r="AC301" s="36">
        <f t="shared" si="88"/>
        <v>109562.35540765803</v>
      </c>
      <c r="AD301" s="18">
        <f t="shared" si="78"/>
        <v>1059832</v>
      </c>
      <c r="AE301" s="18" t="str">
        <f t="shared" si="79"/>
        <v/>
      </c>
      <c r="AF301" s="18">
        <f t="shared" si="80"/>
        <v>1134020</v>
      </c>
      <c r="AG301" s="18">
        <f t="shared" si="81"/>
        <v>1304123</v>
      </c>
      <c r="AH301" s="18">
        <f t="shared" si="82"/>
        <v>1398978</v>
      </c>
      <c r="AI301" s="102">
        <f t="shared" si="83"/>
        <v>1216877.315868953</v>
      </c>
      <c r="AJ301" s="39">
        <f t="shared" si="89"/>
        <v>155010.00095128271</v>
      </c>
      <c r="AK301" s="35">
        <f t="shared" si="90"/>
        <v>0.12738342553504869</v>
      </c>
      <c r="AL301" s="34"/>
      <c r="AM301" s="42"/>
    </row>
    <row r="302" spans="1:39" s="17" customFormat="1" ht="93" customHeight="1" x14ac:dyDescent="0.25">
      <c r="A302" s="81">
        <v>299</v>
      </c>
      <c r="B302" s="82" t="s">
        <v>376</v>
      </c>
      <c r="C302" s="82" t="s">
        <v>1045</v>
      </c>
      <c r="D302" s="83" t="s">
        <v>1391</v>
      </c>
      <c r="E302" s="64">
        <v>27297</v>
      </c>
      <c r="F302" s="65">
        <v>27297</v>
      </c>
      <c r="G302" s="25" t="s">
        <v>1392</v>
      </c>
      <c r="H302" s="52" t="s">
        <v>1393</v>
      </c>
      <c r="I302" s="62">
        <v>100000</v>
      </c>
      <c r="J302" s="66">
        <v>100000</v>
      </c>
      <c r="K302" s="28" t="s">
        <v>1394</v>
      </c>
      <c r="L302" s="55" t="s">
        <v>1395</v>
      </c>
      <c r="M302" s="67">
        <v>29235</v>
      </c>
      <c r="N302" s="68">
        <v>29235</v>
      </c>
      <c r="O302" s="25" t="s">
        <v>1398</v>
      </c>
      <c r="P302" s="75" t="s">
        <v>1399</v>
      </c>
      <c r="Q302" s="69">
        <v>33621</v>
      </c>
      <c r="R302" s="63">
        <v>33621</v>
      </c>
      <c r="S302" s="24" t="s">
        <v>80</v>
      </c>
      <c r="T302" s="54" t="s">
        <v>81</v>
      </c>
      <c r="U302" s="18">
        <v>36066</v>
      </c>
      <c r="V302" s="18">
        <v>36066</v>
      </c>
      <c r="W302" s="18" t="s">
        <v>1396</v>
      </c>
      <c r="X302" s="77" t="s">
        <v>1397</v>
      </c>
      <c r="Y302" s="50">
        <f t="shared" si="84"/>
        <v>39549.894066361929</v>
      </c>
      <c r="Z302" s="36">
        <f t="shared" si="85"/>
        <v>30805.568647567598</v>
      </c>
      <c r="AA302" s="35">
        <f t="shared" si="86"/>
        <v>0.77890394841204957</v>
      </c>
      <c r="AB302" s="36">
        <f t="shared" si="87"/>
        <v>70355.462713929533</v>
      </c>
      <c r="AC302" s="36">
        <f t="shared" si="88"/>
        <v>8744.3254187943312</v>
      </c>
      <c r="AD302" s="18">
        <f t="shared" si="78"/>
        <v>27297</v>
      </c>
      <c r="AE302" s="18" t="str">
        <f t="shared" si="79"/>
        <v/>
      </c>
      <c r="AF302" s="18">
        <f t="shared" si="80"/>
        <v>29235</v>
      </c>
      <c r="AG302" s="18">
        <f t="shared" si="81"/>
        <v>33621</v>
      </c>
      <c r="AH302" s="18">
        <f t="shared" si="82"/>
        <v>36066</v>
      </c>
      <c r="AI302" s="102">
        <f t="shared" si="83"/>
        <v>31364.015205417323</v>
      </c>
      <c r="AJ302" s="39">
        <f t="shared" si="89"/>
        <v>4005.431343813048</v>
      </c>
      <c r="AK302" s="35">
        <f t="shared" si="90"/>
        <v>0.12770786258008232</v>
      </c>
      <c r="AL302" s="34"/>
      <c r="AM302" s="42"/>
    </row>
    <row r="303" spans="1:39" s="17" customFormat="1" ht="93" customHeight="1" x14ac:dyDescent="0.25">
      <c r="A303" s="81">
        <v>300</v>
      </c>
      <c r="B303" s="82" t="s">
        <v>377</v>
      </c>
      <c r="C303" s="82" t="s">
        <v>1046</v>
      </c>
      <c r="D303" s="83" t="s">
        <v>1391</v>
      </c>
      <c r="E303" s="64">
        <v>41793</v>
      </c>
      <c r="F303" s="65">
        <v>41793</v>
      </c>
      <c r="G303" s="25" t="s">
        <v>1392</v>
      </c>
      <c r="H303" s="52" t="s">
        <v>1393</v>
      </c>
      <c r="I303" s="62">
        <v>150000</v>
      </c>
      <c r="J303" s="66">
        <v>150000</v>
      </c>
      <c r="K303" s="28" t="s">
        <v>1394</v>
      </c>
      <c r="L303" s="55" t="s">
        <v>1395</v>
      </c>
      <c r="M303" s="67">
        <v>44761</v>
      </c>
      <c r="N303" s="68">
        <v>44761</v>
      </c>
      <c r="O303" s="25" t="s">
        <v>1398</v>
      </c>
      <c r="P303" s="75" t="s">
        <v>1399</v>
      </c>
      <c r="Q303" s="69">
        <v>51475</v>
      </c>
      <c r="R303" s="63">
        <v>51475</v>
      </c>
      <c r="S303" s="24" t="s">
        <v>80</v>
      </c>
      <c r="T303" s="54" t="s">
        <v>81</v>
      </c>
      <c r="U303" s="18">
        <v>55219</v>
      </c>
      <c r="V303" s="18">
        <v>55219</v>
      </c>
      <c r="W303" s="18" t="s">
        <v>1396</v>
      </c>
      <c r="X303" s="77" t="s">
        <v>1397</v>
      </c>
      <c r="Y303" s="50">
        <f t="shared" si="84"/>
        <v>60305.357425827649</v>
      </c>
      <c r="Z303" s="36">
        <f t="shared" si="85"/>
        <v>45785.307837776956</v>
      </c>
      <c r="AA303" s="35">
        <f t="shared" si="86"/>
        <v>0.75922454972745046</v>
      </c>
      <c r="AB303" s="36">
        <f t="shared" si="87"/>
        <v>106090.66526360461</v>
      </c>
      <c r="AC303" s="36">
        <f t="shared" si="88"/>
        <v>14520.049588050693</v>
      </c>
      <c r="AD303" s="18">
        <f t="shared" si="78"/>
        <v>41793</v>
      </c>
      <c r="AE303" s="18" t="str">
        <f t="shared" si="79"/>
        <v/>
      </c>
      <c r="AF303" s="18">
        <f t="shared" si="80"/>
        <v>44761</v>
      </c>
      <c r="AG303" s="18">
        <f t="shared" si="81"/>
        <v>51475</v>
      </c>
      <c r="AH303" s="18">
        <f t="shared" si="82"/>
        <v>55219</v>
      </c>
      <c r="AI303" s="102">
        <f t="shared" si="83"/>
        <v>48019.988867301188</v>
      </c>
      <c r="AJ303" s="39">
        <f t="shared" si="89"/>
        <v>6132.3780053091969</v>
      </c>
      <c r="AK303" s="35">
        <f t="shared" si="90"/>
        <v>0.12770469443996454</v>
      </c>
      <c r="AL303" s="34"/>
      <c r="AM303" s="42"/>
    </row>
    <row r="304" spans="1:39" s="17" customFormat="1" ht="93" customHeight="1" x14ac:dyDescent="0.25">
      <c r="A304" s="81">
        <v>301</v>
      </c>
      <c r="B304" s="82" t="s">
        <v>378</v>
      </c>
      <c r="C304" s="82" t="s">
        <v>1047</v>
      </c>
      <c r="D304" s="83" t="s">
        <v>1391</v>
      </c>
      <c r="E304" s="64">
        <v>31748</v>
      </c>
      <c r="F304" s="65">
        <v>31748</v>
      </c>
      <c r="G304" s="25" t="s">
        <v>1392</v>
      </c>
      <c r="H304" s="52" t="s">
        <v>1393</v>
      </c>
      <c r="I304" s="62">
        <v>100000</v>
      </c>
      <c r="J304" s="66">
        <v>100000</v>
      </c>
      <c r="K304" s="28" t="s">
        <v>1394</v>
      </c>
      <c r="L304" s="55" t="s">
        <v>1395</v>
      </c>
      <c r="M304" s="67">
        <v>34003</v>
      </c>
      <c r="N304" s="68">
        <v>34003</v>
      </c>
      <c r="O304" s="25" t="s">
        <v>1398</v>
      </c>
      <c r="P304" s="75" t="s">
        <v>1399</v>
      </c>
      <c r="Q304" s="69">
        <v>39103</v>
      </c>
      <c r="R304" s="63">
        <v>39103</v>
      </c>
      <c r="S304" s="24" t="s">
        <v>80</v>
      </c>
      <c r="T304" s="54" t="s">
        <v>81</v>
      </c>
      <c r="U304" s="18">
        <v>41947</v>
      </c>
      <c r="V304" s="18">
        <v>41947</v>
      </c>
      <c r="W304" s="18" t="s">
        <v>1396</v>
      </c>
      <c r="X304" s="77" t="s">
        <v>1397</v>
      </c>
      <c r="Y304" s="50">
        <f t="shared" si="84"/>
        <v>44630.208753461753</v>
      </c>
      <c r="Z304" s="36">
        <f t="shared" si="85"/>
        <v>28594.528369952175</v>
      </c>
      <c r="AA304" s="35">
        <f t="shared" si="86"/>
        <v>0.64069896082962496</v>
      </c>
      <c r="AB304" s="36">
        <f t="shared" si="87"/>
        <v>73224.737123413928</v>
      </c>
      <c r="AC304" s="36">
        <f t="shared" si="88"/>
        <v>16035.680383509578</v>
      </c>
      <c r="AD304" s="18">
        <f t="shared" si="78"/>
        <v>31748</v>
      </c>
      <c r="AE304" s="18" t="str">
        <f t="shared" si="79"/>
        <v/>
      </c>
      <c r="AF304" s="18">
        <f t="shared" si="80"/>
        <v>34003</v>
      </c>
      <c r="AG304" s="18">
        <f t="shared" si="81"/>
        <v>39103</v>
      </c>
      <c r="AH304" s="18">
        <f t="shared" si="82"/>
        <v>41947</v>
      </c>
      <c r="AI304" s="102">
        <f t="shared" si="83"/>
        <v>36478.430786922909</v>
      </c>
      <c r="AJ304" s="39">
        <f t="shared" si="89"/>
        <v>4658.3806467483955</v>
      </c>
      <c r="AK304" s="35">
        <f t="shared" si="90"/>
        <v>0.12770233111064555</v>
      </c>
      <c r="AL304" s="34"/>
      <c r="AM304" s="42"/>
    </row>
    <row r="305" spans="1:39" s="17" customFormat="1" ht="93" customHeight="1" x14ac:dyDescent="0.25">
      <c r="A305" s="81">
        <v>302</v>
      </c>
      <c r="B305" s="82" t="s">
        <v>379</v>
      </c>
      <c r="C305" s="82" t="s">
        <v>1048</v>
      </c>
      <c r="D305" s="83" t="s">
        <v>1391</v>
      </c>
      <c r="E305" s="64">
        <v>32159</v>
      </c>
      <c r="F305" s="65">
        <v>32159</v>
      </c>
      <c r="G305" s="25" t="s">
        <v>1392</v>
      </c>
      <c r="H305" s="52" t="s">
        <v>1393</v>
      </c>
      <c r="I305" s="62">
        <v>90000</v>
      </c>
      <c r="J305" s="66">
        <v>90000</v>
      </c>
      <c r="K305" s="28" t="s">
        <v>1394</v>
      </c>
      <c r="L305" s="55" t="s">
        <v>1395</v>
      </c>
      <c r="M305" s="67">
        <v>34442</v>
      </c>
      <c r="N305" s="68">
        <v>34442</v>
      </c>
      <c r="O305" s="25" t="s">
        <v>1398</v>
      </c>
      <c r="P305" s="75" t="s">
        <v>1399</v>
      </c>
      <c r="Q305" s="69">
        <v>39609</v>
      </c>
      <c r="R305" s="63">
        <v>39609</v>
      </c>
      <c r="S305" s="24" t="s">
        <v>80</v>
      </c>
      <c r="T305" s="54" t="s">
        <v>81</v>
      </c>
      <c r="U305" s="18">
        <v>42490</v>
      </c>
      <c r="V305" s="18">
        <v>42490</v>
      </c>
      <c r="W305" s="18" t="s">
        <v>1396</v>
      </c>
      <c r="X305" s="77" t="s">
        <v>1397</v>
      </c>
      <c r="Y305" s="50">
        <f t="shared" si="84"/>
        <v>44151.229626013366</v>
      </c>
      <c r="Z305" s="36">
        <f t="shared" si="85"/>
        <v>23974.922450343816</v>
      </c>
      <c r="AA305" s="35">
        <f t="shared" si="86"/>
        <v>0.54301822742934625</v>
      </c>
      <c r="AB305" s="36">
        <f t="shared" si="87"/>
        <v>68126.15207635719</v>
      </c>
      <c r="AC305" s="36">
        <f t="shared" si="88"/>
        <v>20176.30717566955</v>
      </c>
      <c r="AD305" s="18">
        <f t="shared" si="78"/>
        <v>32159</v>
      </c>
      <c r="AE305" s="18" t="str">
        <f t="shared" si="79"/>
        <v/>
      </c>
      <c r="AF305" s="18">
        <f t="shared" si="80"/>
        <v>34442</v>
      </c>
      <c r="AG305" s="18">
        <f t="shared" si="81"/>
        <v>39609</v>
      </c>
      <c r="AH305" s="18">
        <f t="shared" si="82"/>
        <v>42490</v>
      </c>
      <c r="AI305" s="102">
        <f t="shared" si="83"/>
        <v>36950.292173097791</v>
      </c>
      <c r="AJ305" s="39">
        <f t="shared" si="89"/>
        <v>4718.8673075926463</v>
      </c>
      <c r="AK305" s="35">
        <f t="shared" si="90"/>
        <v>0.12770852488761342</v>
      </c>
      <c r="AL305" s="34"/>
      <c r="AM305" s="42"/>
    </row>
    <row r="306" spans="1:39" s="17" customFormat="1" ht="93" customHeight="1" x14ac:dyDescent="0.25">
      <c r="A306" s="81">
        <v>303</v>
      </c>
      <c r="B306" s="82" t="s">
        <v>380</v>
      </c>
      <c r="C306" s="82" t="s">
        <v>1049</v>
      </c>
      <c r="D306" s="83" t="s">
        <v>1391</v>
      </c>
      <c r="E306" s="64">
        <v>27607</v>
      </c>
      <c r="F306" s="65">
        <v>27607</v>
      </c>
      <c r="G306" s="25" t="s">
        <v>1392</v>
      </c>
      <c r="H306" s="52" t="s">
        <v>1393</v>
      </c>
      <c r="I306" s="62">
        <v>95000</v>
      </c>
      <c r="J306" s="66">
        <v>95000</v>
      </c>
      <c r="K306" s="28" t="s">
        <v>1394</v>
      </c>
      <c r="L306" s="55" t="s">
        <v>1395</v>
      </c>
      <c r="M306" s="67">
        <v>29567</v>
      </c>
      <c r="N306" s="68">
        <v>29567</v>
      </c>
      <c r="O306" s="25" t="s">
        <v>1398</v>
      </c>
      <c r="P306" s="75" t="s">
        <v>1399</v>
      </c>
      <c r="Q306" s="69">
        <v>34002</v>
      </c>
      <c r="R306" s="63">
        <v>34002</v>
      </c>
      <c r="S306" s="24" t="s">
        <v>80</v>
      </c>
      <c r="T306" s="54" t="s">
        <v>81</v>
      </c>
      <c r="U306" s="18">
        <v>36475</v>
      </c>
      <c r="V306" s="18">
        <v>36475</v>
      </c>
      <c r="W306" s="18" t="s">
        <v>1396</v>
      </c>
      <c r="X306" s="77" t="s">
        <v>1397</v>
      </c>
      <c r="Y306" s="50">
        <f t="shared" si="84"/>
        <v>39501.170885716558</v>
      </c>
      <c r="Z306" s="36">
        <f t="shared" si="85"/>
        <v>28430.714055401419</v>
      </c>
      <c r="AA306" s="35">
        <f t="shared" si="86"/>
        <v>0.71974357766903141</v>
      </c>
      <c r="AB306" s="36">
        <f t="shared" si="87"/>
        <v>67931.884941117984</v>
      </c>
      <c r="AC306" s="36">
        <f t="shared" si="88"/>
        <v>11070.456830315139</v>
      </c>
      <c r="AD306" s="18">
        <f t="shared" si="78"/>
        <v>27607</v>
      </c>
      <c r="AE306" s="18" t="str">
        <f t="shared" si="79"/>
        <v/>
      </c>
      <c r="AF306" s="18">
        <f t="shared" si="80"/>
        <v>29567</v>
      </c>
      <c r="AG306" s="18">
        <f t="shared" si="81"/>
        <v>34002</v>
      </c>
      <c r="AH306" s="18">
        <f t="shared" si="82"/>
        <v>36475</v>
      </c>
      <c r="AI306" s="102">
        <f t="shared" si="83"/>
        <v>31719.881780203894</v>
      </c>
      <c r="AJ306" s="39">
        <f t="shared" si="89"/>
        <v>4050.5603213218128</v>
      </c>
      <c r="AK306" s="35">
        <f t="shared" si="90"/>
        <v>0.12769783788569264</v>
      </c>
      <c r="AL306" s="34"/>
      <c r="AM306" s="42"/>
    </row>
    <row r="307" spans="1:39" s="17" customFormat="1" ht="93" customHeight="1" x14ac:dyDescent="0.25">
      <c r="A307" s="81">
        <v>304</v>
      </c>
      <c r="B307" s="82" t="s">
        <v>381</v>
      </c>
      <c r="C307" s="82" t="s">
        <v>1050</v>
      </c>
      <c r="D307" s="83" t="s">
        <v>1391</v>
      </c>
      <c r="E307" s="64">
        <v>33425</v>
      </c>
      <c r="F307" s="65">
        <v>33425</v>
      </c>
      <c r="G307" s="25" t="s">
        <v>1392</v>
      </c>
      <c r="H307" s="52" t="s">
        <v>1393</v>
      </c>
      <c r="I307" s="62">
        <v>140000</v>
      </c>
      <c r="J307" s="66">
        <v>140000</v>
      </c>
      <c r="K307" s="28" t="s">
        <v>1394</v>
      </c>
      <c r="L307" s="55" t="s">
        <v>1395</v>
      </c>
      <c r="M307" s="67">
        <v>35799</v>
      </c>
      <c r="N307" s="68">
        <v>35799</v>
      </c>
      <c r="O307" s="25" t="s">
        <v>1398</v>
      </c>
      <c r="P307" s="75" t="s">
        <v>1399</v>
      </c>
      <c r="Q307" s="69">
        <v>41169</v>
      </c>
      <c r="R307" s="63">
        <v>41169</v>
      </c>
      <c r="S307" s="24" t="s">
        <v>80</v>
      </c>
      <c r="T307" s="54" t="s">
        <v>81</v>
      </c>
      <c r="U307" s="18">
        <v>44163</v>
      </c>
      <c r="V307" s="18">
        <v>44163</v>
      </c>
      <c r="W307" s="18" t="s">
        <v>1396</v>
      </c>
      <c r="X307" s="77" t="s">
        <v>1397</v>
      </c>
      <c r="Y307" s="50">
        <f t="shared" si="84"/>
        <v>49743.901700685645</v>
      </c>
      <c r="Z307" s="36">
        <f t="shared" si="85"/>
        <v>45528.586428748255</v>
      </c>
      <c r="AA307" s="35">
        <f t="shared" si="86"/>
        <v>0.91525965740883397</v>
      </c>
      <c r="AB307" s="36">
        <f t="shared" si="87"/>
        <v>95272.488129433899</v>
      </c>
      <c r="AC307" s="36">
        <f t="shared" si="88"/>
        <v>4215.3152719373902</v>
      </c>
      <c r="AD307" s="18">
        <f t="shared" si="78"/>
        <v>33425</v>
      </c>
      <c r="AE307" s="18" t="str">
        <f t="shared" si="79"/>
        <v/>
      </c>
      <c r="AF307" s="18">
        <f t="shared" si="80"/>
        <v>35799</v>
      </c>
      <c r="AG307" s="18">
        <f t="shared" si="81"/>
        <v>41169</v>
      </c>
      <c r="AH307" s="18">
        <f t="shared" si="82"/>
        <v>44163</v>
      </c>
      <c r="AI307" s="102">
        <f t="shared" si="83"/>
        <v>38405.44478663287</v>
      </c>
      <c r="AJ307" s="39">
        <f t="shared" si="89"/>
        <v>4904.6533006931286</v>
      </c>
      <c r="AK307" s="35">
        <f t="shared" si="90"/>
        <v>0.12770723859446637</v>
      </c>
      <c r="AL307" s="34"/>
      <c r="AM307" s="42"/>
    </row>
    <row r="308" spans="1:39" s="17" customFormat="1" ht="93" customHeight="1" x14ac:dyDescent="0.25">
      <c r="A308" s="81">
        <v>305</v>
      </c>
      <c r="B308" s="82" t="s">
        <v>382</v>
      </c>
      <c r="C308" s="82" t="s">
        <v>1051</v>
      </c>
      <c r="D308" s="83" t="s">
        <v>1391</v>
      </c>
      <c r="E308" s="64">
        <v>27644</v>
      </c>
      <c r="F308" s="65">
        <v>27644</v>
      </c>
      <c r="G308" s="25" t="s">
        <v>1392</v>
      </c>
      <c r="H308" s="52" t="s">
        <v>1393</v>
      </c>
      <c r="I308" s="62">
        <v>120000</v>
      </c>
      <c r="J308" s="66">
        <v>120000</v>
      </c>
      <c r="K308" s="28" t="s">
        <v>1394</v>
      </c>
      <c r="L308" s="55" t="s">
        <v>1395</v>
      </c>
      <c r="M308" s="67">
        <v>29608</v>
      </c>
      <c r="N308" s="68">
        <v>29608</v>
      </c>
      <c r="O308" s="25" t="s">
        <v>1398</v>
      </c>
      <c r="P308" s="75" t="s">
        <v>1399</v>
      </c>
      <c r="Q308" s="69">
        <v>34049</v>
      </c>
      <c r="R308" s="63">
        <v>34049</v>
      </c>
      <c r="S308" s="24" t="s">
        <v>80</v>
      </c>
      <c r="T308" s="54" t="s">
        <v>81</v>
      </c>
      <c r="U308" s="18">
        <v>36525</v>
      </c>
      <c r="V308" s="18">
        <v>36525</v>
      </c>
      <c r="W308" s="18" t="s">
        <v>1396</v>
      </c>
      <c r="X308" s="77" t="s">
        <v>1397</v>
      </c>
      <c r="Y308" s="50">
        <f t="shared" si="84"/>
        <v>41435.936390328941</v>
      </c>
      <c r="Z308" s="36">
        <f t="shared" si="85"/>
        <v>39530.65004145517</v>
      </c>
      <c r="AA308" s="35">
        <f t="shared" si="86"/>
        <v>0.95401850386761233</v>
      </c>
      <c r="AB308" s="36">
        <f t="shared" si="87"/>
        <v>80966.586431784119</v>
      </c>
      <c r="AC308" s="36">
        <f t="shared" si="88"/>
        <v>1905.2863488737712</v>
      </c>
      <c r="AD308" s="18">
        <f t="shared" si="78"/>
        <v>27644</v>
      </c>
      <c r="AE308" s="18" t="str">
        <f t="shared" si="79"/>
        <v/>
      </c>
      <c r="AF308" s="18">
        <f t="shared" si="80"/>
        <v>29608</v>
      </c>
      <c r="AG308" s="18">
        <f t="shared" si="81"/>
        <v>34049</v>
      </c>
      <c r="AH308" s="18">
        <f t="shared" si="82"/>
        <v>36525</v>
      </c>
      <c r="AI308" s="102">
        <f t="shared" si="83"/>
        <v>31763.337968957516</v>
      </c>
      <c r="AJ308" s="39">
        <f t="shared" si="89"/>
        <v>4056.388253935595</v>
      </c>
      <c r="AK308" s="35">
        <f t="shared" si="90"/>
        <v>0.12770661124784571</v>
      </c>
      <c r="AL308" s="34"/>
      <c r="AM308" s="42"/>
    </row>
    <row r="309" spans="1:39" s="17" customFormat="1" ht="93" customHeight="1" x14ac:dyDescent="0.25">
      <c r="A309" s="81">
        <v>306</v>
      </c>
      <c r="B309" s="82" t="s">
        <v>383</v>
      </c>
      <c r="C309" s="82" t="s">
        <v>1052</v>
      </c>
      <c r="D309" s="83" t="s">
        <v>1391</v>
      </c>
      <c r="E309" s="64">
        <v>36664</v>
      </c>
      <c r="F309" s="65">
        <v>36664</v>
      </c>
      <c r="G309" s="25" t="s">
        <v>1392</v>
      </c>
      <c r="H309" s="52" t="s">
        <v>1393</v>
      </c>
      <c r="I309" s="62">
        <v>120000</v>
      </c>
      <c r="J309" s="66">
        <v>120000</v>
      </c>
      <c r="K309" s="28" t="s">
        <v>1394</v>
      </c>
      <c r="L309" s="55" t="s">
        <v>1395</v>
      </c>
      <c r="M309" s="67">
        <v>39268</v>
      </c>
      <c r="N309" s="68">
        <v>39268</v>
      </c>
      <c r="O309" s="25" t="s">
        <v>1398</v>
      </c>
      <c r="P309" s="75" t="s">
        <v>1399</v>
      </c>
      <c r="Q309" s="69">
        <v>45158</v>
      </c>
      <c r="R309" s="63">
        <v>45158</v>
      </c>
      <c r="S309" s="24" t="s">
        <v>80</v>
      </c>
      <c r="T309" s="54" t="s">
        <v>81</v>
      </c>
      <c r="U309" s="18">
        <v>48443</v>
      </c>
      <c r="V309" s="18">
        <v>48443</v>
      </c>
      <c r="W309" s="18" t="s">
        <v>1396</v>
      </c>
      <c r="X309" s="77" t="s">
        <v>1397</v>
      </c>
      <c r="Y309" s="50">
        <f t="shared" si="84"/>
        <v>51937.987852438608</v>
      </c>
      <c r="Z309" s="36">
        <f t="shared" si="85"/>
        <v>35022.572418370415</v>
      </c>
      <c r="AA309" s="35">
        <f t="shared" si="86"/>
        <v>0.67431515671868725</v>
      </c>
      <c r="AB309" s="36">
        <f t="shared" si="87"/>
        <v>86960.560270809015</v>
      </c>
      <c r="AC309" s="36">
        <f t="shared" si="88"/>
        <v>16915.415434068193</v>
      </c>
      <c r="AD309" s="18">
        <f t="shared" si="78"/>
        <v>36664</v>
      </c>
      <c r="AE309" s="18" t="str">
        <f t="shared" si="79"/>
        <v/>
      </c>
      <c r="AF309" s="18">
        <f t="shared" si="80"/>
        <v>39268</v>
      </c>
      <c r="AG309" s="18">
        <f t="shared" si="81"/>
        <v>45158</v>
      </c>
      <c r="AH309" s="18">
        <f t="shared" si="82"/>
        <v>48443</v>
      </c>
      <c r="AI309" s="102">
        <f t="shared" si="83"/>
        <v>42127.053967370979</v>
      </c>
      <c r="AJ309" s="39">
        <f t="shared" si="89"/>
        <v>5380.0375076139881</v>
      </c>
      <c r="AK309" s="35">
        <f t="shared" si="90"/>
        <v>0.12770979693431764</v>
      </c>
      <c r="AL309" s="34"/>
      <c r="AM309" s="42"/>
    </row>
    <row r="310" spans="1:39" s="17" customFormat="1" ht="93" customHeight="1" x14ac:dyDescent="0.25">
      <c r="A310" s="81">
        <v>307</v>
      </c>
      <c r="B310" s="82" t="s">
        <v>384</v>
      </c>
      <c r="C310" s="82" t="s">
        <v>1053</v>
      </c>
      <c r="D310" s="83" t="s">
        <v>1391</v>
      </c>
      <c r="E310" s="64">
        <v>26737</v>
      </c>
      <c r="F310" s="65">
        <v>26737</v>
      </c>
      <c r="G310" s="25" t="s">
        <v>1392</v>
      </c>
      <c r="H310" s="52" t="s">
        <v>1393</v>
      </c>
      <c r="I310" s="62">
        <v>150000</v>
      </c>
      <c r="J310" s="66">
        <v>150000</v>
      </c>
      <c r="K310" s="28" t="s">
        <v>1394</v>
      </c>
      <c r="L310" s="55" t="s">
        <v>1395</v>
      </c>
      <c r="M310" s="67">
        <v>28636</v>
      </c>
      <c r="N310" s="68">
        <v>28636</v>
      </c>
      <c r="O310" s="25" t="s">
        <v>1398</v>
      </c>
      <c r="P310" s="75" t="s">
        <v>1399</v>
      </c>
      <c r="Q310" s="69">
        <v>32931</v>
      </c>
      <c r="R310" s="63">
        <v>32931</v>
      </c>
      <c r="S310" s="24" t="s">
        <v>80</v>
      </c>
      <c r="T310" s="54" t="s">
        <v>81</v>
      </c>
      <c r="U310" s="18">
        <v>35326</v>
      </c>
      <c r="V310" s="18">
        <v>35326</v>
      </c>
      <c r="W310" s="18" t="s">
        <v>1396</v>
      </c>
      <c r="X310" s="77" t="s">
        <v>1397</v>
      </c>
      <c r="Y310" s="50">
        <f t="shared" si="84"/>
        <v>42185.493546760343</v>
      </c>
      <c r="Z310" s="36">
        <f t="shared" si="85"/>
        <v>53368.036599635176</v>
      </c>
      <c r="AA310" s="35">
        <f t="shared" si="86"/>
        <v>1.2650802944969599</v>
      </c>
      <c r="AB310" s="36">
        <f t="shared" si="87"/>
        <v>95553.530146395526</v>
      </c>
      <c r="AC310" s="36">
        <f t="shared" si="88"/>
        <v>-11182.543052874833</v>
      </c>
      <c r="AD310" s="18">
        <f t="shared" si="78"/>
        <v>26737</v>
      </c>
      <c r="AE310" s="18" t="str">
        <f t="shared" si="79"/>
        <v/>
      </c>
      <c r="AF310" s="18">
        <f t="shared" si="80"/>
        <v>28636</v>
      </c>
      <c r="AG310" s="18">
        <f t="shared" si="81"/>
        <v>32931</v>
      </c>
      <c r="AH310" s="18">
        <f t="shared" si="82"/>
        <v>35326</v>
      </c>
      <c r="AI310" s="102">
        <f t="shared" si="83"/>
        <v>30720.699720703564</v>
      </c>
      <c r="AJ310" s="39">
        <f t="shared" si="89"/>
        <v>3923.0293141907568</v>
      </c>
      <c r="AK310" s="35">
        <f t="shared" si="90"/>
        <v>0.127699868487921</v>
      </c>
      <c r="AL310" s="34"/>
      <c r="AM310" s="42"/>
    </row>
    <row r="311" spans="1:39" s="17" customFormat="1" ht="93" customHeight="1" x14ac:dyDescent="0.25">
      <c r="A311" s="81">
        <v>308</v>
      </c>
      <c r="B311" s="82" t="s">
        <v>385</v>
      </c>
      <c r="C311" s="82" t="s">
        <v>1054</v>
      </c>
      <c r="D311" s="83" t="s">
        <v>1391</v>
      </c>
      <c r="E311" s="64">
        <v>39261</v>
      </c>
      <c r="F311" s="65">
        <v>39261</v>
      </c>
      <c r="G311" s="25" t="s">
        <v>1392</v>
      </c>
      <c r="H311" s="52" t="s">
        <v>1393</v>
      </c>
      <c r="I311" s="62">
        <v>150000</v>
      </c>
      <c r="J311" s="66">
        <v>150000</v>
      </c>
      <c r="K311" s="28" t="s">
        <v>1394</v>
      </c>
      <c r="L311" s="55" t="s">
        <v>1395</v>
      </c>
      <c r="M311" s="67">
        <v>42049</v>
      </c>
      <c r="N311" s="68">
        <v>42049</v>
      </c>
      <c r="O311" s="25" t="s">
        <v>1398</v>
      </c>
      <c r="P311" s="75" t="s">
        <v>1399</v>
      </c>
      <c r="Q311" s="69">
        <v>48357</v>
      </c>
      <c r="R311" s="63">
        <v>48357</v>
      </c>
      <c r="S311" s="24" t="s">
        <v>80</v>
      </c>
      <c r="T311" s="54" t="s">
        <v>81</v>
      </c>
      <c r="U311" s="18">
        <v>51874</v>
      </c>
      <c r="V311" s="18">
        <v>51874</v>
      </c>
      <c r="W311" s="18" t="s">
        <v>1396</v>
      </c>
      <c r="X311" s="77" t="s">
        <v>1397</v>
      </c>
      <c r="Y311" s="50">
        <f t="shared" si="84"/>
        <v>57364.534689648332</v>
      </c>
      <c r="Z311" s="36">
        <f t="shared" si="85"/>
        <v>47050.422184078219</v>
      </c>
      <c r="AA311" s="35">
        <f t="shared" si="86"/>
        <v>0.82020053746846944</v>
      </c>
      <c r="AB311" s="36">
        <f t="shared" si="87"/>
        <v>104414.95687372655</v>
      </c>
      <c r="AC311" s="36">
        <f t="shared" si="88"/>
        <v>10314.112505570112</v>
      </c>
      <c r="AD311" s="18">
        <f t="shared" si="78"/>
        <v>39261</v>
      </c>
      <c r="AE311" s="18" t="str">
        <f t="shared" si="79"/>
        <v/>
      </c>
      <c r="AF311" s="18">
        <f t="shared" si="80"/>
        <v>42049</v>
      </c>
      <c r="AG311" s="18">
        <f t="shared" si="81"/>
        <v>48357</v>
      </c>
      <c r="AH311" s="18">
        <f t="shared" si="82"/>
        <v>51874</v>
      </c>
      <c r="AI311" s="102">
        <f t="shared" si="83"/>
        <v>45110.903893047027</v>
      </c>
      <c r="AJ311" s="39">
        <f t="shared" si="89"/>
        <v>5761.1392608869764</v>
      </c>
      <c r="AK311" s="35">
        <f t="shared" si="90"/>
        <v>0.1277105702547216</v>
      </c>
      <c r="AL311" s="34"/>
      <c r="AM311" s="42"/>
    </row>
    <row r="312" spans="1:39" s="17" customFormat="1" ht="93" customHeight="1" x14ac:dyDescent="0.25">
      <c r="A312" s="81">
        <v>309</v>
      </c>
      <c r="B312" s="82" t="s">
        <v>386</v>
      </c>
      <c r="C312" s="82" t="s">
        <v>1055</v>
      </c>
      <c r="D312" s="83" t="s">
        <v>1391</v>
      </c>
      <c r="E312" s="64">
        <v>37394</v>
      </c>
      <c r="F312" s="65">
        <v>37394</v>
      </c>
      <c r="G312" s="25" t="s">
        <v>1392</v>
      </c>
      <c r="H312" s="52" t="s">
        <v>1393</v>
      </c>
      <c r="I312" s="62">
        <v>180000</v>
      </c>
      <c r="J312" s="66">
        <v>180000</v>
      </c>
      <c r="K312" s="28" t="s">
        <v>1394</v>
      </c>
      <c r="L312" s="55" t="s">
        <v>1395</v>
      </c>
      <c r="M312" s="67">
        <v>40049</v>
      </c>
      <c r="N312" s="68">
        <v>40049</v>
      </c>
      <c r="O312" s="25" t="s">
        <v>1398</v>
      </c>
      <c r="P312" s="75" t="s">
        <v>1399</v>
      </c>
      <c r="Q312" s="69">
        <v>46057</v>
      </c>
      <c r="R312" s="63">
        <v>46057</v>
      </c>
      <c r="S312" s="24" t="s">
        <v>80</v>
      </c>
      <c r="T312" s="54" t="s">
        <v>81</v>
      </c>
      <c r="U312" s="18">
        <v>49407</v>
      </c>
      <c r="V312" s="18">
        <v>49407</v>
      </c>
      <c r="W312" s="18" t="s">
        <v>1396</v>
      </c>
      <c r="X312" s="77" t="s">
        <v>1397</v>
      </c>
      <c r="Y312" s="50">
        <f t="shared" si="84"/>
        <v>57220.289022756886</v>
      </c>
      <c r="Z312" s="36">
        <f t="shared" si="85"/>
        <v>61351.166258678408</v>
      </c>
      <c r="AA312" s="35">
        <f t="shared" si="86"/>
        <v>1.0721925265752965</v>
      </c>
      <c r="AB312" s="36">
        <f t="shared" si="87"/>
        <v>118571.45528143529</v>
      </c>
      <c r="AC312" s="36">
        <f t="shared" si="88"/>
        <v>-4130.8772359215218</v>
      </c>
      <c r="AD312" s="18">
        <f t="shared" si="78"/>
        <v>37394</v>
      </c>
      <c r="AE312" s="18" t="str">
        <f t="shared" si="79"/>
        <v/>
      </c>
      <c r="AF312" s="18">
        <f t="shared" si="80"/>
        <v>40049</v>
      </c>
      <c r="AG312" s="18">
        <f t="shared" si="81"/>
        <v>46057</v>
      </c>
      <c r="AH312" s="18">
        <f t="shared" si="82"/>
        <v>49407</v>
      </c>
      <c r="AI312" s="102">
        <f t="shared" si="83"/>
        <v>42965.456714915737</v>
      </c>
      <c r="AJ312" s="39">
        <f t="shared" si="89"/>
        <v>5487.1022331160066</v>
      </c>
      <c r="AK312" s="35">
        <f t="shared" si="90"/>
        <v>0.12770962193010096</v>
      </c>
      <c r="AL312" s="34"/>
      <c r="AM312" s="42"/>
    </row>
    <row r="313" spans="1:39" s="17" customFormat="1" ht="93" customHeight="1" x14ac:dyDescent="0.25">
      <c r="A313" s="81">
        <v>310</v>
      </c>
      <c r="B313" s="82" t="s">
        <v>387</v>
      </c>
      <c r="C313" s="82" t="s">
        <v>1056</v>
      </c>
      <c r="D313" s="83" t="s">
        <v>1391</v>
      </c>
      <c r="E313" s="64">
        <v>47892</v>
      </c>
      <c r="F313" s="65">
        <v>47892</v>
      </c>
      <c r="G313" s="25" t="s">
        <v>1392</v>
      </c>
      <c r="H313" s="52" t="s">
        <v>1393</v>
      </c>
      <c r="I313" s="62">
        <v>200000</v>
      </c>
      <c r="J313" s="66">
        <v>200000</v>
      </c>
      <c r="K313" s="28" t="s">
        <v>1394</v>
      </c>
      <c r="L313" s="55" t="s">
        <v>1395</v>
      </c>
      <c r="M313" s="67">
        <v>51293</v>
      </c>
      <c r="N313" s="68">
        <v>51293</v>
      </c>
      <c r="O313" s="25" t="s">
        <v>1398</v>
      </c>
      <c r="P313" s="75" t="s">
        <v>1399</v>
      </c>
      <c r="Q313" s="69">
        <v>58987</v>
      </c>
      <c r="R313" s="63">
        <v>58987</v>
      </c>
      <c r="S313" s="24" t="s">
        <v>80</v>
      </c>
      <c r="T313" s="54" t="s">
        <v>81</v>
      </c>
      <c r="U313" s="18">
        <v>63278</v>
      </c>
      <c r="V313" s="18">
        <v>63278</v>
      </c>
      <c r="W313" s="18" t="s">
        <v>1396</v>
      </c>
      <c r="X313" s="77" t="s">
        <v>1397</v>
      </c>
      <c r="Y313" s="50">
        <f t="shared" si="84"/>
        <v>71231.489308332064</v>
      </c>
      <c r="Z313" s="36">
        <f t="shared" si="85"/>
        <v>64969.543760903849</v>
      </c>
      <c r="AA313" s="35">
        <f t="shared" si="86"/>
        <v>0.91209020605588065</v>
      </c>
      <c r="AB313" s="36">
        <f t="shared" si="87"/>
        <v>136201.03306923591</v>
      </c>
      <c r="AC313" s="36">
        <f t="shared" si="88"/>
        <v>6261.9455474282149</v>
      </c>
      <c r="AD313" s="18">
        <f t="shared" si="78"/>
        <v>47892</v>
      </c>
      <c r="AE313" s="18" t="str">
        <f t="shared" si="79"/>
        <v/>
      </c>
      <c r="AF313" s="18">
        <f t="shared" si="80"/>
        <v>51293</v>
      </c>
      <c r="AG313" s="18">
        <f t="shared" si="81"/>
        <v>58987</v>
      </c>
      <c r="AH313" s="18">
        <f t="shared" si="82"/>
        <v>63278</v>
      </c>
      <c r="AI313" s="102">
        <f t="shared" si="83"/>
        <v>55027.848372287961</v>
      </c>
      <c r="AJ313" s="39">
        <f t="shared" si="89"/>
        <v>7027.59657825253</v>
      </c>
      <c r="AK313" s="35">
        <f t="shared" si="90"/>
        <v>0.12770981941194032</v>
      </c>
      <c r="AL313" s="34"/>
      <c r="AM313" s="42"/>
    </row>
    <row r="314" spans="1:39" s="17" customFormat="1" ht="93" customHeight="1" x14ac:dyDescent="0.25">
      <c r="A314" s="81">
        <v>311</v>
      </c>
      <c r="B314" s="82" t="s">
        <v>388</v>
      </c>
      <c r="C314" s="82" t="s">
        <v>1057</v>
      </c>
      <c r="D314" s="83" t="s">
        <v>1391</v>
      </c>
      <c r="E314" s="64">
        <v>39314</v>
      </c>
      <c r="F314" s="65">
        <v>39314</v>
      </c>
      <c r="G314" s="25" t="s">
        <v>1392</v>
      </c>
      <c r="H314" s="52" t="s">
        <v>1393</v>
      </c>
      <c r="I314" s="62">
        <v>220000</v>
      </c>
      <c r="J314" s="66">
        <v>220000</v>
      </c>
      <c r="K314" s="28" t="s">
        <v>1394</v>
      </c>
      <c r="L314" s="55" t="s">
        <v>1395</v>
      </c>
      <c r="M314" s="67">
        <v>42106</v>
      </c>
      <c r="N314" s="68">
        <v>42106</v>
      </c>
      <c r="O314" s="25" t="s">
        <v>1398</v>
      </c>
      <c r="P314" s="75" t="s">
        <v>1399</v>
      </c>
      <c r="Q314" s="69">
        <v>48422</v>
      </c>
      <c r="R314" s="63">
        <v>48422</v>
      </c>
      <c r="S314" s="24" t="s">
        <v>80</v>
      </c>
      <c r="T314" s="54" t="s">
        <v>81</v>
      </c>
      <c r="U314" s="18">
        <v>51944</v>
      </c>
      <c r="V314" s="18">
        <v>51944</v>
      </c>
      <c r="W314" s="18" t="s">
        <v>1396</v>
      </c>
      <c r="X314" s="77" t="s">
        <v>1397</v>
      </c>
      <c r="Y314" s="50">
        <f t="shared" si="84"/>
        <v>61998.103202499726</v>
      </c>
      <c r="Z314" s="36">
        <f t="shared" si="85"/>
        <v>78222.402629937162</v>
      </c>
      <c r="AA314" s="35">
        <f t="shared" si="86"/>
        <v>1.2616902548525595</v>
      </c>
      <c r="AB314" s="36">
        <f t="shared" si="87"/>
        <v>140220.5058324369</v>
      </c>
      <c r="AC314" s="36">
        <f t="shared" si="88"/>
        <v>-16224.299427437436</v>
      </c>
      <c r="AD314" s="18">
        <f t="shared" si="78"/>
        <v>39314</v>
      </c>
      <c r="AE314" s="18" t="str">
        <f t="shared" si="79"/>
        <v/>
      </c>
      <c r="AF314" s="18">
        <f t="shared" si="80"/>
        <v>42106</v>
      </c>
      <c r="AG314" s="18">
        <f t="shared" si="81"/>
        <v>48422</v>
      </c>
      <c r="AH314" s="18">
        <f t="shared" si="82"/>
        <v>51944</v>
      </c>
      <c r="AI314" s="102">
        <f t="shared" si="83"/>
        <v>45171.793401215866</v>
      </c>
      <c r="AJ314" s="39">
        <f t="shared" si="89"/>
        <v>5768.8127894741046</v>
      </c>
      <c r="AK314" s="35">
        <f t="shared" si="90"/>
        <v>0.12770829659640717</v>
      </c>
      <c r="AL314" s="34"/>
      <c r="AM314" s="42"/>
    </row>
    <row r="315" spans="1:39" s="17" customFormat="1" ht="93" customHeight="1" x14ac:dyDescent="0.25">
      <c r="A315" s="81">
        <v>312</v>
      </c>
      <c r="B315" s="82" t="s">
        <v>389</v>
      </c>
      <c r="C315" s="82" t="s">
        <v>1058</v>
      </c>
      <c r="D315" s="83" t="s">
        <v>1391</v>
      </c>
      <c r="E315" s="64">
        <v>141311</v>
      </c>
      <c r="F315" s="65">
        <v>141311</v>
      </c>
      <c r="G315" s="25" t="s">
        <v>1392</v>
      </c>
      <c r="H315" s="52" t="s">
        <v>1393</v>
      </c>
      <c r="I315" s="62">
        <v>300000</v>
      </c>
      <c r="J315" s="66">
        <v>300000</v>
      </c>
      <c r="K315" s="28" t="s">
        <v>1394</v>
      </c>
      <c r="L315" s="55" t="s">
        <v>1395</v>
      </c>
      <c r="M315" s="67">
        <v>151203</v>
      </c>
      <c r="N315" s="68">
        <v>151203</v>
      </c>
      <c r="O315" s="25" t="s">
        <v>1398</v>
      </c>
      <c r="P315" s="75" t="s">
        <v>1399</v>
      </c>
      <c r="Q315" s="69">
        <v>173883</v>
      </c>
      <c r="R315" s="63">
        <v>173883</v>
      </c>
      <c r="S315" s="24" t="s">
        <v>80</v>
      </c>
      <c r="T315" s="54" t="s">
        <v>81</v>
      </c>
      <c r="U315" s="18">
        <v>186530</v>
      </c>
      <c r="V315" s="18">
        <v>186530</v>
      </c>
      <c r="W315" s="18" t="s">
        <v>1396</v>
      </c>
      <c r="X315" s="77" t="s">
        <v>1397</v>
      </c>
      <c r="Y315" s="50">
        <f t="shared" si="84"/>
        <v>183473.22271692284</v>
      </c>
      <c r="Z315" s="36">
        <f t="shared" si="85"/>
        <v>63729.724330958808</v>
      </c>
      <c r="AA315" s="35">
        <f t="shared" si="86"/>
        <v>0.34735163740643571</v>
      </c>
      <c r="AB315" s="36">
        <f t="shared" si="87"/>
        <v>247202.94704788167</v>
      </c>
      <c r="AC315" s="36">
        <f t="shared" si="88"/>
        <v>119743.49838596403</v>
      </c>
      <c r="AD315" s="18">
        <f t="shared" si="78"/>
        <v>141311</v>
      </c>
      <c r="AE315" s="18" t="str">
        <f t="shared" si="79"/>
        <v/>
      </c>
      <c r="AF315" s="18">
        <f t="shared" si="80"/>
        <v>151203</v>
      </c>
      <c r="AG315" s="18">
        <f t="shared" si="81"/>
        <v>173883</v>
      </c>
      <c r="AH315" s="18">
        <f t="shared" si="82"/>
        <v>186530</v>
      </c>
      <c r="AI315" s="102">
        <f t="shared" si="83"/>
        <v>162250.31480577125</v>
      </c>
      <c r="AJ315" s="39">
        <f t="shared" si="89"/>
        <v>20667.750133561545</v>
      </c>
      <c r="AK315" s="35">
        <f t="shared" si="90"/>
        <v>0.12738188001855508</v>
      </c>
      <c r="AL315" s="34"/>
      <c r="AM315" s="42"/>
    </row>
    <row r="316" spans="1:39" s="17" customFormat="1" ht="93" customHeight="1" x14ac:dyDescent="0.25">
      <c r="A316" s="81">
        <v>313</v>
      </c>
      <c r="B316" s="82" t="s">
        <v>390</v>
      </c>
      <c r="C316" s="82" t="s">
        <v>1059</v>
      </c>
      <c r="D316" s="83" t="s">
        <v>1391</v>
      </c>
      <c r="E316" s="64">
        <v>50852</v>
      </c>
      <c r="F316" s="65">
        <v>50852</v>
      </c>
      <c r="G316" s="25" t="s">
        <v>1392</v>
      </c>
      <c r="H316" s="52" t="s">
        <v>1393</v>
      </c>
      <c r="I316" s="62">
        <v>450000</v>
      </c>
      <c r="J316" s="66">
        <v>450000</v>
      </c>
      <c r="K316" s="28" t="s">
        <v>1394</v>
      </c>
      <c r="L316" s="55" t="s">
        <v>1395</v>
      </c>
      <c r="M316" s="67">
        <v>54463</v>
      </c>
      <c r="N316" s="68">
        <v>54463</v>
      </c>
      <c r="O316" s="25" t="s">
        <v>1398</v>
      </c>
      <c r="P316" s="75" t="s">
        <v>1399</v>
      </c>
      <c r="Q316" s="69">
        <v>62632</v>
      </c>
      <c r="R316" s="63">
        <v>62632</v>
      </c>
      <c r="S316" s="24" t="s">
        <v>80</v>
      </c>
      <c r="T316" s="54" t="s">
        <v>81</v>
      </c>
      <c r="U316" s="18">
        <v>67188</v>
      </c>
      <c r="V316" s="18">
        <v>67188</v>
      </c>
      <c r="W316" s="18" t="s">
        <v>1396</v>
      </c>
      <c r="X316" s="77" t="s">
        <v>1397</v>
      </c>
      <c r="Y316" s="50">
        <f t="shared" si="84"/>
        <v>87890.517405736609</v>
      </c>
      <c r="Z316" s="36">
        <f t="shared" si="85"/>
        <v>175076.51569813697</v>
      </c>
      <c r="AA316" s="35">
        <f t="shared" si="86"/>
        <v>1.9919841282753643</v>
      </c>
      <c r="AB316" s="36">
        <f t="shared" si="87"/>
        <v>262967.0331038736</v>
      </c>
      <c r="AC316" s="36">
        <f t="shared" si="88"/>
        <v>-87185.998292400356</v>
      </c>
      <c r="AD316" s="18">
        <f t="shared" si="78"/>
        <v>50852</v>
      </c>
      <c r="AE316" s="18" t="str">
        <f t="shared" si="79"/>
        <v/>
      </c>
      <c r="AF316" s="18">
        <f t="shared" si="80"/>
        <v>54463</v>
      </c>
      <c r="AG316" s="18">
        <f t="shared" si="81"/>
        <v>62632</v>
      </c>
      <c r="AH316" s="18">
        <f t="shared" si="82"/>
        <v>67188</v>
      </c>
      <c r="AI316" s="102">
        <f t="shared" si="83"/>
        <v>58428.454380609764</v>
      </c>
      <c r="AJ316" s="39">
        <f t="shared" si="89"/>
        <v>7461.5008488015774</v>
      </c>
      <c r="AK316" s="35">
        <f t="shared" si="90"/>
        <v>0.1277032043359643</v>
      </c>
      <c r="AL316" s="34"/>
      <c r="AM316" s="42"/>
    </row>
    <row r="317" spans="1:39" s="17" customFormat="1" ht="93" customHeight="1" x14ac:dyDescent="0.25">
      <c r="A317" s="81">
        <v>314</v>
      </c>
      <c r="B317" s="82" t="s">
        <v>391</v>
      </c>
      <c r="C317" s="82" t="s">
        <v>1060</v>
      </c>
      <c r="D317" s="83" t="s">
        <v>1391</v>
      </c>
      <c r="E317" s="64">
        <v>317950</v>
      </c>
      <c r="F317" s="65">
        <v>317950</v>
      </c>
      <c r="G317" s="25" t="s">
        <v>1392</v>
      </c>
      <c r="H317" s="52" t="s">
        <v>1393</v>
      </c>
      <c r="I317" s="62">
        <v>500000</v>
      </c>
      <c r="J317" s="66">
        <v>500000</v>
      </c>
      <c r="K317" s="28" t="s">
        <v>1394</v>
      </c>
      <c r="L317" s="55" t="s">
        <v>1395</v>
      </c>
      <c r="M317" s="67">
        <v>340207</v>
      </c>
      <c r="N317" s="68">
        <v>340207</v>
      </c>
      <c r="O317" s="25" t="s">
        <v>1398</v>
      </c>
      <c r="P317" s="75" t="s">
        <v>1399</v>
      </c>
      <c r="Q317" s="69">
        <v>391238</v>
      </c>
      <c r="R317" s="63">
        <v>391238</v>
      </c>
      <c r="S317" s="24" t="s">
        <v>80</v>
      </c>
      <c r="T317" s="54" t="s">
        <v>81</v>
      </c>
      <c r="U317" s="18">
        <v>419695</v>
      </c>
      <c r="V317" s="18">
        <v>419695</v>
      </c>
      <c r="W317" s="18" t="s">
        <v>1396</v>
      </c>
      <c r="X317" s="77" t="s">
        <v>1397</v>
      </c>
      <c r="Y317" s="50">
        <f t="shared" si="84"/>
        <v>388766.98890208395</v>
      </c>
      <c r="Z317" s="36">
        <f t="shared" si="85"/>
        <v>71730.372573269124</v>
      </c>
      <c r="AA317" s="35">
        <f t="shared" si="86"/>
        <v>0.18450736461920988</v>
      </c>
      <c r="AB317" s="36">
        <f t="shared" si="87"/>
        <v>460497.36147535307</v>
      </c>
      <c r="AC317" s="36">
        <f t="shared" si="88"/>
        <v>317036.61632881482</v>
      </c>
      <c r="AD317" s="18">
        <f t="shared" si="78"/>
        <v>317950</v>
      </c>
      <c r="AE317" s="18" t="str">
        <f t="shared" si="79"/>
        <v/>
      </c>
      <c r="AF317" s="18">
        <f t="shared" si="80"/>
        <v>340207</v>
      </c>
      <c r="AG317" s="18">
        <f t="shared" si="81"/>
        <v>391238</v>
      </c>
      <c r="AH317" s="18">
        <f t="shared" si="82"/>
        <v>419695</v>
      </c>
      <c r="AI317" s="102">
        <f t="shared" si="83"/>
        <v>365064.18238051241</v>
      </c>
      <c r="AJ317" s="39">
        <f t="shared" si="89"/>
        <v>46503.455043684655</v>
      </c>
      <c r="AK317" s="35">
        <f t="shared" si="90"/>
        <v>0.12738432661469193</v>
      </c>
      <c r="AL317" s="34"/>
      <c r="AM317" s="42"/>
    </row>
    <row r="318" spans="1:39" s="17" customFormat="1" ht="93" customHeight="1" x14ac:dyDescent="0.25">
      <c r="A318" s="81">
        <v>315</v>
      </c>
      <c r="B318" s="82" t="s">
        <v>392</v>
      </c>
      <c r="C318" s="82" t="s">
        <v>1061</v>
      </c>
      <c r="D318" s="83" t="s">
        <v>1391</v>
      </c>
      <c r="E318" s="64">
        <v>221817</v>
      </c>
      <c r="F318" s="65">
        <v>221817</v>
      </c>
      <c r="G318" s="25" t="s">
        <v>1392</v>
      </c>
      <c r="H318" s="52" t="s">
        <v>1393</v>
      </c>
      <c r="I318" s="62">
        <v>1200000</v>
      </c>
      <c r="J318" s="66">
        <v>1200000</v>
      </c>
      <c r="K318" s="28" t="s">
        <v>1394</v>
      </c>
      <c r="L318" s="55" t="s">
        <v>1395</v>
      </c>
      <c r="M318" s="67">
        <v>237570</v>
      </c>
      <c r="N318" s="68">
        <v>237570</v>
      </c>
      <c r="O318" s="25" t="s">
        <v>1398</v>
      </c>
      <c r="P318" s="75" t="s">
        <v>1399</v>
      </c>
      <c r="Q318" s="69">
        <v>273205</v>
      </c>
      <c r="R318" s="63">
        <v>273205</v>
      </c>
      <c r="S318" s="24" t="s">
        <v>80</v>
      </c>
      <c r="T318" s="54" t="s">
        <v>81</v>
      </c>
      <c r="U318" s="18">
        <v>293077</v>
      </c>
      <c r="V318" s="18">
        <v>293077</v>
      </c>
      <c r="W318" s="18" t="s">
        <v>1396</v>
      </c>
      <c r="X318" s="77" t="s">
        <v>1397</v>
      </c>
      <c r="Y318" s="50">
        <f t="shared" si="84"/>
        <v>347446.23531186202</v>
      </c>
      <c r="Z318" s="36">
        <f t="shared" si="85"/>
        <v>422923.42298305023</v>
      </c>
      <c r="AA318" s="35">
        <f t="shared" si="86"/>
        <v>1.2172341502087112</v>
      </c>
      <c r="AB318" s="36">
        <f t="shared" si="87"/>
        <v>770369.65829491219</v>
      </c>
      <c r="AC318" s="36">
        <f t="shared" si="88"/>
        <v>-75477.187671188207</v>
      </c>
      <c r="AD318" s="18">
        <f t="shared" si="78"/>
        <v>221817</v>
      </c>
      <c r="AE318" s="18" t="str">
        <f t="shared" si="79"/>
        <v/>
      </c>
      <c r="AF318" s="18">
        <f t="shared" si="80"/>
        <v>237570</v>
      </c>
      <c r="AG318" s="18">
        <f t="shared" si="81"/>
        <v>273205</v>
      </c>
      <c r="AH318" s="18">
        <f t="shared" si="82"/>
        <v>293077</v>
      </c>
      <c r="AI318" s="102">
        <f t="shared" si="83"/>
        <v>254867.3488427772</v>
      </c>
      <c r="AJ318" s="39">
        <f t="shared" si="89"/>
        <v>32548.230636754026</v>
      </c>
      <c r="AK318" s="35">
        <f t="shared" si="90"/>
        <v>0.12770655317183219</v>
      </c>
      <c r="AL318" s="34"/>
      <c r="AM318" s="42"/>
    </row>
    <row r="319" spans="1:39" s="17" customFormat="1" ht="93" customHeight="1" x14ac:dyDescent="0.25">
      <c r="A319" s="81">
        <v>316</v>
      </c>
      <c r="B319" s="82" t="s">
        <v>393</v>
      </c>
      <c r="C319" s="82" t="s">
        <v>1061</v>
      </c>
      <c r="D319" s="83" t="s">
        <v>1391</v>
      </c>
      <c r="E319" s="64">
        <v>915601</v>
      </c>
      <c r="F319" s="65">
        <v>915601</v>
      </c>
      <c r="G319" s="25" t="s">
        <v>1392</v>
      </c>
      <c r="H319" s="52" t="s">
        <v>1393</v>
      </c>
      <c r="I319" s="62">
        <v>2000000</v>
      </c>
      <c r="J319" s="66">
        <v>2000000</v>
      </c>
      <c r="K319" s="28" t="s">
        <v>1394</v>
      </c>
      <c r="L319" s="55" t="s">
        <v>1395</v>
      </c>
      <c r="M319" s="67">
        <v>980625</v>
      </c>
      <c r="N319" s="68">
        <v>980625</v>
      </c>
      <c r="O319" s="25" t="s">
        <v>1398</v>
      </c>
      <c r="P319" s="75" t="s">
        <v>1399</v>
      </c>
      <c r="Q319" s="69">
        <v>1127719</v>
      </c>
      <c r="R319" s="63">
        <v>1127719</v>
      </c>
      <c r="S319" s="24" t="s">
        <v>80</v>
      </c>
      <c r="T319" s="54" t="s">
        <v>81</v>
      </c>
      <c r="U319" s="18">
        <v>1209743</v>
      </c>
      <c r="V319" s="18">
        <v>1209743</v>
      </c>
      <c r="W319" s="18" t="s">
        <v>1396</v>
      </c>
      <c r="X319" s="77" t="s">
        <v>1397</v>
      </c>
      <c r="Y319" s="50">
        <f t="shared" si="84"/>
        <v>1196262.9330486525</v>
      </c>
      <c r="Z319" s="36">
        <f t="shared" si="85"/>
        <v>436865.43539378355</v>
      </c>
      <c r="AA319" s="35">
        <f t="shared" si="86"/>
        <v>0.36519181805662121</v>
      </c>
      <c r="AB319" s="36">
        <f t="shared" si="87"/>
        <v>1633128.368442436</v>
      </c>
      <c r="AC319" s="36">
        <f t="shared" si="88"/>
        <v>759397.49765486899</v>
      </c>
      <c r="AD319" s="18">
        <f t="shared" si="78"/>
        <v>915601</v>
      </c>
      <c r="AE319" s="18" t="str">
        <f t="shared" si="79"/>
        <v/>
      </c>
      <c r="AF319" s="18">
        <f t="shared" si="80"/>
        <v>980625</v>
      </c>
      <c r="AG319" s="18">
        <f t="shared" si="81"/>
        <v>1127719</v>
      </c>
      <c r="AH319" s="18">
        <f t="shared" si="82"/>
        <v>1209743</v>
      </c>
      <c r="AI319" s="102">
        <f t="shared" si="83"/>
        <v>1052024.390229611</v>
      </c>
      <c r="AJ319" s="39">
        <f t="shared" si="89"/>
        <v>134350.69842269769</v>
      </c>
      <c r="AK319" s="35">
        <f t="shared" si="90"/>
        <v>0.12770682853975923</v>
      </c>
      <c r="AL319" s="34"/>
      <c r="AM319" s="42"/>
    </row>
    <row r="320" spans="1:39" s="17" customFormat="1" ht="93" customHeight="1" x14ac:dyDescent="0.25">
      <c r="A320" s="81">
        <v>317</v>
      </c>
      <c r="B320" s="82" t="s">
        <v>394</v>
      </c>
      <c r="C320" s="82" t="s">
        <v>1061</v>
      </c>
      <c r="D320" s="83" t="s">
        <v>1391</v>
      </c>
      <c r="E320" s="64">
        <v>1774212</v>
      </c>
      <c r="F320" s="65">
        <v>1774212</v>
      </c>
      <c r="G320" s="25" t="s">
        <v>1392</v>
      </c>
      <c r="H320" s="52" t="s">
        <v>1393</v>
      </c>
      <c r="I320" s="62">
        <v>2200000</v>
      </c>
      <c r="J320" s="66">
        <v>2200000</v>
      </c>
      <c r="K320" s="28" t="s">
        <v>1394</v>
      </c>
      <c r="L320" s="55" t="s">
        <v>1395</v>
      </c>
      <c r="M320" s="67">
        <v>1900213</v>
      </c>
      <c r="N320" s="68">
        <v>1900213</v>
      </c>
      <c r="O320" s="25" t="s">
        <v>1398</v>
      </c>
      <c r="P320" s="75" t="s">
        <v>1399</v>
      </c>
      <c r="Q320" s="69">
        <v>2185245</v>
      </c>
      <c r="R320" s="63">
        <v>2185245</v>
      </c>
      <c r="S320" s="24" t="s">
        <v>80</v>
      </c>
      <c r="T320" s="54" t="s">
        <v>81</v>
      </c>
      <c r="U320" s="18">
        <v>2344188</v>
      </c>
      <c r="V320" s="18">
        <v>2344188</v>
      </c>
      <c r="W320" s="18" t="s">
        <v>1396</v>
      </c>
      <c r="X320" s="77" t="s">
        <v>1397</v>
      </c>
      <c r="Y320" s="50">
        <f t="shared" si="84"/>
        <v>2069877.3410266347</v>
      </c>
      <c r="Z320" s="36">
        <f t="shared" si="85"/>
        <v>235105.56078557522</v>
      </c>
      <c r="AA320" s="35">
        <f t="shared" si="86"/>
        <v>0.1135842960960023</v>
      </c>
      <c r="AB320" s="36">
        <f t="shared" si="87"/>
        <v>2304982.9018122097</v>
      </c>
      <c r="AC320" s="36">
        <f t="shared" si="88"/>
        <v>1834771.7802410594</v>
      </c>
      <c r="AD320" s="18" t="str">
        <f t="shared" si="78"/>
        <v/>
      </c>
      <c r="AE320" s="18">
        <f t="shared" si="79"/>
        <v>2200000</v>
      </c>
      <c r="AF320" s="18">
        <f t="shared" si="80"/>
        <v>1900213</v>
      </c>
      <c r="AG320" s="18">
        <f t="shared" si="81"/>
        <v>2185245</v>
      </c>
      <c r="AH320" s="18" t="str">
        <f t="shared" si="82"/>
        <v/>
      </c>
      <c r="AI320" s="102">
        <f t="shared" si="83"/>
        <v>2090459.2220463443</v>
      </c>
      <c r="AJ320" s="39">
        <f t="shared" si="89"/>
        <v>168983.82388954671</v>
      </c>
      <c r="AK320" s="35">
        <f t="shared" si="90"/>
        <v>8.0835742743706307E-2</v>
      </c>
      <c r="AL320" s="34"/>
      <c r="AM320" s="42"/>
    </row>
    <row r="321" spans="1:39" s="17" customFormat="1" ht="93" customHeight="1" x14ac:dyDescent="0.25">
      <c r="A321" s="81">
        <v>318</v>
      </c>
      <c r="B321" s="82" t="s">
        <v>395</v>
      </c>
      <c r="C321" s="82" t="s">
        <v>1061</v>
      </c>
      <c r="D321" s="83" t="s">
        <v>1391</v>
      </c>
      <c r="E321" s="64">
        <v>2149979</v>
      </c>
      <c r="F321" s="65">
        <v>2149979</v>
      </c>
      <c r="G321" s="25" t="s">
        <v>1392</v>
      </c>
      <c r="H321" s="52" t="s">
        <v>1393</v>
      </c>
      <c r="I321" s="62">
        <v>2500000</v>
      </c>
      <c r="J321" s="66">
        <v>2500000</v>
      </c>
      <c r="K321" s="28" t="s">
        <v>1394</v>
      </c>
      <c r="L321" s="55" t="s">
        <v>1395</v>
      </c>
      <c r="M321" s="67">
        <v>2302667</v>
      </c>
      <c r="N321" s="68">
        <v>2302667</v>
      </c>
      <c r="O321" s="25" t="s">
        <v>1398</v>
      </c>
      <c r="P321" s="75" t="s">
        <v>1399</v>
      </c>
      <c r="Q321" s="69">
        <v>2648067</v>
      </c>
      <c r="R321" s="63">
        <v>2648067</v>
      </c>
      <c r="S321" s="24" t="s">
        <v>80</v>
      </c>
      <c r="T321" s="54" t="s">
        <v>81</v>
      </c>
      <c r="U321" s="18">
        <v>2840673</v>
      </c>
      <c r="V321" s="18">
        <v>2840673</v>
      </c>
      <c r="W321" s="18" t="s">
        <v>1396</v>
      </c>
      <c r="X321" s="77" t="s">
        <v>1397</v>
      </c>
      <c r="Y321" s="50">
        <f t="shared" si="84"/>
        <v>2476230.7663214677</v>
      </c>
      <c r="Z321" s="36">
        <f t="shared" si="85"/>
        <v>273290.05769914133</v>
      </c>
      <c r="AA321" s="35">
        <f t="shared" si="86"/>
        <v>0.11036534293010332</v>
      </c>
      <c r="AB321" s="36">
        <f t="shared" si="87"/>
        <v>2749520.8240206093</v>
      </c>
      <c r="AC321" s="36">
        <f t="shared" si="88"/>
        <v>2202940.7086223261</v>
      </c>
      <c r="AD321" s="18" t="str">
        <f t="shared" si="78"/>
        <v/>
      </c>
      <c r="AE321" s="18">
        <f t="shared" si="79"/>
        <v>2500000</v>
      </c>
      <c r="AF321" s="18">
        <f t="shared" si="80"/>
        <v>2302667</v>
      </c>
      <c r="AG321" s="18">
        <f t="shared" si="81"/>
        <v>2648067</v>
      </c>
      <c r="AH321" s="18" t="str">
        <f t="shared" si="82"/>
        <v/>
      </c>
      <c r="AI321" s="102">
        <f t="shared" si="83"/>
        <v>2479514.800409839</v>
      </c>
      <c r="AJ321" s="39">
        <f t="shared" si="89"/>
        <v>173284.59701600717</v>
      </c>
      <c r="AK321" s="35">
        <f t="shared" si="90"/>
        <v>6.9886494320326287E-2</v>
      </c>
      <c r="AL321" s="34"/>
      <c r="AM321" s="42"/>
    </row>
    <row r="322" spans="1:39" s="17" customFormat="1" ht="93" customHeight="1" x14ac:dyDescent="0.25">
      <c r="A322" s="81">
        <v>319</v>
      </c>
      <c r="B322" s="82" t="s">
        <v>396</v>
      </c>
      <c r="C322" s="82" t="s">
        <v>1061</v>
      </c>
      <c r="D322" s="83" t="s">
        <v>1391</v>
      </c>
      <c r="E322" s="64">
        <v>486413</v>
      </c>
      <c r="F322" s="65">
        <v>486413</v>
      </c>
      <c r="G322" s="25" t="s">
        <v>1392</v>
      </c>
      <c r="H322" s="52" t="s">
        <v>1393</v>
      </c>
      <c r="I322" s="62">
        <v>1500000</v>
      </c>
      <c r="J322" s="66">
        <v>1500000</v>
      </c>
      <c r="K322" s="28" t="s">
        <v>1394</v>
      </c>
      <c r="L322" s="55" t="s">
        <v>1395</v>
      </c>
      <c r="M322" s="67">
        <v>520957</v>
      </c>
      <c r="N322" s="68">
        <v>520957</v>
      </c>
      <c r="O322" s="25" t="s">
        <v>1398</v>
      </c>
      <c r="P322" s="75" t="s">
        <v>1399</v>
      </c>
      <c r="Q322" s="69">
        <v>599100</v>
      </c>
      <c r="R322" s="63">
        <v>599100</v>
      </c>
      <c r="S322" s="24" t="s">
        <v>80</v>
      </c>
      <c r="T322" s="54" t="s">
        <v>81</v>
      </c>
      <c r="U322" s="18">
        <v>642676</v>
      </c>
      <c r="V322" s="18">
        <v>642676</v>
      </c>
      <c r="W322" s="18" t="s">
        <v>1396</v>
      </c>
      <c r="X322" s="77" t="s">
        <v>1397</v>
      </c>
      <c r="Y322" s="50">
        <f t="shared" si="84"/>
        <v>680891.5466763312</v>
      </c>
      <c r="Z322" s="36">
        <f t="shared" si="85"/>
        <v>423889.10918151692</v>
      </c>
      <c r="AA322" s="35">
        <f t="shared" si="86"/>
        <v>0.62255011279060124</v>
      </c>
      <c r="AB322" s="36">
        <f t="shared" si="87"/>
        <v>1104780.655857848</v>
      </c>
      <c r="AC322" s="36">
        <f t="shared" si="88"/>
        <v>257002.43749481428</v>
      </c>
      <c r="AD322" s="18">
        <f t="shared" si="78"/>
        <v>486413</v>
      </c>
      <c r="AE322" s="18" t="str">
        <f t="shared" si="79"/>
        <v/>
      </c>
      <c r="AF322" s="18">
        <f t="shared" si="80"/>
        <v>520957</v>
      </c>
      <c r="AG322" s="18">
        <f t="shared" si="81"/>
        <v>599100</v>
      </c>
      <c r="AH322" s="18">
        <f t="shared" si="82"/>
        <v>642676</v>
      </c>
      <c r="AI322" s="102">
        <f t="shared" si="83"/>
        <v>558887.77911894373</v>
      </c>
      <c r="AJ322" s="39">
        <f t="shared" si="89"/>
        <v>71373.713800436832</v>
      </c>
      <c r="AK322" s="35">
        <f t="shared" si="90"/>
        <v>0.12770669974740478</v>
      </c>
      <c r="AL322" s="34"/>
      <c r="AM322" s="42"/>
    </row>
    <row r="323" spans="1:39" s="17" customFormat="1" ht="93" customHeight="1" x14ac:dyDescent="0.25">
      <c r="A323" s="81">
        <v>320</v>
      </c>
      <c r="B323" s="82" t="s">
        <v>397</v>
      </c>
      <c r="C323" s="82" t="s">
        <v>1061</v>
      </c>
      <c r="D323" s="83" t="s">
        <v>1391</v>
      </c>
      <c r="E323" s="64">
        <v>2550187</v>
      </c>
      <c r="F323" s="65">
        <v>2550187</v>
      </c>
      <c r="G323" s="25" t="s">
        <v>1392</v>
      </c>
      <c r="H323" s="52" t="s">
        <v>1393</v>
      </c>
      <c r="I323" s="62">
        <v>2800000</v>
      </c>
      <c r="J323" s="66">
        <v>2800000</v>
      </c>
      <c r="K323" s="28" t="s">
        <v>1394</v>
      </c>
      <c r="L323" s="55" t="s">
        <v>1395</v>
      </c>
      <c r="M323" s="67">
        <v>2731296</v>
      </c>
      <c r="N323" s="68">
        <v>2731296</v>
      </c>
      <c r="O323" s="25" t="s">
        <v>1398</v>
      </c>
      <c r="P323" s="75" t="s">
        <v>1399</v>
      </c>
      <c r="Q323" s="69">
        <v>3140991</v>
      </c>
      <c r="R323" s="63">
        <v>3140991</v>
      </c>
      <c r="S323" s="24" t="s">
        <v>80</v>
      </c>
      <c r="T323" s="54" t="s">
        <v>81</v>
      </c>
      <c r="U323" s="18">
        <v>3369450</v>
      </c>
      <c r="V323" s="18">
        <v>3369450</v>
      </c>
      <c r="W323" s="18" t="s">
        <v>1396</v>
      </c>
      <c r="X323" s="77" t="s">
        <v>1397</v>
      </c>
      <c r="Y323" s="50">
        <f t="shared" si="84"/>
        <v>2903654.2851669197</v>
      </c>
      <c r="Z323" s="36">
        <f t="shared" si="85"/>
        <v>330756.75911869016</v>
      </c>
      <c r="AA323" s="35">
        <f t="shared" si="86"/>
        <v>0.11391051641661819</v>
      </c>
      <c r="AB323" s="36">
        <f t="shared" si="87"/>
        <v>3234411.0442856099</v>
      </c>
      <c r="AC323" s="36">
        <f t="shared" si="88"/>
        <v>2572897.5260482295</v>
      </c>
      <c r="AD323" s="18" t="str">
        <f t="shared" si="78"/>
        <v/>
      </c>
      <c r="AE323" s="18">
        <f t="shared" si="79"/>
        <v>2800000</v>
      </c>
      <c r="AF323" s="18">
        <f t="shared" si="80"/>
        <v>2731296</v>
      </c>
      <c r="AG323" s="18">
        <f t="shared" si="81"/>
        <v>3140991</v>
      </c>
      <c r="AH323" s="18" t="str">
        <f t="shared" si="82"/>
        <v/>
      </c>
      <c r="AI323" s="102">
        <f t="shared" si="83"/>
        <v>2885345.5420904872</v>
      </c>
      <c r="AJ323" s="39">
        <f t="shared" si="89"/>
        <v>219410.23020892471</v>
      </c>
      <c r="AK323" s="35">
        <f t="shared" si="90"/>
        <v>7.6042965048116168E-2</v>
      </c>
      <c r="AL323" s="34"/>
      <c r="AM323" s="42"/>
    </row>
    <row r="324" spans="1:39" s="17" customFormat="1" ht="93" customHeight="1" x14ac:dyDescent="0.25">
      <c r="A324" s="81">
        <v>321</v>
      </c>
      <c r="B324" s="82" t="s">
        <v>398</v>
      </c>
      <c r="C324" s="82" t="s">
        <v>1061</v>
      </c>
      <c r="D324" s="83" t="s">
        <v>1391</v>
      </c>
      <c r="E324" s="64">
        <v>1715788</v>
      </c>
      <c r="F324" s="65">
        <v>1715788</v>
      </c>
      <c r="G324" s="25" t="s">
        <v>1392</v>
      </c>
      <c r="H324" s="52" t="s">
        <v>1393</v>
      </c>
      <c r="I324" s="62">
        <v>3000000</v>
      </c>
      <c r="J324" s="66">
        <v>3000000</v>
      </c>
      <c r="K324" s="28" t="s">
        <v>1394</v>
      </c>
      <c r="L324" s="55" t="s">
        <v>1395</v>
      </c>
      <c r="M324" s="67">
        <v>1837640</v>
      </c>
      <c r="N324" s="68">
        <v>1837640</v>
      </c>
      <c r="O324" s="25" t="s">
        <v>1398</v>
      </c>
      <c r="P324" s="75" t="s">
        <v>1399</v>
      </c>
      <c r="Q324" s="69">
        <v>2113287</v>
      </c>
      <c r="R324" s="63">
        <v>2113287</v>
      </c>
      <c r="S324" s="24" t="s">
        <v>80</v>
      </c>
      <c r="T324" s="54" t="s">
        <v>81</v>
      </c>
      <c r="U324" s="18">
        <v>2266996</v>
      </c>
      <c r="V324" s="18">
        <v>2266996</v>
      </c>
      <c r="W324" s="18" t="s">
        <v>1396</v>
      </c>
      <c r="X324" s="77" t="s">
        <v>1397</v>
      </c>
      <c r="Y324" s="50">
        <f t="shared" si="84"/>
        <v>2144128.9976156913</v>
      </c>
      <c r="Z324" s="36">
        <f t="shared" si="85"/>
        <v>504206.00765579956</v>
      </c>
      <c r="AA324" s="35">
        <f t="shared" si="86"/>
        <v>0.2351565639084614</v>
      </c>
      <c r="AB324" s="36">
        <f t="shared" si="87"/>
        <v>2648335.0052714907</v>
      </c>
      <c r="AC324" s="36">
        <f t="shared" si="88"/>
        <v>1639922.9899598917</v>
      </c>
      <c r="AD324" s="18">
        <f t="shared" si="78"/>
        <v>1715788</v>
      </c>
      <c r="AE324" s="18" t="str">
        <f t="shared" si="79"/>
        <v/>
      </c>
      <c r="AF324" s="18">
        <f t="shared" si="80"/>
        <v>1837640</v>
      </c>
      <c r="AG324" s="18">
        <f t="shared" si="81"/>
        <v>2113287</v>
      </c>
      <c r="AH324" s="18">
        <f t="shared" si="82"/>
        <v>2266996</v>
      </c>
      <c r="AI324" s="102">
        <f t="shared" si="83"/>
        <v>1971438.9115420424</v>
      </c>
      <c r="AJ324" s="39">
        <f t="shared" si="89"/>
        <v>251766.74459292009</v>
      </c>
      <c r="AK324" s="35">
        <f t="shared" si="90"/>
        <v>0.12770709917457718</v>
      </c>
      <c r="AL324" s="34"/>
      <c r="AM324" s="42"/>
    </row>
    <row r="325" spans="1:39" s="17" customFormat="1" ht="93" customHeight="1" x14ac:dyDescent="0.25">
      <c r="A325" s="81">
        <v>322</v>
      </c>
      <c r="B325" s="82" t="s">
        <v>399</v>
      </c>
      <c r="C325" s="82" t="s">
        <v>1061</v>
      </c>
      <c r="D325" s="83" t="s">
        <v>1391</v>
      </c>
      <c r="E325" s="64">
        <v>582498</v>
      </c>
      <c r="F325" s="65">
        <v>582498</v>
      </c>
      <c r="G325" s="25" t="s">
        <v>1392</v>
      </c>
      <c r="H325" s="52" t="s">
        <v>1393</v>
      </c>
      <c r="I325" s="62">
        <v>1300000</v>
      </c>
      <c r="J325" s="66">
        <v>1300000</v>
      </c>
      <c r="K325" s="28" t="s">
        <v>1394</v>
      </c>
      <c r="L325" s="55" t="s">
        <v>1395</v>
      </c>
      <c r="M325" s="67">
        <v>623866</v>
      </c>
      <c r="N325" s="68">
        <v>623866</v>
      </c>
      <c r="O325" s="25" t="s">
        <v>1398</v>
      </c>
      <c r="P325" s="75" t="s">
        <v>1399</v>
      </c>
      <c r="Q325" s="69">
        <v>717446</v>
      </c>
      <c r="R325" s="63">
        <v>717446</v>
      </c>
      <c r="S325" s="24" t="s">
        <v>80</v>
      </c>
      <c r="T325" s="54" t="s">
        <v>81</v>
      </c>
      <c r="U325" s="18">
        <v>769629</v>
      </c>
      <c r="V325" s="18">
        <v>769629</v>
      </c>
      <c r="W325" s="18" t="s">
        <v>1396</v>
      </c>
      <c r="X325" s="77" t="s">
        <v>1397</v>
      </c>
      <c r="Y325" s="50">
        <f t="shared" si="84"/>
        <v>764328.31782638817</v>
      </c>
      <c r="Z325" s="36">
        <f t="shared" si="85"/>
        <v>289853.09088088048</v>
      </c>
      <c r="AA325" s="35">
        <f t="shared" si="86"/>
        <v>0.37922589562711789</v>
      </c>
      <c r="AB325" s="36">
        <f t="shared" si="87"/>
        <v>1054181.4087072685</v>
      </c>
      <c r="AC325" s="36">
        <f t="shared" si="88"/>
        <v>474475.22694550769</v>
      </c>
      <c r="AD325" s="18">
        <f t="shared" si="78"/>
        <v>582498</v>
      </c>
      <c r="AE325" s="18" t="str">
        <f t="shared" si="79"/>
        <v/>
      </c>
      <c r="AF325" s="18">
        <f t="shared" si="80"/>
        <v>623866</v>
      </c>
      <c r="AG325" s="18">
        <f t="shared" si="81"/>
        <v>717446</v>
      </c>
      <c r="AH325" s="18">
        <f t="shared" si="82"/>
        <v>769629</v>
      </c>
      <c r="AI325" s="102">
        <f t="shared" si="83"/>
        <v>669289.63551493629</v>
      </c>
      <c r="AJ325" s="39">
        <f t="shared" si="89"/>
        <v>85472.909620046674</v>
      </c>
      <c r="AK325" s="35">
        <f t="shared" si="90"/>
        <v>0.12770690756967384</v>
      </c>
      <c r="AL325" s="34"/>
      <c r="AM325" s="42"/>
    </row>
    <row r="326" spans="1:39" s="17" customFormat="1" ht="93" customHeight="1" x14ac:dyDescent="0.25">
      <c r="A326" s="81">
        <v>323</v>
      </c>
      <c r="B326" s="82" t="s">
        <v>400</v>
      </c>
      <c r="C326" s="82" t="s">
        <v>1061</v>
      </c>
      <c r="D326" s="83" t="s">
        <v>1391</v>
      </c>
      <c r="E326" s="64">
        <v>3867207</v>
      </c>
      <c r="F326" s="65">
        <v>3867207</v>
      </c>
      <c r="G326" s="25" t="s">
        <v>1392</v>
      </c>
      <c r="H326" s="52" t="s">
        <v>1393</v>
      </c>
      <c r="I326" s="62">
        <v>3800000</v>
      </c>
      <c r="J326" s="66">
        <v>3800000</v>
      </c>
      <c r="K326" s="28" t="s">
        <v>1394</v>
      </c>
      <c r="L326" s="55" t="s">
        <v>1395</v>
      </c>
      <c r="M326" s="67">
        <v>4141850</v>
      </c>
      <c r="N326" s="68">
        <v>4141850</v>
      </c>
      <c r="O326" s="25" t="s">
        <v>1398</v>
      </c>
      <c r="P326" s="75" t="s">
        <v>1399</v>
      </c>
      <c r="Q326" s="69">
        <v>4763127</v>
      </c>
      <c r="R326" s="63">
        <v>4763127</v>
      </c>
      <c r="S326" s="24" t="s">
        <v>80</v>
      </c>
      <c r="T326" s="54" t="s">
        <v>81</v>
      </c>
      <c r="U326" s="18">
        <v>5109571</v>
      </c>
      <c r="V326" s="18">
        <v>5109571</v>
      </c>
      <c r="W326" s="18" t="s">
        <v>1396</v>
      </c>
      <c r="X326" s="77" t="s">
        <v>1397</v>
      </c>
      <c r="Y326" s="50">
        <f t="shared" si="84"/>
        <v>4306558.9499068307</v>
      </c>
      <c r="Z326" s="36">
        <f t="shared" si="85"/>
        <v>575674.83215657435</v>
      </c>
      <c r="AA326" s="35">
        <f t="shared" si="86"/>
        <v>0.13367397006582915</v>
      </c>
      <c r="AB326" s="36">
        <f t="shared" si="87"/>
        <v>4882233.782063405</v>
      </c>
      <c r="AC326" s="36">
        <f t="shared" si="88"/>
        <v>3730884.1177502563</v>
      </c>
      <c r="AD326" s="18">
        <f t="shared" si="78"/>
        <v>3867207</v>
      </c>
      <c r="AE326" s="18">
        <f t="shared" si="79"/>
        <v>3800000</v>
      </c>
      <c r="AF326" s="18">
        <f t="shared" si="80"/>
        <v>4141850</v>
      </c>
      <c r="AG326" s="18">
        <f t="shared" si="81"/>
        <v>4763127</v>
      </c>
      <c r="AH326" s="18" t="str">
        <f t="shared" si="82"/>
        <v/>
      </c>
      <c r="AI326" s="102">
        <f t="shared" si="83"/>
        <v>4126357.8247682359</v>
      </c>
      <c r="AJ326" s="39">
        <f t="shared" si="89"/>
        <v>439040.46473113768</v>
      </c>
      <c r="AK326" s="35">
        <f t="shared" si="90"/>
        <v>0.10639902872596783</v>
      </c>
      <c r="AL326" s="34"/>
      <c r="AM326" s="42"/>
    </row>
    <row r="327" spans="1:39" s="17" customFormat="1" ht="93" customHeight="1" x14ac:dyDescent="0.25">
      <c r="A327" s="81">
        <v>324</v>
      </c>
      <c r="B327" s="82" t="s">
        <v>401</v>
      </c>
      <c r="C327" s="82" t="s">
        <v>1061</v>
      </c>
      <c r="D327" s="83" t="s">
        <v>1391</v>
      </c>
      <c r="E327" s="64">
        <v>713826</v>
      </c>
      <c r="F327" s="65">
        <v>713826</v>
      </c>
      <c r="G327" s="25" t="s">
        <v>1392</v>
      </c>
      <c r="H327" s="52" t="s">
        <v>1393</v>
      </c>
      <c r="I327" s="62">
        <v>1500000</v>
      </c>
      <c r="J327" s="66">
        <v>1500000</v>
      </c>
      <c r="K327" s="28" t="s">
        <v>1394</v>
      </c>
      <c r="L327" s="55" t="s">
        <v>1395</v>
      </c>
      <c r="M327" s="67">
        <v>764520</v>
      </c>
      <c r="N327" s="68">
        <v>764520</v>
      </c>
      <c r="O327" s="25" t="s">
        <v>1398</v>
      </c>
      <c r="P327" s="75" t="s">
        <v>1399</v>
      </c>
      <c r="Q327" s="69">
        <v>879198</v>
      </c>
      <c r="R327" s="63">
        <v>879198</v>
      </c>
      <c r="S327" s="24" t="s">
        <v>80</v>
      </c>
      <c r="T327" s="54" t="s">
        <v>81</v>
      </c>
      <c r="U327" s="18">
        <v>943147</v>
      </c>
      <c r="V327" s="18">
        <v>943147</v>
      </c>
      <c r="W327" s="18" t="s">
        <v>1396</v>
      </c>
      <c r="X327" s="77" t="s">
        <v>1397</v>
      </c>
      <c r="Y327" s="50">
        <f t="shared" si="84"/>
        <v>925438.81395034411</v>
      </c>
      <c r="Z327" s="36">
        <f t="shared" si="85"/>
        <v>315129.71931920346</v>
      </c>
      <c r="AA327" s="35">
        <f t="shared" si="86"/>
        <v>0.34051923754314484</v>
      </c>
      <c r="AB327" s="36">
        <f t="shared" si="87"/>
        <v>1240568.5332695476</v>
      </c>
      <c r="AC327" s="36">
        <f t="shared" si="88"/>
        <v>610309.09463114059</v>
      </c>
      <c r="AD327" s="18">
        <f t="shared" si="78"/>
        <v>713826</v>
      </c>
      <c r="AE327" s="18" t="str">
        <f t="shared" si="79"/>
        <v/>
      </c>
      <c r="AF327" s="18">
        <f t="shared" si="80"/>
        <v>764520</v>
      </c>
      <c r="AG327" s="18">
        <f t="shared" si="81"/>
        <v>879198</v>
      </c>
      <c r="AH327" s="18">
        <f t="shared" si="82"/>
        <v>943147</v>
      </c>
      <c r="AI327" s="102">
        <f t="shared" si="83"/>
        <v>820185.0014461088</v>
      </c>
      <c r="AJ327" s="39">
        <f t="shared" si="89"/>
        <v>104743.34683525249</v>
      </c>
      <c r="AK327" s="35">
        <f t="shared" si="90"/>
        <v>0.1277069766584055</v>
      </c>
      <c r="AL327" s="34"/>
      <c r="AM327" s="42"/>
    </row>
    <row r="328" spans="1:39" s="17" customFormat="1" ht="93" customHeight="1" x14ac:dyDescent="0.25">
      <c r="A328" s="81">
        <v>325</v>
      </c>
      <c r="B328" s="82" t="s">
        <v>402</v>
      </c>
      <c r="C328" s="82" t="s">
        <v>1061</v>
      </c>
      <c r="D328" s="83" t="s">
        <v>1391</v>
      </c>
      <c r="E328" s="64">
        <v>955572</v>
      </c>
      <c r="F328" s="65">
        <v>955572</v>
      </c>
      <c r="G328" s="25" t="s">
        <v>1392</v>
      </c>
      <c r="H328" s="52" t="s">
        <v>1393</v>
      </c>
      <c r="I328" s="62">
        <v>1500000</v>
      </c>
      <c r="J328" s="66">
        <v>1500000</v>
      </c>
      <c r="K328" s="28" t="s">
        <v>1394</v>
      </c>
      <c r="L328" s="55" t="s">
        <v>1395</v>
      </c>
      <c r="M328" s="67">
        <v>1023434</v>
      </c>
      <c r="N328" s="68">
        <v>1023434</v>
      </c>
      <c r="O328" s="25" t="s">
        <v>1398</v>
      </c>
      <c r="P328" s="75" t="s">
        <v>1399</v>
      </c>
      <c r="Q328" s="69">
        <v>1176949</v>
      </c>
      <c r="R328" s="63">
        <v>1176949</v>
      </c>
      <c r="S328" s="24" t="s">
        <v>80</v>
      </c>
      <c r="T328" s="54" t="s">
        <v>81</v>
      </c>
      <c r="U328" s="18">
        <v>1262554</v>
      </c>
      <c r="V328" s="18">
        <v>1262554</v>
      </c>
      <c r="W328" s="18" t="s">
        <v>1396</v>
      </c>
      <c r="X328" s="77" t="s">
        <v>1397</v>
      </c>
      <c r="Y328" s="50">
        <f t="shared" si="84"/>
        <v>1168649.8949775859</v>
      </c>
      <c r="Z328" s="36">
        <f t="shared" si="85"/>
        <v>214497.54919392423</v>
      </c>
      <c r="AA328" s="35">
        <f t="shared" si="86"/>
        <v>0.18354303552822224</v>
      </c>
      <c r="AB328" s="36">
        <f t="shared" si="87"/>
        <v>1383147.4441715102</v>
      </c>
      <c r="AC328" s="36">
        <f t="shared" si="88"/>
        <v>954152.34578366159</v>
      </c>
      <c r="AD328" s="18">
        <f t="shared" si="78"/>
        <v>955572</v>
      </c>
      <c r="AE328" s="18" t="str">
        <f t="shared" si="79"/>
        <v/>
      </c>
      <c r="AF328" s="18">
        <f t="shared" si="80"/>
        <v>1023434</v>
      </c>
      <c r="AG328" s="18">
        <f t="shared" si="81"/>
        <v>1176949</v>
      </c>
      <c r="AH328" s="18">
        <f t="shared" si="82"/>
        <v>1262554</v>
      </c>
      <c r="AI328" s="102">
        <f t="shared" si="83"/>
        <v>1097950.3859389254</v>
      </c>
      <c r="AJ328" s="39">
        <f t="shared" si="89"/>
        <v>140215.43577265902</v>
      </c>
      <c r="AK328" s="35">
        <f t="shared" si="90"/>
        <v>0.1277065317052119</v>
      </c>
      <c r="AL328" s="34"/>
      <c r="AM328" s="42"/>
    </row>
    <row r="329" spans="1:39" s="17" customFormat="1" ht="93" customHeight="1" x14ac:dyDescent="0.25">
      <c r="A329" s="81">
        <v>326</v>
      </c>
      <c r="B329" s="82" t="s">
        <v>403</v>
      </c>
      <c r="C329" s="82" t="s">
        <v>1061</v>
      </c>
      <c r="D329" s="83" t="s">
        <v>1391</v>
      </c>
      <c r="E329" s="64">
        <v>1900850</v>
      </c>
      <c r="F329" s="65">
        <v>1900850</v>
      </c>
      <c r="G329" s="25" t="s">
        <v>1392</v>
      </c>
      <c r="H329" s="52" t="s">
        <v>1393</v>
      </c>
      <c r="I329" s="62">
        <v>1700000</v>
      </c>
      <c r="J329" s="66">
        <v>1700000</v>
      </c>
      <c r="K329" s="28" t="s">
        <v>1394</v>
      </c>
      <c r="L329" s="55" t="s">
        <v>1395</v>
      </c>
      <c r="M329" s="67">
        <v>2035845</v>
      </c>
      <c r="N329" s="68">
        <v>2035845</v>
      </c>
      <c r="O329" s="25" t="s">
        <v>1398</v>
      </c>
      <c r="P329" s="75" t="s">
        <v>1399</v>
      </c>
      <c r="Q329" s="69">
        <v>2341222</v>
      </c>
      <c r="R329" s="63">
        <v>2341222</v>
      </c>
      <c r="S329" s="24" t="s">
        <v>80</v>
      </c>
      <c r="T329" s="54" t="s">
        <v>81</v>
      </c>
      <c r="U329" s="18">
        <v>2511510</v>
      </c>
      <c r="V329" s="18">
        <v>2511510</v>
      </c>
      <c r="W329" s="18" t="s">
        <v>1396</v>
      </c>
      <c r="X329" s="77" t="s">
        <v>1397</v>
      </c>
      <c r="Y329" s="50">
        <f t="shared" si="84"/>
        <v>2077321.8886725737</v>
      </c>
      <c r="Z329" s="36">
        <f t="shared" si="85"/>
        <v>328360.61055004725</v>
      </c>
      <c r="AA329" s="35">
        <f t="shared" si="86"/>
        <v>0.15806920070527561</v>
      </c>
      <c r="AB329" s="36">
        <f t="shared" si="87"/>
        <v>2405682.4992226209</v>
      </c>
      <c r="AC329" s="36">
        <f t="shared" si="88"/>
        <v>1748961.2781225266</v>
      </c>
      <c r="AD329" s="18">
        <f t="shared" ref="AD329:AD392" si="91">IF(((IF(AND(F329&lt;=$AB329,F329&gt;=$AC329),F329,""))&lt;=0),"",(IF(AND(F329&lt;=$AB329,F329&gt;=$AC329),F329,"")))</f>
        <v>1900850</v>
      </c>
      <c r="AE329" s="18" t="str">
        <f t="shared" ref="AE329:AE392" si="92">IF(((IF(AND(J329&lt;=$AB329,J329&gt;=$AC329),J329,""))&lt;=0),"",(IF(AND(J329&lt;=$AB329,J329&gt;=$AC329),J329,"")))</f>
        <v/>
      </c>
      <c r="AF329" s="18">
        <f t="shared" ref="AF329:AF392" si="93">IF(((IF(AND(N329&lt;=$AB329,N329&gt;=$AC329),N329,""))&lt;=0),"",(IF(AND(N329&lt;=$AB329,N329&gt;=$AC329),N329,"")))</f>
        <v>2035845</v>
      </c>
      <c r="AG329" s="18">
        <f t="shared" ref="AG329:AG392" si="94">IF(((IF(AND(R329&lt;=$AB329,R329&gt;=$AC329),R329,""))&lt;=0),"",(IF(AND(R329&lt;=$AB329,R329&gt;=$AC329),R329,"")))</f>
        <v>2341222</v>
      </c>
      <c r="AH329" s="18" t="str">
        <f t="shared" ref="AH329:AH392" si="95">IF(((IF(AND(V329&lt;=$AB329,V329&gt;=$AC329),V329,""))&lt;=0),"",(IF(AND(V329&lt;=$AB329,V329&gt;=$AC329),V329,"")))</f>
        <v/>
      </c>
      <c r="AI329" s="102">
        <f t="shared" ref="AI329:AI392" si="96">GEOMEAN(AD329:AH329)</f>
        <v>2084707.1268654326</v>
      </c>
      <c r="AJ329" s="39">
        <f t="shared" si="89"/>
        <v>225612.59588728641</v>
      </c>
      <c r="AK329" s="35">
        <f t="shared" si="90"/>
        <v>0.10822268172820884</v>
      </c>
      <c r="AL329" s="34"/>
      <c r="AM329" s="42"/>
    </row>
    <row r="330" spans="1:39" s="17" customFormat="1" ht="93" customHeight="1" x14ac:dyDescent="0.25">
      <c r="A330" s="81">
        <v>327</v>
      </c>
      <c r="B330" s="82" t="s">
        <v>404</v>
      </c>
      <c r="C330" s="82" t="s">
        <v>1062</v>
      </c>
      <c r="D330" s="83" t="s">
        <v>1391</v>
      </c>
      <c r="E330" s="64">
        <v>10258</v>
      </c>
      <c r="F330" s="65">
        <v>10258</v>
      </c>
      <c r="G330" s="25" t="s">
        <v>1392</v>
      </c>
      <c r="H330" s="52" t="s">
        <v>1393</v>
      </c>
      <c r="I330" s="62">
        <v>10000</v>
      </c>
      <c r="J330" s="66">
        <v>10000</v>
      </c>
      <c r="K330" s="28" t="s">
        <v>1394</v>
      </c>
      <c r="L330" s="55" t="s">
        <v>1395</v>
      </c>
      <c r="M330" s="67">
        <v>10987</v>
      </c>
      <c r="N330" s="68">
        <v>10987</v>
      </c>
      <c r="O330" s="25" t="s">
        <v>1398</v>
      </c>
      <c r="P330" s="75" t="s">
        <v>1399</v>
      </c>
      <c r="Q330" s="69">
        <v>12635</v>
      </c>
      <c r="R330" s="63">
        <v>12635</v>
      </c>
      <c r="S330" s="24" t="s">
        <v>80</v>
      </c>
      <c r="T330" s="54" t="s">
        <v>81</v>
      </c>
      <c r="U330" s="18">
        <v>13554</v>
      </c>
      <c r="V330" s="18">
        <v>13554</v>
      </c>
      <c r="W330" s="18" t="s">
        <v>1396</v>
      </c>
      <c r="X330" s="77" t="s">
        <v>1397</v>
      </c>
      <c r="Y330" s="50">
        <f t="shared" si="84"/>
        <v>11405.567769977592</v>
      </c>
      <c r="Z330" s="36">
        <f t="shared" si="85"/>
        <v>1546.1244128465173</v>
      </c>
      <c r="AA330" s="35">
        <f t="shared" si="86"/>
        <v>0.13555874148732142</v>
      </c>
      <c r="AB330" s="36">
        <f t="shared" si="87"/>
        <v>12951.692182824108</v>
      </c>
      <c r="AC330" s="36">
        <f t="shared" si="88"/>
        <v>9859.4433571310747</v>
      </c>
      <c r="AD330" s="18">
        <f t="shared" si="91"/>
        <v>10258</v>
      </c>
      <c r="AE330" s="18">
        <f t="shared" si="92"/>
        <v>10000</v>
      </c>
      <c r="AF330" s="18">
        <f t="shared" si="93"/>
        <v>10987</v>
      </c>
      <c r="AG330" s="18">
        <f t="shared" si="94"/>
        <v>12635</v>
      </c>
      <c r="AH330" s="18" t="str">
        <f t="shared" si="95"/>
        <v/>
      </c>
      <c r="AI330" s="102">
        <f t="shared" si="96"/>
        <v>10923.939000756922</v>
      </c>
      <c r="AJ330" s="39">
        <f t="shared" si="89"/>
        <v>1186.0800984756468</v>
      </c>
      <c r="AK330" s="35">
        <f t="shared" si="90"/>
        <v>0.10857622862901954</v>
      </c>
      <c r="AL330" s="34"/>
      <c r="AM330" s="42"/>
    </row>
    <row r="331" spans="1:39" s="17" customFormat="1" ht="93" customHeight="1" x14ac:dyDescent="0.25">
      <c r="A331" s="81">
        <v>328</v>
      </c>
      <c r="B331" s="82" t="s">
        <v>405</v>
      </c>
      <c r="C331" s="82" t="s">
        <v>1063</v>
      </c>
      <c r="D331" s="83" t="s">
        <v>1391</v>
      </c>
      <c r="E331" s="64">
        <v>10015</v>
      </c>
      <c r="F331" s="65">
        <v>10015</v>
      </c>
      <c r="G331" s="25" t="s">
        <v>1392</v>
      </c>
      <c r="H331" s="52" t="s">
        <v>1393</v>
      </c>
      <c r="I331" s="62">
        <v>9000</v>
      </c>
      <c r="J331" s="66">
        <v>9000</v>
      </c>
      <c r="K331" s="28" t="s">
        <v>1394</v>
      </c>
      <c r="L331" s="55" t="s">
        <v>1395</v>
      </c>
      <c r="M331" s="67">
        <v>10726</v>
      </c>
      <c r="N331" s="68">
        <v>10726</v>
      </c>
      <c r="O331" s="25" t="s">
        <v>1398</v>
      </c>
      <c r="P331" s="75" t="s">
        <v>1399</v>
      </c>
      <c r="Q331" s="69">
        <v>12335</v>
      </c>
      <c r="R331" s="63">
        <v>12335</v>
      </c>
      <c r="S331" s="24" t="s">
        <v>80</v>
      </c>
      <c r="T331" s="54" t="s">
        <v>81</v>
      </c>
      <c r="U331" s="18">
        <v>13232</v>
      </c>
      <c r="V331" s="18">
        <v>13232</v>
      </c>
      <c r="W331" s="18" t="s">
        <v>1396</v>
      </c>
      <c r="X331" s="77" t="s">
        <v>1397</v>
      </c>
      <c r="Y331" s="50">
        <f t="shared" si="84"/>
        <v>10955.171491000425</v>
      </c>
      <c r="Z331" s="36">
        <f t="shared" si="85"/>
        <v>1716.8559345501335</v>
      </c>
      <c r="AA331" s="35">
        <f t="shared" si="86"/>
        <v>0.15671648188807591</v>
      </c>
      <c r="AB331" s="36">
        <f t="shared" si="87"/>
        <v>12672.027425550557</v>
      </c>
      <c r="AC331" s="36">
        <f t="shared" si="88"/>
        <v>9238.3155564502922</v>
      </c>
      <c r="AD331" s="18">
        <f t="shared" si="91"/>
        <v>10015</v>
      </c>
      <c r="AE331" s="18" t="str">
        <f t="shared" si="92"/>
        <v/>
      </c>
      <c r="AF331" s="18">
        <f t="shared" si="93"/>
        <v>10726</v>
      </c>
      <c r="AG331" s="18">
        <f t="shared" si="94"/>
        <v>12335</v>
      </c>
      <c r="AH331" s="18" t="str">
        <f t="shared" si="95"/>
        <v/>
      </c>
      <c r="AI331" s="102">
        <f t="shared" si="96"/>
        <v>10983.547520741018</v>
      </c>
      <c r="AJ331" s="39">
        <f t="shared" si="89"/>
        <v>1188.6127768677793</v>
      </c>
      <c r="AK331" s="35">
        <f t="shared" si="90"/>
        <v>0.10821756582954976</v>
      </c>
      <c r="AL331" s="34"/>
      <c r="AM331" s="42"/>
    </row>
    <row r="332" spans="1:39" s="17" customFormat="1" ht="93" customHeight="1" x14ac:dyDescent="0.25">
      <c r="A332" s="81">
        <v>329</v>
      </c>
      <c r="B332" s="82" t="s">
        <v>406</v>
      </c>
      <c r="C332" s="82" t="s">
        <v>1064</v>
      </c>
      <c r="D332" s="83" t="s">
        <v>1391</v>
      </c>
      <c r="E332" s="64">
        <v>13678</v>
      </c>
      <c r="F332" s="65">
        <v>13678</v>
      </c>
      <c r="G332" s="25" t="s">
        <v>1392</v>
      </c>
      <c r="H332" s="52" t="s">
        <v>1393</v>
      </c>
      <c r="I332" s="62">
        <v>20000</v>
      </c>
      <c r="J332" s="66">
        <v>20000</v>
      </c>
      <c r="K332" s="28" t="s">
        <v>1394</v>
      </c>
      <c r="L332" s="55" t="s">
        <v>1395</v>
      </c>
      <c r="M332" s="67">
        <v>14649</v>
      </c>
      <c r="N332" s="68">
        <v>14649</v>
      </c>
      <c r="O332" s="25" t="s">
        <v>1398</v>
      </c>
      <c r="P332" s="75" t="s">
        <v>1399</v>
      </c>
      <c r="Q332" s="69">
        <v>16846</v>
      </c>
      <c r="R332" s="63">
        <v>16846</v>
      </c>
      <c r="S332" s="24" t="s">
        <v>80</v>
      </c>
      <c r="T332" s="54" t="s">
        <v>81</v>
      </c>
      <c r="U332" s="18">
        <v>18072</v>
      </c>
      <c r="V332" s="18">
        <v>18072</v>
      </c>
      <c r="W332" s="18" t="s">
        <v>1396</v>
      </c>
      <c r="X332" s="77" t="s">
        <v>1397</v>
      </c>
      <c r="Y332" s="50">
        <f t="shared" si="84"/>
        <v>16491.976894107829</v>
      </c>
      <c r="Z332" s="36">
        <f t="shared" si="85"/>
        <v>2555.3757062318646</v>
      </c>
      <c r="AA332" s="35">
        <f t="shared" si="86"/>
        <v>0.15494659752675474</v>
      </c>
      <c r="AB332" s="36">
        <f t="shared" si="87"/>
        <v>19047.352600339695</v>
      </c>
      <c r="AC332" s="36">
        <f t="shared" si="88"/>
        <v>13936.601187875964</v>
      </c>
      <c r="AD332" s="18" t="str">
        <f t="shared" si="91"/>
        <v/>
      </c>
      <c r="AE332" s="18" t="str">
        <f t="shared" si="92"/>
        <v/>
      </c>
      <c r="AF332" s="18">
        <f t="shared" si="93"/>
        <v>14649</v>
      </c>
      <c r="AG332" s="18">
        <f t="shared" si="94"/>
        <v>16846</v>
      </c>
      <c r="AH332" s="18">
        <f t="shared" si="95"/>
        <v>18072</v>
      </c>
      <c r="AI332" s="102">
        <f t="shared" si="96"/>
        <v>16460.271630975687</v>
      </c>
      <c r="AJ332" s="39">
        <f t="shared" si="89"/>
        <v>1734.3016846365956</v>
      </c>
      <c r="AK332" s="35">
        <f t="shared" si="90"/>
        <v>0.1053628836460334</v>
      </c>
      <c r="AL332" s="34"/>
      <c r="AM332" s="42"/>
    </row>
    <row r="333" spans="1:39" s="17" customFormat="1" ht="93" customHeight="1" x14ac:dyDescent="0.25">
      <c r="A333" s="81">
        <v>330</v>
      </c>
      <c r="B333" s="82" t="s">
        <v>407</v>
      </c>
      <c r="C333" s="82" t="s">
        <v>1065</v>
      </c>
      <c r="D333" s="83" t="s">
        <v>1391</v>
      </c>
      <c r="E333" s="64">
        <v>9759</v>
      </c>
      <c r="F333" s="65">
        <v>9759</v>
      </c>
      <c r="G333" s="25" t="s">
        <v>1392</v>
      </c>
      <c r="H333" s="52" t="s">
        <v>1393</v>
      </c>
      <c r="I333" s="62">
        <v>15000</v>
      </c>
      <c r="J333" s="66">
        <v>15000</v>
      </c>
      <c r="K333" s="28" t="s">
        <v>1394</v>
      </c>
      <c r="L333" s="55" t="s">
        <v>1395</v>
      </c>
      <c r="M333" s="67">
        <v>10453</v>
      </c>
      <c r="N333" s="68">
        <v>10453</v>
      </c>
      <c r="O333" s="25" t="s">
        <v>1398</v>
      </c>
      <c r="P333" s="75" t="s">
        <v>1399</v>
      </c>
      <c r="Q333" s="69">
        <v>12021</v>
      </c>
      <c r="R333" s="63">
        <v>12021</v>
      </c>
      <c r="S333" s="24" t="s">
        <v>80</v>
      </c>
      <c r="T333" s="54" t="s">
        <v>81</v>
      </c>
      <c r="U333" s="18">
        <v>12895</v>
      </c>
      <c r="V333" s="18">
        <v>12895</v>
      </c>
      <c r="W333" s="18" t="s">
        <v>1396</v>
      </c>
      <c r="X333" s="77" t="s">
        <v>1397</v>
      </c>
      <c r="Y333" s="50">
        <f t="shared" si="84"/>
        <v>11885.566717424912</v>
      </c>
      <c r="Z333" s="36">
        <f t="shared" si="85"/>
        <v>2074.4565071362695</v>
      </c>
      <c r="AA333" s="35">
        <f t="shared" si="86"/>
        <v>0.17453576732651704</v>
      </c>
      <c r="AB333" s="36">
        <f t="shared" si="87"/>
        <v>13960.023224561181</v>
      </c>
      <c r="AC333" s="36">
        <f t="shared" si="88"/>
        <v>9811.1102102886434</v>
      </c>
      <c r="AD333" s="18" t="str">
        <f t="shared" si="91"/>
        <v/>
      </c>
      <c r="AE333" s="18" t="str">
        <f t="shared" si="92"/>
        <v/>
      </c>
      <c r="AF333" s="18">
        <f t="shared" si="93"/>
        <v>10453</v>
      </c>
      <c r="AG333" s="18">
        <f t="shared" si="94"/>
        <v>12021</v>
      </c>
      <c r="AH333" s="18">
        <f t="shared" si="95"/>
        <v>12895</v>
      </c>
      <c r="AI333" s="102">
        <f t="shared" si="96"/>
        <v>11745.395123610429</v>
      </c>
      <c r="AJ333" s="39">
        <f t="shared" si="89"/>
        <v>1237.3266882005469</v>
      </c>
      <c r="AK333" s="35">
        <f t="shared" si="90"/>
        <v>0.10534568443025727</v>
      </c>
      <c r="AL333" s="34"/>
      <c r="AM333" s="42"/>
    </row>
    <row r="334" spans="1:39" s="17" customFormat="1" ht="93" customHeight="1" x14ac:dyDescent="0.25">
      <c r="A334" s="81">
        <v>331</v>
      </c>
      <c r="B334" s="82" t="s">
        <v>408</v>
      </c>
      <c r="C334" s="82" t="s">
        <v>1066</v>
      </c>
      <c r="D334" s="83" t="s">
        <v>1391</v>
      </c>
      <c r="E334" s="64">
        <v>15092</v>
      </c>
      <c r="F334" s="65">
        <v>15092</v>
      </c>
      <c r="G334" s="25" t="s">
        <v>1392</v>
      </c>
      <c r="H334" s="52" t="s">
        <v>1393</v>
      </c>
      <c r="I334" s="62">
        <v>25000</v>
      </c>
      <c r="J334" s="66">
        <v>25000</v>
      </c>
      <c r="K334" s="28" t="s">
        <v>1394</v>
      </c>
      <c r="L334" s="55" t="s">
        <v>1395</v>
      </c>
      <c r="M334" s="67">
        <v>16164</v>
      </c>
      <c r="N334" s="68">
        <v>16164</v>
      </c>
      <c r="O334" s="25" t="s">
        <v>1398</v>
      </c>
      <c r="P334" s="75" t="s">
        <v>1399</v>
      </c>
      <c r="Q334" s="69">
        <v>18589</v>
      </c>
      <c r="R334" s="63">
        <v>18589</v>
      </c>
      <c r="S334" s="24" t="s">
        <v>80</v>
      </c>
      <c r="T334" s="54" t="s">
        <v>81</v>
      </c>
      <c r="U334" s="18">
        <v>19941</v>
      </c>
      <c r="V334" s="18">
        <v>19941</v>
      </c>
      <c r="W334" s="18" t="s">
        <v>1396</v>
      </c>
      <c r="X334" s="77" t="s">
        <v>1397</v>
      </c>
      <c r="Y334" s="50">
        <f t="shared" si="84"/>
        <v>18657.253893234923</v>
      </c>
      <c r="Z334" s="36">
        <f t="shared" si="85"/>
        <v>3884.6043170444</v>
      </c>
      <c r="AA334" s="35">
        <f t="shared" si="86"/>
        <v>0.20820879317362714</v>
      </c>
      <c r="AB334" s="36">
        <f t="shared" si="87"/>
        <v>22541.858210279323</v>
      </c>
      <c r="AC334" s="36">
        <f t="shared" si="88"/>
        <v>14772.649576190524</v>
      </c>
      <c r="AD334" s="18">
        <f t="shared" si="91"/>
        <v>15092</v>
      </c>
      <c r="AE334" s="18" t="str">
        <f t="shared" si="92"/>
        <v/>
      </c>
      <c r="AF334" s="18">
        <f t="shared" si="93"/>
        <v>16164</v>
      </c>
      <c r="AG334" s="18">
        <f t="shared" si="94"/>
        <v>18589</v>
      </c>
      <c r="AH334" s="18">
        <f t="shared" si="95"/>
        <v>19941</v>
      </c>
      <c r="AI334" s="102">
        <f t="shared" si="96"/>
        <v>17341.020426432016</v>
      </c>
      <c r="AJ334" s="39">
        <f t="shared" si="89"/>
        <v>2214.8222652544077</v>
      </c>
      <c r="AK334" s="35">
        <f t="shared" si="90"/>
        <v>0.12772156486699418</v>
      </c>
      <c r="AL334" s="34"/>
      <c r="AM334" s="42"/>
    </row>
    <row r="335" spans="1:39" s="17" customFormat="1" ht="93" customHeight="1" x14ac:dyDescent="0.25">
      <c r="A335" s="81">
        <v>332</v>
      </c>
      <c r="B335" s="82" t="s">
        <v>409</v>
      </c>
      <c r="C335" s="82" t="s">
        <v>1067</v>
      </c>
      <c r="D335" s="83" t="s">
        <v>1391</v>
      </c>
      <c r="E335" s="64">
        <v>13686</v>
      </c>
      <c r="F335" s="65">
        <v>13686</v>
      </c>
      <c r="G335" s="25" t="s">
        <v>1392</v>
      </c>
      <c r="H335" s="52" t="s">
        <v>1393</v>
      </c>
      <c r="I335" s="62">
        <v>25000</v>
      </c>
      <c r="J335" s="66">
        <v>25000</v>
      </c>
      <c r="K335" s="28" t="s">
        <v>1394</v>
      </c>
      <c r="L335" s="55" t="s">
        <v>1395</v>
      </c>
      <c r="M335" s="67">
        <v>14658</v>
      </c>
      <c r="N335" s="68">
        <v>14658</v>
      </c>
      <c r="O335" s="25" t="s">
        <v>1398</v>
      </c>
      <c r="P335" s="75" t="s">
        <v>1399</v>
      </c>
      <c r="Q335" s="69">
        <v>16857</v>
      </c>
      <c r="R335" s="63">
        <v>16857</v>
      </c>
      <c r="S335" s="24" t="s">
        <v>80</v>
      </c>
      <c r="T335" s="54" t="s">
        <v>81</v>
      </c>
      <c r="U335" s="18">
        <v>18083</v>
      </c>
      <c r="V335" s="18">
        <v>18083</v>
      </c>
      <c r="W335" s="18" t="s">
        <v>1396</v>
      </c>
      <c r="X335" s="77" t="s">
        <v>1397</v>
      </c>
      <c r="Y335" s="50">
        <f t="shared" si="84"/>
        <v>17253.15031950338</v>
      </c>
      <c r="Z335" s="36">
        <f t="shared" si="85"/>
        <v>4458.2498471934014</v>
      </c>
      <c r="AA335" s="35">
        <f t="shared" si="86"/>
        <v>0.25840207525194325</v>
      </c>
      <c r="AB335" s="36">
        <f t="shared" si="87"/>
        <v>21711.400166696782</v>
      </c>
      <c r="AC335" s="36">
        <f t="shared" si="88"/>
        <v>12794.900472309979</v>
      </c>
      <c r="AD335" s="18">
        <f t="shared" si="91"/>
        <v>13686</v>
      </c>
      <c r="AE335" s="18" t="str">
        <f t="shared" si="92"/>
        <v/>
      </c>
      <c r="AF335" s="18">
        <f t="shared" si="93"/>
        <v>14658</v>
      </c>
      <c r="AG335" s="18">
        <f t="shared" si="94"/>
        <v>16857</v>
      </c>
      <c r="AH335" s="18">
        <f t="shared" si="95"/>
        <v>18083</v>
      </c>
      <c r="AI335" s="102">
        <f t="shared" si="96"/>
        <v>15725.356705577917</v>
      </c>
      <c r="AJ335" s="39">
        <f t="shared" si="89"/>
        <v>2008.3769566493238</v>
      </c>
      <c r="AK335" s="35">
        <f t="shared" si="90"/>
        <v>0.12771582827987205</v>
      </c>
      <c r="AL335" s="34"/>
      <c r="AM335" s="42"/>
    </row>
    <row r="336" spans="1:39" s="17" customFormat="1" ht="93" customHeight="1" x14ac:dyDescent="0.25">
      <c r="A336" s="81">
        <v>333</v>
      </c>
      <c r="B336" s="82" t="s">
        <v>410</v>
      </c>
      <c r="C336" s="82" t="s">
        <v>1068</v>
      </c>
      <c r="D336" s="83" t="s">
        <v>1391</v>
      </c>
      <c r="E336" s="64">
        <v>13860</v>
      </c>
      <c r="F336" s="65">
        <v>13860</v>
      </c>
      <c r="G336" s="25" t="s">
        <v>1392</v>
      </c>
      <c r="H336" s="52" t="s">
        <v>1393</v>
      </c>
      <c r="I336" s="62">
        <v>25000</v>
      </c>
      <c r="J336" s="66">
        <v>25000</v>
      </c>
      <c r="K336" s="28" t="s">
        <v>1394</v>
      </c>
      <c r="L336" s="55" t="s">
        <v>1395</v>
      </c>
      <c r="M336" s="67">
        <v>14844</v>
      </c>
      <c r="N336" s="68">
        <v>14844</v>
      </c>
      <c r="O336" s="25" t="s">
        <v>1398</v>
      </c>
      <c r="P336" s="75" t="s">
        <v>1399</v>
      </c>
      <c r="Q336" s="69">
        <v>17071</v>
      </c>
      <c r="R336" s="63">
        <v>17071</v>
      </c>
      <c r="S336" s="24" t="s">
        <v>80</v>
      </c>
      <c r="T336" s="54" t="s">
        <v>81</v>
      </c>
      <c r="U336" s="18">
        <v>18313</v>
      </c>
      <c r="V336" s="18">
        <v>18313</v>
      </c>
      <c r="W336" s="18" t="s">
        <v>1396</v>
      </c>
      <c r="X336" s="77" t="s">
        <v>1397</v>
      </c>
      <c r="Y336" s="50">
        <f t="shared" si="84"/>
        <v>17428.279993908505</v>
      </c>
      <c r="Z336" s="36">
        <f t="shared" si="85"/>
        <v>4384.478224372886</v>
      </c>
      <c r="AA336" s="35">
        <f t="shared" si="86"/>
        <v>0.25157262942214259</v>
      </c>
      <c r="AB336" s="36">
        <f t="shared" si="87"/>
        <v>21812.758218281393</v>
      </c>
      <c r="AC336" s="36">
        <f t="shared" si="88"/>
        <v>13043.801769535619</v>
      </c>
      <c r="AD336" s="18">
        <f t="shared" si="91"/>
        <v>13860</v>
      </c>
      <c r="AE336" s="18" t="str">
        <f t="shared" si="92"/>
        <v/>
      </c>
      <c r="AF336" s="18">
        <f t="shared" si="93"/>
        <v>14844</v>
      </c>
      <c r="AG336" s="18">
        <f t="shared" si="94"/>
        <v>17071</v>
      </c>
      <c r="AH336" s="18">
        <f t="shared" si="95"/>
        <v>18313</v>
      </c>
      <c r="AI336" s="102">
        <f t="shared" si="96"/>
        <v>15925.136313346571</v>
      </c>
      <c r="AJ336" s="39">
        <f t="shared" si="89"/>
        <v>2033.9624709746572</v>
      </c>
      <c r="AK336" s="35">
        <f t="shared" si="90"/>
        <v>0.1277202550078036</v>
      </c>
      <c r="AL336" s="34"/>
      <c r="AM336" s="42"/>
    </row>
    <row r="337" spans="1:39" s="17" customFormat="1" ht="93" customHeight="1" x14ac:dyDescent="0.25">
      <c r="A337" s="81">
        <v>334</v>
      </c>
      <c r="B337" s="82" t="s">
        <v>411</v>
      </c>
      <c r="C337" s="82" t="s">
        <v>1069</v>
      </c>
      <c r="D337" s="83" t="s">
        <v>1391</v>
      </c>
      <c r="E337" s="64">
        <v>30605</v>
      </c>
      <c r="F337" s="65">
        <v>30605</v>
      </c>
      <c r="G337" s="25" t="s">
        <v>1392</v>
      </c>
      <c r="H337" s="52" t="s">
        <v>1393</v>
      </c>
      <c r="I337" s="62">
        <v>60000</v>
      </c>
      <c r="J337" s="66">
        <v>60000</v>
      </c>
      <c r="K337" s="28" t="s">
        <v>1394</v>
      </c>
      <c r="L337" s="55" t="s">
        <v>1395</v>
      </c>
      <c r="M337" s="67">
        <v>32779</v>
      </c>
      <c r="N337" s="68">
        <v>32779</v>
      </c>
      <c r="O337" s="25" t="s">
        <v>1398</v>
      </c>
      <c r="P337" s="75" t="s">
        <v>1399</v>
      </c>
      <c r="Q337" s="69">
        <v>37696</v>
      </c>
      <c r="R337" s="63">
        <v>37696</v>
      </c>
      <c r="S337" s="24" t="s">
        <v>80</v>
      </c>
      <c r="T337" s="54" t="s">
        <v>81</v>
      </c>
      <c r="U337" s="18">
        <v>40437</v>
      </c>
      <c r="V337" s="18">
        <v>40437</v>
      </c>
      <c r="W337" s="18" t="s">
        <v>1396</v>
      </c>
      <c r="X337" s="77" t="s">
        <v>1397</v>
      </c>
      <c r="Y337" s="50">
        <f t="shared" si="84"/>
        <v>39131.158557145995</v>
      </c>
      <c r="Z337" s="36">
        <f t="shared" si="85"/>
        <v>11677.414024517584</v>
      </c>
      <c r="AA337" s="35">
        <f t="shared" si="86"/>
        <v>0.29841728318532229</v>
      </c>
      <c r="AB337" s="36">
        <f t="shared" si="87"/>
        <v>50808.572581663582</v>
      </c>
      <c r="AC337" s="36">
        <f t="shared" si="88"/>
        <v>27453.744532628411</v>
      </c>
      <c r="AD337" s="18">
        <f t="shared" si="91"/>
        <v>30605</v>
      </c>
      <c r="AE337" s="18" t="str">
        <f t="shared" si="92"/>
        <v/>
      </c>
      <c r="AF337" s="18">
        <f t="shared" si="93"/>
        <v>32779</v>
      </c>
      <c r="AG337" s="18">
        <f t="shared" si="94"/>
        <v>37696</v>
      </c>
      <c r="AH337" s="18">
        <f t="shared" si="95"/>
        <v>40437</v>
      </c>
      <c r="AI337" s="102">
        <f t="shared" si="96"/>
        <v>35165.400682494801</v>
      </c>
      <c r="AJ337" s="39">
        <f t="shared" si="89"/>
        <v>4490.8398898943915</v>
      </c>
      <c r="AK337" s="35">
        <f t="shared" si="90"/>
        <v>0.12770620560936519</v>
      </c>
      <c r="AL337" s="34"/>
      <c r="AM337" s="42"/>
    </row>
    <row r="338" spans="1:39" s="17" customFormat="1" ht="93" customHeight="1" x14ac:dyDescent="0.25">
      <c r="A338" s="81">
        <v>335</v>
      </c>
      <c r="B338" s="82" t="s">
        <v>412</v>
      </c>
      <c r="C338" s="82" t="s">
        <v>1070</v>
      </c>
      <c r="D338" s="83" t="s">
        <v>1391</v>
      </c>
      <c r="E338" s="64">
        <v>37754</v>
      </c>
      <c r="F338" s="65">
        <v>37754</v>
      </c>
      <c r="G338" s="25" t="s">
        <v>1392</v>
      </c>
      <c r="H338" s="52" t="s">
        <v>1393</v>
      </c>
      <c r="I338" s="62">
        <v>100000</v>
      </c>
      <c r="J338" s="66">
        <v>100000</v>
      </c>
      <c r="K338" s="28" t="s">
        <v>1394</v>
      </c>
      <c r="L338" s="55" t="s">
        <v>1395</v>
      </c>
      <c r="M338" s="67">
        <v>40435</v>
      </c>
      <c r="N338" s="68">
        <v>40435</v>
      </c>
      <c r="O338" s="25" t="s">
        <v>1398</v>
      </c>
      <c r="P338" s="75" t="s">
        <v>1399</v>
      </c>
      <c r="Q338" s="69">
        <v>46500</v>
      </c>
      <c r="R338" s="63">
        <v>46500</v>
      </c>
      <c r="S338" s="24" t="s">
        <v>80</v>
      </c>
      <c r="T338" s="54" t="s">
        <v>81</v>
      </c>
      <c r="U338" s="18">
        <v>49883</v>
      </c>
      <c r="V338" s="18">
        <v>49883</v>
      </c>
      <c r="W338" s="18" t="s">
        <v>1396</v>
      </c>
      <c r="X338" s="77" t="s">
        <v>1397</v>
      </c>
      <c r="Y338" s="50">
        <f t="shared" si="84"/>
        <v>51265.498792576218</v>
      </c>
      <c r="Z338" s="36">
        <f t="shared" si="85"/>
        <v>25656.192201883743</v>
      </c>
      <c r="AA338" s="35">
        <f t="shared" si="86"/>
        <v>0.50045728230774633</v>
      </c>
      <c r="AB338" s="36">
        <f t="shared" si="87"/>
        <v>76921.690994459961</v>
      </c>
      <c r="AC338" s="36">
        <f t="shared" si="88"/>
        <v>25609.306590692475</v>
      </c>
      <c r="AD338" s="18">
        <f t="shared" si="91"/>
        <v>37754</v>
      </c>
      <c r="AE338" s="18" t="str">
        <f t="shared" si="92"/>
        <v/>
      </c>
      <c r="AF338" s="18">
        <f t="shared" si="93"/>
        <v>40435</v>
      </c>
      <c r="AG338" s="18">
        <f t="shared" si="94"/>
        <v>46500</v>
      </c>
      <c r="AH338" s="18">
        <f t="shared" si="95"/>
        <v>49883</v>
      </c>
      <c r="AI338" s="102">
        <f t="shared" si="96"/>
        <v>43379.194562801131</v>
      </c>
      <c r="AJ338" s="39">
        <f t="shared" si="89"/>
        <v>5539.9047524904854</v>
      </c>
      <c r="AK338" s="35">
        <f t="shared" si="90"/>
        <v>0.1277087970010653</v>
      </c>
      <c r="AL338" s="34"/>
      <c r="AM338" s="42"/>
    </row>
    <row r="339" spans="1:39" s="17" customFormat="1" ht="93" customHeight="1" x14ac:dyDescent="0.25">
      <c r="A339" s="81">
        <v>336</v>
      </c>
      <c r="B339" s="82" t="s">
        <v>413</v>
      </c>
      <c r="C339" s="82" t="s">
        <v>1071</v>
      </c>
      <c r="D339" s="83" t="s">
        <v>1391</v>
      </c>
      <c r="E339" s="64">
        <v>27292</v>
      </c>
      <c r="F339" s="65">
        <v>27292</v>
      </c>
      <c r="G339" s="25" t="s">
        <v>1392</v>
      </c>
      <c r="H339" s="52" t="s">
        <v>1393</v>
      </c>
      <c r="I339" s="62">
        <v>100000</v>
      </c>
      <c r="J339" s="66">
        <v>100000</v>
      </c>
      <c r="K339" s="28" t="s">
        <v>1394</v>
      </c>
      <c r="L339" s="55" t="s">
        <v>1395</v>
      </c>
      <c r="M339" s="67">
        <v>29230</v>
      </c>
      <c r="N339" s="68">
        <v>29230</v>
      </c>
      <c r="O339" s="25" t="s">
        <v>1398</v>
      </c>
      <c r="P339" s="75" t="s">
        <v>1399</v>
      </c>
      <c r="Q339" s="69">
        <v>33614</v>
      </c>
      <c r="R339" s="63">
        <v>33614</v>
      </c>
      <c r="S339" s="24" t="s">
        <v>80</v>
      </c>
      <c r="T339" s="54" t="s">
        <v>81</v>
      </c>
      <c r="U339" s="18">
        <v>36059</v>
      </c>
      <c r="V339" s="18">
        <v>36059</v>
      </c>
      <c r="W339" s="18" t="s">
        <v>1396</v>
      </c>
      <c r="X339" s="77" t="s">
        <v>1397</v>
      </c>
      <c r="Y339" s="50">
        <f t="shared" si="84"/>
        <v>39543.910130253666</v>
      </c>
      <c r="Z339" s="36">
        <f t="shared" si="85"/>
        <v>30808.128132036843</v>
      </c>
      <c r="AA339" s="35">
        <f t="shared" si="86"/>
        <v>0.77908654026771673</v>
      </c>
      <c r="AB339" s="36">
        <f t="shared" si="87"/>
        <v>70352.038262290502</v>
      </c>
      <c r="AC339" s="36">
        <f t="shared" si="88"/>
        <v>8735.7819982168221</v>
      </c>
      <c r="AD339" s="18">
        <f t="shared" si="91"/>
        <v>27292</v>
      </c>
      <c r="AE339" s="18" t="str">
        <f t="shared" si="92"/>
        <v/>
      </c>
      <c r="AF339" s="18">
        <f t="shared" si="93"/>
        <v>29230</v>
      </c>
      <c r="AG339" s="18">
        <f t="shared" si="94"/>
        <v>33614</v>
      </c>
      <c r="AH339" s="18">
        <f t="shared" si="95"/>
        <v>36059</v>
      </c>
      <c r="AI339" s="102">
        <f t="shared" si="96"/>
        <v>31358.083561418684</v>
      </c>
      <c r="AJ339" s="39">
        <f t="shared" si="89"/>
        <v>4004.3365971573035</v>
      </c>
      <c r="AK339" s="35">
        <f t="shared" si="90"/>
        <v>0.12769710844459978</v>
      </c>
      <c r="AL339" s="34"/>
      <c r="AM339" s="42"/>
    </row>
    <row r="340" spans="1:39" s="17" customFormat="1" ht="93" customHeight="1" x14ac:dyDescent="0.25">
      <c r="A340" s="81">
        <v>337</v>
      </c>
      <c r="B340" s="82" t="s">
        <v>414</v>
      </c>
      <c r="C340" s="82" t="s">
        <v>1072</v>
      </c>
      <c r="D340" s="83" t="s">
        <v>1391</v>
      </c>
      <c r="E340" s="64">
        <v>50294</v>
      </c>
      <c r="F340" s="65">
        <v>50294</v>
      </c>
      <c r="G340" s="25" t="s">
        <v>1392</v>
      </c>
      <c r="H340" s="52" t="s">
        <v>1393</v>
      </c>
      <c r="I340" s="62">
        <v>120000</v>
      </c>
      <c r="J340" s="66">
        <v>120000</v>
      </c>
      <c r="K340" s="28" t="s">
        <v>1394</v>
      </c>
      <c r="L340" s="55" t="s">
        <v>1395</v>
      </c>
      <c r="M340" s="67">
        <v>53866</v>
      </c>
      <c r="N340" s="68">
        <v>53866</v>
      </c>
      <c r="O340" s="25" t="s">
        <v>1398</v>
      </c>
      <c r="P340" s="75" t="s">
        <v>1399</v>
      </c>
      <c r="Q340" s="69">
        <v>61946</v>
      </c>
      <c r="R340" s="63">
        <v>61946</v>
      </c>
      <c r="S340" s="24" t="s">
        <v>80</v>
      </c>
      <c r="T340" s="54" t="s">
        <v>81</v>
      </c>
      <c r="U340" s="18">
        <v>66451</v>
      </c>
      <c r="V340" s="18">
        <v>66451</v>
      </c>
      <c r="W340" s="18" t="s">
        <v>1396</v>
      </c>
      <c r="X340" s="77" t="s">
        <v>1397</v>
      </c>
      <c r="Y340" s="50">
        <f t="shared" si="84"/>
        <v>66881.404995640187</v>
      </c>
      <c r="Z340" s="36">
        <f t="shared" si="85"/>
        <v>28393.604293925069</v>
      </c>
      <c r="AA340" s="35">
        <f t="shared" si="86"/>
        <v>0.42453660020712736</v>
      </c>
      <c r="AB340" s="36">
        <f t="shared" si="87"/>
        <v>95275.009289565263</v>
      </c>
      <c r="AC340" s="36">
        <f t="shared" si="88"/>
        <v>38487.800701715118</v>
      </c>
      <c r="AD340" s="18">
        <f t="shared" si="91"/>
        <v>50294</v>
      </c>
      <c r="AE340" s="18" t="str">
        <f t="shared" si="92"/>
        <v/>
      </c>
      <c r="AF340" s="18">
        <f t="shared" si="93"/>
        <v>53866</v>
      </c>
      <c r="AG340" s="18">
        <f t="shared" si="94"/>
        <v>61946</v>
      </c>
      <c r="AH340" s="18">
        <f t="shared" si="95"/>
        <v>66451</v>
      </c>
      <c r="AI340" s="102">
        <f t="shared" si="96"/>
        <v>57787.834898157409</v>
      </c>
      <c r="AJ340" s="39">
        <f t="shared" si="89"/>
        <v>7379.8181267110731</v>
      </c>
      <c r="AK340" s="35">
        <f t="shared" si="90"/>
        <v>0.12770539231512862</v>
      </c>
      <c r="AL340" s="34"/>
      <c r="AM340" s="42"/>
    </row>
    <row r="341" spans="1:39" s="17" customFormat="1" ht="93" customHeight="1" x14ac:dyDescent="0.25">
      <c r="A341" s="81">
        <v>338</v>
      </c>
      <c r="B341" s="82" t="s">
        <v>415</v>
      </c>
      <c r="C341" s="82" t="s">
        <v>1073</v>
      </c>
      <c r="D341" s="83" t="s">
        <v>1391</v>
      </c>
      <c r="E341" s="64">
        <v>317950</v>
      </c>
      <c r="F341" s="65">
        <v>317950</v>
      </c>
      <c r="G341" s="25" t="s">
        <v>1392</v>
      </c>
      <c r="H341" s="52" t="s">
        <v>1393</v>
      </c>
      <c r="I341" s="62">
        <v>300000</v>
      </c>
      <c r="J341" s="66">
        <v>300000</v>
      </c>
      <c r="K341" s="28" t="s">
        <v>1394</v>
      </c>
      <c r="L341" s="55" t="s">
        <v>1395</v>
      </c>
      <c r="M341" s="67">
        <v>340207</v>
      </c>
      <c r="N341" s="68">
        <v>340207</v>
      </c>
      <c r="O341" s="25" t="s">
        <v>1398</v>
      </c>
      <c r="P341" s="75" t="s">
        <v>1399</v>
      </c>
      <c r="Q341" s="69">
        <v>391238</v>
      </c>
      <c r="R341" s="63">
        <v>391238</v>
      </c>
      <c r="S341" s="24" t="s">
        <v>80</v>
      </c>
      <c r="T341" s="54" t="s">
        <v>81</v>
      </c>
      <c r="U341" s="18">
        <v>419695</v>
      </c>
      <c r="V341" s="18">
        <v>419695</v>
      </c>
      <c r="W341" s="18" t="s">
        <v>1396</v>
      </c>
      <c r="X341" s="77" t="s">
        <v>1397</v>
      </c>
      <c r="Y341" s="50">
        <f t="shared" si="84"/>
        <v>351010.1144477732</v>
      </c>
      <c r="Z341" s="36">
        <f t="shared" si="85"/>
        <v>50269.735920332823</v>
      </c>
      <c r="AA341" s="35">
        <f t="shared" si="86"/>
        <v>0.14321449397382666</v>
      </c>
      <c r="AB341" s="36">
        <f t="shared" si="87"/>
        <v>401279.85036810604</v>
      </c>
      <c r="AC341" s="36">
        <f t="shared" si="88"/>
        <v>300740.37852744036</v>
      </c>
      <c r="AD341" s="18">
        <f t="shared" si="91"/>
        <v>317950</v>
      </c>
      <c r="AE341" s="18" t="str">
        <f t="shared" si="92"/>
        <v/>
      </c>
      <c r="AF341" s="18">
        <f t="shared" si="93"/>
        <v>340207</v>
      </c>
      <c r="AG341" s="18">
        <f t="shared" si="94"/>
        <v>391238</v>
      </c>
      <c r="AH341" s="18" t="str">
        <f t="shared" si="95"/>
        <v/>
      </c>
      <c r="AI341" s="102">
        <f t="shared" si="96"/>
        <v>348482.54911948391</v>
      </c>
      <c r="AJ341" s="39">
        <f t="shared" si="89"/>
        <v>37573.634271032839</v>
      </c>
      <c r="AK341" s="35">
        <f t="shared" si="90"/>
        <v>0.10782070541543817</v>
      </c>
      <c r="AL341" s="34"/>
      <c r="AM341" s="42"/>
    </row>
    <row r="342" spans="1:39" s="17" customFormat="1" ht="93" customHeight="1" x14ac:dyDescent="0.25">
      <c r="A342" s="81">
        <v>339</v>
      </c>
      <c r="B342" s="82" t="s">
        <v>416</v>
      </c>
      <c r="C342" s="82" t="s">
        <v>1074</v>
      </c>
      <c r="D342" s="83" t="s">
        <v>1391</v>
      </c>
      <c r="E342" s="64">
        <v>353277</v>
      </c>
      <c r="F342" s="65">
        <v>353277</v>
      </c>
      <c r="G342" s="25" t="s">
        <v>1392</v>
      </c>
      <c r="H342" s="52" t="s">
        <v>1393</v>
      </c>
      <c r="I342" s="62">
        <v>290000</v>
      </c>
      <c r="J342" s="66">
        <v>290000</v>
      </c>
      <c r="K342" s="28" t="s">
        <v>1394</v>
      </c>
      <c r="L342" s="55" t="s">
        <v>1395</v>
      </c>
      <c r="M342" s="67">
        <v>378007</v>
      </c>
      <c r="N342" s="68">
        <v>378007</v>
      </c>
      <c r="O342" s="25" t="s">
        <v>1398</v>
      </c>
      <c r="P342" s="75" t="s">
        <v>1399</v>
      </c>
      <c r="Q342" s="69">
        <v>434708</v>
      </c>
      <c r="R342" s="63">
        <v>434708</v>
      </c>
      <c r="S342" s="24" t="s">
        <v>80</v>
      </c>
      <c r="T342" s="54" t="s">
        <v>81</v>
      </c>
      <c r="U342" s="18">
        <v>466326</v>
      </c>
      <c r="V342" s="18">
        <v>466326</v>
      </c>
      <c r="W342" s="18" t="s">
        <v>1396</v>
      </c>
      <c r="X342" s="77" t="s">
        <v>1397</v>
      </c>
      <c r="Y342" s="50">
        <f t="shared" si="84"/>
        <v>379297.59880459163</v>
      </c>
      <c r="Z342" s="36">
        <f t="shared" si="85"/>
        <v>69216.355894398162</v>
      </c>
      <c r="AA342" s="35">
        <f t="shared" si="86"/>
        <v>0.18248561581339559</v>
      </c>
      <c r="AB342" s="36">
        <f t="shared" si="87"/>
        <v>448513.95469898981</v>
      </c>
      <c r="AC342" s="36">
        <f t="shared" si="88"/>
        <v>310081.24291019345</v>
      </c>
      <c r="AD342" s="18">
        <f t="shared" si="91"/>
        <v>353277</v>
      </c>
      <c r="AE342" s="18" t="str">
        <f t="shared" si="92"/>
        <v/>
      </c>
      <c r="AF342" s="18">
        <f t="shared" si="93"/>
        <v>378007</v>
      </c>
      <c r="AG342" s="18">
        <f t="shared" si="94"/>
        <v>434708</v>
      </c>
      <c r="AH342" s="18" t="str">
        <f t="shared" si="95"/>
        <v/>
      </c>
      <c r="AI342" s="102">
        <f t="shared" si="96"/>
        <v>387202.01871715003</v>
      </c>
      <c r="AJ342" s="39">
        <f t="shared" si="89"/>
        <v>41748.421251587468</v>
      </c>
      <c r="AK342" s="35">
        <f t="shared" si="90"/>
        <v>0.10782077373952063</v>
      </c>
      <c r="AL342" s="34"/>
      <c r="AM342" s="42"/>
    </row>
    <row r="343" spans="1:39" s="17" customFormat="1" ht="93" customHeight="1" x14ac:dyDescent="0.25">
      <c r="A343" s="81">
        <v>340</v>
      </c>
      <c r="B343" s="82" t="s">
        <v>417</v>
      </c>
      <c r="C343" s="82" t="s">
        <v>1075</v>
      </c>
      <c r="D343" s="83" t="s">
        <v>1391</v>
      </c>
      <c r="E343" s="64">
        <v>9893</v>
      </c>
      <c r="F343" s="65">
        <v>9893</v>
      </c>
      <c r="G343" s="25" t="s">
        <v>1392</v>
      </c>
      <c r="H343" s="52" t="s">
        <v>1393</v>
      </c>
      <c r="I343" s="62">
        <v>30000</v>
      </c>
      <c r="J343" s="66">
        <v>30000</v>
      </c>
      <c r="K343" s="28" t="s">
        <v>1394</v>
      </c>
      <c r="L343" s="55" t="s">
        <v>1395</v>
      </c>
      <c r="M343" s="67">
        <v>10595</v>
      </c>
      <c r="N343" s="68">
        <v>10595</v>
      </c>
      <c r="O343" s="25" t="s">
        <v>1398</v>
      </c>
      <c r="P343" s="75" t="s">
        <v>1399</v>
      </c>
      <c r="Q343" s="69">
        <v>12184</v>
      </c>
      <c r="R343" s="63">
        <v>12184</v>
      </c>
      <c r="S343" s="24" t="s">
        <v>80</v>
      </c>
      <c r="T343" s="54" t="s">
        <v>81</v>
      </c>
      <c r="U343" s="18">
        <v>13070</v>
      </c>
      <c r="V343" s="18">
        <v>13070</v>
      </c>
      <c r="W343" s="18" t="s">
        <v>1396</v>
      </c>
      <c r="X343" s="77" t="s">
        <v>1397</v>
      </c>
      <c r="Y343" s="50">
        <f t="shared" si="84"/>
        <v>13801.399921298998</v>
      </c>
      <c r="Z343" s="36">
        <f t="shared" si="85"/>
        <v>8396.876163193072</v>
      </c>
      <c r="AA343" s="35">
        <f t="shared" si="86"/>
        <v>0.60840756815072072</v>
      </c>
      <c r="AB343" s="36">
        <f t="shared" si="87"/>
        <v>22198.27608449207</v>
      </c>
      <c r="AC343" s="36">
        <f t="shared" si="88"/>
        <v>5404.5237581059264</v>
      </c>
      <c r="AD343" s="18">
        <f t="shared" si="91"/>
        <v>9893</v>
      </c>
      <c r="AE343" s="18" t="str">
        <f t="shared" si="92"/>
        <v/>
      </c>
      <c r="AF343" s="18">
        <f t="shared" si="93"/>
        <v>10595</v>
      </c>
      <c r="AG343" s="18">
        <f t="shared" si="94"/>
        <v>12184</v>
      </c>
      <c r="AH343" s="18">
        <f t="shared" si="95"/>
        <v>13070</v>
      </c>
      <c r="AI343" s="102">
        <f t="shared" si="96"/>
        <v>11366.417707580365</v>
      </c>
      <c r="AJ343" s="39">
        <f t="shared" si="89"/>
        <v>1451.1591918187337</v>
      </c>
      <c r="AK343" s="35">
        <f t="shared" si="90"/>
        <v>0.1276707604059758</v>
      </c>
      <c r="AL343" s="34"/>
      <c r="AM343" s="42"/>
    </row>
    <row r="344" spans="1:39" s="17" customFormat="1" ht="93" customHeight="1" x14ac:dyDescent="0.25">
      <c r="A344" s="81">
        <v>341</v>
      </c>
      <c r="B344" s="82" t="s">
        <v>418</v>
      </c>
      <c r="C344" s="82" t="s">
        <v>1076</v>
      </c>
      <c r="D344" s="83" t="s">
        <v>1391</v>
      </c>
      <c r="E344" s="64">
        <v>13319</v>
      </c>
      <c r="F344" s="65">
        <v>13319</v>
      </c>
      <c r="G344" s="25" t="s">
        <v>1392</v>
      </c>
      <c r="H344" s="52" t="s">
        <v>1393</v>
      </c>
      <c r="I344" s="62">
        <v>30000</v>
      </c>
      <c r="J344" s="66">
        <v>30000</v>
      </c>
      <c r="K344" s="28" t="s">
        <v>1394</v>
      </c>
      <c r="L344" s="55" t="s">
        <v>1395</v>
      </c>
      <c r="M344" s="67">
        <v>14265</v>
      </c>
      <c r="N344" s="68">
        <v>14265</v>
      </c>
      <c r="O344" s="25" t="s">
        <v>1398</v>
      </c>
      <c r="P344" s="75" t="s">
        <v>1399</v>
      </c>
      <c r="Q344" s="69">
        <v>16405</v>
      </c>
      <c r="R344" s="63">
        <v>16405</v>
      </c>
      <c r="S344" s="24" t="s">
        <v>80</v>
      </c>
      <c r="T344" s="54" t="s">
        <v>81</v>
      </c>
      <c r="U344" s="18">
        <v>17598</v>
      </c>
      <c r="V344" s="18">
        <v>17598</v>
      </c>
      <c r="W344" s="18" t="s">
        <v>1396</v>
      </c>
      <c r="X344" s="77" t="s">
        <v>1397</v>
      </c>
      <c r="Y344" s="50">
        <f t="shared" si="84"/>
        <v>17508.979713951449</v>
      </c>
      <c r="Z344" s="36">
        <f t="shared" si="85"/>
        <v>6746.5528457131359</v>
      </c>
      <c r="AA344" s="35">
        <f t="shared" si="86"/>
        <v>0.38531958777343089</v>
      </c>
      <c r="AB344" s="36">
        <f t="shared" si="87"/>
        <v>24255.532559664585</v>
      </c>
      <c r="AC344" s="36">
        <f t="shared" si="88"/>
        <v>10762.426868238312</v>
      </c>
      <c r="AD344" s="18">
        <f t="shared" si="91"/>
        <v>13319</v>
      </c>
      <c r="AE344" s="18" t="str">
        <f t="shared" si="92"/>
        <v/>
      </c>
      <c r="AF344" s="18">
        <f t="shared" si="93"/>
        <v>14265</v>
      </c>
      <c r="AG344" s="18">
        <f t="shared" si="94"/>
        <v>16405</v>
      </c>
      <c r="AH344" s="18">
        <f t="shared" si="95"/>
        <v>17598</v>
      </c>
      <c r="AI344" s="102">
        <f t="shared" si="96"/>
        <v>15303.675057325059</v>
      </c>
      <c r="AJ344" s="39">
        <f t="shared" si="89"/>
        <v>1954.4797048490084</v>
      </c>
      <c r="AK344" s="35">
        <f t="shared" si="90"/>
        <v>0.12771309489569321</v>
      </c>
      <c r="AL344" s="34"/>
      <c r="AM344" s="42"/>
    </row>
    <row r="345" spans="1:39" s="17" customFormat="1" ht="93" customHeight="1" x14ac:dyDescent="0.25">
      <c r="A345" s="81">
        <v>342</v>
      </c>
      <c r="B345" s="82" t="s">
        <v>419</v>
      </c>
      <c r="C345" s="82" t="s">
        <v>1077</v>
      </c>
      <c r="D345" s="83" t="s">
        <v>1391</v>
      </c>
      <c r="E345" s="64">
        <v>13387</v>
      </c>
      <c r="F345" s="65">
        <v>13387</v>
      </c>
      <c r="G345" s="25" t="s">
        <v>1392</v>
      </c>
      <c r="H345" s="52" t="s">
        <v>1393</v>
      </c>
      <c r="I345" s="62">
        <v>80000</v>
      </c>
      <c r="J345" s="66">
        <v>80000</v>
      </c>
      <c r="K345" s="28" t="s">
        <v>1394</v>
      </c>
      <c r="L345" s="55" t="s">
        <v>1395</v>
      </c>
      <c r="M345" s="67">
        <v>14338</v>
      </c>
      <c r="N345" s="68">
        <v>14338</v>
      </c>
      <c r="O345" s="25" t="s">
        <v>1398</v>
      </c>
      <c r="P345" s="75" t="s">
        <v>1399</v>
      </c>
      <c r="Q345" s="69">
        <v>16489</v>
      </c>
      <c r="R345" s="63">
        <v>16489</v>
      </c>
      <c r="S345" s="24" t="s">
        <v>80</v>
      </c>
      <c r="T345" s="54" t="s">
        <v>81</v>
      </c>
      <c r="U345" s="18">
        <v>17688</v>
      </c>
      <c r="V345" s="18">
        <v>17688</v>
      </c>
      <c r="W345" s="18" t="s">
        <v>1396</v>
      </c>
      <c r="X345" s="77" t="s">
        <v>1397</v>
      </c>
      <c r="Y345" s="50">
        <f t="shared" si="84"/>
        <v>21390.797420847681</v>
      </c>
      <c r="Z345" s="36">
        <f t="shared" si="85"/>
        <v>28906.344274224644</v>
      </c>
      <c r="AA345" s="35">
        <f t="shared" si="86"/>
        <v>1.3513448659960772</v>
      </c>
      <c r="AB345" s="36">
        <f t="shared" si="87"/>
        <v>50297.141695072321</v>
      </c>
      <c r="AC345" s="36">
        <f t="shared" si="88"/>
        <v>-7515.5468533769636</v>
      </c>
      <c r="AD345" s="18">
        <f t="shared" si="91"/>
        <v>13387</v>
      </c>
      <c r="AE345" s="18" t="str">
        <f t="shared" si="92"/>
        <v/>
      </c>
      <c r="AF345" s="18">
        <f t="shared" si="93"/>
        <v>14338</v>
      </c>
      <c r="AG345" s="18">
        <f t="shared" si="94"/>
        <v>16489</v>
      </c>
      <c r="AH345" s="18">
        <f t="shared" si="95"/>
        <v>17688</v>
      </c>
      <c r="AI345" s="102">
        <f t="shared" si="96"/>
        <v>15381.943852606746</v>
      </c>
      <c r="AJ345" s="39">
        <f t="shared" si="89"/>
        <v>1964.5251334610102</v>
      </c>
      <c r="AK345" s="35">
        <f t="shared" si="90"/>
        <v>0.12771631155889873</v>
      </c>
      <c r="AL345" s="34"/>
      <c r="AM345" s="42"/>
    </row>
    <row r="346" spans="1:39" s="17" customFormat="1" ht="93" customHeight="1" x14ac:dyDescent="0.25">
      <c r="A346" s="81">
        <v>343</v>
      </c>
      <c r="B346" s="82" t="s">
        <v>420</v>
      </c>
      <c r="C346" s="82" t="s">
        <v>1078</v>
      </c>
      <c r="D346" s="83" t="s">
        <v>1391</v>
      </c>
      <c r="E346" s="64">
        <v>26393</v>
      </c>
      <c r="F346" s="65">
        <v>26393</v>
      </c>
      <c r="G346" s="25" t="s">
        <v>1392</v>
      </c>
      <c r="H346" s="52" t="s">
        <v>1393</v>
      </c>
      <c r="I346" s="62">
        <v>120000</v>
      </c>
      <c r="J346" s="66">
        <v>120000</v>
      </c>
      <c r="K346" s="28" t="s">
        <v>1394</v>
      </c>
      <c r="L346" s="55" t="s">
        <v>1395</v>
      </c>
      <c r="M346" s="67">
        <v>28268</v>
      </c>
      <c r="N346" s="68">
        <v>28268</v>
      </c>
      <c r="O346" s="25" t="s">
        <v>1398</v>
      </c>
      <c r="P346" s="75" t="s">
        <v>1399</v>
      </c>
      <c r="Q346" s="69">
        <v>32508</v>
      </c>
      <c r="R346" s="63">
        <v>32508</v>
      </c>
      <c r="S346" s="24" t="s">
        <v>80</v>
      </c>
      <c r="T346" s="54" t="s">
        <v>81</v>
      </c>
      <c r="U346" s="18">
        <v>34872</v>
      </c>
      <c r="V346" s="18">
        <v>34872</v>
      </c>
      <c r="W346" s="18" t="s">
        <v>1396</v>
      </c>
      <c r="X346" s="77" t="s">
        <v>1397</v>
      </c>
      <c r="Y346" s="50">
        <f t="shared" si="84"/>
        <v>39928.816584497734</v>
      </c>
      <c r="Z346" s="36">
        <f t="shared" si="85"/>
        <v>40161.323387059841</v>
      </c>
      <c r="AA346" s="35">
        <f t="shared" si="86"/>
        <v>1.0058230326478641</v>
      </c>
      <c r="AB346" s="36">
        <f t="shared" si="87"/>
        <v>80090.139971557568</v>
      </c>
      <c r="AC346" s="36">
        <f t="shared" si="88"/>
        <v>-232.50680256210762</v>
      </c>
      <c r="AD346" s="18">
        <f t="shared" si="91"/>
        <v>26393</v>
      </c>
      <c r="AE346" s="18" t="str">
        <f t="shared" si="92"/>
        <v/>
      </c>
      <c r="AF346" s="18">
        <f t="shared" si="93"/>
        <v>28268</v>
      </c>
      <c r="AG346" s="18">
        <f t="shared" si="94"/>
        <v>32508</v>
      </c>
      <c r="AH346" s="18">
        <f t="shared" si="95"/>
        <v>34872</v>
      </c>
      <c r="AI346" s="102">
        <f t="shared" si="96"/>
        <v>30325.832848240916</v>
      </c>
      <c r="AJ346" s="39">
        <f t="shared" si="89"/>
        <v>3872.7811174055955</v>
      </c>
      <c r="AK346" s="35">
        <f t="shared" si="90"/>
        <v>0.12770568039420691</v>
      </c>
      <c r="AL346" s="34"/>
      <c r="AM346" s="42"/>
    </row>
    <row r="347" spans="1:39" s="17" customFormat="1" ht="93" customHeight="1" x14ac:dyDescent="0.25">
      <c r="A347" s="81">
        <v>344</v>
      </c>
      <c r="B347" s="82" t="s">
        <v>421</v>
      </c>
      <c r="C347" s="82" t="s">
        <v>1079</v>
      </c>
      <c r="D347" s="83" t="s">
        <v>1391</v>
      </c>
      <c r="E347" s="64">
        <v>18276</v>
      </c>
      <c r="F347" s="65">
        <v>18276</v>
      </c>
      <c r="G347" s="25" t="s">
        <v>1392</v>
      </c>
      <c r="H347" s="52" t="s">
        <v>1393</v>
      </c>
      <c r="I347" s="62">
        <v>100000</v>
      </c>
      <c r="J347" s="66">
        <v>100000</v>
      </c>
      <c r="K347" s="28" t="s">
        <v>1394</v>
      </c>
      <c r="L347" s="55" t="s">
        <v>1395</v>
      </c>
      <c r="M347" s="67">
        <v>19574</v>
      </c>
      <c r="N347" s="68">
        <v>19574</v>
      </c>
      <c r="O347" s="25" t="s">
        <v>1398</v>
      </c>
      <c r="P347" s="75" t="s">
        <v>1399</v>
      </c>
      <c r="Q347" s="69">
        <v>22510</v>
      </c>
      <c r="R347" s="63">
        <v>22510</v>
      </c>
      <c r="S347" s="24" t="s">
        <v>80</v>
      </c>
      <c r="T347" s="54" t="s">
        <v>81</v>
      </c>
      <c r="U347" s="18">
        <v>24147</v>
      </c>
      <c r="V347" s="18">
        <v>24147</v>
      </c>
      <c r="W347" s="18" t="s">
        <v>1396</v>
      </c>
      <c r="X347" s="77" t="s">
        <v>1397</v>
      </c>
      <c r="Y347" s="50">
        <f t="shared" si="84"/>
        <v>28691.937893766579</v>
      </c>
      <c r="Z347" s="36">
        <f t="shared" si="85"/>
        <v>35349.557108965309</v>
      </c>
      <c r="AA347" s="35">
        <f t="shared" si="86"/>
        <v>1.2320379766556346</v>
      </c>
      <c r="AB347" s="36">
        <f t="shared" si="87"/>
        <v>64041.495002731885</v>
      </c>
      <c r="AC347" s="36">
        <f t="shared" si="88"/>
        <v>-6657.6192151987307</v>
      </c>
      <c r="AD347" s="18">
        <f t="shared" si="91"/>
        <v>18276</v>
      </c>
      <c r="AE347" s="18" t="str">
        <f t="shared" si="92"/>
        <v/>
      </c>
      <c r="AF347" s="18">
        <f t="shared" si="93"/>
        <v>19574</v>
      </c>
      <c r="AG347" s="18">
        <f t="shared" si="94"/>
        <v>22510</v>
      </c>
      <c r="AH347" s="18">
        <f t="shared" si="95"/>
        <v>24147</v>
      </c>
      <c r="AI347" s="102">
        <f t="shared" si="96"/>
        <v>20999.059911466557</v>
      </c>
      <c r="AJ347" s="39">
        <f t="shared" si="89"/>
        <v>2681.6101350991844</v>
      </c>
      <c r="AK347" s="35">
        <f t="shared" si="90"/>
        <v>0.1277014374169621</v>
      </c>
      <c r="AL347" s="34"/>
      <c r="AM347" s="42"/>
    </row>
    <row r="348" spans="1:39" s="17" customFormat="1" ht="93" customHeight="1" x14ac:dyDescent="0.25">
      <c r="A348" s="81">
        <v>345</v>
      </c>
      <c r="B348" s="82" t="s">
        <v>422</v>
      </c>
      <c r="C348" s="82" t="s">
        <v>1080</v>
      </c>
      <c r="D348" s="83" t="s">
        <v>1391</v>
      </c>
      <c r="E348" s="64">
        <v>24435</v>
      </c>
      <c r="F348" s="65">
        <v>24435</v>
      </c>
      <c r="G348" s="25" t="s">
        <v>1392</v>
      </c>
      <c r="H348" s="52" t="s">
        <v>1393</v>
      </c>
      <c r="I348" s="62">
        <v>150000</v>
      </c>
      <c r="J348" s="66">
        <v>150000</v>
      </c>
      <c r="K348" s="28" t="s">
        <v>1394</v>
      </c>
      <c r="L348" s="55" t="s">
        <v>1395</v>
      </c>
      <c r="M348" s="67">
        <v>26171</v>
      </c>
      <c r="N348" s="68">
        <v>26171</v>
      </c>
      <c r="O348" s="25" t="s">
        <v>1398</v>
      </c>
      <c r="P348" s="75" t="s">
        <v>1399</v>
      </c>
      <c r="Q348" s="69">
        <v>30097</v>
      </c>
      <c r="R348" s="63">
        <v>30097</v>
      </c>
      <c r="S348" s="24" t="s">
        <v>80</v>
      </c>
      <c r="T348" s="54" t="s">
        <v>81</v>
      </c>
      <c r="U348" s="18">
        <v>32286</v>
      </c>
      <c r="V348" s="18">
        <v>32286</v>
      </c>
      <c r="W348" s="18" t="s">
        <v>1396</v>
      </c>
      <c r="X348" s="77" t="s">
        <v>1397</v>
      </c>
      <c r="Y348" s="50">
        <f t="shared" si="84"/>
        <v>39254.75526798542</v>
      </c>
      <c r="Z348" s="36">
        <f t="shared" si="85"/>
        <v>54537.974950487478</v>
      </c>
      <c r="AA348" s="35">
        <f t="shared" si="86"/>
        <v>1.3893342240491926</v>
      </c>
      <c r="AB348" s="36">
        <f t="shared" si="87"/>
        <v>93792.730218472891</v>
      </c>
      <c r="AC348" s="36">
        <f t="shared" si="88"/>
        <v>-15283.219682502058</v>
      </c>
      <c r="AD348" s="18">
        <f t="shared" si="91"/>
        <v>24435</v>
      </c>
      <c r="AE348" s="18" t="str">
        <f t="shared" si="92"/>
        <v/>
      </c>
      <c r="AF348" s="18">
        <f t="shared" si="93"/>
        <v>26171</v>
      </c>
      <c r="AG348" s="18">
        <f t="shared" si="94"/>
        <v>30097</v>
      </c>
      <c r="AH348" s="18">
        <f t="shared" si="95"/>
        <v>32286</v>
      </c>
      <c r="AI348" s="102">
        <f t="shared" si="96"/>
        <v>28076.471550930331</v>
      </c>
      <c r="AJ348" s="39">
        <f t="shared" si="89"/>
        <v>3585.9513265891751</v>
      </c>
      <c r="AK348" s="35">
        <f t="shared" si="90"/>
        <v>0.12772086834644833</v>
      </c>
      <c r="AL348" s="34"/>
      <c r="AM348" s="42"/>
    </row>
    <row r="349" spans="1:39" s="17" customFormat="1" ht="93" customHeight="1" x14ac:dyDescent="0.25">
      <c r="A349" s="81">
        <v>346</v>
      </c>
      <c r="B349" s="82" t="s">
        <v>423</v>
      </c>
      <c r="C349" s="82" t="s">
        <v>1081</v>
      </c>
      <c r="D349" s="83" t="s">
        <v>1391</v>
      </c>
      <c r="E349" s="64">
        <v>24904</v>
      </c>
      <c r="F349" s="65">
        <v>24904</v>
      </c>
      <c r="G349" s="25" t="s">
        <v>1392</v>
      </c>
      <c r="H349" s="52" t="s">
        <v>1393</v>
      </c>
      <c r="I349" s="62">
        <v>150000</v>
      </c>
      <c r="J349" s="66">
        <v>150000</v>
      </c>
      <c r="K349" s="28" t="s">
        <v>1394</v>
      </c>
      <c r="L349" s="55" t="s">
        <v>1395</v>
      </c>
      <c r="M349" s="67">
        <v>26673</v>
      </c>
      <c r="N349" s="68">
        <v>26673</v>
      </c>
      <c r="O349" s="25" t="s">
        <v>1398</v>
      </c>
      <c r="P349" s="75" t="s">
        <v>1399</v>
      </c>
      <c r="Q349" s="69">
        <v>30674</v>
      </c>
      <c r="R349" s="63">
        <v>30674</v>
      </c>
      <c r="S349" s="24" t="s">
        <v>80</v>
      </c>
      <c r="T349" s="54" t="s">
        <v>81</v>
      </c>
      <c r="U349" s="18">
        <v>32905</v>
      </c>
      <c r="V349" s="18">
        <v>32905</v>
      </c>
      <c r="W349" s="18" t="s">
        <v>1396</v>
      </c>
      <c r="X349" s="77" t="s">
        <v>1397</v>
      </c>
      <c r="Y349" s="50">
        <f t="shared" si="84"/>
        <v>39855.926382689853</v>
      </c>
      <c r="Z349" s="36">
        <f t="shared" si="85"/>
        <v>54299.517904858047</v>
      </c>
      <c r="AA349" s="35">
        <f t="shared" si="86"/>
        <v>1.3623950772962414</v>
      </c>
      <c r="AB349" s="36">
        <f t="shared" si="87"/>
        <v>94155.4442875479</v>
      </c>
      <c r="AC349" s="36">
        <f t="shared" si="88"/>
        <v>-14443.591522168193</v>
      </c>
      <c r="AD349" s="18">
        <f t="shared" si="91"/>
        <v>24904</v>
      </c>
      <c r="AE349" s="18" t="str">
        <f t="shared" si="92"/>
        <v/>
      </c>
      <c r="AF349" s="18">
        <f t="shared" si="93"/>
        <v>26673</v>
      </c>
      <c r="AG349" s="18">
        <f t="shared" si="94"/>
        <v>30674</v>
      </c>
      <c r="AH349" s="18">
        <f t="shared" si="95"/>
        <v>32905</v>
      </c>
      <c r="AI349" s="102">
        <f t="shared" si="96"/>
        <v>28614.971668580285</v>
      </c>
      <c r="AJ349" s="39">
        <f t="shared" si="89"/>
        <v>3654.465852442278</v>
      </c>
      <c r="AK349" s="35">
        <f t="shared" si="90"/>
        <v>0.12771167117579019</v>
      </c>
      <c r="AL349" s="34"/>
      <c r="AM349" s="42"/>
    </row>
    <row r="350" spans="1:39" s="17" customFormat="1" ht="93" customHeight="1" x14ac:dyDescent="0.25">
      <c r="A350" s="81">
        <v>347</v>
      </c>
      <c r="B350" s="82" t="s">
        <v>424</v>
      </c>
      <c r="C350" s="82" t="s">
        <v>1082</v>
      </c>
      <c r="D350" s="83" t="s">
        <v>1391</v>
      </c>
      <c r="E350" s="64">
        <v>13860</v>
      </c>
      <c r="F350" s="65">
        <v>13860</v>
      </c>
      <c r="G350" s="25" t="s">
        <v>1392</v>
      </c>
      <c r="H350" s="52" t="s">
        <v>1393</v>
      </c>
      <c r="I350" s="62">
        <v>150000</v>
      </c>
      <c r="J350" s="66">
        <v>150000</v>
      </c>
      <c r="K350" s="28" t="s">
        <v>1394</v>
      </c>
      <c r="L350" s="55" t="s">
        <v>1395</v>
      </c>
      <c r="M350" s="67">
        <v>14844</v>
      </c>
      <c r="N350" s="68">
        <v>14844</v>
      </c>
      <c r="O350" s="25" t="s">
        <v>1398</v>
      </c>
      <c r="P350" s="75" t="s">
        <v>1399</v>
      </c>
      <c r="Q350" s="69">
        <v>17071</v>
      </c>
      <c r="R350" s="63">
        <v>17071</v>
      </c>
      <c r="S350" s="24" t="s">
        <v>80</v>
      </c>
      <c r="T350" s="54" t="s">
        <v>81</v>
      </c>
      <c r="U350" s="18">
        <v>18313</v>
      </c>
      <c r="V350" s="18">
        <v>18313</v>
      </c>
      <c r="W350" s="18" t="s">
        <v>1396</v>
      </c>
      <c r="X350" s="77" t="s">
        <v>1397</v>
      </c>
      <c r="Y350" s="50">
        <f t="shared" si="84"/>
        <v>24939.329808128361</v>
      </c>
      <c r="Z350" s="36">
        <f t="shared" si="85"/>
        <v>59942.669687794187</v>
      </c>
      <c r="AA350" s="35">
        <f t="shared" si="86"/>
        <v>2.4035397161417444</v>
      </c>
      <c r="AB350" s="36">
        <f t="shared" si="87"/>
        <v>84881.999495922544</v>
      </c>
      <c r="AC350" s="36">
        <f t="shared" si="88"/>
        <v>-35003.339879665829</v>
      </c>
      <c r="AD350" s="18">
        <f t="shared" si="91"/>
        <v>13860</v>
      </c>
      <c r="AE350" s="18" t="str">
        <f t="shared" si="92"/>
        <v/>
      </c>
      <c r="AF350" s="18">
        <f t="shared" si="93"/>
        <v>14844</v>
      </c>
      <c r="AG350" s="18">
        <f t="shared" si="94"/>
        <v>17071</v>
      </c>
      <c r="AH350" s="18">
        <f t="shared" si="95"/>
        <v>18313</v>
      </c>
      <c r="AI350" s="102">
        <f t="shared" si="96"/>
        <v>15925.136313346571</v>
      </c>
      <c r="AJ350" s="39">
        <f t="shared" si="89"/>
        <v>2033.9624709746572</v>
      </c>
      <c r="AK350" s="35">
        <f t="shared" si="90"/>
        <v>0.1277202550078036</v>
      </c>
      <c r="AL350" s="34"/>
      <c r="AM350" s="42"/>
    </row>
    <row r="351" spans="1:39" s="17" customFormat="1" ht="93" customHeight="1" x14ac:dyDescent="0.25">
      <c r="A351" s="81">
        <v>348</v>
      </c>
      <c r="B351" s="82" t="s">
        <v>425</v>
      </c>
      <c r="C351" s="82" t="s">
        <v>1083</v>
      </c>
      <c r="D351" s="83" t="s">
        <v>1391</v>
      </c>
      <c r="E351" s="64">
        <v>25303</v>
      </c>
      <c r="F351" s="65">
        <v>25303</v>
      </c>
      <c r="G351" s="25" t="s">
        <v>1392</v>
      </c>
      <c r="H351" s="52" t="s">
        <v>1393</v>
      </c>
      <c r="I351" s="62">
        <v>150000</v>
      </c>
      <c r="J351" s="66">
        <v>150000</v>
      </c>
      <c r="K351" s="28" t="s">
        <v>1394</v>
      </c>
      <c r="L351" s="55" t="s">
        <v>1395</v>
      </c>
      <c r="M351" s="67">
        <v>27101</v>
      </c>
      <c r="N351" s="68">
        <v>27101</v>
      </c>
      <c r="O351" s="25" t="s">
        <v>1398</v>
      </c>
      <c r="P351" s="75" t="s">
        <v>1399</v>
      </c>
      <c r="Q351" s="69">
        <v>31166</v>
      </c>
      <c r="R351" s="63">
        <v>31166</v>
      </c>
      <c r="S351" s="24" t="s">
        <v>80</v>
      </c>
      <c r="T351" s="54" t="s">
        <v>81</v>
      </c>
      <c r="U351" s="18">
        <v>33433</v>
      </c>
      <c r="V351" s="18">
        <v>33433</v>
      </c>
      <c r="W351" s="18" t="s">
        <v>1396</v>
      </c>
      <c r="X351" s="77" t="s">
        <v>1397</v>
      </c>
      <c r="Y351" s="50">
        <f t="shared" si="84"/>
        <v>40366.491243025434</v>
      </c>
      <c r="Z351" s="36">
        <f t="shared" si="85"/>
        <v>54096.373846127615</v>
      </c>
      <c r="AA351" s="35">
        <f t="shared" si="86"/>
        <v>1.340130692074319</v>
      </c>
      <c r="AB351" s="36">
        <f t="shared" si="87"/>
        <v>94462.865089153056</v>
      </c>
      <c r="AC351" s="36">
        <f t="shared" si="88"/>
        <v>-13729.882603102182</v>
      </c>
      <c r="AD351" s="18">
        <f t="shared" si="91"/>
        <v>25303</v>
      </c>
      <c r="AE351" s="18" t="str">
        <f t="shared" si="92"/>
        <v/>
      </c>
      <c r="AF351" s="18">
        <f t="shared" si="93"/>
        <v>27101</v>
      </c>
      <c r="AG351" s="18">
        <f t="shared" si="94"/>
        <v>31166</v>
      </c>
      <c r="AH351" s="18">
        <f t="shared" si="95"/>
        <v>33433</v>
      </c>
      <c r="AI351" s="102">
        <f t="shared" si="96"/>
        <v>29073.909656464715</v>
      </c>
      <c r="AJ351" s="39">
        <f t="shared" si="89"/>
        <v>3713.2893212532381</v>
      </c>
      <c r="AK351" s="35">
        <f t="shared" si="90"/>
        <v>0.12771895369866679</v>
      </c>
      <c r="AL351" s="34"/>
      <c r="AM351" s="42"/>
    </row>
    <row r="352" spans="1:39" s="17" customFormat="1" ht="93" customHeight="1" x14ac:dyDescent="0.25">
      <c r="A352" s="81">
        <v>349</v>
      </c>
      <c r="B352" s="82" t="s">
        <v>426</v>
      </c>
      <c r="C352" s="82" t="s">
        <v>1084</v>
      </c>
      <c r="D352" s="83" t="s">
        <v>1391</v>
      </c>
      <c r="E352" s="64">
        <v>60780</v>
      </c>
      <c r="F352" s="65">
        <v>60780</v>
      </c>
      <c r="G352" s="25" t="s">
        <v>1392</v>
      </c>
      <c r="H352" s="52" t="s">
        <v>1393</v>
      </c>
      <c r="I352" s="62">
        <v>170000</v>
      </c>
      <c r="J352" s="66">
        <v>170000</v>
      </c>
      <c r="K352" s="28" t="s">
        <v>1394</v>
      </c>
      <c r="L352" s="55" t="s">
        <v>1395</v>
      </c>
      <c r="M352" s="67">
        <v>65096</v>
      </c>
      <c r="N352" s="68">
        <v>65096</v>
      </c>
      <c r="O352" s="25" t="s">
        <v>1398</v>
      </c>
      <c r="P352" s="75" t="s">
        <v>1399</v>
      </c>
      <c r="Q352" s="69">
        <v>74861</v>
      </c>
      <c r="R352" s="63">
        <v>74861</v>
      </c>
      <c r="S352" s="24" t="s">
        <v>80</v>
      </c>
      <c r="T352" s="54" t="s">
        <v>81</v>
      </c>
      <c r="U352" s="18">
        <v>80306</v>
      </c>
      <c r="V352" s="18">
        <v>80306</v>
      </c>
      <c r="W352" s="18" t="s">
        <v>1396</v>
      </c>
      <c r="X352" s="77" t="s">
        <v>1397</v>
      </c>
      <c r="Y352" s="50">
        <f t="shared" si="84"/>
        <v>83436.006208085309</v>
      </c>
      <c r="Z352" s="36">
        <f t="shared" si="85"/>
        <v>45268.54040942782</v>
      </c>
      <c r="AA352" s="35">
        <f t="shared" si="86"/>
        <v>0.54255401794436686</v>
      </c>
      <c r="AB352" s="36">
        <f t="shared" si="87"/>
        <v>128704.54661751313</v>
      </c>
      <c r="AC352" s="36">
        <f t="shared" si="88"/>
        <v>38167.465798657489</v>
      </c>
      <c r="AD352" s="18">
        <f t="shared" si="91"/>
        <v>60780</v>
      </c>
      <c r="AE352" s="18" t="str">
        <f t="shared" si="92"/>
        <v/>
      </c>
      <c r="AF352" s="18">
        <f t="shared" si="93"/>
        <v>65096</v>
      </c>
      <c r="AG352" s="18">
        <f t="shared" si="94"/>
        <v>74861</v>
      </c>
      <c r="AH352" s="18">
        <f t="shared" si="95"/>
        <v>80306</v>
      </c>
      <c r="AI352" s="102">
        <f t="shared" si="96"/>
        <v>69836.047925160005</v>
      </c>
      <c r="AJ352" s="39">
        <f t="shared" si="89"/>
        <v>8918.6809703004856</v>
      </c>
      <c r="AK352" s="35">
        <f t="shared" si="90"/>
        <v>0.1277088442899606</v>
      </c>
      <c r="AL352" s="34"/>
      <c r="AM352" s="42"/>
    </row>
    <row r="353" spans="1:39" s="17" customFormat="1" ht="93" customHeight="1" x14ac:dyDescent="0.25">
      <c r="A353" s="81">
        <v>350</v>
      </c>
      <c r="B353" s="82" t="s">
        <v>427</v>
      </c>
      <c r="C353" s="82" t="s">
        <v>1085</v>
      </c>
      <c r="D353" s="83" t="s">
        <v>1391</v>
      </c>
      <c r="E353" s="64">
        <v>52323</v>
      </c>
      <c r="F353" s="65">
        <v>52323</v>
      </c>
      <c r="G353" s="25" t="s">
        <v>1392</v>
      </c>
      <c r="H353" s="52" t="s">
        <v>1393</v>
      </c>
      <c r="I353" s="62">
        <v>170000</v>
      </c>
      <c r="J353" s="66">
        <v>170000</v>
      </c>
      <c r="K353" s="28" t="s">
        <v>1394</v>
      </c>
      <c r="L353" s="55" t="s">
        <v>1395</v>
      </c>
      <c r="M353" s="67">
        <v>56039</v>
      </c>
      <c r="N353" s="68">
        <v>56039</v>
      </c>
      <c r="O353" s="25" t="s">
        <v>1398</v>
      </c>
      <c r="P353" s="75" t="s">
        <v>1399</v>
      </c>
      <c r="Q353" s="69">
        <v>64445</v>
      </c>
      <c r="R353" s="63">
        <v>64445</v>
      </c>
      <c r="S353" s="24" t="s">
        <v>80</v>
      </c>
      <c r="T353" s="54" t="s">
        <v>81</v>
      </c>
      <c r="U353" s="18">
        <v>69133</v>
      </c>
      <c r="V353" s="18">
        <v>69133</v>
      </c>
      <c r="W353" s="18" t="s">
        <v>1396</v>
      </c>
      <c r="X353" s="77" t="s">
        <v>1397</v>
      </c>
      <c r="Y353" s="50">
        <f t="shared" si="84"/>
        <v>74011.859084127515</v>
      </c>
      <c r="Z353" s="36">
        <f t="shared" si="85"/>
        <v>49425.911332012889</v>
      </c>
      <c r="AA353" s="35">
        <f t="shared" si="86"/>
        <v>0.66781069876695887</v>
      </c>
      <c r="AB353" s="36">
        <f t="shared" si="87"/>
        <v>123437.77041614041</v>
      </c>
      <c r="AC353" s="36">
        <f t="shared" si="88"/>
        <v>24585.947752114625</v>
      </c>
      <c r="AD353" s="18">
        <f t="shared" si="91"/>
        <v>52323</v>
      </c>
      <c r="AE353" s="18" t="str">
        <f t="shared" si="92"/>
        <v/>
      </c>
      <c r="AF353" s="18">
        <f t="shared" si="93"/>
        <v>56039</v>
      </c>
      <c r="AG353" s="18">
        <f t="shared" si="94"/>
        <v>64445</v>
      </c>
      <c r="AH353" s="18">
        <f t="shared" si="95"/>
        <v>69133</v>
      </c>
      <c r="AI353" s="102">
        <f t="shared" si="96"/>
        <v>60119.368663655107</v>
      </c>
      <c r="AJ353" s="39">
        <f t="shared" si="89"/>
        <v>7677.991577663176</v>
      </c>
      <c r="AK353" s="35">
        <f t="shared" si="90"/>
        <v>0.12771244522906761</v>
      </c>
      <c r="AL353" s="34"/>
      <c r="AM353" s="42"/>
    </row>
    <row r="354" spans="1:39" s="17" customFormat="1" ht="93" customHeight="1" x14ac:dyDescent="0.25">
      <c r="A354" s="81">
        <v>351</v>
      </c>
      <c r="B354" s="82" t="s">
        <v>428</v>
      </c>
      <c r="C354" s="82" t="s">
        <v>1086</v>
      </c>
      <c r="D354" s="83" t="s">
        <v>1391</v>
      </c>
      <c r="E354" s="64">
        <v>28267</v>
      </c>
      <c r="F354" s="65">
        <v>28267</v>
      </c>
      <c r="G354" s="25" t="s">
        <v>1392</v>
      </c>
      <c r="H354" s="52" t="s">
        <v>1393</v>
      </c>
      <c r="I354" s="62">
        <v>170000</v>
      </c>
      <c r="J354" s="66">
        <v>170000</v>
      </c>
      <c r="K354" s="28" t="s">
        <v>1394</v>
      </c>
      <c r="L354" s="55" t="s">
        <v>1395</v>
      </c>
      <c r="M354" s="67">
        <v>30274</v>
      </c>
      <c r="N354" s="68">
        <v>30274</v>
      </c>
      <c r="O354" s="25" t="s">
        <v>1398</v>
      </c>
      <c r="P354" s="75" t="s">
        <v>1399</v>
      </c>
      <c r="Q354" s="69">
        <v>34815</v>
      </c>
      <c r="R354" s="63">
        <v>34815</v>
      </c>
      <c r="S354" s="24" t="s">
        <v>80</v>
      </c>
      <c r="T354" s="54" t="s">
        <v>81</v>
      </c>
      <c r="U354" s="18">
        <v>37347</v>
      </c>
      <c r="V354" s="18">
        <v>37347</v>
      </c>
      <c r="W354" s="18" t="s">
        <v>1396</v>
      </c>
      <c r="X354" s="77" t="s">
        <v>1397</v>
      </c>
      <c r="Y354" s="50">
        <f t="shared" si="84"/>
        <v>45223.494041249789</v>
      </c>
      <c r="Z354" s="36">
        <f t="shared" si="85"/>
        <v>61518.213069789344</v>
      </c>
      <c r="AA354" s="35">
        <f t="shared" si="86"/>
        <v>1.3603153487803623</v>
      </c>
      <c r="AB354" s="36">
        <f t="shared" si="87"/>
        <v>106741.70711103914</v>
      </c>
      <c r="AC354" s="36">
        <f t="shared" si="88"/>
        <v>-16294.719028539555</v>
      </c>
      <c r="AD354" s="18">
        <f t="shared" si="91"/>
        <v>28267</v>
      </c>
      <c r="AE354" s="18" t="str">
        <f t="shared" si="92"/>
        <v/>
      </c>
      <c r="AF354" s="18">
        <f t="shared" si="93"/>
        <v>30274</v>
      </c>
      <c r="AG354" s="18">
        <f t="shared" si="94"/>
        <v>34815</v>
      </c>
      <c r="AH354" s="18">
        <f t="shared" si="95"/>
        <v>37347</v>
      </c>
      <c r="AI354" s="102">
        <f t="shared" si="96"/>
        <v>32478.271778211194</v>
      </c>
      <c r="AJ354" s="39">
        <f t="shared" si="89"/>
        <v>4147.3865968020555</v>
      </c>
      <c r="AK354" s="35">
        <f t="shared" si="90"/>
        <v>0.12769726865776235</v>
      </c>
      <c r="AL354" s="34"/>
      <c r="AM354" s="42"/>
    </row>
    <row r="355" spans="1:39" s="17" customFormat="1" ht="93" customHeight="1" x14ac:dyDescent="0.25">
      <c r="A355" s="81">
        <v>352</v>
      </c>
      <c r="B355" s="82" t="s">
        <v>429</v>
      </c>
      <c r="C355" s="82" t="s">
        <v>1087</v>
      </c>
      <c r="D355" s="83" t="s">
        <v>1391</v>
      </c>
      <c r="E355" s="64">
        <v>47185</v>
      </c>
      <c r="F355" s="65">
        <v>47185</v>
      </c>
      <c r="G355" s="25" t="s">
        <v>1392</v>
      </c>
      <c r="H355" s="52" t="s">
        <v>1393</v>
      </c>
      <c r="I355" s="62">
        <v>200000</v>
      </c>
      <c r="J355" s="66">
        <v>200000</v>
      </c>
      <c r="K355" s="28" t="s">
        <v>1394</v>
      </c>
      <c r="L355" s="55" t="s">
        <v>1395</v>
      </c>
      <c r="M355" s="67">
        <v>50536</v>
      </c>
      <c r="N355" s="68">
        <v>50536</v>
      </c>
      <c r="O355" s="25" t="s">
        <v>1398</v>
      </c>
      <c r="P355" s="75" t="s">
        <v>1399</v>
      </c>
      <c r="Q355" s="69">
        <v>58117</v>
      </c>
      <c r="R355" s="63">
        <v>58117</v>
      </c>
      <c r="S355" s="24" t="s">
        <v>80</v>
      </c>
      <c r="T355" s="54" t="s">
        <v>81</v>
      </c>
      <c r="U355" s="18">
        <v>62344</v>
      </c>
      <c r="V355" s="18">
        <v>62344</v>
      </c>
      <c r="W355" s="18" t="s">
        <v>1396</v>
      </c>
      <c r="X355" s="77" t="s">
        <v>1397</v>
      </c>
      <c r="Y355" s="50">
        <f t="shared" si="84"/>
        <v>70389.281801615754</v>
      </c>
      <c r="Z355" s="36">
        <f t="shared" si="85"/>
        <v>65325.023002674854</v>
      </c>
      <c r="AA355" s="35">
        <f t="shared" si="86"/>
        <v>0.92805355205620732</v>
      </c>
      <c r="AB355" s="36">
        <f t="shared" si="87"/>
        <v>135714.30480429062</v>
      </c>
      <c r="AC355" s="36">
        <f t="shared" si="88"/>
        <v>5064.2587989409003</v>
      </c>
      <c r="AD355" s="18">
        <f t="shared" si="91"/>
        <v>47185</v>
      </c>
      <c r="AE355" s="18" t="str">
        <f t="shared" si="92"/>
        <v/>
      </c>
      <c r="AF355" s="18">
        <f t="shared" si="93"/>
        <v>50536</v>
      </c>
      <c r="AG355" s="18">
        <f t="shared" si="94"/>
        <v>58117</v>
      </c>
      <c r="AH355" s="18">
        <f t="shared" si="95"/>
        <v>62344</v>
      </c>
      <c r="AI355" s="102">
        <f t="shared" si="96"/>
        <v>54215.774791298987</v>
      </c>
      <c r="AJ355" s="39">
        <f t="shared" si="89"/>
        <v>6923.9984835353625</v>
      </c>
      <c r="AK355" s="35">
        <f t="shared" si="90"/>
        <v>0.12771187924896327</v>
      </c>
      <c r="AL355" s="34"/>
      <c r="AM355" s="42"/>
    </row>
    <row r="356" spans="1:39" s="17" customFormat="1" ht="93" customHeight="1" x14ac:dyDescent="0.25">
      <c r="A356" s="81">
        <v>353</v>
      </c>
      <c r="B356" s="82" t="s">
        <v>430</v>
      </c>
      <c r="C356" s="82" t="s">
        <v>1088</v>
      </c>
      <c r="D356" s="83" t="s">
        <v>1391</v>
      </c>
      <c r="E356" s="64">
        <v>59450</v>
      </c>
      <c r="F356" s="65">
        <v>59450</v>
      </c>
      <c r="G356" s="25" t="s">
        <v>1392</v>
      </c>
      <c r="H356" s="52" t="s">
        <v>1393</v>
      </c>
      <c r="I356" s="62">
        <v>180000</v>
      </c>
      <c r="J356" s="66">
        <v>180000</v>
      </c>
      <c r="K356" s="28" t="s">
        <v>1394</v>
      </c>
      <c r="L356" s="55" t="s">
        <v>1395</v>
      </c>
      <c r="M356" s="67">
        <v>63671</v>
      </c>
      <c r="N356" s="68">
        <v>63671</v>
      </c>
      <c r="O356" s="25" t="s">
        <v>1398</v>
      </c>
      <c r="P356" s="75" t="s">
        <v>1399</v>
      </c>
      <c r="Q356" s="69">
        <v>73222</v>
      </c>
      <c r="R356" s="63">
        <v>73222</v>
      </c>
      <c r="S356" s="24" t="s">
        <v>80</v>
      </c>
      <c r="T356" s="54" t="s">
        <v>81</v>
      </c>
      <c r="U356" s="18">
        <v>78548</v>
      </c>
      <c r="V356" s="18">
        <v>78548</v>
      </c>
      <c r="W356" s="18" t="s">
        <v>1396</v>
      </c>
      <c r="X356" s="77" t="s">
        <v>1397</v>
      </c>
      <c r="Y356" s="50">
        <f t="shared" si="84"/>
        <v>82914.130487135568</v>
      </c>
      <c r="Z356" s="36">
        <f t="shared" si="85"/>
        <v>50334.838712367011</v>
      </c>
      <c r="AA356" s="35">
        <f t="shared" si="86"/>
        <v>0.60707189976715303</v>
      </c>
      <c r="AB356" s="36">
        <f t="shared" si="87"/>
        <v>133248.96919950258</v>
      </c>
      <c r="AC356" s="36">
        <f t="shared" si="88"/>
        <v>32579.291774768557</v>
      </c>
      <c r="AD356" s="18">
        <f t="shared" si="91"/>
        <v>59450</v>
      </c>
      <c r="AE356" s="18" t="str">
        <f t="shared" si="92"/>
        <v/>
      </c>
      <c r="AF356" s="18">
        <f t="shared" si="93"/>
        <v>63671</v>
      </c>
      <c r="AG356" s="18">
        <f t="shared" si="94"/>
        <v>73222</v>
      </c>
      <c r="AH356" s="18">
        <f t="shared" si="95"/>
        <v>78548</v>
      </c>
      <c r="AI356" s="102">
        <f t="shared" si="96"/>
        <v>68307.369657960007</v>
      </c>
      <c r="AJ356" s="39">
        <f t="shared" si="89"/>
        <v>8723.2038982245504</v>
      </c>
      <c r="AK356" s="35">
        <f t="shared" si="90"/>
        <v>0.12770516478536392</v>
      </c>
      <c r="AL356" s="34"/>
      <c r="AM356" s="42"/>
    </row>
    <row r="357" spans="1:39" s="17" customFormat="1" ht="93" customHeight="1" x14ac:dyDescent="0.25">
      <c r="A357" s="81">
        <v>354</v>
      </c>
      <c r="B357" s="82" t="s">
        <v>431</v>
      </c>
      <c r="C357" s="82" t="s">
        <v>1089</v>
      </c>
      <c r="D357" s="83" t="s">
        <v>1391</v>
      </c>
      <c r="E357" s="64">
        <v>115787</v>
      </c>
      <c r="F357" s="65">
        <v>115787</v>
      </c>
      <c r="G357" s="25" t="s">
        <v>1392</v>
      </c>
      <c r="H357" s="52" t="s">
        <v>1393</v>
      </c>
      <c r="I357" s="62">
        <v>200000</v>
      </c>
      <c r="J357" s="66">
        <v>200000</v>
      </c>
      <c r="K357" s="28" t="s">
        <v>1394</v>
      </c>
      <c r="L357" s="55" t="s">
        <v>1395</v>
      </c>
      <c r="M357" s="67">
        <v>124009</v>
      </c>
      <c r="N357" s="68">
        <v>124009</v>
      </c>
      <c r="O357" s="25" t="s">
        <v>1398</v>
      </c>
      <c r="P357" s="75" t="s">
        <v>1399</v>
      </c>
      <c r="Q357" s="69">
        <v>142611</v>
      </c>
      <c r="R357" s="63">
        <v>142611</v>
      </c>
      <c r="S357" s="24" t="s">
        <v>80</v>
      </c>
      <c r="T357" s="54" t="s">
        <v>81</v>
      </c>
      <c r="U357" s="18">
        <v>152984</v>
      </c>
      <c r="V357" s="18">
        <v>152984</v>
      </c>
      <c r="W357" s="18" t="s">
        <v>1396</v>
      </c>
      <c r="X357" s="77" t="s">
        <v>1397</v>
      </c>
      <c r="Y357" s="50">
        <f t="shared" ref="Y357:Y420" si="97">GEOMEAN(F357,J357,N357,R357,V357)</f>
        <v>144340.56734030758</v>
      </c>
      <c r="Z357" s="36">
        <f t="shared" ref="Z357:Z420" si="98">+STDEV(F357,J357,N357,R357,V357)</f>
        <v>33041.180558509113</v>
      </c>
      <c r="AA357" s="35">
        <f t="shared" ref="AA357:AA420" si="99">Z357/Y357</f>
        <v>0.22891125597843107</v>
      </c>
      <c r="AB357" s="36">
        <f t="shared" ref="AB357:AB420" si="100">+Y357+Z357</f>
        <v>177381.74789881668</v>
      </c>
      <c r="AC357" s="36">
        <f t="shared" ref="AC357:AC420" si="101">Y357-Z357</f>
        <v>111299.38678179847</v>
      </c>
      <c r="AD357" s="18">
        <f t="shared" si="91"/>
        <v>115787</v>
      </c>
      <c r="AE357" s="18" t="str">
        <f t="shared" si="92"/>
        <v/>
      </c>
      <c r="AF357" s="18">
        <f t="shared" si="93"/>
        <v>124009</v>
      </c>
      <c r="AG357" s="18">
        <f t="shared" si="94"/>
        <v>142611</v>
      </c>
      <c r="AH357" s="18">
        <f t="shared" si="95"/>
        <v>152984</v>
      </c>
      <c r="AI357" s="102">
        <f t="shared" si="96"/>
        <v>133038.705693689</v>
      </c>
      <c r="AJ357" s="39">
        <f t="shared" ref="AJ357:AJ420" si="102">+STDEV(AD357:AH357)</f>
        <v>16990.019685587969</v>
      </c>
      <c r="AK357" s="35">
        <f t="shared" ref="AK357:AK420" si="103">+AJ357/AI357</f>
        <v>0.12770734349074422</v>
      </c>
      <c r="AL357" s="34"/>
      <c r="AM357" s="42"/>
    </row>
    <row r="358" spans="1:39" s="17" customFormat="1" ht="93" customHeight="1" x14ac:dyDescent="0.25">
      <c r="A358" s="81">
        <v>355</v>
      </c>
      <c r="B358" s="82" t="s">
        <v>432</v>
      </c>
      <c r="C358" s="82" t="s">
        <v>1090</v>
      </c>
      <c r="D358" s="83" t="s">
        <v>1391</v>
      </c>
      <c r="E358" s="64">
        <v>27953</v>
      </c>
      <c r="F358" s="65">
        <v>27953</v>
      </c>
      <c r="G358" s="25" t="s">
        <v>1392</v>
      </c>
      <c r="H358" s="52" t="s">
        <v>1393</v>
      </c>
      <c r="I358" s="62">
        <v>180000</v>
      </c>
      <c r="J358" s="66">
        <v>180000</v>
      </c>
      <c r="K358" s="28" t="s">
        <v>1394</v>
      </c>
      <c r="L358" s="55" t="s">
        <v>1395</v>
      </c>
      <c r="M358" s="67">
        <v>29938</v>
      </c>
      <c r="N358" s="68">
        <v>29938</v>
      </c>
      <c r="O358" s="25" t="s">
        <v>1398</v>
      </c>
      <c r="P358" s="75" t="s">
        <v>1399</v>
      </c>
      <c r="Q358" s="69">
        <v>34429</v>
      </c>
      <c r="R358" s="63">
        <v>34429</v>
      </c>
      <c r="S358" s="24" t="s">
        <v>80</v>
      </c>
      <c r="T358" s="54" t="s">
        <v>81</v>
      </c>
      <c r="U358" s="18">
        <v>36933</v>
      </c>
      <c r="V358" s="18">
        <v>36933</v>
      </c>
      <c r="W358" s="18" t="s">
        <v>1396</v>
      </c>
      <c r="X358" s="77" t="s">
        <v>1397</v>
      </c>
      <c r="Y358" s="50">
        <f t="shared" si="97"/>
        <v>45336.975226275776</v>
      </c>
      <c r="Z358" s="36">
        <f t="shared" si="98"/>
        <v>66142.975782013324</v>
      </c>
      <c r="AA358" s="35">
        <f t="shared" si="99"/>
        <v>1.4589190269508561</v>
      </c>
      <c r="AB358" s="36">
        <f t="shared" si="100"/>
        <v>111479.95100828909</v>
      </c>
      <c r="AC358" s="36">
        <f t="shared" si="101"/>
        <v>-20806.000555737548</v>
      </c>
      <c r="AD358" s="18">
        <f t="shared" si="91"/>
        <v>27953</v>
      </c>
      <c r="AE358" s="18" t="str">
        <f t="shared" si="92"/>
        <v/>
      </c>
      <c r="AF358" s="18">
        <f t="shared" si="93"/>
        <v>29938</v>
      </c>
      <c r="AG358" s="18">
        <f t="shared" si="94"/>
        <v>34429</v>
      </c>
      <c r="AH358" s="18">
        <f t="shared" si="95"/>
        <v>36933</v>
      </c>
      <c r="AI358" s="102">
        <f t="shared" si="96"/>
        <v>32117.930264889463</v>
      </c>
      <c r="AJ358" s="39">
        <f t="shared" si="102"/>
        <v>4101.7102428946228</v>
      </c>
      <c r="AK358" s="35">
        <f t="shared" si="103"/>
        <v>0.12770780087839323</v>
      </c>
      <c r="AL358" s="34"/>
      <c r="AM358" s="42"/>
    </row>
    <row r="359" spans="1:39" s="17" customFormat="1" ht="93" customHeight="1" x14ac:dyDescent="0.25">
      <c r="A359" s="81">
        <v>356</v>
      </c>
      <c r="B359" s="82" t="s">
        <v>433</v>
      </c>
      <c r="C359" s="82" t="s">
        <v>1091</v>
      </c>
      <c r="D359" s="83" t="s">
        <v>1391</v>
      </c>
      <c r="E359" s="64">
        <v>50655</v>
      </c>
      <c r="F359" s="65">
        <v>50655</v>
      </c>
      <c r="G359" s="25" t="s">
        <v>1392</v>
      </c>
      <c r="H359" s="52" t="s">
        <v>1393</v>
      </c>
      <c r="I359" s="62">
        <v>300000</v>
      </c>
      <c r="J359" s="66">
        <v>300000</v>
      </c>
      <c r="K359" s="28" t="s">
        <v>1394</v>
      </c>
      <c r="L359" s="55" t="s">
        <v>1395</v>
      </c>
      <c r="M359" s="67">
        <v>54252</v>
      </c>
      <c r="N359" s="68">
        <v>54252</v>
      </c>
      <c r="O359" s="25" t="s">
        <v>1398</v>
      </c>
      <c r="P359" s="75" t="s">
        <v>1399</v>
      </c>
      <c r="Q359" s="69">
        <v>62389</v>
      </c>
      <c r="R359" s="63">
        <v>62389</v>
      </c>
      <c r="S359" s="24" t="s">
        <v>80</v>
      </c>
      <c r="T359" s="54" t="s">
        <v>81</v>
      </c>
      <c r="U359" s="18">
        <v>66927</v>
      </c>
      <c r="V359" s="18">
        <v>66927</v>
      </c>
      <c r="W359" s="18" t="s">
        <v>1396</v>
      </c>
      <c r="X359" s="77" t="s">
        <v>1397</v>
      </c>
      <c r="Y359" s="50">
        <f t="shared" si="97"/>
        <v>80793.001384011121</v>
      </c>
      <c r="Z359" s="36">
        <f t="shared" si="98"/>
        <v>108168.82225623056</v>
      </c>
      <c r="AA359" s="35">
        <f t="shared" si="99"/>
        <v>1.3388390133212342</v>
      </c>
      <c r="AB359" s="36">
        <f t="shared" si="100"/>
        <v>188961.8236402417</v>
      </c>
      <c r="AC359" s="36">
        <f t="shared" si="101"/>
        <v>-27375.820872219439</v>
      </c>
      <c r="AD359" s="18">
        <f t="shared" si="91"/>
        <v>50655</v>
      </c>
      <c r="AE359" s="18" t="str">
        <f t="shared" si="92"/>
        <v/>
      </c>
      <c r="AF359" s="18">
        <f t="shared" si="93"/>
        <v>54252</v>
      </c>
      <c r="AG359" s="18">
        <f t="shared" si="94"/>
        <v>62389</v>
      </c>
      <c r="AH359" s="18">
        <f t="shared" si="95"/>
        <v>66927</v>
      </c>
      <c r="AI359" s="102">
        <f t="shared" si="96"/>
        <v>58201.85999404727</v>
      </c>
      <c r="AJ359" s="39">
        <f t="shared" si="102"/>
        <v>7432.2662929956969</v>
      </c>
      <c r="AK359" s="35">
        <f t="shared" si="103"/>
        <v>0.12769808892286</v>
      </c>
      <c r="AL359" s="34"/>
      <c r="AM359" s="42"/>
    </row>
    <row r="360" spans="1:39" s="17" customFormat="1" ht="93" customHeight="1" x14ac:dyDescent="0.25">
      <c r="A360" s="81">
        <v>357</v>
      </c>
      <c r="B360" s="82" t="s">
        <v>434</v>
      </c>
      <c r="C360" s="82" t="s">
        <v>1092</v>
      </c>
      <c r="D360" s="83" t="s">
        <v>1391</v>
      </c>
      <c r="E360" s="64">
        <v>63873</v>
      </c>
      <c r="F360" s="65">
        <v>63873</v>
      </c>
      <c r="G360" s="25" t="s">
        <v>1392</v>
      </c>
      <c r="H360" s="52" t="s">
        <v>1393</v>
      </c>
      <c r="I360" s="62">
        <v>280000</v>
      </c>
      <c r="J360" s="66">
        <v>280000</v>
      </c>
      <c r="K360" s="28" t="s">
        <v>1394</v>
      </c>
      <c r="L360" s="55" t="s">
        <v>1395</v>
      </c>
      <c r="M360" s="67">
        <v>68410</v>
      </c>
      <c r="N360" s="68">
        <v>68410</v>
      </c>
      <c r="O360" s="25" t="s">
        <v>1398</v>
      </c>
      <c r="P360" s="75" t="s">
        <v>1399</v>
      </c>
      <c r="Q360" s="69">
        <v>78671</v>
      </c>
      <c r="R360" s="63">
        <v>78671</v>
      </c>
      <c r="S360" s="24" t="s">
        <v>80</v>
      </c>
      <c r="T360" s="54" t="s">
        <v>81</v>
      </c>
      <c r="U360" s="18">
        <v>84393</v>
      </c>
      <c r="V360" s="18">
        <v>84393</v>
      </c>
      <c r="W360" s="18" t="s">
        <v>1396</v>
      </c>
      <c r="X360" s="77" t="s">
        <v>1397</v>
      </c>
      <c r="Y360" s="50">
        <f t="shared" si="97"/>
        <v>95927.517709674663</v>
      </c>
      <c r="Z360" s="36">
        <f t="shared" si="98"/>
        <v>92555.603338209621</v>
      </c>
      <c r="AA360" s="35">
        <f t="shared" si="99"/>
        <v>0.96484935238634895</v>
      </c>
      <c r="AB360" s="36">
        <f t="shared" si="100"/>
        <v>188483.12104788428</v>
      </c>
      <c r="AC360" s="36">
        <f t="shared" si="101"/>
        <v>3371.9143714650418</v>
      </c>
      <c r="AD360" s="18">
        <f t="shared" si="91"/>
        <v>63873</v>
      </c>
      <c r="AE360" s="18" t="str">
        <f t="shared" si="92"/>
        <v/>
      </c>
      <c r="AF360" s="18">
        <f t="shared" si="93"/>
        <v>68410</v>
      </c>
      <c r="AG360" s="18">
        <f t="shared" si="94"/>
        <v>78671</v>
      </c>
      <c r="AH360" s="18">
        <f t="shared" si="95"/>
        <v>84393</v>
      </c>
      <c r="AI360" s="102">
        <f t="shared" si="96"/>
        <v>73390.441493256425</v>
      </c>
      <c r="AJ360" s="39">
        <f t="shared" si="102"/>
        <v>9372.4830710258775</v>
      </c>
      <c r="AK360" s="35">
        <f t="shared" si="103"/>
        <v>0.12770713570223011</v>
      </c>
      <c r="AL360" s="34"/>
      <c r="AM360" s="42"/>
    </row>
    <row r="361" spans="1:39" s="17" customFormat="1" ht="93" customHeight="1" x14ac:dyDescent="0.25">
      <c r="A361" s="81">
        <v>358</v>
      </c>
      <c r="B361" s="82" t="s">
        <v>435</v>
      </c>
      <c r="C361" s="82" t="s">
        <v>1093</v>
      </c>
      <c r="D361" s="83" t="s">
        <v>1391</v>
      </c>
      <c r="E361" s="64">
        <v>51557</v>
      </c>
      <c r="F361" s="65">
        <v>51557</v>
      </c>
      <c r="G361" s="25" t="s">
        <v>1392</v>
      </c>
      <c r="H361" s="52" t="s">
        <v>1393</v>
      </c>
      <c r="I361" s="62">
        <v>250000</v>
      </c>
      <c r="J361" s="66">
        <v>250000</v>
      </c>
      <c r="K361" s="28" t="s">
        <v>1394</v>
      </c>
      <c r="L361" s="55" t="s">
        <v>1395</v>
      </c>
      <c r="M361" s="67">
        <v>55219</v>
      </c>
      <c r="N361" s="68">
        <v>55219</v>
      </c>
      <c r="O361" s="25" t="s">
        <v>1398</v>
      </c>
      <c r="P361" s="75" t="s">
        <v>1399</v>
      </c>
      <c r="Q361" s="69">
        <v>63502</v>
      </c>
      <c r="R361" s="63">
        <v>63502</v>
      </c>
      <c r="S361" s="24" t="s">
        <v>80</v>
      </c>
      <c r="T361" s="54" t="s">
        <v>81</v>
      </c>
      <c r="U361" s="18">
        <v>68121</v>
      </c>
      <c r="V361" s="18">
        <v>68121</v>
      </c>
      <c r="W361" s="18" t="s">
        <v>1396</v>
      </c>
      <c r="X361" s="77" t="s">
        <v>1397</v>
      </c>
      <c r="Y361" s="50">
        <f t="shared" si="97"/>
        <v>79009.06468538125</v>
      </c>
      <c r="Z361" s="36">
        <f t="shared" si="98"/>
        <v>85401.28836089067</v>
      </c>
      <c r="AA361" s="35">
        <f t="shared" si="99"/>
        <v>1.0809049404769393</v>
      </c>
      <c r="AB361" s="36">
        <f t="shared" si="100"/>
        <v>164410.35304627192</v>
      </c>
      <c r="AC361" s="36">
        <f t="shared" si="101"/>
        <v>-6392.22367550942</v>
      </c>
      <c r="AD361" s="18">
        <f t="shared" si="91"/>
        <v>51557</v>
      </c>
      <c r="AE361" s="18" t="str">
        <f t="shared" si="92"/>
        <v/>
      </c>
      <c r="AF361" s="18">
        <f t="shared" si="93"/>
        <v>55219</v>
      </c>
      <c r="AG361" s="18">
        <f t="shared" si="94"/>
        <v>63502</v>
      </c>
      <c r="AH361" s="18">
        <f t="shared" si="95"/>
        <v>68121</v>
      </c>
      <c r="AI361" s="102">
        <f t="shared" si="96"/>
        <v>59239.467852829293</v>
      </c>
      <c r="AJ361" s="39">
        <f t="shared" si="102"/>
        <v>7565.625216508327</v>
      </c>
      <c r="AK361" s="35">
        <f t="shared" si="103"/>
        <v>0.12771257897359709</v>
      </c>
      <c r="AL361" s="34"/>
      <c r="AM361" s="42"/>
    </row>
    <row r="362" spans="1:39" s="17" customFormat="1" ht="93" customHeight="1" x14ac:dyDescent="0.25">
      <c r="A362" s="81">
        <v>359</v>
      </c>
      <c r="B362" s="82" t="s">
        <v>436</v>
      </c>
      <c r="C362" s="82" t="s">
        <v>1094</v>
      </c>
      <c r="D362" s="83" t="s">
        <v>1391</v>
      </c>
      <c r="E362" s="64">
        <v>91520</v>
      </c>
      <c r="F362" s="65">
        <v>91520</v>
      </c>
      <c r="G362" s="25" t="s">
        <v>1392</v>
      </c>
      <c r="H362" s="52" t="s">
        <v>1393</v>
      </c>
      <c r="I362" s="62">
        <v>300000</v>
      </c>
      <c r="J362" s="66">
        <v>300000</v>
      </c>
      <c r="K362" s="28" t="s">
        <v>1394</v>
      </c>
      <c r="L362" s="55" t="s">
        <v>1395</v>
      </c>
      <c r="M362" s="67">
        <v>98019</v>
      </c>
      <c r="N362" s="68">
        <v>98019</v>
      </c>
      <c r="O362" s="25" t="s">
        <v>1398</v>
      </c>
      <c r="P362" s="75" t="s">
        <v>1399</v>
      </c>
      <c r="Q362" s="69">
        <v>112722</v>
      </c>
      <c r="R362" s="63">
        <v>112722</v>
      </c>
      <c r="S362" s="24" t="s">
        <v>80</v>
      </c>
      <c r="T362" s="54" t="s">
        <v>81</v>
      </c>
      <c r="U362" s="18">
        <v>120921</v>
      </c>
      <c r="V362" s="18">
        <v>120921</v>
      </c>
      <c r="W362" s="18" t="s">
        <v>1396</v>
      </c>
      <c r="X362" s="77" t="s">
        <v>1397</v>
      </c>
      <c r="Y362" s="50">
        <f t="shared" si="97"/>
        <v>129685.55049802606</v>
      </c>
      <c r="Z362" s="36">
        <f t="shared" si="98"/>
        <v>87626.09665676087</v>
      </c>
      <c r="AA362" s="35">
        <f t="shared" si="99"/>
        <v>0.67568126379734672</v>
      </c>
      <c r="AB362" s="36">
        <f t="shared" si="100"/>
        <v>217311.64715478692</v>
      </c>
      <c r="AC362" s="36">
        <f t="shared" si="101"/>
        <v>42059.453841265189</v>
      </c>
      <c r="AD362" s="18">
        <f t="shared" si="91"/>
        <v>91520</v>
      </c>
      <c r="AE362" s="18" t="str">
        <f t="shared" si="92"/>
        <v/>
      </c>
      <c r="AF362" s="18">
        <f t="shared" si="93"/>
        <v>98019</v>
      </c>
      <c r="AG362" s="18">
        <f t="shared" si="94"/>
        <v>112722</v>
      </c>
      <c r="AH362" s="18">
        <f t="shared" si="95"/>
        <v>120921</v>
      </c>
      <c r="AI362" s="102">
        <f t="shared" si="96"/>
        <v>105156.02807495254</v>
      </c>
      <c r="AJ362" s="39">
        <f t="shared" si="102"/>
        <v>13429.085411896076</v>
      </c>
      <c r="AK362" s="35">
        <f t="shared" si="103"/>
        <v>0.12770628234763837</v>
      </c>
      <c r="AL362" s="34"/>
      <c r="AM362" s="42"/>
    </row>
    <row r="363" spans="1:39" s="17" customFormat="1" ht="93" customHeight="1" x14ac:dyDescent="0.25">
      <c r="A363" s="81">
        <v>360</v>
      </c>
      <c r="B363" s="82" t="s">
        <v>437</v>
      </c>
      <c r="C363" s="82" t="s">
        <v>1095</v>
      </c>
      <c r="D363" s="83" t="s">
        <v>1391</v>
      </c>
      <c r="E363" s="64">
        <v>105398</v>
      </c>
      <c r="F363" s="65">
        <v>105398</v>
      </c>
      <c r="G363" s="25" t="s">
        <v>1392</v>
      </c>
      <c r="H363" s="52" t="s">
        <v>1393</v>
      </c>
      <c r="I363" s="62">
        <v>350000</v>
      </c>
      <c r="J363" s="66">
        <v>350000</v>
      </c>
      <c r="K363" s="28" t="s">
        <v>1394</v>
      </c>
      <c r="L363" s="55" t="s">
        <v>1395</v>
      </c>
      <c r="M363" s="67">
        <v>112883</v>
      </c>
      <c r="N363" s="68">
        <v>112883</v>
      </c>
      <c r="O363" s="25" t="s">
        <v>1398</v>
      </c>
      <c r="P363" s="75" t="s">
        <v>1399</v>
      </c>
      <c r="Q363" s="69">
        <v>129816</v>
      </c>
      <c r="R363" s="63">
        <v>129816</v>
      </c>
      <c r="S363" s="24" t="s">
        <v>80</v>
      </c>
      <c r="T363" s="54" t="s">
        <v>81</v>
      </c>
      <c r="U363" s="18">
        <v>139258</v>
      </c>
      <c r="V363" s="18">
        <v>139258</v>
      </c>
      <c r="W363" s="18" t="s">
        <v>1396</v>
      </c>
      <c r="X363" s="77" t="s">
        <v>1397</v>
      </c>
      <c r="Y363" s="50">
        <f t="shared" si="97"/>
        <v>149739.18560157088</v>
      </c>
      <c r="Z363" s="36">
        <f t="shared" si="98"/>
        <v>102912.11700766825</v>
      </c>
      <c r="AA363" s="35">
        <f t="shared" si="99"/>
        <v>0.68727578952846013</v>
      </c>
      <c r="AB363" s="36">
        <f t="shared" si="100"/>
        <v>252651.30260923912</v>
      </c>
      <c r="AC363" s="36">
        <f t="shared" si="101"/>
        <v>46827.06859390263</v>
      </c>
      <c r="AD363" s="18">
        <f t="shared" si="91"/>
        <v>105398</v>
      </c>
      <c r="AE363" s="18" t="str">
        <f t="shared" si="92"/>
        <v/>
      </c>
      <c r="AF363" s="18">
        <f t="shared" si="93"/>
        <v>112883</v>
      </c>
      <c r="AG363" s="18">
        <f t="shared" si="94"/>
        <v>129816</v>
      </c>
      <c r="AH363" s="18">
        <f t="shared" si="95"/>
        <v>139258</v>
      </c>
      <c r="AI363" s="102">
        <f t="shared" si="96"/>
        <v>121102.2807422498</v>
      </c>
      <c r="AJ363" s="39">
        <f t="shared" si="102"/>
        <v>15465.774113075189</v>
      </c>
      <c r="AK363" s="35">
        <f t="shared" si="103"/>
        <v>0.12770836369293528</v>
      </c>
      <c r="AL363" s="34"/>
      <c r="AM363" s="42"/>
    </row>
    <row r="364" spans="1:39" s="17" customFormat="1" ht="93" customHeight="1" x14ac:dyDescent="0.25">
      <c r="A364" s="81">
        <v>361</v>
      </c>
      <c r="B364" s="82" t="s">
        <v>438</v>
      </c>
      <c r="C364" s="82" t="s">
        <v>1096</v>
      </c>
      <c r="D364" s="83" t="s">
        <v>1391</v>
      </c>
      <c r="E364" s="64">
        <v>76846</v>
      </c>
      <c r="F364" s="65">
        <v>76846</v>
      </c>
      <c r="G364" s="25" t="s">
        <v>1392</v>
      </c>
      <c r="H364" s="52" t="s">
        <v>1393</v>
      </c>
      <c r="I364" s="62">
        <v>300000</v>
      </c>
      <c r="J364" s="66">
        <v>300000</v>
      </c>
      <c r="K364" s="28" t="s">
        <v>1394</v>
      </c>
      <c r="L364" s="55" t="s">
        <v>1395</v>
      </c>
      <c r="M364" s="67">
        <v>82303</v>
      </c>
      <c r="N364" s="68">
        <v>82303</v>
      </c>
      <c r="O364" s="25" t="s">
        <v>1398</v>
      </c>
      <c r="P364" s="75" t="s">
        <v>1399</v>
      </c>
      <c r="Q364" s="69">
        <v>94648</v>
      </c>
      <c r="R364" s="63">
        <v>94648</v>
      </c>
      <c r="S364" s="24" t="s">
        <v>80</v>
      </c>
      <c r="T364" s="54" t="s">
        <v>81</v>
      </c>
      <c r="U364" s="18">
        <v>101532</v>
      </c>
      <c r="V364" s="18">
        <v>101532</v>
      </c>
      <c r="W364" s="18" t="s">
        <v>1396</v>
      </c>
      <c r="X364" s="77" t="s">
        <v>1397</v>
      </c>
      <c r="Y364" s="50">
        <f t="shared" si="97"/>
        <v>112765.04924232353</v>
      </c>
      <c r="Z364" s="36">
        <f t="shared" si="98"/>
        <v>94940.590377351255</v>
      </c>
      <c r="AA364" s="35">
        <f t="shared" si="99"/>
        <v>0.84193277097171426</v>
      </c>
      <c r="AB364" s="36">
        <f t="shared" si="100"/>
        <v>207705.63961967477</v>
      </c>
      <c r="AC364" s="36">
        <f t="shared" si="101"/>
        <v>17824.458864972272</v>
      </c>
      <c r="AD364" s="18">
        <f t="shared" si="91"/>
        <v>76846</v>
      </c>
      <c r="AE364" s="18" t="str">
        <f t="shared" si="92"/>
        <v/>
      </c>
      <c r="AF364" s="18">
        <f t="shared" si="93"/>
        <v>82303</v>
      </c>
      <c r="AG364" s="18">
        <f t="shared" si="94"/>
        <v>94648</v>
      </c>
      <c r="AH364" s="18">
        <f t="shared" si="95"/>
        <v>101532</v>
      </c>
      <c r="AI364" s="102">
        <f t="shared" si="96"/>
        <v>88295.349238935058</v>
      </c>
      <c r="AJ364" s="39">
        <f t="shared" si="102"/>
        <v>11275.458494003691</v>
      </c>
      <c r="AK364" s="35">
        <f t="shared" si="103"/>
        <v>0.12770161272584471</v>
      </c>
      <c r="AL364" s="34"/>
      <c r="AM364" s="42"/>
    </row>
    <row r="365" spans="1:39" s="17" customFormat="1" ht="93" customHeight="1" x14ac:dyDescent="0.25">
      <c r="A365" s="81">
        <v>362</v>
      </c>
      <c r="B365" s="82" t="s">
        <v>439</v>
      </c>
      <c r="C365" s="82" t="s">
        <v>1097</v>
      </c>
      <c r="D365" s="83" t="s">
        <v>1391</v>
      </c>
      <c r="E365" s="64">
        <v>19326</v>
      </c>
      <c r="F365" s="65">
        <v>19326</v>
      </c>
      <c r="G365" s="25" t="s">
        <v>1392</v>
      </c>
      <c r="H365" s="52" t="s">
        <v>1393</v>
      </c>
      <c r="I365" s="62">
        <v>100000</v>
      </c>
      <c r="J365" s="66">
        <v>100000</v>
      </c>
      <c r="K365" s="28" t="s">
        <v>1394</v>
      </c>
      <c r="L365" s="55" t="s">
        <v>1395</v>
      </c>
      <c r="M365" s="67">
        <v>20699</v>
      </c>
      <c r="N365" s="68">
        <v>20699</v>
      </c>
      <c r="O365" s="25" t="s">
        <v>1398</v>
      </c>
      <c r="P365" s="75" t="s">
        <v>1399</v>
      </c>
      <c r="Q365" s="69">
        <v>23803</v>
      </c>
      <c r="R365" s="63">
        <v>23803</v>
      </c>
      <c r="S365" s="24" t="s">
        <v>80</v>
      </c>
      <c r="T365" s="54" t="s">
        <v>81</v>
      </c>
      <c r="U365" s="18">
        <v>25535</v>
      </c>
      <c r="V365" s="18">
        <v>25535</v>
      </c>
      <c r="W365" s="18" t="s">
        <v>1396</v>
      </c>
      <c r="X365" s="77" t="s">
        <v>1397</v>
      </c>
      <c r="Y365" s="50">
        <f t="shared" si="97"/>
        <v>30003.490345627746</v>
      </c>
      <c r="Z365" s="36">
        <f t="shared" si="98"/>
        <v>34816.995696067745</v>
      </c>
      <c r="AA365" s="35">
        <f t="shared" si="99"/>
        <v>1.1604315129670053</v>
      </c>
      <c r="AB365" s="36">
        <f t="shared" si="100"/>
        <v>64820.486041695491</v>
      </c>
      <c r="AC365" s="36">
        <f t="shared" si="101"/>
        <v>-4813.5053504399984</v>
      </c>
      <c r="AD365" s="18">
        <f t="shared" si="91"/>
        <v>19326</v>
      </c>
      <c r="AE365" s="18" t="str">
        <f t="shared" si="92"/>
        <v/>
      </c>
      <c r="AF365" s="18">
        <f t="shared" si="93"/>
        <v>20699</v>
      </c>
      <c r="AG365" s="18">
        <f t="shared" si="94"/>
        <v>23803</v>
      </c>
      <c r="AH365" s="18">
        <f t="shared" si="95"/>
        <v>25535</v>
      </c>
      <c r="AI365" s="102">
        <f t="shared" si="96"/>
        <v>22205.713112701913</v>
      </c>
      <c r="AJ365" s="39">
        <f t="shared" si="102"/>
        <v>2835.8108041028877</v>
      </c>
      <c r="AK365" s="35">
        <f t="shared" si="103"/>
        <v>0.12770636050777279</v>
      </c>
      <c r="AL365" s="34"/>
      <c r="AM365" s="42"/>
    </row>
    <row r="366" spans="1:39" s="17" customFormat="1" ht="93" customHeight="1" x14ac:dyDescent="0.25">
      <c r="A366" s="81">
        <v>363</v>
      </c>
      <c r="B366" s="82" t="s">
        <v>440</v>
      </c>
      <c r="C366" s="82" t="s">
        <v>1098</v>
      </c>
      <c r="D366" s="83" t="s">
        <v>1391</v>
      </c>
      <c r="E366" s="64">
        <v>127296</v>
      </c>
      <c r="F366" s="65">
        <v>127296</v>
      </c>
      <c r="G366" s="25" t="s">
        <v>1392</v>
      </c>
      <c r="H366" s="52" t="s">
        <v>1393</v>
      </c>
      <c r="I366" s="62">
        <v>400000</v>
      </c>
      <c r="J366" s="66">
        <v>400000</v>
      </c>
      <c r="K366" s="28" t="s">
        <v>1394</v>
      </c>
      <c r="L366" s="55" t="s">
        <v>1395</v>
      </c>
      <c r="M366" s="67">
        <v>136336</v>
      </c>
      <c r="N366" s="68">
        <v>136336</v>
      </c>
      <c r="O366" s="25" t="s">
        <v>1398</v>
      </c>
      <c r="P366" s="75" t="s">
        <v>1399</v>
      </c>
      <c r="Q366" s="69">
        <v>156786</v>
      </c>
      <c r="R366" s="63">
        <v>156786</v>
      </c>
      <c r="S366" s="24" t="s">
        <v>80</v>
      </c>
      <c r="T366" s="54" t="s">
        <v>81</v>
      </c>
      <c r="U366" s="18">
        <v>168190</v>
      </c>
      <c r="V366" s="18">
        <v>168190</v>
      </c>
      <c r="W366" s="18" t="s">
        <v>1396</v>
      </c>
      <c r="X366" s="77" t="s">
        <v>1397</v>
      </c>
      <c r="Y366" s="50">
        <f t="shared" si="97"/>
        <v>178862.19225717336</v>
      </c>
      <c r="Z366" s="36">
        <f t="shared" si="98"/>
        <v>114228.22207668297</v>
      </c>
      <c r="AA366" s="35">
        <f t="shared" si="99"/>
        <v>0.63863816402542051</v>
      </c>
      <c r="AB366" s="36">
        <f t="shared" si="100"/>
        <v>293090.41433385632</v>
      </c>
      <c r="AC366" s="36">
        <f t="shared" si="101"/>
        <v>64633.970180490389</v>
      </c>
      <c r="AD366" s="18">
        <f t="shared" si="91"/>
        <v>127296</v>
      </c>
      <c r="AE366" s="18" t="str">
        <f t="shared" si="92"/>
        <v/>
      </c>
      <c r="AF366" s="18">
        <f t="shared" si="93"/>
        <v>136336</v>
      </c>
      <c r="AG366" s="18">
        <f t="shared" si="94"/>
        <v>156786</v>
      </c>
      <c r="AH366" s="18">
        <f t="shared" si="95"/>
        <v>168190</v>
      </c>
      <c r="AI366" s="102">
        <f t="shared" si="96"/>
        <v>146262.5662237244</v>
      </c>
      <c r="AJ366" s="39">
        <f t="shared" si="102"/>
        <v>18678.490231636319</v>
      </c>
      <c r="AK366" s="35">
        <f t="shared" si="103"/>
        <v>0.12770519972325353</v>
      </c>
      <c r="AL366" s="34"/>
      <c r="AM366" s="42"/>
    </row>
    <row r="367" spans="1:39" s="17" customFormat="1" ht="93" customHeight="1" x14ac:dyDescent="0.25">
      <c r="A367" s="81">
        <v>364</v>
      </c>
      <c r="B367" s="82" t="s">
        <v>441</v>
      </c>
      <c r="C367" s="82" t="s">
        <v>1099</v>
      </c>
      <c r="D367" s="83" t="s">
        <v>1391</v>
      </c>
      <c r="E367" s="64">
        <v>6947</v>
      </c>
      <c r="F367" s="65">
        <v>6947</v>
      </c>
      <c r="G367" s="25" t="s">
        <v>1392</v>
      </c>
      <c r="H367" s="52" t="s">
        <v>1393</v>
      </c>
      <c r="I367" s="62">
        <v>50000</v>
      </c>
      <c r="J367" s="66">
        <v>50000</v>
      </c>
      <c r="K367" s="28" t="s">
        <v>1394</v>
      </c>
      <c r="L367" s="55" t="s">
        <v>1395</v>
      </c>
      <c r="M367" s="67">
        <v>7441</v>
      </c>
      <c r="N367" s="68">
        <v>7441</v>
      </c>
      <c r="O367" s="25" t="s">
        <v>1398</v>
      </c>
      <c r="P367" s="75" t="s">
        <v>1399</v>
      </c>
      <c r="Q367" s="69">
        <v>8557</v>
      </c>
      <c r="R367" s="63">
        <v>8557</v>
      </c>
      <c r="S367" s="24" t="s">
        <v>80</v>
      </c>
      <c r="T367" s="54" t="s">
        <v>81</v>
      </c>
      <c r="U367" s="18">
        <v>9179</v>
      </c>
      <c r="V367" s="18">
        <v>9179</v>
      </c>
      <c r="W367" s="18" t="s">
        <v>1396</v>
      </c>
      <c r="X367" s="77" t="s">
        <v>1397</v>
      </c>
      <c r="Y367" s="50">
        <f t="shared" si="97"/>
        <v>11521.342888374602</v>
      </c>
      <c r="Z367" s="36">
        <f t="shared" si="98"/>
        <v>18789.859664191215</v>
      </c>
      <c r="AA367" s="35">
        <f t="shared" si="99"/>
        <v>1.6308740956881664</v>
      </c>
      <c r="AB367" s="36">
        <f t="shared" si="100"/>
        <v>30311.202552565817</v>
      </c>
      <c r="AC367" s="36">
        <f t="shared" si="101"/>
        <v>-7268.5167758166135</v>
      </c>
      <c r="AD367" s="18">
        <f t="shared" si="91"/>
        <v>6947</v>
      </c>
      <c r="AE367" s="18" t="str">
        <f t="shared" si="92"/>
        <v/>
      </c>
      <c r="AF367" s="18">
        <f t="shared" si="93"/>
        <v>7441</v>
      </c>
      <c r="AG367" s="18">
        <f t="shared" si="94"/>
        <v>8557</v>
      </c>
      <c r="AH367" s="18">
        <f t="shared" si="95"/>
        <v>9179</v>
      </c>
      <c r="AI367" s="102">
        <f t="shared" si="96"/>
        <v>7982.453113669776</v>
      </c>
      <c r="AJ367" s="39">
        <f t="shared" si="102"/>
        <v>1019.4338297963892</v>
      </c>
      <c r="AK367" s="35">
        <f t="shared" si="103"/>
        <v>0.12770934138662601</v>
      </c>
      <c r="AL367" s="34"/>
      <c r="AM367" s="42"/>
    </row>
    <row r="368" spans="1:39" s="17" customFormat="1" ht="93" customHeight="1" x14ac:dyDescent="0.25">
      <c r="A368" s="81">
        <v>365</v>
      </c>
      <c r="B368" s="82" t="s">
        <v>442</v>
      </c>
      <c r="C368" s="82" t="s">
        <v>1100</v>
      </c>
      <c r="D368" s="83" t="s">
        <v>1391</v>
      </c>
      <c r="E368" s="64">
        <v>39994</v>
      </c>
      <c r="F368" s="65">
        <v>39994</v>
      </c>
      <c r="G368" s="25" t="s">
        <v>1392</v>
      </c>
      <c r="H368" s="52" t="s">
        <v>1393</v>
      </c>
      <c r="I368" s="62">
        <v>200000</v>
      </c>
      <c r="J368" s="66">
        <v>200000</v>
      </c>
      <c r="K368" s="28" t="s">
        <v>1394</v>
      </c>
      <c r="L368" s="55" t="s">
        <v>1395</v>
      </c>
      <c r="M368" s="67">
        <v>42834</v>
      </c>
      <c r="N368" s="68">
        <v>42834</v>
      </c>
      <c r="O368" s="25" t="s">
        <v>1398</v>
      </c>
      <c r="P368" s="75" t="s">
        <v>1399</v>
      </c>
      <c r="Q368" s="69">
        <v>49259</v>
      </c>
      <c r="R368" s="63">
        <v>49259</v>
      </c>
      <c r="S368" s="24" t="s">
        <v>80</v>
      </c>
      <c r="T368" s="54" t="s">
        <v>81</v>
      </c>
      <c r="U368" s="18">
        <v>52842</v>
      </c>
      <c r="V368" s="18">
        <v>52842</v>
      </c>
      <c r="W368" s="18" t="s">
        <v>1396</v>
      </c>
      <c r="X368" s="77" t="s">
        <v>1397</v>
      </c>
      <c r="Y368" s="50">
        <f t="shared" si="97"/>
        <v>61667.403318857338</v>
      </c>
      <c r="Z368" s="36">
        <f t="shared" si="98"/>
        <v>68954.569516457719</v>
      </c>
      <c r="AA368" s="35">
        <f t="shared" si="99"/>
        <v>1.1181688510528225</v>
      </c>
      <c r="AB368" s="36">
        <f t="shared" si="100"/>
        <v>130621.97283531506</v>
      </c>
      <c r="AC368" s="36">
        <f t="shared" si="101"/>
        <v>-7287.1661976003816</v>
      </c>
      <c r="AD368" s="18">
        <f t="shared" si="91"/>
        <v>39994</v>
      </c>
      <c r="AE368" s="18" t="str">
        <f t="shared" si="92"/>
        <v/>
      </c>
      <c r="AF368" s="18">
        <f t="shared" si="93"/>
        <v>42834</v>
      </c>
      <c r="AG368" s="18">
        <f t="shared" si="94"/>
        <v>49259</v>
      </c>
      <c r="AH368" s="18">
        <f t="shared" si="95"/>
        <v>52842</v>
      </c>
      <c r="AI368" s="102">
        <f t="shared" si="96"/>
        <v>45952.810485538903</v>
      </c>
      <c r="AJ368" s="39">
        <f t="shared" si="102"/>
        <v>5868.3863980370843</v>
      </c>
      <c r="AK368" s="35">
        <f t="shared" si="103"/>
        <v>0.12770462428807991</v>
      </c>
      <c r="AL368" s="34"/>
      <c r="AM368" s="42"/>
    </row>
    <row r="369" spans="1:39" s="17" customFormat="1" ht="93" customHeight="1" x14ac:dyDescent="0.25">
      <c r="A369" s="81">
        <v>366</v>
      </c>
      <c r="B369" s="82" t="s">
        <v>443</v>
      </c>
      <c r="C369" s="82" t="s">
        <v>1101</v>
      </c>
      <c r="D369" s="83" t="s">
        <v>1391</v>
      </c>
      <c r="E369" s="64">
        <v>65351</v>
      </c>
      <c r="F369" s="65">
        <v>65351</v>
      </c>
      <c r="G369" s="25" t="s">
        <v>1392</v>
      </c>
      <c r="H369" s="52" t="s">
        <v>1393</v>
      </c>
      <c r="I369" s="62">
        <v>250000</v>
      </c>
      <c r="J369" s="66">
        <v>250000</v>
      </c>
      <c r="K369" s="28" t="s">
        <v>1394</v>
      </c>
      <c r="L369" s="55" t="s">
        <v>1395</v>
      </c>
      <c r="M369" s="67">
        <v>69992</v>
      </c>
      <c r="N369" s="68">
        <v>69992</v>
      </c>
      <c r="O369" s="25" t="s">
        <v>1398</v>
      </c>
      <c r="P369" s="75" t="s">
        <v>1399</v>
      </c>
      <c r="Q369" s="69">
        <v>80491</v>
      </c>
      <c r="R369" s="63">
        <v>80491</v>
      </c>
      <c r="S369" s="24" t="s">
        <v>80</v>
      </c>
      <c r="T369" s="54" t="s">
        <v>81</v>
      </c>
      <c r="U369" s="18">
        <v>86346</v>
      </c>
      <c r="V369" s="18">
        <v>86346</v>
      </c>
      <c r="W369" s="18" t="s">
        <v>1396</v>
      </c>
      <c r="X369" s="77" t="s">
        <v>1397</v>
      </c>
      <c r="Y369" s="50">
        <f t="shared" si="97"/>
        <v>95509.382949191422</v>
      </c>
      <c r="Z369" s="36">
        <f t="shared" si="98"/>
        <v>78459.409222221395</v>
      </c>
      <c r="AA369" s="35">
        <f t="shared" si="99"/>
        <v>0.82148378305364844</v>
      </c>
      <c r="AB369" s="36">
        <f t="shared" si="100"/>
        <v>173968.79217141282</v>
      </c>
      <c r="AC369" s="36">
        <f t="shared" si="101"/>
        <v>17049.973726970027</v>
      </c>
      <c r="AD369" s="18">
        <f t="shared" si="91"/>
        <v>65351</v>
      </c>
      <c r="AE369" s="18" t="str">
        <f t="shared" si="92"/>
        <v/>
      </c>
      <c r="AF369" s="18">
        <f t="shared" si="93"/>
        <v>69992</v>
      </c>
      <c r="AG369" s="18">
        <f t="shared" si="94"/>
        <v>80491</v>
      </c>
      <c r="AH369" s="18">
        <f t="shared" si="95"/>
        <v>86346</v>
      </c>
      <c r="AI369" s="102">
        <f t="shared" si="96"/>
        <v>75088.347529014776</v>
      </c>
      <c r="AJ369" s="39">
        <f t="shared" si="102"/>
        <v>9589.5422553251556</v>
      </c>
      <c r="AK369" s="35">
        <f t="shared" si="103"/>
        <v>0.12771012508458351</v>
      </c>
      <c r="AL369" s="34"/>
      <c r="AM369" s="42"/>
    </row>
    <row r="370" spans="1:39" s="17" customFormat="1" ht="93" customHeight="1" x14ac:dyDescent="0.25">
      <c r="A370" s="81">
        <v>367</v>
      </c>
      <c r="B370" s="82" t="s">
        <v>444</v>
      </c>
      <c r="C370" s="82" t="s">
        <v>1102</v>
      </c>
      <c r="D370" s="83" t="s">
        <v>1391</v>
      </c>
      <c r="E370" s="64">
        <v>50851</v>
      </c>
      <c r="F370" s="65">
        <v>50851</v>
      </c>
      <c r="G370" s="25" t="s">
        <v>1392</v>
      </c>
      <c r="H370" s="52" t="s">
        <v>1393</v>
      </c>
      <c r="I370" s="62">
        <v>150000</v>
      </c>
      <c r="J370" s="66">
        <v>150000</v>
      </c>
      <c r="K370" s="28" t="s">
        <v>1394</v>
      </c>
      <c r="L370" s="55" t="s">
        <v>1395</v>
      </c>
      <c r="M370" s="67">
        <v>54462</v>
      </c>
      <c r="N370" s="68">
        <v>54462</v>
      </c>
      <c r="O370" s="25" t="s">
        <v>1398</v>
      </c>
      <c r="P370" s="75" t="s">
        <v>1399</v>
      </c>
      <c r="Q370" s="69">
        <v>62631</v>
      </c>
      <c r="R370" s="63">
        <v>62631</v>
      </c>
      <c r="S370" s="24" t="s">
        <v>80</v>
      </c>
      <c r="T370" s="54" t="s">
        <v>81</v>
      </c>
      <c r="U370" s="18">
        <v>67187</v>
      </c>
      <c r="V370" s="18">
        <v>67187</v>
      </c>
      <c r="W370" s="18" t="s">
        <v>1396</v>
      </c>
      <c r="X370" s="77" t="s">
        <v>1397</v>
      </c>
      <c r="Y370" s="50">
        <f t="shared" si="97"/>
        <v>70552.399319195552</v>
      </c>
      <c r="Z370" s="36">
        <f t="shared" si="98"/>
        <v>41302.213447949733</v>
      </c>
      <c r="AA370" s="35">
        <f t="shared" si="99"/>
        <v>0.58541189026171681</v>
      </c>
      <c r="AB370" s="36">
        <f t="shared" si="100"/>
        <v>111854.61276714529</v>
      </c>
      <c r="AC370" s="36">
        <f t="shared" si="101"/>
        <v>29250.18587124582</v>
      </c>
      <c r="AD370" s="18">
        <f t="shared" si="91"/>
        <v>50851</v>
      </c>
      <c r="AE370" s="18" t="str">
        <f t="shared" si="92"/>
        <v/>
      </c>
      <c r="AF370" s="18">
        <f t="shared" si="93"/>
        <v>54462</v>
      </c>
      <c r="AG370" s="18">
        <f t="shared" si="94"/>
        <v>62631</v>
      </c>
      <c r="AH370" s="18">
        <f t="shared" si="95"/>
        <v>67187</v>
      </c>
      <c r="AI370" s="102">
        <f t="shared" si="96"/>
        <v>58427.448302577941</v>
      </c>
      <c r="AJ370" s="39">
        <f t="shared" si="102"/>
        <v>7461.5008488015774</v>
      </c>
      <c r="AK370" s="35">
        <f t="shared" si="103"/>
        <v>0.12770540329197227</v>
      </c>
      <c r="AL370" s="34"/>
      <c r="AM370" s="42"/>
    </row>
    <row r="371" spans="1:39" s="17" customFormat="1" ht="93" customHeight="1" x14ac:dyDescent="0.25">
      <c r="A371" s="81">
        <v>368</v>
      </c>
      <c r="B371" s="82" t="s">
        <v>445</v>
      </c>
      <c r="C371" s="82" t="s">
        <v>1103</v>
      </c>
      <c r="D371" s="83" t="s">
        <v>1391</v>
      </c>
      <c r="E371" s="64">
        <v>52571</v>
      </c>
      <c r="F371" s="65">
        <v>52571</v>
      </c>
      <c r="G371" s="25" t="s">
        <v>1392</v>
      </c>
      <c r="H371" s="52" t="s">
        <v>1393</v>
      </c>
      <c r="I371" s="62">
        <v>200000</v>
      </c>
      <c r="J371" s="66">
        <v>200000</v>
      </c>
      <c r="K371" s="28" t="s">
        <v>1394</v>
      </c>
      <c r="L371" s="55" t="s">
        <v>1395</v>
      </c>
      <c r="M371" s="67">
        <v>56304</v>
      </c>
      <c r="N371" s="68">
        <v>56304</v>
      </c>
      <c r="O371" s="25" t="s">
        <v>1398</v>
      </c>
      <c r="P371" s="75" t="s">
        <v>1399</v>
      </c>
      <c r="Q371" s="69">
        <v>64750</v>
      </c>
      <c r="R371" s="63">
        <v>64750</v>
      </c>
      <c r="S371" s="24" t="s">
        <v>80</v>
      </c>
      <c r="T371" s="54" t="s">
        <v>81</v>
      </c>
      <c r="U371" s="18">
        <v>69460</v>
      </c>
      <c r="V371" s="18">
        <v>69460</v>
      </c>
      <c r="W371" s="18" t="s">
        <v>1396</v>
      </c>
      <c r="X371" s="77" t="s">
        <v>1397</v>
      </c>
      <c r="Y371" s="50">
        <f t="shared" si="97"/>
        <v>76746.398968230249</v>
      </c>
      <c r="Z371" s="36">
        <f t="shared" si="98"/>
        <v>62622.362443459446</v>
      </c>
      <c r="AA371" s="35">
        <f t="shared" si="99"/>
        <v>0.81596483073274151</v>
      </c>
      <c r="AB371" s="36">
        <f t="shared" si="100"/>
        <v>139368.76141168969</v>
      </c>
      <c r="AC371" s="36">
        <f t="shared" si="101"/>
        <v>14124.036524770803</v>
      </c>
      <c r="AD371" s="18">
        <f t="shared" si="91"/>
        <v>52571</v>
      </c>
      <c r="AE371" s="18" t="str">
        <f t="shared" si="92"/>
        <v/>
      </c>
      <c r="AF371" s="18">
        <f t="shared" si="93"/>
        <v>56304</v>
      </c>
      <c r="AG371" s="18">
        <f t="shared" si="94"/>
        <v>64750</v>
      </c>
      <c r="AH371" s="18">
        <f t="shared" si="95"/>
        <v>69460</v>
      </c>
      <c r="AI371" s="102">
        <f t="shared" si="96"/>
        <v>60403.904165009095</v>
      </c>
      <c r="AJ371" s="39">
        <f t="shared" si="102"/>
        <v>7714.1698786497218</v>
      </c>
      <c r="AK371" s="35">
        <f t="shared" si="103"/>
        <v>0.12770978938011102</v>
      </c>
      <c r="AL371" s="34"/>
      <c r="AM371" s="42"/>
    </row>
    <row r="372" spans="1:39" s="17" customFormat="1" ht="93" customHeight="1" x14ac:dyDescent="0.25">
      <c r="A372" s="81">
        <v>369</v>
      </c>
      <c r="B372" s="82" t="s">
        <v>446</v>
      </c>
      <c r="C372" s="82" t="s">
        <v>1104</v>
      </c>
      <c r="D372" s="83" t="s">
        <v>1391</v>
      </c>
      <c r="E372" s="64">
        <v>92242</v>
      </c>
      <c r="F372" s="65">
        <v>92242</v>
      </c>
      <c r="G372" s="25" t="s">
        <v>1392</v>
      </c>
      <c r="H372" s="52" t="s">
        <v>1393</v>
      </c>
      <c r="I372" s="62">
        <v>250000</v>
      </c>
      <c r="J372" s="66">
        <v>250000</v>
      </c>
      <c r="K372" s="28" t="s">
        <v>1394</v>
      </c>
      <c r="L372" s="55" t="s">
        <v>1395</v>
      </c>
      <c r="M372" s="67">
        <v>98793</v>
      </c>
      <c r="N372" s="68">
        <v>98793</v>
      </c>
      <c r="O372" s="25" t="s">
        <v>1398</v>
      </c>
      <c r="P372" s="75" t="s">
        <v>1399</v>
      </c>
      <c r="Q372" s="69">
        <v>113612</v>
      </c>
      <c r="R372" s="63">
        <v>113612</v>
      </c>
      <c r="S372" s="24" t="s">
        <v>80</v>
      </c>
      <c r="T372" s="54" t="s">
        <v>81</v>
      </c>
      <c r="U372" s="18">
        <v>121876</v>
      </c>
      <c r="V372" s="18">
        <v>121876</v>
      </c>
      <c r="W372" s="18" t="s">
        <v>1396</v>
      </c>
      <c r="X372" s="77" t="s">
        <v>1397</v>
      </c>
      <c r="Y372" s="50">
        <f t="shared" si="97"/>
        <v>125830.94496421858</v>
      </c>
      <c r="Z372" s="36">
        <f t="shared" si="98"/>
        <v>65179.397487242844</v>
      </c>
      <c r="AA372" s="35">
        <f t="shared" si="99"/>
        <v>0.51799179848627319</v>
      </c>
      <c r="AB372" s="36">
        <f t="shared" si="100"/>
        <v>191010.34245146142</v>
      </c>
      <c r="AC372" s="36">
        <f t="shared" si="101"/>
        <v>60651.547476975735</v>
      </c>
      <c r="AD372" s="18">
        <f t="shared" si="91"/>
        <v>92242</v>
      </c>
      <c r="AE372" s="18" t="str">
        <f t="shared" si="92"/>
        <v/>
      </c>
      <c r="AF372" s="18">
        <f t="shared" si="93"/>
        <v>98793</v>
      </c>
      <c r="AG372" s="18">
        <f t="shared" si="94"/>
        <v>113612</v>
      </c>
      <c r="AH372" s="18">
        <f t="shared" si="95"/>
        <v>121876</v>
      </c>
      <c r="AI372" s="102">
        <f t="shared" si="96"/>
        <v>105986.19977286519</v>
      </c>
      <c r="AJ372" s="39">
        <f t="shared" si="102"/>
        <v>13535.409743213046</v>
      </c>
      <c r="AK372" s="35">
        <f t="shared" si="103"/>
        <v>0.12770917130928597</v>
      </c>
      <c r="AL372" s="34"/>
      <c r="AM372" s="42"/>
    </row>
    <row r="373" spans="1:39" s="17" customFormat="1" ht="93" customHeight="1" x14ac:dyDescent="0.25">
      <c r="A373" s="81">
        <v>370</v>
      </c>
      <c r="B373" s="82" t="s">
        <v>447</v>
      </c>
      <c r="C373" s="82" t="s">
        <v>1105</v>
      </c>
      <c r="D373" s="83" t="s">
        <v>1391</v>
      </c>
      <c r="E373" s="64">
        <v>280580</v>
      </c>
      <c r="F373" s="65">
        <v>280580</v>
      </c>
      <c r="G373" s="25" t="s">
        <v>1392</v>
      </c>
      <c r="H373" s="52" t="s">
        <v>1393</v>
      </c>
      <c r="I373" s="62">
        <v>400000</v>
      </c>
      <c r="J373" s="66">
        <v>400000</v>
      </c>
      <c r="K373" s="28" t="s">
        <v>1394</v>
      </c>
      <c r="L373" s="55" t="s">
        <v>1395</v>
      </c>
      <c r="M373" s="67">
        <v>300506</v>
      </c>
      <c r="N373" s="68">
        <v>300506</v>
      </c>
      <c r="O373" s="25" t="s">
        <v>1398</v>
      </c>
      <c r="P373" s="75" t="s">
        <v>1399</v>
      </c>
      <c r="Q373" s="69">
        <v>345582</v>
      </c>
      <c r="R373" s="63">
        <v>345582</v>
      </c>
      <c r="S373" s="24" t="s">
        <v>80</v>
      </c>
      <c r="T373" s="54" t="s">
        <v>81</v>
      </c>
      <c r="U373" s="18">
        <v>370718</v>
      </c>
      <c r="V373" s="18">
        <v>370718</v>
      </c>
      <c r="W373" s="18" t="s">
        <v>1396</v>
      </c>
      <c r="X373" s="77" t="s">
        <v>1397</v>
      </c>
      <c r="Y373" s="50">
        <f t="shared" si="97"/>
        <v>336599.08216815552</v>
      </c>
      <c r="Z373" s="36">
        <f t="shared" si="98"/>
        <v>49152.568815881968</v>
      </c>
      <c r="AA373" s="35">
        <f t="shared" si="99"/>
        <v>0.14602704350609819</v>
      </c>
      <c r="AB373" s="36">
        <f t="shared" si="100"/>
        <v>385751.65098403749</v>
      </c>
      <c r="AC373" s="36">
        <f t="shared" si="101"/>
        <v>287446.51335227356</v>
      </c>
      <c r="AD373" s="18" t="str">
        <f t="shared" si="91"/>
        <v/>
      </c>
      <c r="AE373" s="18" t="str">
        <f t="shared" si="92"/>
        <v/>
      </c>
      <c r="AF373" s="18">
        <f t="shared" si="93"/>
        <v>300506</v>
      </c>
      <c r="AG373" s="18">
        <f t="shared" si="94"/>
        <v>345582</v>
      </c>
      <c r="AH373" s="18">
        <f t="shared" si="95"/>
        <v>370718</v>
      </c>
      <c r="AI373" s="102">
        <f t="shared" si="96"/>
        <v>337662.3548888287</v>
      </c>
      <c r="AJ373" s="39">
        <f t="shared" si="102"/>
        <v>35574.778556349913</v>
      </c>
      <c r="AK373" s="35">
        <f t="shared" si="103"/>
        <v>0.10535606958040225</v>
      </c>
      <c r="AL373" s="34"/>
      <c r="AM373" s="42"/>
    </row>
    <row r="374" spans="1:39" s="17" customFormat="1" ht="93" customHeight="1" x14ac:dyDescent="0.25">
      <c r="A374" s="81">
        <v>371</v>
      </c>
      <c r="B374" s="82" t="s">
        <v>448</v>
      </c>
      <c r="C374" s="82" t="s">
        <v>1106</v>
      </c>
      <c r="D374" s="83" t="s">
        <v>1391</v>
      </c>
      <c r="E374" s="64">
        <v>35702</v>
      </c>
      <c r="F374" s="65">
        <v>35702</v>
      </c>
      <c r="G374" s="25" t="s">
        <v>1392</v>
      </c>
      <c r="H374" s="52" t="s">
        <v>1393</v>
      </c>
      <c r="I374" s="62">
        <v>150000</v>
      </c>
      <c r="J374" s="66">
        <v>150000</v>
      </c>
      <c r="K374" s="28" t="s">
        <v>1394</v>
      </c>
      <c r="L374" s="55" t="s">
        <v>1395</v>
      </c>
      <c r="M374" s="67">
        <v>38238</v>
      </c>
      <c r="N374" s="68">
        <v>38238</v>
      </c>
      <c r="O374" s="25" t="s">
        <v>1398</v>
      </c>
      <c r="P374" s="75" t="s">
        <v>1399</v>
      </c>
      <c r="Q374" s="69">
        <v>43973</v>
      </c>
      <c r="R374" s="63">
        <v>43973</v>
      </c>
      <c r="S374" s="24" t="s">
        <v>80</v>
      </c>
      <c r="T374" s="54" t="s">
        <v>81</v>
      </c>
      <c r="U374" s="18">
        <v>47172</v>
      </c>
      <c r="V374" s="18">
        <v>47172</v>
      </c>
      <c r="W374" s="18" t="s">
        <v>1396</v>
      </c>
      <c r="X374" s="77" t="s">
        <v>1397</v>
      </c>
      <c r="Y374" s="50">
        <f t="shared" si="97"/>
        <v>53165.49623588843</v>
      </c>
      <c r="Z374" s="36">
        <f t="shared" si="98"/>
        <v>48836.175925229851</v>
      </c>
      <c r="AA374" s="35">
        <f t="shared" si="99"/>
        <v>0.9185689852032991</v>
      </c>
      <c r="AB374" s="36">
        <f t="shared" si="100"/>
        <v>102001.67216111827</v>
      </c>
      <c r="AC374" s="36">
        <f t="shared" si="101"/>
        <v>4329.3203106585788</v>
      </c>
      <c r="AD374" s="18">
        <f t="shared" si="91"/>
        <v>35702</v>
      </c>
      <c r="AE374" s="18" t="str">
        <f t="shared" si="92"/>
        <v/>
      </c>
      <c r="AF374" s="18">
        <f t="shared" si="93"/>
        <v>38238</v>
      </c>
      <c r="AG374" s="18">
        <f t="shared" si="94"/>
        <v>43973</v>
      </c>
      <c r="AH374" s="18">
        <f t="shared" si="95"/>
        <v>47172</v>
      </c>
      <c r="AI374" s="102">
        <f t="shared" si="96"/>
        <v>41021.782255568309</v>
      </c>
      <c r="AJ374" s="39">
        <f t="shared" si="102"/>
        <v>5238.8120393208737</v>
      </c>
      <c r="AK374" s="35">
        <f t="shared" si="103"/>
        <v>0.12770805536148436</v>
      </c>
      <c r="AL374" s="34"/>
      <c r="AM374" s="42"/>
    </row>
    <row r="375" spans="1:39" s="17" customFormat="1" ht="93" customHeight="1" x14ac:dyDescent="0.25">
      <c r="A375" s="81">
        <v>372</v>
      </c>
      <c r="B375" s="82" t="s">
        <v>449</v>
      </c>
      <c r="C375" s="82" t="s">
        <v>1107</v>
      </c>
      <c r="D375" s="83" t="s">
        <v>1391</v>
      </c>
      <c r="E375" s="64">
        <v>80484</v>
      </c>
      <c r="F375" s="65">
        <v>80484</v>
      </c>
      <c r="G375" s="25" t="s">
        <v>1392</v>
      </c>
      <c r="H375" s="52" t="s">
        <v>1393</v>
      </c>
      <c r="I375" s="62">
        <v>350000</v>
      </c>
      <c r="J375" s="66">
        <v>350000</v>
      </c>
      <c r="K375" s="28" t="s">
        <v>1394</v>
      </c>
      <c r="L375" s="55" t="s">
        <v>1395</v>
      </c>
      <c r="M375" s="67">
        <v>86200</v>
      </c>
      <c r="N375" s="68">
        <v>86200</v>
      </c>
      <c r="O375" s="25" t="s">
        <v>1398</v>
      </c>
      <c r="P375" s="75" t="s">
        <v>1399</v>
      </c>
      <c r="Q375" s="69">
        <v>99130</v>
      </c>
      <c r="R375" s="63">
        <v>99130</v>
      </c>
      <c r="S375" s="24" t="s">
        <v>80</v>
      </c>
      <c r="T375" s="54" t="s">
        <v>81</v>
      </c>
      <c r="U375" s="18">
        <v>106340</v>
      </c>
      <c r="V375" s="18">
        <v>106340</v>
      </c>
      <c r="W375" s="18" t="s">
        <v>1396</v>
      </c>
      <c r="X375" s="77" t="s">
        <v>1397</v>
      </c>
      <c r="Y375" s="50">
        <f t="shared" si="97"/>
        <v>120680.56226693821</v>
      </c>
      <c r="Z375" s="36">
        <f t="shared" si="98"/>
        <v>115370.9092587902</v>
      </c>
      <c r="AA375" s="35">
        <f t="shared" si="99"/>
        <v>0.95600241738679193</v>
      </c>
      <c r="AB375" s="36">
        <f t="shared" si="100"/>
        <v>236051.47152572841</v>
      </c>
      <c r="AC375" s="36">
        <f t="shared" si="101"/>
        <v>5309.6530081480159</v>
      </c>
      <c r="AD375" s="18">
        <f t="shared" si="91"/>
        <v>80484</v>
      </c>
      <c r="AE375" s="18" t="str">
        <f t="shared" si="92"/>
        <v/>
      </c>
      <c r="AF375" s="18">
        <f t="shared" si="93"/>
        <v>86200</v>
      </c>
      <c r="AG375" s="18">
        <f t="shared" si="94"/>
        <v>99130</v>
      </c>
      <c r="AH375" s="18">
        <f t="shared" si="95"/>
        <v>106340</v>
      </c>
      <c r="AI375" s="102">
        <f t="shared" si="96"/>
        <v>92476.129631150892</v>
      </c>
      <c r="AJ375" s="39">
        <f t="shared" si="102"/>
        <v>11809.838088080067</v>
      </c>
      <c r="AK375" s="35">
        <f t="shared" si="103"/>
        <v>0.12770688106416905</v>
      </c>
      <c r="AL375" s="34"/>
      <c r="AM375" s="42"/>
    </row>
    <row r="376" spans="1:39" s="17" customFormat="1" ht="93" customHeight="1" x14ac:dyDescent="0.25">
      <c r="A376" s="81">
        <v>373</v>
      </c>
      <c r="B376" s="82" t="s">
        <v>450</v>
      </c>
      <c r="C376" s="82" t="s">
        <v>1108</v>
      </c>
      <c r="D376" s="83" t="s">
        <v>1391</v>
      </c>
      <c r="E376" s="64">
        <v>49161</v>
      </c>
      <c r="F376" s="65">
        <v>49161</v>
      </c>
      <c r="G376" s="25" t="s">
        <v>1392</v>
      </c>
      <c r="H376" s="52" t="s">
        <v>1393</v>
      </c>
      <c r="I376" s="62">
        <v>250000</v>
      </c>
      <c r="J376" s="66">
        <v>250000</v>
      </c>
      <c r="K376" s="28" t="s">
        <v>1394</v>
      </c>
      <c r="L376" s="55" t="s">
        <v>1395</v>
      </c>
      <c r="M376" s="67">
        <v>52652</v>
      </c>
      <c r="N376" s="68">
        <v>52652</v>
      </c>
      <c r="O376" s="25" t="s">
        <v>1398</v>
      </c>
      <c r="P376" s="75" t="s">
        <v>1399</v>
      </c>
      <c r="Q376" s="69">
        <v>60550</v>
      </c>
      <c r="R376" s="63">
        <v>60550</v>
      </c>
      <c r="S376" s="24" t="s">
        <v>80</v>
      </c>
      <c r="T376" s="54" t="s">
        <v>81</v>
      </c>
      <c r="U376" s="18">
        <v>64954</v>
      </c>
      <c r="V376" s="18">
        <v>64954</v>
      </c>
      <c r="W376" s="18" t="s">
        <v>1396</v>
      </c>
      <c r="X376" s="77" t="s">
        <v>1397</v>
      </c>
      <c r="Y376" s="50">
        <f t="shared" si="97"/>
        <v>76056.988893060276</v>
      </c>
      <c r="Z376" s="36">
        <f t="shared" si="98"/>
        <v>86614.170236745893</v>
      </c>
      <c r="AA376" s="35">
        <f t="shared" si="99"/>
        <v>1.1388061964762963</v>
      </c>
      <c r="AB376" s="36">
        <f t="shared" si="100"/>
        <v>162671.15912980615</v>
      </c>
      <c r="AC376" s="36">
        <f t="shared" si="101"/>
        <v>-10557.181343685617</v>
      </c>
      <c r="AD376" s="18">
        <f t="shared" si="91"/>
        <v>49161</v>
      </c>
      <c r="AE376" s="18" t="str">
        <f t="shared" si="92"/>
        <v/>
      </c>
      <c r="AF376" s="18">
        <f t="shared" si="93"/>
        <v>52652</v>
      </c>
      <c r="AG376" s="18">
        <f t="shared" si="94"/>
        <v>60550</v>
      </c>
      <c r="AH376" s="18">
        <f t="shared" si="95"/>
        <v>64954</v>
      </c>
      <c r="AI376" s="102">
        <f t="shared" si="96"/>
        <v>56485.751017329705</v>
      </c>
      <c r="AJ376" s="39">
        <f t="shared" si="102"/>
        <v>7213.575598596487</v>
      </c>
      <c r="AK376" s="35">
        <f t="shared" si="103"/>
        <v>0.12770611116391775</v>
      </c>
      <c r="AL376" s="34"/>
      <c r="AM376" s="42"/>
    </row>
    <row r="377" spans="1:39" s="17" customFormat="1" ht="93" customHeight="1" x14ac:dyDescent="0.25">
      <c r="A377" s="81">
        <v>374</v>
      </c>
      <c r="B377" s="82" t="s">
        <v>451</v>
      </c>
      <c r="C377" s="82" t="s">
        <v>1109</v>
      </c>
      <c r="D377" s="83" t="s">
        <v>1391</v>
      </c>
      <c r="E377" s="64">
        <v>56281</v>
      </c>
      <c r="F377" s="65">
        <v>56281</v>
      </c>
      <c r="G377" s="25" t="s">
        <v>1392</v>
      </c>
      <c r="H377" s="52" t="s">
        <v>1393</v>
      </c>
      <c r="I377" s="62">
        <v>150000</v>
      </c>
      <c r="J377" s="66">
        <v>150000</v>
      </c>
      <c r="K377" s="28" t="s">
        <v>1394</v>
      </c>
      <c r="L377" s="55" t="s">
        <v>1395</v>
      </c>
      <c r="M377" s="67">
        <v>60278</v>
      </c>
      <c r="N377" s="68">
        <v>60278</v>
      </c>
      <c r="O377" s="25" t="s">
        <v>1398</v>
      </c>
      <c r="P377" s="75" t="s">
        <v>1399</v>
      </c>
      <c r="Q377" s="69">
        <v>69320</v>
      </c>
      <c r="R377" s="63">
        <v>69320</v>
      </c>
      <c r="S377" s="24" t="s">
        <v>80</v>
      </c>
      <c r="T377" s="54" t="s">
        <v>81</v>
      </c>
      <c r="U377" s="18">
        <v>74361</v>
      </c>
      <c r="V377" s="18">
        <v>74361</v>
      </c>
      <c r="W377" s="18" t="s">
        <v>1396</v>
      </c>
      <c r="X377" s="77" t="s">
        <v>1397</v>
      </c>
      <c r="Y377" s="50">
        <f t="shared" si="97"/>
        <v>76517.91626685737</v>
      </c>
      <c r="Z377" s="36">
        <f t="shared" si="98"/>
        <v>38653.710837382743</v>
      </c>
      <c r="AA377" s="35">
        <f t="shared" si="99"/>
        <v>0.50515895783906806</v>
      </c>
      <c r="AB377" s="36">
        <f t="shared" si="100"/>
        <v>115171.62710424012</v>
      </c>
      <c r="AC377" s="36">
        <f t="shared" si="101"/>
        <v>37864.205429474627</v>
      </c>
      <c r="AD377" s="18">
        <f t="shared" si="91"/>
        <v>56281</v>
      </c>
      <c r="AE377" s="18" t="str">
        <f t="shared" si="92"/>
        <v/>
      </c>
      <c r="AF377" s="18">
        <f t="shared" si="93"/>
        <v>60278</v>
      </c>
      <c r="AG377" s="18">
        <f t="shared" si="94"/>
        <v>69320</v>
      </c>
      <c r="AH377" s="18">
        <f t="shared" si="95"/>
        <v>74361</v>
      </c>
      <c r="AI377" s="102">
        <f t="shared" si="96"/>
        <v>64666.760259075083</v>
      </c>
      <c r="AJ377" s="39">
        <f t="shared" si="102"/>
        <v>8258.2194610379956</v>
      </c>
      <c r="AK377" s="35">
        <f t="shared" si="103"/>
        <v>0.12770423982820556</v>
      </c>
      <c r="AL377" s="34"/>
      <c r="AM377" s="42"/>
    </row>
    <row r="378" spans="1:39" s="17" customFormat="1" ht="93" customHeight="1" x14ac:dyDescent="0.25">
      <c r="A378" s="81">
        <v>375</v>
      </c>
      <c r="B378" s="82" t="s">
        <v>452</v>
      </c>
      <c r="C378" s="82" t="s">
        <v>1110</v>
      </c>
      <c r="D378" s="83" t="s">
        <v>1391</v>
      </c>
      <c r="E378" s="64">
        <v>78930</v>
      </c>
      <c r="F378" s="65">
        <v>78930</v>
      </c>
      <c r="G378" s="25" t="s">
        <v>1392</v>
      </c>
      <c r="H378" s="52" t="s">
        <v>1393</v>
      </c>
      <c r="I378" s="62">
        <v>200000</v>
      </c>
      <c r="J378" s="66">
        <v>200000</v>
      </c>
      <c r="K378" s="28" t="s">
        <v>1394</v>
      </c>
      <c r="L378" s="55" t="s">
        <v>1395</v>
      </c>
      <c r="M378" s="67">
        <v>84535</v>
      </c>
      <c r="N378" s="68">
        <v>84535</v>
      </c>
      <c r="O378" s="25" t="s">
        <v>1398</v>
      </c>
      <c r="P378" s="75" t="s">
        <v>1399</v>
      </c>
      <c r="Q378" s="69">
        <v>97216</v>
      </c>
      <c r="R378" s="63">
        <v>97216</v>
      </c>
      <c r="S378" s="24" t="s">
        <v>80</v>
      </c>
      <c r="T378" s="54" t="s">
        <v>81</v>
      </c>
      <c r="U378" s="18">
        <v>104287</v>
      </c>
      <c r="V378" s="18">
        <v>104287</v>
      </c>
      <c r="W378" s="18" t="s">
        <v>1396</v>
      </c>
      <c r="X378" s="77" t="s">
        <v>1397</v>
      </c>
      <c r="Y378" s="50">
        <f t="shared" si="97"/>
        <v>106231.98963959089</v>
      </c>
      <c r="Z378" s="36">
        <f t="shared" si="98"/>
        <v>49661.534272513163</v>
      </c>
      <c r="AA378" s="35">
        <f t="shared" si="99"/>
        <v>0.46748191802674416</v>
      </c>
      <c r="AB378" s="36">
        <f t="shared" si="100"/>
        <v>155893.52391210405</v>
      </c>
      <c r="AC378" s="36">
        <f t="shared" si="101"/>
        <v>56570.455367077724</v>
      </c>
      <c r="AD378" s="18">
        <f t="shared" si="91"/>
        <v>78930</v>
      </c>
      <c r="AE378" s="18" t="str">
        <f t="shared" si="92"/>
        <v/>
      </c>
      <c r="AF378" s="18">
        <f t="shared" si="93"/>
        <v>84535</v>
      </c>
      <c r="AG378" s="18">
        <f t="shared" si="94"/>
        <v>97216</v>
      </c>
      <c r="AH378" s="18">
        <f t="shared" si="95"/>
        <v>104287</v>
      </c>
      <c r="AI378" s="102">
        <f t="shared" si="96"/>
        <v>90690.468515338202</v>
      </c>
      <c r="AJ378" s="39">
        <f t="shared" si="102"/>
        <v>11582.024779804264</v>
      </c>
      <c r="AK378" s="35">
        <f t="shared" si="103"/>
        <v>0.1277093940455874</v>
      </c>
      <c r="AL378" s="34"/>
      <c r="AM378" s="42"/>
    </row>
    <row r="379" spans="1:39" s="17" customFormat="1" ht="93" customHeight="1" x14ac:dyDescent="0.25">
      <c r="A379" s="81">
        <v>376</v>
      </c>
      <c r="B379" s="82" t="s">
        <v>453</v>
      </c>
      <c r="C379" s="82" t="s">
        <v>1111</v>
      </c>
      <c r="D379" s="83" t="s">
        <v>1391</v>
      </c>
      <c r="E379" s="64">
        <v>123992</v>
      </c>
      <c r="F379" s="65">
        <v>123992</v>
      </c>
      <c r="G379" s="25" t="s">
        <v>1392</v>
      </c>
      <c r="H379" s="52" t="s">
        <v>1393</v>
      </c>
      <c r="I379" s="62">
        <v>950000</v>
      </c>
      <c r="J379" s="66">
        <v>950000</v>
      </c>
      <c r="K379" s="28" t="s">
        <v>1394</v>
      </c>
      <c r="L379" s="55" t="s">
        <v>1395</v>
      </c>
      <c r="M379" s="67">
        <v>132798</v>
      </c>
      <c r="N379" s="68">
        <v>132798</v>
      </c>
      <c r="O379" s="25" t="s">
        <v>1398</v>
      </c>
      <c r="P379" s="75" t="s">
        <v>1399</v>
      </c>
      <c r="Q379" s="69">
        <v>152717</v>
      </c>
      <c r="R379" s="63">
        <v>152717</v>
      </c>
      <c r="S379" s="24" t="s">
        <v>80</v>
      </c>
      <c r="T379" s="54" t="s">
        <v>81</v>
      </c>
      <c r="U379" s="18">
        <v>163825</v>
      </c>
      <c r="V379" s="18">
        <v>163825</v>
      </c>
      <c r="W379" s="18" t="s">
        <v>1396</v>
      </c>
      <c r="X379" s="77" t="s">
        <v>1397</v>
      </c>
      <c r="Y379" s="50">
        <f t="shared" si="97"/>
        <v>208216.56289093141</v>
      </c>
      <c r="Z379" s="36">
        <f t="shared" si="98"/>
        <v>361096.37257150619</v>
      </c>
      <c r="AA379" s="35">
        <f t="shared" si="99"/>
        <v>1.7342346235955144</v>
      </c>
      <c r="AB379" s="36">
        <f t="shared" si="100"/>
        <v>569312.93546243757</v>
      </c>
      <c r="AC379" s="36">
        <f t="shared" si="101"/>
        <v>-152879.80968057478</v>
      </c>
      <c r="AD379" s="18">
        <f t="shared" si="91"/>
        <v>123992</v>
      </c>
      <c r="AE379" s="18" t="str">
        <f t="shared" si="92"/>
        <v/>
      </c>
      <c r="AF379" s="18">
        <f t="shared" si="93"/>
        <v>132798</v>
      </c>
      <c r="AG379" s="18">
        <f t="shared" si="94"/>
        <v>152717</v>
      </c>
      <c r="AH379" s="18">
        <f t="shared" si="95"/>
        <v>163825</v>
      </c>
      <c r="AI379" s="102">
        <f t="shared" si="96"/>
        <v>142466.64271704297</v>
      </c>
      <c r="AJ379" s="39">
        <f t="shared" si="102"/>
        <v>18193.790387565386</v>
      </c>
      <c r="AK379" s="35">
        <f t="shared" si="103"/>
        <v>0.12770561613991696</v>
      </c>
      <c r="AL379" s="34"/>
      <c r="AM379" s="42"/>
    </row>
    <row r="380" spans="1:39" s="17" customFormat="1" ht="93" customHeight="1" x14ac:dyDescent="0.25">
      <c r="A380" s="81">
        <v>377</v>
      </c>
      <c r="B380" s="82" t="s">
        <v>454</v>
      </c>
      <c r="C380" s="82" t="s">
        <v>1112</v>
      </c>
      <c r="D380" s="83" t="s">
        <v>1391</v>
      </c>
      <c r="E380" s="64">
        <v>74465</v>
      </c>
      <c r="F380" s="65">
        <v>74465</v>
      </c>
      <c r="G380" s="25" t="s">
        <v>1392</v>
      </c>
      <c r="H380" s="52" t="s">
        <v>1393</v>
      </c>
      <c r="I380" s="62">
        <v>850000</v>
      </c>
      <c r="J380" s="66">
        <v>850000</v>
      </c>
      <c r="K380" s="28" t="s">
        <v>1394</v>
      </c>
      <c r="L380" s="55" t="s">
        <v>1395</v>
      </c>
      <c r="M380" s="67">
        <v>79753</v>
      </c>
      <c r="N380" s="68">
        <v>79753</v>
      </c>
      <c r="O380" s="25" t="s">
        <v>1398</v>
      </c>
      <c r="P380" s="75" t="s">
        <v>1399</v>
      </c>
      <c r="Q380" s="69">
        <v>91716</v>
      </c>
      <c r="R380" s="63">
        <v>91716</v>
      </c>
      <c r="S380" s="24" t="s">
        <v>80</v>
      </c>
      <c r="T380" s="54" t="s">
        <v>81</v>
      </c>
      <c r="U380" s="18">
        <v>98387</v>
      </c>
      <c r="V380" s="18">
        <v>98387</v>
      </c>
      <c r="W380" s="18" t="s">
        <v>1396</v>
      </c>
      <c r="X380" s="77" t="s">
        <v>1397</v>
      </c>
      <c r="Y380" s="50">
        <f t="shared" si="97"/>
        <v>135425.42101457168</v>
      </c>
      <c r="Z380" s="36">
        <f t="shared" si="98"/>
        <v>341766.32128210057</v>
      </c>
      <c r="AA380" s="35">
        <f t="shared" si="99"/>
        <v>2.5236496864597289</v>
      </c>
      <c r="AB380" s="36">
        <f t="shared" si="100"/>
        <v>477191.74229667225</v>
      </c>
      <c r="AC380" s="36">
        <f t="shared" si="101"/>
        <v>-206340.90026752889</v>
      </c>
      <c r="AD380" s="18">
        <f t="shared" si="91"/>
        <v>74465</v>
      </c>
      <c r="AE380" s="18" t="str">
        <f t="shared" si="92"/>
        <v/>
      </c>
      <c r="AF380" s="18">
        <f t="shared" si="93"/>
        <v>79753</v>
      </c>
      <c r="AG380" s="18">
        <f t="shared" si="94"/>
        <v>91716</v>
      </c>
      <c r="AH380" s="18">
        <f t="shared" si="95"/>
        <v>98387</v>
      </c>
      <c r="AI380" s="102">
        <f t="shared" si="96"/>
        <v>85559.947927158559</v>
      </c>
      <c r="AJ380" s="39">
        <f t="shared" si="102"/>
        <v>10926.510555372501</v>
      </c>
      <c r="AK380" s="35">
        <f t="shared" si="103"/>
        <v>0.12770590469123219</v>
      </c>
      <c r="AL380" s="34"/>
      <c r="AM380" s="42"/>
    </row>
    <row r="381" spans="1:39" s="17" customFormat="1" ht="93" customHeight="1" x14ac:dyDescent="0.25">
      <c r="A381" s="81">
        <v>378</v>
      </c>
      <c r="B381" s="82" t="s">
        <v>455</v>
      </c>
      <c r="C381" s="82" t="s">
        <v>1113</v>
      </c>
      <c r="D381" s="83" t="s">
        <v>1391</v>
      </c>
      <c r="E381" s="64">
        <v>55319</v>
      </c>
      <c r="F381" s="65">
        <v>55319</v>
      </c>
      <c r="G381" s="25" t="s">
        <v>1392</v>
      </c>
      <c r="H381" s="52" t="s">
        <v>1393</v>
      </c>
      <c r="I381" s="62">
        <v>400000</v>
      </c>
      <c r="J381" s="66">
        <v>400000</v>
      </c>
      <c r="K381" s="28" t="s">
        <v>1394</v>
      </c>
      <c r="L381" s="55" t="s">
        <v>1395</v>
      </c>
      <c r="M381" s="67">
        <v>59247</v>
      </c>
      <c r="N381" s="68">
        <v>59247</v>
      </c>
      <c r="O381" s="25" t="s">
        <v>1398</v>
      </c>
      <c r="P381" s="75" t="s">
        <v>1399</v>
      </c>
      <c r="Q381" s="69">
        <v>68135</v>
      </c>
      <c r="R381" s="63">
        <v>68135</v>
      </c>
      <c r="S381" s="24" t="s">
        <v>80</v>
      </c>
      <c r="T381" s="54" t="s">
        <v>81</v>
      </c>
      <c r="U381" s="18">
        <v>73090</v>
      </c>
      <c r="V381" s="18">
        <v>73090</v>
      </c>
      <c r="W381" s="18" t="s">
        <v>1396</v>
      </c>
      <c r="X381" s="77" t="s">
        <v>1397</v>
      </c>
      <c r="Y381" s="50">
        <f t="shared" si="97"/>
        <v>91826.023929453557</v>
      </c>
      <c r="Z381" s="36">
        <f t="shared" si="98"/>
        <v>150451.45226849755</v>
      </c>
      <c r="AA381" s="35">
        <f t="shared" si="99"/>
        <v>1.6384402354618304</v>
      </c>
      <c r="AB381" s="36">
        <f t="shared" si="100"/>
        <v>242277.47619795112</v>
      </c>
      <c r="AC381" s="36">
        <f t="shared" si="101"/>
        <v>-58625.428339043996</v>
      </c>
      <c r="AD381" s="18">
        <f t="shared" si="91"/>
        <v>55319</v>
      </c>
      <c r="AE381" s="18" t="str">
        <f t="shared" si="92"/>
        <v/>
      </c>
      <c r="AF381" s="18">
        <f t="shared" si="93"/>
        <v>59247</v>
      </c>
      <c r="AG381" s="18">
        <f t="shared" si="94"/>
        <v>68135</v>
      </c>
      <c r="AH381" s="18">
        <f t="shared" si="95"/>
        <v>73090</v>
      </c>
      <c r="AI381" s="102">
        <f t="shared" si="96"/>
        <v>63561.220345126669</v>
      </c>
      <c r="AJ381" s="39">
        <f t="shared" si="102"/>
        <v>8117.1870076194909</v>
      </c>
      <c r="AK381" s="35">
        <f t="shared" si="103"/>
        <v>0.12770659473723978</v>
      </c>
      <c r="AL381" s="34"/>
      <c r="AM381" s="42"/>
    </row>
    <row r="382" spans="1:39" s="17" customFormat="1" ht="93" customHeight="1" x14ac:dyDescent="0.25">
      <c r="A382" s="81">
        <v>379</v>
      </c>
      <c r="B382" s="82" t="s">
        <v>456</v>
      </c>
      <c r="C382" s="82" t="s">
        <v>1114</v>
      </c>
      <c r="D382" s="83" t="s">
        <v>1391</v>
      </c>
      <c r="E382" s="64">
        <v>94248</v>
      </c>
      <c r="F382" s="65">
        <v>94248</v>
      </c>
      <c r="G382" s="25" t="s">
        <v>1392</v>
      </c>
      <c r="H382" s="52" t="s">
        <v>1393</v>
      </c>
      <c r="I382" s="62">
        <v>300000</v>
      </c>
      <c r="J382" s="66">
        <v>300000</v>
      </c>
      <c r="K382" s="28" t="s">
        <v>1394</v>
      </c>
      <c r="L382" s="55" t="s">
        <v>1395</v>
      </c>
      <c r="M382" s="67">
        <v>100941</v>
      </c>
      <c r="N382" s="68">
        <v>100941</v>
      </c>
      <c r="O382" s="25" t="s">
        <v>1398</v>
      </c>
      <c r="P382" s="75" t="s">
        <v>1399</v>
      </c>
      <c r="Q382" s="69">
        <v>116083</v>
      </c>
      <c r="R382" s="63">
        <v>116083</v>
      </c>
      <c r="S382" s="24" t="s">
        <v>80</v>
      </c>
      <c r="T382" s="54" t="s">
        <v>81</v>
      </c>
      <c r="U382" s="18">
        <v>124526</v>
      </c>
      <c r="V382" s="18">
        <v>124526</v>
      </c>
      <c r="W382" s="18" t="s">
        <v>1396</v>
      </c>
      <c r="X382" s="77" t="s">
        <v>1397</v>
      </c>
      <c r="Y382" s="50">
        <f t="shared" si="97"/>
        <v>132769.38157815853</v>
      </c>
      <c r="Z382" s="36">
        <f t="shared" si="98"/>
        <v>86275.748604691922</v>
      </c>
      <c r="AA382" s="35">
        <f t="shared" si="99"/>
        <v>0.64981660364142924</v>
      </c>
      <c r="AB382" s="36">
        <f t="shared" si="100"/>
        <v>219045.13018285047</v>
      </c>
      <c r="AC382" s="36">
        <f t="shared" si="101"/>
        <v>46493.632973466607</v>
      </c>
      <c r="AD382" s="18">
        <f t="shared" si="91"/>
        <v>94248</v>
      </c>
      <c r="AE382" s="18" t="str">
        <f t="shared" si="92"/>
        <v/>
      </c>
      <c r="AF382" s="18">
        <f t="shared" si="93"/>
        <v>100941</v>
      </c>
      <c r="AG382" s="18">
        <f t="shared" si="94"/>
        <v>116083</v>
      </c>
      <c r="AH382" s="18">
        <f t="shared" si="95"/>
        <v>124526</v>
      </c>
      <c r="AI382" s="102">
        <f t="shared" si="96"/>
        <v>108290.93457519867</v>
      </c>
      <c r="AJ382" s="39">
        <f t="shared" si="102"/>
        <v>13829.73064331575</v>
      </c>
      <c r="AK382" s="35">
        <f t="shared" si="103"/>
        <v>0.12770903397931432</v>
      </c>
      <c r="AL382" s="34"/>
      <c r="AM382" s="42"/>
    </row>
    <row r="383" spans="1:39" s="17" customFormat="1" ht="93" customHeight="1" x14ac:dyDescent="0.25">
      <c r="A383" s="81">
        <v>380</v>
      </c>
      <c r="B383" s="82" t="s">
        <v>457</v>
      </c>
      <c r="C383" s="82" t="s">
        <v>1115</v>
      </c>
      <c r="D383" s="83" t="s">
        <v>1391</v>
      </c>
      <c r="E383" s="64">
        <v>264275</v>
      </c>
      <c r="F383" s="65">
        <v>264275</v>
      </c>
      <c r="G383" s="25" t="s">
        <v>1392</v>
      </c>
      <c r="H383" s="52" t="s">
        <v>1393</v>
      </c>
      <c r="I383" s="62">
        <v>750000</v>
      </c>
      <c r="J383" s="66">
        <v>750000</v>
      </c>
      <c r="K383" s="28" t="s">
        <v>1394</v>
      </c>
      <c r="L383" s="55" t="s">
        <v>1395</v>
      </c>
      <c r="M383" s="67">
        <v>283044</v>
      </c>
      <c r="N383" s="68">
        <v>283044</v>
      </c>
      <c r="O383" s="25" t="s">
        <v>1398</v>
      </c>
      <c r="P383" s="75" t="s">
        <v>1399</v>
      </c>
      <c r="Q383" s="69">
        <v>325500</v>
      </c>
      <c r="R383" s="63">
        <v>325500</v>
      </c>
      <c r="S383" s="24" t="s">
        <v>80</v>
      </c>
      <c r="T383" s="54" t="s">
        <v>81</v>
      </c>
      <c r="U383" s="18">
        <v>349175</v>
      </c>
      <c r="V383" s="18">
        <v>349175</v>
      </c>
      <c r="W383" s="18" t="s">
        <v>1396</v>
      </c>
      <c r="X383" s="77" t="s">
        <v>1397</v>
      </c>
      <c r="Y383" s="50">
        <f t="shared" si="97"/>
        <v>363842.21468658873</v>
      </c>
      <c r="Z383" s="36">
        <f t="shared" si="98"/>
        <v>201603.90929915028</v>
      </c>
      <c r="AA383" s="35">
        <f t="shared" si="99"/>
        <v>0.55409708154071824</v>
      </c>
      <c r="AB383" s="36">
        <f t="shared" si="100"/>
        <v>565446.12398573896</v>
      </c>
      <c r="AC383" s="36">
        <f t="shared" si="101"/>
        <v>162238.30538743845</v>
      </c>
      <c r="AD383" s="18">
        <f t="shared" si="91"/>
        <v>264275</v>
      </c>
      <c r="AE383" s="18" t="str">
        <f t="shared" si="92"/>
        <v/>
      </c>
      <c r="AF383" s="18">
        <f t="shared" si="93"/>
        <v>283044</v>
      </c>
      <c r="AG383" s="18">
        <f t="shared" si="94"/>
        <v>325500</v>
      </c>
      <c r="AH383" s="18">
        <f t="shared" si="95"/>
        <v>349175</v>
      </c>
      <c r="AI383" s="102">
        <f t="shared" si="96"/>
        <v>303651.9275543479</v>
      </c>
      <c r="AJ383" s="39">
        <f t="shared" si="102"/>
        <v>38778.336637010791</v>
      </c>
      <c r="AK383" s="35">
        <f t="shared" si="103"/>
        <v>0.12770653869822779</v>
      </c>
      <c r="AL383" s="34"/>
      <c r="AM383" s="42"/>
    </row>
    <row r="384" spans="1:39" s="17" customFormat="1" ht="93" customHeight="1" x14ac:dyDescent="0.25">
      <c r="A384" s="81">
        <v>381</v>
      </c>
      <c r="B384" s="82" t="s">
        <v>458</v>
      </c>
      <c r="C384" s="82" t="s">
        <v>1116</v>
      </c>
      <c r="D384" s="83" t="s">
        <v>1391</v>
      </c>
      <c r="E384" s="64">
        <v>356033</v>
      </c>
      <c r="F384" s="65">
        <v>356033</v>
      </c>
      <c r="G384" s="25" t="s">
        <v>1392</v>
      </c>
      <c r="H384" s="52" t="s">
        <v>1393</v>
      </c>
      <c r="I384" s="62">
        <v>900000</v>
      </c>
      <c r="J384" s="66">
        <v>900000</v>
      </c>
      <c r="K384" s="28" t="s">
        <v>1394</v>
      </c>
      <c r="L384" s="55" t="s">
        <v>1395</v>
      </c>
      <c r="M384" s="67">
        <v>381317</v>
      </c>
      <c r="N384" s="68">
        <v>381317</v>
      </c>
      <c r="O384" s="25" t="s">
        <v>1398</v>
      </c>
      <c r="P384" s="75" t="s">
        <v>1399</v>
      </c>
      <c r="Q384" s="69">
        <v>438515</v>
      </c>
      <c r="R384" s="63">
        <v>438515</v>
      </c>
      <c r="S384" s="24" t="s">
        <v>80</v>
      </c>
      <c r="T384" s="54" t="s">
        <v>81</v>
      </c>
      <c r="U384" s="18">
        <v>470410</v>
      </c>
      <c r="V384" s="18">
        <v>470410</v>
      </c>
      <c r="W384" s="18" t="s">
        <v>1396</v>
      </c>
      <c r="X384" s="77" t="s">
        <v>1397</v>
      </c>
      <c r="Y384" s="50">
        <f t="shared" si="97"/>
        <v>478956.40563184075</v>
      </c>
      <c r="Z384" s="36">
        <f t="shared" si="98"/>
        <v>223069.41171863972</v>
      </c>
      <c r="AA384" s="35">
        <f t="shared" si="99"/>
        <v>0.46574053315847375</v>
      </c>
      <c r="AB384" s="36">
        <f t="shared" si="100"/>
        <v>702025.81735048047</v>
      </c>
      <c r="AC384" s="36">
        <f t="shared" si="101"/>
        <v>255886.99391320103</v>
      </c>
      <c r="AD384" s="18">
        <f t="shared" si="91"/>
        <v>356033</v>
      </c>
      <c r="AE384" s="18" t="str">
        <f t="shared" si="92"/>
        <v/>
      </c>
      <c r="AF384" s="18">
        <f t="shared" si="93"/>
        <v>381317</v>
      </c>
      <c r="AG384" s="18">
        <f t="shared" si="94"/>
        <v>438515</v>
      </c>
      <c r="AH384" s="18">
        <f t="shared" si="95"/>
        <v>470410</v>
      </c>
      <c r="AI384" s="102">
        <f t="shared" si="96"/>
        <v>409081.04348618409</v>
      </c>
      <c r="AJ384" s="39">
        <f t="shared" si="102"/>
        <v>52242.32318963237</v>
      </c>
      <c r="AK384" s="35">
        <f t="shared" si="103"/>
        <v>0.12770653644672428</v>
      </c>
      <c r="AL384" s="34"/>
      <c r="AM384" s="42"/>
    </row>
    <row r="385" spans="1:39" s="17" customFormat="1" ht="93" customHeight="1" x14ac:dyDescent="0.25">
      <c r="A385" s="81">
        <v>382</v>
      </c>
      <c r="B385" s="82" t="s">
        <v>459</v>
      </c>
      <c r="C385" s="82" t="s">
        <v>1117</v>
      </c>
      <c r="D385" s="83" t="s">
        <v>1391</v>
      </c>
      <c r="E385" s="64">
        <v>205020</v>
      </c>
      <c r="F385" s="65">
        <v>205020</v>
      </c>
      <c r="G385" s="25" t="s">
        <v>1392</v>
      </c>
      <c r="H385" s="52" t="s">
        <v>1393</v>
      </c>
      <c r="I385" s="62">
        <v>450000</v>
      </c>
      <c r="J385" s="66">
        <v>450000</v>
      </c>
      <c r="K385" s="28" t="s">
        <v>1394</v>
      </c>
      <c r="L385" s="55" t="s">
        <v>1395</v>
      </c>
      <c r="M385" s="67">
        <v>219580</v>
      </c>
      <c r="N385" s="68">
        <v>219580</v>
      </c>
      <c r="O385" s="25" t="s">
        <v>1398</v>
      </c>
      <c r="P385" s="75" t="s">
        <v>1399</v>
      </c>
      <c r="Q385" s="69">
        <v>252517</v>
      </c>
      <c r="R385" s="63">
        <v>252517</v>
      </c>
      <c r="S385" s="24" t="s">
        <v>80</v>
      </c>
      <c r="T385" s="54" t="s">
        <v>81</v>
      </c>
      <c r="U385" s="18">
        <v>270884</v>
      </c>
      <c r="V385" s="18">
        <v>270884</v>
      </c>
      <c r="W385" s="18" t="s">
        <v>1396</v>
      </c>
      <c r="X385" s="77" t="s">
        <v>1397</v>
      </c>
      <c r="Y385" s="50">
        <f t="shared" si="97"/>
        <v>268123.63571154367</v>
      </c>
      <c r="Z385" s="36">
        <f t="shared" si="98"/>
        <v>98754.99271530527</v>
      </c>
      <c r="AA385" s="35">
        <f t="shared" si="99"/>
        <v>0.36831886324840524</v>
      </c>
      <c r="AB385" s="36">
        <f t="shared" si="100"/>
        <v>366878.62842684891</v>
      </c>
      <c r="AC385" s="36">
        <f t="shared" si="101"/>
        <v>169368.6429962384</v>
      </c>
      <c r="AD385" s="18">
        <f t="shared" si="91"/>
        <v>205020</v>
      </c>
      <c r="AE385" s="18" t="str">
        <f t="shared" si="92"/>
        <v/>
      </c>
      <c r="AF385" s="18">
        <f t="shared" si="93"/>
        <v>219580</v>
      </c>
      <c r="AG385" s="18">
        <f t="shared" si="94"/>
        <v>252517</v>
      </c>
      <c r="AH385" s="18">
        <f t="shared" si="95"/>
        <v>270884</v>
      </c>
      <c r="AI385" s="102">
        <f t="shared" si="96"/>
        <v>235567.70246682232</v>
      </c>
      <c r="AJ385" s="39">
        <f t="shared" si="102"/>
        <v>30083.658602581345</v>
      </c>
      <c r="AK385" s="35">
        <f t="shared" si="103"/>
        <v>0.12770705953129705</v>
      </c>
      <c r="AL385" s="34"/>
      <c r="AM385" s="42"/>
    </row>
    <row r="386" spans="1:39" s="17" customFormat="1" ht="93" customHeight="1" x14ac:dyDescent="0.25">
      <c r="A386" s="81">
        <v>383</v>
      </c>
      <c r="B386" s="82" t="s">
        <v>460</v>
      </c>
      <c r="C386" s="82" t="s">
        <v>1118</v>
      </c>
      <c r="D386" s="83" t="s">
        <v>1391</v>
      </c>
      <c r="E386" s="64">
        <v>791213</v>
      </c>
      <c r="F386" s="65">
        <v>791213</v>
      </c>
      <c r="G386" s="25" t="s">
        <v>1392</v>
      </c>
      <c r="H386" s="52" t="s">
        <v>1393</v>
      </c>
      <c r="I386" s="62">
        <v>1500000</v>
      </c>
      <c r="J386" s="66">
        <v>1500000</v>
      </c>
      <c r="K386" s="28" t="s">
        <v>1394</v>
      </c>
      <c r="L386" s="55" t="s">
        <v>1395</v>
      </c>
      <c r="M386" s="67">
        <v>847403</v>
      </c>
      <c r="N386" s="68">
        <v>847403</v>
      </c>
      <c r="O386" s="25" t="s">
        <v>1398</v>
      </c>
      <c r="P386" s="75" t="s">
        <v>1399</v>
      </c>
      <c r="Q386" s="69">
        <v>974514</v>
      </c>
      <c r="R386" s="63">
        <v>974514</v>
      </c>
      <c r="S386" s="24" t="s">
        <v>80</v>
      </c>
      <c r="T386" s="54" t="s">
        <v>81</v>
      </c>
      <c r="U386" s="18">
        <v>1045395</v>
      </c>
      <c r="V386" s="18">
        <v>1045395</v>
      </c>
      <c r="W386" s="18" t="s">
        <v>1396</v>
      </c>
      <c r="X386" s="77" t="s">
        <v>1397</v>
      </c>
      <c r="Y386" s="50">
        <f t="shared" si="97"/>
        <v>1004867.1161401211</v>
      </c>
      <c r="Z386" s="36">
        <f t="shared" si="98"/>
        <v>280429.16345933068</v>
      </c>
      <c r="AA386" s="35">
        <f t="shared" si="99"/>
        <v>0.27907089301171534</v>
      </c>
      <c r="AB386" s="36">
        <f t="shared" si="100"/>
        <v>1285296.2795994519</v>
      </c>
      <c r="AC386" s="36">
        <f t="shared" si="101"/>
        <v>724437.95268079045</v>
      </c>
      <c r="AD386" s="18">
        <f t="shared" si="91"/>
        <v>791213</v>
      </c>
      <c r="AE386" s="18" t="str">
        <f t="shared" si="92"/>
        <v/>
      </c>
      <c r="AF386" s="18">
        <f t="shared" si="93"/>
        <v>847403</v>
      </c>
      <c r="AG386" s="18">
        <f t="shared" si="94"/>
        <v>974514</v>
      </c>
      <c r="AH386" s="18">
        <f t="shared" si="95"/>
        <v>1045395</v>
      </c>
      <c r="AI386" s="102">
        <f t="shared" si="96"/>
        <v>909102.76399152295</v>
      </c>
      <c r="AJ386" s="39">
        <f t="shared" si="102"/>
        <v>116098.81436768996</v>
      </c>
      <c r="AK386" s="35">
        <f t="shared" si="103"/>
        <v>0.12770703045488985</v>
      </c>
      <c r="AL386" s="34"/>
      <c r="AM386" s="42"/>
    </row>
    <row r="387" spans="1:39" s="17" customFormat="1" ht="93" customHeight="1" x14ac:dyDescent="0.25">
      <c r="A387" s="81">
        <v>384</v>
      </c>
      <c r="B387" s="82" t="s">
        <v>461</v>
      </c>
      <c r="C387" s="82" t="s">
        <v>1119</v>
      </c>
      <c r="D387" s="83" t="s">
        <v>1391</v>
      </c>
      <c r="E387" s="64">
        <v>1413109</v>
      </c>
      <c r="F387" s="65">
        <v>1413109</v>
      </c>
      <c r="G387" s="25" t="s">
        <v>1392</v>
      </c>
      <c r="H387" s="52" t="s">
        <v>1393</v>
      </c>
      <c r="I387" s="62">
        <v>4500000</v>
      </c>
      <c r="J387" s="66">
        <v>4500000</v>
      </c>
      <c r="K387" s="28" t="s">
        <v>1394</v>
      </c>
      <c r="L387" s="55" t="s">
        <v>1395</v>
      </c>
      <c r="M387" s="67">
        <v>1512027</v>
      </c>
      <c r="N387" s="68">
        <v>1512027</v>
      </c>
      <c r="O387" s="25" t="s">
        <v>1398</v>
      </c>
      <c r="P387" s="75" t="s">
        <v>1399</v>
      </c>
      <c r="Q387" s="69">
        <v>1738831</v>
      </c>
      <c r="R387" s="63">
        <v>1738831</v>
      </c>
      <c r="S387" s="24" t="s">
        <v>80</v>
      </c>
      <c r="T387" s="54" t="s">
        <v>81</v>
      </c>
      <c r="U387" s="18">
        <v>1565304</v>
      </c>
      <c r="V387" s="18">
        <v>1565304</v>
      </c>
      <c r="W387" s="18" t="s">
        <v>1396</v>
      </c>
      <c r="X387" s="77" t="s">
        <v>1397</v>
      </c>
      <c r="Y387" s="50">
        <f t="shared" si="97"/>
        <v>1921147.7139959221</v>
      </c>
      <c r="Z387" s="36">
        <f t="shared" si="98"/>
        <v>1321302.5122297695</v>
      </c>
      <c r="AA387" s="35">
        <f t="shared" si="99"/>
        <v>0.68776726672490218</v>
      </c>
      <c r="AB387" s="36">
        <f t="shared" si="100"/>
        <v>3242450.2262256918</v>
      </c>
      <c r="AC387" s="36">
        <f t="shared" si="101"/>
        <v>599845.20176615263</v>
      </c>
      <c r="AD387" s="18">
        <f t="shared" si="91"/>
        <v>1413109</v>
      </c>
      <c r="AE387" s="18" t="str">
        <f t="shared" si="92"/>
        <v/>
      </c>
      <c r="AF387" s="18">
        <f t="shared" si="93"/>
        <v>1512027</v>
      </c>
      <c r="AG387" s="18">
        <f t="shared" si="94"/>
        <v>1738831</v>
      </c>
      <c r="AH387" s="18">
        <f t="shared" si="95"/>
        <v>1565304</v>
      </c>
      <c r="AI387" s="102">
        <f t="shared" si="96"/>
        <v>1552915.4811785328</v>
      </c>
      <c r="AJ387" s="39">
        <f t="shared" si="102"/>
        <v>136452.99035046221</v>
      </c>
      <c r="AK387" s="35">
        <f t="shared" si="103"/>
        <v>8.786890980499841E-2</v>
      </c>
      <c r="AL387" s="34"/>
      <c r="AM387" s="42"/>
    </row>
    <row r="388" spans="1:39" s="17" customFormat="1" ht="93" customHeight="1" x14ac:dyDescent="0.25">
      <c r="A388" s="81">
        <v>385</v>
      </c>
      <c r="B388" s="82" t="s">
        <v>462</v>
      </c>
      <c r="C388" s="82" t="s">
        <v>1120</v>
      </c>
      <c r="D388" s="83" t="s">
        <v>1391</v>
      </c>
      <c r="E388" s="64">
        <v>450967</v>
      </c>
      <c r="F388" s="65">
        <v>450967</v>
      </c>
      <c r="G388" s="25" t="s">
        <v>1392</v>
      </c>
      <c r="H388" s="52" t="s">
        <v>1393</v>
      </c>
      <c r="I388" s="62">
        <v>700000</v>
      </c>
      <c r="J388" s="66">
        <v>700000</v>
      </c>
      <c r="K388" s="28" t="s">
        <v>1394</v>
      </c>
      <c r="L388" s="55" t="s">
        <v>1395</v>
      </c>
      <c r="M388" s="67">
        <v>482994</v>
      </c>
      <c r="N388" s="68">
        <v>482994</v>
      </c>
      <c r="O388" s="25" t="s">
        <v>1398</v>
      </c>
      <c r="P388" s="75" t="s">
        <v>1399</v>
      </c>
      <c r="Q388" s="69">
        <v>555444</v>
      </c>
      <c r="R388" s="63">
        <v>555444</v>
      </c>
      <c r="S388" s="24" t="s">
        <v>80</v>
      </c>
      <c r="T388" s="54" t="s">
        <v>81</v>
      </c>
      <c r="U388" s="18">
        <v>595844</v>
      </c>
      <c r="V388" s="18">
        <v>595844</v>
      </c>
      <c r="W388" s="18" t="s">
        <v>1396</v>
      </c>
      <c r="X388" s="77" t="s">
        <v>1397</v>
      </c>
      <c r="Y388" s="50">
        <f t="shared" si="97"/>
        <v>550289.81885945285</v>
      </c>
      <c r="Z388" s="36">
        <f t="shared" si="98"/>
        <v>98336.349073981852</v>
      </c>
      <c r="AA388" s="35">
        <f t="shared" si="99"/>
        <v>0.178699197593364</v>
      </c>
      <c r="AB388" s="36">
        <f t="shared" si="100"/>
        <v>648626.16793343471</v>
      </c>
      <c r="AC388" s="36">
        <f t="shared" si="101"/>
        <v>451953.46978547098</v>
      </c>
      <c r="AD388" s="18" t="str">
        <f t="shared" si="91"/>
        <v/>
      </c>
      <c r="AE388" s="18" t="str">
        <f t="shared" si="92"/>
        <v/>
      </c>
      <c r="AF388" s="18">
        <f t="shared" si="93"/>
        <v>482994</v>
      </c>
      <c r="AG388" s="18">
        <f t="shared" si="94"/>
        <v>555444</v>
      </c>
      <c r="AH388" s="18">
        <f t="shared" si="95"/>
        <v>595844</v>
      </c>
      <c r="AI388" s="102">
        <f t="shared" si="96"/>
        <v>542714.62953709031</v>
      </c>
      <c r="AJ388" s="39">
        <f t="shared" si="102"/>
        <v>57178.499747136892</v>
      </c>
      <c r="AK388" s="35">
        <f t="shared" si="103"/>
        <v>0.10535647398321918</v>
      </c>
      <c r="AL388" s="34"/>
      <c r="AM388" s="42"/>
    </row>
    <row r="389" spans="1:39" s="17" customFormat="1" ht="93" customHeight="1" x14ac:dyDescent="0.25">
      <c r="A389" s="81">
        <v>386</v>
      </c>
      <c r="B389" s="82" t="s">
        <v>463</v>
      </c>
      <c r="C389" s="82" t="s">
        <v>1121</v>
      </c>
      <c r="D389" s="83" t="s">
        <v>1391</v>
      </c>
      <c r="E389" s="64">
        <v>73752</v>
      </c>
      <c r="F389" s="65">
        <v>73752</v>
      </c>
      <c r="G389" s="25" t="s">
        <v>1392</v>
      </c>
      <c r="H389" s="52" t="s">
        <v>1393</v>
      </c>
      <c r="I389" s="62">
        <v>290000</v>
      </c>
      <c r="J389" s="66">
        <v>290000</v>
      </c>
      <c r="K389" s="28" t="s">
        <v>1394</v>
      </c>
      <c r="L389" s="55" t="s">
        <v>1395</v>
      </c>
      <c r="M389" s="67">
        <v>78989</v>
      </c>
      <c r="N389" s="68">
        <v>78989</v>
      </c>
      <c r="O389" s="25" t="s">
        <v>1398</v>
      </c>
      <c r="P389" s="75" t="s">
        <v>1399</v>
      </c>
      <c r="Q389" s="69">
        <v>90838</v>
      </c>
      <c r="R389" s="63">
        <v>90838</v>
      </c>
      <c r="S389" s="24" t="s">
        <v>80</v>
      </c>
      <c r="T389" s="54" t="s">
        <v>81</v>
      </c>
      <c r="U389" s="18">
        <v>97445</v>
      </c>
      <c r="V389" s="18">
        <v>97445</v>
      </c>
      <c r="W389" s="18" t="s">
        <v>1396</v>
      </c>
      <c r="X389" s="77" t="s">
        <v>1397</v>
      </c>
      <c r="Y389" s="50">
        <f t="shared" si="97"/>
        <v>108380.98852958065</v>
      </c>
      <c r="Z389" s="36">
        <f t="shared" si="98"/>
        <v>92042.696856947863</v>
      </c>
      <c r="AA389" s="35">
        <f t="shared" si="99"/>
        <v>0.84925131340563909</v>
      </c>
      <c r="AB389" s="36">
        <f t="shared" si="100"/>
        <v>200423.68538652849</v>
      </c>
      <c r="AC389" s="36">
        <f t="shared" si="101"/>
        <v>16338.291672632782</v>
      </c>
      <c r="AD389" s="18">
        <f t="shared" si="91"/>
        <v>73752</v>
      </c>
      <c r="AE389" s="18" t="str">
        <f t="shared" si="92"/>
        <v/>
      </c>
      <c r="AF389" s="18">
        <f t="shared" si="93"/>
        <v>78989</v>
      </c>
      <c r="AG389" s="18">
        <f t="shared" si="94"/>
        <v>90838</v>
      </c>
      <c r="AH389" s="18">
        <f t="shared" si="95"/>
        <v>97445</v>
      </c>
      <c r="AI389" s="102">
        <f t="shared" si="96"/>
        <v>84740.668421263923</v>
      </c>
      <c r="AJ389" s="39">
        <f t="shared" si="102"/>
        <v>10822.010749702047</v>
      </c>
      <c r="AK389" s="35">
        <f t="shared" si="103"/>
        <v>0.12770740367427272</v>
      </c>
      <c r="AL389" s="34"/>
      <c r="AM389" s="42"/>
    </row>
    <row r="390" spans="1:39" s="17" customFormat="1" ht="93" customHeight="1" x14ac:dyDescent="0.25">
      <c r="A390" s="81">
        <v>387</v>
      </c>
      <c r="B390" s="82" t="s">
        <v>464</v>
      </c>
      <c r="C390" s="82" t="s">
        <v>1122</v>
      </c>
      <c r="D390" s="83" t="s">
        <v>1391</v>
      </c>
      <c r="E390" s="64">
        <v>1197611</v>
      </c>
      <c r="F390" s="65">
        <v>1197611</v>
      </c>
      <c r="G390" s="25" t="s">
        <v>1392</v>
      </c>
      <c r="H390" s="52" t="s">
        <v>1393</v>
      </c>
      <c r="I390" s="62">
        <v>3500000</v>
      </c>
      <c r="J390" s="66">
        <v>3500000</v>
      </c>
      <c r="K390" s="28" t="s">
        <v>1394</v>
      </c>
      <c r="L390" s="55" t="s">
        <v>1395</v>
      </c>
      <c r="M390" s="67">
        <v>1282663</v>
      </c>
      <c r="N390" s="68">
        <v>1282663</v>
      </c>
      <c r="O390" s="25" t="s">
        <v>1398</v>
      </c>
      <c r="P390" s="75" t="s">
        <v>1399</v>
      </c>
      <c r="Q390" s="69">
        <v>1475062</v>
      </c>
      <c r="R390" s="63">
        <v>1475062</v>
      </c>
      <c r="S390" s="24" t="s">
        <v>80</v>
      </c>
      <c r="T390" s="54" t="s">
        <v>81</v>
      </c>
      <c r="U390" s="18">
        <v>1582351</v>
      </c>
      <c r="V390" s="18">
        <v>1582351</v>
      </c>
      <c r="W390" s="18" t="s">
        <v>1396</v>
      </c>
      <c r="X390" s="77" t="s">
        <v>1397</v>
      </c>
      <c r="Y390" s="50">
        <f t="shared" si="97"/>
        <v>1658524.5243158289</v>
      </c>
      <c r="Z390" s="36">
        <f t="shared" si="98"/>
        <v>958277.33563165308</v>
      </c>
      <c r="AA390" s="35">
        <f t="shared" si="99"/>
        <v>0.5777890658728484</v>
      </c>
      <c r="AB390" s="36">
        <f t="shared" si="100"/>
        <v>2616801.8599474821</v>
      </c>
      <c r="AC390" s="36">
        <f t="shared" si="101"/>
        <v>700247.18868417584</v>
      </c>
      <c r="AD390" s="18">
        <f t="shared" si="91"/>
        <v>1197611</v>
      </c>
      <c r="AE390" s="18" t="str">
        <f t="shared" si="92"/>
        <v/>
      </c>
      <c r="AF390" s="18">
        <f t="shared" si="93"/>
        <v>1282663</v>
      </c>
      <c r="AG390" s="18">
        <f t="shared" si="94"/>
        <v>1475062</v>
      </c>
      <c r="AH390" s="18">
        <f t="shared" si="95"/>
        <v>1582351</v>
      </c>
      <c r="AI390" s="102">
        <f t="shared" si="96"/>
        <v>1376053.6324231029</v>
      </c>
      <c r="AJ390" s="39">
        <f t="shared" si="102"/>
        <v>175731.55895925467</v>
      </c>
      <c r="AK390" s="35">
        <f t="shared" si="103"/>
        <v>0.12770691113965355</v>
      </c>
      <c r="AL390" s="34"/>
      <c r="AM390" s="42"/>
    </row>
    <row r="391" spans="1:39" s="17" customFormat="1" ht="93" customHeight="1" x14ac:dyDescent="0.25">
      <c r="A391" s="81">
        <v>388</v>
      </c>
      <c r="B391" s="82" t="s">
        <v>465</v>
      </c>
      <c r="C391" s="82" t="s">
        <v>1123</v>
      </c>
      <c r="D391" s="83" t="s">
        <v>1391</v>
      </c>
      <c r="E391" s="64">
        <v>113891</v>
      </c>
      <c r="F391" s="65">
        <v>113891</v>
      </c>
      <c r="G391" s="25" t="s">
        <v>1392</v>
      </c>
      <c r="H391" s="52" t="s">
        <v>1393</v>
      </c>
      <c r="I391" s="62">
        <v>500000</v>
      </c>
      <c r="J391" s="66">
        <v>500000</v>
      </c>
      <c r="K391" s="28" t="s">
        <v>1394</v>
      </c>
      <c r="L391" s="55" t="s">
        <v>1395</v>
      </c>
      <c r="M391" s="67">
        <v>121980</v>
      </c>
      <c r="N391" s="68">
        <v>121980</v>
      </c>
      <c r="O391" s="25" t="s">
        <v>1398</v>
      </c>
      <c r="P391" s="75" t="s">
        <v>1399</v>
      </c>
      <c r="Q391" s="69">
        <v>140277</v>
      </c>
      <c r="R391" s="63">
        <v>140277</v>
      </c>
      <c r="S391" s="24" t="s">
        <v>80</v>
      </c>
      <c r="T391" s="54" t="s">
        <v>81</v>
      </c>
      <c r="U391" s="18">
        <v>150480</v>
      </c>
      <c r="V391" s="18">
        <v>150480</v>
      </c>
      <c r="W391" s="18" t="s">
        <v>1396</v>
      </c>
      <c r="X391" s="77" t="s">
        <v>1397</v>
      </c>
      <c r="Y391" s="50">
        <f t="shared" si="97"/>
        <v>171097.10383828171</v>
      </c>
      <c r="Z391" s="36">
        <f t="shared" si="98"/>
        <v>165362.58444188637</v>
      </c>
      <c r="AA391" s="35">
        <f t="shared" si="99"/>
        <v>0.96648383129959048</v>
      </c>
      <c r="AB391" s="36">
        <f t="shared" si="100"/>
        <v>336459.68828016811</v>
      </c>
      <c r="AC391" s="36">
        <f t="shared" si="101"/>
        <v>5734.5193963953352</v>
      </c>
      <c r="AD391" s="18">
        <f t="shared" si="91"/>
        <v>113891</v>
      </c>
      <c r="AE391" s="18" t="str">
        <f t="shared" si="92"/>
        <v/>
      </c>
      <c r="AF391" s="18">
        <f t="shared" si="93"/>
        <v>121980</v>
      </c>
      <c r="AG391" s="18">
        <f t="shared" si="94"/>
        <v>140277</v>
      </c>
      <c r="AH391" s="18">
        <f t="shared" si="95"/>
        <v>150480</v>
      </c>
      <c r="AI391" s="102">
        <f t="shared" si="96"/>
        <v>130861.17689431085</v>
      </c>
      <c r="AJ391" s="39">
        <f t="shared" si="102"/>
        <v>16712.119494546467</v>
      </c>
      <c r="AK391" s="35">
        <f t="shared" si="103"/>
        <v>0.12770876658127489</v>
      </c>
      <c r="AL391" s="34"/>
      <c r="AM391" s="42"/>
    </row>
    <row r="392" spans="1:39" s="17" customFormat="1" ht="93" customHeight="1" x14ac:dyDescent="0.25">
      <c r="A392" s="81">
        <v>389</v>
      </c>
      <c r="B392" s="82" t="s">
        <v>466</v>
      </c>
      <c r="C392" s="82" t="s">
        <v>1124</v>
      </c>
      <c r="D392" s="83" t="s">
        <v>1391</v>
      </c>
      <c r="E392" s="64">
        <v>152580</v>
      </c>
      <c r="F392" s="65">
        <v>152580</v>
      </c>
      <c r="G392" s="25" t="s">
        <v>1392</v>
      </c>
      <c r="H392" s="52" t="s">
        <v>1393</v>
      </c>
      <c r="I392" s="62">
        <v>300000</v>
      </c>
      <c r="J392" s="66">
        <v>300000</v>
      </c>
      <c r="K392" s="28" t="s">
        <v>1394</v>
      </c>
      <c r="L392" s="55" t="s">
        <v>1395</v>
      </c>
      <c r="M392" s="67">
        <v>163417</v>
      </c>
      <c r="N392" s="68">
        <v>163417</v>
      </c>
      <c r="O392" s="25" t="s">
        <v>1398</v>
      </c>
      <c r="P392" s="75" t="s">
        <v>1399</v>
      </c>
      <c r="Q392" s="69">
        <v>187929</v>
      </c>
      <c r="R392" s="63">
        <v>187929</v>
      </c>
      <c r="S392" s="24" t="s">
        <v>80</v>
      </c>
      <c r="T392" s="54" t="s">
        <v>81</v>
      </c>
      <c r="U392" s="18">
        <v>201598</v>
      </c>
      <c r="V392" s="18">
        <v>201598</v>
      </c>
      <c r="W392" s="18" t="s">
        <v>1396</v>
      </c>
      <c r="X392" s="77" t="s">
        <v>1397</v>
      </c>
      <c r="Y392" s="50">
        <f t="shared" si="97"/>
        <v>195199.73519351654</v>
      </c>
      <c r="Z392" s="36">
        <f t="shared" si="98"/>
        <v>58585.689419003997</v>
      </c>
      <c r="AA392" s="35">
        <f t="shared" si="99"/>
        <v>0.30013201278640816</v>
      </c>
      <c r="AB392" s="36">
        <f t="shared" si="100"/>
        <v>253785.42461252052</v>
      </c>
      <c r="AC392" s="36">
        <f t="shared" si="101"/>
        <v>136614.04577451255</v>
      </c>
      <c r="AD392" s="18">
        <f t="shared" si="91"/>
        <v>152580</v>
      </c>
      <c r="AE392" s="18" t="str">
        <f t="shared" si="92"/>
        <v/>
      </c>
      <c r="AF392" s="18">
        <f t="shared" si="93"/>
        <v>163417</v>
      </c>
      <c r="AG392" s="18">
        <f t="shared" si="94"/>
        <v>187929</v>
      </c>
      <c r="AH392" s="18">
        <f t="shared" si="95"/>
        <v>201598</v>
      </c>
      <c r="AI392" s="102">
        <f t="shared" si="96"/>
        <v>175314.85487525095</v>
      </c>
      <c r="AJ392" s="39">
        <f t="shared" si="102"/>
        <v>22389.032210735088</v>
      </c>
      <c r="AK392" s="35">
        <f t="shared" si="103"/>
        <v>0.12770755921776558</v>
      </c>
      <c r="AL392" s="34"/>
      <c r="AM392" s="42"/>
    </row>
    <row r="393" spans="1:39" s="17" customFormat="1" ht="93" customHeight="1" x14ac:dyDescent="0.25">
      <c r="A393" s="81">
        <v>390</v>
      </c>
      <c r="B393" s="82" t="s">
        <v>467</v>
      </c>
      <c r="C393" s="82" t="s">
        <v>1125</v>
      </c>
      <c r="D393" s="83" t="s">
        <v>1391</v>
      </c>
      <c r="E393" s="64">
        <v>86339</v>
      </c>
      <c r="F393" s="65">
        <v>86339</v>
      </c>
      <c r="G393" s="25" t="s">
        <v>1392</v>
      </c>
      <c r="H393" s="52" t="s">
        <v>1393</v>
      </c>
      <c r="I393" s="62">
        <v>200000</v>
      </c>
      <c r="J393" s="66">
        <v>200000</v>
      </c>
      <c r="K393" s="28" t="s">
        <v>1394</v>
      </c>
      <c r="L393" s="55" t="s">
        <v>1395</v>
      </c>
      <c r="M393" s="67">
        <v>92470</v>
      </c>
      <c r="N393" s="68">
        <v>92470</v>
      </c>
      <c r="O393" s="25" t="s">
        <v>1398</v>
      </c>
      <c r="P393" s="75" t="s">
        <v>1399</v>
      </c>
      <c r="Q393" s="69">
        <v>106341</v>
      </c>
      <c r="R393" s="63">
        <v>106341</v>
      </c>
      <c r="S393" s="24" t="s">
        <v>80</v>
      </c>
      <c r="T393" s="54" t="s">
        <v>81</v>
      </c>
      <c r="U393" s="18">
        <v>114076</v>
      </c>
      <c r="V393" s="18">
        <v>114076</v>
      </c>
      <c r="W393" s="18" t="s">
        <v>1396</v>
      </c>
      <c r="X393" s="77" t="s">
        <v>1397</v>
      </c>
      <c r="Y393" s="50">
        <f t="shared" si="97"/>
        <v>114137.03288495315</v>
      </c>
      <c r="Z393" s="36">
        <f t="shared" si="98"/>
        <v>46131.621646111693</v>
      </c>
      <c r="AA393" s="35">
        <f t="shared" si="99"/>
        <v>0.40417750908779138</v>
      </c>
      <c r="AB393" s="36">
        <f t="shared" si="100"/>
        <v>160268.65453106485</v>
      </c>
      <c r="AC393" s="36">
        <f t="shared" si="101"/>
        <v>68005.411238841451</v>
      </c>
      <c r="AD393" s="18">
        <f t="shared" ref="AD393:AD456" si="104">IF(((IF(AND(F393&lt;=$AB393,F393&gt;=$AC393),F393,""))&lt;=0),"",(IF(AND(F393&lt;=$AB393,F393&gt;=$AC393),F393,"")))</f>
        <v>86339</v>
      </c>
      <c r="AE393" s="18" t="str">
        <f t="shared" ref="AE393:AE456" si="105">IF(((IF(AND(J393&lt;=$AB393,J393&gt;=$AC393),J393,""))&lt;=0),"",(IF(AND(J393&lt;=$AB393,J393&gt;=$AC393),J393,"")))</f>
        <v/>
      </c>
      <c r="AF393" s="18">
        <f t="shared" ref="AF393:AF456" si="106">IF(((IF(AND(N393&lt;=$AB393,N393&gt;=$AC393),N393,""))&lt;=0),"",(IF(AND(N393&lt;=$AB393,N393&gt;=$AC393),N393,"")))</f>
        <v>92470</v>
      </c>
      <c r="AG393" s="18">
        <f t="shared" ref="AG393:AG456" si="107">IF(((IF(AND(R393&lt;=$AB393,R393&gt;=$AC393),R393,""))&lt;=0),"",(IF(AND(R393&lt;=$AB393,R393&gt;=$AC393),R393,"")))</f>
        <v>106341</v>
      </c>
      <c r="AH393" s="18">
        <f t="shared" ref="AH393:AH456" si="108">IF(((IF(AND(V393&lt;=$AB393,V393&gt;=$AC393),V393,""))&lt;=0),"",(IF(AND(V393&lt;=$AB393,V393&gt;=$AC393),V393,"")))</f>
        <v>114076</v>
      </c>
      <c r="AI393" s="102">
        <f t="shared" ref="AI393:AI456" si="109">GEOMEAN(AD393:AH393)</f>
        <v>99203.209745750384</v>
      </c>
      <c r="AJ393" s="39">
        <f t="shared" si="102"/>
        <v>12669.071381386508</v>
      </c>
      <c r="AK393" s="35">
        <f t="shared" si="103"/>
        <v>0.12770828095034717</v>
      </c>
      <c r="AL393" s="34"/>
      <c r="AM393" s="42"/>
    </row>
    <row r="394" spans="1:39" s="17" customFormat="1" ht="93" customHeight="1" x14ac:dyDescent="0.25">
      <c r="A394" s="81">
        <v>391</v>
      </c>
      <c r="B394" s="82" t="s">
        <v>468</v>
      </c>
      <c r="C394" s="82" t="s">
        <v>1126</v>
      </c>
      <c r="D394" s="83" t="s">
        <v>1391</v>
      </c>
      <c r="E394" s="64">
        <v>392502</v>
      </c>
      <c r="F394" s="65">
        <v>392502</v>
      </c>
      <c r="G394" s="25" t="s">
        <v>1392</v>
      </c>
      <c r="H394" s="52" t="s">
        <v>1393</v>
      </c>
      <c r="I394" s="62">
        <v>500000</v>
      </c>
      <c r="J394" s="66">
        <v>500000</v>
      </c>
      <c r="K394" s="28" t="s">
        <v>1394</v>
      </c>
      <c r="L394" s="55" t="s">
        <v>1395</v>
      </c>
      <c r="M394" s="67">
        <v>420376</v>
      </c>
      <c r="N394" s="68">
        <v>420376</v>
      </c>
      <c r="O394" s="25" t="s">
        <v>1398</v>
      </c>
      <c r="P394" s="75" t="s">
        <v>1399</v>
      </c>
      <c r="Q394" s="69">
        <v>483432</v>
      </c>
      <c r="R394" s="63">
        <v>483432</v>
      </c>
      <c r="S394" s="24" t="s">
        <v>80</v>
      </c>
      <c r="T394" s="54" t="s">
        <v>81</v>
      </c>
      <c r="U394" s="18">
        <v>518595</v>
      </c>
      <c r="V394" s="18">
        <v>518595</v>
      </c>
      <c r="W394" s="18" t="s">
        <v>1396</v>
      </c>
      <c r="X394" s="77" t="s">
        <v>1397</v>
      </c>
      <c r="Y394" s="50">
        <f t="shared" si="97"/>
        <v>460386.62938448967</v>
      </c>
      <c r="Z394" s="36">
        <f t="shared" si="98"/>
        <v>54000.097740652287</v>
      </c>
      <c r="AA394" s="35">
        <f t="shared" si="99"/>
        <v>0.11729293227487361</v>
      </c>
      <c r="AB394" s="36">
        <f t="shared" si="100"/>
        <v>514386.72712514194</v>
      </c>
      <c r="AC394" s="36">
        <f t="shared" si="101"/>
        <v>406386.5316438374</v>
      </c>
      <c r="AD394" s="18" t="str">
        <f t="shared" si="104"/>
        <v/>
      </c>
      <c r="AE394" s="18">
        <f t="shared" si="105"/>
        <v>500000</v>
      </c>
      <c r="AF394" s="18">
        <f t="shared" si="106"/>
        <v>420376</v>
      </c>
      <c r="AG394" s="18">
        <f t="shared" si="107"/>
        <v>483432</v>
      </c>
      <c r="AH394" s="18" t="str">
        <f t="shared" si="108"/>
        <v/>
      </c>
      <c r="AI394" s="102">
        <f t="shared" si="109"/>
        <v>466639.07664732769</v>
      </c>
      <c r="AJ394" s="39">
        <f t="shared" si="102"/>
        <v>42012.972472797017</v>
      </c>
      <c r="AK394" s="35">
        <f t="shared" si="103"/>
        <v>9.0033121046459649E-2</v>
      </c>
      <c r="AL394" s="34"/>
      <c r="AM394" s="42"/>
    </row>
    <row r="395" spans="1:39" s="17" customFormat="1" ht="93" customHeight="1" x14ac:dyDescent="0.25">
      <c r="A395" s="81">
        <v>392</v>
      </c>
      <c r="B395" s="82" t="s">
        <v>469</v>
      </c>
      <c r="C395" s="82" t="s">
        <v>1127</v>
      </c>
      <c r="D395" s="83" t="s">
        <v>1391</v>
      </c>
      <c r="E395" s="64">
        <v>255709</v>
      </c>
      <c r="F395" s="65">
        <v>255709</v>
      </c>
      <c r="G395" s="25" t="s">
        <v>1392</v>
      </c>
      <c r="H395" s="52" t="s">
        <v>1393</v>
      </c>
      <c r="I395" s="62">
        <v>400000</v>
      </c>
      <c r="J395" s="66">
        <v>400000</v>
      </c>
      <c r="K395" s="28" t="s">
        <v>1394</v>
      </c>
      <c r="L395" s="55" t="s">
        <v>1395</v>
      </c>
      <c r="M395" s="67">
        <v>273869</v>
      </c>
      <c r="N395" s="68">
        <v>273869</v>
      </c>
      <c r="O395" s="25" t="s">
        <v>1398</v>
      </c>
      <c r="P395" s="75" t="s">
        <v>1399</v>
      </c>
      <c r="Q395" s="69">
        <v>314949</v>
      </c>
      <c r="R395" s="63">
        <v>314949</v>
      </c>
      <c r="S395" s="24" t="s">
        <v>80</v>
      </c>
      <c r="T395" s="54" t="s">
        <v>81</v>
      </c>
      <c r="U395" s="18">
        <v>337857</v>
      </c>
      <c r="V395" s="18">
        <v>337857</v>
      </c>
      <c r="W395" s="18" t="s">
        <v>1396</v>
      </c>
      <c r="X395" s="77" t="s">
        <v>1397</v>
      </c>
      <c r="Y395" s="50">
        <f t="shared" si="97"/>
        <v>312510.35143799451</v>
      </c>
      <c r="Z395" s="36">
        <f t="shared" si="98"/>
        <v>56885.240178802065</v>
      </c>
      <c r="AA395" s="35">
        <f t="shared" si="99"/>
        <v>0.18202673900895958</v>
      </c>
      <c r="AB395" s="36">
        <f t="shared" si="100"/>
        <v>369395.59161679656</v>
      </c>
      <c r="AC395" s="36">
        <f t="shared" si="101"/>
        <v>255625.11125919246</v>
      </c>
      <c r="AD395" s="18">
        <f t="shared" si="104"/>
        <v>255709</v>
      </c>
      <c r="AE395" s="18" t="str">
        <f t="shared" si="105"/>
        <v/>
      </c>
      <c r="AF395" s="18">
        <f t="shared" si="106"/>
        <v>273869</v>
      </c>
      <c r="AG395" s="18">
        <f t="shared" si="107"/>
        <v>314949</v>
      </c>
      <c r="AH395" s="18">
        <f t="shared" si="108"/>
        <v>337857</v>
      </c>
      <c r="AI395" s="102">
        <f t="shared" si="109"/>
        <v>293809.28158828744</v>
      </c>
      <c r="AJ395" s="39">
        <f t="shared" si="102"/>
        <v>37521.398463632278</v>
      </c>
      <c r="AK395" s="35">
        <f t="shared" si="103"/>
        <v>0.12770664786625327</v>
      </c>
      <c r="AL395" s="34"/>
      <c r="AM395" s="42"/>
    </row>
    <row r="396" spans="1:39" s="17" customFormat="1" ht="93" customHeight="1" x14ac:dyDescent="0.25">
      <c r="A396" s="81">
        <v>393</v>
      </c>
      <c r="B396" s="82" t="s">
        <v>470</v>
      </c>
      <c r="C396" s="82" t="s">
        <v>1128</v>
      </c>
      <c r="D396" s="83" t="s">
        <v>1391</v>
      </c>
      <c r="E396" s="64">
        <v>562658</v>
      </c>
      <c r="F396" s="65">
        <v>562658</v>
      </c>
      <c r="G396" s="25" t="s">
        <v>1392</v>
      </c>
      <c r="H396" s="52" t="s">
        <v>1393</v>
      </c>
      <c r="I396" s="62">
        <v>750000</v>
      </c>
      <c r="J396" s="66">
        <v>750000</v>
      </c>
      <c r="K396" s="28" t="s">
        <v>1394</v>
      </c>
      <c r="L396" s="55" t="s">
        <v>1395</v>
      </c>
      <c r="M396" s="67">
        <v>602617</v>
      </c>
      <c r="N396" s="68">
        <v>602617</v>
      </c>
      <c r="O396" s="25" t="s">
        <v>1398</v>
      </c>
      <c r="P396" s="75" t="s">
        <v>1399</v>
      </c>
      <c r="Q396" s="69">
        <v>693009</v>
      </c>
      <c r="R396" s="63">
        <v>693009</v>
      </c>
      <c r="S396" s="24" t="s">
        <v>80</v>
      </c>
      <c r="T396" s="54" t="s">
        <v>81</v>
      </c>
      <c r="U396" s="18">
        <v>743415</v>
      </c>
      <c r="V396" s="18">
        <v>743415</v>
      </c>
      <c r="W396" s="18" t="s">
        <v>1396</v>
      </c>
      <c r="X396" s="77" t="s">
        <v>1397</v>
      </c>
      <c r="Y396" s="50">
        <f t="shared" si="97"/>
        <v>665983.49620211183</v>
      </c>
      <c r="Z396" s="36">
        <f t="shared" si="98"/>
        <v>84233.859935894841</v>
      </c>
      <c r="AA396" s="35">
        <f t="shared" si="99"/>
        <v>0.12648040141573066</v>
      </c>
      <c r="AB396" s="36">
        <f t="shared" si="100"/>
        <v>750217.35613800667</v>
      </c>
      <c r="AC396" s="36">
        <f t="shared" si="101"/>
        <v>581749.63626621698</v>
      </c>
      <c r="AD396" s="18" t="str">
        <f t="shared" si="104"/>
        <v/>
      </c>
      <c r="AE396" s="18">
        <f t="shared" si="105"/>
        <v>750000</v>
      </c>
      <c r="AF396" s="18">
        <f t="shared" si="106"/>
        <v>602617</v>
      </c>
      <c r="AG396" s="18">
        <f t="shared" si="107"/>
        <v>693009</v>
      </c>
      <c r="AH396" s="18">
        <f t="shared" si="108"/>
        <v>743415</v>
      </c>
      <c r="AI396" s="102">
        <f t="shared" si="109"/>
        <v>694653.46959006949</v>
      </c>
      <c r="AJ396" s="39">
        <f t="shared" si="102"/>
        <v>68037.146899690022</v>
      </c>
      <c r="AK396" s="35">
        <f t="shared" si="103"/>
        <v>9.7944010759552183E-2</v>
      </c>
      <c r="AL396" s="34"/>
      <c r="AM396" s="42"/>
    </row>
    <row r="397" spans="1:39" s="17" customFormat="1" ht="93" customHeight="1" x14ac:dyDescent="0.25">
      <c r="A397" s="81">
        <v>394</v>
      </c>
      <c r="B397" s="82" t="s">
        <v>471</v>
      </c>
      <c r="C397" s="82" t="s">
        <v>1129</v>
      </c>
      <c r="D397" s="83" t="s">
        <v>1391</v>
      </c>
      <c r="E397" s="64">
        <v>498518</v>
      </c>
      <c r="F397" s="65">
        <v>498518</v>
      </c>
      <c r="G397" s="25" t="s">
        <v>1392</v>
      </c>
      <c r="H397" s="52" t="s">
        <v>1393</v>
      </c>
      <c r="I397" s="62">
        <v>850000</v>
      </c>
      <c r="J397" s="66">
        <v>850000</v>
      </c>
      <c r="K397" s="28" t="s">
        <v>1394</v>
      </c>
      <c r="L397" s="55" t="s">
        <v>1395</v>
      </c>
      <c r="M397" s="67">
        <v>533922</v>
      </c>
      <c r="N397" s="68">
        <v>533922</v>
      </c>
      <c r="O397" s="25" t="s">
        <v>1398</v>
      </c>
      <c r="P397" s="75" t="s">
        <v>1399</v>
      </c>
      <c r="Q397" s="69">
        <v>614010</v>
      </c>
      <c r="R397" s="63">
        <v>614010</v>
      </c>
      <c r="S397" s="24" t="s">
        <v>80</v>
      </c>
      <c r="T397" s="54" t="s">
        <v>81</v>
      </c>
      <c r="U397" s="18">
        <v>658670</v>
      </c>
      <c r="V397" s="18">
        <v>658670</v>
      </c>
      <c r="W397" s="18" t="s">
        <v>1396</v>
      </c>
      <c r="X397" s="77" t="s">
        <v>1397</v>
      </c>
      <c r="Y397" s="50">
        <f t="shared" si="97"/>
        <v>619846.54199409217</v>
      </c>
      <c r="Z397" s="36">
        <f t="shared" si="98"/>
        <v>137832.23908795795</v>
      </c>
      <c r="AA397" s="35">
        <f t="shared" si="99"/>
        <v>0.22236510127900599</v>
      </c>
      <c r="AB397" s="36">
        <f t="shared" si="100"/>
        <v>757678.78108205018</v>
      </c>
      <c r="AC397" s="36">
        <f t="shared" si="101"/>
        <v>482014.30290613422</v>
      </c>
      <c r="AD397" s="18">
        <f t="shared" si="104"/>
        <v>498518</v>
      </c>
      <c r="AE397" s="18" t="str">
        <f t="shared" si="105"/>
        <v/>
      </c>
      <c r="AF397" s="18">
        <f t="shared" si="106"/>
        <v>533922</v>
      </c>
      <c r="AG397" s="18">
        <f t="shared" si="107"/>
        <v>614010</v>
      </c>
      <c r="AH397" s="18">
        <f t="shared" si="108"/>
        <v>658670</v>
      </c>
      <c r="AI397" s="102">
        <f t="shared" si="109"/>
        <v>572796.68641598977</v>
      </c>
      <c r="AJ397" s="39">
        <f t="shared" si="102"/>
        <v>73150.059940736435</v>
      </c>
      <c r="AK397" s="35">
        <f t="shared" si="103"/>
        <v>0.12770684900158744</v>
      </c>
      <c r="AL397" s="34"/>
      <c r="AM397" s="42"/>
    </row>
    <row r="398" spans="1:39" s="17" customFormat="1" ht="93" customHeight="1" x14ac:dyDescent="0.25">
      <c r="A398" s="81">
        <v>395</v>
      </c>
      <c r="B398" s="82" t="s">
        <v>472</v>
      </c>
      <c r="C398" s="82" t="s">
        <v>1130</v>
      </c>
      <c r="D398" s="83" t="s">
        <v>1391</v>
      </c>
      <c r="E398" s="64">
        <v>591463</v>
      </c>
      <c r="F398" s="65">
        <v>591463</v>
      </c>
      <c r="G398" s="25" t="s">
        <v>1392</v>
      </c>
      <c r="H398" s="52" t="s">
        <v>1393</v>
      </c>
      <c r="I398" s="62">
        <v>1500000</v>
      </c>
      <c r="J398" s="66">
        <v>1500000</v>
      </c>
      <c r="K398" s="28" t="s">
        <v>1394</v>
      </c>
      <c r="L398" s="55" t="s">
        <v>1395</v>
      </c>
      <c r="M398" s="67">
        <v>633468</v>
      </c>
      <c r="N398" s="68">
        <v>633468</v>
      </c>
      <c r="O398" s="25" t="s">
        <v>1398</v>
      </c>
      <c r="P398" s="75" t="s">
        <v>1399</v>
      </c>
      <c r="Q398" s="69">
        <v>728488</v>
      </c>
      <c r="R398" s="63">
        <v>728488</v>
      </c>
      <c r="S398" s="24" t="s">
        <v>80</v>
      </c>
      <c r="T398" s="54" t="s">
        <v>81</v>
      </c>
      <c r="U398" s="18">
        <v>781474</v>
      </c>
      <c r="V398" s="18">
        <v>781474</v>
      </c>
      <c r="W398" s="18" t="s">
        <v>1396</v>
      </c>
      <c r="X398" s="77" t="s">
        <v>1397</v>
      </c>
      <c r="Y398" s="50">
        <f t="shared" si="97"/>
        <v>796188.85034846095</v>
      </c>
      <c r="Z398" s="36">
        <f t="shared" si="98"/>
        <v>372707.26513015555</v>
      </c>
      <c r="AA398" s="35">
        <f t="shared" si="99"/>
        <v>0.46811414775154919</v>
      </c>
      <c r="AB398" s="36">
        <f t="shared" si="100"/>
        <v>1168896.1154786164</v>
      </c>
      <c r="AC398" s="36">
        <f t="shared" si="101"/>
        <v>423481.58521830541</v>
      </c>
      <c r="AD398" s="18">
        <f t="shared" si="104"/>
        <v>591463</v>
      </c>
      <c r="AE398" s="18" t="str">
        <f t="shared" si="105"/>
        <v/>
      </c>
      <c r="AF398" s="18">
        <f t="shared" si="106"/>
        <v>633468</v>
      </c>
      <c r="AG398" s="18">
        <f t="shared" si="107"/>
        <v>728488</v>
      </c>
      <c r="AH398" s="18">
        <f t="shared" si="108"/>
        <v>781474</v>
      </c>
      <c r="AI398" s="102">
        <f t="shared" si="109"/>
        <v>679590.5006434567</v>
      </c>
      <c r="AJ398" s="39">
        <f t="shared" si="102"/>
        <v>86788.316899511308</v>
      </c>
      <c r="AK398" s="35">
        <f t="shared" si="103"/>
        <v>0.1277067834487644</v>
      </c>
      <c r="AL398" s="34"/>
      <c r="AM398" s="42"/>
    </row>
    <row r="399" spans="1:39" s="17" customFormat="1" ht="93" customHeight="1" x14ac:dyDescent="0.25">
      <c r="A399" s="81">
        <v>396</v>
      </c>
      <c r="B399" s="82" t="s">
        <v>473</v>
      </c>
      <c r="C399" s="82" t="s">
        <v>1131</v>
      </c>
      <c r="D399" s="83" t="s">
        <v>1391</v>
      </c>
      <c r="E399" s="64">
        <v>93214</v>
      </c>
      <c r="F399" s="65">
        <v>93214</v>
      </c>
      <c r="G399" s="25" t="s">
        <v>1392</v>
      </c>
      <c r="H399" s="52" t="s">
        <v>1393</v>
      </c>
      <c r="I399" s="62">
        <v>220000</v>
      </c>
      <c r="J399" s="66">
        <v>220000</v>
      </c>
      <c r="K399" s="28" t="s">
        <v>1394</v>
      </c>
      <c r="L399" s="55" t="s">
        <v>1395</v>
      </c>
      <c r="M399" s="67">
        <v>99834</v>
      </c>
      <c r="N399" s="68">
        <v>99834</v>
      </c>
      <c r="O399" s="25" t="s">
        <v>1398</v>
      </c>
      <c r="P399" s="75" t="s">
        <v>1399</v>
      </c>
      <c r="Q399" s="69">
        <v>114809</v>
      </c>
      <c r="R399" s="63">
        <v>114809</v>
      </c>
      <c r="S399" s="24" t="s">
        <v>80</v>
      </c>
      <c r="T399" s="54" t="s">
        <v>81</v>
      </c>
      <c r="U399" s="18">
        <v>123159</v>
      </c>
      <c r="V399" s="18">
        <v>123159</v>
      </c>
      <c r="W399" s="18" t="s">
        <v>1396</v>
      </c>
      <c r="X399" s="77" t="s">
        <v>1397</v>
      </c>
      <c r="Y399" s="50">
        <f t="shared" si="97"/>
        <v>123687.23389236226</v>
      </c>
      <c r="Z399" s="36">
        <f t="shared" si="98"/>
        <v>51576.536968858243</v>
      </c>
      <c r="AA399" s="35">
        <f t="shared" si="99"/>
        <v>0.41699159521784018</v>
      </c>
      <c r="AB399" s="36">
        <f t="shared" si="100"/>
        <v>175263.77086122049</v>
      </c>
      <c r="AC399" s="36">
        <f t="shared" si="101"/>
        <v>72110.696923504016</v>
      </c>
      <c r="AD399" s="18">
        <f t="shared" si="104"/>
        <v>93214</v>
      </c>
      <c r="AE399" s="18" t="str">
        <f t="shared" si="105"/>
        <v/>
      </c>
      <c r="AF399" s="18">
        <f t="shared" si="106"/>
        <v>99834</v>
      </c>
      <c r="AG399" s="18">
        <f t="shared" si="107"/>
        <v>114809</v>
      </c>
      <c r="AH399" s="18">
        <f t="shared" si="108"/>
        <v>123159</v>
      </c>
      <c r="AI399" s="102">
        <f t="shared" si="109"/>
        <v>107102.70172203502</v>
      </c>
      <c r="AJ399" s="39">
        <f t="shared" si="102"/>
        <v>13677.536937134064</v>
      </c>
      <c r="AK399" s="35">
        <f t="shared" si="103"/>
        <v>0.12770487314719237</v>
      </c>
      <c r="AL399" s="34"/>
      <c r="AM399" s="42"/>
    </row>
    <row r="400" spans="1:39" s="17" customFormat="1" ht="93" customHeight="1" x14ac:dyDescent="0.25">
      <c r="A400" s="81">
        <v>397</v>
      </c>
      <c r="B400" s="82" t="s">
        <v>474</v>
      </c>
      <c r="C400" s="82" t="s">
        <v>1132</v>
      </c>
      <c r="D400" s="83" t="s">
        <v>1391</v>
      </c>
      <c r="E400" s="64">
        <v>898084</v>
      </c>
      <c r="F400" s="65">
        <v>898084</v>
      </c>
      <c r="G400" s="25" t="s">
        <v>1392</v>
      </c>
      <c r="H400" s="52" t="s">
        <v>1393</v>
      </c>
      <c r="I400" s="62">
        <v>3500000</v>
      </c>
      <c r="J400" s="66">
        <v>3500000</v>
      </c>
      <c r="K400" s="28" t="s">
        <v>1394</v>
      </c>
      <c r="L400" s="55" t="s">
        <v>1395</v>
      </c>
      <c r="M400" s="67">
        <v>961864</v>
      </c>
      <c r="N400" s="68">
        <v>961864</v>
      </c>
      <c r="O400" s="25" t="s">
        <v>1398</v>
      </c>
      <c r="P400" s="75" t="s">
        <v>1399</v>
      </c>
      <c r="Q400" s="69">
        <v>1106144</v>
      </c>
      <c r="R400" s="63">
        <v>1106144</v>
      </c>
      <c r="S400" s="24" t="s">
        <v>80</v>
      </c>
      <c r="T400" s="54" t="s">
        <v>81</v>
      </c>
      <c r="U400" s="18">
        <v>1186599</v>
      </c>
      <c r="V400" s="18">
        <v>1186599</v>
      </c>
      <c r="W400" s="18" t="s">
        <v>1396</v>
      </c>
      <c r="X400" s="77" t="s">
        <v>1397</v>
      </c>
      <c r="Y400" s="50">
        <f t="shared" si="97"/>
        <v>1317415.788793043</v>
      </c>
      <c r="Z400" s="36">
        <f t="shared" si="98"/>
        <v>1106861.8988826927</v>
      </c>
      <c r="AA400" s="35">
        <f t="shared" si="99"/>
        <v>0.84017658532599615</v>
      </c>
      <c r="AB400" s="36">
        <f t="shared" si="100"/>
        <v>2424277.6876757359</v>
      </c>
      <c r="AC400" s="36">
        <f t="shared" si="101"/>
        <v>210553.88991035032</v>
      </c>
      <c r="AD400" s="18">
        <f t="shared" si="104"/>
        <v>898084</v>
      </c>
      <c r="AE400" s="18" t="str">
        <f t="shared" si="105"/>
        <v/>
      </c>
      <c r="AF400" s="18">
        <f t="shared" si="106"/>
        <v>961864</v>
      </c>
      <c r="AG400" s="18">
        <f t="shared" si="107"/>
        <v>1106144</v>
      </c>
      <c r="AH400" s="18">
        <f t="shared" si="108"/>
        <v>1186599</v>
      </c>
      <c r="AI400" s="102">
        <f t="shared" si="109"/>
        <v>1031897.5205475198</v>
      </c>
      <c r="AJ400" s="39">
        <f t="shared" si="102"/>
        <v>131780.53184335184</v>
      </c>
      <c r="AK400" s="35">
        <f t="shared" si="103"/>
        <v>0.12770699533557336</v>
      </c>
      <c r="AL400" s="34"/>
      <c r="AM400" s="42"/>
    </row>
    <row r="401" spans="1:39" s="17" customFormat="1" ht="93" customHeight="1" x14ac:dyDescent="0.25">
      <c r="A401" s="81">
        <v>398</v>
      </c>
      <c r="B401" s="82" t="s">
        <v>475</v>
      </c>
      <c r="C401" s="82" t="s">
        <v>1133</v>
      </c>
      <c r="D401" s="83" t="s">
        <v>1391</v>
      </c>
      <c r="E401" s="64">
        <v>4769244</v>
      </c>
      <c r="F401" s="65">
        <v>4769244</v>
      </c>
      <c r="G401" s="25" t="s">
        <v>1392</v>
      </c>
      <c r="H401" s="52" t="s">
        <v>1393</v>
      </c>
      <c r="I401" s="62">
        <v>4500000</v>
      </c>
      <c r="J401" s="66">
        <v>4500000</v>
      </c>
      <c r="K401" s="28" t="s">
        <v>1394</v>
      </c>
      <c r="L401" s="55" t="s">
        <v>1395</v>
      </c>
      <c r="M401" s="67">
        <v>5103091</v>
      </c>
      <c r="N401" s="68">
        <v>5103091</v>
      </c>
      <c r="O401" s="25" t="s">
        <v>1398</v>
      </c>
      <c r="P401" s="75" t="s">
        <v>1399</v>
      </c>
      <c r="Q401" s="69">
        <v>5868554</v>
      </c>
      <c r="R401" s="63">
        <v>5868554</v>
      </c>
      <c r="S401" s="24" t="s">
        <v>80</v>
      </c>
      <c r="T401" s="54" t="s">
        <v>81</v>
      </c>
      <c r="U401" s="18">
        <v>4295402</v>
      </c>
      <c r="V401" s="18">
        <v>4295402</v>
      </c>
      <c r="W401" s="18" t="s">
        <v>1396</v>
      </c>
      <c r="X401" s="77" t="s">
        <v>1397</v>
      </c>
      <c r="Y401" s="50">
        <f t="shared" si="97"/>
        <v>4877598.6045290297</v>
      </c>
      <c r="Z401" s="36">
        <f t="shared" si="98"/>
        <v>616789.11935133813</v>
      </c>
      <c r="AA401" s="35">
        <f t="shared" si="99"/>
        <v>0.12645343935817654</v>
      </c>
      <c r="AB401" s="36">
        <f t="shared" si="100"/>
        <v>5494387.7238803674</v>
      </c>
      <c r="AC401" s="36">
        <f t="shared" si="101"/>
        <v>4260809.485177692</v>
      </c>
      <c r="AD401" s="18">
        <f t="shared" si="104"/>
        <v>4769244</v>
      </c>
      <c r="AE401" s="18">
        <f t="shared" si="105"/>
        <v>4500000</v>
      </c>
      <c r="AF401" s="18">
        <f t="shared" si="106"/>
        <v>5103091</v>
      </c>
      <c r="AG401" s="18" t="str">
        <f t="shared" si="107"/>
        <v/>
      </c>
      <c r="AH401" s="18">
        <f t="shared" si="108"/>
        <v>4295402</v>
      </c>
      <c r="AI401" s="102">
        <f t="shared" si="109"/>
        <v>4657199.0041268803</v>
      </c>
      <c r="AJ401" s="39">
        <f t="shared" si="102"/>
        <v>349572.71638804517</v>
      </c>
      <c r="AK401" s="35">
        <f t="shared" si="103"/>
        <v>7.5060721278665254E-2</v>
      </c>
      <c r="AL401" s="34"/>
      <c r="AM401" s="42"/>
    </row>
    <row r="402" spans="1:39" s="17" customFormat="1" ht="93" customHeight="1" x14ac:dyDescent="0.25">
      <c r="A402" s="81">
        <v>399</v>
      </c>
      <c r="B402" s="82" t="s">
        <v>476</v>
      </c>
      <c r="C402" s="82" t="s">
        <v>1134</v>
      </c>
      <c r="D402" s="83" t="s">
        <v>1391</v>
      </c>
      <c r="E402" s="64">
        <v>59236</v>
      </c>
      <c r="F402" s="65">
        <v>59236</v>
      </c>
      <c r="G402" s="25" t="s">
        <v>1392</v>
      </c>
      <c r="H402" s="52" t="s">
        <v>1393</v>
      </c>
      <c r="I402" s="62">
        <v>60000</v>
      </c>
      <c r="J402" s="66">
        <v>60000</v>
      </c>
      <c r="K402" s="28" t="s">
        <v>1394</v>
      </c>
      <c r="L402" s="55" t="s">
        <v>1395</v>
      </c>
      <c r="M402" s="67">
        <v>63443</v>
      </c>
      <c r="N402" s="68">
        <v>63443</v>
      </c>
      <c r="O402" s="25" t="s">
        <v>1398</v>
      </c>
      <c r="P402" s="75" t="s">
        <v>1399</v>
      </c>
      <c r="Q402" s="69">
        <v>72959</v>
      </c>
      <c r="R402" s="63">
        <v>72959</v>
      </c>
      <c r="S402" s="24" t="s">
        <v>80</v>
      </c>
      <c r="T402" s="54" t="s">
        <v>81</v>
      </c>
      <c r="U402" s="18">
        <v>78266</v>
      </c>
      <c r="V402" s="18">
        <v>78266</v>
      </c>
      <c r="W402" s="18" t="s">
        <v>1396</v>
      </c>
      <c r="X402" s="77" t="s">
        <v>1397</v>
      </c>
      <c r="Y402" s="50">
        <f t="shared" si="97"/>
        <v>66367.359555090967</v>
      </c>
      <c r="Z402" s="36">
        <f t="shared" si="98"/>
        <v>8427.9911426151739</v>
      </c>
      <c r="AA402" s="35">
        <f t="shared" si="99"/>
        <v>0.12699000230104335</v>
      </c>
      <c r="AB402" s="36">
        <f t="shared" si="100"/>
        <v>74795.350697706133</v>
      </c>
      <c r="AC402" s="36">
        <f t="shared" si="101"/>
        <v>57939.368412475793</v>
      </c>
      <c r="AD402" s="18">
        <f t="shared" si="104"/>
        <v>59236</v>
      </c>
      <c r="AE402" s="18">
        <f t="shared" si="105"/>
        <v>60000</v>
      </c>
      <c r="AF402" s="18">
        <f t="shared" si="106"/>
        <v>63443</v>
      </c>
      <c r="AG402" s="18">
        <f t="shared" si="107"/>
        <v>72959</v>
      </c>
      <c r="AH402" s="18" t="str">
        <f t="shared" si="108"/>
        <v/>
      </c>
      <c r="AI402" s="102">
        <f t="shared" si="109"/>
        <v>63686.867713363048</v>
      </c>
      <c r="AJ402" s="39">
        <f t="shared" si="102"/>
        <v>6304.4128724780285</v>
      </c>
      <c r="AK402" s="35">
        <f t="shared" si="103"/>
        <v>9.8990782540168951E-2</v>
      </c>
      <c r="AL402" s="34"/>
      <c r="AM402" s="42"/>
    </row>
    <row r="403" spans="1:39" s="17" customFormat="1" ht="93" customHeight="1" x14ac:dyDescent="0.25">
      <c r="A403" s="81">
        <v>400</v>
      </c>
      <c r="B403" s="82" t="s">
        <v>477</v>
      </c>
      <c r="C403" s="82" t="s">
        <v>1135</v>
      </c>
      <c r="D403" s="83" t="s">
        <v>1391</v>
      </c>
      <c r="E403" s="64">
        <v>61069</v>
      </c>
      <c r="F403" s="65">
        <v>61069</v>
      </c>
      <c r="G403" s="25" t="s">
        <v>1392</v>
      </c>
      <c r="H403" s="52" t="s">
        <v>1393</v>
      </c>
      <c r="I403" s="62">
        <v>90000</v>
      </c>
      <c r="J403" s="66">
        <v>90000</v>
      </c>
      <c r="K403" s="28" t="s">
        <v>1394</v>
      </c>
      <c r="L403" s="55" t="s">
        <v>1395</v>
      </c>
      <c r="M403" s="67">
        <v>65407</v>
      </c>
      <c r="N403" s="68">
        <v>65407</v>
      </c>
      <c r="O403" s="25" t="s">
        <v>1398</v>
      </c>
      <c r="P403" s="75" t="s">
        <v>1399</v>
      </c>
      <c r="Q403" s="69">
        <v>75218</v>
      </c>
      <c r="R403" s="63">
        <v>75218</v>
      </c>
      <c r="S403" s="24" t="s">
        <v>80</v>
      </c>
      <c r="T403" s="54" t="s">
        <v>81</v>
      </c>
      <c r="U403" s="18">
        <v>80689</v>
      </c>
      <c r="V403" s="18">
        <v>80689</v>
      </c>
      <c r="W403" s="18" t="s">
        <v>1396</v>
      </c>
      <c r="X403" s="77" t="s">
        <v>1397</v>
      </c>
      <c r="Y403" s="50">
        <f t="shared" si="97"/>
        <v>73750.459843655117</v>
      </c>
      <c r="Z403" s="36">
        <f t="shared" si="98"/>
        <v>11641.959856484655</v>
      </c>
      <c r="AA403" s="35">
        <f t="shared" si="99"/>
        <v>0.15785609854046534</v>
      </c>
      <c r="AB403" s="36">
        <f t="shared" si="100"/>
        <v>85392.41970013977</v>
      </c>
      <c r="AC403" s="36">
        <f t="shared" si="101"/>
        <v>62108.499987170464</v>
      </c>
      <c r="AD403" s="18" t="str">
        <f t="shared" si="104"/>
        <v/>
      </c>
      <c r="AE403" s="18" t="str">
        <f t="shared" si="105"/>
        <v/>
      </c>
      <c r="AF403" s="18">
        <f t="shared" si="106"/>
        <v>65407</v>
      </c>
      <c r="AG403" s="18">
        <f t="shared" si="107"/>
        <v>75218</v>
      </c>
      <c r="AH403" s="18">
        <f t="shared" si="108"/>
        <v>80689</v>
      </c>
      <c r="AI403" s="102">
        <f t="shared" si="109"/>
        <v>73494.264538784249</v>
      </c>
      <c r="AJ403" s="39">
        <f t="shared" si="102"/>
        <v>7743.0300485877833</v>
      </c>
      <c r="AK403" s="35">
        <f t="shared" si="103"/>
        <v>0.10535556886213408</v>
      </c>
      <c r="AL403" s="34"/>
      <c r="AM403" s="42"/>
    </row>
    <row r="404" spans="1:39" s="17" customFormat="1" ht="93" customHeight="1" x14ac:dyDescent="0.25">
      <c r="A404" s="81">
        <v>401</v>
      </c>
      <c r="B404" s="82" t="s">
        <v>478</v>
      </c>
      <c r="C404" s="82" t="s">
        <v>1136</v>
      </c>
      <c r="D404" s="83" t="s">
        <v>1391</v>
      </c>
      <c r="E404" s="64">
        <v>723236</v>
      </c>
      <c r="F404" s="65">
        <v>723236</v>
      </c>
      <c r="G404" s="25" t="s">
        <v>1392</v>
      </c>
      <c r="H404" s="52" t="s">
        <v>1393</v>
      </c>
      <c r="I404" s="62">
        <v>450000</v>
      </c>
      <c r="J404" s="66">
        <v>450000</v>
      </c>
      <c r="K404" s="28" t="s">
        <v>1394</v>
      </c>
      <c r="L404" s="55" t="s">
        <v>1395</v>
      </c>
      <c r="M404" s="67">
        <v>774599</v>
      </c>
      <c r="N404" s="68">
        <v>774599</v>
      </c>
      <c r="O404" s="25" t="s">
        <v>1398</v>
      </c>
      <c r="P404" s="75" t="s">
        <v>1399</v>
      </c>
      <c r="Q404" s="69">
        <v>890789</v>
      </c>
      <c r="R404" s="63">
        <v>890789</v>
      </c>
      <c r="S404" s="24" t="s">
        <v>80</v>
      </c>
      <c r="T404" s="54" t="s">
        <v>81</v>
      </c>
      <c r="U404" s="18">
        <v>955580</v>
      </c>
      <c r="V404" s="18">
        <v>955580</v>
      </c>
      <c r="W404" s="18" t="s">
        <v>1396</v>
      </c>
      <c r="X404" s="77" t="s">
        <v>1397</v>
      </c>
      <c r="Y404" s="50">
        <f t="shared" si="97"/>
        <v>735059.12904473895</v>
      </c>
      <c r="Z404" s="36">
        <f t="shared" si="98"/>
        <v>195585.85243749086</v>
      </c>
      <c r="AA404" s="35">
        <f t="shared" si="99"/>
        <v>0.26608179493215522</v>
      </c>
      <c r="AB404" s="36">
        <f t="shared" si="100"/>
        <v>930644.98148222978</v>
      </c>
      <c r="AC404" s="36">
        <f t="shared" si="101"/>
        <v>539473.27660724812</v>
      </c>
      <c r="AD404" s="18">
        <f t="shared" si="104"/>
        <v>723236</v>
      </c>
      <c r="AE404" s="18" t="str">
        <f t="shared" si="105"/>
        <v/>
      </c>
      <c r="AF404" s="18">
        <f t="shared" si="106"/>
        <v>774599</v>
      </c>
      <c r="AG404" s="18">
        <f t="shared" si="107"/>
        <v>890789</v>
      </c>
      <c r="AH404" s="18" t="str">
        <f t="shared" si="108"/>
        <v/>
      </c>
      <c r="AI404" s="102">
        <f t="shared" si="109"/>
        <v>793190.07438305067</v>
      </c>
      <c r="AJ404" s="39">
        <f t="shared" si="102"/>
        <v>85841.211623555268</v>
      </c>
      <c r="AK404" s="35">
        <f t="shared" si="103"/>
        <v>0.10822275063177413</v>
      </c>
      <c r="AL404" s="34"/>
      <c r="AM404" s="42"/>
    </row>
    <row r="405" spans="1:39" s="17" customFormat="1" ht="93" customHeight="1" x14ac:dyDescent="0.25">
      <c r="A405" s="81">
        <v>402</v>
      </c>
      <c r="B405" s="82" t="s">
        <v>479</v>
      </c>
      <c r="C405" s="82" t="s">
        <v>1137</v>
      </c>
      <c r="D405" s="83" t="s">
        <v>1391</v>
      </c>
      <c r="E405" s="64">
        <v>831133</v>
      </c>
      <c r="F405" s="65">
        <v>831133</v>
      </c>
      <c r="G405" s="25" t="s">
        <v>1392</v>
      </c>
      <c r="H405" s="52" t="s">
        <v>1393</v>
      </c>
      <c r="I405" s="62">
        <v>480000</v>
      </c>
      <c r="J405" s="66">
        <v>480000</v>
      </c>
      <c r="K405" s="28" t="s">
        <v>1394</v>
      </c>
      <c r="L405" s="55" t="s">
        <v>1395</v>
      </c>
      <c r="M405" s="67">
        <v>890158</v>
      </c>
      <c r="N405" s="68">
        <v>890158</v>
      </c>
      <c r="O405" s="25" t="s">
        <v>1398</v>
      </c>
      <c r="P405" s="75" t="s">
        <v>1399</v>
      </c>
      <c r="Q405" s="69">
        <v>1023682</v>
      </c>
      <c r="R405" s="63">
        <v>1023682</v>
      </c>
      <c r="S405" s="24" t="s">
        <v>80</v>
      </c>
      <c r="T405" s="54" t="s">
        <v>81</v>
      </c>
      <c r="U405" s="18">
        <v>1098139</v>
      </c>
      <c r="V405" s="18">
        <v>1098139</v>
      </c>
      <c r="W405" s="18" t="s">
        <v>1396</v>
      </c>
      <c r="X405" s="77" t="s">
        <v>1397</v>
      </c>
      <c r="Y405" s="50">
        <f t="shared" si="97"/>
        <v>832224.02508869441</v>
      </c>
      <c r="Z405" s="36">
        <f t="shared" si="98"/>
        <v>239550.59809422318</v>
      </c>
      <c r="AA405" s="35">
        <f t="shared" si="99"/>
        <v>0.28784388682926215</v>
      </c>
      <c r="AB405" s="36">
        <f t="shared" si="100"/>
        <v>1071774.6231829175</v>
      </c>
      <c r="AC405" s="36">
        <f t="shared" si="101"/>
        <v>592673.42699447123</v>
      </c>
      <c r="AD405" s="18">
        <f t="shared" si="104"/>
        <v>831133</v>
      </c>
      <c r="AE405" s="18" t="str">
        <f t="shared" si="105"/>
        <v/>
      </c>
      <c r="AF405" s="18">
        <f t="shared" si="106"/>
        <v>890158</v>
      </c>
      <c r="AG405" s="18">
        <f t="shared" si="107"/>
        <v>1023682</v>
      </c>
      <c r="AH405" s="18" t="str">
        <f t="shared" si="108"/>
        <v/>
      </c>
      <c r="AI405" s="102">
        <f t="shared" si="109"/>
        <v>911522.85869595886</v>
      </c>
      <c r="AJ405" s="39">
        <f t="shared" si="102"/>
        <v>98647.289709347824</v>
      </c>
      <c r="AK405" s="35">
        <f t="shared" si="103"/>
        <v>0.10822250782659958</v>
      </c>
      <c r="AL405" s="34"/>
      <c r="AM405" s="42"/>
    </row>
    <row r="406" spans="1:39" s="17" customFormat="1" ht="93" customHeight="1" x14ac:dyDescent="0.25">
      <c r="A406" s="81">
        <v>403</v>
      </c>
      <c r="B406" s="82" t="s">
        <v>480</v>
      </c>
      <c r="C406" s="82" t="s">
        <v>1138</v>
      </c>
      <c r="D406" s="83" t="s">
        <v>1391</v>
      </c>
      <c r="E406" s="64">
        <v>321727</v>
      </c>
      <c r="F406" s="65">
        <v>321727</v>
      </c>
      <c r="G406" s="25" t="s">
        <v>1392</v>
      </c>
      <c r="H406" s="52" t="s">
        <v>1393</v>
      </c>
      <c r="I406" s="62">
        <v>490000</v>
      </c>
      <c r="J406" s="66">
        <v>490000</v>
      </c>
      <c r="K406" s="28" t="s">
        <v>1394</v>
      </c>
      <c r="L406" s="55" t="s">
        <v>1395</v>
      </c>
      <c r="M406" s="67">
        <v>344575</v>
      </c>
      <c r="N406" s="68">
        <v>344575</v>
      </c>
      <c r="O406" s="25" t="s">
        <v>1398</v>
      </c>
      <c r="P406" s="75" t="s">
        <v>1399</v>
      </c>
      <c r="Q406" s="69">
        <v>396261</v>
      </c>
      <c r="R406" s="63">
        <v>396261</v>
      </c>
      <c r="S406" s="24" t="s">
        <v>80</v>
      </c>
      <c r="T406" s="54" t="s">
        <v>81</v>
      </c>
      <c r="U406" s="18">
        <v>389866</v>
      </c>
      <c r="V406" s="18">
        <v>389866</v>
      </c>
      <c r="W406" s="18" t="s">
        <v>1396</v>
      </c>
      <c r="X406" s="77" t="s">
        <v>1397</v>
      </c>
      <c r="Y406" s="50">
        <f t="shared" si="97"/>
        <v>384390.64492893108</v>
      </c>
      <c r="Z406" s="36">
        <f t="shared" si="98"/>
        <v>64715.506686574059</v>
      </c>
      <c r="AA406" s="35">
        <f t="shared" si="99"/>
        <v>0.16835869327293104</v>
      </c>
      <c r="AB406" s="36">
        <f t="shared" si="100"/>
        <v>449106.15161550516</v>
      </c>
      <c r="AC406" s="36">
        <f t="shared" si="101"/>
        <v>319675.138242357</v>
      </c>
      <c r="AD406" s="18">
        <f t="shared" si="104"/>
        <v>321727</v>
      </c>
      <c r="AE406" s="18" t="str">
        <f t="shared" si="105"/>
        <v/>
      </c>
      <c r="AF406" s="18">
        <f t="shared" si="106"/>
        <v>344575</v>
      </c>
      <c r="AG406" s="18">
        <f t="shared" si="107"/>
        <v>396261</v>
      </c>
      <c r="AH406" s="18">
        <f t="shared" si="108"/>
        <v>389866</v>
      </c>
      <c r="AI406" s="102">
        <f t="shared" si="109"/>
        <v>361757.04033685022</v>
      </c>
      <c r="AJ406" s="39">
        <f t="shared" si="102"/>
        <v>35921.076546367593</v>
      </c>
      <c r="AK406" s="35">
        <f t="shared" si="103"/>
        <v>9.9296136746695157E-2</v>
      </c>
      <c r="AL406" s="34"/>
      <c r="AM406" s="42"/>
    </row>
    <row r="407" spans="1:39" s="17" customFormat="1" ht="93" customHeight="1" x14ac:dyDescent="0.25">
      <c r="A407" s="81">
        <v>404</v>
      </c>
      <c r="B407" s="82" t="s">
        <v>481</v>
      </c>
      <c r="C407" s="82" t="s">
        <v>1139</v>
      </c>
      <c r="D407" s="83" t="s">
        <v>1391</v>
      </c>
      <c r="E407" s="64">
        <v>378158</v>
      </c>
      <c r="F407" s="65">
        <v>378158</v>
      </c>
      <c r="G407" s="25" t="s">
        <v>1392</v>
      </c>
      <c r="H407" s="52" t="s">
        <v>1393</v>
      </c>
      <c r="I407" s="62">
        <v>500000</v>
      </c>
      <c r="J407" s="66">
        <v>500000</v>
      </c>
      <c r="K407" s="28" t="s">
        <v>1394</v>
      </c>
      <c r="L407" s="55" t="s">
        <v>1395</v>
      </c>
      <c r="M407" s="67">
        <v>405014</v>
      </c>
      <c r="N407" s="68">
        <v>405014</v>
      </c>
      <c r="O407" s="25" t="s">
        <v>1398</v>
      </c>
      <c r="P407" s="75" t="s">
        <v>1399</v>
      </c>
      <c r="Q407" s="69">
        <v>465766</v>
      </c>
      <c r="R407" s="63">
        <v>465766</v>
      </c>
      <c r="S407" s="24" t="s">
        <v>80</v>
      </c>
      <c r="T407" s="54" t="s">
        <v>81</v>
      </c>
      <c r="U407" s="18">
        <v>410000</v>
      </c>
      <c r="V407" s="18">
        <v>410000</v>
      </c>
      <c r="W407" s="18" t="s">
        <v>1396</v>
      </c>
      <c r="X407" s="77" t="s">
        <v>1397</v>
      </c>
      <c r="Y407" s="50">
        <f t="shared" si="97"/>
        <v>429549.27894940868</v>
      </c>
      <c r="Z407" s="36">
        <f t="shared" si="98"/>
        <v>49686.825082711694</v>
      </c>
      <c r="AA407" s="35">
        <f t="shared" si="99"/>
        <v>0.1156720020674594</v>
      </c>
      <c r="AB407" s="36">
        <f t="shared" si="100"/>
        <v>479236.10403212038</v>
      </c>
      <c r="AC407" s="36">
        <f t="shared" si="101"/>
        <v>379862.45386669697</v>
      </c>
      <c r="AD407" s="18" t="str">
        <f t="shared" si="104"/>
        <v/>
      </c>
      <c r="AE407" s="18" t="str">
        <f t="shared" si="105"/>
        <v/>
      </c>
      <c r="AF407" s="18">
        <f t="shared" si="106"/>
        <v>405014</v>
      </c>
      <c r="AG407" s="18">
        <f t="shared" si="107"/>
        <v>465766</v>
      </c>
      <c r="AH407" s="18">
        <f t="shared" si="108"/>
        <v>410000</v>
      </c>
      <c r="AI407" s="102">
        <f t="shared" si="109"/>
        <v>426063.06933705794</v>
      </c>
      <c r="AJ407" s="39">
        <f t="shared" si="102"/>
        <v>33728.110076512341</v>
      </c>
      <c r="AK407" s="35">
        <f t="shared" si="103"/>
        <v>7.91622473381519E-2</v>
      </c>
      <c r="AL407" s="34"/>
      <c r="AM407" s="42"/>
    </row>
    <row r="408" spans="1:39" s="17" customFormat="1" ht="93" customHeight="1" x14ac:dyDescent="0.25">
      <c r="A408" s="81">
        <v>405</v>
      </c>
      <c r="B408" s="82" t="s">
        <v>482</v>
      </c>
      <c r="C408" s="82" t="s">
        <v>1140</v>
      </c>
      <c r="D408" s="83" t="s">
        <v>1391</v>
      </c>
      <c r="E408" s="64">
        <v>310901</v>
      </c>
      <c r="F408" s="65">
        <v>310901</v>
      </c>
      <c r="G408" s="25" t="s">
        <v>1392</v>
      </c>
      <c r="H408" s="52" t="s">
        <v>1393</v>
      </c>
      <c r="I408" s="62">
        <v>450000</v>
      </c>
      <c r="J408" s="66">
        <v>450000</v>
      </c>
      <c r="K408" s="28" t="s">
        <v>1394</v>
      </c>
      <c r="L408" s="55" t="s">
        <v>1395</v>
      </c>
      <c r="M408" s="67">
        <v>332980</v>
      </c>
      <c r="N408" s="68">
        <v>332980</v>
      </c>
      <c r="O408" s="25" t="s">
        <v>1398</v>
      </c>
      <c r="P408" s="75" t="s">
        <v>1399</v>
      </c>
      <c r="Q408" s="69">
        <v>382927</v>
      </c>
      <c r="R408" s="63">
        <v>382927</v>
      </c>
      <c r="S408" s="24" t="s">
        <v>80</v>
      </c>
      <c r="T408" s="54" t="s">
        <v>81</v>
      </c>
      <c r="U408" s="18">
        <v>339866</v>
      </c>
      <c r="V408" s="18">
        <v>339866</v>
      </c>
      <c r="W408" s="18" t="s">
        <v>1396</v>
      </c>
      <c r="X408" s="77" t="s">
        <v>1397</v>
      </c>
      <c r="Y408" s="50">
        <f t="shared" si="97"/>
        <v>360193.02468431048</v>
      </c>
      <c r="Z408" s="36">
        <f t="shared" si="98"/>
        <v>55036.835462261202</v>
      </c>
      <c r="AA408" s="35">
        <f t="shared" si="99"/>
        <v>0.15279817123193318</v>
      </c>
      <c r="AB408" s="36">
        <f t="shared" si="100"/>
        <v>415229.86014657171</v>
      </c>
      <c r="AC408" s="36">
        <f t="shared" si="101"/>
        <v>305156.18922204926</v>
      </c>
      <c r="AD408" s="18">
        <f t="shared" si="104"/>
        <v>310901</v>
      </c>
      <c r="AE408" s="18" t="str">
        <f t="shared" si="105"/>
        <v/>
      </c>
      <c r="AF408" s="18">
        <f t="shared" si="106"/>
        <v>332980</v>
      </c>
      <c r="AG408" s="18">
        <f t="shared" si="107"/>
        <v>382927</v>
      </c>
      <c r="AH408" s="18">
        <f t="shared" si="108"/>
        <v>339866</v>
      </c>
      <c r="AI408" s="102">
        <f t="shared" si="109"/>
        <v>340695.18387730129</v>
      </c>
      <c r="AJ408" s="39">
        <f t="shared" si="102"/>
        <v>30153.175161719428</v>
      </c>
      <c r="AK408" s="35">
        <f t="shared" si="103"/>
        <v>8.8504847114536433E-2</v>
      </c>
      <c r="AL408" s="34"/>
      <c r="AM408" s="42"/>
    </row>
    <row r="409" spans="1:39" s="17" customFormat="1" ht="93" customHeight="1" x14ac:dyDescent="0.25">
      <c r="A409" s="81">
        <v>406</v>
      </c>
      <c r="B409" s="82" t="s">
        <v>483</v>
      </c>
      <c r="C409" s="82" t="s">
        <v>1141</v>
      </c>
      <c r="D409" s="83" t="s">
        <v>1391</v>
      </c>
      <c r="E409" s="64">
        <v>617168</v>
      </c>
      <c r="F409" s="65">
        <v>617168</v>
      </c>
      <c r="G409" s="25" t="s">
        <v>1392</v>
      </c>
      <c r="H409" s="52" t="s">
        <v>1393</v>
      </c>
      <c r="I409" s="62">
        <v>650000</v>
      </c>
      <c r="J409" s="66">
        <v>650000</v>
      </c>
      <c r="K409" s="28" t="s">
        <v>1394</v>
      </c>
      <c r="L409" s="55" t="s">
        <v>1395</v>
      </c>
      <c r="M409" s="67">
        <v>660998</v>
      </c>
      <c r="N409" s="68">
        <v>660998</v>
      </c>
      <c r="O409" s="25" t="s">
        <v>1398</v>
      </c>
      <c r="P409" s="75" t="s">
        <v>1399</v>
      </c>
      <c r="Q409" s="69">
        <v>760148</v>
      </c>
      <c r="R409" s="63">
        <v>760148</v>
      </c>
      <c r="S409" s="24" t="s">
        <v>80</v>
      </c>
      <c r="T409" s="54" t="s">
        <v>81</v>
      </c>
      <c r="U409" s="18">
        <v>815437</v>
      </c>
      <c r="V409" s="18">
        <v>815437</v>
      </c>
      <c r="W409" s="18" t="s">
        <v>1396</v>
      </c>
      <c r="X409" s="77" t="s">
        <v>1397</v>
      </c>
      <c r="Y409" s="50">
        <f t="shared" si="97"/>
        <v>696884.9643929482</v>
      </c>
      <c r="Z409" s="36">
        <f t="shared" si="98"/>
        <v>83401.086774693482</v>
      </c>
      <c r="AA409" s="35">
        <f t="shared" si="99"/>
        <v>0.1196769783192892</v>
      </c>
      <c r="AB409" s="36">
        <f t="shared" si="100"/>
        <v>780286.05116764165</v>
      </c>
      <c r="AC409" s="36">
        <f t="shared" si="101"/>
        <v>613483.87761825474</v>
      </c>
      <c r="AD409" s="18">
        <f t="shared" si="104"/>
        <v>617168</v>
      </c>
      <c r="AE409" s="18">
        <f t="shared" si="105"/>
        <v>650000</v>
      </c>
      <c r="AF409" s="18">
        <f t="shared" si="106"/>
        <v>660998</v>
      </c>
      <c r="AG409" s="18">
        <f t="shared" si="107"/>
        <v>760148</v>
      </c>
      <c r="AH409" s="18" t="str">
        <f t="shared" si="108"/>
        <v/>
      </c>
      <c r="AI409" s="102">
        <f t="shared" si="109"/>
        <v>670044.68223806773</v>
      </c>
      <c r="AJ409" s="39">
        <f t="shared" si="102"/>
        <v>61594.473461504647</v>
      </c>
      <c r="AK409" s="35">
        <f t="shared" si="103"/>
        <v>9.1925919411475987E-2</v>
      </c>
      <c r="AL409" s="34"/>
      <c r="AM409" s="42"/>
    </row>
    <row r="410" spans="1:39" s="17" customFormat="1" ht="93" customHeight="1" x14ac:dyDescent="0.25">
      <c r="A410" s="81">
        <v>407</v>
      </c>
      <c r="B410" s="82" t="s">
        <v>484</v>
      </c>
      <c r="C410" s="82" t="s">
        <v>1142</v>
      </c>
      <c r="D410" s="83" t="s">
        <v>1391</v>
      </c>
      <c r="E410" s="64">
        <v>790567</v>
      </c>
      <c r="F410" s="65">
        <v>790567</v>
      </c>
      <c r="G410" s="25" t="s">
        <v>1392</v>
      </c>
      <c r="H410" s="52" t="s">
        <v>1393</v>
      </c>
      <c r="I410" s="62">
        <v>640000</v>
      </c>
      <c r="J410" s="66">
        <v>640000</v>
      </c>
      <c r="K410" s="28" t="s">
        <v>1394</v>
      </c>
      <c r="L410" s="55" t="s">
        <v>1395</v>
      </c>
      <c r="M410" s="67">
        <v>846712</v>
      </c>
      <c r="N410" s="68">
        <v>846712</v>
      </c>
      <c r="O410" s="25" t="s">
        <v>1398</v>
      </c>
      <c r="P410" s="75" t="s">
        <v>1399</v>
      </c>
      <c r="Q410" s="69">
        <v>973718</v>
      </c>
      <c r="R410" s="63">
        <v>973718</v>
      </c>
      <c r="S410" s="24" t="s">
        <v>80</v>
      </c>
      <c r="T410" s="54" t="s">
        <v>81</v>
      </c>
      <c r="U410" s="18">
        <v>875437</v>
      </c>
      <c r="V410" s="18">
        <v>875437</v>
      </c>
      <c r="W410" s="18" t="s">
        <v>1396</v>
      </c>
      <c r="X410" s="77" t="s">
        <v>1397</v>
      </c>
      <c r="Y410" s="50">
        <f t="shared" si="97"/>
        <v>817527.73162566812</v>
      </c>
      <c r="Z410" s="36">
        <f t="shared" si="98"/>
        <v>123026.99465442514</v>
      </c>
      <c r="AA410" s="35">
        <f t="shared" si="99"/>
        <v>0.15048663170090124</v>
      </c>
      <c r="AB410" s="36">
        <f t="shared" si="100"/>
        <v>940554.72628009331</v>
      </c>
      <c r="AC410" s="36">
        <f t="shared" si="101"/>
        <v>694500.73697124294</v>
      </c>
      <c r="AD410" s="18">
        <f t="shared" si="104"/>
        <v>790567</v>
      </c>
      <c r="AE410" s="18" t="str">
        <f t="shared" si="105"/>
        <v/>
      </c>
      <c r="AF410" s="18">
        <f t="shared" si="106"/>
        <v>846712</v>
      </c>
      <c r="AG410" s="18" t="str">
        <f t="shared" si="107"/>
        <v/>
      </c>
      <c r="AH410" s="18">
        <f t="shared" si="108"/>
        <v>875437</v>
      </c>
      <c r="AI410" s="102">
        <f t="shared" si="109"/>
        <v>836822.01735772029</v>
      </c>
      <c r="AJ410" s="39">
        <f t="shared" si="102"/>
        <v>43166.930919397084</v>
      </c>
      <c r="AK410" s="35">
        <f t="shared" si="103"/>
        <v>5.1584363250500267E-2</v>
      </c>
      <c r="AL410" s="34"/>
      <c r="AM410" s="42"/>
    </row>
    <row r="411" spans="1:39" s="17" customFormat="1" ht="93" customHeight="1" x14ac:dyDescent="0.25">
      <c r="A411" s="81">
        <v>408</v>
      </c>
      <c r="B411" s="82" t="s">
        <v>485</v>
      </c>
      <c r="C411" s="82" t="s">
        <v>1143</v>
      </c>
      <c r="D411" s="83" t="s">
        <v>1391</v>
      </c>
      <c r="E411" s="64">
        <v>124684</v>
      </c>
      <c r="F411" s="65">
        <v>124684</v>
      </c>
      <c r="G411" s="25" t="s">
        <v>1392</v>
      </c>
      <c r="H411" s="52" t="s">
        <v>1393</v>
      </c>
      <c r="I411" s="62">
        <v>480000</v>
      </c>
      <c r="J411" s="66">
        <v>480000</v>
      </c>
      <c r="K411" s="28" t="s">
        <v>1394</v>
      </c>
      <c r="L411" s="55" t="s">
        <v>1395</v>
      </c>
      <c r="M411" s="67">
        <v>133539</v>
      </c>
      <c r="N411" s="68">
        <v>133539</v>
      </c>
      <c r="O411" s="25" t="s">
        <v>1398</v>
      </c>
      <c r="P411" s="75" t="s">
        <v>1399</v>
      </c>
      <c r="Q411" s="69">
        <v>153570</v>
      </c>
      <c r="R411" s="63">
        <v>153570</v>
      </c>
      <c r="S411" s="24" t="s">
        <v>80</v>
      </c>
      <c r="T411" s="54" t="s">
        <v>81</v>
      </c>
      <c r="U411" s="18">
        <v>164739</v>
      </c>
      <c r="V411" s="18">
        <v>164739</v>
      </c>
      <c r="W411" s="18" t="s">
        <v>1396</v>
      </c>
      <c r="X411" s="77" t="s">
        <v>1397</v>
      </c>
      <c r="Y411" s="50">
        <f t="shared" si="97"/>
        <v>182453.65956312531</v>
      </c>
      <c r="Z411" s="36">
        <f t="shared" si="98"/>
        <v>151037.63934297967</v>
      </c>
      <c r="AA411" s="35">
        <f t="shared" si="99"/>
        <v>0.82781370187164527</v>
      </c>
      <c r="AB411" s="36">
        <f t="shared" si="100"/>
        <v>333491.29890610499</v>
      </c>
      <c r="AC411" s="36">
        <f t="shared" si="101"/>
        <v>31416.020220145641</v>
      </c>
      <c r="AD411" s="18">
        <f t="shared" si="104"/>
        <v>124684</v>
      </c>
      <c r="AE411" s="18" t="str">
        <f t="shared" si="105"/>
        <v/>
      </c>
      <c r="AF411" s="18">
        <f t="shared" si="106"/>
        <v>133539</v>
      </c>
      <c r="AG411" s="18">
        <f t="shared" si="107"/>
        <v>153570</v>
      </c>
      <c r="AH411" s="18">
        <f t="shared" si="108"/>
        <v>164739</v>
      </c>
      <c r="AI411" s="102">
        <f t="shared" si="109"/>
        <v>143261.80344843349</v>
      </c>
      <c r="AJ411" s="39">
        <f t="shared" si="102"/>
        <v>18295.360450125052</v>
      </c>
      <c r="AK411" s="35">
        <f t="shared" si="103"/>
        <v>0.12770578067384439</v>
      </c>
      <c r="AL411" s="34"/>
      <c r="AM411" s="42"/>
    </row>
    <row r="412" spans="1:39" s="17" customFormat="1" ht="93" customHeight="1" x14ac:dyDescent="0.25">
      <c r="A412" s="81">
        <v>409</v>
      </c>
      <c r="B412" s="82" t="s">
        <v>486</v>
      </c>
      <c r="C412" s="82" t="s">
        <v>1144</v>
      </c>
      <c r="D412" s="83" t="s">
        <v>1391</v>
      </c>
      <c r="E412" s="64">
        <v>120539</v>
      </c>
      <c r="F412" s="65">
        <v>120539</v>
      </c>
      <c r="G412" s="25" t="s">
        <v>1392</v>
      </c>
      <c r="H412" s="52" t="s">
        <v>1393</v>
      </c>
      <c r="I412" s="62">
        <v>450000</v>
      </c>
      <c r="J412" s="66">
        <v>450000</v>
      </c>
      <c r="K412" s="28" t="s">
        <v>1394</v>
      </c>
      <c r="L412" s="55" t="s">
        <v>1395</v>
      </c>
      <c r="M412" s="67">
        <v>129100</v>
      </c>
      <c r="N412" s="68">
        <v>129100</v>
      </c>
      <c r="O412" s="25" t="s">
        <v>1398</v>
      </c>
      <c r="P412" s="75" t="s">
        <v>1399</v>
      </c>
      <c r="Q412" s="69">
        <v>148464</v>
      </c>
      <c r="R412" s="63">
        <v>148464</v>
      </c>
      <c r="S412" s="24" t="s">
        <v>80</v>
      </c>
      <c r="T412" s="54" t="s">
        <v>81</v>
      </c>
      <c r="U412" s="18">
        <v>159263</v>
      </c>
      <c r="V412" s="18">
        <v>159263</v>
      </c>
      <c r="W412" s="18" t="s">
        <v>1396</v>
      </c>
      <c r="X412" s="77" t="s">
        <v>1397</v>
      </c>
      <c r="Y412" s="50">
        <f t="shared" si="97"/>
        <v>175307.49253065832</v>
      </c>
      <c r="Z412" s="36">
        <f t="shared" si="98"/>
        <v>139772.55756656954</v>
      </c>
      <c r="AA412" s="35">
        <f t="shared" si="99"/>
        <v>0.797299394046867</v>
      </c>
      <c r="AB412" s="36">
        <f t="shared" si="100"/>
        <v>315080.05009722785</v>
      </c>
      <c r="AC412" s="36">
        <f t="shared" si="101"/>
        <v>35534.934964088781</v>
      </c>
      <c r="AD412" s="18">
        <f t="shared" si="104"/>
        <v>120539</v>
      </c>
      <c r="AE412" s="18" t="str">
        <f t="shared" si="105"/>
        <v/>
      </c>
      <c r="AF412" s="18">
        <f t="shared" si="106"/>
        <v>129100</v>
      </c>
      <c r="AG412" s="18">
        <f t="shared" si="107"/>
        <v>148464</v>
      </c>
      <c r="AH412" s="18">
        <f t="shared" si="108"/>
        <v>159263</v>
      </c>
      <c r="AI412" s="102">
        <f t="shared" si="109"/>
        <v>138499.26511217488</v>
      </c>
      <c r="AJ412" s="39">
        <f t="shared" si="102"/>
        <v>17687.17517487365</v>
      </c>
      <c r="AK412" s="35">
        <f t="shared" si="103"/>
        <v>0.12770591353353575</v>
      </c>
      <c r="AL412" s="34"/>
      <c r="AM412" s="42"/>
    </row>
    <row r="413" spans="1:39" s="17" customFormat="1" ht="93" customHeight="1" x14ac:dyDescent="0.25">
      <c r="A413" s="81">
        <v>410</v>
      </c>
      <c r="B413" s="82" t="s">
        <v>487</v>
      </c>
      <c r="C413" s="82" t="s">
        <v>1145</v>
      </c>
      <c r="D413" s="83" t="s">
        <v>1391</v>
      </c>
      <c r="E413" s="64">
        <v>257229</v>
      </c>
      <c r="F413" s="65">
        <v>257229</v>
      </c>
      <c r="G413" s="25" t="s">
        <v>1392</v>
      </c>
      <c r="H413" s="52" t="s">
        <v>1393</v>
      </c>
      <c r="I413" s="62">
        <v>650000</v>
      </c>
      <c r="J413" s="66">
        <v>650000</v>
      </c>
      <c r="K413" s="28" t="s">
        <v>1394</v>
      </c>
      <c r="L413" s="55" t="s">
        <v>1395</v>
      </c>
      <c r="M413" s="67">
        <v>275497</v>
      </c>
      <c r="N413" s="68">
        <v>275497</v>
      </c>
      <c r="O413" s="25" t="s">
        <v>1398</v>
      </c>
      <c r="P413" s="75" t="s">
        <v>1399</v>
      </c>
      <c r="Q413" s="69">
        <v>316822</v>
      </c>
      <c r="R413" s="63">
        <v>316822</v>
      </c>
      <c r="S413" s="24" t="s">
        <v>80</v>
      </c>
      <c r="T413" s="54" t="s">
        <v>81</v>
      </c>
      <c r="U413" s="18">
        <v>339866</v>
      </c>
      <c r="V413" s="18">
        <v>339866</v>
      </c>
      <c r="W413" s="18" t="s">
        <v>1396</v>
      </c>
      <c r="X413" s="77" t="s">
        <v>1397</v>
      </c>
      <c r="Y413" s="50">
        <f t="shared" si="97"/>
        <v>346014.77381118672</v>
      </c>
      <c r="Z413" s="36">
        <f t="shared" si="98"/>
        <v>161060.28406376296</v>
      </c>
      <c r="AA413" s="35">
        <f t="shared" si="99"/>
        <v>0.46547227533021551</v>
      </c>
      <c r="AB413" s="36">
        <f t="shared" si="100"/>
        <v>507075.05787494965</v>
      </c>
      <c r="AC413" s="36">
        <f t="shared" si="101"/>
        <v>184954.48974742377</v>
      </c>
      <c r="AD413" s="18">
        <f t="shared" si="104"/>
        <v>257229</v>
      </c>
      <c r="AE413" s="18" t="str">
        <f t="shared" si="105"/>
        <v/>
      </c>
      <c r="AF413" s="18">
        <f t="shared" si="106"/>
        <v>275497</v>
      </c>
      <c r="AG413" s="18">
        <f t="shared" si="107"/>
        <v>316822</v>
      </c>
      <c r="AH413" s="18">
        <f t="shared" si="108"/>
        <v>339866</v>
      </c>
      <c r="AI413" s="102">
        <f t="shared" si="109"/>
        <v>295556.12483040983</v>
      </c>
      <c r="AJ413" s="39">
        <f t="shared" si="102"/>
        <v>37744.832939975597</v>
      </c>
      <c r="AK413" s="35">
        <f t="shared" si="103"/>
        <v>0.12770783539550598</v>
      </c>
      <c r="AL413" s="34"/>
      <c r="AM413" s="42"/>
    </row>
    <row r="414" spans="1:39" s="17" customFormat="1" ht="93" customHeight="1" x14ac:dyDescent="0.25">
      <c r="A414" s="81">
        <v>411</v>
      </c>
      <c r="B414" s="82" t="s">
        <v>488</v>
      </c>
      <c r="C414" s="82" t="s">
        <v>1146</v>
      </c>
      <c r="D414" s="83" t="s">
        <v>1391</v>
      </c>
      <c r="E414" s="64">
        <v>164267</v>
      </c>
      <c r="F414" s="65">
        <v>164267</v>
      </c>
      <c r="G414" s="25" t="s">
        <v>1392</v>
      </c>
      <c r="H414" s="52" t="s">
        <v>1393</v>
      </c>
      <c r="I414" s="62">
        <v>150000</v>
      </c>
      <c r="J414" s="66">
        <v>150000</v>
      </c>
      <c r="K414" s="28" t="s">
        <v>1394</v>
      </c>
      <c r="L414" s="55" t="s">
        <v>1395</v>
      </c>
      <c r="M414" s="67">
        <v>175933</v>
      </c>
      <c r="N414" s="68">
        <v>175933</v>
      </c>
      <c r="O414" s="25" t="s">
        <v>1398</v>
      </c>
      <c r="P414" s="75" t="s">
        <v>1399</v>
      </c>
      <c r="Q414" s="69">
        <v>202323</v>
      </c>
      <c r="R414" s="63">
        <v>202323</v>
      </c>
      <c r="S414" s="24" t="s">
        <v>80</v>
      </c>
      <c r="T414" s="54" t="s">
        <v>81</v>
      </c>
      <c r="U414" s="18">
        <v>217039</v>
      </c>
      <c r="V414" s="18">
        <v>217039</v>
      </c>
      <c r="W414" s="18" t="s">
        <v>1396</v>
      </c>
      <c r="X414" s="77" t="s">
        <v>1397</v>
      </c>
      <c r="Y414" s="50">
        <f t="shared" si="97"/>
        <v>180266.23397118313</v>
      </c>
      <c r="Z414" s="36">
        <f t="shared" si="98"/>
        <v>27458.993331875863</v>
      </c>
      <c r="AA414" s="35">
        <f t="shared" si="99"/>
        <v>0.1523246629552675</v>
      </c>
      <c r="AB414" s="36">
        <f t="shared" si="100"/>
        <v>207725.22730305899</v>
      </c>
      <c r="AC414" s="36">
        <f t="shared" si="101"/>
        <v>152807.24063930727</v>
      </c>
      <c r="AD414" s="18">
        <f t="shared" si="104"/>
        <v>164267</v>
      </c>
      <c r="AE414" s="18" t="str">
        <f t="shared" si="105"/>
        <v/>
      </c>
      <c r="AF414" s="18">
        <f t="shared" si="106"/>
        <v>175933</v>
      </c>
      <c r="AG414" s="18">
        <f t="shared" si="107"/>
        <v>202323</v>
      </c>
      <c r="AH414" s="18" t="str">
        <f t="shared" si="108"/>
        <v/>
      </c>
      <c r="AI414" s="102">
        <f t="shared" si="109"/>
        <v>180155.54343150993</v>
      </c>
      <c r="AJ414" s="39">
        <f t="shared" si="102"/>
        <v>19496.951864329974</v>
      </c>
      <c r="AK414" s="35">
        <f t="shared" si="103"/>
        <v>0.10822288058952884</v>
      </c>
      <c r="AL414" s="34"/>
      <c r="AM414" s="42"/>
    </row>
    <row r="415" spans="1:39" s="17" customFormat="1" ht="93" customHeight="1" x14ac:dyDescent="0.25">
      <c r="A415" s="81">
        <v>412</v>
      </c>
      <c r="B415" s="82" t="s">
        <v>489</v>
      </c>
      <c r="C415" s="82" t="s">
        <v>1147</v>
      </c>
      <c r="D415" s="83" t="s">
        <v>1391</v>
      </c>
      <c r="E415" s="64">
        <v>16389</v>
      </c>
      <c r="F415" s="65">
        <v>16389</v>
      </c>
      <c r="G415" s="25" t="s">
        <v>1392</v>
      </c>
      <c r="H415" s="52" t="s">
        <v>1393</v>
      </c>
      <c r="I415" s="62">
        <v>100000</v>
      </c>
      <c r="J415" s="66">
        <v>100000</v>
      </c>
      <c r="K415" s="28" t="s">
        <v>1394</v>
      </c>
      <c r="L415" s="55" t="s">
        <v>1395</v>
      </c>
      <c r="M415" s="67">
        <v>17552</v>
      </c>
      <c r="N415" s="68">
        <v>17552</v>
      </c>
      <c r="O415" s="25" t="s">
        <v>1398</v>
      </c>
      <c r="P415" s="75" t="s">
        <v>1399</v>
      </c>
      <c r="Q415" s="69">
        <v>20185</v>
      </c>
      <c r="R415" s="63">
        <v>20185</v>
      </c>
      <c r="S415" s="24" t="s">
        <v>80</v>
      </c>
      <c r="T415" s="54" t="s">
        <v>81</v>
      </c>
      <c r="U415" s="18">
        <v>21654</v>
      </c>
      <c r="V415" s="18">
        <v>21654</v>
      </c>
      <c r="W415" s="18" t="s">
        <v>1396</v>
      </c>
      <c r="X415" s="77" t="s">
        <v>1397</v>
      </c>
      <c r="Y415" s="50">
        <f t="shared" si="97"/>
        <v>26295.969680659404</v>
      </c>
      <c r="Z415" s="36">
        <f t="shared" si="98"/>
        <v>36308.677633590567</v>
      </c>
      <c r="AA415" s="35">
        <f t="shared" si="99"/>
        <v>1.3807696797085782</v>
      </c>
      <c r="AB415" s="36">
        <f t="shared" si="100"/>
        <v>62604.647314249974</v>
      </c>
      <c r="AC415" s="36">
        <f t="shared" si="101"/>
        <v>-10012.707952931163</v>
      </c>
      <c r="AD415" s="18">
        <f t="shared" si="104"/>
        <v>16389</v>
      </c>
      <c r="AE415" s="18" t="str">
        <f t="shared" si="105"/>
        <v/>
      </c>
      <c r="AF415" s="18">
        <f t="shared" si="106"/>
        <v>17552</v>
      </c>
      <c r="AG415" s="18">
        <f t="shared" si="107"/>
        <v>20185</v>
      </c>
      <c r="AH415" s="18">
        <f t="shared" si="108"/>
        <v>21654</v>
      </c>
      <c r="AI415" s="102">
        <f t="shared" si="109"/>
        <v>18830.484220296908</v>
      </c>
      <c r="AJ415" s="39">
        <f t="shared" si="102"/>
        <v>2404.8469112745342</v>
      </c>
      <c r="AK415" s="35">
        <f t="shared" si="103"/>
        <v>0.12771030649771661</v>
      </c>
      <c r="AL415" s="34"/>
      <c r="AM415" s="42"/>
    </row>
    <row r="416" spans="1:39" s="17" customFormat="1" ht="93" customHeight="1" x14ac:dyDescent="0.25">
      <c r="A416" s="81">
        <v>413</v>
      </c>
      <c r="B416" s="82" t="s">
        <v>490</v>
      </c>
      <c r="C416" s="82" t="s">
        <v>1148</v>
      </c>
      <c r="D416" s="83" t="s">
        <v>1391</v>
      </c>
      <c r="E416" s="64">
        <v>11435</v>
      </c>
      <c r="F416" s="65">
        <v>11435</v>
      </c>
      <c r="G416" s="25" t="s">
        <v>1392</v>
      </c>
      <c r="H416" s="52" t="s">
        <v>1393</v>
      </c>
      <c r="I416" s="62">
        <v>100000</v>
      </c>
      <c r="J416" s="66">
        <v>100000</v>
      </c>
      <c r="K416" s="28" t="s">
        <v>1394</v>
      </c>
      <c r="L416" s="55" t="s">
        <v>1395</v>
      </c>
      <c r="M416" s="67">
        <v>12247</v>
      </c>
      <c r="N416" s="68">
        <v>12247</v>
      </c>
      <c r="O416" s="25" t="s">
        <v>1398</v>
      </c>
      <c r="P416" s="75" t="s">
        <v>1399</v>
      </c>
      <c r="Q416" s="69">
        <v>14084</v>
      </c>
      <c r="R416" s="63">
        <v>14084</v>
      </c>
      <c r="S416" s="24" t="s">
        <v>80</v>
      </c>
      <c r="T416" s="54" t="s">
        <v>81</v>
      </c>
      <c r="U416" s="18">
        <v>15108</v>
      </c>
      <c r="V416" s="18">
        <v>15108</v>
      </c>
      <c r="W416" s="18" t="s">
        <v>1396</v>
      </c>
      <c r="X416" s="77" t="s">
        <v>1397</v>
      </c>
      <c r="Y416" s="50">
        <f t="shared" si="97"/>
        <v>19716.951850057791</v>
      </c>
      <c r="Z416" s="36">
        <f t="shared" si="98"/>
        <v>38837.053759264491</v>
      </c>
      <c r="AA416" s="35">
        <f t="shared" si="99"/>
        <v>1.9697290968000543</v>
      </c>
      <c r="AB416" s="36">
        <f t="shared" si="100"/>
        <v>58554.005609322281</v>
      </c>
      <c r="AC416" s="36">
        <f t="shared" si="101"/>
        <v>-19120.1019092067</v>
      </c>
      <c r="AD416" s="18">
        <f t="shared" si="104"/>
        <v>11435</v>
      </c>
      <c r="AE416" s="18" t="str">
        <f t="shared" si="105"/>
        <v/>
      </c>
      <c r="AF416" s="18">
        <f t="shared" si="106"/>
        <v>12247</v>
      </c>
      <c r="AG416" s="18">
        <f t="shared" si="107"/>
        <v>14084</v>
      </c>
      <c r="AH416" s="18">
        <f t="shared" si="108"/>
        <v>15108</v>
      </c>
      <c r="AI416" s="102">
        <f t="shared" si="109"/>
        <v>13138.619027139057</v>
      </c>
      <c r="AJ416" s="39">
        <f t="shared" si="102"/>
        <v>1677.6953438174246</v>
      </c>
      <c r="AK416" s="35">
        <f t="shared" si="103"/>
        <v>0.12769190889483792</v>
      </c>
      <c r="AL416" s="34"/>
      <c r="AM416" s="42"/>
    </row>
    <row r="417" spans="1:39" s="17" customFormat="1" ht="93" customHeight="1" x14ac:dyDescent="0.25">
      <c r="A417" s="81">
        <v>414</v>
      </c>
      <c r="B417" s="82" t="s">
        <v>491</v>
      </c>
      <c r="C417" s="82" t="s">
        <v>1149</v>
      </c>
      <c r="D417" s="83" t="s">
        <v>1391</v>
      </c>
      <c r="E417" s="64">
        <v>14349</v>
      </c>
      <c r="F417" s="65">
        <v>14349</v>
      </c>
      <c r="G417" s="25" t="s">
        <v>1392</v>
      </c>
      <c r="H417" s="52" t="s">
        <v>1393</v>
      </c>
      <c r="I417" s="62">
        <v>90000</v>
      </c>
      <c r="J417" s="66">
        <v>90000</v>
      </c>
      <c r="K417" s="28" t="s">
        <v>1394</v>
      </c>
      <c r="L417" s="55" t="s">
        <v>1395</v>
      </c>
      <c r="M417" s="67">
        <v>15368</v>
      </c>
      <c r="N417" s="68">
        <v>15368</v>
      </c>
      <c r="O417" s="25" t="s">
        <v>1398</v>
      </c>
      <c r="P417" s="75" t="s">
        <v>1399</v>
      </c>
      <c r="Q417" s="69">
        <v>17674</v>
      </c>
      <c r="R417" s="63">
        <v>17674</v>
      </c>
      <c r="S417" s="24" t="s">
        <v>80</v>
      </c>
      <c r="T417" s="54" t="s">
        <v>81</v>
      </c>
      <c r="U417" s="18">
        <v>18959</v>
      </c>
      <c r="V417" s="18">
        <v>18959</v>
      </c>
      <c r="W417" s="18" t="s">
        <v>1396</v>
      </c>
      <c r="X417" s="77" t="s">
        <v>1397</v>
      </c>
      <c r="Y417" s="50">
        <f t="shared" si="97"/>
        <v>23150.818748570091</v>
      </c>
      <c r="Z417" s="36">
        <f t="shared" si="98"/>
        <v>32881.676820077169</v>
      </c>
      <c r="AA417" s="35">
        <f t="shared" si="99"/>
        <v>1.4203245758687522</v>
      </c>
      <c r="AB417" s="36">
        <f t="shared" si="100"/>
        <v>56032.49556864726</v>
      </c>
      <c r="AC417" s="36">
        <f t="shared" si="101"/>
        <v>-9730.8580715070784</v>
      </c>
      <c r="AD417" s="18">
        <f t="shared" si="104"/>
        <v>14349</v>
      </c>
      <c r="AE417" s="18" t="str">
        <f t="shared" si="105"/>
        <v/>
      </c>
      <c r="AF417" s="18">
        <f t="shared" si="106"/>
        <v>15368</v>
      </c>
      <c r="AG417" s="18">
        <f t="shared" si="107"/>
        <v>17674</v>
      </c>
      <c r="AH417" s="18">
        <f t="shared" si="108"/>
        <v>18959</v>
      </c>
      <c r="AI417" s="102">
        <f t="shared" si="109"/>
        <v>16487.215562471592</v>
      </c>
      <c r="AJ417" s="39">
        <f t="shared" si="102"/>
        <v>2105.7506183464998</v>
      </c>
      <c r="AK417" s="35">
        <f t="shared" si="103"/>
        <v>0.12772020905334894</v>
      </c>
      <c r="AL417" s="34"/>
      <c r="AM417" s="42"/>
    </row>
    <row r="418" spans="1:39" s="17" customFormat="1" ht="93" customHeight="1" x14ac:dyDescent="0.25">
      <c r="A418" s="81">
        <v>415</v>
      </c>
      <c r="B418" s="82" t="s">
        <v>492</v>
      </c>
      <c r="C418" s="82" t="s">
        <v>1150</v>
      </c>
      <c r="D418" s="83" t="s">
        <v>1391</v>
      </c>
      <c r="E418" s="64">
        <v>8559</v>
      </c>
      <c r="F418" s="65">
        <v>8559</v>
      </c>
      <c r="G418" s="25" t="s">
        <v>1392</v>
      </c>
      <c r="H418" s="52" t="s">
        <v>1393</v>
      </c>
      <c r="I418" s="62">
        <v>90000</v>
      </c>
      <c r="J418" s="66">
        <v>90000</v>
      </c>
      <c r="K418" s="28" t="s">
        <v>1394</v>
      </c>
      <c r="L418" s="55" t="s">
        <v>1395</v>
      </c>
      <c r="M418" s="67">
        <v>9167</v>
      </c>
      <c r="N418" s="68">
        <v>9167</v>
      </c>
      <c r="O418" s="25" t="s">
        <v>1398</v>
      </c>
      <c r="P418" s="75" t="s">
        <v>1399</v>
      </c>
      <c r="Q418" s="69">
        <v>10542</v>
      </c>
      <c r="R418" s="63">
        <v>10542</v>
      </c>
      <c r="S418" s="24" t="s">
        <v>80</v>
      </c>
      <c r="T418" s="54" t="s">
        <v>81</v>
      </c>
      <c r="U418" s="18">
        <v>11309</v>
      </c>
      <c r="V418" s="18">
        <v>11309</v>
      </c>
      <c r="W418" s="18" t="s">
        <v>1396</v>
      </c>
      <c r="X418" s="77" t="s">
        <v>1397</v>
      </c>
      <c r="Y418" s="50">
        <f t="shared" si="97"/>
        <v>15312.566811666744</v>
      </c>
      <c r="Z418" s="36">
        <f t="shared" si="98"/>
        <v>35840.890855278696</v>
      </c>
      <c r="AA418" s="35">
        <f t="shared" si="99"/>
        <v>2.3406193942593143</v>
      </c>
      <c r="AB418" s="36">
        <f t="shared" si="100"/>
        <v>51153.45766694544</v>
      </c>
      <c r="AC418" s="36">
        <f t="shared" si="101"/>
        <v>-20528.324043611952</v>
      </c>
      <c r="AD418" s="18">
        <f t="shared" si="104"/>
        <v>8559</v>
      </c>
      <c r="AE418" s="18" t="str">
        <f t="shared" si="105"/>
        <v/>
      </c>
      <c r="AF418" s="18">
        <f t="shared" si="106"/>
        <v>9167</v>
      </c>
      <c r="AG418" s="18">
        <f t="shared" si="107"/>
        <v>10542</v>
      </c>
      <c r="AH418" s="18">
        <f t="shared" si="108"/>
        <v>11309</v>
      </c>
      <c r="AI418" s="102">
        <f t="shared" si="109"/>
        <v>9834.4339624640943</v>
      </c>
      <c r="AJ418" s="39">
        <f t="shared" si="102"/>
        <v>1256.0364578042045</v>
      </c>
      <c r="AK418" s="35">
        <f t="shared" si="103"/>
        <v>0.12771822583772729</v>
      </c>
      <c r="AL418" s="34"/>
      <c r="AM418" s="42"/>
    </row>
    <row r="419" spans="1:39" s="17" customFormat="1" ht="93" customHeight="1" x14ac:dyDescent="0.25">
      <c r="A419" s="81">
        <v>416</v>
      </c>
      <c r="B419" s="82" t="s">
        <v>493</v>
      </c>
      <c r="C419" s="82" t="s">
        <v>1151</v>
      </c>
      <c r="D419" s="83" t="s">
        <v>1391</v>
      </c>
      <c r="E419" s="64">
        <v>4759</v>
      </c>
      <c r="F419" s="65">
        <v>4759</v>
      </c>
      <c r="G419" s="25" t="s">
        <v>1392</v>
      </c>
      <c r="H419" s="52" t="s">
        <v>1393</v>
      </c>
      <c r="I419" s="62">
        <v>80000</v>
      </c>
      <c r="J419" s="66">
        <v>80000</v>
      </c>
      <c r="K419" s="28" t="s">
        <v>1394</v>
      </c>
      <c r="L419" s="55" t="s">
        <v>1395</v>
      </c>
      <c r="M419" s="67">
        <v>5096</v>
      </c>
      <c r="N419" s="68">
        <v>5096</v>
      </c>
      <c r="O419" s="25" t="s">
        <v>1398</v>
      </c>
      <c r="P419" s="75" t="s">
        <v>1399</v>
      </c>
      <c r="Q419" s="69">
        <v>5861</v>
      </c>
      <c r="R419" s="63">
        <v>5861</v>
      </c>
      <c r="S419" s="24" t="s">
        <v>80</v>
      </c>
      <c r="T419" s="54" t="s">
        <v>81</v>
      </c>
      <c r="U419" s="18">
        <v>6287</v>
      </c>
      <c r="V419" s="18">
        <v>6287</v>
      </c>
      <c r="W419" s="18" t="s">
        <v>1396</v>
      </c>
      <c r="X419" s="77" t="s">
        <v>1397</v>
      </c>
      <c r="Y419" s="50">
        <f t="shared" si="97"/>
        <v>9350.8277836790967</v>
      </c>
      <c r="Z419" s="36">
        <f t="shared" si="98"/>
        <v>33322.562120881397</v>
      </c>
      <c r="AA419" s="35">
        <f t="shared" si="99"/>
        <v>3.5635948914643136</v>
      </c>
      <c r="AB419" s="36">
        <f t="shared" si="100"/>
        <v>42673.389904560492</v>
      </c>
      <c r="AC419" s="36">
        <f t="shared" si="101"/>
        <v>-23971.734337202302</v>
      </c>
      <c r="AD419" s="18">
        <f t="shared" si="104"/>
        <v>4759</v>
      </c>
      <c r="AE419" s="18" t="str">
        <f t="shared" si="105"/>
        <v/>
      </c>
      <c r="AF419" s="18">
        <f t="shared" si="106"/>
        <v>5096</v>
      </c>
      <c r="AG419" s="18">
        <f t="shared" si="107"/>
        <v>5861</v>
      </c>
      <c r="AH419" s="18">
        <f t="shared" si="108"/>
        <v>6287</v>
      </c>
      <c r="AI419" s="102">
        <f t="shared" si="109"/>
        <v>5467.5161742953132</v>
      </c>
      <c r="AJ419" s="39">
        <f t="shared" si="102"/>
        <v>698.0889986241009</v>
      </c>
      <c r="AK419" s="35">
        <f t="shared" si="103"/>
        <v>0.127679365980856</v>
      </c>
      <c r="AL419" s="34"/>
      <c r="AM419" s="42"/>
    </row>
    <row r="420" spans="1:39" s="17" customFormat="1" ht="93" customHeight="1" x14ac:dyDescent="0.25">
      <c r="A420" s="81">
        <v>417</v>
      </c>
      <c r="B420" s="82" t="s">
        <v>494</v>
      </c>
      <c r="C420" s="82" t="s">
        <v>1152</v>
      </c>
      <c r="D420" s="83" t="s">
        <v>1391</v>
      </c>
      <c r="E420" s="64">
        <v>9547</v>
      </c>
      <c r="F420" s="65">
        <v>9547</v>
      </c>
      <c r="G420" s="25" t="s">
        <v>1392</v>
      </c>
      <c r="H420" s="52" t="s">
        <v>1393</v>
      </c>
      <c r="I420" s="62">
        <v>80000</v>
      </c>
      <c r="J420" s="66">
        <v>80000</v>
      </c>
      <c r="K420" s="28" t="s">
        <v>1394</v>
      </c>
      <c r="L420" s="55" t="s">
        <v>1395</v>
      </c>
      <c r="M420" s="67">
        <v>10225</v>
      </c>
      <c r="N420" s="68">
        <v>10225</v>
      </c>
      <c r="O420" s="25" t="s">
        <v>1398</v>
      </c>
      <c r="P420" s="75" t="s">
        <v>1399</v>
      </c>
      <c r="Q420" s="69">
        <v>11759</v>
      </c>
      <c r="R420" s="63">
        <v>11759</v>
      </c>
      <c r="S420" s="24" t="s">
        <v>80</v>
      </c>
      <c r="T420" s="54" t="s">
        <v>81</v>
      </c>
      <c r="U420" s="18">
        <v>12614</v>
      </c>
      <c r="V420" s="18">
        <v>12614</v>
      </c>
      <c r="W420" s="18" t="s">
        <v>1396</v>
      </c>
      <c r="X420" s="77" t="s">
        <v>1397</v>
      </c>
      <c r="Y420" s="50">
        <f t="shared" si="97"/>
        <v>16321.823930528481</v>
      </c>
      <c r="Z420" s="36">
        <f t="shared" si="98"/>
        <v>30865.379902084471</v>
      </c>
      <c r="AA420" s="35">
        <f t="shared" si="99"/>
        <v>1.8910496788507563</v>
      </c>
      <c r="AB420" s="36">
        <f t="shared" si="100"/>
        <v>47187.203832612955</v>
      </c>
      <c r="AC420" s="36">
        <f t="shared" si="101"/>
        <v>-14543.55597155599</v>
      </c>
      <c r="AD420" s="18">
        <f t="shared" si="104"/>
        <v>9547</v>
      </c>
      <c r="AE420" s="18" t="str">
        <f t="shared" si="105"/>
        <v/>
      </c>
      <c r="AF420" s="18">
        <f t="shared" si="106"/>
        <v>10225</v>
      </c>
      <c r="AG420" s="18">
        <f t="shared" si="107"/>
        <v>11759</v>
      </c>
      <c r="AH420" s="18">
        <f t="shared" si="108"/>
        <v>12614</v>
      </c>
      <c r="AI420" s="102">
        <f t="shared" si="109"/>
        <v>10969.538685215473</v>
      </c>
      <c r="AJ420" s="39">
        <f t="shared" si="102"/>
        <v>1400.9109833723674</v>
      </c>
      <c r="AK420" s="35">
        <f t="shared" si="103"/>
        <v>0.12770919758553634</v>
      </c>
      <c r="AL420" s="34"/>
      <c r="AM420" s="42"/>
    </row>
    <row r="421" spans="1:39" s="17" customFormat="1" ht="93" customHeight="1" x14ac:dyDescent="0.25">
      <c r="A421" s="81">
        <v>418</v>
      </c>
      <c r="B421" s="82" t="s">
        <v>495</v>
      </c>
      <c r="C421" s="82" t="s">
        <v>1153</v>
      </c>
      <c r="D421" s="83" t="s">
        <v>1391</v>
      </c>
      <c r="E421" s="64">
        <v>4444</v>
      </c>
      <c r="F421" s="65">
        <v>4444</v>
      </c>
      <c r="G421" s="25" t="s">
        <v>1392</v>
      </c>
      <c r="H421" s="52" t="s">
        <v>1393</v>
      </c>
      <c r="I421" s="62">
        <v>70000</v>
      </c>
      <c r="J421" s="66">
        <v>70000</v>
      </c>
      <c r="K421" s="28" t="s">
        <v>1394</v>
      </c>
      <c r="L421" s="55" t="s">
        <v>1395</v>
      </c>
      <c r="M421" s="67">
        <v>4760</v>
      </c>
      <c r="N421" s="68">
        <v>4760</v>
      </c>
      <c r="O421" s="25" t="s">
        <v>1398</v>
      </c>
      <c r="P421" s="75" t="s">
        <v>1399</v>
      </c>
      <c r="Q421" s="69">
        <v>5474</v>
      </c>
      <c r="R421" s="63">
        <v>5474</v>
      </c>
      <c r="S421" s="24" t="s">
        <v>80</v>
      </c>
      <c r="T421" s="54" t="s">
        <v>81</v>
      </c>
      <c r="U421" s="18">
        <v>5872</v>
      </c>
      <c r="V421" s="18">
        <v>5872</v>
      </c>
      <c r="W421" s="18" t="s">
        <v>1396</v>
      </c>
      <c r="X421" s="77" t="s">
        <v>1397</v>
      </c>
      <c r="Y421" s="50">
        <f t="shared" ref="Y421:Y484" si="110">GEOMEAN(F421,J421,N421,R421,V421)</f>
        <v>8620.1331983427426</v>
      </c>
      <c r="Z421" s="36">
        <f t="shared" ref="Z421:Z484" si="111">+STDEV(F421,J421,N421,R421,V421)</f>
        <v>29012.890652260074</v>
      </c>
      <c r="AA421" s="35">
        <f t="shared" ref="AA421:AA484" si="112">Z421/Y421</f>
        <v>3.3657125690166745</v>
      </c>
      <c r="AB421" s="36">
        <f t="shared" ref="AB421:AB484" si="113">+Y421+Z421</f>
        <v>37633.023850602818</v>
      </c>
      <c r="AC421" s="36">
        <f t="shared" ref="AC421:AC484" si="114">Y421-Z421</f>
        <v>-20392.757453917329</v>
      </c>
      <c r="AD421" s="18">
        <f t="shared" si="104"/>
        <v>4444</v>
      </c>
      <c r="AE421" s="18" t="str">
        <f t="shared" si="105"/>
        <v/>
      </c>
      <c r="AF421" s="18">
        <f t="shared" si="106"/>
        <v>4760</v>
      </c>
      <c r="AG421" s="18">
        <f t="shared" si="107"/>
        <v>5474</v>
      </c>
      <c r="AH421" s="18">
        <f t="shared" si="108"/>
        <v>5872</v>
      </c>
      <c r="AI421" s="102">
        <f t="shared" si="109"/>
        <v>5106.4367944414707</v>
      </c>
      <c r="AJ421" s="39">
        <f t="shared" ref="AJ421:AJ484" si="115">+STDEV(AD421:AH421)</f>
        <v>652.21954381429975</v>
      </c>
      <c r="AK421" s="35">
        <f t="shared" ref="AK421:AK484" si="116">+AJ421/AI421</f>
        <v>0.12772498124803244</v>
      </c>
      <c r="AL421" s="34"/>
      <c r="AM421" s="42"/>
    </row>
    <row r="422" spans="1:39" s="17" customFormat="1" ht="93" customHeight="1" x14ac:dyDescent="0.25">
      <c r="A422" s="81">
        <v>419</v>
      </c>
      <c r="B422" s="82" t="s">
        <v>496</v>
      </c>
      <c r="C422" s="82" t="s">
        <v>1154</v>
      </c>
      <c r="D422" s="83" t="s">
        <v>1391</v>
      </c>
      <c r="E422" s="64">
        <v>10732</v>
      </c>
      <c r="F422" s="65">
        <v>10732</v>
      </c>
      <c r="G422" s="25" t="s">
        <v>1392</v>
      </c>
      <c r="H422" s="52" t="s">
        <v>1393</v>
      </c>
      <c r="I422" s="62">
        <v>70000</v>
      </c>
      <c r="J422" s="66">
        <v>70000</v>
      </c>
      <c r="K422" s="28" t="s">
        <v>1394</v>
      </c>
      <c r="L422" s="55" t="s">
        <v>1395</v>
      </c>
      <c r="M422" s="67">
        <v>11494</v>
      </c>
      <c r="N422" s="68">
        <v>11494</v>
      </c>
      <c r="O422" s="25" t="s">
        <v>1398</v>
      </c>
      <c r="P422" s="75" t="s">
        <v>1399</v>
      </c>
      <c r="Q422" s="69">
        <v>13218</v>
      </c>
      <c r="R422" s="63">
        <v>13218</v>
      </c>
      <c r="S422" s="24" t="s">
        <v>80</v>
      </c>
      <c r="T422" s="54" t="s">
        <v>81</v>
      </c>
      <c r="U422" s="18">
        <v>14179</v>
      </c>
      <c r="V422" s="18">
        <v>14179</v>
      </c>
      <c r="W422" s="18" t="s">
        <v>1396</v>
      </c>
      <c r="X422" s="77" t="s">
        <v>1397</v>
      </c>
      <c r="Y422" s="50">
        <f t="shared" si="110"/>
        <v>17450.675765241096</v>
      </c>
      <c r="Z422" s="36">
        <f t="shared" si="111"/>
        <v>25792.998076997563</v>
      </c>
      <c r="AA422" s="35">
        <f t="shared" si="112"/>
        <v>1.4780515335900639</v>
      </c>
      <c r="AB422" s="36">
        <f t="shared" si="113"/>
        <v>43243.673842238655</v>
      </c>
      <c r="AC422" s="36">
        <f t="shared" si="114"/>
        <v>-8342.3223117564667</v>
      </c>
      <c r="AD422" s="18">
        <f t="shared" si="104"/>
        <v>10732</v>
      </c>
      <c r="AE422" s="18" t="str">
        <f t="shared" si="105"/>
        <v/>
      </c>
      <c r="AF422" s="18">
        <f t="shared" si="106"/>
        <v>11494</v>
      </c>
      <c r="AG422" s="18">
        <f t="shared" si="107"/>
        <v>13218</v>
      </c>
      <c r="AH422" s="18">
        <f t="shared" si="108"/>
        <v>14179</v>
      </c>
      <c r="AI422" s="102">
        <f t="shared" si="109"/>
        <v>12330.787165382801</v>
      </c>
      <c r="AJ422" s="39">
        <f t="shared" si="115"/>
        <v>1574.4726895059184</v>
      </c>
      <c r="AK422" s="35">
        <f t="shared" si="116"/>
        <v>0.12768630813173557</v>
      </c>
      <c r="AL422" s="34"/>
      <c r="AM422" s="42"/>
    </row>
    <row r="423" spans="1:39" s="17" customFormat="1" ht="93" customHeight="1" x14ac:dyDescent="0.25">
      <c r="A423" s="81">
        <v>420</v>
      </c>
      <c r="B423" s="82" t="s">
        <v>497</v>
      </c>
      <c r="C423" s="82" t="s">
        <v>1155</v>
      </c>
      <c r="D423" s="83" t="s">
        <v>1391</v>
      </c>
      <c r="E423" s="64">
        <v>15050</v>
      </c>
      <c r="F423" s="65">
        <v>15050</v>
      </c>
      <c r="G423" s="25" t="s">
        <v>1392</v>
      </c>
      <c r="H423" s="52" t="s">
        <v>1393</v>
      </c>
      <c r="I423" s="62">
        <v>95000</v>
      </c>
      <c r="J423" s="66">
        <v>95000</v>
      </c>
      <c r="K423" s="28" t="s">
        <v>1394</v>
      </c>
      <c r="L423" s="55" t="s">
        <v>1395</v>
      </c>
      <c r="M423" s="67">
        <v>16119</v>
      </c>
      <c r="N423" s="68">
        <v>16119</v>
      </c>
      <c r="O423" s="25" t="s">
        <v>1398</v>
      </c>
      <c r="P423" s="75" t="s">
        <v>1399</v>
      </c>
      <c r="Q423" s="69">
        <v>18537</v>
      </c>
      <c r="R423" s="63">
        <v>18537</v>
      </c>
      <c r="S423" s="24" t="s">
        <v>80</v>
      </c>
      <c r="T423" s="54" t="s">
        <v>81</v>
      </c>
      <c r="U423" s="18">
        <v>19885</v>
      </c>
      <c r="V423" s="18">
        <v>19885</v>
      </c>
      <c r="W423" s="18" t="s">
        <v>1396</v>
      </c>
      <c r="X423" s="77" t="s">
        <v>1397</v>
      </c>
      <c r="Y423" s="50">
        <f t="shared" si="110"/>
        <v>24312.669651872431</v>
      </c>
      <c r="Z423" s="36">
        <f t="shared" si="111"/>
        <v>34757.440925649287</v>
      </c>
      <c r="AA423" s="35">
        <f t="shared" si="112"/>
        <v>1.4296019903751069</v>
      </c>
      <c r="AB423" s="36">
        <f t="shared" si="113"/>
        <v>59070.110577521715</v>
      </c>
      <c r="AC423" s="36">
        <f t="shared" si="114"/>
        <v>-10444.771273776856</v>
      </c>
      <c r="AD423" s="18">
        <f t="shared" si="104"/>
        <v>15050</v>
      </c>
      <c r="AE423" s="18" t="str">
        <f t="shared" si="105"/>
        <v/>
      </c>
      <c r="AF423" s="18">
        <f t="shared" si="106"/>
        <v>16119</v>
      </c>
      <c r="AG423" s="18">
        <f t="shared" si="107"/>
        <v>18537</v>
      </c>
      <c r="AH423" s="18">
        <f t="shared" si="108"/>
        <v>19885</v>
      </c>
      <c r="AI423" s="102">
        <f t="shared" si="109"/>
        <v>17292.584642869846</v>
      </c>
      <c r="AJ423" s="39">
        <f t="shared" si="115"/>
        <v>2208.4258911420748</v>
      </c>
      <c r="AK423" s="35">
        <f t="shared" si="116"/>
        <v>0.12770941630478949</v>
      </c>
      <c r="AL423" s="34"/>
      <c r="AM423" s="42"/>
    </row>
    <row r="424" spans="1:39" s="17" customFormat="1" ht="93" customHeight="1" x14ac:dyDescent="0.25">
      <c r="A424" s="81">
        <v>421</v>
      </c>
      <c r="B424" s="82" t="s">
        <v>498</v>
      </c>
      <c r="C424" s="82" t="s">
        <v>1156</v>
      </c>
      <c r="D424" s="83" t="s">
        <v>1391</v>
      </c>
      <c r="E424" s="64">
        <v>9003</v>
      </c>
      <c r="F424" s="65">
        <v>9003</v>
      </c>
      <c r="G424" s="25" t="s">
        <v>1392</v>
      </c>
      <c r="H424" s="52" t="s">
        <v>1393</v>
      </c>
      <c r="I424" s="62">
        <v>95000</v>
      </c>
      <c r="J424" s="66">
        <v>95000</v>
      </c>
      <c r="K424" s="28" t="s">
        <v>1394</v>
      </c>
      <c r="L424" s="55" t="s">
        <v>1395</v>
      </c>
      <c r="M424" s="67">
        <v>9643</v>
      </c>
      <c r="N424" s="68">
        <v>9643</v>
      </c>
      <c r="O424" s="25" t="s">
        <v>1398</v>
      </c>
      <c r="P424" s="75" t="s">
        <v>1399</v>
      </c>
      <c r="Q424" s="69">
        <v>11089</v>
      </c>
      <c r="R424" s="63">
        <v>11089</v>
      </c>
      <c r="S424" s="24" t="s">
        <v>80</v>
      </c>
      <c r="T424" s="54" t="s">
        <v>81</v>
      </c>
      <c r="U424" s="18">
        <v>11896</v>
      </c>
      <c r="V424" s="18">
        <v>11896</v>
      </c>
      <c r="W424" s="18" t="s">
        <v>1396</v>
      </c>
      <c r="X424" s="77" t="s">
        <v>1397</v>
      </c>
      <c r="Y424" s="50">
        <f t="shared" si="110"/>
        <v>16118.449846351863</v>
      </c>
      <c r="Z424" s="36">
        <f t="shared" si="111"/>
        <v>37848.104849516574</v>
      </c>
      <c r="AA424" s="35">
        <f t="shared" si="112"/>
        <v>2.3481231266220584</v>
      </c>
      <c r="AB424" s="36">
        <f t="shared" si="113"/>
        <v>53966.554695868435</v>
      </c>
      <c r="AC424" s="36">
        <f t="shared" si="114"/>
        <v>-21729.655003164713</v>
      </c>
      <c r="AD424" s="18">
        <f t="shared" si="104"/>
        <v>9003</v>
      </c>
      <c r="AE424" s="18" t="str">
        <f t="shared" si="105"/>
        <v/>
      </c>
      <c r="AF424" s="18">
        <f t="shared" si="106"/>
        <v>9643</v>
      </c>
      <c r="AG424" s="18">
        <f t="shared" si="107"/>
        <v>11089</v>
      </c>
      <c r="AH424" s="18">
        <f t="shared" si="108"/>
        <v>11896</v>
      </c>
      <c r="AI424" s="102">
        <f t="shared" si="109"/>
        <v>10344.82597009826</v>
      </c>
      <c r="AJ424" s="39">
        <f t="shared" si="115"/>
        <v>1321.2563150274816</v>
      </c>
      <c r="AK424" s="35">
        <f t="shared" si="116"/>
        <v>0.12772146373912674</v>
      </c>
      <c r="AL424" s="34"/>
      <c r="AM424" s="42"/>
    </row>
    <row r="425" spans="1:39" s="17" customFormat="1" ht="93" customHeight="1" x14ac:dyDescent="0.25">
      <c r="A425" s="81">
        <v>422</v>
      </c>
      <c r="B425" s="82" t="s">
        <v>499</v>
      </c>
      <c r="C425" s="82" t="s">
        <v>1157</v>
      </c>
      <c r="D425" s="83" t="s">
        <v>1391</v>
      </c>
      <c r="E425" s="64">
        <v>21945</v>
      </c>
      <c r="F425" s="65">
        <v>21945</v>
      </c>
      <c r="G425" s="25" t="s">
        <v>1392</v>
      </c>
      <c r="H425" s="52" t="s">
        <v>1393</v>
      </c>
      <c r="I425" s="62">
        <v>150000</v>
      </c>
      <c r="J425" s="66">
        <v>150000</v>
      </c>
      <c r="K425" s="28" t="s">
        <v>1394</v>
      </c>
      <c r="L425" s="55" t="s">
        <v>1395</v>
      </c>
      <c r="M425" s="67">
        <v>23503</v>
      </c>
      <c r="N425" s="68">
        <v>23503</v>
      </c>
      <c r="O425" s="25" t="s">
        <v>1398</v>
      </c>
      <c r="P425" s="75" t="s">
        <v>1399</v>
      </c>
      <c r="Q425" s="69">
        <v>27029</v>
      </c>
      <c r="R425" s="63">
        <v>27029</v>
      </c>
      <c r="S425" s="24" t="s">
        <v>80</v>
      </c>
      <c r="T425" s="54" t="s">
        <v>81</v>
      </c>
      <c r="U425" s="18">
        <v>28995</v>
      </c>
      <c r="V425" s="18">
        <v>28995</v>
      </c>
      <c r="W425" s="18" t="s">
        <v>1396</v>
      </c>
      <c r="X425" s="77" t="s">
        <v>1397</v>
      </c>
      <c r="Y425" s="50">
        <f t="shared" si="110"/>
        <v>36019.746103667349</v>
      </c>
      <c r="Z425" s="36">
        <f t="shared" si="111"/>
        <v>55806.848914806149</v>
      </c>
      <c r="AA425" s="35">
        <f t="shared" si="112"/>
        <v>1.5493404299461226</v>
      </c>
      <c r="AB425" s="36">
        <f t="shared" si="113"/>
        <v>91826.595018473497</v>
      </c>
      <c r="AC425" s="36">
        <f t="shared" si="114"/>
        <v>-19787.1028111388</v>
      </c>
      <c r="AD425" s="18">
        <f t="shared" si="104"/>
        <v>21945</v>
      </c>
      <c r="AE425" s="18" t="str">
        <f t="shared" si="105"/>
        <v/>
      </c>
      <c r="AF425" s="18">
        <f t="shared" si="106"/>
        <v>23503</v>
      </c>
      <c r="AG425" s="18">
        <f t="shared" si="107"/>
        <v>27029</v>
      </c>
      <c r="AH425" s="18">
        <f t="shared" si="108"/>
        <v>28995</v>
      </c>
      <c r="AI425" s="102">
        <f t="shared" si="109"/>
        <v>25214.652909115022</v>
      </c>
      <c r="AJ425" s="39">
        <f t="shared" si="115"/>
        <v>3220.2072397078214</v>
      </c>
      <c r="AK425" s="35">
        <f t="shared" si="116"/>
        <v>0.12771174171284055</v>
      </c>
      <c r="AL425" s="34"/>
      <c r="AM425" s="42"/>
    </row>
    <row r="426" spans="1:39" s="17" customFormat="1" ht="93" customHeight="1" x14ac:dyDescent="0.25">
      <c r="A426" s="81">
        <v>423</v>
      </c>
      <c r="B426" s="82" t="s">
        <v>500</v>
      </c>
      <c r="C426" s="82" t="s">
        <v>1158</v>
      </c>
      <c r="D426" s="83" t="s">
        <v>1391</v>
      </c>
      <c r="E426" s="64">
        <v>21266</v>
      </c>
      <c r="F426" s="65">
        <v>21266</v>
      </c>
      <c r="G426" s="25" t="s">
        <v>1392</v>
      </c>
      <c r="H426" s="52" t="s">
        <v>1393</v>
      </c>
      <c r="I426" s="62">
        <v>150000</v>
      </c>
      <c r="J426" s="66">
        <v>150000</v>
      </c>
      <c r="K426" s="28" t="s">
        <v>1394</v>
      </c>
      <c r="L426" s="55" t="s">
        <v>1395</v>
      </c>
      <c r="M426" s="67">
        <v>22776</v>
      </c>
      <c r="N426" s="68">
        <v>22776</v>
      </c>
      <c r="O426" s="25" t="s">
        <v>1398</v>
      </c>
      <c r="P426" s="75" t="s">
        <v>1399</v>
      </c>
      <c r="Q426" s="69">
        <v>26192</v>
      </c>
      <c r="R426" s="63">
        <v>26192</v>
      </c>
      <c r="S426" s="24" t="s">
        <v>80</v>
      </c>
      <c r="T426" s="54" t="s">
        <v>81</v>
      </c>
      <c r="U426" s="18">
        <v>28097</v>
      </c>
      <c r="V426" s="18">
        <v>28097</v>
      </c>
      <c r="W426" s="18" t="s">
        <v>1396</v>
      </c>
      <c r="X426" s="77" t="s">
        <v>1397</v>
      </c>
      <c r="Y426" s="50">
        <f t="shared" si="110"/>
        <v>35125.023805868339</v>
      </c>
      <c r="Z426" s="36">
        <f t="shared" si="111"/>
        <v>56153.348281291292</v>
      </c>
      <c r="AA426" s="35">
        <f t="shared" si="112"/>
        <v>1.5986707536952545</v>
      </c>
      <c r="AB426" s="36">
        <f t="shared" si="113"/>
        <v>91278.372087159631</v>
      </c>
      <c r="AC426" s="36">
        <f t="shared" si="114"/>
        <v>-21028.324475422953</v>
      </c>
      <c r="AD426" s="18">
        <f t="shared" si="104"/>
        <v>21266</v>
      </c>
      <c r="AE426" s="18" t="str">
        <f t="shared" si="105"/>
        <v/>
      </c>
      <c r="AF426" s="18">
        <f t="shared" si="106"/>
        <v>22776</v>
      </c>
      <c r="AG426" s="18">
        <f t="shared" si="107"/>
        <v>26192</v>
      </c>
      <c r="AH426" s="18">
        <f t="shared" si="108"/>
        <v>28097</v>
      </c>
      <c r="AI426" s="102">
        <f t="shared" si="109"/>
        <v>24434.191276089325</v>
      </c>
      <c r="AJ426" s="39">
        <f t="shared" si="115"/>
        <v>3120.0862568204743</v>
      </c>
      <c r="AK426" s="35">
        <f t="shared" si="116"/>
        <v>0.12769345306196858</v>
      </c>
      <c r="AL426" s="34"/>
      <c r="AM426" s="42"/>
    </row>
    <row r="427" spans="1:39" s="17" customFormat="1" ht="93" customHeight="1" x14ac:dyDescent="0.25">
      <c r="A427" s="81">
        <v>424</v>
      </c>
      <c r="B427" s="82" t="s">
        <v>501</v>
      </c>
      <c r="C427" s="82" t="s">
        <v>1159</v>
      </c>
      <c r="D427" s="83" t="s">
        <v>1391</v>
      </c>
      <c r="E427" s="64">
        <v>23186</v>
      </c>
      <c r="F427" s="65">
        <v>23186</v>
      </c>
      <c r="G427" s="25" t="s">
        <v>1392</v>
      </c>
      <c r="H427" s="52" t="s">
        <v>1393</v>
      </c>
      <c r="I427" s="62">
        <v>200000</v>
      </c>
      <c r="J427" s="66">
        <v>200000</v>
      </c>
      <c r="K427" s="28" t="s">
        <v>1394</v>
      </c>
      <c r="L427" s="55" t="s">
        <v>1395</v>
      </c>
      <c r="M427" s="67">
        <v>24833</v>
      </c>
      <c r="N427" s="68">
        <v>24833</v>
      </c>
      <c r="O427" s="25" t="s">
        <v>1398</v>
      </c>
      <c r="P427" s="75" t="s">
        <v>1399</v>
      </c>
      <c r="Q427" s="69">
        <v>28558</v>
      </c>
      <c r="R427" s="63">
        <v>28558</v>
      </c>
      <c r="S427" s="24" t="s">
        <v>80</v>
      </c>
      <c r="T427" s="54" t="s">
        <v>81</v>
      </c>
      <c r="U427" s="18">
        <v>30635</v>
      </c>
      <c r="V427" s="18">
        <v>30635</v>
      </c>
      <c r="W427" s="18" t="s">
        <v>1396</v>
      </c>
      <c r="X427" s="77" t="s">
        <v>1397</v>
      </c>
      <c r="Y427" s="50">
        <f t="shared" si="110"/>
        <v>39869.991027848984</v>
      </c>
      <c r="Z427" s="36">
        <f t="shared" si="111"/>
        <v>77512.077260901744</v>
      </c>
      <c r="AA427" s="35">
        <f t="shared" si="112"/>
        <v>1.9441207600663857</v>
      </c>
      <c r="AB427" s="36">
        <f t="shared" si="113"/>
        <v>117382.06828875073</v>
      </c>
      <c r="AC427" s="36">
        <f t="shared" si="114"/>
        <v>-37642.08623305276</v>
      </c>
      <c r="AD427" s="18">
        <f t="shared" si="104"/>
        <v>23186</v>
      </c>
      <c r="AE427" s="18" t="str">
        <f t="shared" si="105"/>
        <v/>
      </c>
      <c r="AF427" s="18">
        <f t="shared" si="106"/>
        <v>24833</v>
      </c>
      <c r="AG427" s="18">
        <f t="shared" si="107"/>
        <v>28558</v>
      </c>
      <c r="AH427" s="18">
        <f t="shared" si="108"/>
        <v>30635</v>
      </c>
      <c r="AI427" s="102">
        <f t="shared" si="109"/>
        <v>26640.978588780868</v>
      </c>
      <c r="AJ427" s="39">
        <f t="shared" si="115"/>
        <v>3402.3441918771241</v>
      </c>
      <c r="AK427" s="35">
        <f t="shared" si="116"/>
        <v>0.12771093150872204</v>
      </c>
      <c r="AL427" s="34"/>
      <c r="AM427" s="42"/>
    </row>
    <row r="428" spans="1:39" s="17" customFormat="1" ht="93" customHeight="1" x14ac:dyDescent="0.25">
      <c r="A428" s="81">
        <v>425</v>
      </c>
      <c r="B428" s="82" t="s">
        <v>502</v>
      </c>
      <c r="C428" s="82" t="s">
        <v>1160</v>
      </c>
      <c r="D428" s="83" t="s">
        <v>1391</v>
      </c>
      <c r="E428" s="64">
        <v>29969</v>
      </c>
      <c r="F428" s="65">
        <v>29969</v>
      </c>
      <c r="G428" s="25" t="s">
        <v>1392</v>
      </c>
      <c r="H428" s="52" t="s">
        <v>1393</v>
      </c>
      <c r="I428" s="62">
        <v>200000</v>
      </c>
      <c r="J428" s="66">
        <v>200000</v>
      </c>
      <c r="K428" s="28" t="s">
        <v>1394</v>
      </c>
      <c r="L428" s="55" t="s">
        <v>1395</v>
      </c>
      <c r="M428" s="67">
        <v>32098</v>
      </c>
      <c r="N428" s="68">
        <v>32098</v>
      </c>
      <c r="O428" s="25" t="s">
        <v>1398</v>
      </c>
      <c r="P428" s="75" t="s">
        <v>1399</v>
      </c>
      <c r="Q428" s="69">
        <v>36913</v>
      </c>
      <c r="R428" s="63">
        <v>36913</v>
      </c>
      <c r="S428" s="24" t="s">
        <v>80</v>
      </c>
      <c r="T428" s="54" t="s">
        <v>81</v>
      </c>
      <c r="U428" s="18">
        <v>39598</v>
      </c>
      <c r="V428" s="18">
        <v>39598</v>
      </c>
      <c r="W428" s="18" t="s">
        <v>1396</v>
      </c>
      <c r="X428" s="77" t="s">
        <v>1397</v>
      </c>
      <c r="Y428" s="50">
        <f t="shared" si="110"/>
        <v>48956.071773250747</v>
      </c>
      <c r="Z428" s="36">
        <f t="shared" si="111"/>
        <v>74047.250659967118</v>
      </c>
      <c r="AA428" s="35">
        <f t="shared" si="112"/>
        <v>1.5125243504611825</v>
      </c>
      <c r="AB428" s="36">
        <f t="shared" si="113"/>
        <v>123003.32243321787</v>
      </c>
      <c r="AC428" s="36">
        <f t="shared" si="114"/>
        <v>-25091.17888671637</v>
      </c>
      <c r="AD428" s="18">
        <f t="shared" si="104"/>
        <v>29969</v>
      </c>
      <c r="AE428" s="18" t="str">
        <f t="shared" si="105"/>
        <v/>
      </c>
      <c r="AF428" s="18">
        <f t="shared" si="106"/>
        <v>32098</v>
      </c>
      <c r="AG428" s="18">
        <f t="shared" si="107"/>
        <v>36913</v>
      </c>
      <c r="AH428" s="18">
        <f t="shared" si="108"/>
        <v>39598</v>
      </c>
      <c r="AI428" s="102">
        <f t="shared" si="109"/>
        <v>34435.048944599832</v>
      </c>
      <c r="AJ428" s="39">
        <f t="shared" si="115"/>
        <v>4398.0380853285023</v>
      </c>
      <c r="AK428" s="35">
        <f t="shared" si="116"/>
        <v>0.12771981513382488</v>
      </c>
      <c r="AL428" s="34"/>
      <c r="AM428" s="42"/>
    </row>
    <row r="429" spans="1:39" s="17" customFormat="1" ht="93" customHeight="1" x14ac:dyDescent="0.25">
      <c r="A429" s="81">
        <v>426</v>
      </c>
      <c r="B429" s="82" t="s">
        <v>503</v>
      </c>
      <c r="C429" s="82" t="s">
        <v>1161</v>
      </c>
      <c r="D429" s="83" t="s">
        <v>1391</v>
      </c>
      <c r="E429" s="64">
        <v>36078</v>
      </c>
      <c r="F429" s="65">
        <v>36078</v>
      </c>
      <c r="G429" s="25" t="s">
        <v>1392</v>
      </c>
      <c r="H429" s="52" t="s">
        <v>1393</v>
      </c>
      <c r="I429" s="62">
        <v>220000</v>
      </c>
      <c r="J429" s="66">
        <v>220000</v>
      </c>
      <c r="K429" s="28" t="s">
        <v>1394</v>
      </c>
      <c r="L429" s="55" t="s">
        <v>1395</v>
      </c>
      <c r="M429" s="67">
        <v>38640</v>
      </c>
      <c r="N429" s="68">
        <v>38640</v>
      </c>
      <c r="O429" s="25" t="s">
        <v>1398</v>
      </c>
      <c r="P429" s="75" t="s">
        <v>1399</v>
      </c>
      <c r="Q429" s="69">
        <v>44436</v>
      </c>
      <c r="R429" s="63">
        <v>44436</v>
      </c>
      <c r="S429" s="24" t="s">
        <v>80</v>
      </c>
      <c r="T429" s="54" t="s">
        <v>81</v>
      </c>
      <c r="U429" s="18">
        <v>47668</v>
      </c>
      <c r="V429" s="18">
        <v>47668</v>
      </c>
      <c r="W429" s="18" t="s">
        <v>1396</v>
      </c>
      <c r="X429" s="77" t="s">
        <v>1397</v>
      </c>
      <c r="Y429" s="50">
        <f t="shared" si="110"/>
        <v>57880.573861209989</v>
      </c>
      <c r="Z429" s="36">
        <f t="shared" si="111"/>
        <v>79867.415238005546</v>
      </c>
      <c r="AA429" s="35">
        <f t="shared" si="112"/>
        <v>1.3798656424782021</v>
      </c>
      <c r="AB429" s="36">
        <f t="shared" si="113"/>
        <v>137747.98909921554</v>
      </c>
      <c r="AC429" s="36">
        <f t="shared" si="114"/>
        <v>-21986.841376795557</v>
      </c>
      <c r="AD429" s="18">
        <f t="shared" si="104"/>
        <v>36078</v>
      </c>
      <c r="AE429" s="18" t="str">
        <f t="shared" si="105"/>
        <v/>
      </c>
      <c r="AF429" s="18">
        <f t="shared" si="106"/>
        <v>38640</v>
      </c>
      <c r="AG429" s="18">
        <f t="shared" si="107"/>
        <v>44436</v>
      </c>
      <c r="AH429" s="18">
        <f t="shared" si="108"/>
        <v>47668</v>
      </c>
      <c r="AI429" s="102">
        <f t="shared" si="109"/>
        <v>41453.419861951632</v>
      </c>
      <c r="AJ429" s="39">
        <f t="shared" si="115"/>
        <v>5293.8040197952168</v>
      </c>
      <c r="AK429" s="35">
        <f t="shared" si="116"/>
        <v>0.12770488025896698</v>
      </c>
      <c r="AL429" s="34"/>
      <c r="AM429" s="42"/>
    </row>
    <row r="430" spans="1:39" s="17" customFormat="1" ht="93" customHeight="1" x14ac:dyDescent="0.25">
      <c r="A430" s="81">
        <v>427</v>
      </c>
      <c r="B430" s="82" t="s">
        <v>504</v>
      </c>
      <c r="C430" s="82" t="s">
        <v>1162</v>
      </c>
      <c r="D430" s="83" t="s">
        <v>1391</v>
      </c>
      <c r="E430" s="64">
        <v>42836</v>
      </c>
      <c r="F430" s="65">
        <v>42836</v>
      </c>
      <c r="G430" s="25" t="s">
        <v>1392</v>
      </c>
      <c r="H430" s="52" t="s">
        <v>1393</v>
      </c>
      <c r="I430" s="62">
        <v>220000</v>
      </c>
      <c r="J430" s="66">
        <v>220000</v>
      </c>
      <c r="K430" s="28" t="s">
        <v>1394</v>
      </c>
      <c r="L430" s="55" t="s">
        <v>1395</v>
      </c>
      <c r="M430" s="67">
        <v>45878</v>
      </c>
      <c r="N430" s="68">
        <v>45878</v>
      </c>
      <c r="O430" s="25" t="s">
        <v>1398</v>
      </c>
      <c r="P430" s="75" t="s">
        <v>1399</v>
      </c>
      <c r="Q430" s="69">
        <v>52759</v>
      </c>
      <c r="R430" s="63">
        <v>52759</v>
      </c>
      <c r="S430" s="24" t="s">
        <v>80</v>
      </c>
      <c r="T430" s="54" t="s">
        <v>81</v>
      </c>
      <c r="U430" s="18">
        <v>56597</v>
      </c>
      <c r="V430" s="18">
        <v>56597</v>
      </c>
      <c r="W430" s="18" t="s">
        <v>1396</v>
      </c>
      <c r="X430" s="77" t="s">
        <v>1397</v>
      </c>
      <c r="Y430" s="50">
        <f t="shared" si="110"/>
        <v>66402.61870825704</v>
      </c>
      <c r="Z430" s="36">
        <f t="shared" si="111"/>
        <v>76436.151934146968</v>
      </c>
      <c r="AA430" s="35">
        <f t="shared" si="112"/>
        <v>1.1511014689040009</v>
      </c>
      <c r="AB430" s="36">
        <f t="shared" si="113"/>
        <v>142838.77064240401</v>
      </c>
      <c r="AC430" s="36">
        <f t="shared" si="114"/>
        <v>-10033.533225889929</v>
      </c>
      <c r="AD430" s="18">
        <f t="shared" si="104"/>
        <v>42836</v>
      </c>
      <c r="AE430" s="18" t="str">
        <f t="shared" si="105"/>
        <v/>
      </c>
      <c r="AF430" s="18">
        <f t="shared" si="106"/>
        <v>45878</v>
      </c>
      <c r="AG430" s="18">
        <f t="shared" si="107"/>
        <v>52759</v>
      </c>
      <c r="AH430" s="18">
        <f t="shared" si="108"/>
        <v>56597</v>
      </c>
      <c r="AI430" s="102">
        <f t="shared" si="109"/>
        <v>49218.212659912671</v>
      </c>
      <c r="AJ430" s="39">
        <f t="shared" si="115"/>
        <v>6285.301504303513</v>
      </c>
      <c r="AK430" s="35">
        <f t="shared" si="116"/>
        <v>0.12770275807725084</v>
      </c>
      <c r="AL430" s="34"/>
      <c r="AM430" s="42"/>
    </row>
    <row r="431" spans="1:39" s="17" customFormat="1" ht="93" customHeight="1" x14ac:dyDescent="0.25">
      <c r="A431" s="81">
        <v>428</v>
      </c>
      <c r="B431" s="82" t="s">
        <v>505</v>
      </c>
      <c r="C431" s="82" t="s">
        <v>1163</v>
      </c>
      <c r="D431" s="83" t="s">
        <v>1391</v>
      </c>
      <c r="E431" s="64">
        <v>9819</v>
      </c>
      <c r="F431" s="65">
        <v>9819</v>
      </c>
      <c r="G431" s="25" t="s">
        <v>1392</v>
      </c>
      <c r="H431" s="52" t="s">
        <v>1393</v>
      </c>
      <c r="I431" s="62">
        <v>90000</v>
      </c>
      <c r="J431" s="66">
        <v>90000</v>
      </c>
      <c r="K431" s="28" t="s">
        <v>1394</v>
      </c>
      <c r="L431" s="55" t="s">
        <v>1395</v>
      </c>
      <c r="M431" s="67">
        <v>10517</v>
      </c>
      <c r="N431" s="68">
        <v>10517</v>
      </c>
      <c r="O431" s="25" t="s">
        <v>1398</v>
      </c>
      <c r="P431" s="75" t="s">
        <v>1399</v>
      </c>
      <c r="Q431" s="69">
        <v>12094</v>
      </c>
      <c r="R431" s="63">
        <v>12094</v>
      </c>
      <c r="S431" s="24" t="s">
        <v>80</v>
      </c>
      <c r="T431" s="54" t="s">
        <v>81</v>
      </c>
      <c r="U431" s="18">
        <v>12974</v>
      </c>
      <c r="V431" s="18">
        <v>12974</v>
      </c>
      <c r="W431" s="18" t="s">
        <v>1396</v>
      </c>
      <c r="X431" s="77" t="s">
        <v>1397</v>
      </c>
      <c r="Y431" s="50">
        <f t="shared" si="110"/>
        <v>17091.06399178175</v>
      </c>
      <c r="Z431" s="36">
        <f t="shared" si="111"/>
        <v>35195.03132119646</v>
      </c>
      <c r="AA431" s="35">
        <f t="shared" si="112"/>
        <v>2.0592650836788171</v>
      </c>
      <c r="AB431" s="36">
        <f t="shared" si="113"/>
        <v>52286.095312978214</v>
      </c>
      <c r="AC431" s="36">
        <f t="shared" si="114"/>
        <v>-18103.967329414711</v>
      </c>
      <c r="AD431" s="18">
        <f t="shared" si="104"/>
        <v>9819</v>
      </c>
      <c r="AE431" s="18" t="str">
        <f t="shared" si="105"/>
        <v/>
      </c>
      <c r="AF431" s="18">
        <f t="shared" si="106"/>
        <v>10517</v>
      </c>
      <c r="AG431" s="18">
        <f t="shared" si="107"/>
        <v>12094</v>
      </c>
      <c r="AH431" s="18">
        <f t="shared" si="108"/>
        <v>12974</v>
      </c>
      <c r="AI431" s="102">
        <f t="shared" si="109"/>
        <v>11282.38064726893</v>
      </c>
      <c r="AJ431" s="39">
        <f t="shared" si="115"/>
        <v>1440.9207704334985</v>
      </c>
      <c r="AK431" s="35">
        <f t="shared" si="116"/>
        <v>0.12771424892336841</v>
      </c>
      <c r="AL431" s="34"/>
      <c r="AM431" s="42"/>
    </row>
    <row r="432" spans="1:39" s="17" customFormat="1" ht="93" customHeight="1" x14ac:dyDescent="0.25">
      <c r="A432" s="81">
        <v>429</v>
      </c>
      <c r="B432" s="82" t="s">
        <v>506</v>
      </c>
      <c r="C432" s="82" t="s">
        <v>1164</v>
      </c>
      <c r="D432" s="83" t="s">
        <v>1391</v>
      </c>
      <c r="E432" s="64">
        <v>4975</v>
      </c>
      <c r="F432" s="65">
        <v>4975</v>
      </c>
      <c r="G432" s="25" t="s">
        <v>1392</v>
      </c>
      <c r="H432" s="52" t="s">
        <v>1393</v>
      </c>
      <c r="I432" s="62">
        <v>90000</v>
      </c>
      <c r="J432" s="66">
        <v>90000</v>
      </c>
      <c r="K432" s="28" t="s">
        <v>1394</v>
      </c>
      <c r="L432" s="55" t="s">
        <v>1395</v>
      </c>
      <c r="M432" s="67">
        <v>5328</v>
      </c>
      <c r="N432" s="68">
        <v>5328</v>
      </c>
      <c r="O432" s="25" t="s">
        <v>1398</v>
      </c>
      <c r="P432" s="75" t="s">
        <v>1399</v>
      </c>
      <c r="Q432" s="69">
        <v>6128</v>
      </c>
      <c r="R432" s="63">
        <v>6128</v>
      </c>
      <c r="S432" s="24" t="s">
        <v>80</v>
      </c>
      <c r="T432" s="54" t="s">
        <v>81</v>
      </c>
      <c r="U432" s="18">
        <v>6573</v>
      </c>
      <c r="V432" s="18">
        <v>6573</v>
      </c>
      <c r="W432" s="18" t="s">
        <v>1396</v>
      </c>
      <c r="X432" s="77" t="s">
        <v>1397</v>
      </c>
      <c r="Y432" s="50">
        <f t="shared" si="110"/>
        <v>9920.5657525710758</v>
      </c>
      <c r="Z432" s="36">
        <f t="shared" si="111"/>
        <v>37682.602480455091</v>
      </c>
      <c r="AA432" s="35">
        <f t="shared" si="112"/>
        <v>3.7984328132384015</v>
      </c>
      <c r="AB432" s="36">
        <f t="shared" si="113"/>
        <v>47603.168233026168</v>
      </c>
      <c r="AC432" s="36">
        <f t="shared" si="114"/>
        <v>-27762.036727884013</v>
      </c>
      <c r="AD432" s="18">
        <f t="shared" si="104"/>
        <v>4975</v>
      </c>
      <c r="AE432" s="18" t="str">
        <f t="shared" si="105"/>
        <v/>
      </c>
      <c r="AF432" s="18">
        <f t="shared" si="106"/>
        <v>5328</v>
      </c>
      <c r="AG432" s="18">
        <f t="shared" si="107"/>
        <v>6128</v>
      </c>
      <c r="AH432" s="18">
        <f t="shared" si="108"/>
        <v>6573</v>
      </c>
      <c r="AI432" s="102">
        <f t="shared" si="109"/>
        <v>5716.2329964792743</v>
      </c>
      <c r="AJ432" s="39">
        <f t="shared" si="115"/>
        <v>730.04976999288658</v>
      </c>
      <c r="AK432" s="35">
        <f t="shared" si="116"/>
        <v>0.1277151876843608</v>
      </c>
      <c r="AL432" s="34"/>
      <c r="AM432" s="42"/>
    </row>
    <row r="433" spans="1:39" s="17" customFormat="1" ht="93" customHeight="1" x14ac:dyDescent="0.25">
      <c r="A433" s="81">
        <v>430</v>
      </c>
      <c r="B433" s="82" t="s">
        <v>507</v>
      </c>
      <c r="C433" s="82" t="s">
        <v>1165</v>
      </c>
      <c r="D433" s="83" t="s">
        <v>1391</v>
      </c>
      <c r="E433" s="64">
        <v>39088</v>
      </c>
      <c r="F433" s="65">
        <v>39088</v>
      </c>
      <c r="G433" s="25" t="s">
        <v>1392</v>
      </c>
      <c r="H433" s="52" t="s">
        <v>1393</v>
      </c>
      <c r="I433" s="62">
        <v>300000</v>
      </c>
      <c r="J433" s="66">
        <v>300000</v>
      </c>
      <c r="K433" s="28" t="s">
        <v>1394</v>
      </c>
      <c r="L433" s="55" t="s">
        <v>1395</v>
      </c>
      <c r="M433" s="67">
        <v>41864</v>
      </c>
      <c r="N433" s="68">
        <v>41864</v>
      </c>
      <c r="O433" s="25" t="s">
        <v>1398</v>
      </c>
      <c r="P433" s="75" t="s">
        <v>1399</v>
      </c>
      <c r="Q433" s="69">
        <v>48144</v>
      </c>
      <c r="R433" s="63">
        <v>48144</v>
      </c>
      <c r="S433" s="24" t="s">
        <v>80</v>
      </c>
      <c r="T433" s="54" t="s">
        <v>81</v>
      </c>
      <c r="U433" s="18">
        <v>51645</v>
      </c>
      <c r="V433" s="18">
        <v>51645</v>
      </c>
      <c r="W433" s="18" t="s">
        <v>1396</v>
      </c>
      <c r="X433" s="77" t="s">
        <v>1397</v>
      </c>
      <c r="Y433" s="50">
        <f t="shared" si="110"/>
        <v>65662.161605072732</v>
      </c>
      <c r="Z433" s="36">
        <f t="shared" si="111"/>
        <v>114064.82278160959</v>
      </c>
      <c r="AA433" s="35">
        <f t="shared" si="112"/>
        <v>1.7371469350591331</v>
      </c>
      <c r="AB433" s="36">
        <f t="shared" si="113"/>
        <v>179726.98438668234</v>
      </c>
      <c r="AC433" s="36">
        <f t="shared" si="114"/>
        <v>-48402.661176536858</v>
      </c>
      <c r="AD433" s="18">
        <f t="shared" si="104"/>
        <v>39088</v>
      </c>
      <c r="AE433" s="18" t="str">
        <f t="shared" si="105"/>
        <v/>
      </c>
      <c r="AF433" s="18">
        <f t="shared" si="106"/>
        <v>41864</v>
      </c>
      <c r="AG433" s="18">
        <f t="shared" si="107"/>
        <v>48144</v>
      </c>
      <c r="AH433" s="18">
        <f t="shared" si="108"/>
        <v>51645</v>
      </c>
      <c r="AI433" s="102">
        <f t="shared" si="109"/>
        <v>44912.130362360767</v>
      </c>
      <c r="AJ433" s="39">
        <f t="shared" si="115"/>
        <v>5735.553758502022</v>
      </c>
      <c r="AK433" s="35">
        <f t="shared" si="116"/>
        <v>0.12770611663767306</v>
      </c>
      <c r="AL433" s="34"/>
      <c r="AM433" s="42"/>
    </row>
    <row r="434" spans="1:39" s="17" customFormat="1" ht="93" customHeight="1" x14ac:dyDescent="0.25">
      <c r="A434" s="81">
        <v>431</v>
      </c>
      <c r="B434" s="82" t="s">
        <v>508</v>
      </c>
      <c r="C434" s="82" t="s">
        <v>1166</v>
      </c>
      <c r="D434" s="83" t="s">
        <v>1391</v>
      </c>
      <c r="E434" s="64">
        <v>1059832</v>
      </c>
      <c r="F434" s="65">
        <v>1059832</v>
      </c>
      <c r="G434" s="25" t="s">
        <v>1392</v>
      </c>
      <c r="H434" s="52" t="s">
        <v>1393</v>
      </c>
      <c r="I434" s="62">
        <v>450000</v>
      </c>
      <c r="J434" s="66">
        <v>450000</v>
      </c>
      <c r="K434" s="28" t="s">
        <v>1394</v>
      </c>
      <c r="L434" s="55" t="s">
        <v>1395</v>
      </c>
      <c r="M434" s="67">
        <v>1134020</v>
      </c>
      <c r="N434" s="68">
        <v>1134020</v>
      </c>
      <c r="O434" s="25" t="s">
        <v>1398</v>
      </c>
      <c r="P434" s="75" t="s">
        <v>1399</v>
      </c>
      <c r="Q434" s="69">
        <v>1304123</v>
      </c>
      <c r="R434" s="63">
        <v>1304123</v>
      </c>
      <c r="S434" s="24" t="s">
        <v>80</v>
      </c>
      <c r="T434" s="54" t="s">
        <v>81</v>
      </c>
      <c r="U434" s="18">
        <v>186000</v>
      </c>
      <c r="V434" s="18">
        <v>186000</v>
      </c>
      <c r="W434" s="18" t="s">
        <v>1396</v>
      </c>
      <c r="X434" s="77" t="s">
        <v>1397</v>
      </c>
      <c r="Y434" s="50">
        <f t="shared" si="110"/>
        <v>666162.75988354476</v>
      </c>
      <c r="Z434" s="36">
        <f t="shared" si="111"/>
        <v>481956.47304191277</v>
      </c>
      <c r="AA434" s="35">
        <f t="shared" si="112"/>
        <v>0.72348156046153944</v>
      </c>
      <c r="AB434" s="36">
        <f t="shared" si="113"/>
        <v>1148119.2329254574</v>
      </c>
      <c r="AC434" s="36">
        <f t="shared" si="114"/>
        <v>184206.28684163198</v>
      </c>
      <c r="AD434" s="18">
        <f t="shared" si="104"/>
        <v>1059832</v>
      </c>
      <c r="AE434" s="18">
        <f t="shared" si="105"/>
        <v>450000</v>
      </c>
      <c r="AF434" s="18">
        <f t="shared" si="106"/>
        <v>1134020</v>
      </c>
      <c r="AG434" s="18" t="str">
        <f t="shared" si="107"/>
        <v/>
      </c>
      <c r="AH434" s="18">
        <f t="shared" si="108"/>
        <v>186000</v>
      </c>
      <c r="AI434" s="102">
        <f t="shared" si="109"/>
        <v>563178.15416291205</v>
      </c>
      <c r="AJ434" s="39">
        <f t="shared" si="115"/>
        <v>463438.46882047527</v>
      </c>
      <c r="AK434" s="35">
        <f t="shared" si="116"/>
        <v>0.82289851869221331</v>
      </c>
      <c r="AL434" s="34"/>
      <c r="AM434" s="42"/>
    </row>
    <row r="435" spans="1:39" s="17" customFormat="1" ht="93" customHeight="1" x14ac:dyDescent="0.25">
      <c r="A435" s="81">
        <v>432</v>
      </c>
      <c r="B435" s="82" t="s">
        <v>509</v>
      </c>
      <c r="C435" s="82" t="s">
        <v>1167</v>
      </c>
      <c r="D435" s="83" t="s">
        <v>1391</v>
      </c>
      <c r="E435" s="64">
        <v>51765</v>
      </c>
      <c r="F435" s="65">
        <v>51765</v>
      </c>
      <c r="G435" s="25" t="s">
        <v>1392</v>
      </c>
      <c r="H435" s="52" t="s">
        <v>1393</v>
      </c>
      <c r="I435" s="62">
        <v>300000</v>
      </c>
      <c r="J435" s="66">
        <v>300000</v>
      </c>
      <c r="K435" s="28" t="s">
        <v>1394</v>
      </c>
      <c r="L435" s="55" t="s">
        <v>1395</v>
      </c>
      <c r="M435" s="67">
        <v>55441</v>
      </c>
      <c r="N435" s="68">
        <v>55441</v>
      </c>
      <c r="O435" s="25" t="s">
        <v>1398</v>
      </c>
      <c r="P435" s="75" t="s">
        <v>1399</v>
      </c>
      <c r="Q435" s="69">
        <v>63757</v>
      </c>
      <c r="R435" s="63">
        <v>63757</v>
      </c>
      <c r="S435" s="24" t="s">
        <v>80</v>
      </c>
      <c r="T435" s="54" t="s">
        <v>81</v>
      </c>
      <c r="U435" s="18"/>
      <c r="V435" s="18"/>
      <c r="W435" s="18" t="s">
        <v>1396</v>
      </c>
      <c r="X435" s="77" t="s">
        <v>1397</v>
      </c>
      <c r="Y435" s="50">
        <f t="shared" si="110"/>
        <v>86075.410086916585</v>
      </c>
      <c r="Z435" s="36">
        <f t="shared" si="111"/>
        <v>121609.6732895181</v>
      </c>
      <c r="AA435" s="35">
        <f t="shared" si="112"/>
        <v>1.4128271148138591</v>
      </c>
      <c r="AB435" s="36">
        <f t="shared" si="113"/>
        <v>207685.08337643469</v>
      </c>
      <c r="AC435" s="36">
        <f t="shared" si="114"/>
        <v>-35534.26320260152</v>
      </c>
      <c r="AD435" s="18">
        <f t="shared" si="104"/>
        <v>51765</v>
      </c>
      <c r="AE435" s="18" t="str">
        <f t="shared" si="105"/>
        <v/>
      </c>
      <c r="AF435" s="18">
        <f t="shared" si="106"/>
        <v>55441</v>
      </c>
      <c r="AG435" s="18">
        <f t="shared" si="107"/>
        <v>63757</v>
      </c>
      <c r="AH435" s="18" t="str">
        <f t="shared" si="108"/>
        <v/>
      </c>
      <c r="AI435" s="102">
        <f t="shared" si="109"/>
        <v>56771.676023485437</v>
      </c>
      <c r="AJ435" s="39">
        <f t="shared" si="115"/>
        <v>6143.7894929215581</v>
      </c>
      <c r="AK435" s="35">
        <f t="shared" si="116"/>
        <v>0.10821927276517222</v>
      </c>
      <c r="AL435" s="34"/>
      <c r="AM435" s="42"/>
    </row>
    <row r="436" spans="1:39" s="17" customFormat="1" ht="93" customHeight="1" x14ac:dyDescent="0.25">
      <c r="A436" s="81">
        <v>433</v>
      </c>
      <c r="B436" s="82" t="s">
        <v>510</v>
      </c>
      <c r="C436" s="82" t="s">
        <v>1168</v>
      </c>
      <c r="D436" s="83" t="s">
        <v>1391</v>
      </c>
      <c r="E436" s="64">
        <v>1678067</v>
      </c>
      <c r="F436" s="65">
        <v>1678067</v>
      </c>
      <c r="G436" s="25" t="s">
        <v>1392</v>
      </c>
      <c r="H436" s="52" t="s">
        <v>1393</v>
      </c>
      <c r="I436" s="62">
        <v>450000</v>
      </c>
      <c r="J436" s="66">
        <v>450000</v>
      </c>
      <c r="K436" s="28" t="s">
        <v>1394</v>
      </c>
      <c r="L436" s="55" t="s">
        <v>1395</v>
      </c>
      <c r="M436" s="67">
        <v>1795532</v>
      </c>
      <c r="N436" s="68">
        <v>1795532</v>
      </c>
      <c r="O436" s="25" t="s">
        <v>1398</v>
      </c>
      <c r="P436" s="75" t="s">
        <v>1399</v>
      </c>
      <c r="Q436" s="69">
        <v>2064862</v>
      </c>
      <c r="R436" s="63">
        <v>2064862</v>
      </c>
      <c r="S436" s="24" t="s">
        <v>80</v>
      </c>
      <c r="T436" s="54" t="s">
        <v>81</v>
      </c>
      <c r="U436" s="18">
        <v>230000</v>
      </c>
      <c r="V436" s="18">
        <v>230000</v>
      </c>
      <c r="W436" s="18" t="s">
        <v>1396</v>
      </c>
      <c r="X436" s="77" t="s">
        <v>1397</v>
      </c>
      <c r="Y436" s="50">
        <f t="shared" si="110"/>
        <v>915728.57335361477</v>
      </c>
      <c r="Z436" s="36">
        <f t="shared" si="111"/>
        <v>840393.90419802547</v>
      </c>
      <c r="AA436" s="35">
        <f t="shared" si="112"/>
        <v>0.91773253412886757</v>
      </c>
      <c r="AB436" s="36">
        <f t="shared" si="113"/>
        <v>1756122.4775516402</v>
      </c>
      <c r="AC436" s="36">
        <f t="shared" si="114"/>
        <v>75334.669155589305</v>
      </c>
      <c r="AD436" s="18">
        <f t="shared" si="104"/>
        <v>1678067</v>
      </c>
      <c r="AE436" s="18">
        <f t="shared" si="105"/>
        <v>450000</v>
      </c>
      <c r="AF436" s="18" t="str">
        <f t="shared" si="106"/>
        <v/>
      </c>
      <c r="AG436" s="18" t="str">
        <f t="shared" si="107"/>
        <v/>
      </c>
      <c r="AH436" s="18">
        <f t="shared" si="108"/>
        <v>230000</v>
      </c>
      <c r="AI436" s="102">
        <f t="shared" si="109"/>
        <v>557934.49822717009</v>
      </c>
      <c r="AJ436" s="39">
        <f t="shared" si="115"/>
        <v>780325.42281815561</v>
      </c>
      <c r="AK436" s="35">
        <f t="shared" si="116"/>
        <v>1.3985968340327224</v>
      </c>
      <c r="AL436" s="34"/>
      <c r="AM436" s="42"/>
    </row>
    <row r="437" spans="1:39" s="17" customFormat="1" ht="93" customHeight="1" x14ac:dyDescent="0.25">
      <c r="A437" s="81">
        <v>434</v>
      </c>
      <c r="B437" s="82" t="s">
        <v>511</v>
      </c>
      <c r="C437" s="82" t="s">
        <v>1169</v>
      </c>
      <c r="D437" s="83" t="s">
        <v>1391</v>
      </c>
      <c r="E437" s="64">
        <v>529879</v>
      </c>
      <c r="F437" s="65">
        <v>529879</v>
      </c>
      <c r="G437" s="25" t="s">
        <v>1392</v>
      </c>
      <c r="H437" s="52" t="s">
        <v>1393</v>
      </c>
      <c r="I437" s="62">
        <v>400000</v>
      </c>
      <c r="J437" s="66">
        <v>400000</v>
      </c>
      <c r="K437" s="28" t="s">
        <v>1394</v>
      </c>
      <c r="L437" s="55" t="s">
        <v>1395</v>
      </c>
      <c r="M437" s="67">
        <v>567510</v>
      </c>
      <c r="N437" s="68">
        <v>567510</v>
      </c>
      <c r="O437" s="25" t="s">
        <v>1398</v>
      </c>
      <c r="P437" s="75" t="s">
        <v>1399</v>
      </c>
      <c r="Q437" s="69">
        <v>652637</v>
      </c>
      <c r="R437" s="63">
        <v>652637</v>
      </c>
      <c r="S437" s="24" t="s">
        <v>80</v>
      </c>
      <c r="T437" s="54" t="s">
        <v>81</v>
      </c>
      <c r="U437" s="18">
        <v>500106</v>
      </c>
      <c r="V437" s="18">
        <v>500106</v>
      </c>
      <c r="W437" s="18" t="s">
        <v>1396</v>
      </c>
      <c r="X437" s="77" t="s">
        <v>1397</v>
      </c>
      <c r="Y437" s="50">
        <f t="shared" si="110"/>
        <v>523345.86234226864</v>
      </c>
      <c r="Z437" s="36">
        <f t="shared" si="111"/>
        <v>92520.938523666031</v>
      </c>
      <c r="AA437" s="35">
        <f t="shared" si="112"/>
        <v>0.1767873698467444</v>
      </c>
      <c r="AB437" s="36">
        <f t="shared" si="113"/>
        <v>615866.8008659347</v>
      </c>
      <c r="AC437" s="36">
        <f t="shared" si="114"/>
        <v>430824.92381860258</v>
      </c>
      <c r="AD437" s="18">
        <f t="shared" si="104"/>
        <v>529879</v>
      </c>
      <c r="AE437" s="18" t="str">
        <f t="shared" si="105"/>
        <v/>
      </c>
      <c r="AF437" s="18">
        <f t="shared" si="106"/>
        <v>567510</v>
      </c>
      <c r="AG437" s="18" t="str">
        <f t="shared" si="107"/>
        <v/>
      </c>
      <c r="AH437" s="18">
        <f t="shared" si="108"/>
        <v>500106</v>
      </c>
      <c r="AI437" s="102">
        <f t="shared" si="109"/>
        <v>531786.64994312171</v>
      </c>
      <c r="AJ437" s="39">
        <f t="shared" si="115"/>
        <v>33778.25460756274</v>
      </c>
      <c r="AK437" s="35">
        <f t="shared" si="116"/>
        <v>6.351843283612997E-2</v>
      </c>
      <c r="AL437" s="34"/>
      <c r="AM437" s="42"/>
    </row>
    <row r="438" spans="1:39" s="17" customFormat="1" ht="93" customHeight="1" x14ac:dyDescent="0.25">
      <c r="A438" s="81">
        <v>435</v>
      </c>
      <c r="B438" s="82" t="s">
        <v>512</v>
      </c>
      <c r="C438" s="82" t="s">
        <v>1170</v>
      </c>
      <c r="D438" s="83" t="s">
        <v>1391</v>
      </c>
      <c r="E438" s="64">
        <v>11886</v>
      </c>
      <c r="F438" s="65">
        <v>11886</v>
      </c>
      <c r="G438" s="25" t="s">
        <v>1392</v>
      </c>
      <c r="H438" s="52" t="s">
        <v>1393</v>
      </c>
      <c r="I438" s="62">
        <v>50000</v>
      </c>
      <c r="J438" s="66">
        <v>50000</v>
      </c>
      <c r="K438" s="28" t="s">
        <v>1394</v>
      </c>
      <c r="L438" s="55" t="s">
        <v>1395</v>
      </c>
      <c r="M438" s="67">
        <v>12730</v>
      </c>
      <c r="N438" s="68">
        <v>12730</v>
      </c>
      <c r="O438" s="25" t="s">
        <v>1398</v>
      </c>
      <c r="P438" s="75" t="s">
        <v>1399</v>
      </c>
      <c r="Q438" s="69">
        <v>14640</v>
      </c>
      <c r="R438" s="63">
        <v>14640</v>
      </c>
      <c r="S438" s="24" t="s">
        <v>80</v>
      </c>
      <c r="T438" s="54" t="s">
        <v>81</v>
      </c>
      <c r="U438" s="18">
        <v>15705</v>
      </c>
      <c r="V438" s="18">
        <v>15705</v>
      </c>
      <c r="W438" s="18" t="s">
        <v>1396</v>
      </c>
      <c r="X438" s="77" t="s">
        <v>1397</v>
      </c>
      <c r="Y438" s="50">
        <f t="shared" si="110"/>
        <v>17704.457770180077</v>
      </c>
      <c r="Z438" s="36">
        <f t="shared" si="111"/>
        <v>16286.069329337883</v>
      </c>
      <c r="AA438" s="35">
        <f t="shared" si="112"/>
        <v>0.91988523685649326</v>
      </c>
      <c r="AB438" s="36">
        <f t="shared" si="113"/>
        <v>33990.52709951796</v>
      </c>
      <c r="AC438" s="36">
        <f t="shared" si="114"/>
        <v>1418.3884408421945</v>
      </c>
      <c r="AD438" s="18">
        <f t="shared" si="104"/>
        <v>11886</v>
      </c>
      <c r="AE438" s="18" t="str">
        <f t="shared" si="105"/>
        <v/>
      </c>
      <c r="AF438" s="18">
        <f t="shared" si="106"/>
        <v>12730</v>
      </c>
      <c r="AG438" s="18">
        <f t="shared" si="107"/>
        <v>14640</v>
      </c>
      <c r="AH438" s="18">
        <f t="shared" si="108"/>
        <v>15705</v>
      </c>
      <c r="AI438" s="102">
        <f t="shared" si="109"/>
        <v>13657.172244031963</v>
      </c>
      <c r="AJ438" s="39">
        <f t="shared" si="115"/>
        <v>1744.385350202185</v>
      </c>
      <c r="AK438" s="35">
        <f t="shared" si="116"/>
        <v>0.12772668595173226</v>
      </c>
      <c r="AL438" s="34"/>
      <c r="AM438" s="42"/>
    </row>
    <row r="439" spans="1:39" s="17" customFormat="1" ht="93" customHeight="1" x14ac:dyDescent="0.25">
      <c r="A439" s="81">
        <v>436</v>
      </c>
      <c r="B439" s="82" t="s">
        <v>513</v>
      </c>
      <c r="C439" s="82" t="s">
        <v>1171</v>
      </c>
      <c r="D439" s="83" t="s">
        <v>1391</v>
      </c>
      <c r="E439" s="64">
        <v>2581607</v>
      </c>
      <c r="F439" s="65">
        <v>2581607</v>
      </c>
      <c r="G439" s="25" t="s">
        <v>1392</v>
      </c>
      <c r="H439" s="52" t="s">
        <v>1393</v>
      </c>
      <c r="I439" s="62">
        <v>1500000</v>
      </c>
      <c r="J439" s="66">
        <v>1500000</v>
      </c>
      <c r="K439" s="28" t="s">
        <v>1394</v>
      </c>
      <c r="L439" s="55" t="s">
        <v>1395</v>
      </c>
      <c r="M439" s="67">
        <v>2764947</v>
      </c>
      <c r="N439" s="68">
        <v>2764947</v>
      </c>
      <c r="O439" s="25" t="s">
        <v>1398</v>
      </c>
      <c r="P439" s="75" t="s">
        <v>1399</v>
      </c>
      <c r="Q439" s="69">
        <v>3179690</v>
      </c>
      <c r="R439" s="63">
        <v>3179690</v>
      </c>
      <c r="S439" s="24" t="s">
        <v>80</v>
      </c>
      <c r="T439" s="54" t="s">
        <v>81</v>
      </c>
      <c r="U439" s="18">
        <v>3159000</v>
      </c>
      <c r="V439" s="18">
        <v>3159000</v>
      </c>
      <c r="W439" s="18" t="s">
        <v>1396</v>
      </c>
      <c r="X439" s="77" t="s">
        <v>1397</v>
      </c>
      <c r="Y439" s="50">
        <f t="shared" si="110"/>
        <v>2548710.5777816707</v>
      </c>
      <c r="Z439" s="36">
        <f t="shared" si="111"/>
        <v>685420.35340563103</v>
      </c>
      <c r="AA439" s="35">
        <f t="shared" si="112"/>
        <v>0.26892828059049473</v>
      </c>
      <c r="AB439" s="36">
        <f t="shared" si="113"/>
        <v>3234130.9311873019</v>
      </c>
      <c r="AC439" s="36">
        <f t="shared" si="114"/>
        <v>1863290.2243760396</v>
      </c>
      <c r="AD439" s="18">
        <f t="shared" si="104"/>
        <v>2581607</v>
      </c>
      <c r="AE439" s="18" t="str">
        <f t="shared" si="105"/>
        <v/>
      </c>
      <c r="AF439" s="18">
        <f t="shared" si="106"/>
        <v>2764947</v>
      </c>
      <c r="AG439" s="18">
        <f t="shared" si="107"/>
        <v>3179690</v>
      </c>
      <c r="AH439" s="18">
        <f t="shared" si="108"/>
        <v>3159000</v>
      </c>
      <c r="AI439" s="102">
        <f t="shared" si="109"/>
        <v>2909898.4753015544</v>
      </c>
      <c r="AJ439" s="39">
        <f t="shared" si="115"/>
        <v>296144.26466054231</v>
      </c>
      <c r="AK439" s="35">
        <f t="shared" si="116"/>
        <v>0.10177133916325129</v>
      </c>
      <c r="AL439" s="34"/>
      <c r="AM439" s="42"/>
    </row>
    <row r="440" spans="1:39" s="17" customFormat="1" ht="93" customHeight="1" x14ac:dyDescent="0.25">
      <c r="A440" s="81">
        <v>437</v>
      </c>
      <c r="B440" s="82" t="s">
        <v>514</v>
      </c>
      <c r="C440" s="82" t="s">
        <v>1171</v>
      </c>
      <c r="D440" s="83" t="s">
        <v>1391</v>
      </c>
      <c r="E440" s="64">
        <v>4093996</v>
      </c>
      <c r="F440" s="65">
        <v>4093996</v>
      </c>
      <c r="G440" s="25" t="s">
        <v>1392</v>
      </c>
      <c r="H440" s="52" t="s">
        <v>1393</v>
      </c>
      <c r="I440" s="62">
        <v>1500000</v>
      </c>
      <c r="J440" s="66">
        <v>1500000</v>
      </c>
      <c r="K440" s="28" t="s">
        <v>1394</v>
      </c>
      <c r="L440" s="55" t="s">
        <v>1395</v>
      </c>
      <c r="M440" s="67">
        <v>4384743</v>
      </c>
      <c r="N440" s="68">
        <v>4384743</v>
      </c>
      <c r="O440" s="25" t="s">
        <v>1398</v>
      </c>
      <c r="P440" s="75" t="s">
        <v>1399</v>
      </c>
      <c r="Q440" s="69">
        <v>5042455</v>
      </c>
      <c r="R440" s="63">
        <v>5042455</v>
      </c>
      <c r="S440" s="24" t="s">
        <v>80</v>
      </c>
      <c r="T440" s="54" t="s">
        <v>81</v>
      </c>
      <c r="U440" s="18">
        <v>5409216</v>
      </c>
      <c r="V440" s="18">
        <v>5409216</v>
      </c>
      <c r="W440" s="18" t="s">
        <v>1396</v>
      </c>
      <c r="X440" s="77" t="s">
        <v>1397</v>
      </c>
      <c r="Y440" s="50">
        <f t="shared" si="110"/>
        <v>3742758.749795205</v>
      </c>
      <c r="Z440" s="36">
        <f t="shared" si="111"/>
        <v>1536425.5621511573</v>
      </c>
      <c r="AA440" s="35">
        <f t="shared" si="112"/>
        <v>0.41050617067830697</v>
      </c>
      <c r="AB440" s="36">
        <f t="shared" si="113"/>
        <v>5279184.3119463623</v>
      </c>
      <c r="AC440" s="36">
        <f t="shared" si="114"/>
        <v>2206333.1876440477</v>
      </c>
      <c r="AD440" s="18">
        <f t="shared" si="104"/>
        <v>4093996</v>
      </c>
      <c r="AE440" s="18" t="str">
        <f t="shared" si="105"/>
        <v/>
      </c>
      <c r="AF440" s="18">
        <f t="shared" si="106"/>
        <v>4384743</v>
      </c>
      <c r="AG440" s="18">
        <f t="shared" si="107"/>
        <v>5042455</v>
      </c>
      <c r="AH440" s="18" t="str">
        <f t="shared" si="108"/>
        <v/>
      </c>
      <c r="AI440" s="102">
        <f t="shared" si="109"/>
        <v>4489981.2719659228</v>
      </c>
      <c r="AJ440" s="39">
        <f t="shared" si="115"/>
        <v>485917.23706031806</v>
      </c>
      <c r="AK440" s="35">
        <f t="shared" si="116"/>
        <v>0.10822255319732345</v>
      </c>
      <c r="AL440" s="34"/>
      <c r="AM440" s="42"/>
    </row>
    <row r="441" spans="1:39" s="17" customFormat="1" ht="93" customHeight="1" x14ac:dyDescent="0.25">
      <c r="A441" s="81">
        <v>438</v>
      </c>
      <c r="B441" s="82" t="s">
        <v>515</v>
      </c>
      <c r="C441" s="82" t="s">
        <v>1171</v>
      </c>
      <c r="D441" s="83" t="s">
        <v>1391</v>
      </c>
      <c r="E441" s="64">
        <v>1566048</v>
      </c>
      <c r="F441" s="65">
        <v>1566048</v>
      </c>
      <c r="G441" s="25" t="s">
        <v>1392</v>
      </c>
      <c r="H441" s="52" t="s">
        <v>1393</v>
      </c>
      <c r="I441" s="62">
        <v>1500000</v>
      </c>
      <c r="J441" s="66">
        <v>1500000</v>
      </c>
      <c r="K441" s="28" t="s">
        <v>1394</v>
      </c>
      <c r="L441" s="55" t="s">
        <v>1395</v>
      </c>
      <c r="M441" s="67">
        <v>1677266</v>
      </c>
      <c r="N441" s="68">
        <v>1677266</v>
      </c>
      <c r="O441" s="25" t="s">
        <v>1398</v>
      </c>
      <c r="P441" s="75" t="s">
        <v>1399</v>
      </c>
      <c r="Q441" s="69">
        <v>1928856</v>
      </c>
      <c r="R441" s="63">
        <v>1928856</v>
      </c>
      <c r="S441" s="24" t="s">
        <v>80</v>
      </c>
      <c r="T441" s="54" t="s">
        <v>81</v>
      </c>
      <c r="U441" s="18">
        <v>1890000</v>
      </c>
      <c r="V441" s="18">
        <v>1890000</v>
      </c>
      <c r="W441" s="18" t="s">
        <v>1396</v>
      </c>
      <c r="X441" s="77" t="s">
        <v>1397</v>
      </c>
      <c r="Y441" s="50">
        <f t="shared" si="110"/>
        <v>1703930.8910749848</v>
      </c>
      <c r="Z441" s="36">
        <f t="shared" si="111"/>
        <v>191155.70879259662</v>
      </c>
      <c r="AA441" s="35">
        <f t="shared" si="112"/>
        <v>0.11218513015630541</v>
      </c>
      <c r="AB441" s="36">
        <f t="shared" si="113"/>
        <v>1895086.5998675814</v>
      </c>
      <c r="AC441" s="36">
        <f t="shared" si="114"/>
        <v>1512775.1822823882</v>
      </c>
      <c r="AD441" s="18">
        <f t="shared" si="104"/>
        <v>1566048</v>
      </c>
      <c r="AE441" s="18" t="str">
        <f t="shared" si="105"/>
        <v/>
      </c>
      <c r="AF441" s="18">
        <f t="shared" si="106"/>
        <v>1677266</v>
      </c>
      <c r="AG441" s="18" t="str">
        <f t="shared" si="107"/>
        <v/>
      </c>
      <c r="AH441" s="18">
        <f t="shared" si="108"/>
        <v>1890000</v>
      </c>
      <c r="AI441" s="102">
        <f t="shared" si="109"/>
        <v>1705910.6176902158</v>
      </c>
      <c r="AJ441" s="39">
        <f t="shared" si="115"/>
        <v>164605.63810918911</v>
      </c>
      <c r="AK441" s="35">
        <f t="shared" si="116"/>
        <v>9.6491361506421319E-2</v>
      </c>
      <c r="AL441" s="34"/>
      <c r="AM441" s="42"/>
    </row>
    <row r="442" spans="1:39" s="17" customFormat="1" ht="93" customHeight="1" x14ac:dyDescent="0.25">
      <c r="A442" s="81">
        <v>439</v>
      </c>
      <c r="B442" s="82" t="s">
        <v>516</v>
      </c>
      <c r="C442" s="82" t="s">
        <v>1172</v>
      </c>
      <c r="D442" s="83" t="s">
        <v>1391</v>
      </c>
      <c r="E442" s="64">
        <v>13149</v>
      </c>
      <c r="F442" s="65">
        <v>13149</v>
      </c>
      <c r="G442" s="25" t="s">
        <v>1392</v>
      </c>
      <c r="H442" s="52" t="s">
        <v>1393</v>
      </c>
      <c r="I442" s="62">
        <v>150000</v>
      </c>
      <c r="J442" s="66">
        <v>150000</v>
      </c>
      <c r="K442" s="28" t="s">
        <v>1394</v>
      </c>
      <c r="L442" s="55" t="s">
        <v>1395</v>
      </c>
      <c r="M442" s="67">
        <v>14083</v>
      </c>
      <c r="N442" s="68">
        <v>14083</v>
      </c>
      <c r="O442" s="25" t="s">
        <v>1398</v>
      </c>
      <c r="P442" s="75" t="s">
        <v>1399</v>
      </c>
      <c r="Q442" s="69">
        <v>16195</v>
      </c>
      <c r="R442" s="63">
        <v>16195</v>
      </c>
      <c r="S442" s="24" t="s">
        <v>80</v>
      </c>
      <c r="T442" s="54" t="s">
        <v>81</v>
      </c>
      <c r="U442" s="18">
        <v>17373</v>
      </c>
      <c r="V442" s="18">
        <v>17373</v>
      </c>
      <c r="W442" s="18" t="s">
        <v>1396</v>
      </c>
      <c r="X442" s="77" t="s">
        <v>1397</v>
      </c>
      <c r="Y442" s="50">
        <f t="shared" si="110"/>
        <v>23910.408016158504</v>
      </c>
      <c r="Z442" s="36">
        <f t="shared" si="111"/>
        <v>60307.541493581048</v>
      </c>
      <c r="AA442" s="35">
        <f t="shared" si="112"/>
        <v>2.5222297107111511</v>
      </c>
      <c r="AB442" s="36">
        <f t="shared" si="113"/>
        <v>84217.949509739556</v>
      </c>
      <c r="AC442" s="36">
        <f t="shared" si="114"/>
        <v>-36397.13347742254</v>
      </c>
      <c r="AD442" s="18">
        <f t="shared" si="104"/>
        <v>13149</v>
      </c>
      <c r="AE442" s="18" t="str">
        <f t="shared" si="105"/>
        <v/>
      </c>
      <c r="AF442" s="18">
        <f t="shared" si="106"/>
        <v>14083</v>
      </c>
      <c r="AG442" s="18">
        <f t="shared" si="107"/>
        <v>16195</v>
      </c>
      <c r="AH442" s="18">
        <f t="shared" si="108"/>
        <v>17373</v>
      </c>
      <c r="AI442" s="102">
        <f t="shared" si="109"/>
        <v>15108.13716787287</v>
      </c>
      <c r="AJ442" s="39">
        <f t="shared" si="115"/>
        <v>1929.2696372807336</v>
      </c>
      <c r="AK442" s="35">
        <f t="shared" si="116"/>
        <v>0.12769738690109883</v>
      </c>
      <c r="AL442" s="34"/>
      <c r="AM442" s="42"/>
    </row>
    <row r="443" spans="1:39" s="17" customFormat="1" ht="93" customHeight="1" x14ac:dyDescent="0.25">
      <c r="A443" s="81">
        <v>440</v>
      </c>
      <c r="B443" s="82" t="s">
        <v>517</v>
      </c>
      <c r="C443" s="82" t="s">
        <v>1173</v>
      </c>
      <c r="D443" s="83" t="s">
        <v>1391</v>
      </c>
      <c r="E443" s="64">
        <v>41213</v>
      </c>
      <c r="F443" s="65">
        <v>41213</v>
      </c>
      <c r="G443" s="25" t="s">
        <v>1392</v>
      </c>
      <c r="H443" s="52" t="s">
        <v>1393</v>
      </c>
      <c r="I443" s="62">
        <v>200000</v>
      </c>
      <c r="J443" s="66">
        <v>200000</v>
      </c>
      <c r="K443" s="28" t="s">
        <v>1394</v>
      </c>
      <c r="L443" s="55" t="s">
        <v>1395</v>
      </c>
      <c r="M443" s="67">
        <v>44141</v>
      </c>
      <c r="N443" s="68">
        <v>44141</v>
      </c>
      <c r="O443" s="25" t="s">
        <v>1398</v>
      </c>
      <c r="P443" s="75" t="s">
        <v>1399</v>
      </c>
      <c r="Q443" s="69">
        <v>50762</v>
      </c>
      <c r="R443" s="63">
        <v>50762</v>
      </c>
      <c r="S443" s="24" t="s">
        <v>80</v>
      </c>
      <c r="T443" s="54" t="s">
        <v>81</v>
      </c>
      <c r="U443" s="18">
        <v>54454</v>
      </c>
      <c r="V443" s="18">
        <v>54454</v>
      </c>
      <c r="W443" s="18" t="s">
        <v>1396</v>
      </c>
      <c r="X443" s="77" t="s">
        <v>1397</v>
      </c>
      <c r="Y443" s="50">
        <f t="shared" si="110"/>
        <v>63167.687894811927</v>
      </c>
      <c r="Z443" s="36">
        <f t="shared" si="111"/>
        <v>68337.348920630509</v>
      </c>
      <c r="AA443" s="35">
        <f t="shared" si="112"/>
        <v>1.0818402762251993</v>
      </c>
      <c r="AB443" s="36">
        <f t="shared" si="113"/>
        <v>131505.03681544244</v>
      </c>
      <c r="AC443" s="36">
        <f t="shared" si="114"/>
        <v>-5169.6610258185829</v>
      </c>
      <c r="AD443" s="18">
        <f t="shared" si="104"/>
        <v>41213</v>
      </c>
      <c r="AE443" s="18" t="str">
        <f t="shared" si="105"/>
        <v/>
      </c>
      <c r="AF443" s="18">
        <f t="shared" si="106"/>
        <v>44141</v>
      </c>
      <c r="AG443" s="18">
        <f t="shared" si="107"/>
        <v>50762</v>
      </c>
      <c r="AH443" s="18">
        <f t="shared" si="108"/>
        <v>54454</v>
      </c>
      <c r="AI443" s="102">
        <f t="shared" si="109"/>
        <v>47354.49691924193</v>
      </c>
      <c r="AJ443" s="39">
        <f t="shared" si="115"/>
        <v>6047.7760375199077</v>
      </c>
      <c r="AK443" s="35">
        <f t="shared" si="116"/>
        <v>0.12771281358629463</v>
      </c>
      <c r="AL443" s="34"/>
      <c r="AM443" s="42"/>
    </row>
    <row r="444" spans="1:39" s="17" customFormat="1" ht="93" customHeight="1" x14ac:dyDescent="0.25">
      <c r="A444" s="81">
        <v>441</v>
      </c>
      <c r="B444" s="82" t="s">
        <v>518</v>
      </c>
      <c r="C444" s="82" t="s">
        <v>1174</v>
      </c>
      <c r="D444" s="83" t="s">
        <v>1391</v>
      </c>
      <c r="E444" s="64">
        <v>2472941</v>
      </c>
      <c r="F444" s="65">
        <v>2472941</v>
      </c>
      <c r="G444" s="25" t="s">
        <v>1392</v>
      </c>
      <c r="H444" s="52" t="s">
        <v>1393</v>
      </c>
      <c r="I444" s="62">
        <v>2500000</v>
      </c>
      <c r="J444" s="66">
        <v>2500000</v>
      </c>
      <c r="K444" s="28" t="s">
        <v>1394</v>
      </c>
      <c r="L444" s="55" t="s">
        <v>1395</v>
      </c>
      <c r="M444" s="67">
        <v>2486124</v>
      </c>
      <c r="N444" s="68">
        <v>2486124</v>
      </c>
      <c r="O444" s="25" t="s">
        <v>1398</v>
      </c>
      <c r="P444" s="75" t="s">
        <v>1399</v>
      </c>
      <c r="Q444" s="69">
        <v>2859043</v>
      </c>
      <c r="R444" s="63">
        <v>2859043</v>
      </c>
      <c r="S444" s="24" t="s">
        <v>80</v>
      </c>
      <c r="T444" s="54" t="s">
        <v>81</v>
      </c>
      <c r="U444" s="18">
        <v>3066994</v>
      </c>
      <c r="V444" s="18">
        <v>3066994</v>
      </c>
      <c r="W444" s="18" t="s">
        <v>1396</v>
      </c>
      <c r="X444" s="77" t="s">
        <v>1397</v>
      </c>
      <c r="Y444" s="50">
        <f t="shared" si="110"/>
        <v>2666379.9358687494</v>
      </c>
      <c r="Z444" s="36">
        <f t="shared" si="111"/>
        <v>271402.69649600022</v>
      </c>
      <c r="AA444" s="35">
        <f t="shared" si="112"/>
        <v>0.10178695573163803</v>
      </c>
      <c r="AB444" s="36">
        <f t="shared" si="113"/>
        <v>2937782.6323647494</v>
      </c>
      <c r="AC444" s="36">
        <f t="shared" si="114"/>
        <v>2394977.2393727493</v>
      </c>
      <c r="AD444" s="18">
        <f t="shared" si="104"/>
        <v>2472941</v>
      </c>
      <c r="AE444" s="18">
        <f t="shared" si="105"/>
        <v>2500000</v>
      </c>
      <c r="AF444" s="18">
        <f t="shared" si="106"/>
        <v>2486124</v>
      </c>
      <c r="AG444" s="18">
        <f t="shared" si="107"/>
        <v>2859043</v>
      </c>
      <c r="AH444" s="18" t="str">
        <f t="shared" si="108"/>
        <v/>
      </c>
      <c r="AI444" s="102">
        <f t="shared" si="109"/>
        <v>2574686.2235827153</v>
      </c>
      <c r="AJ444" s="39">
        <f t="shared" si="115"/>
        <v>186671.22059028453</v>
      </c>
      <c r="AK444" s="35">
        <f t="shared" si="116"/>
        <v>7.2502512686974593E-2</v>
      </c>
      <c r="AL444" s="34"/>
      <c r="AM444" s="42"/>
    </row>
    <row r="445" spans="1:39" s="17" customFormat="1" ht="93" customHeight="1" x14ac:dyDescent="0.25">
      <c r="A445" s="81">
        <v>442</v>
      </c>
      <c r="B445" s="82" t="s">
        <v>519</v>
      </c>
      <c r="C445" s="82" t="s">
        <v>1175</v>
      </c>
      <c r="D445" s="83" t="s">
        <v>1391</v>
      </c>
      <c r="E445" s="64">
        <v>4404009</v>
      </c>
      <c r="F445" s="65">
        <v>4404009</v>
      </c>
      <c r="G445" s="25" t="s">
        <v>1392</v>
      </c>
      <c r="H445" s="52" t="s">
        <v>1393</v>
      </c>
      <c r="I445" s="62">
        <v>2800000</v>
      </c>
      <c r="J445" s="66">
        <v>2800000</v>
      </c>
      <c r="K445" s="28" t="s">
        <v>1394</v>
      </c>
      <c r="L445" s="55" t="s">
        <v>1395</v>
      </c>
      <c r="M445" s="67">
        <v>4716773</v>
      </c>
      <c r="N445" s="68">
        <v>4716773</v>
      </c>
      <c r="O445" s="25" t="s">
        <v>1398</v>
      </c>
      <c r="P445" s="75" t="s">
        <v>1399</v>
      </c>
      <c r="Q445" s="69">
        <v>5424289</v>
      </c>
      <c r="R445" s="63">
        <v>5424289</v>
      </c>
      <c r="S445" s="24" t="s">
        <v>80</v>
      </c>
      <c r="T445" s="54" t="s">
        <v>81</v>
      </c>
      <c r="U445" s="18">
        <v>2818823</v>
      </c>
      <c r="V445" s="18">
        <v>2818823</v>
      </c>
      <c r="W445" s="18" t="s">
        <v>1396</v>
      </c>
      <c r="X445" s="77" t="s">
        <v>1397</v>
      </c>
      <c r="Y445" s="50">
        <f t="shared" si="110"/>
        <v>3888770.9726233869</v>
      </c>
      <c r="Z445" s="36">
        <f t="shared" si="111"/>
        <v>1176370.7767762677</v>
      </c>
      <c r="AA445" s="35">
        <f t="shared" si="112"/>
        <v>0.30250451493744857</v>
      </c>
      <c r="AB445" s="36">
        <f t="shared" si="113"/>
        <v>5065141.7493996546</v>
      </c>
      <c r="AC445" s="36">
        <f t="shared" si="114"/>
        <v>2712400.1958471192</v>
      </c>
      <c r="AD445" s="18">
        <f t="shared" si="104"/>
        <v>4404009</v>
      </c>
      <c r="AE445" s="18">
        <f t="shared" si="105"/>
        <v>2800000</v>
      </c>
      <c r="AF445" s="18">
        <f t="shared" si="106"/>
        <v>4716773</v>
      </c>
      <c r="AG445" s="18" t="str">
        <f t="shared" si="107"/>
        <v/>
      </c>
      <c r="AH445" s="18">
        <f t="shared" si="108"/>
        <v>2818823</v>
      </c>
      <c r="AI445" s="102">
        <f t="shared" si="109"/>
        <v>3578324.7545222798</v>
      </c>
      <c r="AJ445" s="39">
        <f t="shared" si="115"/>
        <v>1018989.2086332007</v>
      </c>
      <c r="AK445" s="35">
        <f t="shared" si="116"/>
        <v>0.28476711269579547</v>
      </c>
      <c r="AL445" s="34"/>
      <c r="AM445" s="42"/>
    </row>
    <row r="446" spans="1:39" s="17" customFormat="1" ht="93" customHeight="1" x14ac:dyDescent="0.25">
      <c r="A446" s="81">
        <v>443</v>
      </c>
      <c r="B446" s="82" t="s">
        <v>520</v>
      </c>
      <c r="C446" s="82" t="s">
        <v>1176</v>
      </c>
      <c r="D446" s="83" t="s">
        <v>1391</v>
      </c>
      <c r="E446" s="64">
        <v>2865388</v>
      </c>
      <c r="F446" s="65">
        <v>2865388</v>
      </c>
      <c r="G446" s="25" t="s">
        <v>1392</v>
      </c>
      <c r="H446" s="52" t="s">
        <v>1393</v>
      </c>
      <c r="I446" s="62">
        <v>2800000</v>
      </c>
      <c r="J446" s="66">
        <v>2800000</v>
      </c>
      <c r="K446" s="28" t="s">
        <v>1394</v>
      </c>
      <c r="L446" s="55" t="s">
        <v>1395</v>
      </c>
      <c r="M446" s="67">
        <v>3068882</v>
      </c>
      <c r="N446" s="68">
        <v>3068882</v>
      </c>
      <c r="O446" s="25" t="s">
        <v>1398</v>
      </c>
      <c r="P446" s="75" t="s">
        <v>1399</v>
      </c>
      <c r="Q446" s="69">
        <v>3529215</v>
      </c>
      <c r="R446" s="63">
        <v>3529215</v>
      </c>
      <c r="S446" s="24" t="s">
        <v>80</v>
      </c>
      <c r="T446" s="54" t="s">
        <v>81</v>
      </c>
      <c r="U446" s="18">
        <v>3785911</v>
      </c>
      <c r="V446" s="18">
        <v>3785911</v>
      </c>
      <c r="W446" s="18" t="s">
        <v>1396</v>
      </c>
      <c r="X446" s="77" t="s">
        <v>1397</v>
      </c>
      <c r="Y446" s="50">
        <f t="shared" si="110"/>
        <v>3187381.4085177658</v>
      </c>
      <c r="Z446" s="36">
        <f t="shared" si="111"/>
        <v>430216.03400233609</v>
      </c>
      <c r="AA446" s="35">
        <f t="shared" si="112"/>
        <v>0.13497475791653071</v>
      </c>
      <c r="AB446" s="36">
        <f t="shared" si="113"/>
        <v>3617597.442520102</v>
      </c>
      <c r="AC446" s="36">
        <f t="shared" si="114"/>
        <v>2757165.3745154296</v>
      </c>
      <c r="AD446" s="18">
        <f t="shared" si="104"/>
        <v>2865388</v>
      </c>
      <c r="AE446" s="18">
        <f t="shared" si="105"/>
        <v>2800000</v>
      </c>
      <c r="AF446" s="18">
        <f t="shared" si="106"/>
        <v>3068882</v>
      </c>
      <c r="AG446" s="18">
        <f t="shared" si="107"/>
        <v>3529215</v>
      </c>
      <c r="AH446" s="18" t="str">
        <f t="shared" si="108"/>
        <v/>
      </c>
      <c r="AI446" s="102">
        <f t="shared" si="109"/>
        <v>3053162.6706507811</v>
      </c>
      <c r="AJ446" s="39">
        <f t="shared" si="115"/>
        <v>329432.61849567457</v>
      </c>
      <c r="AK446" s="35">
        <f t="shared" si="116"/>
        <v>0.10789880986768913</v>
      </c>
      <c r="AL446" s="34"/>
      <c r="AM446" s="42"/>
    </row>
    <row r="447" spans="1:39" s="17" customFormat="1" ht="93" customHeight="1" x14ac:dyDescent="0.25">
      <c r="A447" s="81">
        <v>444</v>
      </c>
      <c r="B447" s="82" t="s">
        <v>521</v>
      </c>
      <c r="C447" s="82" t="s">
        <v>1177</v>
      </c>
      <c r="D447" s="83" t="s">
        <v>1391</v>
      </c>
      <c r="E447" s="64">
        <v>3468460</v>
      </c>
      <c r="F447" s="65">
        <v>3468460</v>
      </c>
      <c r="G447" s="25" t="s">
        <v>1392</v>
      </c>
      <c r="H447" s="52" t="s">
        <v>1393</v>
      </c>
      <c r="I447" s="62">
        <v>3500000</v>
      </c>
      <c r="J447" s="66">
        <v>3500000</v>
      </c>
      <c r="K447" s="28" t="s">
        <v>1394</v>
      </c>
      <c r="L447" s="55" t="s">
        <v>1395</v>
      </c>
      <c r="M447" s="67">
        <v>3714783</v>
      </c>
      <c r="N447" s="68">
        <v>3714783</v>
      </c>
      <c r="O447" s="25" t="s">
        <v>1398</v>
      </c>
      <c r="P447" s="75" t="s">
        <v>1399</v>
      </c>
      <c r="Q447" s="69">
        <v>4272000</v>
      </c>
      <c r="R447" s="63">
        <v>4272000</v>
      </c>
      <c r="S447" s="24" t="s">
        <v>80</v>
      </c>
      <c r="T447" s="54" t="s">
        <v>81</v>
      </c>
      <c r="U447" s="18">
        <v>4582723</v>
      </c>
      <c r="V447" s="18">
        <v>4582723</v>
      </c>
      <c r="W447" s="18" t="s">
        <v>1396</v>
      </c>
      <c r="X447" s="77" t="s">
        <v>1397</v>
      </c>
      <c r="Y447" s="50">
        <f t="shared" si="110"/>
        <v>3883100.2878315528</v>
      </c>
      <c r="Z447" s="36">
        <f t="shared" si="111"/>
        <v>496169.96079639811</v>
      </c>
      <c r="AA447" s="35">
        <f t="shared" si="112"/>
        <v>0.1277767567196868</v>
      </c>
      <c r="AB447" s="36">
        <f t="shared" si="113"/>
        <v>4379270.2486279514</v>
      </c>
      <c r="AC447" s="36">
        <f t="shared" si="114"/>
        <v>3386930.3270351547</v>
      </c>
      <c r="AD447" s="18">
        <f t="shared" si="104"/>
        <v>3468460</v>
      </c>
      <c r="AE447" s="18">
        <f t="shared" si="105"/>
        <v>3500000</v>
      </c>
      <c r="AF447" s="18">
        <f t="shared" si="106"/>
        <v>3714783</v>
      </c>
      <c r="AG447" s="18">
        <f t="shared" si="107"/>
        <v>4272000</v>
      </c>
      <c r="AH447" s="18" t="str">
        <f t="shared" si="108"/>
        <v/>
      </c>
      <c r="AI447" s="102">
        <f t="shared" si="109"/>
        <v>3725566.8194353436</v>
      </c>
      <c r="AJ447" s="39">
        <f t="shared" si="115"/>
        <v>371926.61078352091</v>
      </c>
      <c r="AK447" s="35">
        <f t="shared" si="116"/>
        <v>9.9830879114360116E-2</v>
      </c>
      <c r="AL447" s="34"/>
      <c r="AM447" s="42"/>
    </row>
    <row r="448" spans="1:39" s="17" customFormat="1" ht="93" customHeight="1" x14ac:dyDescent="0.25">
      <c r="A448" s="81">
        <v>445</v>
      </c>
      <c r="B448" s="82" t="s">
        <v>522</v>
      </c>
      <c r="C448" s="82" t="s">
        <v>1178</v>
      </c>
      <c r="D448" s="83" t="s">
        <v>1391</v>
      </c>
      <c r="E448" s="64">
        <v>7511147</v>
      </c>
      <c r="F448" s="65">
        <v>7511147</v>
      </c>
      <c r="G448" s="25" t="s">
        <v>1392</v>
      </c>
      <c r="H448" s="52" t="s">
        <v>1393</v>
      </c>
      <c r="I448" s="62">
        <v>3900000</v>
      </c>
      <c r="J448" s="66">
        <v>3900000</v>
      </c>
      <c r="K448" s="28" t="s">
        <v>1394</v>
      </c>
      <c r="L448" s="55" t="s">
        <v>1395</v>
      </c>
      <c r="M448" s="67">
        <v>8044575</v>
      </c>
      <c r="N448" s="68">
        <v>8044575</v>
      </c>
      <c r="O448" s="25" t="s">
        <v>1398</v>
      </c>
      <c r="P448" s="75" t="s">
        <v>1399</v>
      </c>
      <c r="Q448" s="69">
        <v>9251261</v>
      </c>
      <c r="R448" s="63">
        <v>9251261</v>
      </c>
      <c r="S448" s="24" t="s">
        <v>80</v>
      </c>
      <c r="T448" s="54" t="s">
        <v>81</v>
      </c>
      <c r="U448" s="18">
        <v>6924148</v>
      </c>
      <c r="V448" s="18">
        <v>6924148</v>
      </c>
      <c r="W448" s="18" t="s">
        <v>1396</v>
      </c>
      <c r="X448" s="77" t="s">
        <v>1397</v>
      </c>
      <c r="Y448" s="50">
        <f t="shared" si="110"/>
        <v>6851225.30790467</v>
      </c>
      <c r="Z448" s="36">
        <f t="shared" si="111"/>
        <v>1997290.1976444742</v>
      </c>
      <c r="AA448" s="35">
        <f t="shared" si="112"/>
        <v>0.29152306454439336</v>
      </c>
      <c r="AB448" s="36">
        <f t="shared" si="113"/>
        <v>8848515.505549144</v>
      </c>
      <c r="AC448" s="36">
        <f t="shared" si="114"/>
        <v>4853935.110260196</v>
      </c>
      <c r="AD448" s="18">
        <f t="shared" si="104"/>
        <v>7511147</v>
      </c>
      <c r="AE448" s="18" t="str">
        <f t="shared" si="105"/>
        <v/>
      </c>
      <c r="AF448" s="18">
        <f t="shared" si="106"/>
        <v>8044575</v>
      </c>
      <c r="AG448" s="18" t="str">
        <f t="shared" si="107"/>
        <v/>
      </c>
      <c r="AH448" s="18">
        <f t="shared" si="108"/>
        <v>6924148</v>
      </c>
      <c r="AI448" s="102">
        <f t="shared" si="109"/>
        <v>7479258.9459059527</v>
      </c>
      <c r="AJ448" s="39">
        <f t="shared" si="115"/>
        <v>560426.90863216051</v>
      </c>
      <c r="AK448" s="35">
        <f t="shared" si="116"/>
        <v>7.4930807007147521E-2</v>
      </c>
      <c r="AL448" s="34"/>
      <c r="AM448" s="42"/>
    </row>
    <row r="449" spans="1:39" s="17" customFormat="1" ht="93" customHeight="1" x14ac:dyDescent="0.25">
      <c r="A449" s="81">
        <v>446</v>
      </c>
      <c r="B449" s="82" t="s">
        <v>523</v>
      </c>
      <c r="C449" s="82" t="s">
        <v>1179</v>
      </c>
      <c r="D449" s="83" t="s">
        <v>1391</v>
      </c>
      <c r="E449" s="64">
        <v>5160586</v>
      </c>
      <c r="F449" s="65">
        <v>5160586</v>
      </c>
      <c r="G449" s="25" t="s">
        <v>1392</v>
      </c>
      <c r="H449" s="52" t="s">
        <v>1393</v>
      </c>
      <c r="I449" s="62">
        <v>3900000</v>
      </c>
      <c r="J449" s="66">
        <v>3900000</v>
      </c>
      <c r="K449" s="28" t="s">
        <v>1394</v>
      </c>
      <c r="L449" s="55" t="s">
        <v>1395</v>
      </c>
      <c r="M449" s="67">
        <v>5527081</v>
      </c>
      <c r="N449" s="68">
        <v>5527081</v>
      </c>
      <c r="O449" s="25" t="s">
        <v>1398</v>
      </c>
      <c r="P449" s="75" t="s">
        <v>1399</v>
      </c>
      <c r="Q449" s="69">
        <v>6356143</v>
      </c>
      <c r="R449" s="63">
        <v>6356143</v>
      </c>
      <c r="S449" s="24" t="s">
        <v>80</v>
      </c>
      <c r="T449" s="54" t="s">
        <v>81</v>
      </c>
      <c r="U449" s="18">
        <v>7218454</v>
      </c>
      <c r="V449" s="18">
        <v>7218454</v>
      </c>
      <c r="W449" s="18" t="s">
        <v>1396</v>
      </c>
      <c r="X449" s="77" t="s">
        <v>1397</v>
      </c>
      <c r="Y449" s="50">
        <f t="shared" si="110"/>
        <v>5515431.0758839566</v>
      </c>
      <c r="Z449" s="36">
        <f t="shared" si="111"/>
        <v>1252425.7971415725</v>
      </c>
      <c r="AA449" s="35">
        <f t="shared" si="112"/>
        <v>0.22707668356472871</v>
      </c>
      <c r="AB449" s="36">
        <f t="shared" si="113"/>
        <v>6767856.8730255291</v>
      </c>
      <c r="AC449" s="36">
        <f t="shared" si="114"/>
        <v>4263005.2787423842</v>
      </c>
      <c r="AD449" s="18">
        <f t="shared" si="104"/>
        <v>5160586</v>
      </c>
      <c r="AE449" s="18" t="str">
        <f t="shared" si="105"/>
        <v/>
      </c>
      <c r="AF449" s="18">
        <f t="shared" si="106"/>
        <v>5527081</v>
      </c>
      <c r="AG449" s="18">
        <f t="shared" si="107"/>
        <v>6356143</v>
      </c>
      <c r="AH449" s="18" t="str">
        <f t="shared" si="108"/>
        <v/>
      </c>
      <c r="AI449" s="102">
        <f t="shared" si="109"/>
        <v>5659735.9430325646</v>
      </c>
      <c r="AJ449" s="39">
        <f t="shared" si="115"/>
        <v>612511.07814716303</v>
      </c>
      <c r="AK449" s="35">
        <f t="shared" si="116"/>
        <v>0.10822255389868439</v>
      </c>
      <c r="AL449" s="34"/>
      <c r="AM449" s="42"/>
    </row>
    <row r="450" spans="1:39" s="17" customFormat="1" ht="93" customHeight="1" x14ac:dyDescent="0.25">
      <c r="A450" s="81">
        <v>447</v>
      </c>
      <c r="B450" s="82" t="s">
        <v>524</v>
      </c>
      <c r="C450" s="82" t="s">
        <v>1180</v>
      </c>
      <c r="D450" s="83" t="s">
        <v>1391</v>
      </c>
      <c r="E450" s="64">
        <v>4907532</v>
      </c>
      <c r="F450" s="65">
        <v>4907532</v>
      </c>
      <c r="G450" s="25" t="s">
        <v>1392</v>
      </c>
      <c r="H450" s="52" t="s">
        <v>1393</v>
      </c>
      <c r="I450" s="62">
        <v>4500000</v>
      </c>
      <c r="J450" s="66">
        <v>4500000</v>
      </c>
      <c r="K450" s="28" t="s">
        <v>1394</v>
      </c>
      <c r="L450" s="55" t="s">
        <v>1395</v>
      </c>
      <c r="M450" s="67">
        <v>5256056</v>
      </c>
      <c r="N450" s="68">
        <v>5256056</v>
      </c>
      <c r="O450" s="25" t="s">
        <v>1398</v>
      </c>
      <c r="P450" s="75" t="s">
        <v>1399</v>
      </c>
      <c r="Q450" s="69">
        <v>6044464</v>
      </c>
      <c r="R450" s="63">
        <v>6044464</v>
      </c>
      <c r="S450" s="24" t="s">
        <v>80</v>
      </c>
      <c r="T450" s="54" t="s">
        <v>81</v>
      </c>
      <c r="U450" s="18">
        <v>6984106</v>
      </c>
      <c r="V450" s="18">
        <v>6984106</v>
      </c>
      <c r="W450" s="18" t="s">
        <v>1396</v>
      </c>
      <c r="X450" s="77" t="s">
        <v>1397</v>
      </c>
      <c r="Y450" s="50">
        <f t="shared" si="110"/>
        <v>5470674.1925553409</v>
      </c>
      <c r="Z450" s="36">
        <f t="shared" si="111"/>
        <v>987693.49158774805</v>
      </c>
      <c r="AA450" s="35">
        <f t="shared" si="112"/>
        <v>0.18054328531058042</v>
      </c>
      <c r="AB450" s="36">
        <f t="shared" si="113"/>
        <v>6458367.6841430888</v>
      </c>
      <c r="AC450" s="36">
        <f t="shared" si="114"/>
        <v>4482980.7009675931</v>
      </c>
      <c r="AD450" s="18">
        <f t="shared" si="104"/>
        <v>4907532</v>
      </c>
      <c r="AE450" s="18">
        <f t="shared" si="105"/>
        <v>4500000</v>
      </c>
      <c r="AF450" s="18">
        <f t="shared" si="106"/>
        <v>5256056</v>
      </c>
      <c r="AG450" s="18">
        <f t="shared" si="107"/>
        <v>6044464</v>
      </c>
      <c r="AH450" s="18" t="str">
        <f t="shared" si="108"/>
        <v/>
      </c>
      <c r="AI450" s="102">
        <f t="shared" si="109"/>
        <v>5146634.8710073112</v>
      </c>
      <c r="AJ450" s="39">
        <f t="shared" si="115"/>
        <v>655663.94969272683</v>
      </c>
      <c r="AK450" s="35">
        <f t="shared" si="116"/>
        <v>0.12739663219287184</v>
      </c>
      <c r="AL450" s="34"/>
      <c r="AM450" s="42"/>
    </row>
    <row r="451" spans="1:39" s="17" customFormat="1" ht="93" customHeight="1" x14ac:dyDescent="0.25">
      <c r="A451" s="81">
        <v>448</v>
      </c>
      <c r="B451" s="82" t="s">
        <v>525</v>
      </c>
      <c r="C451" s="82" t="s">
        <v>1181</v>
      </c>
      <c r="D451" s="83" t="s">
        <v>1391</v>
      </c>
      <c r="E451" s="64">
        <v>8887330</v>
      </c>
      <c r="F451" s="65">
        <v>8887330</v>
      </c>
      <c r="G451" s="25" t="s">
        <v>1392</v>
      </c>
      <c r="H451" s="52" t="s">
        <v>1393</v>
      </c>
      <c r="I451" s="62">
        <v>6000000</v>
      </c>
      <c r="J451" s="66">
        <v>6000000</v>
      </c>
      <c r="K451" s="28" t="s">
        <v>1394</v>
      </c>
      <c r="L451" s="55" t="s">
        <v>1395</v>
      </c>
      <c r="M451" s="67">
        <v>9518492</v>
      </c>
      <c r="N451" s="68">
        <v>9518492</v>
      </c>
      <c r="O451" s="25" t="s">
        <v>1398</v>
      </c>
      <c r="P451" s="75" t="s">
        <v>1399</v>
      </c>
      <c r="Q451" s="69">
        <v>10946265</v>
      </c>
      <c r="R451" s="63">
        <v>10946265</v>
      </c>
      <c r="S451" s="24" t="s">
        <v>80</v>
      </c>
      <c r="T451" s="54" t="s">
        <v>81</v>
      </c>
      <c r="U451" s="18">
        <v>7742438</v>
      </c>
      <c r="V451" s="18">
        <v>7742438</v>
      </c>
      <c r="W451" s="18" t="s">
        <v>1396</v>
      </c>
      <c r="X451" s="77" t="s">
        <v>1397</v>
      </c>
      <c r="Y451" s="50">
        <f t="shared" si="110"/>
        <v>8447474.3167979177</v>
      </c>
      <c r="Z451" s="36">
        <f t="shared" si="111"/>
        <v>1865795.4819532069</v>
      </c>
      <c r="AA451" s="35">
        <f t="shared" si="112"/>
        <v>0.22087021658568967</v>
      </c>
      <c r="AB451" s="36">
        <f t="shared" si="113"/>
        <v>10313269.798751125</v>
      </c>
      <c r="AC451" s="36">
        <f t="shared" si="114"/>
        <v>6581678.8348447103</v>
      </c>
      <c r="AD451" s="18">
        <f t="shared" si="104"/>
        <v>8887330</v>
      </c>
      <c r="AE451" s="18" t="str">
        <f t="shared" si="105"/>
        <v/>
      </c>
      <c r="AF451" s="18">
        <f t="shared" si="106"/>
        <v>9518492</v>
      </c>
      <c r="AG451" s="18" t="str">
        <f t="shared" si="107"/>
        <v/>
      </c>
      <c r="AH451" s="18">
        <f t="shared" si="108"/>
        <v>7742438</v>
      </c>
      <c r="AI451" s="102">
        <f t="shared" si="109"/>
        <v>8684384.9091380294</v>
      </c>
      <c r="AJ451" s="39">
        <f t="shared" si="115"/>
        <v>900325.03138440696</v>
      </c>
      <c r="AK451" s="35">
        <f t="shared" si="116"/>
        <v>0.1036717097185607</v>
      </c>
      <c r="AL451" s="34"/>
      <c r="AM451" s="42"/>
    </row>
    <row r="452" spans="1:39" s="17" customFormat="1" ht="93" customHeight="1" x14ac:dyDescent="0.25">
      <c r="A452" s="81">
        <v>449</v>
      </c>
      <c r="B452" s="82" t="s">
        <v>526</v>
      </c>
      <c r="C452" s="82" t="s">
        <v>1182</v>
      </c>
      <c r="D452" s="83" t="s">
        <v>1391</v>
      </c>
      <c r="E452" s="64">
        <v>9452050</v>
      </c>
      <c r="F452" s="65">
        <v>9452050</v>
      </c>
      <c r="G452" s="25" t="s">
        <v>1392</v>
      </c>
      <c r="H452" s="52" t="s">
        <v>1393</v>
      </c>
      <c r="I452" s="62">
        <v>5900000</v>
      </c>
      <c r="J452" s="66">
        <v>5900000</v>
      </c>
      <c r="K452" s="28" t="s">
        <v>1394</v>
      </c>
      <c r="L452" s="55" t="s">
        <v>1395</v>
      </c>
      <c r="M452" s="67">
        <v>10123317</v>
      </c>
      <c r="N452" s="68">
        <v>10123317</v>
      </c>
      <c r="O452" s="25" t="s">
        <v>1398</v>
      </c>
      <c r="P452" s="75" t="s">
        <v>1399</v>
      </c>
      <c r="Q452" s="69">
        <v>11641814</v>
      </c>
      <c r="R452" s="63">
        <v>11641814</v>
      </c>
      <c r="S452" s="24" t="s">
        <v>80</v>
      </c>
      <c r="T452" s="54" t="s">
        <v>81</v>
      </c>
      <c r="U452" s="18">
        <v>8188578</v>
      </c>
      <c r="V452" s="18">
        <v>8188578</v>
      </c>
      <c r="W452" s="18" t="s">
        <v>1396</v>
      </c>
      <c r="X452" s="77" t="s">
        <v>1397</v>
      </c>
      <c r="Y452" s="50">
        <f t="shared" si="110"/>
        <v>8834581.8965326454</v>
      </c>
      <c r="Z452" s="36">
        <f t="shared" si="111"/>
        <v>2161890.3443776243</v>
      </c>
      <c r="AA452" s="35">
        <f t="shared" si="112"/>
        <v>0.24470771449027065</v>
      </c>
      <c r="AB452" s="36">
        <f t="shared" si="113"/>
        <v>10996472.240910269</v>
      </c>
      <c r="AC452" s="36">
        <f t="shared" si="114"/>
        <v>6672691.5521550216</v>
      </c>
      <c r="AD452" s="18">
        <f t="shared" si="104"/>
        <v>9452050</v>
      </c>
      <c r="AE452" s="18" t="str">
        <f t="shared" si="105"/>
        <v/>
      </c>
      <c r="AF452" s="18">
        <f t="shared" si="106"/>
        <v>10123317</v>
      </c>
      <c r="AG452" s="18" t="str">
        <f t="shared" si="107"/>
        <v/>
      </c>
      <c r="AH452" s="18">
        <f t="shared" si="108"/>
        <v>8188578</v>
      </c>
      <c r="AI452" s="102">
        <f t="shared" si="109"/>
        <v>9219041.6918464135</v>
      </c>
      <c r="AJ452" s="39">
        <f t="shared" si="115"/>
        <v>982359.05504674476</v>
      </c>
      <c r="AK452" s="35">
        <f t="shared" si="116"/>
        <v>0.10655761063707646</v>
      </c>
      <c r="AL452" s="34"/>
      <c r="AM452" s="42"/>
    </row>
    <row r="453" spans="1:39" s="17" customFormat="1" ht="93" customHeight="1" x14ac:dyDescent="0.25">
      <c r="A453" s="81">
        <v>450</v>
      </c>
      <c r="B453" s="82" t="s">
        <v>527</v>
      </c>
      <c r="C453" s="82" t="s">
        <v>1183</v>
      </c>
      <c r="D453" s="83" t="s">
        <v>1391</v>
      </c>
      <c r="E453" s="64">
        <v>6707950</v>
      </c>
      <c r="F453" s="65">
        <v>6707950</v>
      </c>
      <c r="G453" s="25" t="s">
        <v>1392</v>
      </c>
      <c r="H453" s="52" t="s">
        <v>1393</v>
      </c>
      <c r="I453" s="62">
        <v>6500000</v>
      </c>
      <c r="J453" s="66">
        <v>6500000</v>
      </c>
      <c r="K453" s="28" t="s">
        <v>1394</v>
      </c>
      <c r="L453" s="55" t="s">
        <v>1395</v>
      </c>
      <c r="M453" s="67">
        <v>7184336</v>
      </c>
      <c r="N453" s="68">
        <v>7184336</v>
      </c>
      <c r="O453" s="25" t="s">
        <v>1398</v>
      </c>
      <c r="P453" s="75" t="s">
        <v>1399</v>
      </c>
      <c r="Q453" s="69">
        <v>8261986</v>
      </c>
      <c r="R453" s="63">
        <v>8261986</v>
      </c>
      <c r="S453" s="24" t="s">
        <v>80</v>
      </c>
      <c r="T453" s="54" t="s">
        <v>81</v>
      </c>
      <c r="U453" s="18">
        <v>8862919</v>
      </c>
      <c r="V453" s="18">
        <v>8862919</v>
      </c>
      <c r="W453" s="18" t="s">
        <v>1396</v>
      </c>
      <c r="X453" s="77" t="s">
        <v>1397</v>
      </c>
      <c r="Y453" s="50">
        <f t="shared" si="110"/>
        <v>7449209.8482134724</v>
      </c>
      <c r="Z453" s="36">
        <f t="shared" si="111"/>
        <v>1020428.6748784567</v>
      </c>
      <c r="AA453" s="35">
        <f t="shared" si="112"/>
        <v>0.13698482062808096</v>
      </c>
      <c r="AB453" s="36">
        <f t="shared" si="113"/>
        <v>8469638.523091929</v>
      </c>
      <c r="AC453" s="36">
        <f t="shared" si="114"/>
        <v>6428781.1733350158</v>
      </c>
      <c r="AD453" s="18">
        <f t="shared" si="104"/>
        <v>6707950</v>
      </c>
      <c r="AE453" s="18">
        <f t="shared" si="105"/>
        <v>6500000</v>
      </c>
      <c r="AF453" s="18">
        <f t="shared" si="106"/>
        <v>7184336</v>
      </c>
      <c r="AG453" s="18">
        <f t="shared" si="107"/>
        <v>8261986</v>
      </c>
      <c r="AH453" s="18" t="str">
        <f t="shared" si="108"/>
        <v/>
      </c>
      <c r="AI453" s="102">
        <f t="shared" si="109"/>
        <v>7132529.3246241305</v>
      </c>
      <c r="AJ453" s="39">
        <f t="shared" si="115"/>
        <v>786312.84382574691</v>
      </c>
      <c r="AK453" s="35">
        <f t="shared" si="116"/>
        <v>0.11024319817530985</v>
      </c>
      <c r="AL453" s="34"/>
      <c r="AM453" s="42"/>
    </row>
    <row r="454" spans="1:39" s="17" customFormat="1" ht="93" customHeight="1" x14ac:dyDescent="0.25">
      <c r="A454" s="81">
        <v>451</v>
      </c>
      <c r="B454" s="82" t="s">
        <v>528</v>
      </c>
      <c r="C454" s="82" t="s">
        <v>1184</v>
      </c>
      <c r="D454" s="83" t="s">
        <v>1391</v>
      </c>
      <c r="E454" s="64">
        <v>8798785</v>
      </c>
      <c r="F454" s="65">
        <v>8798785</v>
      </c>
      <c r="G454" s="25" t="s">
        <v>1392</v>
      </c>
      <c r="H454" s="52" t="s">
        <v>1393</v>
      </c>
      <c r="I454" s="62">
        <v>7500000</v>
      </c>
      <c r="J454" s="66">
        <v>7500000</v>
      </c>
      <c r="K454" s="28" t="s">
        <v>1394</v>
      </c>
      <c r="L454" s="55" t="s">
        <v>1395</v>
      </c>
      <c r="M454" s="67">
        <v>9423657</v>
      </c>
      <c r="N454" s="68">
        <v>9423657</v>
      </c>
      <c r="O454" s="25" t="s">
        <v>1398</v>
      </c>
      <c r="P454" s="75" t="s">
        <v>1399</v>
      </c>
      <c r="Q454" s="69">
        <v>10837206</v>
      </c>
      <c r="R454" s="63">
        <v>10837206</v>
      </c>
      <c r="S454" s="24" t="s">
        <v>80</v>
      </c>
      <c r="T454" s="54" t="s">
        <v>81</v>
      </c>
      <c r="U454" s="18">
        <v>9625446</v>
      </c>
      <c r="V454" s="18">
        <v>9625446</v>
      </c>
      <c r="W454" s="18" t="s">
        <v>1396</v>
      </c>
      <c r="X454" s="77" t="s">
        <v>1397</v>
      </c>
      <c r="Y454" s="50">
        <f t="shared" si="110"/>
        <v>9170823.3071892373</v>
      </c>
      <c r="Z454" s="36">
        <f t="shared" si="111"/>
        <v>1220204.0564449469</v>
      </c>
      <c r="AA454" s="35">
        <f t="shared" si="112"/>
        <v>0.1330528367598576</v>
      </c>
      <c r="AB454" s="36">
        <f t="shared" si="113"/>
        <v>10391027.363634184</v>
      </c>
      <c r="AC454" s="36">
        <f t="shared" si="114"/>
        <v>7950619.2507442906</v>
      </c>
      <c r="AD454" s="18">
        <f t="shared" si="104"/>
        <v>8798785</v>
      </c>
      <c r="AE454" s="18" t="str">
        <f t="shared" si="105"/>
        <v/>
      </c>
      <c r="AF454" s="18">
        <f t="shared" si="106"/>
        <v>9423657</v>
      </c>
      <c r="AG454" s="18" t="str">
        <f t="shared" si="107"/>
        <v/>
      </c>
      <c r="AH454" s="18">
        <f t="shared" si="108"/>
        <v>9625446</v>
      </c>
      <c r="AI454" s="102">
        <f t="shared" si="109"/>
        <v>9275863.4340596627</v>
      </c>
      <c r="AJ454" s="39">
        <f t="shared" si="115"/>
        <v>430997.33677174081</v>
      </c>
      <c r="AK454" s="35">
        <f t="shared" si="116"/>
        <v>4.6464390063051093E-2</v>
      </c>
      <c r="AL454" s="34"/>
      <c r="AM454" s="42"/>
    </row>
    <row r="455" spans="1:39" s="17" customFormat="1" ht="93" customHeight="1" x14ac:dyDescent="0.25">
      <c r="A455" s="81">
        <v>452</v>
      </c>
      <c r="B455" s="82" t="s">
        <v>529</v>
      </c>
      <c r="C455" s="82" t="s">
        <v>1185</v>
      </c>
      <c r="D455" s="83" t="s">
        <v>1391</v>
      </c>
      <c r="E455" s="64">
        <v>3881102</v>
      </c>
      <c r="F455" s="65">
        <v>3881102</v>
      </c>
      <c r="G455" s="25" t="s">
        <v>1392</v>
      </c>
      <c r="H455" s="52" t="s">
        <v>1393</v>
      </c>
      <c r="I455" s="62">
        <v>8000000</v>
      </c>
      <c r="J455" s="66">
        <v>8000000</v>
      </c>
      <c r="K455" s="28" t="s">
        <v>1394</v>
      </c>
      <c r="L455" s="55" t="s">
        <v>1395</v>
      </c>
      <c r="M455" s="67">
        <v>4156731</v>
      </c>
      <c r="N455" s="68">
        <v>4156731</v>
      </c>
      <c r="O455" s="25" t="s">
        <v>1398</v>
      </c>
      <c r="P455" s="75" t="s">
        <v>1399</v>
      </c>
      <c r="Q455" s="69">
        <v>4780240</v>
      </c>
      <c r="R455" s="63">
        <v>4780240</v>
      </c>
      <c r="S455" s="24" t="s">
        <v>80</v>
      </c>
      <c r="T455" s="54" t="s">
        <v>81</v>
      </c>
      <c r="U455" s="18">
        <v>5127929</v>
      </c>
      <c r="V455" s="18">
        <v>5127929</v>
      </c>
      <c r="W455" s="18" t="s">
        <v>1396</v>
      </c>
      <c r="X455" s="77" t="s">
        <v>1397</v>
      </c>
      <c r="Y455" s="50">
        <f t="shared" si="110"/>
        <v>5012307.8133165017</v>
      </c>
      <c r="Z455" s="36">
        <f t="shared" si="111"/>
        <v>1646869.1258419112</v>
      </c>
      <c r="AA455" s="35">
        <f t="shared" si="112"/>
        <v>0.32856504172919593</v>
      </c>
      <c r="AB455" s="36">
        <f t="shared" si="113"/>
        <v>6659176.9391584126</v>
      </c>
      <c r="AC455" s="36">
        <f t="shared" si="114"/>
        <v>3365438.6874745907</v>
      </c>
      <c r="AD455" s="18">
        <f t="shared" si="104"/>
        <v>3881102</v>
      </c>
      <c r="AE455" s="18" t="str">
        <f t="shared" si="105"/>
        <v/>
      </c>
      <c r="AF455" s="18">
        <f t="shared" si="106"/>
        <v>4156731</v>
      </c>
      <c r="AG455" s="18">
        <f t="shared" si="107"/>
        <v>4780240</v>
      </c>
      <c r="AH455" s="18">
        <f t="shared" si="108"/>
        <v>5127929</v>
      </c>
      <c r="AI455" s="102">
        <f t="shared" si="109"/>
        <v>4459381.9384150961</v>
      </c>
      <c r="AJ455" s="39">
        <f t="shared" si="115"/>
        <v>569493.5414924972</v>
      </c>
      <c r="AK455" s="35">
        <f t="shared" si="116"/>
        <v>0.12770683232728441</v>
      </c>
      <c r="AL455" s="34"/>
      <c r="AM455" s="42"/>
    </row>
    <row r="456" spans="1:39" s="17" customFormat="1" ht="93" customHeight="1" x14ac:dyDescent="0.25">
      <c r="A456" s="81">
        <v>453</v>
      </c>
      <c r="B456" s="82" t="s">
        <v>530</v>
      </c>
      <c r="C456" s="82" t="s">
        <v>1186</v>
      </c>
      <c r="D456" s="83" t="s">
        <v>1391</v>
      </c>
      <c r="E456" s="64">
        <v>5184011</v>
      </c>
      <c r="F456" s="65">
        <v>5184011</v>
      </c>
      <c r="G456" s="25" t="s">
        <v>1392</v>
      </c>
      <c r="H456" s="52" t="s">
        <v>1393</v>
      </c>
      <c r="I456" s="62">
        <v>10000000</v>
      </c>
      <c r="J456" s="66">
        <v>10000000</v>
      </c>
      <c r="K456" s="28" t="s">
        <v>1394</v>
      </c>
      <c r="L456" s="55" t="s">
        <v>1395</v>
      </c>
      <c r="M456" s="67">
        <v>5552169</v>
      </c>
      <c r="N456" s="68">
        <v>5552169</v>
      </c>
      <c r="O456" s="25" t="s">
        <v>1398</v>
      </c>
      <c r="P456" s="75" t="s">
        <v>1399</v>
      </c>
      <c r="Q456" s="69">
        <v>6384994</v>
      </c>
      <c r="R456" s="63">
        <v>6384994</v>
      </c>
      <c r="S456" s="24" t="s">
        <v>80</v>
      </c>
      <c r="T456" s="54" t="s">
        <v>81</v>
      </c>
      <c r="U456" s="18">
        <v>6849405</v>
      </c>
      <c r="V456" s="18">
        <v>6849405</v>
      </c>
      <c r="W456" s="18" t="s">
        <v>1396</v>
      </c>
      <c r="X456" s="77" t="s">
        <v>1397</v>
      </c>
      <c r="Y456" s="50">
        <f t="shared" si="110"/>
        <v>6606757.802269402</v>
      </c>
      <c r="Z456" s="36">
        <f t="shared" si="111"/>
        <v>1909384.7417227633</v>
      </c>
      <c r="AA456" s="35">
        <f t="shared" si="112"/>
        <v>0.28900480369764653</v>
      </c>
      <c r="AB456" s="36">
        <f t="shared" si="113"/>
        <v>8516142.5439921655</v>
      </c>
      <c r="AC456" s="36">
        <f t="shared" si="114"/>
        <v>4697373.0605466384</v>
      </c>
      <c r="AD456" s="18">
        <f t="shared" si="104"/>
        <v>5184011</v>
      </c>
      <c r="AE456" s="18" t="str">
        <f t="shared" si="105"/>
        <v/>
      </c>
      <c r="AF456" s="18">
        <f t="shared" si="106"/>
        <v>5552169</v>
      </c>
      <c r="AG456" s="18">
        <f t="shared" si="107"/>
        <v>6384994</v>
      </c>
      <c r="AH456" s="18">
        <f t="shared" si="108"/>
        <v>6849405</v>
      </c>
      <c r="AI456" s="102">
        <f t="shared" si="109"/>
        <v>5956422.3264418533</v>
      </c>
      <c r="AJ456" s="39">
        <f t="shared" si="115"/>
        <v>760675.90293824649</v>
      </c>
      <c r="AK456" s="35">
        <f t="shared" si="116"/>
        <v>0.12770684502363791</v>
      </c>
      <c r="AL456" s="34"/>
      <c r="AM456" s="42"/>
    </row>
    <row r="457" spans="1:39" s="17" customFormat="1" ht="93" customHeight="1" x14ac:dyDescent="0.25">
      <c r="A457" s="81">
        <v>454</v>
      </c>
      <c r="B457" s="82" t="s">
        <v>531</v>
      </c>
      <c r="C457" s="82" t="s">
        <v>1187</v>
      </c>
      <c r="D457" s="83" t="s">
        <v>1391</v>
      </c>
      <c r="E457" s="64">
        <v>8935602</v>
      </c>
      <c r="F457" s="65">
        <v>8935602</v>
      </c>
      <c r="G457" s="25" t="s">
        <v>1392</v>
      </c>
      <c r="H457" s="52" t="s">
        <v>1393</v>
      </c>
      <c r="I457" s="62">
        <v>12000000</v>
      </c>
      <c r="J457" s="66">
        <v>12000000</v>
      </c>
      <c r="K457" s="28" t="s">
        <v>1394</v>
      </c>
      <c r="L457" s="55" t="s">
        <v>1395</v>
      </c>
      <c r="M457" s="67">
        <v>9570191</v>
      </c>
      <c r="N457" s="68">
        <v>9570191</v>
      </c>
      <c r="O457" s="25" t="s">
        <v>1398</v>
      </c>
      <c r="P457" s="75" t="s">
        <v>1399</v>
      </c>
      <c r="Q457" s="69">
        <v>11005720</v>
      </c>
      <c r="R457" s="63">
        <v>11005720</v>
      </c>
      <c r="S457" s="24" t="s">
        <v>80</v>
      </c>
      <c r="T457" s="54" t="s">
        <v>81</v>
      </c>
      <c r="U457" s="18">
        <v>8806218</v>
      </c>
      <c r="V457" s="18">
        <v>8806218</v>
      </c>
      <c r="W457" s="18" t="s">
        <v>1396</v>
      </c>
      <c r="X457" s="77" t="s">
        <v>1397</v>
      </c>
      <c r="Y457" s="50">
        <f t="shared" si="110"/>
        <v>9989108.0772862155</v>
      </c>
      <c r="Z457" s="36">
        <f t="shared" si="111"/>
        <v>1390510.3796031885</v>
      </c>
      <c r="AA457" s="35">
        <f t="shared" si="112"/>
        <v>0.13920265641784452</v>
      </c>
      <c r="AB457" s="36">
        <f t="shared" si="113"/>
        <v>11379618.456889404</v>
      </c>
      <c r="AC457" s="36">
        <f t="shared" si="114"/>
        <v>8598597.697683027</v>
      </c>
      <c r="AD457" s="18">
        <f t="shared" ref="AD457:AD520" si="117">IF(((IF(AND(F457&lt;=$AB457,F457&gt;=$AC457),F457,""))&lt;=0),"",(IF(AND(F457&lt;=$AB457,F457&gt;=$AC457),F457,"")))</f>
        <v>8935602</v>
      </c>
      <c r="AE457" s="18" t="str">
        <f t="shared" ref="AE457:AE520" si="118">IF(((IF(AND(J457&lt;=$AB457,J457&gt;=$AC457),J457,""))&lt;=0),"",(IF(AND(J457&lt;=$AB457,J457&gt;=$AC457),J457,"")))</f>
        <v/>
      </c>
      <c r="AF457" s="18">
        <f t="shared" ref="AF457:AF520" si="119">IF(((IF(AND(N457&lt;=$AB457,N457&gt;=$AC457),N457,""))&lt;=0),"",(IF(AND(N457&lt;=$AB457,N457&gt;=$AC457),N457,"")))</f>
        <v>9570191</v>
      </c>
      <c r="AG457" s="18">
        <f t="shared" ref="AG457:AG520" si="120">IF(((IF(AND(R457&lt;=$AB457,R457&gt;=$AC457),R457,""))&lt;=0),"",(IF(AND(R457&lt;=$AB457,R457&gt;=$AC457),R457,"")))</f>
        <v>11005720</v>
      </c>
      <c r="AH457" s="18">
        <f t="shared" ref="AH457:AH520" si="121">IF(((IF(AND(V457&lt;=$AB457,V457&gt;=$AC457),V457,""))&lt;=0),"",(IF(AND(V457&lt;=$AB457,V457&gt;=$AC457),V457,"")))</f>
        <v>8806218</v>
      </c>
      <c r="AI457" s="102">
        <f t="shared" ref="AI457:AI520" si="122">GEOMEAN(AD457:AH457)</f>
        <v>9541421.4322756995</v>
      </c>
      <c r="AJ457" s="39">
        <f t="shared" si="115"/>
        <v>1007763.1688908444</v>
      </c>
      <c r="AK457" s="35">
        <f t="shared" si="116"/>
        <v>0.10561981524910859</v>
      </c>
      <c r="AL457" s="34"/>
      <c r="AM457" s="42"/>
    </row>
    <row r="458" spans="1:39" s="17" customFormat="1" ht="93" customHeight="1" x14ac:dyDescent="0.25">
      <c r="A458" s="81">
        <v>455</v>
      </c>
      <c r="B458" s="82" t="s">
        <v>532</v>
      </c>
      <c r="C458" s="82" t="s">
        <v>1188</v>
      </c>
      <c r="D458" s="83" t="s">
        <v>1391</v>
      </c>
      <c r="E458" s="64">
        <v>4338</v>
      </c>
      <c r="F458" s="65">
        <v>4338</v>
      </c>
      <c r="G458" s="25" t="s">
        <v>1392</v>
      </c>
      <c r="H458" s="52" t="s">
        <v>1393</v>
      </c>
      <c r="I458" s="62">
        <v>5000</v>
      </c>
      <c r="J458" s="66">
        <v>5000</v>
      </c>
      <c r="K458" s="28" t="s">
        <v>1394</v>
      </c>
      <c r="L458" s="55" t="s">
        <v>1395</v>
      </c>
      <c r="M458" s="67">
        <v>4646</v>
      </c>
      <c r="N458" s="68">
        <v>4646</v>
      </c>
      <c r="O458" s="25" t="s">
        <v>1398</v>
      </c>
      <c r="P458" s="75" t="s">
        <v>1399</v>
      </c>
      <c r="Q458" s="69">
        <v>5343</v>
      </c>
      <c r="R458" s="63">
        <v>5343</v>
      </c>
      <c r="S458" s="24" t="s">
        <v>80</v>
      </c>
      <c r="T458" s="54" t="s">
        <v>81</v>
      </c>
      <c r="U458" s="18">
        <v>5731</v>
      </c>
      <c r="V458" s="18">
        <v>5731</v>
      </c>
      <c r="W458" s="18" t="s">
        <v>1396</v>
      </c>
      <c r="X458" s="77" t="s">
        <v>1397</v>
      </c>
      <c r="Y458" s="50">
        <f t="shared" si="110"/>
        <v>4987.3617251275164</v>
      </c>
      <c r="Z458" s="36">
        <f t="shared" si="111"/>
        <v>551.11187611954074</v>
      </c>
      <c r="AA458" s="35">
        <f t="shared" si="112"/>
        <v>0.11050168535859507</v>
      </c>
      <c r="AB458" s="36">
        <f t="shared" si="113"/>
        <v>5538.4736012470566</v>
      </c>
      <c r="AC458" s="36">
        <f t="shared" si="114"/>
        <v>4436.2498490079761</v>
      </c>
      <c r="AD458" s="18" t="str">
        <f t="shared" si="117"/>
        <v/>
      </c>
      <c r="AE458" s="18">
        <f t="shared" si="118"/>
        <v>5000</v>
      </c>
      <c r="AF458" s="18">
        <f t="shared" si="119"/>
        <v>4646</v>
      </c>
      <c r="AG458" s="18">
        <f t="shared" si="120"/>
        <v>5343</v>
      </c>
      <c r="AH458" s="18" t="str">
        <f t="shared" si="121"/>
        <v/>
      </c>
      <c r="AI458" s="102">
        <f t="shared" si="122"/>
        <v>4988.2107579348694</v>
      </c>
      <c r="AJ458" s="39">
        <f t="shared" si="115"/>
        <v>348.51446646205858</v>
      </c>
      <c r="AK458" s="35">
        <f t="shared" si="116"/>
        <v>6.986763057428319E-2</v>
      </c>
      <c r="AL458" s="34"/>
      <c r="AM458" s="42"/>
    </row>
    <row r="459" spans="1:39" s="17" customFormat="1" ht="93" customHeight="1" x14ac:dyDescent="0.25">
      <c r="A459" s="81">
        <v>456</v>
      </c>
      <c r="B459" s="82" t="s">
        <v>533</v>
      </c>
      <c r="C459" s="82" t="s">
        <v>1189</v>
      </c>
      <c r="D459" s="83" t="s">
        <v>1391</v>
      </c>
      <c r="E459" s="64">
        <v>12245</v>
      </c>
      <c r="F459" s="65">
        <v>12245</v>
      </c>
      <c r="G459" s="25" t="s">
        <v>1392</v>
      </c>
      <c r="H459" s="52" t="s">
        <v>1393</v>
      </c>
      <c r="I459" s="62">
        <v>20000</v>
      </c>
      <c r="J459" s="66">
        <v>20000</v>
      </c>
      <c r="K459" s="28" t="s">
        <v>1394</v>
      </c>
      <c r="L459" s="55" t="s">
        <v>1395</v>
      </c>
      <c r="M459" s="67">
        <v>13115</v>
      </c>
      <c r="N459" s="68">
        <v>13115</v>
      </c>
      <c r="O459" s="25" t="s">
        <v>1398</v>
      </c>
      <c r="P459" s="75" t="s">
        <v>1399</v>
      </c>
      <c r="Q459" s="69">
        <v>15082</v>
      </c>
      <c r="R459" s="63">
        <v>15082</v>
      </c>
      <c r="S459" s="24" t="s">
        <v>80</v>
      </c>
      <c r="T459" s="54" t="s">
        <v>81</v>
      </c>
      <c r="U459" s="18">
        <v>16179</v>
      </c>
      <c r="V459" s="18">
        <v>16179</v>
      </c>
      <c r="W459" s="18" t="s">
        <v>1396</v>
      </c>
      <c r="X459" s="77" t="s">
        <v>1397</v>
      </c>
      <c r="Y459" s="50">
        <f t="shared" si="110"/>
        <v>15095.014630946347</v>
      </c>
      <c r="Z459" s="36">
        <f t="shared" si="111"/>
        <v>3041.9766106924603</v>
      </c>
      <c r="AA459" s="35">
        <f t="shared" si="112"/>
        <v>0.20152193853831002</v>
      </c>
      <c r="AB459" s="36">
        <f t="shared" si="113"/>
        <v>18136.991241638807</v>
      </c>
      <c r="AC459" s="36">
        <f t="shared" si="114"/>
        <v>12053.038020253887</v>
      </c>
      <c r="AD459" s="18">
        <f t="shared" si="117"/>
        <v>12245</v>
      </c>
      <c r="AE459" s="18" t="str">
        <f t="shared" si="118"/>
        <v/>
      </c>
      <c r="AF459" s="18">
        <f t="shared" si="119"/>
        <v>13115</v>
      </c>
      <c r="AG459" s="18">
        <f t="shared" si="120"/>
        <v>15082</v>
      </c>
      <c r="AH459" s="18">
        <f t="shared" si="121"/>
        <v>16179</v>
      </c>
      <c r="AI459" s="102">
        <f t="shared" si="122"/>
        <v>14069.686608385642</v>
      </c>
      <c r="AJ459" s="39">
        <f t="shared" si="115"/>
        <v>1796.8124322440187</v>
      </c>
      <c r="AK459" s="35">
        <f t="shared" si="116"/>
        <v>0.12770806360200693</v>
      </c>
      <c r="AL459" s="34"/>
      <c r="AM459" s="42"/>
    </row>
    <row r="460" spans="1:39" s="17" customFormat="1" ht="93" customHeight="1" x14ac:dyDescent="0.25">
      <c r="A460" s="81">
        <v>457</v>
      </c>
      <c r="B460" s="82" t="s">
        <v>534</v>
      </c>
      <c r="C460" s="82" t="s">
        <v>1190</v>
      </c>
      <c r="D460" s="83" t="s">
        <v>1391</v>
      </c>
      <c r="E460" s="64">
        <v>624</v>
      </c>
      <c r="F460" s="65">
        <v>624</v>
      </c>
      <c r="G460" s="25" t="s">
        <v>1392</v>
      </c>
      <c r="H460" s="52" t="s">
        <v>1393</v>
      </c>
      <c r="I460" s="62">
        <v>3000</v>
      </c>
      <c r="J460" s="66">
        <v>3000</v>
      </c>
      <c r="K460" s="28" t="s">
        <v>1394</v>
      </c>
      <c r="L460" s="55" t="s">
        <v>1395</v>
      </c>
      <c r="M460" s="67">
        <v>669</v>
      </c>
      <c r="N460" s="68">
        <v>669</v>
      </c>
      <c r="O460" s="25" t="s">
        <v>1398</v>
      </c>
      <c r="P460" s="75" t="s">
        <v>1399</v>
      </c>
      <c r="Q460" s="69">
        <v>769</v>
      </c>
      <c r="R460" s="63">
        <v>769</v>
      </c>
      <c r="S460" s="24" t="s">
        <v>80</v>
      </c>
      <c r="T460" s="54" t="s">
        <v>81</v>
      </c>
      <c r="U460" s="18">
        <v>825</v>
      </c>
      <c r="V460" s="18">
        <v>825</v>
      </c>
      <c r="W460" s="18" t="s">
        <v>1396</v>
      </c>
      <c r="X460" s="77" t="s">
        <v>1397</v>
      </c>
      <c r="Y460" s="50">
        <f t="shared" si="110"/>
        <v>955.04195399216519</v>
      </c>
      <c r="Z460" s="36">
        <f t="shared" si="111"/>
        <v>1021.9551360015762</v>
      </c>
      <c r="AA460" s="35">
        <f t="shared" si="112"/>
        <v>1.0700630812392142</v>
      </c>
      <c r="AB460" s="36">
        <f t="shared" si="113"/>
        <v>1976.9970899937414</v>
      </c>
      <c r="AC460" s="36">
        <f t="shared" si="114"/>
        <v>-66.913182009411003</v>
      </c>
      <c r="AD460" s="18">
        <f t="shared" si="117"/>
        <v>624</v>
      </c>
      <c r="AE460" s="18" t="str">
        <f t="shared" si="118"/>
        <v/>
      </c>
      <c r="AF460" s="18">
        <f t="shared" si="119"/>
        <v>669</v>
      </c>
      <c r="AG460" s="18">
        <f t="shared" si="120"/>
        <v>769</v>
      </c>
      <c r="AH460" s="18">
        <f t="shared" si="121"/>
        <v>825</v>
      </c>
      <c r="AI460" s="102">
        <f t="shared" si="122"/>
        <v>717.37749622254353</v>
      </c>
      <c r="AJ460" s="39">
        <f t="shared" si="115"/>
        <v>91.70741518546906</v>
      </c>
      <c r="AK460" s="35">
        <f t="shared" si="116"/>
        <v>0.12783703931105717</v>
      </c>
      <c r="AL460" s="34"/>
      <c r="AM460" s="42"/>
    </row>
    <row r="461" spans="1:39" s="17" customFormat="1" ht="93" customHeight="1" x14ac:dyDescent="0.25">
      <c r="A461" s="81">
        <v>458</v>
      </c>
      <c r="B461" s="82" t="s">
        <v>535</v>
      </c>
      <c r="C461" s="82" t="s">
        <v>1191</v>
      </c>
      <c r="D461" s="83" t="s">
        <v>1391</v>
      </c>
      <c r="E461" s="64">
        <v>2022</v>
      </c>
      <c r="F461" s="65">
        <v>2022</v>
      </c>
      <c r="G461" s="25" t="s">
        <v>1392</v>
      </c>
      <c r="H461" s="52" t="s">
        <v>1393</v>
      </c>
      <c r="I461" s="62">
        <v>15000</v>
      </c>
      <c r="J461" s="66">
        <v>15000</v>
      </c>
      <c r="K461" s="28" t="s">
        <v>1394</v>
      </c>
      <c r="L461" s="55" t="s">
        <v>1395</v>
      </c>
      <c r="M461" s="67">
        <v>2165</v>
      </c>
      <c r="N461" s="68">
        <v>2165</v>
      </c>
      <c r="O461" s="25" t="s">
        <v>1398</v>
      </c>
      <c r="P461" s="75" t="s">
        <v>1399</v>
      </c>
      <c r="Q461" s="69">
        <v>2490</v>
      </c>
      <c r="R461" s="63">
        <v>2490</v>
      </c>
      <c r="S461" s="24" t="s">
        <v>80</v>
      </c>
      <c r="T461" s="54" t="s">
        <v>81</v>
      </c>
      <c r="U461" s="18">
        <v>2671</v>
      </c>
      <c r="V461" s="18">
        <v>2671</v>
      </c>
      <c r="W461" s="18" t="s">
        <v>1396</v>
      </c>
      <c r="X461" s="77" t="s">
        <v>1397</v>
      </c>
      <c r="Y461" s="50">
        <f t="shared" si="110"/>
        <v>3373.1892625599435</v>
      </c>
      <c r="Z461" s="36">
        <f t="shared" si="111"/>
        <v>5668.8850138276748</v>
      </c>
      <c r="AA461" s="35">
        <f t="shared" si="112"/>
        <v>1.6805712850886723</v>
      </c>
      <c r="AB461" s="36">
        <f t="shared" si="113"/>
        <v>9042.0742763876187</v>
      </c>
      <c r="AC461" s="36">
        <f t="shared" si="114"/>
        <v>-2295.6957512677313</v>
      </c>
      <c r="AD461" s="18">
        <f t="shared" si="117"/>
        <v>2022</v>
      </c>
      <c r="AE461" s="18" t="str">
        <f t="shared" si="118"/>
        <v/>
      </c>
      <c r="AF461" s="18">
        <f t="shared" si="119"/>
        <v>2165</v>
      </c>
      <c r="AG461" s="18">
        <f t="shared" si="120"/>
        <v>2490</v>
      </c>
      <c r="AH461" s="18">
        <f t="shared" si="121"/>
        <v>2671</v>
      </c>
      <c r="AI461" s="102">
        <f t="shared" si="122"/>
        <v>2322.8869374075175</v>
      </c>
      <c r="AJ461" s="39">
        <f t="shared" si="115"/>
        <v>296.52093799033258</v>
      </c>
      <c r="AK461" s="35">
        <f t="shared" si="116"/>
        <v>0.1276519029898493</v>
      </c>
      <c r="AL461" s="34"/>
      <c r="AM461" s="42"/>
    </row>
    <row r="462" spans="1:39" s="17" customFormat="1" ht="93" customHeight="1" x14ac:dyDescent="0.25">
      <c r="A462" s="81">
        <v>459</v>
      </c>
      <c r="B462" s="82" t="s">
        <v>536</v>
      </c>
      <c r="C462" s="82" t="s">
        <v>1192</v>
      </c>
      <c r="D462" s="83" t="s">
        <v>1391</v>
      </c>
      <c r="E462" s="64">
        <v>13159</v>
      </c>
      <c r="F462" s="65">
        <v>13159</v>
      </c>
      <c r="G462" s="25" t="s">
        <v>1392</v>
      </c>
      <c r="H462" s="52" t="s">
        <v>1393</v>
      </c>
      <c r="I462" s="62">
        <v>150000</v>
      </c>
      <c r="J462" s="66">
        <v>150000</v>
      </c>
      <c r="K462" s="28" t="s">
        <v>1394</v>
      </c>
      <c r="L462" s="55" t="s">
        <v>1395</v>
      </c>
      <c r="M462" s="67">
        <v>14093</v>
      </c>
      <c r="N462" s="68">
        <v>14093</v>
      </c>
      <c r="O462" s="25" t="s">
        <v>1398</v>
      </c>
      <c r="P462" s="75" t="s">
        <v>1399</v>
      </c>
      <c r="Q462" s="69">
        <v>16207</v>
      </c>
      <c r="R462" s="63">
        <v>16207</v>
      </c>
      <c r="S462" s="24" t="s">
        <v>80</v>
      </c>
      <c r="T462" s="54" t="s">
        <v>81</v>
      </c>
      <c r="U462" s="18">
        <v>17386</v>
      </c>
      <c r="V462" s="18">
        <v>17386</v>
      </c>
      <c r="W462" s="18" t="s">
        <v>1396</v>
      </c>
      <c r="X462" s="77" t="s">
        <v>1397</v>
      </c>
      <c r="Y462" s="50">
        <f t="shared" si="110"/>
        <v>23924.561196132101</v>
      </c>
      <c r="Z462" s="36">
        <f t="shared" si="111"/>
        <v>60302.547562271364</v>
      </c>
      <c r="AA462" s="35">
        <f t="shared" si="112"/>
        <v>2.5205288852704442</v>
      </c>
      <c r="AB462" s="36">
        <f t="shared" si="113"/>
        <v>84227.108758403469</v>
      </c>
      <c r="AC462" s="36">
        <f t="shared" si="114"/>
        <v>-36377.986366139259</v>
      </c>
      <c r="AD462" s="18">
        <f t="shared" si="117"/>
        <v>13159</v>
      </c>
      <c r="AE462" s="18" t="str">
        <f t="shared" si="118"/>
        <v/>
      </c>
      <c r="AF462" s="18">
        <f t="shared" si="119"/>
        <v>14093</v>
      </c>
      <c r="AG462" s="18">
        <f t="shared" si="120"/>
        <v>16207</v>
      </c>
      <c r="AH462" s="18">
        <f t="shared" si="121"/>
        <v>17386</v>
      </c>
      <c r="AI462" s="102">
        <f t="shared" si="122"/>
        <v>15119.316609228053</v>
      </c>
      <c r="AJ462" s="39">
        <f t="shared" si="115"/>
        <v>1930.7398193438701</v>
      </c>
      <c r="AK462" s="35">
        <f t="shared" si="116"/>
        <v>0.12770020426488363</v>
      </c>
      <c r="AL462" s="34"/>
      <c r="AM462" s="42"/>
    </row>
    <row r="463" spans="1:39" s="17" customFormat="1" ht="93" customHeight="1" x14ac:dyDescent="0.25">
      <c r="A463" s="81">
        <v>460</v>
      </c>
      <c r="B463" s="82" t="s">
        <v>537</v>
      </c>
      <c r="C463" s="82" t="s">
        <v>1193</v>
      </c>
      <c r="D463" s="83" t="s">
        <v>1391</v>
      </c>
      <c r="E463" s="64">
        <v>20110</v>
      </c>
      <c r="F463" s="65">
        <v>20110</v>
      </c>
      <c r="G463" s="25" t="s">
        <v>1392</v>
      </c>
      <c r="H463" s="52" t="s">
        <v>1393</v>
      </c>
      <c r="I463" s="62">
        <v>150000</v>
      </c>
      <c r="J463" s="66">
        <v>150000</v>
      </c>
      <c r="K463" s="28" t="s">
        <v>1394</v>
      </c>
      <c r="L463" s="55" t="s">
        <v>1395</v>
      </c>
      <c r="M463" s="67">
        <v>21538</v>
      </c>
      <c r="N463" s="68">
        <v>21538</v>
      </c>
      <c r="O463" s="25" t="s">
        <v>1398</v>
      </c>
      <c r="P463" s="75" t="s">
        <v>1399</v>
      </c>
      <c r="Q463" s="69">
        <v>24769</v>
      </c>
      <c r="R463" s="63">
        <v>24769</v>
      </c>
      <c r="S463" s="24" t="s">
        <v>80</v>
      </c>
      <c r="T463" s="54" t="s">
        <v>81</v>
      </c>
      <c r="U463" s="18">
        <v>26571</v>
      </c>
      <c r="V463" s="18">
        <v>26571</v>
      </c>
      <c r="W463" s="18" t="s">
        <v>1396</v>
      </c>
      <c r="X463" s="77" t="s">
        <v>1397</v>
      </c>
      <c r="Y463" s="50">
        <f t="shared" si="110"/>
        <v>33589.614143347964</v>
      </c>
      <c r="Z463" s="36">
        <f t="shared" si="111"/>
        <v>56743.249195829456</v>
      </c>
      <c r="AA463" s="35">
        <f t="shared" si="112"/>
        <v>1.6893093488264082</v>
      </c>
      <c r="AB463" s="36">
        <f t="shared" si="113"/>
        <v>90332.86333917742</v>
      </c>
      <c r="AC463" s="36">
        <f t="shared" si="114"/>
        <v>-23153.635052481492</v>
      </c>
      <c r="AD463" s="18">
        <f t="shared" si="117"/>
        <v>20110</v>
      </c>
      <c r="AE463" s="18" t="str">
        <f t="shared" si="118"/>
        <v/>
      </c>
      <c r="AF463" s="18">
        <f t="shared" si="119"/>
        <v>21538</v>
      </c>
      <c r="AG463" s="18">
        <f t="shared" si="120"/>
        <v>24769</v>
      </c>
      <c r="AH463" s="18">
        <f t="shared" si="121"/>
        <v>26571</v>
      </c>
      <c r="AI463" s="102">
        <f t="shared" si="122"/>
        <v>23106.46207386085</v>
      </c>
      <c r="AJ463" s="39">
        <f t="shared" si="115"/>
        <v>2951.096406422535</v>
      </c>
      <c r="AK463" s="35">
        <f t="shared" si="116"/>
        <v>0.12771736309042994</v>
      </c>
      <c r="AL463" s="34"/>
      <c r="AM463" s="42"/>
    </row>
    <row r="464" spans="1:39" s="17" customFormat="1" ht="93" customHeight="1" x14ac:dyDescent="0.25">
      <c r="A464" s="81">
        <v>461</v>
      </c>
      <c r="B464" s="82" t="s">
        <v>538</v>
      </c>
      <c r="C464" s="82" t="s">
        <v>1194</v>
      </c>
      <c r="D464" s="83" t="s">
        <v>1391</v>
      </c>
      <c r="E464" s="64">
        <v>23952</v>
      </c>
      <c r="F464" s="65">
        <v>23952</v>
      </c>
      <c r="G464" s="25" t="s">
        <v>1392</v>
      </c>
      <c r="H464" s="52" t="s">
        <v>1393</v>
      </c>
      <c r="I464" s="62">
        <v>200000</v>
      </c>
      <c r="J464" s="66">
        <v>200000</v>
      </c>
      <c r="K464" s="28" t="s">
        <v>1394</v>
      </c>
      <c r="L464" s="55" t="s">
        <v>1395</v>
      </c>
      <c r="M464" s="67">
        <v>25653</v>
      </c>
      <c r="N464" s="68">
        <v>25653</v>
      </c>
      <c r="O464" s="25" t="s">
        <v>1398</v>
      </c>
      <c r="P464" s="75" t="s">
        <v>1399</v>
      </c>
      <c r="Q464" s="69">
        <v>29501</v>
      </c>
      <c r="R464" s="63">
        <v>29501</v>
      </c>
      <c r="S464" s="24" t="s">
        <v>80</v>
      </c>
      <c r="T464" s="54" t="s">
        <v>81</v>
      </c>
      <c r="U464" s="18">
        <v>31647</v>
      </c>
      <c r="V464" s="18">
        <v>31647</v>
      </c>
      <c r="W464" s="18" t="s">
        <v>1396</v>
      </c>
      <c r="X464" s="77" t="s">
        <v>1397</v>
      </c>
      <c r="Y464" s="50">
        <f t="shared" si="110"/>
        <v>40920.020714480292</v>
      </c>
      <c r="Z464" s="36">
        <f t="shared" si="111"/>
        <v>77120.248510362057</v>
      </c>
      <c r="AA464" s="35">
        <f t="shared" si="112"/>
        <v>1.8846581004557423</v>
      </c>
      <c r="AB464" s="36">
        <f t="shared" si="113"/>
        <v>118040.26922484234</v>
      </c>
      <c r="AC464" s="36">
        <f t="shared" si="114"/>
        <v>-36200.227795881765</v>
      </c>
      <c r="AD464" s="18">
        <f t="shared" si="117"/>
        <v>23952</v>
      </c>
      <c r="AE464" s="18" t="str">
        <f t="shared" si="118"/>
        <v/>
      </c>
      <c r="AF464" s="18">
        <f t="shared" si="119"/>
        <v>25653</v>
      </c>
      <c r="AG464" s="18">
        <f t="shared" si="120"/>
        <v>29501</v>
      </c>
      <c r="AH464" s="18">
        <f t="shared" si="121"/>
        <v>31647</v>
      </c>
      <c r="AI464" s="102">
        <f t="shared" si="122"/>
        <v>27520.879399845096</v>
      </c>
      <c r="AJ464" s="39">
        <f t="shared" si="115"/>
        <v>3514.710549959982</v>
      </c>
      <c r="AK464" s="35">
        <f t="shared" si="116"/>
        <v>0.12771069190397183</v>
      </c>
      <c r="AL464" s="34"/>
      <c r="AM464" s="42"/>
    </row>
    <row r="465" spans="1:39" s="17" customFormat="1" ht="93" customHeight="1" x14ac:dyDescent="0.25">
      <c r="A465" s="81">
        <v>462</v>
      </c>
      <c r="B465" s="82" t="s">
        <v>539</v>
      </c>
      <c r="C465" s="82" t="s">
        <v>1195</v>
      </c>
      <c r="D465" s="83" t="s">
        <v>1391</v>
      </c>
      <c r="E465" s="64">
        <v>39871</v>
      </c>
      <c r="F465" s="65">
        <v>39871</v>
      </c>
      <c r="G465" s="25" t="s">
        <v>1392</v>
      </c>
      <c r="H465" s="52" t="s">
        <v>1393</v>
      </c>
      <c r="I465" s="62">
        <v>180000</v>
      </c>
      <c r="J465" s="66">
        <v>180000</v>
      </c>
      <c r="K465" s="28" t="s">
        <v>1394</v>
      </c>
      <c r="L465" s="55" t="s">
        <v>1395</v>
      </c>
      <c r="M465" s="67">
        <v>42702</v>
      </c>
      <c r="N465" s="68">
        <v>42702</v>
      </c>
      <c r="O465" s="25" t="s">
        <v>1398</v>
      </c>
      <c r="P465" s="75" t="s">
        <v>1399</v>
      </c>
      <c r="Q465" s="69">
        <v>49107</v>
      </c>
      <c r="R465" s="63">
        <v>49107</v>
      </c>
      <c r="S465" s="24" t="s">
        <v>80</v>
      </c>
      <c r="T465" s="54" t="s">
        <v>81</v>
      </c>
      <c r="U465" s="18">
        <v>52679</v>
      </c>
      <c r="V465" s="18">
        <v>52679</v>
      </c>
      <c r="W465" s="18" t="s">
        <v>1396</v>
      </c>
      <c r="X465" s="77" t="s">
        <v>1397</v>
      </c>
      <c r="Y465" s="50">
        <f t="shared" si="110"/>
        <v>60232.620070901241</v>
      </c>
      <c r="Z465" s="36">
        <f t="shared" si="111"/>
        <v>60100.407150867119</v>
      </c>
      <c r="AA465" s="35">
        <f t="shared" si="112"/>
        <v>0.99780496149962439</v>
      </c>
      <c r="AB465" s="36">
        <f t="shared" si="113"/>
        <v>120333.02722176837</v>
      </c>
      <c r="AC465" s="36">
        <f t="shared" si="114"/>
        <v>132.21292003412236</v>
      </c>
      <c r="AD465" s="18">
        <f t="shared" si="117"/>
        <v>39871</v>
      </c>
      <c r="AE465" s="18" t="str">
        <f t="shared" si="118"/>
        <v/>
      </c>
      <c r="AF465" s="18">
        <f t="shared" si="119"/>
        <v>42702</v>
      </c>
      <c r="AG465" s="18">
        <f t="shared" si="120"/>
        <v>49107</v>
      </c>
      <c r="AH465" s="18">
        <f t="shared" si="121"/>
        <v>52679</v>
      </c>
      <c r="AI465" s="102">
        <f t="shared" si="122"/>
        <v>45811.189398031682</v>
      </c>
      <c r="AJ465" s="39">
        <f t="shared" si="115"/>
        <v>5850.1200771152262</v>
      </c>
      <c r="AK465" s="35">
        <f t="shared" si="116"/>
        <v>0.12770068085956707</v>
      </c>
      <c r="AL465" s="34"/>
      <c r="AM465" s="42"/>
    </row>
    <row r="466" spans="1:39" s="17" customFormat="1" ht="93" customHeight="1" x14ac:dyDescent="0.25">
      <c r="A466" s="81">
        <v>463</v>
      </c>
      <c r="B466" s="82" t="s">
        <v>540</v>
      </c>
      <c r="C466" s="82" t="s">
        <v>1196</v>
      </c>
      <c r="D466" s="83" t="s">
        <v>1391</v>
      </c>
      <c r="E466" s="64">
        <v>20378</v>
      </c>
      <c r="F466" s="65">
        <v>20378</v>
      </c>
      <c r="G466" s="25" t="s">
        <v>1392</v>
      </c>
      <c r="H466" s="52" t="s">
        <v>1393</v>
      </c>
      <c r="I466" s="62">
        <v>150000</v>
      </c>
      <c r="J466" s="66">
        <v>150000</v>
      </c>
      <c r="K466" s="28" t="s">
        <v>1394</v>
      </c>
      <c r="L466" s="55" t="s">
        <v>1395</v>
      </c>
      <c r="M466" s="67">
        <v>21825</v>
      </c>
      <c r="N466" s="68">
        <v>21825</v>
      </c>
      <c r="O466" s="25" t="s">
        <v>1398</v>
      </c>
      <c r="P466" s="75" t="s">
        <v>1399</v>
      </c>
      <c r="Q466" s="69">
        <v>25099</v>
      </c>
      <c r="R466" s="63">
        <v>25099</v>
      </c>
      <c r="S466" s="24" t="s">
        <v>80</v>
      </c>
      <c r="T466" s="54" t="s">
        <v>81</v>
      </c>
      <c r="U466" s="18">
        <v>26925</v>
      </c>
      <c r="V466" s="18">
        <v>26925</v>
      </c>
      <c r="W466" s="18" t="s">
        <v>1396</v>
      </c>
      <c r="X466" s="77" t="s">
        <v>1397</v>
      </c>
      <c r="Y466" s="50">
        <f t="shared" si="110"/>
        <v>33947.190693305252</v>
      </c>
      <c r="Z466" s="36">
        <f t="shared" si="111"/>
        <v>56606.411803787742</v>
      </c>
      <c r="AA466" s="35">
        <f t="shared" si="112"/>
        <v>1.6674844264786579</v>
      </c>
      <c r="AB466" s="36">
        <f t="shared" si="113"/>
        <v>90553.602497093001</v>
      </c>
      <c r="AC466" s="36">
        <f t="shared" si="114"/>
        <v>-22659.221110482489</v>
      </c>
      <c r="AD466" s="18">
        <f t="shared" si="117"/>
        <v>20378</v>
      </c>
      <c r="AE466" s="18" t="str">
        <f t="shared" si="118"/>
        <v/>
      </c>
      <c r="AF466" s="18">
        <f t="shared" si="119"/>
        <v>21825</v>
      </c>
      <c r="AG466" s="18">
        <f t="shared" si="120"/>
        <v>25099</v>
      </c>
      <c r="AH466" s="18">
        <f t="shared" si="121"/>
        <v>26925</v>
      </c>
      <c r="AI466" s="102">
        <f t="shared" si="122"/>
        <v>23414.34349056429</v>
      </c>
      <c r="AJ466" s="39">
        <f t="shared" si="115"/>
        <v>2990.3763837795846</v>
      </c>
      <c r="AK466" s="35">
        <f t="shared" si="116"/>
        <v>0.12771557677816897</v>
      </c>
      <c r="AL466" s="34"/>
      <c r="AM466" s="42"/>
    </row>
    <row r="467" spans="1:39" s="17" customFormat="1" ht="93" customHeight="1" x14ac:dyDescent="0.25">
      <c r="A467" s="81">
        <v>464</v>
      </c>
      <c r="B467" s="82" t="s">
        <v>541</v>
      </c>
      <c r="C467" s="82" t="s">
        <v>1197</v>
      </c>
      <c r="D467" s="83" t="s">
        <v>1391</v>
      </c>
      <c r="E467" s="64">
        <v>12042</v>
      </c>
      <c r="F467" s="65">
        <v>12042</v>
      </c>
      <c r="G467" s="25" t="s">
        <v>1392</v>
      </c>
      <c r="H467" s="52" t="s">
        <v>1393</v>
      </c>
      <c r="I467" s="62">
        <v>80000</v>
      </c>
      <c r="J467" s="66">
        <v>80000</v>
      </c>
      <c r="K467" s="28" t="s">
        <v>1394</v>
      </c>
      <c r="L467" s="55" t="s">
        <v>1395</v>
      </c>
      <c r="M467" s="67">
        <v>12898</v>
      </c>
      <c r="N467" s="68">
        <v>12898</v>
      </c>
      <c r="O467" s="25" t="s">
        <v>1398</v>
      </c>
      <c r="P467" s="75" t="s">
        <v>1399</v>
      </c>
      <c r="Q467" s="69">
        <v>14832</v>
      </c>
      <c r="R467" s="63">
        <v>14832</v>
      </c>
      <c r="S467" s="24" t="s">
        <v>80</v>
      </c>
      <c r="T467" s="54" t="s">
        <v>81</v>
      </c>
      <c r="U467" s="18">
        <v>15911</v>
      </c>
      <c r="V467" s="18">
        <v>15911</v>
      </c>
      <c r="W467" s="18" t="s">
        <v>1396</v>
      </c>
      <c r="X467" s="77" t="s">
        <v>1397</v>
      </c>
      <c r="Y467" s="50">
        <f t="shared" si="110"/>
        <v>19653.578376507143</v>
      </c>
      <c r="Z467" s="36">
        <f t="shared" si="111"/>
        <v>29591.134716330158</v>
      </c>
      <c r="AA467" s="35">
        <f t="shared" si="112"/>
        <v>1.5056359788252021</v>
      </c>
      <c r="AB467" s="36">
        <f t="shared" si="113"/>
        <v>49244.713092837301</v>
      </c>
      <c r="AC467" s="36">
        <f t="shared" si="114"/>
        <v>-9937.5563398230152</v>
      </c>
      <c r="AD467" s="18">
        <f t="shared" si="117"/>
        <v>12042</v>
      </c>
      <c r="AE467" s="18" t="str">
        <f t="shared" si="118"/>
        <v/>
      </c>
      <c r="AF467" s="18">
        <f t="shared" si="119"/>
        <v>12898</v>
      </c>
      <c r="AG467" s="18">
        <f t="shared" si="120"/>
        <v>14832</v>
      </c>
      <c r="AH467" s="18">
        <f t="shared" si="121"/>
        <v>15911</v>
      </c>
      <c r="AI467" s="102">
        <f t="shared" si="122"/>
        <v>13836.60512405093</v>
      </c>
      <c r="AJ467" s="39">
        <f t="shared" si="115"/>
        <v>1767.0305364273324</v>
      </c>
      <c r="AK467" s="35">
        <f t="shared" si="116"/>
        <v>0.12770694260515261</v>
      </c>
      <c r="AL467" s="34"/>
      <c r="AM467" s="42"/>
    </row>
    <row r="468" spans="1:39" s="17" customFormat="1" ht="93" customHeight="1" x14ac:dyDescent="0.25">
      <c r="A468" s="81">
        <v>465</v>
      </c>
      <c r="B468" s="82" t="s">
        <v>542</v>
      </c>
      <c r="C468" s="82" t="s">
        <v>1198</v>
      </c>
      <c r="D468" s="83" t="s">
        <v>1391</v>
      </c>
      <c r="E468" s="64">
        <v>58577</v>
      </c>
      <c r="F468" s="65">
        <v>58577</v>
      </c>
      <c r="G468" s="25" t="s">
        <v>1392</v>
      </c>
      <c r="H468" s="52" t="s">
        <v>1393</v>
      </c>
      <c r="I468" s="62">
        <v>100000</v>
      </c>
      <c r="J468" s="66">
        <v>100000</v>
      </c>
      <c r="K468" s="28" t="s">
        <v>1394</v>
      </c>
      <c r="L468" s="55" t="s">
        <v>1395</v>
      </c>
      <c r="M468" s="67">
        <v>62737</v>
      </c>
      <c r="N468" s="68">
        <v>62737</v>
      </c>
      <c r="O468" s="25" t="s">
        <v>1398</v>
      </c>
      <c r="P468" s="75" t="s">
        <v>1399</v>
      </c>
      <c r="Q468" s="69">
        <v>72148</v>
      </c>
      <c r="R468" s="63">
        <v>72148</v>
      </c>
      <c r="S468" s="24" t="s">
        <v>80</v>
      </c>
      <c r="T468" s="54" t="s">
        <v>81</v>
      </c>
      <c r="U468" s="18">
        <v>77395</v>
      </c>
      <c r="V468" s="18">
        <v>77395</v>
      </c>
      <c r="W468" s="18" t="s">
        <v>1396</v>
      </c>
      <c r="X468" s="77" t="s">
        <v>1397</v>
      </c>
      <c r="Y468" s="50">
        <f t="shared" si="110"/>
        <v>72851.351815983508</v>
      </c>
      <c r="Z468" s="36">
        <f t="shared" si="111"/>
        <v>16244.484734826161</v>
      </c>
      <c r="AA468" s="35">
        <f t="shared" si="112"/>
        <v>0.22298123960497515</v>
      </c>
      <c r="AB468" s="36">
        <f t="shared" si="113"/>
        <v>89095.836550809676</v>
      </c>
      <c r="AC468" s="36">
        <f t="shared" si="114"/>
        <v>56606.867081157347</v>
      </c>
      <c r="AD468" s="18">
        <f t="shared" si="117"/>
        <v>58577</v>
      </c>
      <c r="AE468" s="18" t="str">
        <f t="shared" si="118"/>
        <v/>
      </c>
      <c r="AF468" s="18">
        <f t="shared" si="119"/>
        <v>62737</v>
      </c>
      <c r="AG468" s="18">
        <f t="shared" si="120"/>
        <v>72148</v>
      </c>
      <c r="AH468" s="18">
        <f t="shared" si="121"/>
        <v>77395</v>
      </c>
      <c r="AI468" s="102">
        <f t="shared" si="122"/>
        <v>67304.951956938065</v>
      </c>
      <c r="AJ468" s="39">
        <f t="shared" si="115"/>
        <v>8595.297449768681</v>
      </c>
      <c r="AK468" s="35">
        <f t="shared" si="116"/>
        <v>0.1277067615361791</v>
      </c>
      <c r="AL468" s="34"/>
      <c r="AM468" s="42"/>
    </row>
    <row r="469" spans="1:39" s="17" customFormat="1" ht="93" customHeight="1" x14ac:dyDescent="0.25">
      <c r="A469" s="81">
        <v>466</v>
      </c>
      <c r="B469" s="82" t="s">
        <v>543</v>
      </c>
      <c r="C469" s="82" t="s">
        <v>1199</v>
      </c>
      <c r="D469" s="83" t="s">
        <v>1391</v>
      </c>
      <c r="E469" s="64">
        <v>10053</v>
      </c>
      <c r="F469" s="65">
        <v>10053</v>
      </c>
      <c r="G469" s="25" t="s">
        <v>1392</v>
      </c>
      <c r="H469" s="52" t="s">
        <v>1393</v>
      </c>
      <c r="I469" s="62">
        <v>20000</v>
      </c>
      <c r="J469" s="66">
        <v>20000</v>
      </c>
      <c r="K469" s="28" t="s">
        <v>1394</v>
      </c>
      <c r="L469" s="55" t="s">
        <v>1395</v>
      </c>
      <c r="M469" s="67">
        <v>10767</v>
      </c>
      <c r="N469" s="68">
        <v>10767</v>
      </c>
      <c r="O469" s="25" t="s">
        <v>1398</v>
      </c>
      <c r="P469" s="75" t="s">
        <v>1399</v>
      </c>
      <c r="Q469" s="69">
        <v>12382</v>
      </c>
      <c r="R469" s="63">
        <v>12382</v>
      </c>
      <c r="S469" s="24" t="s">
        <v>80</v>
      </c>
      <c r="T469" s="54" t="s">
        <v>81</v>
      </c>
      <c r="U469" s="18">
        <v>13282</v>
      </c>
      <c r="V469" s="18">
        <v>13282</v>
      </c>
      <c r="W469" s="18" t="s">
        <v>1396</v>
      </c>
      <c r="X469" s="77" t="s">
        <v>1397</v>
      </c>
      <c r="Y469" s="50">
        <f t="shared" si="110"/>
        <v>12891.247109229576</v>
      </c>
      <c r="Z469" s="36">
        <f t="shared" si="111"/>
        <v>3958.9169857424376</v>
      </c>
      <c r="AA469" s="35">
        <f t="shared" si="112"/>
        <v>0.30710116346369809</v>
      </c>
      <c r="AB469" s="36">
        <f t="shared" si="113"/>
        <v>16850.164094972013</v>
      </c>
      <c r="AC469" s="36">
        <f t="shared" si="114"/>
        <v>8932.3301234871396</v>
      </c>
      <c r="AD469" s="18">
        <f t="shared" si="117"/>
        <v>10053</v>
      </c>
      <c r="AE469" s="18" t="str">
        <f t="shared" si="118"/>
        <v/>
      </c>
      <c r="AF469" s="18">
        <f t="shared" si="119"/>
        <v>10767</v>
      </c>
      <c r="AG469" s="18">
        <f t="shared" si="120"/>
        <v>12382</v>
      </c>
      <c r="AH469" s="18">
        <f t="shared" si="121"/>
        <v>13282</v>
      </c>
      <c r="AI469" s="102">
        <f t="shared" si="122"/>
        <v>11550.776158938745</v>
      </c>
      <c r="AJ469" s="39">
        <f t="shared" si="115"/>
        <v>1474.8990925935691</v>
      </c>
      <c r="AK469" s="35">
        <f t="shared" si="116"/>
        <v>0.12768831049090981</v>
      </c>
      <c r="AL469" s="34"/>
      <c r="AM469" s="42"/>
    </row>
    <row r="470" spans="1:39" s="17" customFormat="1" ht="93" customHeight="1" x14ac:dyDescent="0.25">
      <c r="A470" s="81">
        <v>467</v>
      </c>
      <c r="B470" s="82" t="s">
        <v>544</v>
      </c>
      <c r="C470" s="82" t="s">
        <v>1200</v>
      </c>
      <c r="D470" s="83" t="s">
        <v>1391</v>
      </c>
      <c r="E470" s="64">
        <v>15884</v>
      </c>
      <c r="F470" s="65">
        <v>15884</v>
      </c>
      <c r="G470" s="25" t="s">
        <v>1392</v>
      </c>
      <c r="H470" s="52" t="s">
        <v>1393</v>
      </c>
      <c r="I470" s="62">
        <v>50000</v>
      </c>
      <c r="J470" s="66">
        <v>50000</v>
      </c>
      <c r="K470" s="28" t="s">
        <v>1394</v>
      </c>
      <c r="L470" s="55" t="s">
        <v>1395</v>
      </c>
      <c r="M470" s="67">
        <v>17012</v>
      </c>
      <c r="N470" s="68">
        <v>17012</v>
      </c>
      <c r="O470" s="25" t="s">
        <v>1398</v>
      </c>
      <c r="P470" s="75" t="s">
        <v>1399</v>
      </c>
      <c r="Q470" s="69">
        <v>19564</v>
      </c>
      <c r="R470" s="63">
        <v>19564</v>
      </c>
      <c r="S470" s="24" t="s">
        <v>80</v>
      </c>
      <c r="T470" s="54" t="s">
        <v>81</v>
      </c>
      <c r="U470" s="18">
        <v>20987</v>
      </c>
      <c r="V470" s="18">
        <v>20987</v>
      </c>
      <c r="W470" s="18" t="s">
        <v>1396</v>
      </c>
      <c r="X470" s="77" t="s">
        <v>1397</v>
      </c>
      <c r="Y470" s="50">
        <f t="shared" si="110"/>
        <v>22326.397603783666</v>
      </c>
      <c r="Z470" s="36">
        <f t="shared" si="111"/>
        <v>14292.318769185074</v>
      </c>
      <c r="AA470" s="35">
        <f t="shared" si="112"/>
        <v>0.64015337462067545</v>
      </c>
      <c r="AB470" s="36">
        <f t="shared" si="113"/>
        <v>36618.716372968738</v>
      </c>
      <c r="AC470" s="36">
        <f t="shared" si="114"/>
        <v>8034.0788345985911</v>
      </c>
      <c r="AD470" s="18">
        <f t="shared" si="117"/>
        <v>15884</v>
      </c>
      <c r="AE470" s="18" t="str">
        <f t="shared" si="118"/>
        <v/>
      </c>
      <c r="AF470" s="18">
        <f t="shared" si="119"/>
        <v>17012</v>
      </c>
      <c r="AG470" s="18">
        <f t="shared" si="120"/>
        <v>19564</v>
      </c>
      <c r="AH470" s="18">
        <f t="shared" si="121"/>
        <v>20987</v>
      </c>
      <c r="AI470" s="102">
        <f t="shared" si="122"/>
        <v>18250.754249937636</v>
      </c>
      <c r="AJ470" s="39">
        <f t="shared" si="115"/>
        <v>2330.8376713104667</v>
      </c>
      <c r="AK470" s="35">
        <f t="shared" si="116"/>
        <v>0.12771185450148898</v>
      </c>
      <c r="AL470" s="34"/>
      <c r="AM470" s="42"/>
    </row>
    <row r="471" spans="1:39" s="17" customFormat="1" ht="93" customHeight="1" x14ac:dyDescent="0.25">
      <c r="A471" s="81">
        <v>468</v>
      </c>
      <c r="B471" s="82" t="s">
        <v>545</v>
      </c>
      <c r="C471" s="82" t="s">
        <v>1201</v>
      </c>
      <c r="D471" s="83" t="s">
        <v>1391</v>
      </c>
      <c r="E471" s="64">
        <v>21830</v>
      </c>
      <c r="F471" s="65">
        <v>21830</v>
      </c>
      <c r="G471" s="25" t="s">
        <v>1392</v>
      </c>
      <c r="H471" s="52" t="s">
        <v>1393</v>
      </c>
      <c r="I471" s="62">
        <v>100000</v>
      </c>
      <c r="J471" s="66">
        <v>100000</v>
      </c>
      <c r="K471" s="28" t="s">
        <v>1394</v>
      </c>
      <c r="L471" s="55" t="s">
        <v>1395</v>
      </c>
      <c r="M471" s="67">
        <v>23380</v>
      </c>
      <c r="N471" s="68">
        <v>23380</v>
      </c>
      <c r="O471" s="25" t="s">
        <v>1398</v>
      </c>
      <c r="P471" s="75" t="s">
        <v>1399</v>
      </c>
      <c r="Q471" s="69">
        <v>26887</v>
      </c>
      <c r="R471" s="63">
        <v>26887</v>
      </c>
      <c r="S471" s="24" t="s">
        <v>80</v>
      </c>
      <c r="T471" s="54" t="s">
        <v>81</v>
      </c>
      <c r="U471" s="18">
        <v>28843</v>
      </c>
      <c r="V471" s="18">
        <v>28843</v>
      </c>
      <c r="W471" s="18" t="s">
        <v>1396</v>
      </c>
      <c r="X471" s="77" t="s">
        <v>1397</v>
      </c>
      <c r="Y471" s="50">
        <f t="shared" si="110"/>
        <v>33074.722106380555</v>
      </c>
      <c r="Z471" s="36">
        <f t="shared" si="111"/>
        <v>33550.804751898278</v>
      </c>
      <c r="AA471" s="35">
        <f t="shared" si="112"/>
        <v>1.0143941540608101</v>
      </c>
      <c r="AB471" s="36">
        <f t="shared" si="113"/>
        <v>66625.526858278841</v>
      </c>
      <c r="AC471" s="36">
        <f t="shared" si="114"/>
        <v>-476.08264551772299</v>
      </c>
      <c r="AD471" s="18">
        <f t="shared" si="117"/>
        <v>21830</v>
      </c>
      <c r="AE471" s="18" t="str">
        <f t="shared" si="118"/>
        <v/>
      </c>
      <c r="AF471" s="18">
        <f t="shared" si="119"/>
        <v>23380</v>
      </c>
      <c r="AG471" s="18">
        <f t="shared" si="120"/>
        <v>26887</v>
      </c>
      <c r="AH471" s="18">
        <f t="shared" si="121"/>
        <v>28843</v>
      </c>
      <c r="AI471" s="102">
        <f t="shared" si="122"/>
        <v>25082.467310955628</v>
      </c>
      <c r="AJ471" s="39">
        <f t="shared" si="115"/>
        <v>3203.2180693796045</v>
      </c>
      <c r="AK471" s="35">
        <f t="shared" si="116"/>
        <v>0.1277074551585477</v>
      </c>
      <c r="AL471" s="34"/>
      <c r="AM471" s="42"/>
    </row>
    <row r="472" spans="1:39" s="17" customFormat="1" ht="93" customHeight="1" x14ac:dyDescent="0.25">
      <c r="A472" s="81">
        <v>469</v>
      </c>
      <c r="B472" s="82" t="s">
        <v>546</v>
      </c>
      <c r="C472" s="82" t="s">
        <v>1202</v>
      </c>
      <c r="D472" s="83" t="s">
        <v>1391</v>
      </c>
      <c r="E472" s="64">
        <v>3982</v>
      </c>
      <c r="F472" s="65">
        <v>3982</v>
      </c>
      <c r="G472" s="25" t="s">
        <v>1392</v>
      </c>
      <c r="H472" s="52" t="s">
        <v>1393</v>
      </c>
      <c r="I472" s="62">
        <v>10000</v>
      </c>
      <c r="J472" s="66">
        <v>10000</v>
      </c>
      <c r="K472" s="28" t="s">
        <v>1394</v>
      </c>
      <c r="L472" s="55" t="s">
        <v>1395</v>
      </c>
      <c r="M472" s="67">
        <v>4265</v>
      </c>
      <c r="N472" s="68">
        <v>4265</v>
      </c>
      <c r="O472" s="25" t="s">
        <v>1398</v>
      </c>
      <c r="P472" s="75" t="s">
        <v>1399</v>
      </c>
      <c r="Q472" s="69">
        <v>4904</v>
      </c>
      <c r="R472" s="63">
        <v>4904</v>
      </c>
      <c r="S472" s="24" t="s">
        <v>80</v>
      </c>
      <c r="T472" s="54" t="s">
        <v>81</v>
      </c>
      <c r="U472" s="18">
        <v>5261</v>
      </c>
      <c r="V472" s="18">
        <v>5261</v>
      </c>
      <c r="W472" s="18" t="s">
        <v>1396</v>
      </c>
      <c r="X472" s="77" t="s">
        <v>1397</v>
      </c>
      <c r="Y472" s="50">
        <f t="shared" si="110"/>
        <v>5349.6800757382316</v>
      </c>
      <c r="Z472" s="36">
        <f t="shared" si="111"/>
        <v>2466.0462891032676</v>
      </c>
      <c r="AA472" s="35">
        <f t="shared" si="112"/>
        <v>0.46097079716733608</v>
      </c>
      <c r="AB472" s="36">
        <f t="shared" si="113"/>
        <v>7815.7263648414992</v>
      </c>
      <c r="AC472" s="36">
        <f t="shared" si="114"/>
        <v>2883.6337866349641</v>
      </c>
      <c r="AD472" s="18">
        <f t="shared" si="117"/>
        <v>3982</v>
      </c>
      <c r="AE472" s="18" t="str">
        <f t="shared" si="118"/>
        <v/>
      </c>
      <c r="AF472" s="18">
        <f t="shared" si="119"/>
        <v>4265</v>
      </c>
      <c r="AG472" s="18">
        <f t="shared" si="120"/>
        <v>4904</v>
      </c>
      <c r="AH472" s="18">
        <f t="shared" si="121"/>
        <v>5261</v>
      </c>
      <c r="AI472" s="102">
        <f t="shared" si="122"/>
        <v>4575.1966297857907</v>
      </c>
      <c r="AJ472" s="39">
        <f t="shared" si="115"/>
        <v>584.08047390749164</v>
      </c>
      <c r="AK472" s="35">
        <f t="shared" si="116"/>
        <v>0.12766237632388666</v>
      </c>
      <c r="AL472" s="34"/>
      <c r="AM472" s="42"/>
    </row>
    <row r="473" spans="1:39" s="17" customFormat="1" ht="93" customHeight="1" x14ac:dyDescent="0.25">
      <c r="A473" s="81">
        <v>470</v>
      </c>
      <c r="B473" s="82" t="s">
        <v>547</v>
      </c>
      <c r="C473" s="82" t="s">
        <v>1203</v>
      </c>
      <c r="D473" s="83" t="s">
        <v>1391</v>
      </c>
      <c r="E473" s="64">
        <v>5968</v>
      </c>
      <c r="F473" s="65">
        <v>5968</v>
      </c>
      <c r="G473" s="25" t="s">
        <v>1392</v>
      </c>
      <c r="H473" s="52" t="s">
        <v>1393</v>
      </c>
      <c r="I473" s="62">
        <v>50000</v>
      </c>
      <c r="J473" s="66">
        <v>50000</v>
      </c>
      <c r="K473" s="28" t="s">
        <v>1394</v>
      </c>
      <c r="L473" s="55" t="s">
        <v>1395</v>
      </c>
      <c r="M473" s="67">
        <v>6391</v>
      </c>
      <c r="N473" s="68">
        <v>6391</v>
      </c>
      <c r="O473" s="25" t="s">
        <v>1398</v>
      </c>
      <c r="P473" s="75" t="s">
        <v>1399</v>
      </c>
      <c r="Q473" s="69">
        <v>7350</v>
      </c>
      <c r="R473" s="63">
        <v>7350</v>
      </c>
      <c r="S473" s="24" t="s">
        <v>80</v>
      </c>
      <c r="T473" s="54" t="s">
        <v>81</v>
      </c>
      <c r="U473" s="18">
        <v>7885</v>
      </c>
      <c r="V473" s="18">
        <v>7885</v>
      </c>
      <c r="W473" s="18" t="s">
        <v>1396</v>
      </c>
      <c r="X473" s="77" t="s">
        <v>1397</v>
      </c>
      <c r="Y473" s="50">
        <f t="shared" si="110"/>
        <v>10202.141309153691</v>
      </c>
      <c r="Z473" s="36">
        <f t="shared" si="111"/>
        <v>19290.488995875661</v>
      </c>
      <c r="AA473" s="35">
        <f t="shared" si="112"/>
        <v>1.8908274656583723</v>
      </c>
      <c r="AB473" s="36">
        <f t="shared" si="113"/>
        <v>29492.63030502935</v>
      </c>
      <c r="AC473" s="36">
        <f t="shared" si="114"/>
        <v>-9088.3476867219706</v>
      </c>
      <c r="AD473" s="18">
        <f t="shared" si="117"/>
        <v>5968</v>
      </c>
      <c r="AE473" s="18" t="str">
        <f t="shared" si="118"/>
        <v/>
      </c>
      <c r="AF473" s="18">
        <f t="shared" si="119"/>
        <v>6391</v>
      </c>
      <c r="AG473" s="18">
        <f t="shared" si="120"/>
        <v>7350</v>
      </c>
      <c r="AH473" s="18">
        <f t="shared" si="121"/>
        <v>7885</v>
      </c>
      <c r="AI473" s="102">
        <f t="shared" si="122"/>
        <v>6856.8029223674248</v>
      </c>
      <c r="AJ473" s="39">
        <f t="shared" si="115"/>
        <v>875.67516808460425</v>
      </c>
      <c r="AK473" s="35">
        <f t="shared" si="116"/>
        <v>0.12770895970016635</v>
      </c>
      <c r="AL473" s="34"/>
      <c r="AM473" s="42"/>
    </row>
    <row r="474" spans="1:39" s="17" customFormat="1" ht="93" customHeight="1" x14ac:dyDescent="0.25">
      <c r="A474" s="81">
        <v>471</v>
      </c>
      <c r="B474" s="82" t="s">
        <v>548</v>
      </c>
      <c r="C474" s="82" t="s">
        <v>1204</v>
      </c>
      <c r="D474" s="83" t="s">
        <v>1391</v>
      </c>
      <c r="E474" s="64">
        <v>41308</v>
      </c>
      <c r="F474" s="65">
        <v>41308</v>
      </c>
      <c r="G474" s="25" t="s">
        <v>1392</v>
      </c>
      <c r="H474" s="52" t="s">
        <v>1393</v>
      </c>
      <c r="I474" s="62">
        <v>100000</v>
      </c>
      <c r="J474" s="66">
        <v>100000</v>
      </c>
      <c r="K474" s="28" t="s">
        <v>1394</v>
      </c>
      <c r="L474" s="55" t="s">
        <v>1395</v>
      </c>
      <c r="M474" s="67">
        <v>44241</v>
      </c>
      <c r="N474" s="68">
        <v>44241</v>
      </c>
      <c r="O474" s="25" t="s">
        <v>1398</v>
      </c>
      <c r="P474" s="75" t="s">
        <v>1399</v>
      </c>
      <c r="Q474" s="69">
        <v>50878</v>
      </c>
      <c r="R474" s="63">
        <v>50878</v>
      </c>
      <c r="S474" s="24" t="s">
        <v>80</v>
      </c>
      <c r="T474" s="54" t="s">
        <v>81</v>
      </c>
      <c r="U474" s="18">
        <v>54578</v>
      </c>
      <c r="V474" s="18">
        <v>54578</v>
      </c>
      <c r="W474" s="18" t="s">
        <v>1396</v>
      </c>
      <c r="X474" s="77" t="s">
        <v>1397</v>
      </c>
      <c r="Y474" s="50">
        <f t="shared" si="110"/>
        <v>55091.088110346216</v>
      </c>
      <c r="Z474" s="36">
        <f t="shared" si="111"/>
        <v>23948.715560547291</v>
      </c>
      <c r="AA474" s="35">
        <f t="shared" si="112"/>
        <v>0.43471124608355077</v>
      </c>
      <c r="AB474" s="36">
        <f t="shared" si="113"/>
        <v>79039.803670893511</v>
      </c>
      <c r="AC474" s="36">
        <f t="shared" si="114"/>
        <v>31142.372549798925</v>
      </c>
      <c r="AD474" s="18">
        <f t="shared" si="117"/>
        <v>41308</v>
      </c>
      <c r="AE474" s="18" t="str">
        <f t="shared" si="118"/>
        <v/>
      </c>
      <c r="AF474" s="18">
        <f t="shared" si="119"/>
        <v>44241</v>
      </c>
      <c r="AG474" s="18">
        <f t="shared" si="120"/>
        <v>50878</v>
      </c>
      <c r="AH474" s="18">
        <f t="shared" si="121"/>
        <v>54578</v>
      </c>
      <c r="AI474" s="102">
        <f t="shared" si="122"/>
        <v>47462.617775340601</v>
      </c>
      <c r="AJ474" s="39">
        <f t="shared" si="115"/>
        <v>6061.3091751425009</v>
      </c>
      <c r="AK474" s="35">
        <f t="shared" si="116"/>
        <v>0.12770701362982298</v>
      </c>
      <c r="AL474" s="34"/>
      <c r="AM474" s="42"/>
    </row>
    <row r="475" spans="1:39" s="17" customFormat="1" ht="93" customHeight="1" x14ac:dyDescent="0.25">
      <c r="A475" s="81">
        <v>472</v>
      </c>
      <c r="B475" s="82" t="s">
        <v>549</v>
      </c>
      <c r="C475" s="82" t="s">
        <v>1205</v>
      </c>
      <c r="D475" s="83" t="s">
        <v>1391</v>
      </c>
      <c r="E475" s="64">
        <v>20860</v>
      </c>
      <c r="F475" s="65">
        <v>20860</v>
      </c>
      <c r="G475" s="25" t="s">
        <v>1392</v>
      </c>
      <c r="H475" s="52" t="s">
        <v>1393</v>
      </c>
      <c r="I475" s="62">
        <v>150000</v>
      </c>
      <c r="J475" s="66">
        <v>150000</v>
      </c>
      <c r="K475" s="28" t="s">
        <v>1394</v>
      </c>
      <c r="L475" s="55" t="s">
        <v>1395</v>
      </c>
      <c r="M475" s="67">
        <v>22341</v>
      </c>
      <c r="N475" s="68">
        <v>22341</v>
      </c>
      <c r="O475" s="25" t="s">
        <v>1398</v>
      </c>
      <c r="P475" s="75" t="s">
        <v>1399</v>
      </c>
      <c r="Q475" s="69">
        <v>25693</v>
      </c>
      <c r="R475" s="63">
        <v>25693</v>
      </c>
      <c r="S475" s="24" t="s">
        <v>80</v>
      </c>
      <c r="T475" s="54" t="s">
        <v>81</v>
      </c>
      <c r="U475" s="18">
        <v>27561</v>
      </c>
      <c r="V475" s="18">
        <v>27561</v>
      </c>
      <c r="W475" s="18" t="s">
        <v>1396</v>
      </c>
      <c r="X475" s="77" t="s">
        <v>1397</v>
      </c>
      <c r="Y475" s="50">
        <f t="shared" si="110"/>
        <v>34587.851996825302</v>
      </c>
      <c r="Z475" s="36">
        <f t="shared" si="111"/>
        <v>56360.414844995597</v>
      </c>
      <c r="AA475" s="35">
        <f t="shared" si="112"/>
        <v>1.6294858336438101</v>
      </c>
      <c r="AB475" s="36">
        <f t="shared" si="113"/>
        <v>90948.266841820907</v>
      </c>
      <c r="AC475" s="36">
        <f t="shared" si="114"/>
        <v>-21772.562848170295</v>
      </c>
      <c r="AD475" s="18">
        <f t="shared" si="117"/>
        <v>20860</v>
      </c>
      <c r="AE475" s="18" t="str">
        <f t="shared" si="118"/>
        <v/>
      </c>
      <c r="AF475" s="18">
        <f t="shared" si="119"/>
        <v>22341</v>
      </c>
      <c r="AG475" s="18">
        <f t="shared" si="120"/>
        <v>25693</v>
      </c>
      <c r="AH475" s="18">
        <f t="shared" si="121"/>
        <v>27561</v>
      </c>
      <c r="AI475" s="102">
        <f t="shared" si="122"/>
        <v>23967.993329990284</v>
      </c>
      <c r="AJ475" s="39">
        <f t="shared" si="115"/>
        <v>3060.8873849479228</v>
      </c>
      <c r="AK475" s="35">
        <f t="shared" si="116"/>
        <v>0.12770728624652716</v>
      </c>
      <c r="AL475" s="34"/>
      <c r="AM475" s="42"/>
    </row>
    <row r="476" spans="1:39" s="17" customFormat="1" ht="93" customHeight="1" x14ac:dyDescent="0.25">
      <c r="A476" s="81">
        <v>473</v>
      </c>
      <c r="B476" s="82" t="s">
        <v>550</v>
      </c>
      <c r="C476" s="82" t="s">
        <v>1206</v>
      </c>
      <c r="D476" s="83" t="s">
        <v>1391</v>
      </c>
      <c r="E476" s="64">
        <v>46726</v>
      </c>
      <c r="F476" s="65">
        <v>46726</v>
      </c>
      <c r="G476" s="25" t="s">
        <v>1392</v>
      </c>
      <c r="H476" s="52" t="s">
        <v>1393</v>
      </c>
      <c r="I476" s="62">
        <v>180000</v>
      </c>
      <c r="J476" s="66">
        <v>180000</v>
      </c>
      <c r="K476" s="28" t="s">
        <v>1394</v>
      </c>
      <c r="L476" s="55" t="s">
        <v>1395</v>
      </c>
      <c r="M476" s="67">
        <v>50045</v>
      </c>
      <c r="N476" s="68">
        <v>50045</v>
      </c>
      <c r="O476" s="25" t="s">
        <v>1398</v>
      </c>
      <c r="P476" s="75" t="s">
        <v>1399</v>
      </c>
      <c r="Q476" s="69">
        <v>57551</v>
      </c>
      <c r="R476" s="63">
        <v>57551</v>
      </c>
      <c r="S476" s="24" t="s">
        <v>80</v>
      </c>
      <c r="T476" s="54" t="s">
        <v>81</v>
      </c>
      <c r="U476" s="18">
        <v>61737</v>
      </c>
      <c r="V476" s="18">
        <v>61737</v>
      </c>
      <c r="W476" s="18" t="s">
        <v>1396</v>
      </c>
      <c r="X476" s="77" t="s">
        <v>1397</v>
      </c>
      <c r="Y476" s="50">
        <f t="shared" si="110"/>
        <v>68384.55731886896</v>
      </c>
      <c r="Z476" s="36">
        <f t="shared" si="111"/>
        <v>56654.32369819624</v>
      </c>
      <c r="AA476" s="35">
        <f t="shared" si="112"/>
        <v>0.82846662930088077</v>
      </c>
      <c r="AB476" s="36">
        <f t="shared" si="113"/>
        <v>125038.8810170652</v>
      </c>
      <c r="AC476" s="36">
        <f t="shared" si="114"/>
        <v>11730.23362067272</v>
      </c>
      <c r="AD476" s="18">
        <f t="shared" si="117"/>
        <v>46726</v>
      </c>
      <c r="AE476" s="18" t="str">
        <f t="shared" si="118"/>
        <v/>
      </c>
      <c r="AF476" s="18">
        <f t="shared" si="119"/>
        <v>50045</v>
      </c>
      <c r="AG476" s="18">
        <f t="shared" si="120"/>
        <v>57551</v>
      </c>
      <c r="AH476" s="18">
        <f t="shared" si="121"/>
        <v>61737</v>
      </c>
      <c r="AI476" s="102">
        <f t="shared" si="122"/>
        <v>53688.271694436058</v>
      </c>
      <c r="AJ476" s="39">
        <f t="shared" si="115"/>
        <v>6856.2137449664351</v>
      </c>
      <c r="AK476" s="35">
        <f t="shared" si="116"/>
        <v>0.12770412472929304</v>
      </c>
      <c r="AL476" s="34"/>
      <c r="AM476" s="42"/>
    </row>
    <row r="477" spans="1:39" s="17" customFormat="1" ht="93" customHeight="1" x14ac:dyDescent="0.25">
      <c r="A477" s="81">
        <v>474</v>
      </c>
      <c r="B477" s="82" t="s">
        <v>551</v>
      </c>
      <c r="C477" s="82" t="s">
        <v>1207</v>
      </c>
      <c r="D477" s="83" t="s">
        <v>1391</v>
      </c>
      <c r="E477" s="64">
        <v>10355</v>
      </c>
      <c r="F477" s="65">
        <v>10355</v>
      </c>
      <c r="G477" s="25" t="s">
        <v>1392</v>
      </c>
      <c r="H477" s="52" t="s">
        <v>1393</v>
      </c>
      <c r="I477" s="62">
        <v>80000</v>
      </c>
      <c r="J477" s="66">
        <v>80000</v>
      </c>
      <c r="K477" s="28" t="s">
        <v>1394</v>
      </c>
      <c r="L477" s="55" t="s">
        <v>1395</v>
      </c>
      <c r="M477" s="67">
        <v>11091</v>
      </c>
      <c r="N477" s="68">
        <v>11091</v>
      </c>
      <c r="O477" s="25" t="s">
        <v>1398</v>
      </c>
      <c r="P477" s="75" t="s">
        <v>1399</v>
      </c>
      <c r="Q477" s="69">
        <v>12755</v>
      </c>
      <c r="R477" s="63">
        <v>12755</v>
      </c>
      <c r="S477" s="24" t="s">
        <v>80</v>
      </c>
      <c r="T477" s="54" t="s">
        <v>81</v>
      </c>
      <c r="U477" s="18">
        <v>13683</v>
      </c>
      <c r="V477" s="18">
        <v>13683</v>
      </c>
      <c r="W477" s="18" t="s">
        <v>1396</v>
      </c>
      <c r="X477" s="77" t="s">
        <v>1397</v>
      </c>
      <c r="Y477" s="50">
        <f t="shared" si="110"/>
        <v>17418.650974321503</v>
      </c>
      <c r="Z477" s="36">
        <f t="shared" si="111"/>
        <v>30451.959414789715</v>
      </c>
      <c r="AA477" s="35">
        <f t="shared" si="112"/>
        <v>1.7482386816109845</v>
      </c>
      <c r="AB477" s="36">
        <f t="shared" si="113"/>
        <v>47870.610389111214</v>
      </c>
      <c r="AC477" s="36">
        <f t="shared" si="114"/>
        <v>-13033.308440468212</v>
      </c>
      <c r="AD477" s="18">
        <f t="shared" si="117"/>
        <v>10355</v>
      </c>
      <c r="AE477" s="18" t="str">
        <f t="shared" si="118"/>
        <v/>
      </c>
      <c r="AF477" s="18">
        <f t="shared" si="119"/>
        <v>11091</v>
      </c>
      <c r="AG477" s="18">
        <f t="shared" si="120"/>
        <v>12755</v>
      </c>
      <c r="AH477" s="18">
        <f t="shared" si="121"/>
        <v>13683</v>
      </c>
      <c r="AI477" s="102">
        <f t="shared" si="122"/>
        <v>11898.594101005148</v>
      </c>
      <c r="AJ477" s="39">
        <f t="shared" si="115"/>
        <v>1520.0280699162545</v>
      </c>
      <c r="AK477" s="35">
        <f t="shared" si="116"/>
        <v>0.12774854382063913</v>
      </c>
      <c r="AL477" s="34"/>
      <c r="AM477" s="42"/>
    </row>
    <row r="478" spans="1:39" s="17" customFormat="1" ht="93" customHeight="1" x14ac:dyDescent="0.25">
      <c r="A478" s="81">
        <v>475</v>
      </c>
      <c r="B478" s="82" t="s">
        <v>552</v>
      </c>
      <c r="C478" s="82" t="s">
        <v>1208</v>
      </c>
      <c r="D478" s="83" t="s">
        <v>1391</v>
      </c>
      <c r="E478" s="64">
        <v>38913</v>
      </c>
      <c r="F478" s="65">
        <v>38913</v>
      </c>
      <c r="G478" s="25" t="s">
        <v>1392</v>
      </c>
      <c r="H478" s="52" t="s">
        <v>1393</v>
      </c>
      <c r="I478" s="62">
        <v>170000</v>
      </c>
      <c r="J478" s="66">
        <v>170000</v>
      </c>
      <c r="K478" s="28" t="s">
        <v>1394</v>
      </c>
      <c r="L478" s="55" t="s">
        <v>1395</v>
      </c>
      <c r="M478" s="67">
        <v>41676</v>
      </c>
      <c r="N478" s="68">
        <v>41676</v>
      </c>
      <c r="O478" s="25" t="s">
        <v>1398</v>
      </c>
      <c r="P478" s="75" t="s">
        <v>1399</v>
      </c>
      <c r="Q478" s="69">
        <v>47927</v>
      </c>
      <c r="R478" s="63">
        <v>47927</v>
      </c>
      <c r="S478" s="24" t="s">
        <v>80</v>
      </c>
      <c r="T478" s="54" t="s">
        <v>81</v>
      </c>
      <c r="U478" s="18">
        <v>51413</v>
      </c>
      <c r="V478" s="18">
        <v>51413</v>
      </c>
      <c r="W478" s="18" t="s">
        <v>1396</v>
      </c>
      <c r="X478" s="77" t="s">
        <v>1397</v>
      </c>
      <c r="Y478" s="50">
        <f t="shared" si="110"/>
        <v>58400.50078401863</v>
      </c>
      <c r="Z478" s="36">
        <f t="shared" si="111"/>
        <v>56127.852788967437</v>
      </c>
      <c r="AA478" s="35">
        <f t="shared" si="112"/>
        <v>0.96108512830299042</v>
      </c>
      <c r="AB478" s="36">
        <f t="shared" si="113"/>
        <v>114528.35357298606</v>
      </c>
      <c r="AC478" s="36">
        <f t="shared" si="114"/>
        <v>2272.647995051193</v>
      </c>
      <c r="AD478" s="18">
        <f t="shared" si="117"/>
        <v>38913</v>
      </c>
      <c r="AE478" s="18" t="str">
        <f t="shared" si="118"/>
        <v/>
      </c>
      <c r="AF478" s="18">
        <f t="shared" si="119"/>
        <v>41676</v>
      </c>
      <c r="AG478" s="18">
        <f t="shared" si="120"/>
        <v>47927</v>
      </c>
      <c r="AH478" s="18">
        <f t="shared" si="121"/>
        <v>51413</v>
      </c>
      <c r="AI478" s="102">
        <f t="shared" si="122"/>
        <v>44710.392625912231</v>
      </c>
      <c r="AJ478" s="39">
        <f t="shared" si="115"/>
        <v>5709.4419677699971</v>
      </c>
      <c r="AK478" s="35">
        <f t="shared" si="116"/>
        <v>0.1276983187229058</v>
      </c>
      <c r="AL478" s="34"/>
      <c r="AM478" s="42"/>
    </row>
    <row r="479" spans="1:39" s="17" customFormat="1" ht="93" customHeight="1" x14ac:dyDescent="0.25">
      <c r="A479" s="81">
        <v>476</v>
      </c>
      <c r="B479" s="82" t="s">
        <v>553</v>
      </c>
      <c r="C479" s="82" t="s">
        <v>1209</v>
      </c>
      <c r="D479" s="83" t="s">
        <v>1391</v>
      </c>
      <c r="E479" s="64">
        <v>5937</v>
      </c>
      <c r="F479" s="65">
        <v>5937</v>
      </c>
      <c r="G479" s="25" t="s">
        <v>1392</v>
      </c>
      <c r="H479" s="52" t="s">
        <v>1393</v>
      </c>
      <c r="I479" s="62">
        <v>75000</v>
      </c>
      <c r="J479" s="66">
        <v>75000</v>
      </c>
      <c r="K479" s="28" t="s">
        <v>1394</v>
      </c>
      <c r="L479" s="55" t="s">
        <v>1395</v>
      </c>
      <c r="M479" s="67">
        <v>6359</v>
      </c>
      <c r="N479" s="68">
        <v>6359</v>
      </c>
      <c r="O479" s="25" t="s">
        <v>1398</v>
      </c>
      <c r="P479" s="75" t="s">
        <v>1399</v>
      </c>
      <c r="Q479" s="69">
        <v>7313</v>
      </c>
      <c r="R479" s="63">
        <v>7313</v>
      </c>
      <c r="S479" s="24" t="s">
        <v>80</v>
      </c>
      <c r="T479" s="54" t="s">
        <v>81</v>
      </c>
      <c r="U479" s="18">
        <v>7845</v>
      </c>
      <c r="V479" s="18">
        <v>7845</v>
      </c>
      <c r="W479" s="18" t="s">
        <v>1396</v>
      </c>
      <c r="X479" s="77" t="s">
        <v>1397</v>
      </c>
      <c r="Y479" s="50">
        <f t="shared" si="110"/>
        <v>11018.973325359904</v>
      </c>
      <c r="Z479" s="36">
        <f t="shared" si="111"/>
        <v>30480.913785515029</v>
      </c>
      <c r="AA479" s="35">
        <f t="shared" si="112"/>
        <v>2.7662208524785092</v>
      </c>
      <c r="AB479" s="36">
        <f t="shared" si="113"/>
        <v>41499.88711087493</v>
      </c>
      <c r="AC479" s="36">
        <f t="shared" si="114"/>
        <v>-19461.940460155125</v>
      </c>
      <c r="AD479" s="18">
        <f t="shared" si="117"/>
        <v>5937</v>
      </c>
      <c r="AE479" s="18" t="str">
        <f t="shared" si="118"/>
        <v/>
      </c>
      <c r="AF479" s="18">
        <f t="shared" si="119"/>
        <v>6359</v>
      </c>
      <c r="AG479" s="18">
        <f t="shared" si="120"/>
        <v>7313</v>
      </c>
      <c r="AH479" s="18">
        <f t="shared" si="121"/>
        <v>7845</v>
      </c>
      <c r="AI479" s="102">
        <f t="shared" si="122"/>
        <v>6821.9903196942732</v>
      </c>
      <c r="AJ479" s="39">
        <f t="shared" si="115"/>
        <v>871.45759124201413</v>
      </c>
      <c r="AK479" s="35">
        <f t="shared" si="116"/>
        <v>0.12774242565636892</v>
      </c>
      <c r="AL479" s="34"/>
      <c r="AM479" s="42"/>
    </row>
    <row r="480" spans="1:39" s="17" customFormat="1" ht="93" customHeight="1" x14ac:dyDescent="0.25">
      <c r="A480" s="81">
        <v>477</v>
      </c>
      <c r="B480" s="82" t="s">
        <v>554</v>
      </c>
      <c r="C480" s="82" t="s">
        <v>1210</v>
      </c>
      <c r="D480" s="83" t="s">
        <v>1391</v>
      </c>
      <c r="E480" s="64">
        <v>74516</v>
      </c>
      <c r="F480" s="65">
        <v>74516</v>
      </c>
      <c r="G480" s="25" t="s">
        <v>1392</v>
      </c>
      <c r="H480" s="52" t="s">
        <v>1393</v>
      </c>
      <c r="I480" s="62">
        <v>200000</v>
      </c>
      <c r="J480" s="66">
        <v>200000</v>
      </c>
      <c r="K480" s="28" t="s">
        <v>1394</v>
      </c>
      <c r="L480" s="55" t="s">
        <v>1395</v>
      </c>
      <c r="M480" s="67">
        <v>79808</v>
      </c>
      <c r="N480" s="68">
        <v>79808</v>
      </c>
      <c r="O480" s="25" t="s">
        <v>1398</v>
      </c>
      <c r="P480" s="75" t="s">
        <v>1399</v>
      </c>
      <c r="Q480" s="69">
        <v>91779</v>
      </c>
      <c r="R480" s="63">
        <v>91779</v>
      </c>
      <c r="S480" s="24" t="s">
        <v>80</v>
      </c>
      <c r="T480" s="54" t="s">
        <v>81</v>
      </c>
      <c r="U480" s="18">
        <v>98454</v>
      </c>
      <c r="V480" s="18">
        <v>98454</v>
      </c>
      <c r="W480" s="18" t="s">
        <v>1396</v>
      </c>
      <c r="X480" s="77" t="s">
        <v>1397</v>
      </c>
      <c r="Y480" s="50">
        <f t="shared" si="110"/>
        <v>101451.98032297054</v>
      </c>
      <c r="Z480" s="36">
        <f t="shared" si="111"/>
        <v>51793.003454134603</v>
      </c>
      <c r="AA480" s="35">
        <f t="shared" si="112"/>
        <v>0.51051742202816064</v>
      </c>
      <c r="AB480" s="36">
        <f t="shared" si="113"/>
        <v>153244.98377710514</v>
      </c>
      <c r="AC480" s="36">
        <f t="shared" si="114"/>
        <v>49658.97686883594</v>
      </c>
      <c r="AD480" s="18">
        <f t="shared" si="117"/>
        <v>74516</v>
      </c>
      <c r="AE480" s="18" t="str">
        <f t="shared" si="118"/>
        <v/>
      </c>
      <c r="AF480" s="18">
        <f t="shared" si="119"/>
        <v>79808</v>
      </c>
      <c r="AG480" s="18">
        <f t="shared" si="120"/>
        <v>91779</v>
      </c>
      <c r="AH480" s="18">
        <f t="shared" si="121"/>
        <v>98454</v>
      </c>
      <c r="AI480" s="102">
        <f t="shared" si="122"/>
        <v>85618.607871349523</v>
      </c>
      <c r="AJ480" s="39">
        <f t="shared" si="115"/>
        <v>10933.808649474955</v>
      </c>
      <c r="AK480" s="35">
        <f t="shared" si="116"/>
        <v>0.12770364902340026</v>
      </c>
      <c r="AL480" s="34"/>
      <c r="AM480" s="42"/>
    </row>
    <row r="481" spans="1:39" s="17" customFormat="1" ht="93" customHeight="1" x14ac:dyDescent="0.25">
      <c r="A481" s="81">
        <v>478</v>
      </c>
      <c r="B481" s="82" t="s">
        <v>555</v>
      </c>
      <c r="C481" s="82" t="s">
        <v>1211</v>
      </c>
      <c r="D481" s="83" t="s">
        <v>1391</v>
      </c>
      <c r="E481" s="64">
        <v>173545</v>
      </c>
      <c r="F481" s="65">
        <v>173545</v>
      </c>
      <c r="G481" s="25" t="s">
        <v>1392</v>
      </c>
      <c r="H481" s="52" t="s">
        <v>1393</v>
      </c>
      <c r="I481" s="62">
        <v>250000</v>
      </c>
      <c r="J481" s="66">
        <v>250000</v>
      </c>
      <c r="K481" s="28" t="s">
        <v>1394</v>
      </c>
      <c r="L481" s="55" t="s">
        <v>1395</v>
      </c>
      <c r="M481" s="67">
        <v>185870</v>
      </c>
      <c r="N481" s="68">
        <v>185870</v>
      </c>
      <c r="O481" s="25" t="s">
        <v>1398</v>
      </c>
      <c r="P481" s="75" t="s">
        <v>1399</v>
      </c>
      <c r="Q481" s="69">
        <v>213750</v>
      </c>
      <c r="R481" s="63">
        <v>213750</v>
      </c>
      <c r="S481" s="24" t="s">
        <v>80</v>
      </c>
      <c r="T481" s="54" t="s">
        <v>81</v>
      </c>
      <c r="U481" s="18">
        <v>229297</v>
      </c>
      <c r="V481" s="18">
        <v>229297</v>
      </c>
      <c r="W481" s="18" t="s">
        <v>1396</v>
      </c>
      <c r="X481" s="77" t="s">
        <v>1397</v>
      </c>
      <c r="Y481" s="50">
        <f t="shared" si="110"/>
        <v>208628.28205683027</v>
      </c>
      <c r="Z481" s="36">
        <f t="shared" si="111"/>
        <v>31210.768755351142</v>
      </c>
      <c r="AA481" s="35">
        <f t="shared" si="112"/>
        <v>0.14959989339724009</v>
      </c>
      <c r="AB481" s="36">
        <f t="shared" si="113"/>
        <v>239839.05081218141</v>
      </c>
      <c r="AC481" s="36">
        <f t="shared" si="114"/>
        <v>177417.51330147914</v>
      </c>
      <c r="AD481" s="18" t="str">
        <f t="shared" si="117"/>
        <v/>
      </c>
      <c r="AE481" s="18" t="str">
        <f t="shared" si="118"/>
        <v/>
      </c>
      <c r="AF481" s="18">
        <f t="shared" si="119"/>
        <v>185870</v>
      </c>
      <c r="AG481" s="18">
        <f t="shared" si="120"/>
        <v>213750</v>
      </c>
      <c r="AH481" s="18">
        <f t="shared" si="121"/>
        <v>229297</v>
      </c>
      <c r="AI481" s="102">
        <f t="shared" si="122"/>
        <v>208851.66009181718</v>
      </c>
      <c r="AJ481" s="39">
        <f t="shared" si="115"/>
        <v>22003.438890318939</v>
      </c>
      <c r="AK481" s="35">
        <f t="shared" si="116"/>
        <v>0.10535438828039766</v>
      </c>
      <c r="AL481" s="34"/>
      <c r="AM481" s="42"/>
    </row>
    <row r="482" spans="1:39" s="17" customFormat="1" ht="93" customHeight="1" x14ac:dyDescent="0.25">
      <c r="A482" s="81">
        <v>479</v>
      </c>
      <c r="B482" s="82" t="s">
        <v>556</v>
      </c>
      <c r="C482" s="82" t="s">
        <v>1212</v>
      </c>
      <c r="D482" s="83" t="s">
        <v>1391</v>
      </c>
      <c r="E482" s="64">
        <v>26369</v>
      </c>
      <c r="F482" s="65">
        <v>26369</v>
      </c>
      <c r="G482" s="25" t="s">
        <v>1392</v>
      </c>
      <c r="H482" s="52" t="s">
        <v>1393</v>
      </c>
      <c r="I482" s="62">
        <v>180000</v>
      </c>
      <c r="J482" s="66">
        <v>180000</v>
      </c>
      <c r="K482" s="28" t="s">
        <v>1394</v>
      </c>
      <c r="L482" s="55" t="s">
        <v>1395</v>
      </c>
      <c r="M482" s="67">
        <v>28242</v>
      </c>
      <c r="N482" s="68">
        <v>28242</v>
      </c>
      <c r="O482" s="25" t="s">
        <v>1398</v>
      </c>
      <c r="P482" s="75" t="s">
        <v>1399</v>
      </c>
      <c r="Q482" s="69">
        <v>32478</v>
      </c>
      <c r="R482" s="63">
        <v>32478</v>
      </c>
      <c r="S482" s="24" t="s">
        <v>80</v>
      </c>
      <c r="T482" s="54" t="s">
        <v>81</v>
      </c>
      <c r="U482" s="18">
        <v>34840</v>
      </c>
      <c r="V482" s="18">
        <v>34840</v>
      </c>
      <c r="W482" s="18" t="s">
        <v>1396</v>
      </c>
      <c r="X482" s="77" t="s">
        <v>1397</v>
      </c>
      <c r="Y482" s="50">
        <f t="shared" si="110"/>
        <v>43269.891636008739</v>
      </c>
      <c r="Z482" s="36">
        <f t="shared" si="111"/>
        <v>66950.273712659313</v>
      </c>
      <c r="AA482" s="35">
        <f t="shared" si="112"/>
        <v>1.5472715826481067</v>
      </c>
      <c r="AB482" s="36">
        <f t="shared" si="113"/>
        <v>110220.16534866806</v>
      </c>
      <c r="AC482" s="36">
        <f t="shared" si="114"/>
        <v>-23680.382076650574</v>
      </c>
      <c r="AD482" s="18">
        <f t="shared" si="117"/>
        <v>26369</v>
      </c>
      <c r="AE482" s="18" t="str">
        <f t="shared" si="118"/>
        <v/>
      </c>
      <c r="AF482" s="18">
        <f t="shared" si="119"/>
        <v>28242</v>
      </c>
      <c r="AG482" s="18">
        <f t="shared" si="120"/>
        <v>32478</v>
      </c>
      <c r="AH482" s="18">
        <f t="shared" si="121"/>
        <v>34840</v>
      </c>
      <c r="AI482" s="102">
        <f t="shared" si="122"/>
        <v>30298.011994184857</v>
      </c>
      <c r="AJ482" s="39">
        <f t="shared" si="115"/>
        <v>3869.1320624484588</v>
      </c>
      <c r="AK482" s="35">
        <f t="shared" si="116"/>
        <v>0.12770250613113054</v>
      </c>
      <c r="AL482" s="34"/>
      <c r="AM482" s="42"/>
    </row>
    <row r="483" spans="1:39" s="17" customFormat="1" ht="93" customHeight="1" x14ac:dyDescent="0.25">
      <c r="A483" s="81">
        <v>480</v>
      </c>
      <c r="B483" s="82" t="s">
        <v>557</v>
      </c>
      <c r="C483" s="82" t="s">
        <v>1213</v>
      </c>
      <c r="D483" s="83" t="s">
        <v>1391</v>
      </c>
      <c r="E483" s="64">
        <v>66935</v>
      </c>
      <c r="F483" s="65">
        <v>66935</v>
      </c>
      <c r="G483" s="25" t="s">
        <v>1392</v>
      </c>
      <c r="H483" s="52" t="s">
        <v>1393</v>
      </c>
      <c r="I483" s="62">
        <v>250000</v>
      </c>
      <c r="J483" s="66">
        <v>250000</v>
      </c>
      <c r="K483" s="28" t="s">
        <v>1394</v>
      </c>
      <c r="L483" s="55" t="s">
        <v>1395</v>
      </c>
      <c r="M483" s="67">
        <v>71688</v>
      </c>
      <c r="N483" s="68">
        <v>71688</v>
      </c>
      <c r="O483" s="25" t="s">
        <v>1398</v>
      </c>
      <c r="P483" s="75" t="s">
        <v>1399</v>
      </c>
      <c r="Q483" s="69">
        <v>82441</v>
      </c>
      <c r="R483" s="63">
        <v>82441</v>
      </c>
      <c r="S483" s="24" t="s">
        <v>80</v>
      </c>
      <c r="T483" s="54" t="s">
        <v>81</v>
      </c>
      <c r="U483" s="18">
        <v>88438</v>
      </c>
      <c r="V483" s="18">
        <v>88438</v>
      </c>
      <c r="W483" s="18" t="s">
        <v>1396</v>
      </c>
      <c r="X483" s="77" t="s">
        <v>1397</v>
      </c>
      <c r="Y483" s="50">
        <f t="shared" si="110"/>
        <v>97356.371865423556</v>
      </c>
      <c r="Z483" s="36">
        <f t="shared" si="111"/>
        <v>77667.181443000751</v>
      </c>
      <c r="AA483" s="35">
        <f t="shared" si="112"/>
        <v>0.79776166628683209</v>
      </c>
      <c r="AB483" s="36">
        <f t="shared" si="113"/>
        <v>175023.55330842431</v>
      </c>
      <c r="AC483" s="36">
        <f t="shared" si="114"/>
        <v>19689.190422422806</v>
      </c>
      <c r="AD483" s="18">
        <f t="shared" si="117"/>
        <v>66935</v>
      </c>
      <c r="AE483" s="18" t="str">
        <f t="shared" si="118"/>
        <v/>
      </c>
      <c r="AF483" s="18">
        <f t="shared" si="119"/>
        <v>71688</v>
      </c>
      <c r="AG483" s="18">
        <f t="shared" si="120"/>
        <v>82441</v>
      </c>
      <c r="AH483" s="18">
        <f t="shared" si="121"/>
        <v>88438</v>
      </c>
      <c r="AI483" s="102">
        <f t="shared" si="122"/>
        <v>76907.815172876406</v>
      </c>
      <c r="AJ483" s="39">
        <f t="shared" si="115"/>
        <v>9821.573074954269</v>
      </c>
      <c r="AK483" s="35">
        <f t="shared" si="116"/>
        <v>0.12770578715410069</v>
      </c>
      <c r="AL483" s="34"/>
      <c r="AM483" s="42"/>
    </row>
    <row r="484" spans="1:39" s="17" customFormat="1" ht="93" customHeight="1" x14ac:dyDescent="0.25">
      <c r="A484" s="81">
        <v>481</v>
      </c>
      <c r="B484" s="82" t="s">
        <v>558</v>
      </c>
      <c r="C484" s="82" t="s">
        <v>1214</v>
      </c>
      <c r="D484" s="83" t="s">
        <v>1391</v>
      </c>
      <c r="E484" s="64">
        <v>33091</v>
      </c>
      <c r="F484" s="65">
        <v>33091</v>
      </c>
      <c r="G484" s="25" t="s">
        <v>1392</v>
      </c>
      <c r="H484" s="52" t="s">
        <v>1393</v>
      </c>
      <c r="I484" s="62">
        <v>85000</v>
      </c>
      <c r="J484" s="66">
        <v>85000</v>
      </c>
      <c r="K484" s="28" t="s">
        <v>1394</v>
      </c>
      <c r="L484" s="55" t="s">
        <v>1395</v>
      </c>
      <c r="M484" s="67">
        <v>35441</v>
      </c>
      <c r="N484" s="68">
        <v>35441</v>
      </c>
      <c r="O484" s="25" t="s">
        <v>1398</v>
      </c>
      <c r="P484" s="75" t="s">
        <v>1399</v>
      </c>
      <c r="Q484" s="69">
        <v>40757</v>
      </c>
      <c r="R484" s="63">
        <v>40757</v>
      </c>
      <c r="S484" s="24" t="s">
        <v>80</v>
      </c>
      <c r="T484" s="54" t="s">
        <v>81</v>
      </c>
      <c r="U484" s="18">
        <v>43722</v>
      </c>
      <c r="V484" s="18">
        <v>43722</v>
      </c>
      <c r="W484" s="18" t="s">
        <v>1396</v>
      </c>
      <c r="X484" s="77" t="s">
        <v>1397</v>
      </c>
      <c r="Y484" s="50">
        <f t="shared" si="110"/>
        <v>44658.836359134984</v>
      </c>
      <c r="Z484" s="36">
        <f t="shared" si="111"/>
        <v>21324.738396988596</v>
      </c>
      <c r="AA484" s="35">
        <f t="shared" si="112"/>
        <v>0.47750322524081196</v>
      </c>
      <c r="AB484" s="36">
        <f t="shared" si="113"/>
        <v>65983.574756123577</v>
      </c>
      <c r="AC484" s="36">
        <f t="shared" si="114"/>
        <v>23334.097962146388</v>
      </c>
      <c r="AD484" s="18">
        <f t="shared" si="117"/>
        <v>33091</v>
      </c>
      <c r="AE484" s="18" t="str">
        <f t="shared" si="118"/>
        <v/>
      </c>
      <c r="AF484" s="18">
        <f t="shared" si="119"/>
        <v>35441</v>
      </c>
      <c r="AG484" s="18">
        <f t="shared" si="120"/>
        <v>40757</v>
      </c>
      <c r="AH484" s="18">
        <f t="shared" si="121"/>
        <v>43722</v>
      </c>
      <c r="AI484" s="102">
        <f t="shared" si="122"/>
        <v>38021.524137158915</v>
      </c>
      <c r="AJ484" s="39">
        <f t="shared" si="115"/>
        <v>4855.7033390299566</v>
      </c>
      <c r="AK484" s="35">
        <f t="shared" si="116"/>
        <v>0.12770932910299659</v>
      </c>
      <c r="AL484" s="34"/>
      <c r="AM484" s="42"/>
    </row>
    <row r="485" spans="1:39" s="17" customFormat="1" ht="93" customHeight="1" x14ac:dyDescent="0.25">
      <c r="A485" s="81">
        <v>482</v>
      </c>
      <c r="B485" s="82" t="s">
        <v>559</v>
      </c>
      <c r="C485" s="82" t="s">
        <v>1215</v>
      </c>
      <c r="D485" s="83" t="s">
        <v>1391</v>
      </c>
      <c r="E485" s="64">
        <v>47265</v>
      </c>
      <c r="F485" s="65">
        <v>47265</v>
      </c>
      <c r="G485" s="25" t="s">
        <v>1392</v>
      </c>
      <c r="H485" s="52" t="s">
        <v>1393</v>
      </c>
      <c r="I485" s="62">
        <v>100000</v>
      </c>
      <c r="J485" s="66">
        <v>100000</v>
      </c>
      <c r="K485" s="28" t="s">
        <v>1394</v>
      </c>
      <c r="L485" s="55" t="s">
        <v>1395</v>
      </c>
      <c r="M485" s="67">
        <v>50622</v>
      </c>
      <c r="N485" s="68">
        <v>50622</v>
      </c>
      <c r="O485" s="25" t="s">
        <v>1398</v>
      </c>
      <c r="P485" s="75" t="s">
        <v>1399</v>
      </c>
      <c r="Q485" s="69">
        <v>58215</v>
      </c>
      <c r="R485" s="63">
        <v>58215</v>
      </c>
      <c r="S485" s="24" t="s">
        <v>80</v>
      </c>
      <c r="T485" s="54" t="s">
        <v>81</v>
      </c>
      <c r="U485" s="18">
        <v>62449</v>
      </c>
      <c r="V485" s="18">
        <v>62449</v>
      </c>
      <c r="W485" s="18" t="s">
        <v>1396</v>
      </c>
      <c r="X485" s="77" t="s">
        <v>1397</v>
      </c>
      <c r="Y485" s="50">
        <f t="shared" ref="Y485:Y548" si="123">GEOMEAN(F485,J485,N485,R485,V485)</f>
        <v>61360.355963941918</v>
      </c>
      <c r="Z485" s="36">
        <f t="shared" ref="Z485:Z548" si="124">+STDEV(F485,J485,N485,R485,V485)</f>
        <v>21157.049739980284</v>
      </c>
      <c r="AA485" s="35">
        <f t="shared" ref="AA485:AA548" si="125">Z485/Y485</f>
        <v>0.34479998376171594</v>
      </c>
      <c r="AB485" s="36">
        <f t="shared" ref="AB485:AB548" si="126">+Y485+Z485</f>
        <v>82517.40570392221</v>
      </c>
      <c r="AC485" s="36">
        <f t="shared" ref="AC485:AC548" si="127">Y485-Z485</f>
        <v>40203.306223961634</v>
      </c>
      <c r="AD485" s="18">
        <f t="shared" si="117"/>
        <v>47265</v>
      </c>
      <c r="AE485" s="18" t="str">
        <f t="shared" si="118"/>
        <v/>
      </c>
      <c r="AF485" s="18">
        <f t="shared" si="119"/>
        <v>50622</v>
      </c>
      <c r="AG485" s="18">
        <f t="shared" si="120"/>
        <v>58215</v>
      </c>
      <c r="AH485" s="18">
        <f t="shared" si="121"/>
        <v>62449</v>
      </c>
      <c r="AI485" s="102">
        <f t="shared" si="122"/>
        <v>54307.503388994606</v>
      </c>
      <c r="AJ485" s="39">
        <f t="shared" ref="AJ485:AJ548" si="128">+STDEV(AD485:AH485)</f>
        <v>6935.3210632241098</v>
      </c>
      <c r="AK485" s="35">
        <f t="shared" ref="AK485:AK548" si="129">+AJ485/AI485</f>
        <v>0.12770465645507006</v>
      </c>
      <c r="AL485" s="34"/>
      <c r="AM485" s="42"/>
    </row>
    <row r="486" spans="1:39" s="17" customFormat="1" ht="93" customHeight="1" x14ac:dyDescent="0.25">
      <c r="A486" s="81">
        <v>483</v>
      </c>
      <c r="B486" s="82" t="s">
        <v>560</v>
      </c>
      <c r="C486" s="82" t="s">
        <v>1216</v>
      </c>
      <c r="D486" s="83" t="s">
        <v>1391</v>
      </c>
      <c r="E486" s="64">
        <v>74071</v>
      </c>
      <c r="F486" s="65">
        <v>74071</v>
      </c>
      <c r="G486" s="25" t="s">
        <v>1392</v>
      </c>
      <c r="H486" s="52" t="s">
        <v>1393</v>
      </c>
      <c r="I486" s="62">
        <v>200000</v>
      </c>
      <c r="J486" s="66">
        <v>200000</v>
      </c>
      <c r="K486" s="28" t="s">
        <v>1394</v>
      </c>
      <c r="L486" s="55" t="s">
        <v>1395</v>
      </c>
      <c r="M486" s="67">
        <v>79331</v>
      </c>
      <c r="N486" s="68">
        <v>79331</v>
      </c>
      <c r="O486" s="25" t="s">
        <v>1398</v>
      </c>
      <c r="P486" s="75" t="s">
        <v>1399</v>
      </c>
      <c r="Q486" s="69">
        <v>91231</v>
      </c>
      <c r="R486" s="63">
        <v>91231</v>
      </c>
      <c r="S486" s="24" t="s">
        <v>80</v>
      </c>
      <c r="T486" s="54" t="s">
        <v>81</v>
      </c>
      <c r="U486" s="18">
        <v>97866</v>
      </c>
      <c r="V486" s="18">
        <v>97866</v>
      </c>
      <c r="W486" s="18" t="s">
        <v>1396</v>
      </c>
      <c r="X486" s="77" t="s">
        <v>1397</v>
      </c>
      <c r="Y486" s="50">
        <f t="shared" si="123"/>
        <v>100966.91368937424</v>
      </c>
      <c r="Z486" s="36">
        <f t="shared" si="124"/>
        <v>52008.982202115825</v>
      </c>
      <c r="AA486" s="35">
        <f t="shared" si="125"/>
        <v>0.51510916102795812</v>
      </c>
      <c r="AB486" s="36">
        <f t="shared" si="126"/>
        <v>152975.89589149007</v>
      </c>
      <c r="AC486" s="36">
        <f t="shared" si="127"/>
        <v>48957.931487258415</v>
      </c>
      <c r="AD486" s="18">
        <f t="shared" si="117"/>
        <v>74071</v>
      </c>
      <c r="AE486" s="18" t="str">
        <f t="shared" si="118"/>
        <v/>
      </c>
      <c r="AF486" s="18">
        <f t="shared" si="119"/>
        <v>79331</v>
      </c>
      <c r="AG486" s="18">
        <f t="shared" si="120"/>
        <v>91231</v>
      </c>
      <c r="AH486" s="18">
        <f t="shared" si="121"/>
        <v>97866</v>
      </c>
      <c r="AI486" s="102">
        <f t="shared" si="122"/>
        <v>85107.2097822863</v>
      </c>
      <c r="AJ486" s="39">
        <f t="shared" si="128"/>
        <v>10868.588819008044</v>
      </c>
      <c r="AK486" s="35">
        <f t="shared" si="129"/>
        <v>0.12770467797982218</v>
      </c>
      <c r="AL486" s="34"/>
      <c r="AM486" s="42"/>
    </row>
    <row r="487" spans="1:39" s="17" customFormat="1" ht="93" customHeight="1" x14ac:dyDescent="0.25">
      <c r="A487" s="81">
        <v>484</v>
      </c>
      <c r="B487" s="82" t="s">
        <v>561</v>
      </c>
      <c r="C487" s="82" t="s">
        <v>1217</v>
      </c>
      <c r="D487" s="83" t="s">
        <v>1391</v>
      </c>
      <c r="E487" s="64">
        <v>125280</v>
      </c>
      <c r="F487" s="65">
        <v>125280</v>
      </c>
      <c r="G487" s="25" t="s">
        <v>1392</v>
      </c>
      <c r="H487" s="52" t="s">
        <v>1393</v>
      </c>
      <c r="I487" s="62">
        <v>400000</v>
      </c>
      <c r="J487" s="66">
        <v>400000</v>
      </c>
      <c r="K487" s="28" t="s">
        <v>1394</v>
      </c>
      <c r="L487" s="55" t="s">
        <v>1395</v>
      </c>
      <c r="M487" s="67">
        <v>134177</v>
      </c>
      <c r="N487" s="68">
        <v>134177</v>
      </c>
      <c r="O487" s="25" t="s">
        <v>1398</v>
      </c>
      <c r="P487" s="75" t="s">
        <v>1399</v>
      </c>
      <c r="Q487" s="69">
        <v>154304</v>
      </c>
      <c r="R487" s="63">
        <v>154304</v>
      </c>
      <c r="S487" s="24" t="s">
        <v>80</v>
      </c>
      <c r="T487" s="54" t="s">
        <v>81</v>
      </c>
      <c r="U487" s="18">
        <v>165527</v>
      </c>
      <c r="V487" s="18">
        <v>165527</v>
      </c>
      <c r="W487" s="18" t="s">
        <v>1396</v>
      </c>
      <c r="X487" s="77" t="s">
        <v>1397</v>
      </c>
      <c r="Y487" s="50">
        <f t="shared" si="123"/>
        <v>176592.87145257849</v>
      </c>
      <c r="Z487" s="36">
        <f t="shared" si="124"/>
        <v>115224.19503428957</v>
      </c>
      <c r="AA487" s="35">
        <f t="shared" si="125"/>
        <v>0.65248497341089673</v>
      </c>
      <c r="AB487" s="36">
        <f t="shared" si="126"/>
        <v>291817.06648686808</v>
      </c>
      <c r="AC487" s="36">
        <f t="shared" si="127"/>
        <v>61368.676418288916</v>
      </c>
      <c r="AD487" s="18">
        <f t="shared" si="117"/>
        <v>125280</v>
      </c>
      <c r="AE487" s="18" t="str">
        <f t="shared" si="118"/>
        <v/>
      </c>
      <c r="AF487" s="18">
        <f t="shared" si="119"/>
        <v>134177</v>
      </c>
      <c r="AG487" s="18">
        <f t="shared" si="120"/>
        <v>154304</v>
      </c>
      <c r="AH487" s="18">
        <f t="shared" si="121"/>
        <v>165527</v>
      </c>
      <c r="AI487" s="102">
        <f t="shared" si="122"/>
        <v>143946.61699636621</v>
      </c>
      <c r="AJ487" s="39">
        <f t="shared" si="128"/>
        <v>18383.064108031609</v>
      </c>
      <c r="AK487" s="35">
        <f t="shared" si="129"/>
        <v>0.12770751054535495</v>
      </c>
      <c r="AL487" s="34"/>
      <c r="AM487" s="42"/>
    </row>
    <row r="488" spans="1:39" s="17" customFormat="1" ht="93" customHeight="1" x14ac:dyDescent="0.25">
      <c r="A488" s="81">
        <v>485</v>
      </c>
      <c r="B488" s="82" t="s">
        <v>562</v>
      </c>
      <c r="C488" s="82" t="s">
        <v>1218</v>
      </c>
      <c r="D488" s="83" t="s">
        <v>1391</v>
      </c>
      <c r="E488" s="64">
        <v>63685</v>
      </c>
      <c r="F488" s="65">
        <v>63685</v>
      </c>
      <c r="G488" s="25" t="s">
        <v>1392</v>
      </c>
      <c r="H488" s="52" t="s">
        <v>1393</v>
      </c>
      <c r="I488" s="62">
        <v>150000</v>
      </c>
      <c r="J488" s="66">
        <v>150000</v>
      </c>
      <c r="K488" s="28" t="s">
        <v>1394</v>
      </c>
      <c r="L488" s="55" t="s">
        <v>1395</v>
      </c>
      <c r="M488" s="67">
        <v>68208</v>
      </c>
      <c r="N488" s="68">
        <v>68208</v>
      </c>
      <c r="O488" s="25" t="s">
        <v>1398</v>
      </c>
      <c r="P488" s="75" t="s">
        <v>1399</v>
      </c>
      <c r="Q488" s="69">
        <v>78440</v>
      </c>
      <c r="R488" s="63">
        <v>78440</v>
      </c>
      <c r="S488" s="24" t="s">
        <v>80</v>
      </c>
      <c r="T488" s="54" t="s">
        <v>81</v>
      </c>
      <c r="U488" s="18">
        <v>84145</v>
      </c>
      <c r="V488" s="18">
        <v>84145</v>
      </c>
      <c r="W488" s="18" t="s">
        <v>1396</v>
      </c>
      <c r="X488" s="77" t="s">
        <v>1397</v>
      </c>
      <c r="Y488" s="50">
        <f t="shared" si="123"/>
        <v>84470.667382485786</v>
      </c>
      <c r="Z488" s="36">
        <f t="shared" si="124"/>
        <v>35104.083157091562</v>
      </c>
      <c r="AA488" s="35">
        <f t="shared" si="125"/>
        <v>0.41557719673433136</v>
      </c>
      <c r="AB488" s="36">
        <f t="shared" si="126"/>
        <v>119574.75053957735</v>
      </c>
      <c r="AC488" s="36">
        <f t="shared" si="127"/>
        <v>49366.584225394225</v>
      </c>
      <c r="AD488" s="18">
        <f t="shared" si="117"/>
        <v>63685</v>
      </c>
      <c r="AE488" s="18" t="str">
        <f t="shared" si="118"/>
        <v/>
      </c>
      <c r="AF488" s="18">
        <f t="shared" si="119"/>
        <v>68208</v>
      </c>
      <c r="AG488" s="18">
        <f t="shared" si="120"/>
        <v>78440</v>
      </c>
      <c r="AH488" s="18">
        <f t="shared" si="121"/>
        <v>84145</v>
      </c>
      <c r="AI488" s="102">
        <f t="shared" si="122"/>
        <v>73174.471097510992</v>
      </c>
      <c r="AJ488" s="39">
        <f t="shared" si="128"/>
        <v>9345.2660564944144</v>
      </c>
      <c r="AK488" s="35">
        <f t="shared" si="129"/>
        <v>0.12771210937816113</v>
      </c>
      <c r="AL488" s="34"/>
      <c r="AM488" s="42"/>
    </row>
    <row r="489" spans="1:39" s="17" customFormat="1" ht="93" customHeight="1" x14ac:dyDescent="0.25">
      <c r="A489" s="81">
        <v>486</v>
      </c>
      <c r="B489" s="82" t="s">
        <v>563</v>
      </c>
      <c r="C489" s="82" t="s">
        <v>1219</v>
      </c>
      <c r="D489" s="83" t="s">
        <v>1391</v>
      </c>
      <c r="E489" s="64">
        <v>15939</v>
      </c>
      <c r="F489" s="65">
        <v>15939</v>
      </c>
      <c r="G489" s="25" t="s">
        <v>1392</v>
      </c>
      <c r="H489" s="52" t="s">
        <v>1393</v>
      </c>
      <c r="I489" s="62">
        <v>50000</v>
      </c>
      <c r="J489" s="66">
        <v>50000</v>
      </c>
      <c r="K489" s="28" t="s">
        <v>1394</v>
      </c>
      <c r="L489" s="55" t="s">
        <v>1395</v>
      </c>
      <c r="M489" s="67">
        <v>17071</v>
      </c>
      <c r="N489" s="68">
        <v>17071</v>
      </c>
      <c r="O489" s="25" t="s">
        <v>1398</v>
      </c>
      <c r="P489" s="75" t="s">
        <v>1399</v>
      </c>
      <c r="Q489" s="69">
        <v>19631</v>
      </c>
      <c r="R489" s="63">
        <v>19631</v>
      </c>
      <c r="S489" s="24" t="s">
        <v>80</v>
      </c>
      <c r="T489" s="54" t="s">
        <v>81</v>
      </c>
      <c r="U489" s="18">
        <v>21059</v>
      </c>
      <c r="V489" s="18">
        <v>21059</v>
      </c>
      <c r="W489" s="18" t="s">
        <v>1396</v>
      </c>
      <c r="X489" s="77" t="s">
        <v>1397</v>
      </c>
      <c r="Y489" s="50">
        <f t="shared" si="123"/>
        <v>22387.935188811342</v>
      </c>
      <c r="Z489" s="36">
        <f t="shared" si="124"/>
        <v>14265.258532532805</v>
      </c>
      <c r="AA489" s="35">
        <f t="shared" si="125"/>
        <v>0.63718509153367797</v>
      </c>
      <c r="AB489" s="36">
        <f t="shared" si="126"/>
        <v>36653.193721344149</v>
      </c>
      <c r="AC489" s="36">
        <f t="shared" si="127"/>
        <v>8122.676656278536</v>
      </c>
      <c r="AD489" s="18">
        <f t="shared" si="117"/>
        <v>15939</v>
      </c>
      <c r="AE489" s="18" t="str">
        <f t="shared" si="118"/>
        <v/>
      </c>
      <c r="AF489" s="18">
        <f t="shared" si="119"/>
        <v>17071</v>
      </c>
      <c r="AG489" s="18">
        <f t="shared" si="120"/>
        <v>19631</v>
      </c>
      <c r="AH489" s="18">
        <f t="shared" si="121"/>
        <v>21059</v>
      </c>
      <c r="AI489" s="102">
        <f t="shared" si="122"/>
        <v>18313.655912552247</v>
      </c>
      <c r="AJ489" s="39">
        <f t="shared" si="128"/>
        <v>2338.5112072997786</v>
      </c>
      <c r="AK489" s="35">
        <f t="shared" si="129"/>
        <v>0.12769221058133753</v>
      </c>
      <c r="AL489" s="34"/>
      <c r="AM489" s="42"/>
    </row>
    <row r="490" spans="1:39" s="17" customFormat="1" ht="93" customHeight="1" x14ac:dyDescent="0.25">
      <c r="A490" s="81">
        <v>487</v>
      </c>
      <c r="B490" s="82" t="s">
        <v>564</v>
      </c>
      <c r="C490" s="82" t="s">
        <v>1220</v>
      </c>
      <c r="D490" s="83" t="s">
        <v>1391</v>
      </c>
      <c r="E490" s="64">
        <v>29277</v>
      </c>
      <c r="F490" s="65">
        <v>29277</v>
      </c>
      <c r="G490" s="25" t="s">
        <v>1392</v>
      </c>
      <c r="H490" s="52" t="s">
        <v>1393</v>
      </c>
      <c r="I490" s="62">
        <v>100000</v>
      </c>
      <c r="J490" s="66">
        <v>100000</v>
      </c>
      <c r="K490" s="28" t="s">
        <v>1394</v>
      </c>
      <c r="L490" s="55" t="s">
        <v>1395</v>
      </c>
      <c r="M490" s="67">
        <v>31356</v>
      </c>
      <c r="N490" s="68">
        <v>31356</v>
      </c>
      <c r="O490" s="25" t="s">
        <v>1398</v>
      </c>
      <c r="P490" s="75" t="s">
        <v>1399</v>
      </c>
      <c r="Q490" s="69">
        <v>36060</v>
      </c>
      <c r="R490" s="63">
        <v>36060</v>
      </c>
      <c r="S490" s="24" t="s">
        <v>80</v>
      </c>
      <c r="T490" s="54" t="s">
        <v>81</v>
      </c>
      <c r="U490" s="18">
        <v>38683</v>
      </c>
      <c r="V490" s="18">
        <v>38683</v>
      </c>
      <c r="W490" s="18" t="s">
        <v>1396</v>
      </c>
      <c r="X490" s="77" t="s">
        <v>1397</v>
      </c>
      <c r="Y490" s="50">
        <f t="shared" si="123"/>
        <v>41829.109571643799</v>
      </c>
      <c r="Z490" s="36">
        <f t="shared" si="124"/>
        <v>29818.900377109814</v>
      </c>
      <c r="AA490" s="35">
        <f t="shared" si="125"/>
        <v>0.71287437582281754</v>
      </c>
      <c r="AB490" s="36">
        <f t="shared" si="126"/>
        <v>71648.009948753606</v>
      </c>
      <c r="AC490" s="36">
        <f t="shared" si="127"/>
        <v>12010.209194533985</v>
      </c>
      <c r="AD490" s="18">
        <f t="shared" si="117"/>
        <v>29277</v>
      </c>
      <c r="AE490" s="18" t="str">
        <f t="shared" si="118"/>
        <v/>
      </c>
      <c r="AF490" s="18">
        <f t="shared" si="119"/>
        <v>31356</v>
      </c>
      <c r="AG490" s="18">
        <f t="shared" si="120"/>
        <v>36060</v>
      </c>
      <c r="AH490" s="18">
        <f t="shared" si="121"/>
        <v>38683</v>
      </c>
      <c r="AI490" s="102">
        <f t="shared" si="122"/>
        <v>33639.402605578784</v>
      </c>
      <c r="AJ490" s="39">
        <f t="shared" si="128"/>
        <v>4296.2856050313976</v>
      </c>
      <c r="AK490" s="35">
        <f t="shared" si="129"/>
        <v>0.12771587103984119</v>
      </c>
      <c r="AL490" s="34"/>
      <c r="AM490" s="42"/>
    </row>
    <row r="491" spans="1:39" s="17" customFormat="1" ht="93" customHeight="1" x14ac:dyDescent="0.25">
      <c r="A491" s="81">
        <v>488</v>
      </c>
      <c r="B491" s="82" t="s">
        <v>565</v>
      </c>
      <c r="C491" s="82" t="s">
        <v>1221</v>
      </c>
      <c r="D491" s="83" t="s">
        <v>1391</v>
      </c>
      <c r="E491" s="64">
        <v>15436</v>
      </c>
      <c r="F491" s="65">
        <v>15436</v>
      </c>
      <c r="G491" s="25" t="s">
        <v>1392</v>
      </c>
      <c r="H491" s="52" t="s">
        <v>1393</v>
      </c>
      <c r="I491" s="62">
        <v>20000</v>
      </c>
      <c r="J491" s="66">
        <v>20000</v>
      </c>
      <c r="K491" s="28" t="s">
        <v>1394</v>
      </c>
      <c r="L491" s="55" t="s">
        <v>1395</v>
      </c>
      <c r="M491" s="67">
        <v>16533</v>
      </c>
      <c r="N491" s="68">
        <v>16533</v>
      </c>
      <c r="O491" s="25" t="s">
        <v>1398</v>
      </c>
      <c r="P491" s="75" t="s">
        <v>1399</v>
      </c>
      <c r="Q491" s="69">
        <v>19013</v>
      </c>
      <c r="R491" s="63">
        <v>19013</v>
      </c>
      <c r="S491" s="24" t="s">
        <v>80</v>
      </c>
      <c r="T491" s="54" t="s">
        <v>81</v>
      </c>
      <c r="U491" s="18">
        <v>20396</v>
      </c>
      <c r="V491" s="18">
        <v>20396</v>
      </c>
      <c r="W491" s="18" t="s">
        <v>1396</v>
      </c>
      <c r="X491" s="77" t="s">
        <v>1397</v>
      </c>
      <c r="Y491" s="50">
        <f t="shared" si="123"/>
        <v>18167.803189675134</v>
      </c>
      <c r="Z491" s="36">
        <f t="shared" si="124"/>
        <v>2185.943343273108</v>
      </c>
      <c r="AA491" s="35">
        <f t="shared" si="125"/>
        <v>0.12031962920620981</v>
      </c>
      <c r="AB491" s="36">
        <f t="shared" si="126"/>
        <v>20353.746532948244</v>
      </c>
      <c r="AC491" s="36">
        <f t="shared" si="127"/>
        <v>15981.859846402027</v>
      </c>
      <c r="AD491" s="18" t="str">
        <f t="shared" si="117"/>
        <v/>
      </c>
      <c r="AE491" s="18">
        <f t="shared" si="118"/>
        <v>20000</v>
      </c>
      <c r="AF491" s="18">
        <f t="shared" si="119"/>
        <v>16533</v>
      </c>
      <c r="AG491" s="18">
        <f t="shared" si="120"/>
        <v>19013</v>
      </c>
      <c r="AH491" s="18" t="str">
        <f t="shared" si="121"/>
        <v/>
      </c>
      <c r="AI491" s="102">
        <f t="shared" si="122"/>
        <v>18456.277151134607</v>
      </c>
      <c r="AJ491" s="39">
        <f t="shared" si="128"/>
        <v>1786.2744283377438</v>
      </c>
      <c r="AK491" s="35">
        <f t="shared" si="129"/>
        <v>9.6784113811811276E-2</v>
      </c>
      <c r="AL491" s="34"/>
      <c r="AM491" s="42"/>
    </row>
    <row r="492" spans="1:39" s="17" customFormat="1" ht="93" customHeight="1" x14ac:dyDescent="0.25">
      <c r="A492" s="81">
        <v>489</v>
      </c>
      <c r="B492" s="82" t="s">
        <v>566</v>
      </c>
      <c r="C492" s="82" t="s">
        <v>1222</v>
      </c>
      <c r="D492" s="83" t="s">
        <v>1391</v>
      </c>
      <c r="E492" s="64">
        <v>129918</v>
      </c>
      <c r="F492" s="65">
        <v>129918</v>
      </c>
      <c r="G492" s="25" t="s">
        <v>1392</v>
      </c>
      <c r="H492" s="52" t="s">
        <v>1393</v>
      </c>
      <c r="I492" s="62">
        <v>400000</v>
      </c>
      <c r="J492" s="66">
        <v>400000</v>
      </c>
      <c r="K492" s="28" t="s">
        <v>1394</v>
      </c>
      <c r="L492" s="55" t="s">
        <v>1395</v>
      </c>
      <c r="M492" s="67">
        <v>139144</v>
      </c>
      <c r="N492" s="68">
        <v>139144</v>
      </c>
      <c r="O492" s="25" t="s">
        <v>1398</v>
      </c>
      <c r="P492" s="75" t="s">
        <v>1399</v>
      </c>
      <c r="Q492" s="69">
        <v>160016</v>
      </c>
      <c r="R492" s="63">
        <v>160016</v>
      </c>
      <c r="S492" s="24" t="s">
        <v>80</v>
      </c>
      <c r="T492" s="54" t="s">
        <v>81</v>
      </c>
      <c r="U492" s="18">
        <v>171654</v>
      </c>
      <c r="V492" s="18">
        <v>171654</v>
      </c>
      <c r="W492" s="18" t="s">
        <v>1396</v>
      </c>
      <c r="X492" s="77" t="s">
        <v>1397</v>
      </c>
      <c r="Y492" s="50">
        <f t="shared" si="123"/>
        <v>181803.49502234516</v>
      </c>
      <c r="Z492" s="36">
        <f t="shared" si="124"/>
        <v>112934.7690784375</v>
      </c>
      <c r="AA492" s="35">
        <f t="shared" si="125"/>
        <v>0.62119140814403417</v>
      </c>
      <c r="AB492" s="36">
        <f t="shared" si="126"/>
        <v>294738.26410078269</v>
      </c>
      <c r="AC492" s="36">
        <f t="shared" si="127"/>
        <v>68868.725943907659</v>
      </c>
      <c r="AD492" s="18">
        <f t="shared" si="117"/>
        <v>129918</v>
      </c>
      <c r="AE492" s="18" t="str">
        <f t="shared" si="118"/>
        <v/>
      </c>
      <c r="AF492" s="18">
        <f t="shared" si="119"/>
        <v>139144</v>
      </c>
      <c r="AG492" s="18">
        <f t="shared" si="120"/>
        <v>160016</v>
      </c>
      <c r="AH492" s="18">
        <f t="shared" si="121"/>
        <v>171654</v>
      </c>
      <c r="AI492" s="102">
        <f t="shared" si="122"/>
        <v>149275.24308257492</v>
      </c>
      <c r="AJ492" s="39">
        <f t="shared" si="128"/>
        <v>19063.241032591144</v>
      </c>
      <c r="AK492" s="35">
        <f t="shared" si="129"/>
        <v>0.12770530892417231</v>
      </c>
      <c r="AL492" s="34"/>
      <c r="AM492" s="42"/>
    </row>
    <row r="493" spans="1:39" s="17" customFormat="1" ht="93" customHeight="1" x14ac:dyDescent="0.25">
      <c r="A493" s="81">
        <v>490</v>
      </c>
      <c r="B493" s="82" t="s">
        <v>567</v>
      </c>
      <c r="C493" s="82" t="s">
        <v>1223</v>
      </c>
      <c r="D493" s="83" t="s">
        <v>1391</v>
      </c>
      <c r="E493" s="64">
        <v>529916</v>
      </c>
      <c r="F493" s="65">
        <v>529916</v>
      </c>
      <c r="G493" s="25" t="s">
        <v>1392</v>
      </c>
      <c r="H493" s="52" t="s">
        <v>1393</v>
      </c>
      <c r="I493" s="62">
        <v>500000</v>
      </c>
      <c r="J493" s="66">
        <v>500000</v>
      </c>
      <c r="K493" s="28" t="s">
        <v>1394</v>
      </c>
      <c r="L493" s="55" t="s">
        <v>1395</v>
      </c>
      <c r="M493" s="67">
        <v>567010</v>
      </c>
      <c r="N493" s="68">
        <v>567010</v>
      </c>
      <c r="O493" s="25" t="s">
        <v>1398</v>
      </c>
      <c r="P493" s="75" t="s">
        <v>1399</v>
      </c>
      <c r="Q493" s="69">
        <v>652062</v>
      </c>
      <c r="R493" s="63">
        <v>652062</v>
      </c>
      <c r="S493" s="24" t="s">
        <v>80</v>
      </c>
      <c r="T493" s="54" t="s">
        <v>81</v>
      </c>
      <c r="U493" s="18">
        <v>1399489</v>
      </c>
      <c r="V493" s="18">
        <v>1399489</v>
      </c>
      <c r="W493" s="18" t="s">
        <v>1396</v>
      </c>
      <c r="X493" s="77" t="s">
        <v>1397</v>
      </c>
      <c r="Y493" s="50">
        <f t="shared" si="123"/>
        <v>672055.63555494975</v>
      </c>
      <c r="Z493" s="36">
        <f t="shared" si="124"/>
        <v>378744.21982889727</v>
      </c>
      <c r="AA493" s="35">
        <f t="shared" si="125"/>
        <v>0.56356081221779997</v>
      </c>
      <c r="AB493" s="36">
        <f t="shared" si="126"/>
        <v>1050799.8553838469</v>
      </c>
      <c r="AC493" s="36">
        <f t="shared" si="127"/>
        <v>293311.41572605248</v>
      </c>
      <c r="AD493" s="18">
        <f t="shared" si="117"/>
        <v>529916</v>
      </c>
      <c r="AE493" s="18">
        <f t="shared" si="118"/>
        <v>500000</v>
      </c>
      <c r="AF493" s="18">
        <f t="shared" si="119"/>
        <v>567010</v>
      </c>
      <c r="AG493" s="18">
        <f t="shared" si="120"/>
        <v>652062</v>
      </c>
      <c r="AH493" s="18" t="str">
        <f t="shared" si="121"/>
        <v/>
      </c>
      <c r="AI493" s="102">
        <f t="shared" si="122"/>
        <v>559453.71455238515</v>
      </c>
      <c r="AJ493" s="39">
        <f t="shared" si="128"/>
        <v>65851.861436611391</v>
      </c>
      <c r="AK493" s="35">
        <f t="shared" si="129"/>
        <v>0.11770743445559029</v>
      </c>
      <c r="AL493" s="34"/>
      <c r="AM493" s="42"/>
    </row>
    <row r="494" spans="1:39" s="17" customFormat="1" ht="93" customHeight="1" x14ac:dyDescent="0.25">
      <c r="A494" s="81">
        <v>491</v>
      </c>
      <c r="B494" s="82" t="s">
        <v>568</v>
      </c>
      <c r="C494" s="82" t="s">
        <v>1224</v>
      </c>
      <c r="D494" s="83" t="s">
        <v>1391</v>
      </c>
      <c r="E494" s="64">
        <v>324962</v>
      </c>
      <c r="F494" s="65">
        <v>324962</v>
      </c>
      <c r="G494" s="25" t="s">
        <v>1392</v>
      </c>
      <c r="H494" s="52" t="s">
        <v>1393</v>
      </c>
      <c r="I494" s="62">
        <v>500000</v>
      </c>
      <c r="J494" s="66">
        <v>500000</v>
      </c>
      <c r="K494" s="28" t="s">
        <v>1394</v>
      </c>
      <c r="L494" s="55" t="s">
        <v>1395</v>
      </c>
      <c r="M494" s="67">
        <v>348040</v>
      </c>
      <c r="N494" s="68">
        <v>348040</v>
      </c>
      <c r="O494" s="25" t="s">
        <v>1398</v>
      </c>
      <c r="P494" s="75" t="s">
        <v>1399</v>
      </c>
      <c r="Q494" s="69">
        <v>400246</v>
      </c>
      <c r="R494" s="63">
        <v>400246</v>
      </c>
      <c r="S494" s="24" t="s">
        <v>80</v>
      </c>
      <c r="T494" s="54" t="s">
        <v>81</v>
      </c>
      <c r="U494" s="18">
        <v>429358</v>
      </c>
      <c r="V494" s="18">
        <v>429358</v>
      </c>
      <c r="W494" s="18" t="s">
        <v>1396</v>
      </c>
      <c r="X494" s="77" t="s">
        <v>1397</v>
      </c>
      <c r="Y494" s="50">
        <f t="shared" si="123"/>
        <v>395836.33836639678</v>
      </c>
      <c r="Z494" s="36">
        <f t="shared" si="124"/>
        <v>69266.040519146263</v>
      </c>
      <c r="AA494" s="35">
        <f t="shared" si="125"/>
        <v>0.17498656339891602</v>
      </c>
      <c r="AB494" s="36">
        <f t="shared" si="126"/>
        <v>465102.37888554303</v>
      </c>
      <c r="AC494" s="36">
        <f t="shared" si="127"/>
        <v>326570.29784725053</v>
      </c>
      <c r="AD494" s="18" t="str">
        <f t="shared" si="117"/>
        <v/>
      </c>
      <c r="AE494" s="18" t="str">
        <f t="shared" si="118"/>
        <v/>
      </c>
      <c r="AF494" s="18">
        <f t="shared" si="119"/>
        <v>348040</v>
      </c>
      <c r="AG494" s="18">
        <f t="shared" si="120"/>
        <v>400246</v>
      </c>
      <c r="AH494" s="18">
        <f t="shared" si="121"/>
        <v>429358</v>
      </c>
      <c r="AI494" s="102">
        <f t="shared" si="122"/>
        <v>391073.6665915529</v>
      </c>
      <c r="AJ494" s="39">
        <f t="shared" si="128"/>
        <v>41201.925731693656</v>
      </c>
      <c r="AK494" s="35">
        <f t="shared" si="129"/>
        <v>0.10535591948901529</v>
      </c>
      <c r="AL494" s="34"/>
      <c r="AM494" s="42"/>
    </row>
    <row r="495" spans="1:39" s="17" customFormat="1" ht="93" customHeight="1" x14ac:dyDescent="0.25">
      <c r="A495" s="81">
        <v>492</v>
      </c>
      <c r="B495" s="82" t="s">
        <v>569</v>
      </c>
      <c r="C495" s="82" t="s">
        <v>1225</v>
      </c>
      <c r="D495" s="83" t="s">
        <v>1391</v>
      </c>
      <c r="E495" s="64">
        <v>3179496</v>
      </c>
      <c r="F495" s="65">
        <v>3179496</v>
      </c>
      <c r="G495" s="25" t="s">
        <v>1392</v>
      </c>
      <c r="H495" s="52" t="s">
        <v>1393</v>
      </c>
      <c r="I495" s="62">
        <v>1500000</v>
      </c>
      <c r="J495" s="66">
        <v>1500000</v>
      </c>
      <c r="K495" s="28" t="s">
        <v>1394</v>
      </c>
      <c r="L495" s="55" t="s">
        <v>1395</v>
      </c>
      <c r="M495" s="67">
        <v>3402061</v>
      </c>
      <c r="N495" s="68">
        <v>3402061</v>
      </c>
      <c r="O495" s="25" t="s">
        <v>1398</v>
      </c>
      <c r="P495" s="75" t="s">
        <v>1399</v>
      </c>
      <c r="Q495" s="69">
        <v>3912370</v>
      </c>
      <c r="R495" s="63">
        <v>3912370</v>
      </c>
      <c r="S495" s="24" t="s">
        <v>80</v>
      </c>
      <c r="T495" s="54" t="s">
        <v>81</v>
      </c>
      <c r="U495" s="18">
        <v>1596934</v>
      </c>
      <c r="V495" s="18">
        <v>1596934</v>
      </c>
      <c r="W495" s="18" t="s">
        <v>1396</v>
      </c>
      <c r="X495" s="77" t="s">
        <v>1397</v>
      </c>
      <c r="Y495" s="50">
        <f t="shared" si="123"/>
        <v>2518742.122378862</v>
      </c>
      <c r="Z495" s="36">
        <f t="shared" si="124"/>
        <v>1100880.3902705321</v>
      </c>
      <c r="AA495" s="35">
        <f t="shared" si="125"/>
        <v>0.43707546734907099</v>
      </c>
      <c r="AB495" s="36">
        <f t="shared" si="126"/>
        <v>3619622.5126493941</v>
      </c>
      <c r="AC495" s="36">
        <f t="shared" si="127"/>
        <v>1417861.7321083299</v>
      </c>
      <c r="AD495" s="18">
        <f t="shared" si="117"/>
        <v>3179496</v>
      </c>
      <c r="AE495" s="18">
        <f t="shared" si="118"/>
        <v>1500000</v>
      </c>
      <c r="AF495" s="18">
        <f t="shared" si="119"/>
        <v>3402061</v>
      </c>
      <c r="AG495" s="18" t="str">
        <f t="shared" si="120"/>
        <v/>
      </c>
      <c r="AH495" s="18">
        <f t="shared" si="121"/>
        <v>1596934</v>
      </c>
      <c r="AI495" s="102">
        <f t="shared" si="122"/>
        <v>2256158.7335488852</v>
      </c>
      <c r="AJ495" s="39">
        <f t="shared" si="128"/>
        <v>1010794.2508777854</v>
      </c>
      <c r="AK495" s="35">
        <f t="shared" si="129"/>
        <v>0.44801557436866579</v>
      </c>
      <c r="AL495" s="34"/>
      <c r="AM495" s="42"/>
    </row>
    <row r="496" spans="1:39" s="17" customFormat="1" ht="93" customHeight="1" x14ac:dyDescent="0.25">
      <c r="A496" s="81">
        <v>493</v>
      </c>
      <c r="B496" s="82" t="s">
        <v>570</v>
      </c>
      <c r="C496" s="82" t="s">
        <v>1226</v>
      </c>
      <c r="D496" s="83" t="s">
        <v>1391</v>
      </c>
      <c r="E496" s="64">
        <v>133043</v>
      </c>
      <c r="F496" s="65">
        <v>133043</v>
      </c>
      <c r="G496" s="25" t="s">
        <v>1392</v>
      </c>
      <c r="H496" s="52" t="s">
        <v>1393</v>
      </c>
      <c r="I496" s="62">
        <v>200000</v>
      </c>
      <c r="J496" s="66">
        <v>200000</v>
      </c>
      <c r="K496" s="28" t="s">
        <v>1394</v>
      </c>
      <c r="L496" s="55" t="s">
        <v>1395</v>
      </c>
      <c r="M496" s="67">
        <v>142492</v>
      </c>
      <c r="N496" s="68">
        <v>142492</v>
      </c>
      <c r="O496" s="25" t="s">
        <v>1398</v>
      </c>
      <c r="P496" s="75" t="s">
        <v>1399</v>
      </c>
      <c r="Q496" s="69">
        <v>163865</v>
      </c>
      <c r="R496" s="63">
        <v>163865</v>
      </c>
      <c r="S496" s="24" t="s">
        <v>80</v>
      </c>
      <c r="T496" s="54" t="s">
        <v>81</v>
      </c>
      <c r="U496" s="18">
        <v>275784</v>
      </c>
      <c r="V496" s="18">
        <v>275784</v>
      </c>
      <c r="W496" s="18" t="s">
        <v>1396</v>
      </c>
      <c r="X496" s="77" t="s">
        <v>1397</v>
      </c>
      <c r="Y496" s="50">
        <f t="shared" si="123"/>
        <v>176511.72335791786</v>
      </c>
      <c r="Z496" s="36">
        <f t="shared" si="124"/>
        <v>57880.506266790697</v>
      </c>
      <c r="AA496" s="35">
        <f t="shared" si="125"/>
        <v>0.32791309928703571</v>
      </c>
      <c r="AB496" s="36">
        <f t="shared" si="126"/>
        <v>234392.22962470856</v>
      </c>
      <c r="AC496" s="36">
        <f t="shared" si="127"/>
        <v>118631.21709112715</v>
      </c>
      <c r="AD496" s="18">
        <f t="shared" si="117"/>
        <v>133043</v>
      </c>
      <c r="AE496" s="18">
        <f t="shared" si="118"/>
        <v>200000</v>
      </c>
      <c r="AF496" s="18">
        <f t="shared" si="119"/>
        <v>142492</v>
      </c>
      <c r="AG496" s="18">
        <f t="shared" si="120"/>
        <v>163865</v>
      </c>
      <c r="AH496" s="18" t="str">
        <f t="shared" si="121"/>
        <v/>
      </c>
      <c r="AI496" s="102">
        <f t="shared" si="122"/>
        <v>157879.11285473531</v>
      </c>
      <c r="AJ496" s="39">
        <f t="shared" si="128"/>
        <v>29710.032749897804</v>
      </c>
      <c r="AK496" s="35">
        <f t="shared" si="129"/>
        <v>0.18818216173556807</v>
      </c>
      <c r="AL496" s="34"/>
      <c r="AM496" s="42"/>
    </row>
    <row r="497" spans="1:39" s="17" customFormat="1" ht="93" customHeight="1" x14ac:dyDescent="0.25">
      <c r="A497" s="81">
        <v>494</v>
      </c>
      <c r="B497" s="82" t="s">
        <v>571</v>
      </c>
      <c r="C497" s="82" t="s">
        <v>1227</v>
      </c>
      <c r="D497" s="83" t="s">
        <v>1391</v>
      </c>
      <c r="E497" s="64">
        <v>86092</v>
      </c>
      <c r="F497" s="65">
        <v>86092</v>
      </c>
      <c r="G497" s="25" t="s">
        <v>1392</v>
      </c>
      <c r="H497" s="52" t="s">
        <v>1393</v>
      </c>
      <c r="I497" s="62">
        <v>250000</v>
      </c>
      <c r="J497" s="66">
        <v>250000</v>
      </c>
      <c r="K497" s="28" t="s">
        <v>1394</v>
      </c>
      <c r="L497" s="55" t="s">
        <v>1395</v>
      </c>
      <c r="M497" s="67">
        <v>92206</v>
      </c>
      <c r="N497" s="68">
        <v>92206</v>
      </c>
      <c r="O497" s="25" t="s">
        <v>1398</v>
      </c>
      <c r="P497" s="75" t="s">
        <v>1399</v>
      </c>
      <c r="Q497" s="69">
        <v>106037</v>
      </c>
      <c r="R497" s="63">
        <v>106037</v>
      </c>
      <c r="S497" s="24" t="s">
        <v>80</v>
      </c>
      <c r="T497" s="54" t="s">
        <v>81</v>
      </c>
      <c r="U497" s="18">
        <v>113750</v>
      </c>
      <c r="V497" s="18">
        <v>113750</v>
      </c>
      <c r="W497" s="18" t="s">
        <v>1396</v>
      </c>
      <c r="X497" s="77" t="s">
        <v>1397</v>
      </c>
      <c r="Y497" s="50">
        <f t="shared" si="123"/>
        <v>119073.23837788829</v>
      </c>
      <c r="Z497" s="36">
        <f t="shared" si="124"/>
        <v>68179.640150121064</v>
      </c>
      <c r="AA497" s="35">
        <f t="shared" si="125"/>
        <v>0.57258575544697632</v>
      </c>
      <c r="AB497" s="36">
        <f t="shared" si="126"/>
        <v>187252.87852800934</v>
      </c>
      <c r="AC497" s="36">
        <f t="shared" si="127"/>
        <v>50893.59822776723</v>
      </c>
      <c r="AD497" s="18">
        <f t="shared" si="117"/>
        <v>86092</v>
      </c>
      <c r="AE497" s="18" t="str">
        <f t="shared" si="118"/>
        <v/>
      </c>
      <c r="AF497" s="18">
        <f t="shared" si="119"/>
        <v>92206</v>
      </c>
      <c r="AG497" s="18">
        <f t="shared" si="120"/>
        <v>106037</v>
      </c>
      <c r="AH497" s="18">
        <f t="shared" si="121"/>
        <v>113750</v>
      </c>
      <c r="AI497" s="102">
        <f t="shared" si="122"/>
        <v>98919.680323151333</v>
      </c>
      <c r="AJ497" s="39">
        <f t="shared" si="128"/>
        <v>12632.893080499547</v>
      </c>
      <c r="AK497" s="35">
        <f t="shared" si="129"/>
        <v>0.12770859185179678</v>
      </c>
      <c r="AL497" s="34"/>
      <c r="AM497" s="42"/>
    </row>
    <row r="498" spans="1:39" s="17" customFormat="1" ht="93" customHeight="1" x14ac:dyDescent="0.25">
      <c r="A498" s="81">
        <v>495</v>
      </c>
      <c r="B498" s="82" t="s">
        <v>572</v>
      </c>
      <c r="C498" s="82" t="s">
        <v>1228</v>
      </c>
      <c r="D498" s="83" t="s">
        <v>1391</v>
      </c>
      <c r="E498" s="64">
        <v>92559</v>
      </c>
      <c r="F498" s="65">
        <v>92559</v>
      </c>
      <c r="G498" s="25" t="s">
        <v>1392</v>
      </c>
      <c r="H498" s="52" t="s">
        <v>1393</v>
      </c>
      <c r="I498" s="62">
        <v>250000</v>
      </c>
      <c r="J498" s="66">
        <v>250000</v>
      </c>
      <c r="K498" s="28" t="s">
        <v>1394</v>
      </c>
      <c r="L498" s="55" t="s">
        <v>1395</v>
      </c>
      <c r="M498" s="67">
        <v>99132</v>
      </c>
      <c r="N498" s="68">
        <v>99132</v>
      </c>
      <c r="O498" s="25" t="s">
        <v>1398</v>
      </c>
      <c r="P498" s="75" t="s">
        <v>1399</v>
      </c>
      <c r="Q498" s="69">
        <v>114002</v>
      </c>
      <c r="R498" s="63">
        <v>114002</v>
      </c>
      <c r="S498" s="24" t="s">
        <v>80</v>
      </c>
      <c r="T498" s="54" t="s">
        <v>81</v>
      </c>
      <c r="U498" s="18">
        <v>122294</v>
      </c>
      <c r="V498" s="18">
        <v>122294</v>
      </c>
      <c r="W498" s="18" t="s">
        <v>1396</v>
      </c>
      <c r="X498" s="77" t="s">
        <v>1397</v>
      </c>
      <c r="Y498" s="50">
        <f t="shared" si="123"/>
        <v>126176.37039471576</v>
      </c>
      <c r="Z498" s="36">
        <f t="shared" si="124"/>
        <v>65025.621702525837</v>
      </c>
      <c r="AA498" s="35">
        <f t="shared" si="125"/>
        <v>0.51535498682603642</v>
      </c>
      <c r="AB498" s="36">
        <f t="shared" si="126"/>
        <v>191201.9920972416</v>
      </c>
      <c r="AC498" s="36">
        <f t="shared" si="127"/>
        <v>61150.748692189925</v>
      </c>
      <c r="AD498" s="18">
        <f t="shared" si="117"/>
        <v>92559</v>
      </c>
      <c r="AE498" s="18" t="str">
        <f t="shared" si="118"/>
        <v/>
      </c>
      <c r="AF498" s="18">
        <f t="shared" si="119"/>
        <v>99132</v>
      </c>
      <c r="AG498" s="18">
        <f t="shared" si="120"/>
        <v>114002</v>
      </c>
      <c r="AH498" s="18">
        <f t="shared" si="121"/>
        <v>122294</v>
      </c>
      <c r="AI498" s="102">
        <f t="shared" si="122"/>
        <v>106350.01014866539</v>
      </c>
      <c r="AJ498" s="39">
        <f t="shared" si="128"/>
        <v>13581.633465210778</v>
      </c>
      <c r="AK498" s="35">
        <f t="shared" si="129"/>
        <v>0.12770693153884213</v>
      </c>
      <c r="AL498" s="34"/>
      <c r="AM498" s="42"/>
    </row>
    <row r="499" spans="1:39" s="17" customFormat="1" ht="93" customHeight="1" x14ac:dyDescent="0.25">
      <c r="A499" s="81">
        <v>496</v>
      </c>
      <c r="B499" s="82" t="s">
        <v>573</v>
      </c>
      <c r="C499" s="82" t="s">
        <v>1229</v>
      </c>
      <c r="D499" s="83" t="s">
        <v>1391</v>
      </c>
      <c r="E499" s="64">
        <v>132430</v>
      </c>
      <c r="F499" s="65">
        <v>132430</v>
      </c>
      <c r="G499" s="25" t="s">
        <v>1392</v>
      </c>
      <c r="H499" s="52" t="s">
        <v>1393</v>
      </c>
      <c r="I499" s="62">
        <v>450000</v>
      </c>
      <c r="J499" s="66">
        <v>450000</v>
      </c>
      <c r="K499" s="28" t="s">
        <v>1394</v>
      </c>
      <c r="L499" s="55" t="s">
        <v>1395</v>
      </c>
      <c r="M499" s="67">
        <v>141834</v>
      </c>
      <c r="N499" s="68">
        <v>141834</v>
      </c>
      <c r="O499" s="25" t="s">
        <v>1398</v>
      </c>
      <c r="P499" s="75" t="s">
        <v>1399</v>
      </c>
      <c r="Q499" s="69">
        <v>163109</v>
      </c>
      <c r="R499" s="63">
        <v>163109</v>
      </c>
      <c r="S499" s="24" t="s">
        <v>80</v>
      </c>
      <c r="T499" s="54" t="s">
        <v>81</v>
      </c>
      <c r="U499" s="18">
        <v>174973</v>
      </c>
      <c r="V499" s="18">
        <v>174973</v>
      </c>
      <c r="W499" s="18" t="s">
        <v>1396</v>
      </c>
      <c r="X499" s="77" t="s">
        <v>1397</v>
      </c>
      <c r="Y499" s="50">
        <f t="shared" si="123"/>
        <v>189010.37397959578</v>
      </c>
      <c r="Z499" s="36">
        <f t="shared" si="124"/>
        <v>133845.88182196717</v>
      </c>
      <c r="AA499" s="35">
        <f t="shared" si="125"/>
        <v>0.70814039993601741</v>
      </c>
      <c r="AB499" s="36">
        <f t="shared" si="126"/>
        <v>322856.25580156292</v>
      </c>
      <c r="AC499" s="36">
        <f t="shared" si="127"/>
        <v>55164.492157628614</v>
      </c>
      <c r="AD499" s="18">
        <f t="shared" si="117"/>
        <v>132430</v>
      </c>
      <c r="AE499" s="18" t="str">
        <f t="shared" si="118"/>
        <v/>
      </c>
      <c r="AF499" s="18">
        <f t="shared" si="119"/>
        <v>141834</v>
      </c>
      <c r="AG499" s="18">
        <f t="shared" si="120"/>
        <v>163109</v>
      </c>
      <c r="AH499" s="18">
        <f t="shared" si="121"/>
        <v>174973</v>
      </c>
      <c r="AI499" s="102">
        <f t="shared" si="122"/>
        <v>152161.19954738024</v>
      </c>
      <c r="AJ499" s="39">
        <f t="shared" si="128"/>
        <v>19431.75354070411</v>
      </c>
      <c r="AK499" s="35">
        <f t="shared" si="129"/>
        <v>0.12770504963489995</v>
      </c>
      <c r="AL499" s="34"/>
      <c r="AM499" s="42"/>
    </row>
    <row r="500" spans="1:39" s="17" customFormat="1" ht="93" customHeight="1" x14ac:dyDescent="0.25">
      <c r="A500" s="81">
        <v>497</v>
      </c>
      <c r="B500" s="82" t="s">
        <v>574</v>
      </c>
      <c r="C500" s="82" t="s">
        <v>1230</v>
      </c>
      <c r="D500" s="83" t="s">
        <v>1391</v>
      </c>
      <c r="E500" s="64">
        <v>67425</v>
      </c>
      <c r="F500" s="65">
        <v>67425</v>
      </c>
      <c r="G500" s="25" t="s">
        <v>1392</v>
      </c>
      <c r="H500" s="52" t="s">
        <v>1393</v>
      </c>
      <c r="I500" s="62">
        <v>250000</v>
      </c>
      <c r="J500" s="66">
        <v>250000</v>
      </c>
      <c r="K500" s="28" t="s">
        <v>1394</v>
      </c>
      <c r="L500" s="55" t="s">
        <v>1395</v>
      </c>
      <c r="M500" s="67">
        <v>72213</v>
      </c>
      <c r="N500" s="68">
        <v>72213</v>
      </c>
      <c r="O500" s="25" t="s">
        <v>1398</v>
      </c>
      <c r="P500" s="75" t="s">
        <v>1399</v>
      </c>
      <c r="Q500" s="69">
        <v>83045</v>
      </c>
      <c r="R500" s="63">
        <v>83045</v>
      </c>
      <c r="S500" s="24" t="s">
        <v>80</v>
      </c>
      <c r="T500" s="54" t="s">
        <v>81</v>
      </c>
      <c r="U500" s="18">
        <v>169086</v>
      </c>
      <c r="V500" s="18">
        <v>169086</v>
      </c>
      <c r="W500" s="18" t="s">
        <v>1396</v>
      </c>
      <c r="X500" s="77" t="s">
        <v>1397</v>
      </c>
      <c r="Y500" s="50">
        <f t="shared" si="123"/>
        <v>111316.48856555487</v>
      </c>
      <c r="Z500" s="36">
        <f t="shared" si="124"/>
        <v>79645.943937528922</v>
      </c>
      <c r="AA500" s="35">
        <f t="shared" si="125"/>
        <v>0.71549098398504551</v>
      </c>
      <c r="AB500" s="36">
        <f t="shared" si="126"/>
        <v>190962.43250308378</v>
      </c>
      <c r="AC500" s="36">
        <f t="shared" si="127"/>
        <v>31670.544628025949</v>
      </c>
      <c r="AD500" s="18">
        <f t="shared" si="117"/>
        <v>67425</v>
      </c>
      <c r="AE500" s="18" t="str">
        <f t="shared" si="118"/>
        <v/>
      </c>
      <c r="AF500" s="18">
        <f t="shared" si="119"/>
        <v>72213</v>
      </c>
      <c r="AG500" s="18">
        <f t="shared" si="120"/>
        <v>83045</v>
      </c>
      <c r="AH500" s="18">
        <f t="shared" si="121"/>
        <v>169086</v>
      </c>
      <c r="AI500" s="102">
        <f t="shared" si="122"/>
        <v>90931.503220521103</v>
      </c>
      <c r="AJ500" s="39">
        <f t="shared" si="128"/>
        <v>47877.127715120921</v>
      </c>
      <c r="AK500" s="35">
        <f t="shared" si="129"/>
        <v>0.52651859937927625</v>
      </c>
      <c r="AL500" s="34"/>
      <c r="AM500" s="42"/>
    </row>
    <row r="501" spans="1:39" s="17" customFormat="1" ht="93" customHeight="1" x14ac:dyDescent="0.25">
      <c r="A501" s="81">
        <v>498</v>
      </c>
      <c r="B501" s="82" t="s">
        <v>575</v>
      </c>
      <c r="C501" s="82" t="s">
        <v>1231</v>
      </c>
      <c r="D501" s="83" t="s">
        <v>1391</v>
      </c>
      <c r="E501" s="64">
        <v>101307</v>
      </c>
      <c r="F501" s="65">
        <v>101307</v>
      </c>
      <c r="G501" s="25" t="s">
        <v>1392</v>
      </c>
      <c r="H501" s="52" t="s">
        <v>1393</v>
      </c>
      <c r="I501" s="62">
        <v>550000</v>
      </c>
      <c r="J501" s="66">
        <v>550000</v>
      </c>
      <c r="K501" s="28" t="s">
        <v>1394</v>
      </c>
      <c r="L501" s="55" t="s">
        <v>1395</v>
      </c>
      <c r="M501" s="67">
        <v>108502</v>
      </c>
      <c r="N501" s="68">
        <v>108502</v>
      </c>
      <c r="O501" s="25" t="s">
        <v>1398</v>
      </c>
      <c r="P501" s="75" t="s">
        <v>1399</v>
      </c>
      <c r="Q501" s="69">
        <v>124777</v>
      </c>
      <c r="R501" s="63">
        <v>124777</v>
      </c>
      <c r="S501" s="24" t="s">
        <v>80</v>
      </c>
      <c r="T501" s="54" t="s">
        <v>81</v>
      </c>
      <c r="U501" s="18">
        <v>133852</v>
      </c>
      <c r="V501" s="18">
        <v>133852</v>
      </c>
      <c r="W501" s="18" t="s">
        <v>1396</v>
      </c>
      <c r="X501" s="77" t="s">
        <v>1397</v>
      </c>
      <c r="Y501" s="50">
        <f t="shared" si="123"/>
        <v>158796.10966140981</v>
      </c>
      <c r="Z501" s="36">
        <f t="shared" si="124"/>
        <v>194022.07214464029</v>
      </c>
      <c r="AA501" s="35">
        <f t="shared" si="125"/>
        <v>1.2218313947258559</v>
      </c>
      <c r="AB501" s="36">
        <f t="shared" si="126"/>
        <v>352818.18180605012</v>
      </c>
      <c r="AC501" s="36">
        <f t="shared" si="127"/>
        <v>-35225.962483230483</v>
      </c>
      <c r="AD501" s="18">
        <f t="shared" si="117"/>
        <v>101307</v>
      </c>
      <c r="AE501" s="18" t="str">
        <f t="shared" si="118"/>
        <v/>
      </c>
      <c r="AF501" s="18">
        <f t="shared" si="119"/>
        <v>108502</v>
      </c>
      <c r="AG501" s="18">
        <f t="shared" si="120"/>
        <v>124777</v>
      </c>
      <c r="AH501" s="18">
        <f t="shared" si="121"/>
        <v>133852</v>
      </c>
      <c r="AI501" s="102">
        <f t="shared" si="122"/>
        <v>116401.65380489627</v>
      </c>
      <c r="AJ501" s="39">
        <f t="shared" si="128"/>
        <v>14865.058862984701</v>
      </c>
      <c r="AK501" s="35">
        <f t="shared" si="129"/>
        <v>0.12770487683878098</v>
      </c>
      <c r="AL501" s="34"/>
      <c r="AM501" s="42"/>
    </row>
    <row r="502" spans="1:39" s="17" customFormat="1" ht="93" customHeight="1" x14ac:dyDescent="0.25">
      <c r="A502" s="81">
        <v>499</v>
      </c>
      <c r="B502" s="82" t="s">
        <v>576</v>
      </c>
      <c r="C502" s="82" t="s">
        <v>1232</v>
      </c>
      <c r="D502" s="83" t="s">
        <v>1391</v>
      </c>
      <c r="E502" s="64">
        <v>529916</v>
      </c>
      <c r="F502" s="65">
        <v>529916</v>
      </c>
      <c r="G502" s="25" t="s">
        <v>1392</v>
      </c>
      <c r="H502" s="52" t="s">
        <v>1393</v>
      </c>
      <c r="I502" s="62">
        <v>950000</v>
      </c>
      <c r="J502" s="66">
        <v>950000</v>
      </c>
      <c r="K502" s="28" t="s">
        <v>1394</v>
      </c>
      <c r="L502" s="55" t="s">
        <v>1395</v>
      </c>
      <c r="M502" s="67">
        <v>567010</v>
      </c>
      <c r="N502" s="68">
        <v>567010</v>
      </c>
      <c r="O502" s="25" t="s">
        <v>1398</v>
      </c>
      <c r="P502" s="75" t="s">
        <v>1399</v>
      </c>
      <c r="Q502" s="69">
        <v>652062</v>
      </c>
      <c r="R502" s="63">
        <v>652062</v>
      </c>
      <c r="S502" s="24" t="s">
        <v>80</v>
      </c>
      <c r="T502" s="54" t="s">
        <v>81</v>
      </c>
      <c r="U502" s="18">
        <v>699489</v>
      </c>
      <c r="V502" s="18">
        <v>699489</v>
      </c>
      <c r="W502" s="18" t="s">
        <v>1396</v>
      </c>
      <c r="X502" s="77" t="s">
        <v>1397</v>
      </c>
      <c r="Y502" s="50">
        <f t="shared" si="123"/>
        <v>665147.90484925837</v>
      </c>
      <c r="Z502" s="36">
        <f t="shared" si="124"/>
        <v>165341.94583891908</v>
      </c>
      <c r="AA502" s="35">
        <f t="shared" si="125"/>
        <v>0.2485792176950333</v>
      </c>
      <c r="AB502" s="36">
        <f t="shared" si="126"/>
        <v>830489.85068817739</v>
      </c>
      <c r="AC502" s="36">
        <f t="shared" si="127"/>
        <v>499805.95901033928</v>
      </c>
      <c r="AD502" s="18">
        <f t="shared" si="117"/>
        <v>529916</v>
      </c>
      <c r="AE502" s="18" t="str">
        <f t="shared" si="118"/>
        <v/>
      </c>
      <c r="AF502" s="18">
        <f t="shared" si="119"/>
        <v>567010</v>
      </c>
      <c r="AG502" s="18">
        <f t="shared" si="120"/>
        <v>652062</v>
      </c>
      <c r="AH502" s="18">
        <f t="shared" si="121"/>
        <v>699489</v>
      </c>
      <c r="AI502" s="102">
        <f t="shared" si="122"/>
        <v>608438.77457195672</v>
      </c>
      <c r="AJ502" s="39">
        <f t="shared" si="128"/>
        <v>77505.086368035656</v>
      </c>
      <c r="AK502" s="35">
        <f t="shared" si="129"/>
        <v>0.12738354228420326</v>
      </c>
      <c r="AL502" s="34"/>
      <c r="AM502" s="42"/>
    </row>
    <row r="503" spans="1:39" s="17" customFormat="1" ht="93" customHeight="1" x14ac:dyDescent="0.25">
      <c r="A503" s="81">
        <v>500</v>
      </c>
      <c r="B503" s="82" t="s">
        <v>577</v>
      </c>
      <c r="C503" s="82" t="s">
        <v>1233</v>
      </c>
      <c r="D503" s="83" t="s">
        <v>1391</v>
      </c>
      <c r="E503" s="64">
        <v>23280</v>
      </c>
      <c r="F503" s="65">
        <v>23280</v>
      </c>
      <c r="G503" s="25" t="s">
        <v>1392</v>
      </c>
      <c r="H503" s="52" t="s">
        <v>1393</v>
      </c>
      <c r="I503" s="62">
        <v>80000</v>
      </c>
      <c r="J503" s="66">
        <v>80000</v>
      </c>
      <c r="K503" s="28" t="s">
        <v>1394</v>
      </c>
      <c r="L503" s="55" t="s">
        <v>1395</v>
      </c>
      <c r="M503" s="67">
        <v>24934</v>
      </c>
      <c r="N503" s="68">
        <v>24934</v>
      </c>
      <c r="O503" s="25" t="s">
        <v>1398</v>
      </c>
      <c r="P503" s="75" t="s">
        <v>1399</v>
      </c>
      <c r="Q503" s="69">
        <v>28674</v>
      </c>
      <c r="R503" s="63">
        <v>28674</v>
      </c>
      <c r="S503" s="24" t="s">
        <v>80</v>
      </c>
      <c r="T503" s="54" t="s">
        <v>81</v>
      </c>
      <c r="U503" s="18">
        <v>30759</v>
      </c>
      <c r="V503" s="18">
        <v>30759</v>
      </c>
      <c r="W503" s="18" t="s">
        <v>1396</v>
      </c>
      <c r="X503" s="77" t="s">
        <v>1397</v>
      </c>
      <c r="Y503" s="50">
        <f t="shared" si="123"/>
        <v>33301.598636227332</v>
      </c>
      <c r="Z503" s="36">
        <f t="shared" si="124"/>
        <v>23925.393367717068</v>
      </c>
      <c r="AA503" s="35">
        <f t="shared" si="125"/>
        <v>0.71844579081827298</v>
      </c>
      <c r="AB503" s="36">
        <f t="shared" si="126"/>
        <v>57226.992003944397</v>
      </c>
      <c r="AC503" s="36">
        <f t="shared" si="127"/>
        <v>9376.2052685102644</v>
      </c>
      <c r="AD503" s="18">
        <f t="shared" si="117"/>
        <v>23280</v>
      </c>
      <c r="AE503" s="18" t="str">
        <f t="shared" si="118"/>
        <v/>
      </c>
      <c r="AF503" s="18">
        <f t="shared" si="119"/>
        <v>24934</v>
      </c>
      <c r="AG503" s="18">
        <f t="shared" si="120"/>
        <v>28674</v>
      </c>
      <c r="AH503" s="18">
        <f t="shared" si="121"/>
        <v>30759</v>
      </c>
      <c r="AI503" s="102">
        <f t="shared" si="122"/>
        <v>26749.080394932123</v>
      </c>
      <c r="AJ503" s="39">
        <f t="shared" si="128"/>
        <v>3416.03867805972</v>
      </c>
      <c r="AK503" s="35">
        <f t="shared" si="129"/>
        <v>0.12770677076087156</v>
      </c>
      <c r="AL503" s="34"/>
      <c r="AM503" s="42"/>
    </row>
    <row r="504" spans="1:39" s="17" customFormat="1" ht="93" customHeight="1" x14ac:dyDescent="0.25">
      <c r="A504" s="81">
        <v>501</v>
      </c>
      <c r="B504" s="82" t="s">
        <v>578</v>
      </c>
      <c r="C504" s="82" t="s">
        <v>1234</v>
      </c>
      <c r="D504" s="83" t="s">
        <v>1391</v>
      </c>
      <c r="E504" s="64">
        <v>42912</v>
      </c>
      <c r="F504" s="65">
        <v>42912</v>
      </c>
      <c r="G504" s="25" t="s">
        <v>1392</v>
      </c>
      <c r="H504" s="52" t="s">
        <v>1393</v>
      </c>
      <c r="I504" s="62">
        <v>150000</v>
      </c>
      <c r="J504" s="66">
        <v>150000</v>
      </c>
      <c r="K504" s="28" t="s">
        <v>1394</v>
      </c>
      <c r="L504" s="55" t="s">
        <v>1395</v>
      </c>
      <c r="M504" s="67">
        <v>45960</v>
      </c>
      <c r="N504" s="68">
        <v>45960</v>
      </c>
      <c r="O504" s="25" t="s">
        <v>1398</v>
      </c>
      <c r="P504" s="75" t="s">
        <v>1399</v>
      </c>
      <c r="Q504" s="69">
        <v>52854</v>
      </c>
      <c r="R504" s="63">
        <v>52854</v>
      </c>
      <c r="S504" s="24" t="s">
        <v>80</v>
      </c>
      <c r="T504" s="54" t="s">
        <v>81</v>
      </c>
      <c r="U504" s="18">
        <v>56698</v>
      </c>
      <c r="V504" s="18">
        <v>56698</v>
      </c>
      <c r="W504" s="18" t="s">
        <v>1396</v>
      </c>
      <c r="X504" s="77" t="s">
        <v>1397</v>
      </c>
      <c r="Y504" s="50">
        <f t="shared" si="123"/>
        <v>61594.101880060276</v>
      </c>
      <c r="Z504" s="36">
        <f t="shared" si="124"/>
        <v>45227.516814434988</v>
      </c>
      <c r="AA504" s="35">
        <f t="shared" si="125"/>
        <v>0.73428324196535433</v>
      </c>
      <c r="AB504" s="36">
        <f t="shared" si="126"/>
        <v>106821.61869449526</v>
      </c>
      <c r="AC504" s="36">
        <f t="shared" si="127"/>
        <v>16366.585065625288</v>
      </c>
      <c r="AD504" s="18">
        <f t="shared" si="117"/>
        <v>42912</v>
      </c>
      <c r="AE504" s="18" t="str">
        <f t="shared" si="118"/>
        <v/>
      </c>
      <c r="AF504" s="18">
        <f t="shared" si="119"/>
        <v>45960</v>
      </c>
      <c r="AG504" s="18">
        <f t="shared" si="120"/>
        <v>52854</v>
      </c>
      <c r="AH504" s="18">
        <f t="shared" si="121"/>
        <v>56698</v>
      </c>
      <c r="AI504" s="102">
        <f t="shared" si="122"/>
        <v>49306.150163985934</v>
      </c>
      <c r="AJ504" s="39">
        <f t="shared" si="128"/>
        <v>6296.7960106708233</v>
      </c>
      <c r="AK504" s="35">
        <f t="shared" si="129"/>
        <v>0.12770812545145965</v>
      </c>
      <c r="AL504" s="34"/>
      <c r="AM504" s="42"/>
    </row>
    <row r="505" spans="1:39" s="17" customFormat="1" ht="93" customHeight="1" x14ac:dyDescent="0.25">
      <c r="A505" s="81">
        <v>502</v>
      </c>
      <c r="B505" s="82" t="s">
        <v>579</v>
      </c>
      <c r="C505" s="82" t="s">
        <v>1235</v>
      </c>
      <c r="D505" s="83" t="s">
        <v>1391</v>
      </c>
      <c r="E505" s="64">
        <v>32965</v>
      </c>
      <c r="F505" s="65">
        <v>32965</v>
      </c>
      <c r="G505" s="25" t="s">
        <v>1392</v>
      </c>
      <c r="H505" s="52" t="s">
        <v>1393</v>
      </c>
      <c r="I505" s="62">
        <v>130000</v>
      </c>
      <c r="J505" s="66">
        <v>130000</v>
      </c>
      <c r="K505" s="28" t="s">
        <v>1394</v>
      </c>
      <c r="L505" s="55" t="s">
        <v>1395</v>
      </c>
      <c r="M505" s="67">
        <v>35306</v>
      </c>
      <c r="N505" s="68">
        <v>35306</v>
      </c>
      <c r="O505" s="25" t="s">
        <v>1398</v>
      </c>
      <c r="P505" s="75" t="s">
        <v>1399</v>
      </c>
      <c r="Q505" s="69">
        <v>40602</v>
      </c>
      <c r="R505" s="63">
        <v>40602</v>
      </c>
      <c r="S505" s="24" t="s">
        <v>80</v>
      </c>
      <c r="T505" s="54" t="s">
        <v>81</v>
      </c>
      <c r="U505" s="18">
        <v>43556</v>
      </c>
      <c r="V505" s="18">
        <v>43556</v>
      </c>
      <c r="W505" s="18" t="s">
        <v>1396</v>
      </c>
      <c r="X505" s="77" t="s">
        <v>1397</v>
      </c>
      <c r="Y505" s="50">
        <f t="shared" si="123"/>
        <v>48471.680075545359</v>
      </c>
      <c r="Z505" s="36">
        <f t="shared" si="124"/>
        <v>41308.668560000813</v>
      </c>
      <c r="AA505" s="35">
        <f t="shared" si="125"/>
        <v>0.852222751421435</v>
      </c>
      <c r="AB505" s="36">
        <f t="shared" si="126"/>
        <v>89780.348635546165</v>
      </c>
      <c r="AC505" s="36">
        <f t="shared" si="127"/>
        <v>7163.0115155445455</v>
      </c>
      <c r="AD505" s="18">
        <f t="shared" si="117"/>
        <v>32965</v>
      </c>
      <c r="AE505" s="18" t="str">
        <f t="shared" si="118"/>
        <v/>
      </c>
      <c r="AF505" s="18">
        <f t="shared" si="119"/>
        <v>35306</v>
      </c>
      <c r="AG505" s="18">
        <f t="shared" si="120"/>
        <v>40602</v>
      </c>
      <c r="AH505" s="18">
        <f t="shared" si="121"/>
        <v>43556</v>
      </c>
      <c r="AI505" s="102">
        <f t="shared" si="122"/>
        <v>37876.884814614677</v>
      </c>
      <c r="AJ505" s="39">
        <f t="shared" si="128"/>
        <v>4837.4370194005287</v>
      </c>
      <c r="AK505" s="35">
        <f t="shared" si="129"/>
        <v>0.12771475381560468</v>
      </c>
      <c r="AL505" s="34"/>
      <c r="AM505" s="42"/>
    </row>
    <row r="506" spans="1:39" s="17" customFormat="1" ht="93" customHeight="1" x14ac:dyDescent="0.25">
      <c r="A506" s="81">
        <v>503</v>
      </c>
      <c r="B506" s="82" t="s">
        <v>580</v>
      </c>
      <c r="C506" s="82" t="s">
        <v>1236</v>
      </c>
      <c r="D506" s="83" t="s">
        <v>1391</v>
      </c>
      <c r="E506" s="64">
        <v>2417</v>
      </c>
      <c r="F506" s="65">
        <v>2417</v>
      </c>
      <c r="G506" s="25" t="s">
        <v>1392</v>
      </c>
      <c r="H506" s="52" t="s">
        <v>1393</v>
      </c>
      <c r="I506" s="62">
        <v>15000</v>
      </c>
      <c r="J506" s="66">
        <v>15000</v>
      </c>
      <c r="K506" s="28" t="s">
        <v>1394</v>
      </c>
      <c r="L506" s="55" t="s">
        <v>1395</v>
      </c>
      <c r="M506" s="67">
        <v>2589</v>
      </c>
      <c r="N506" s="68">
        <v>2589</v>
      </c>
      <c r="O506" s="25" t="s">
        <v>1398</v>
      </c>
      <c r="P506" s="75" t="s">
        <v>1399</v>
      </c>
      <c r="Q506" s="69">
        <v>2977</v>
      </c>
      <c r="R506" s="63">
        <v>2977</v>
      </c>
      <c r="S506" s="24" t="s">
        <v>80</v>
      </c>
      <c r="T506" s="54" t="s">
        <v>81</v>
      </c>
      <c r="U506" s="18">
        <v>3194</v>
      </c>
      <c r="V506" s="18">
        <v>3194</v>
      </c>
      <c r="W506" s="18" t="s">
        <v>1396</v>
      </c>
      <c r="X506" s="77" t="s">
        <v>1397</v>
      </c>
      <c r="Y506" s="50">
        <f t="shared" si="123"/>
        <v>3891.5511333484233</v>
      </c>
      <c r="Z506" s="36">
        <f t="shared" si="124"/>
        <v>5467.2184243909624</v>
      </c>
      <c r="AA506" s="35">
        <f t="shared" si="125"/>
        <v>1.4048944076668939</v>
      </c>
      <c r="AB506" s="36">
        <f t="shared" si="126"/>
        <v>9358.7695577393861</v>
      </c>
      <c r="AC506" s="36">
        <f t="shared" si="127"/>
        <v>-1575.6672910425391</v>
      </c>
      <c r="AD506" s="18">
        <f t="shared" si="117"/>
        <v>2417</v>
      </c>
      <c r="AE506" s="18" t="str">
        <f t="shared" si="118"/>
        <v/>
      </c>
      <c r="AF506" s="18">
        <f t="shared" si="119"/>
        <v>2589</v>
      </c>
      <c r="AG506" s="18">
        <f t="shared" si="120"/>
        <v>2977</v>
      </c>
      <c r="AH506" s="18">
        <f t="shared" si="121"/>
        <v>3194</v>
      </c>
      <c r="AI506" s="102">
        <f t="shared" si="122"/>
        <v>2777.3499941857226</v>
      </c>
      <c r="AJ506" s="39">
        <f t="shared" si="128"/>
        <v>354.79700769125247</v>
      </c>
      <c r="AK506" s="35">
        <f t="shared" si="129"/>
        <v>0.12774659601202823</v>
      </c>
      <c r="AL506" s="34"/>
      <c r="AM506" s="42"/>
    </row>
    <row r="507" spans="1:39" s="17" customFormat="1" ht="93" customHeight="1" x14ac:dyDescent="0.25">
      <c r="A507" s="81">
        <v>504</v>
      </c>
      <c r="B507" s="82" t="s">
        <v>581</v>
      </c>
      <c r="C507" s="82" t="s">
        <v>1237</v>
      </c>
      <c r="D507" s="83" t="s">
        <v>1391</v>
      </c>
      <c r="E507" s="64">
        <v>1062</v>
      </c>
      <c r="F507" s="65">
        <v>1062</v>
      </c>
      <c r="G507" s="25" t="s">
        <v>1392</v>
      </c>
      <c r="H507" s="52" t="s">
        <v>1393</v>
      </c>
      <c r="I507" s="62">
        <v>13000</v>
      </c>
      <c r="J507" s="66">
        <v>13000</v>
      </c>
      <c r="K507" s="28" t="s">
        <v>1394</v>
      </c>
      <c r="L507" s="55" t="s">
        <v>1395</v>
      </c>
      <c r="M507" s="67">
        <v>1137</v>
      </c>
      <c r="N507" s="68">
        <v>1137</v>
      </c>
      <c r="O507" s="25" t="s">
        <v>1398</v>
      </c>
      <c r="P507" s="75" t="s">
        <v>1399</v>
      </c>
      <c r="Q507" s="69">
        <v>1308</v>
      </c>
      <c r="R507" s="63">
        <v>1308</v>
      </c>
      <c r="S507" s="24" t="s">
        <v>80</v>
      </c>
      <c r="T507" s="54" t="s">
        <v>81</v>
      </c>
      <c r="U507" s="18">
        <v>1403</v>
      </c>
      <c r="V507" s="18">
        <v>1403</v>
      </c>
      <c r="W507" s="18" t="s">
        <v>1396</v>
      </c>
      <c r="X507" s="77" t="s">
        <v>1397</v>
      </c>
      <c r="Y507" s="50">
        <f t="shared" si="123"/>
        <v>1958.38804695213</v>
      </c>
      <c r="Z507" s="36">
        <f t="shared" si="124"/>
        <v>5266.5516706854778</v>
      </c>
      <c r="AA507" s="35">
        <f t="shared" si="125"/>
        <v>2.6892278467905757</v>
      </c>
      <c r="AB507" s="36">
        <f t="shared" si="126"/>
        <v>7224.9397176376078</v>
      </c>
      <c r="AC507" s="36">
        <f t="shared" si="127"/>
        <v>-3308.1636237333478</v>
      </c>
      <c r="AD507" s="18">
        <f t="shared" si="117"/>
        <v>1062</v>
      </c>
      <c r="AE507" s="18" t="str">
        <f t="shared" si="118"/>
        <v/>
      </c>
      <c r="AF507" s="18">
        <f t="shared" si="119"/>
        <v>1137</v>
      </c>
      <c r="AG507" s="18">
        <f t="shared" si="120"/>
        <v>1308</v>
      </c>
      <c r="AH507" s="18">
        <f t="shared" si="121"/>
        <v>1403</v>
      </c>
      <c r="AI507" s="102">
        <f t="shared" si="122"/>
        <v>1220.0780083065263</v>
      </c>
      <c r="AJ507" s="39">
        <f t="shared" si="128"/>
        <v>155.84286958343651</v>
      </c>
      <c r="AK507" s="35">
        <f t="shared" si="129"/>
        <v>0.12773188970084554</v>
      </c>
      <c r="AL507" s="34"/>
      <c r="AM507" s="42"/>
    </row>
    <row r="508" spans="1:39" s="17" customFormat="1" ht="93" customHeight="1" x14ac:dyDescent="0.25">
      <c r="A508" s="81">
        <v>505</v>
      </c>
      <c r="B508" s="82" t="s">
        <v>582</v>
      </c>
      <c r="C508" s="82" t="s">
        <v>1238</v>
      </c>
      <c r="D508" s="83" t="s">
        <v>1391</v>
      </c>
      <c r="E508" s="64">
        <v>5645</v>
      </c>
      <c r="F508" s="65">
        <v>5645</v>
      </c>
      <c r="G508" s="25" t="s">
        <v>1392</v>
      </c>
      <c r="H508" s="52" t="s">
        <v>1393</v>
      </c>
      <c r="I508" s="62">
        <v>20000</v>
      </c>
      <c r="J508" s="66">
        <v>20000</v>
      </c>
      <c r="K508" s="28" t="s">
        <v>1394</v>
      </c>
      <c r="L508" s="55" t="s">
        <v>1395</v>
      </c>
      <c r="M508" s="67">
        <v>6046</v>
      </c>
      <c r="N508" s="68">
        <v>6046</v>
      </c>
      <c r="O508" s="25" t="s">
        <v>1398</v>
      </c>
      <c r="P508" s="75" t="s">
        <v>1399</v>
      </c>
      <c r="Q508" s="69">
        <v>6953</v>
      </c>
      <c r="R508" s="63">
        <v>6953</v>
      </c>
      <c r="S508" s="24" t="s">
        <v>80</v>
      </c>
      <c r="T508" s="54" t="s">
        <v>81</v>
      </c>
      <c r="U508" s="18">
        <v>7459</v>
      </c>
      <c r="V508" s="18">
        <v>7459</v>
      </c>
      <c r="W508" s="18" t="s">
        <v>1396</v>
      </c>
      <c r="X508" s="77" t="s">
        <v>1397</v>
      </c>
      <c r="Y508" s="50">
        <f t="shared" si="123"/>
        <v>8124.6186288018289</v>
      </c>
      <c r="Z508" s="36">
        <f t="shared" si="124"/>
        <v>6068.4369733894409</v>
      </c>
      <c r="AA508" s="35">
        <f t="shared" si="125"/>
        <v>0.74691960947887326</v>
      </c>
      <c r="AB508" s="36">
        <f t="shared" si="126"/>
        <v>14193.055602191271</v>
      </c>
      <c r="AC508" s="36">
        <f t="shared" si="127"/>
        <v>2056.181655412388</v>
      </c>
      <c r="AD508" s="18">
        <f t="shared" si="117"/>
        <v>5645</v>
      </c>
      <c r="AE508" s="18" t="str">
        <f t="shared" si="118"/>
        <v/>
      </c>
      <c r="AF508" s="18">
        <f t="shared" si="119"/>
        <v>6046</v>
      </c>
      <c r="AG508" s="18">
        <f t="shared" si="120"/>
        <v>6953</v>
      </c>
      <c r="AH508" s="18">
        <f t="shared" si="121"/>
        <v>7459</v>
      </c>
      <c r="AI508" s="102">
        <f t="shared" si="122"/>
        <v>6486.2880504803297</v>
      </c>
      <c r="AJ508" s="39">
        <f t="shared" si="128"/>
        <v>828.52856518851138</v>
      </c>
      <c r="AK508" s="35">
        <f t="shared" si="129"/>
        <v>0.1277353948422251</v>
      </c>
      <c r="AL508" s="34"/>
      <c r="AM508" s="42"/>
    </row>
    <row r="509" spans="1:39" s="17" customFormat="1" ht="93" customHeight="1" x14ac:dyDescent="0.25">
      <c r="A509" s="81">
        <v>506</v>
      </c>
      <c r="B509" s="82" t="s">
        <v>583</v>
      </c>
      <c r="C509" s="82" t="s">
        <v>1239</v>
      </c>
      <c r="D509" s="83" t="s">
        <v>1391</v>
      </c>
      <c r="E509" s="64">
        <v>8845</v>
      </c>
      <c r="F509" s="65">
        <v>8845</v>
      </c>
      <c r="G509" s="25" t="s">
        <v>1392</v>
      </c>
      <c r="H509" s="52" t="s">
        <v>1393</v>
      </c>
      <c r="I509" s="62">
        <v>10000</v>
      </c>
      <c r="J509" s="66">
        <v>10000</v>
      </c>
      <c r="K509" s="28" t="s">
        <v>1394</v>
      </c>
      <c r="L509" s="55" t="s">
        <v>1395</v>
      </c>
      <c r="M509" s="67">
        <v>9474</v>
      </c>
      <c r="N509" s="68">
        <v>9474</v>
      </c>
      <c r="O509" s="25" t="s">
        <v>1398</v>
      </c>
      <c r="P509" s="75" t="s">
        <v>1399</v>
      </c>
      <c r="Q509" s="69">
        <v>10895</v>
      </c>
      <c r="R509" s="63">
        <v>10895</v>
      </c>
      <c r="S509" s="24" t="s">
        <v>80</v>
      </c>
      <c r="T509" s="54" t="s">
        <v>81</v>
      </c>
      <c r="U509" s="18">
        <v>11687</v>
      </c>
      <c r="V509" s="18">
        <v>11687</v>
      </c>
      <c r="W509" s="18" t="s">
        <v>1396</v>
      </c>
      <c r="X509" s="77" t="s">
        <v>1397</v>
      </c>
      <c r="Y509" s="50">
        <f t="shared" si="123"/>
        <v>10130.533085324107</v>
      </c>
      <c r="Z509" s="36">
        <f t="shared" si="124"/>
        <v>1128.6424145848853</v>
      </c>
      <c r="AA509" s="35">
        <f t="shared" si="125"/>
        <v>0.11140997271110305</v>
      </c>
      <c r="AB509" s="36">
        <f t="shared" si="126"/>
        <v>11259.175499908992</v>
      </c>
      <c r="AC509" s="36">
        <f t="shared" si="127"/>
        <v>9001.8906707392216</v>
      </c>
      <c r="AD509" s="18" t="str">
        <f t="shared" si="117"/>
        <v/>
      </c>
      <c r="AE509" s="18">
        <f t="shared" si="118"/>
        <v>10000</v>
      </c>
      <c r="AF509" s="18">
        <f t="shared" si="119"/>
        <v>9474</v>
      </c>
      <c r="AG509" s="18">
        <f t="shared" si="120"/>
        <v>10895</v>
      </c>
      <c r="AH509" s="18" t="str">
        <f t="shared" si="121"/>
        <v/>
      </c>
      <c r="AI509" s="102">
        <f t="shared" si="122"/>
        <v>10106.176335348511</v>
      </c>
      <c r="AJ509" s="39">
        <f t="shared" si="128"/>
        <v>718.44067256802771</v>
      </c>
      <c r="AK509" s="35">
        <f t="shared" si="129"/>
        <v>7.108926746658159E-2</v>
      </c>
      <c r="AL509" s="34"/>
      <c r="AM509" s="42"/>
    </row>
    <row r="510" spans="1:39" s="17" customFormat="1" ht="93" customHeight="1" x14ac:dyDescent="0.25">
      <c r="A510" s="81">
        <v>507</v>
      </c>
      <c r="B510" s="82" t="s">
        <v>584</v>
      </c>
      <c r="C510" s="82" t="s">
        <v>1240</v>
      </c>
      <c r="D510" s="83" t="s">
        <v>1391</v>
      </c>
      <c r="E510" s="64">
        <v>5853</v>
      </c>
      <c r="F510" s="65">
        <v>5853</v>
      </c>
      <c r="G510" s="25" t="s">
        <v>1392</v>
      </c>
      <c r="H510" s="52" t="s">
        <v>1393</v>
      </c>
      <c r="I510" s="62">
        <v>8000</v>
      </c>
      <c r="J510" s="66">
        <v>8000</v>
      </c>
      <c r="K510" s="28" t="s">
        <v>1394</v>
      </c>
      <c r="L510" s="55" t="s">
        <v>1395</v>
      </c>
      <c r="M510" s="67">
        <v>6269</v>
      </c>
      <c r="N510" s="68">
        <v>6269</v>
      </c>
      <c r="O510" s="25" t="s">
        <v>1398</v>
      </c>
      <c r="P510" s="75" t="s">
        <v>1399</v>
      </c>
      <c r="Q510" s="69">
        <v>7209</v>
      </c>
      <c r="R510" s="63">
        <v>7209</v>
      </c>
      <c r="S510" s="24" t="s">
        <v>80</v>
      </c>
      <c r="T510" s="54" t="s">
        <v>81</v>
      </c>
      <c r="U510" s="18">
        <v>7734</v>
      </c>
      <c r="V510" s="18">
        <v>7734</v>
      </c>
      <c r="W510" s="18" t="s">
        <v>1396</v>
      </c>
      <c r="X510" s="77" t="s">
        <v>1397</v>
      </c>
      <c r="Y510" s="50">
        <f t="shared" si="123"/>
        <v>6962.8845587148871</v>
      </c>
      <c r="Z510" s="36">
        <f t="shared" si="124"/>
        <v>926.22378505413042</v>
      </c>
      <c r="AA510" s="35">
        <f t="shared" si="125"/>
        <v>0.13302299890852706</v>
      </c>
      <c r="AB510" s="36">
        <f t="shared" si="126"/>
        <v>7889.1083437690177</v>
      </c>
      <c r="AC510" s="36">
        <f t="shared" si="127"/>
        <v>6036.6607736607566</v>
      </c>
      <c r="AD510" s="18" t="str">
        <f t="shared" si="117"/>
        <v/>
      </c>
      <c r="AE510" s="18" t="str">
        <f t="shared" si="118"/>
        <v/>
      </c>
      <c r="AF510" s="18">
        <f t="shared" si="119"/>
        <v>6269</v>
      </c>
      <c r="AG510" s="18">
        <f t="shared" si="120"/>
        <v>7209</v>
      </c>
      <c r="AH510" s="18">
        <f t="shared" si="121"/>
        <v>7734</v>
      </c>
      <c r="AI510" s="102">
        <f t="shared" si="122"/>
        <v>7044.1050009887158</v>
      </c>
      <c r="AJ510" s="39">
        <f t="shared" si="128"/>
        <v>742.23199428031489</v>
      </c>
      <c r="AK510" s="35">
        <f t="shared" si="129"/>
        <v>0.10536924054597918</v>
      </c>
      <c r="AL510" s="34"/>
      <c r="AM510" s="42"/>
    </row>
    <row r="511" spans="1:39" s="17" customFormat="1" ht="93" customHeight="1" x14ac:dyDescent="0.25">
      <c r="A511" s="81">
        <v>508</v>
      </c>
      <c r="B511" s="82" t="s">
        <v>585</v>
      </c>
      <c r="C511" s="82" t="s">
        <v>1241</v>
      </c>
      <c r="D511" s="83" t="s">
        <v>1391</v>
      </c>
      <c r="E511" s="64">
        <v>8264</v>
      </c>
      <c r="F511" s="65">
        <v>8264</v>
      </c>
      <c r="G511" s="25" t="s">
        <v>1392</v>
      </c>
      <c r="H511" s="52" t="s">
        <v>1393</v>
      </c>
      <c r="I511" s="62">
        <v>9000</v>
      </c>
      <c r="J511" s="66">
        <v>9000</v>
      </c>
      <c r="K511" s="28" t="s">
        <v>1394</v>
      </c>
      <c r="L511" s="55" t="s">
        <v>1395</v>
      </c>
      <c r="M511" s="67">
        <v>8851</v>
      </c>
      <c r="N511" s="68">
        <v>8851</v>
      </c>
      <c r="O511" s="25" t="s">
        <v>1398</v>
      </c>
      <c r="P511" s="75" t="s">
        <v>1399</v>
      </c>
      <c r="Q511" s="69">
        <v>10179</v>
      </c>
      <c r="R511" s="63">
        <v>10179</v>
      </c>
      <c r="S511" s="24" t="s">
        <v>80</v>
      </c>
      <c r="T511" s="54" t="s">
        <v>81</v>
      </c>
      <c r="U511" s="18">
        <v>10919</v>
      </c>
      <c r="V511" s="18">
        <v>10919</v>
      </c>
      <c r="W511" s="18" t="s">
        <v>1396</v>
      </c>
      <c r="X511" s="77" t="s">
        <v>1397</v>
      </c>
      <c r="Y511" s="50">
        <f t="shared" si="123"/>
        <v>9394.2611260514805</v>
      </c>
      <c r="Z511" s="36">
        <f t="shared" si="124"/>
        <v>1079.0070898747595</v>
      </c>
      <c r="AA511" s="35">
        <f t="shared" si="125"/>
        <v>0.11485811128695748</v>
      </c>
      <c r="AB511" s="36">
        <f t="shared" si="126"/>
        <v>10473.26821592624</v>
      </c>
      <c r="AC511" s="36">
        <f t="shared" si="127"/>
        <v>8315.2540361767205</v>
      </c>
      <c r="AD511" s="18" t="str">
        <f t="shared" si="117"/>
        <v/>
      </c>
      <c r="AE511" s="18">
        <f t="shared" si="118"/>
        <v>9000</v>
      </c>
      <c r="AF511" s="18">
        <f t="shared" si="119"/>
        <v>8851</v>
      </c>
      <c r="AG511" s="18">
        <f t="shared" si="120"/>
        <v>10179</v>
      </c>
      <c r="AH511" s="18" t="str">
        <f t="shared" si="121"/>
        <v/>
      </c>
      <c r="AI511" s="102">
        <f t="shared" si="122"/>
        <v>9324.9530711340412</v>
      </c>
      <c r="AJ511" s="39">
        <f t="shared" si="128"/>
        <v>727.53304621393886</v>
      </c>
      <c r="AK511" s="35">
        <f t="shared" si="129"/>
        <v>7.8020022263282113E-2</v>
      </c>
      <c r="AL511" s="34"/>
      <c r="AM511" s="42"/>
    </row>
    <row r="512" spans="1:39" s="17" customFormat="1" ht="93" customHeight="1" x14ac:dyDescent="0.25">
      <c r="A512" s="81">
        <v>509</v>
      </c>
      <c r="B512" s="82" t="s">
        <v>586</v>
      </c>
      <c r="C512" s="82" t="s">
        <v>1242</v>
      </c>
      <c r="D512" s="83" t="s">
        <v>1391</v>
      </c>
      <c r="E512" s="64">
        <v>4989</v>
      </c>
      <c r="F512" s="65">
        <v>4989</v>
      </c>
      <c r="G512" s="25" t="s">
        <v>1392</v>
      </c>
      <c r="H512" s="52" t="s">
        <v>1393</v>
      </c>
      <c r="I512" s="62">
        <v>20000</v>
      </c>
      <c r="J512" s="66">
        <v>20000</v>
      </c>
      <c r="K512" s="28" t="s">
        <v>1394</v>
      </c>
      <c r="L512" s="55" t="s">
        <v>1395</v>
      </c>
      <c r="M512" s="67">
        <v>5344</v>
      </c>
      <c r="N512" s="68">
        <v>5344</v>
      </c>
      <c r="O512" s="25" t="s">
        <v>1398</v>
      </c>
      <c r="P512" s="75" t="s">
        <v>1399</v>
      </c>
      <c r="Q512" s="69">
        <v>6145</v>
      </c>
      <c r="R512" s="63">
        <v>6145</v>
      </c>
      <c r="S512" s="24" t="s">
        <v>80</v>
      </c>
      <c r="T512" s="54" t="s">
        <v>81</v>
      </c>
      <c r="U512" s="18">
        <v>6592</v>
      </c>
      <c r="V512" s="18">
        <v>6592</v>
      </c>
      <c r="W512" s="18" t="s">
        <v>1396</v>
      </c>
      <c r="X512" s="77" t="s">
        <v>1397</v>
      </c>
      <c r="Y512" s="50">
        <f t="shared" si="123"/>
        <v>7360.2032427124141</v>
      </c>
      <c r="Z512" s="36">
        <f t="shared" si="124"/>
        <v>6396.4632024267912</v>
      </c>
      <c r="AA512" s="35">
        <f t="shared" si="125"/>
        <v>0.86906067556764077</v>
      </c>
      <c r="AB512" s="36">
        <f t="shared" si="126"/>
        <v>13756.666445139206</v>
      </c>
      <c r="AC512" s="36">
        <f t="shared" si="127"/>
        <v>963.74004028562285</v>
      </c>
      <c r="AD512" s="18">
        <f t="shared" si="117"/>
        <v>4989</v>
      </c>
      <c r="AE512" s="18" t="str">
        <f t="shared" si="118"/>
        <v/>
      </c>
      <c r="AF512" s="18">
        <f t="shared" si="119"/>
        <v>5344</v>
      </c>
      <c r="AG512" s="18">
        <f t="shared" si="120"/>
        <v>6145</v>
      </c>
      <c r="AH512" s="18">
        <f t="shared" si="121"/>
        <v>6592</v>
      </c>
      <c r="AI512" s="102">
        <f t="shared" si="122"/>
        <v>5732.6411899730156</v>
      </c>
      <c r="AJ512" s="39">
        <f t="shared" si="128"/>
        <v>732.05669179374354</v>
      </c>
      <c r="AK512" s="35">
        <f t="shared" si="129"/>
        <v>0.12769972296089047</v>
      </c>
      <c r="AL512" s="34"/>
      <c r="AM512" s="42"/>
    </row>
    <row r="513" spans="1:39" s="17" customFormat="1" ht="93" customHeight="1" x14ac:dyDescent="0.25">
      <c r="A513" s="81">
        <v>510</v>
      </c>
      <c r="B513" s="82" t="s">
        <v>587</v>
      </c>
      <c r="C513" s="82" t="s">
        <v>1243</v>
      </c>
      <c r="D513" s="83" t="s">
        <v>1391</v>
      </c>
      <c r="E513" s="64">
        <v>4620</v>
      </c>
      <c r="F513" s="65">
        <v>4620</v>
      </c>
      <c r="G513" s="25" t="s">
        <v>1392</v>
      </c>
      <c r="H513" s="52" t="s">
        <v>1393</v>
      </c>
      <c r="I513" s="62">
        <v>15000</v>
      </c>
      <c r="J513" s="66">
        <v>15000</v>
      </c>
      <c r="K513" s="28" t="s">
        <v>1394</v>
      </c>
      <c r="L513" s="55" t="s">
        <v>1395</v>
      </c>
      <c r="M513" s="67">
        <v>4948</v>
      </c>
      <c r="N513" s="68">
        <v>4948</v>
      </c>
      <c r="O513" s="25" t="s">
        <v>1398</v>
      </c>
      <c r="P513" s="75" t="s">
        <v>1399</v>
      </c>
      <c r="Q513" s="69">
        <v>5690</v>
      </c>
      <c r="R513" s="63">
        <v>5690</v>
      </c>
      <c r="S513" s="24" t="s">
        <v>80</v>
      </c>
      <c r="T513" s="54" t="s">
        <v>81</v>
      </c>
      <c r="U513" s="18">
        <v>6104</v>
      </c>
      <c r="V513" s="18">
        <v>6104</v>
      </c>
      <c r="W513" s="18" t="s">
        <v>1396</v>
      </c>
      <c r="X513" s="77" t="s">
        <v>1397</v>
      </c>
      <c r="Y513" s="50">
        <f t="shared" si="123"/>
        <v>6533.9821451534026</v>
      </c>
      <c r="Z513" s="36">
        <f t="shared" si="124"/>
        <v>4359.5587850148322</v>
      </c>
      <c r="AA513" s="35">
        <f t="shared" si="125"/>
        <v>0.66721314631209172</v>
      </c>
      <c r="AB513" s="36">
        <f t="shared" si="126"/>
        <v>10893.540930168234</v>
      </c>
      <c r="AC513" s="36">
        <f t="shared" si="127"/>
        <v>2174.4233601385704</v>
      </c>
      <c r="AD513" s="18">
        <f t="shared" si="117"/>
        <v>4620</v>
      </c>
      <c r="AE513" s="18" t="str">
        <f t="shared" si="118"/>
        <v/>
      </c>
      <c r="AF513" s="18">
        <f t="shared" si="119"/>
        <v>4948</v>
      </c>
      <c r="AG513" s="18">
        <f t="shared" si="120"/>
        <v>5690</v>
      </c>
      <c r="AH513" s="18">
        <f t="shared" si="121"/>
        <v>6104</v>
      </c>
      <c r="AI513" s="102">
        <f t="shared" si="122"/>
        <v>5308.228561912897</v>
      </c>
      <c r="AJ513" s="39">
        <f t="shared" si="128"/>
        <v>677.80503588175463</v>
      </c>
      <c r="AK513" s="35">
        <f t="shared" si="129"/>
        <v>0.12768949716014069</v>
      </c>
      <c r="AL513" s="34"/>
      <c r="AM513" s="42"/>
    </row>
    <row r="514" spans="1:39" s="17" customFormat="1" ht="93" customHeight="1" x14ac:dyDescent="0.25">
      <c r="A514" s="81">
        <v>511</v>
      </c>
      <c r="B514" s="82" t="s">
        <v>588</v>
      </c>
      <c r="C514" s="82" t="s">
        <v>1244</v>
      </c>
      <c r="D514" s="83" t="s">
        <v>1391</v>
      </c>
      <c r="E514" s="64">
        <v>7801</v>
      </c>
      <c r="F514" s="65">
        <v>7801</v>
      </c>
      <c r="G514" s="25" t="s">
        <v>1392</v>
      </c>
      <c r="H514" s="52" t="s">
        <v>1393</v>
      </c>
      <c r="I514" s="62">
        <v>18000</v>
      </c>
      <c r="J514" s="66">
        <v>18000</v>
      </c>
      <c r="K514" s="28" t="s">
        <v>1394</v>
      </c>
      <c r="L514" s="55" t="s">
        <v>1395</v>
      </c>
      <c r="M514" s="67">
        <v>8355</v>
      </c>
      <c r="N514" s="68">
        <v>8355</v>
      </c>
      <c r="O514" s="25" t="s">
        <v>1398</v>
      </c>
      <c r="P514" s="75" t="s">
        <v>1399</v>
      </c>
      <c r="Q514" s="69">
        <v>9608</v>
      </c>
      <c r="R514" s="63">
        <v>9608</v>
      </c>
      <c r="S514" s="24" t="s">
        <v>80</v>
      </c>
      <c r="T514" s="54" t="s">
        <v>81</v>
      </c>
      <c r="U514" s="18">
        <v>10307</v>
      </c>
      <c r="V514" s="18">
        <v>10307</v>
      </c>
      <c r="W514" s="18" t="s">
        <v>1396</v>
      </c>
      <c r="X514" s="77" t="s">
        <v>1397</v>
      </c>
      <c r="Y514" s="50">
        <f t="shared" si="123"/>
        <v>10304.49947701553</v>
      </c>
      <c r="Z514" s="36">
        <f t="shared" si="124"/>
        <v>4137.4790271371758</v>
      </c>
      <c r="AA514" s="35">
        <f t="shared" si="125"/>
        <v>0.40152159125884151</v>
      </c>
      <c r="AB514" s="36">
        <f t="shared" si="126"/>
        <v>14441.978504152707</v>
      </c>
      <c r="AC514" s="36">
        <f t="shared" si="127"/>
        <v>6167.0204498783542</v>
      </c>
      <c r="AD514" s="18">
        <f t="shared" si="117"/>
        <v>7801</v>
      </c>
      <c r="AE514" s="18" t="str">
        <f t="shared" si="118"/>
        <v/>
      </c>
      <c r="AF514" s="18">
        <f t="shared" si="119"/>
        <v>8355</v>
      </c>
      <c r="AG514" s="18">
        <f t="shared" si="120"/>
        <v>9608</v>
      </c>
      <c r="AH514" s="18">
        <f t="shared" si="121"/>
        <v>10307</v>
      </c>
      <c r="AI514" s="102">
        <f t="shared" si="122"/>
        <v>8963.2498112205558</v>
      </c>
      <c r="AJ514" s="39">
        <f t="shared" si="128"/>
        <v>1144.5929043405199</v>
      </c>
      <c r="AK514" s="35">
        <f t="shared" si="129"/>
        <v>0.12769842729449229</v>
      </c>
      <c r="AL514" s="34"/>
      <c r="AM514" s="42"/>
    </row>
    <row r="515" spans="1:39" s="17" customFormat="1" ht="93" customHeight="1" x14ac:dyDescent="0.25">
      <c r="A515" s="81">
        <v>512</v>
      </c>
      <c r="B515" s="82" t="s">
        <v>589</v>
      </c>
      <c r="C515" s="82" t="s">
        <v>1245</v>
      </c>
      <c r="D515" s="83" t="s">
        <v>1391</v>
      </c>
      <c r="E515" s="64">
        <v>9032</v>
      </c>
      <c r="F515" s="65">
        <v>9032</v>
      </c>
      <c r="G515" s="25" t="s">
        <v>1392</v>
      </c>
      <c r="H515" s="52" t="s">
        <v>1393</v>
      </c>
      <c r="I515" s="62">
        <v>15000</v>
      </c>
      <c r="J515" s="66">
        <v>15000</v>
      </c>
      <c r="K515" s="28" t="s">
        <v>1394</v>
      </c>
      <c r="L515" s="55" t="s">
        <v>1395</v>
      </c>
      <c r="M515" s="67">
        <v>9674</v>
      </c>
      <c r="N515" s="68">
        <v>9674</v>
      </c>
      <c r="O515" s="25" t="s">
        <v>1398</v>
      </c>
      <c r="P515" s="75" t="s">
        <v>1399</v>
      </c>
      <c r="Q515" s="69">
        <v>11125</v>
      </c>
      <c r="R515" s="63">
        <v>11125</v>
      </c>
      <c r="S515" s="24" t="s">
        <v>80</v>
      </c>
      <c r="T515" s="54" t="s">
        <v>81</v>
      </c>
      <c r="U515" s="18">
        <v>11934</v>
      </c>
      <c r="V515" s="18">
        <v>11934</v>
      </c>
      <c r="W515" s="18" t="s">
        <v>1396</v>
      </c>
      <c r="X515" s="77" t="s">
        <v>1397</v>
      </c>
      <c r="Y515" s="50">
        <f t="shared" si="123"/>
        <v>11171.550803216769</v>
      </c>
      <c r="Z515" s="36">
        <f t="shared" si="124"/>
        <v>2339.6707033255771</v>
      </c>
      <c r="AA515" s="35">
        <f t="shared" si="125"/>
        <v>0.20943114743316438</v>
      </c>
      <c r="AB515" s="36">
        <f t="shared" si="126"/>
        <v>13511.221506542346</v>
      </c>
      <c r="AC515" s="36">
        <f t="shared" si="127"/>
        <v>8831.880099891192</v>
      </c>
      <c r="AD515" s="18">
        <f t="shared" si="117"/>
        <v>9032</v>
      </c>
      <c r="AE515" s="18" t="str">
        <f t="shared" si="118"/>
        <v/>
      </c>
      <c r="AF515" s="18">
        <f t="shared" si="119"/>
        <v>9674</v>
      </c>
      <c r="AG515" s="18">
        <f t="shared" si="120"/>
        <v>11125</v>
      </c>
      <c r="AH515" s="18">
        <f t="shared" si="121"/>
        <v>11934</v>
      </c>
      <c r="AI515" s="102">
        <f t="shared" si="122"/>
        <v>10378.127843784232</v>
      </c>
      <c r="AJ515" s="39">
        <f t="shared" si="128"/>
        <v>1325.4527214000002</v>
      </c>
      <c r="AK515" s="35">
        <f t="shared" si="129"/>
        <v>0.12771597549685737</v>
      </c>
      <c r="AL515" s="34"/>
      <c r="AM515" s="42"/>
    </row>
    <row r="516" spans="1:39" s="17" customFormat="1" ht="93" customHeight="1" x14ac:dyDescent="0.25">
      <c r="A516" s="81">
        <v>513</v>
      </c>
      <c r="B516" s="82" t="s">
        <v>590</v>
      </c>
      <c r="C516" s="82" t="s">
        <v>1246</v>
      </c>
      <c r="D516" s="83" t="s">
        <v>1391</v>
      </c>
      <c r="E516" s="64">
        <v>1557</v>
      </c>
      <c r="F516" s="65">
        <v>1557</v>
      </c>
      <c r="G516" s="25" t="s">
        <v>1392</v>
      </c>
      <c r="H516" s="52" t="s">
        <v>1393</v>
      </c>
      <c r="I516" s="62">
        <v>13000</v>
      </c>
      <c r="J516" s="66">
        <v>13000</v>
      </c>
      <c r="K516" s="28" t="s">
        <v>1394</v>
      </c>
      <c r="L516" s="55" t="s">
        <v>1395</v>
      </c>
      <c r="M516" s="67">
        <v>1668</v>
      </c>
      <c r="N516" s="68">
        <v>1668</v>
      </c>
      <c r="O516" s="25" t="s">
        <v>1398</v>
      </c>
      <c r="P516" s="75" t="s">
        <v>1399</v>
      </c>
      <c r="Q516" s="69">
        <v>1918</v>
      </c>
      <c r="R516" s="63">
        <v>1918</v>
      </c>
      <c r="S516" s="24" t="s">
        <v>80</v>
      </c>
      <c r="T516" s="54" t="s">
        <v>81</v>
      </c>
      <c r="U516" s="18">
        <v>2058</v>
      </c>
      <c r="V516" s="18">
        <v>2058</v>
      </c>
      <c r="W516" s="18" t="s">
        <v>1396</v>
      </c>
      <c r="X516" s="77" t="s">
        <v>1397</v>
      </c>
      <c r="Y516" s="50">
        <f t="shared" si="123"/>
        <v>2660.3844265867037</v>
      </c>
      <c r="Z516" s="36">
        <f t="shared" si="124"/>
        <v>5012.5961536912182</v>
      </c>
      <c r="AA516" s="35">
        <f t="shared" si="125"/>
        <v>1.8841623427041416</v>
      </c>
      <c r="AB516" s="36">
        <f t="shared" si="126"/>
        <v>7672.9805802779219</v>
      </c>
      <c r="AC516" s="36">
        <f t="shared" si="127"/>
        <v>-2352.2117271045145</v>
      </c>
      <c r="AD516" s="18">
        <f t="shared" si="117"/>
        <v>1557</v>
      </c>
      <c r="AE516" s="18" t="str">
        <f t="shared" si="118"/>
        <v/>
      </c>
      <c r="AF516" s="18">
        <f t="shared" si="119"/>
        <v>1668</v>
      </c>
      <c r="AG516" s="18">
        <f t="shared" si="120"/>
        <v>1918</v>
      </c>
      <c r="AH516" s="18">
        <f t="shared" si="121"/>
        <v>2058</v>
      </c>
      <c r="AI516" s="102">
        <f t="shared" si="122"/>
        <v>1789.3473647393273</v>
      </c>
      <c r="AJ516" s="39">
        <f t="shared" si="128"/>
        <v>228.73620176963681</v>
      </c>
      <c r="AK516" s="35">
        <f t="shared" si="129"/>
        <v>0.12783219528923562</v>
      </c>
      <c r="AL516" s="34"/>
      <c r="AM516" s="42"/>
    </row>
    <row r="517" spans="1:39" s="17" customFormat="1" ht="93" customHeight="1" x14ac:dyDescent="0.25">
      <c r="A517" s="81">
        <v>514</v>
      </c>
      <c r="B517" s="82" t="s">
        <v>591</v>
      </c>
      <c r="C517" s="82" t="s">
        <v>1247</v>
      </c>
      <c r="D517" s="83" t="s">
        <v>1391</v>
      </c>
      <c r="E517" s="64">
        <v>2017</v>
      </c>
      <c r="F517" s="65">
        <v>2017</v>
      </c>
      <c r="G517" s="25" t="s">
        <v>1392</v>
      </c>
      <c r="H517" s="52" t="s">
        <v>1393</v>
      </c>
      <c r="I517" s="62">
        <v>14000</v>
      </c>
      <c r="J517" s="66">
        <v>14000</v>
      </c>
      <c r="K517" s="28" t="s">
        <v>1394</v>
      </c>
      <c r="L517" s="55" t="s">
        <v>1395</v>
      </c>
      <c r="M517" s="67">
        <v>2161</v>
      </c>
      <c r="N517" s="68">
        <v>2161</v>
      </c>
      <c r="O517" s="25" t="s">
        <v>1398</v>
      </c>
      <c r="P517" s="75" t="s">
        <v>1399</v>
      </c>
      <c r="Q517" s="69">
        <v>2485</v>
      </c>
      <c r="R517" s="63">
        <v>2485</v>
      </c>
      <c r="S517" s="24" t="s">
        <v>80</v>
      </c>
      <c r="T517" s="54" t="s">
        <v>81</v>
      </c>
      <c r="U517" s="18">
        <v>2666</v>
      </c>
      <c r="V517" s="18">
        <v>2666</v>
      </c>
      <c r="W517" s="18" t="s">
        <v>1396</v>
      </c>
      <c r="X517" s="77" t="s">
        <v>1397</v>
      </c>
      <c r="Y517" s="50">
        <f t="shared" si="123"/>
        <v>3321.5060496536776</v>
      </c>
      <c r="Z517" s="36">
        <f t="shared" si="124"/>
        <v>5224.2832714162814</v>
      </c>
      <c r="AA517" s="35">
        <f t="shared" si="125"/>
        <v>1.5728658004283931</v>
      </c>
      <c r="AB517" s="36">
        <f t="shared" si="126"/>
        <v>8545.7893210699585</v>
      </c>
      <c r="AC517" s="36">
        <f t="shared" si="127"/>
        <v>-1902.7772217626039</v>
      </c>
      <c r="AD517" s="18">
        <f t="shared" si="117"/>
        <v>2017</v>
      </c>
      <c r="AE517" s="18" t="str">
        <f t="shared" si="118"/>
        <v/>
      </c>
      <c r="AF517" s="18">
        <f t="shared" si="119"/>
        <v>2161</v>
      </c>
      <c r="AG517" s="18">
        <f t="shared" si="120"/>
        <v>2485</v>
      </c>
      <c r="AH517" s="18">
        <f t="shared" si="121"/>
        <v>2666</v>
      </c>
      <c r="AI517" s="102">
        <f t="shared" si="122"/>
        <v>2318.1247338532212</v>
      </c>
      <c r="AJ517" s="39">
        <f t="shared" si="128"/>
        <v>296.32794333305793</v>
      </c>
      <c r="AK517" s="35">
        <f t="shared" si="129"/>
        <v>0.12783088804738182</v>
      </c>
      <c r="AL517" s="34"/>
      <c r="AM517" s="42"/>
    </row>
    <row r="518" spans="1:39" s="17" customFormat="1" ht="93" customHeight="1" x14ac:dyDescent="0.25">
      <c r="A518" s="81">
        <v>515</v>
      </c>
      <c r="B518" s="82" t="s">
        <v>592</v>
      </c>
      <c r="C518" s="82" t="s">
        <v>1248</v>
      </c>
      <c r="D518" s="83" t="s">
        <v>1391</v>
      </c>
      <c r="E518" s="64">
        <v>99893</v>
      </c>
      <c r="F518" s="65">
        <v>99893</v>
      </c>
      <c r="G518" s="25" t="s">
        <v>1392</v>
      </c>
      <c r="H518" s="52" t="s">
        <v>1393</v>
      </c>
      <c r="I518" s="62">
        <v>80000</v>
      </c>
      <c r="J518" s="66">
        <v>80000</v>
      </c>
      <c r="K518" s="28" t="s">
        <v>1394</v>
      </c>
      <c r="L518" s="55" t="s">
        <v>1395</v>
      </c>
      <c r="M518" s="67">
        <v>106987</v>
      </c>
      <c r="N518" s="68">
        <v>106987</v>
      </c>
      <c r="O518" s="25" t="s">
        <v>1398</v>
      </c>
      <c r="P518" s="75" t="s">
        <v>1399</v>
      </c>
      <c r="Q518" s="69">
        <v>123034</v>
      </c>
      <c r="R518" s="63">
        <v>123034</v>
      </c>
      <c r="S518" s="24" t="s">
        <v>80</v>
      </c>
      <c r="T518" s="54" t="s">
        <v>81</v>
      </c>
      <c r="U518" s="18">
        <v>131983</v>
      </c>
      <c r="V518" s="18">
        <v>131983</v>
      </c>
      <c r="W518" s="18" t="s">
        <v>1396</v>
      </c>
      <c r="X518" s="77" t="s">
        <v>1397</v>
      </c>
      <c r="Y518" s="50">
        <f t="shared" si="123"/>
        <v>106782.43953547916</v>
      </c>
      <c r="Z518" s="36">
        <f t="shared" si="124"/>
        <v>20317.697588555628</v>
      </c>
      <c r="AA518" s="35">
        <f t="shared" si="125"/>
        <v>0.19027189935855454</v>
      </c>
      <c r="AB518" s="36">
        <f t="shared" si="126"/>
        <v>127100.13712403479</v>
      </c>
      <c r="AC518" s="36">
        <f t="shared" si="127"/>
        <v>86464.741946923532</v>
      </c>
      <c r="AD518" s="18">
        <f t="shared" si="117"/>
        <v>99893</v>
      </c>
      <c r="AE518" s="18" t="str">
        <f t="shared" si="118"/>
        <v/>
      </c>
      <c r="AF518" s="18">
        <f t="shared" si="119"/>
        <v>106987</v>
      </c>
      <c r="AG518" s="18">
        <f t="shared" si="120"/>
        <v>123034</v>
      </c>
      <c r="AH518" s="18" t="str">
        <f t="shared" si="121"/>
        <v/>
      </c>
      <c r="AI518" s="102">
        <f t="shared" si="122"/>
        <v>109554.54593355622</v>
      </c>
      <c r="AJ518" s="39">
        <f t="shared" si="128"/>
        <v>11855.63808208286</v>
      </c>
      <c r="AK518" s="35">
        <f t="shared" si="129"/>
        <v>0.10821676071089913</v>
      </c>
      <c r="AL518" s="34"/>
      <c r="AM518" s="42"/>
    </row>
    <row r="519" spans="1:39" s="17" customFormat="1" ht="93" customHeight="1" x14ac:dyDescent="0.25">
      <c r="A519" s="81">
        <v>516</v>
      </c>
      <c r="B519" s="82" t="s">
        <v>593</v>
      </c>
      <c r="C519" s="82" t="s">
        <v>1249</v>
      </c>
      <c r="D519" s="83" t="s">
        <v>1391</v>
      </c>
      <c r="E519" s="64">
        <v>159183</v>
      </c>
      <c r="F519" s="65">
        <v>159183</v>
      </c>
      <c r="G519" s="25" t="s">
        <v>1392</v>
      </c>
      <c r="H519" s="52" t="s">
        <v>1393</v>
      </c>
      <c r="I519" s="62">
        <v>150000</v>
      </c>
      <c r="J519" s="66">
        <v>150000</v>
      </c>
      <c r="K519" s="28" t="s">
        <v>1394</v>
      </c>
      <c r="L519" s="55" t="s">
        <v>1395</v>
      </c>
      <c r="M519" s="67">
        <v>170488</v>
      </c>
      <c r="N519" s="68">
        <v>170488</v>
      </c>
      <c r="O519" s="25" t="s">
        <v>1398</v>
      </c>
      <c r="P519" s="75" t="s">
        <v>1399</v>
      </c>
      <c r="Q519" s="69">
        <v>196061</v>
      </c>
      <c r="R519" s="63">
        <v>196061</v>
      </c>
      <c r="S519" s="24" t="s">
        <v>80</v>
      </c>
      <c r="T519" s="54" t="s">
        <v>81</v>
      </c>
      <c r="U519" s="18">
        <v>210321</v>
      </c>
      <c r="V519" s="18">
        <v>210321</v>
      </c>
      <c r="W519" s="18" t="s">
        <v>1396</v>
      </c>
      <c r="X519" s="77" t="s">
        <v>1397</v>
      </c>
      <c r="Y519" s="50">
        <f t="shared" si="123"/>
        <v>175788.76796994402</v>
      </c>
      <c r="Z519" s="36">
        <f t="shared" si="124"/>
        <v>25309.289960407878</v>
      </c>
      <c r="AA519" s="35">
        <f t="shared" si="125"/>
        <v>0.14397558076483707</v>
      </c>
      <c r="AB519" s="36">
        <f t="shared" si="126"/>
        <v>201098.0579303519</v>
      </c>
      <c r="AC519" s="36">
        <f t="shared" si="127"/>
        <v>150479.47800953613</v>
      </c>
      <c r="AD519" s="18">
        <f t="shared" si="117"/>
        <v>159183</v>
      </c>
      <c r="AE519" s="18" t="str">
        <f t="shared" si="118"/>
        <v/>
      </c>
      <c r="AF519" s="18">
        <f t="shared" si="119"/>
        <v>170488</v>
      </c>
      <c r="AG519" s="18">
        <f t="shared" si="120"/>
        <v>196061</v>
      </c>
      <c r="AH519" s="18" t="str">
        <f t="shared" si="121"/>
        <v/>
      </c>
      <c r="AI519" s="102">
        <f t="shared" si="122"/>
        <v>174579.76514247371</v>
      </c>
      <c r="AJ519" s="39">
        <f t="shared" si="128"/>
        <v>18893.421421224903</v>
      </c>
      <c r="AK519" s="35">
        <f t="shared" si="129"/>
        <v>0.1082222868486853</v>
      </c>
      <c r="AL519" s="34"/>
      <c r="AM519" s="42"/>
    </row>
    <row r="520" spans="1:39" s="17" customFormat="1" ht="93" customHeight="1" x14ac:dyDescent="0.25">
      <c r="A520" s="81">
        <v>517</v>
      </c>
      <c r="B520" s="82" t="s">
        <v>594</v>
      </c>
      <c r="C520" s="82" t="s">
        <v>1250</v>
      </c>
      <c r="D520" s="83" t="s">
        <v>1391</v>
      </c>
      <c r="E520" s="64">
        <v>155300</v>
      </c>
      <c r="F520" s="65">
        <v>155300</v>
      </c>
      <c r="G520" s="25" t="s">
        <v>1392</v>
      </c>
      <c r="H520" s="52" t="s">
        <v>1393</v>
      </c>
      <c r="I520" s="62">
        <v>140000</v>
      </c>
      <c r="J520" s="66">
        <v>140000</v>
      </c>
      <c r="K520" s="28" t="s">
        <v>1394</v>
      </c>
      <c r="L520" s="55" t="s">
        <v>1395</v>
      </c>
      <c r="M520" s="67">
        <v>166329</v>
      </c>
      <c r="N520" s="68">
        <v>166329</v>
      </c>
      <c r="O520" s="25" t="s">
        <v>1398</v>
      </c>
      <c r="P520" s="75" t="s">
        <v>1399</v>
      </c>
      <c r="Q520" s="69">
        <v>191279</v>
      </c>
      <c r="R520" s="63">
        <v>191279</v>
      </c>
      <c r="S520" s="24" t="s">
        <v>80</v>
      </c>
      <c r="T520" s="54" t="s">
        <v>81</v>
      </c>
      <c r="U520" s="18">
        <v>205191</v>
      </c>
      <c r="V520" s="18">
        <v>205191</v>
      </c>
      <c r="W520" s="18" t="s">
        <v>1396</v>
      </c>
      <c r="X520" s="77" t="s">
        <v>1397</v>
      </c>
      <c r="Y520" s="50">
        <f t="shared" si="123"/>
        <v>169988.13679518542</v>
      </c>
      <c r="Z520" s="36">
        <f t="shared" si="124"/>
        <v>26493.630379772359</v>
      </c>
      <c r="AA520" s="35">
        <f t="shared" si="125"/>
        <v>0.15585576075637497</v>
      </c>
      <c r="AB520" s="36">
        <f t="shared" si="126"/>
        <v>196481.76717495779</v>
      </c>
      <c r="AC520" s="36">
        <f t="shared" si="127"/>
        <v>143494.50641541305</v>
      </c>
      <c r="AD520" s="18">
        <f t="shared" si="117"/>
        <v>155300</v>
      </c>
      <c r="AE520" s="18" t="str">
        <f t="shared" si="118"/>
        <v/>
      </c>
      <c r="AF520" s="18">
        <f t="shared" si="119"/>
        <v>166329</v>
      </c>
      <c r="AG520" s="18">
        <f t="shared" si="120"/>
        <v>191279</v>
      </c>
      <c r="AH520" s="18" t="str">
        <f t="shared" si="121"/>
        <v/>
      </c>
      <c r="AI520" s="102">
        <f t="shared" si="122"/>
        <v>170321.27844017957</v>
      </c>
      <c r="AJ520" s="39">
        <f t="shared" si="128"/>
        <v>18432.895332348995</v>
      </c>
      <c r="AK520" s="35">
        <f t="shared" si="129"/>
        <v>0.10822426593529251</v>
      </c>
      <c r="AL520" s="34"/>
      <c r="AM520" s="42"/>
    </row>
    <row r="521" spans="1:39" s="17" customFormat="1" ht="93" customHeight="1" x14ac:dyDescent="0.25">
      <c r="A521" s="81">
        <v>518</v>
      </c>
      <c r="B521" s="82" t="s">
        <v>595</v>
      </c>
      <c r="C521" s="82" t="s">
        <v>1251</v>
      </c>
      <c r="D521" s="83" t="s">
        <v>1391</v>
      </c>
      <c r="E521" s="64">
        <v>55176</v>
      </c>
      <c r="F521" s="65">
        <v>55176</v>
      </c>
      <c r="G521" s="25" t="s">
        <v>1392</v>
      </c>
      <c r="H521" s="52" t="s">
        <v>1393</v>
      </c>
      <c r="I521" s="62">
        <v>50000</v>
      </c>
      <c r="J521" s="66">
        <v>50000</v>
      </c>
      <c r="K521" s="28" t="s">
        <v>1394</v>
      </c>
      <c r="L521" s="55" t="s">
        <v>1395</v>
      </c>
      <c r="M521" s="67">
        <v>59095</v>
      </c>
      <c r="N521" s="68">
        <v>59095</v>
      </c>
      <c r="O521" s="25" t="s">
        <v>1398</v>
      </c>
      <c r="P521" s="75" t="s">
        <v>1399</v>
      </c>
      <c r="Q521" s="69">
        <v>67959</v>
      </c>
      <c r="R521" s="63">
        <v>67959</v>
      </c>
      <c r="S521" s="24" t="s">
        <v>80</v>
      </c>
      <c r="T521" s="54" t="s">
        <v>81</v>
      </c>
      <c r="U521" s="18">
        <v>72902</v>
      </c>
      <c r="V521" s="18">
        <v>72902</v>
      </c>
      <c r="W521" s="18" t="s">
        <v>1396</v>
      </c>
      <c r="X521" s="77" t="s">
        <v>1397</v>
      </c>
      <c r="Y521" s="50">
        <f t="shared" si="123"/>
        <v>60457.679697377745</v>
      </c>
      <c r="Z521" s="36">
        <f t="shared" si="124"/>
        <v>9335.8154598299661</v>
      </c>
      <c r="AA521" s="35">
        <f t="shared" si="125"/>
        <v>0.15441901684882048</v>
      </c>
      <c r="AB521" s="36">
        <f t="shared" si="126"/>
        <v>69793.495157207712</v>
      </c>
      <c r="AC521" s="36">
        <f t="shared" si="127"/>
        <v>51121.864237547779</v>
      </c>
      <c r="AD521" s="18">
        <f t="shared" ref="AD521:AD584" si="130">IF(((IF(AND(F521&lt;=$AB521,F521&gt;=$AC521),F521,""))&lt;=0),"",(IF(AND(F521&lt;=$AB521,F521&gt;=$AC521),F521,"")))</f>
        <v>55176</v>
      </c>
      <c r="AE521" s="18" t="str">
        <f t="shared" ref="AE521:AE584" si="131">IF(((IF(AND(J521&lt;=$AB521,J521&gt;=$AC521),J521,""))&lt;=0),"",(IF(AND(J521&lt;=$AB521,J521&gt;=$AC521),J521,"")))</f>
        <v/>
      </c>
      <c r="AF521" s="18">
        <f t="shared" ref="AF521:AF584" si="132">IF(((IF(AND(N521&lt;=$AB521,N521&gt;=$AC521),N521,""))&lt;=0),"",(IF(AND(N521&lt;=$AB521,N521&gt;=$AC521),N521,"")))</f>
        <v>59095</v>
      </c>
      <c r="AG521" s="18">
        <f t="shared" ref="AG521:AG584" si="133">IF(((IF(AND(R521&lt;=$AB521,R521&gt;=$AC521),R521,""))&lt;=0),"",(IF(AND(R521&lt;=$AB521,R521&gt;=$AC521),R521,"")))</f>
        <v>67959</v>
      </c>
      <c r="AH521" s="18" t="str">
        <f t="shared" ref="AH521:AH584" si="134">IF(((IF(AND(V521&lt;=$AB521,V521&gt;=$AC521),V521,""))&lt;=0),"",(IF(AND(V521&lt;=$AB521,V521&gt;=$AC521),V521,"")))</f>
        <v/>
      </c>
      <c r="AI521" s="102">
        <f t="shared" ref="AI521:AI584" si="135">GEOMEAN(AD521:AH521)</f>
        <v>60513.087195035419</v>
      </c>
      <c r="AJ521" s="39">
        <f t="shared" si="128"/>
        <v>6548.9712423657293</v>
      </c>
      <c r="AK521" s="35">
        <f t="shared" si="129"/>
        <v>0.10822404782056824</v>
      </c>
      <c r="AL521" s="34"/>
      <c r="AM521" s="42"/>
    </row>
    <row r="522" spans="1:39" s="17" customFormat="1" ht="93" customHeight="1" x14ac:dyDescent="0.25">
      <c r="A522" s="81">
        <v>519</v>
      </c>
      <c r="B522" s="82" t="s">
        <v>596</v>
      </c>
      <c r="C522" s="82" t="s">
        <v>1252</v>
      </c>
      <c r="D522" s="83" t="s">
        <v>1391</v>
      </c>
      <c r="E522" s="64">
        <v>43444</v>
      </c>
      <c r="F522" s="65">
        <v>43444</v>
      </c>
      <c r="G522" s="25" t="s">
        <v>1392</v>
      </c>
      <c r="H522" s="52" t="s">
        <v>1393</v>
      </c>
      <c r="I522" s="62">
        <v>20000</v>
      </c>
      <c r="J522" s="66">
        <v>20000</v>
      </c>
      <c r="K522" s="28" t="s">
        <v>1394</v>
      </c>
      <c r="L522" s="55" t="s">
        <v>1395</v>
      </c>
      <c r="M522" s="67">
        <v>46530</v>
      </c>
      <c r="N522" s="68">
        <v>46530</v>
      </c>
      <c r="O522" s="25" t="s">
        <v>1398</v>
      </c>
      <c r="P522" s="75" t="s">
        <v>1399</v>
      </c>
      <c r="Q522" s="69">
        <v>53509</v>
      </c>
      <c r="R522" s="63">
        <v>53509</v>
      </c>
      <c r="S522" s="24" t="s">
        <v>80</v>
      </c>
      <c r="T522" s="54" t="s">
        <v>81</v>
      </c>
      <c r="U522" s="18">
        <v>57401</v>
      </c>
      <c r="V522" s="18">
        <v>57401</v>
      </c>
      <c r="W522" s="18" t="s">
        <v>1396</v>
      </c>
      <c r="X522" s="77" t="s">
        <v>1397</v>
      </c>
      <c r="Y522" s="50">
        <f t="shared" si="123"/>
        <v>41572.661515779771</v>
      </c>
      <c r="Z522" s="36">
        <f t="shared" si="124"/>
        <v>14599.328981155257</v>
      </c>
      <c r="AA522" s="35">
        <f t="shared" si="125"/>
        <v>0.35117619245074738</v>
      </c>
      <c r="AB522" s="36">
        <f t="shared" si="126"/>
        <v>56171.990496935032</v>
      </c>
      <c r="AC522" s="36">
        <f t="shared" si="127"/>
        <v>26973.332534624515</v>
      </c>
      <c r="AD522" s="18">
        <f t="shared" si="130"/>
        <v>43444</v>
      </c>
      <c r="AE522" s="18" t="str">
        <f t="shared" si="131"/>
        <v/>
      </c>
      <c r="AF522" s="18">
        <f t="shared" si="132"/>
        <v>46530</v>
      </c>
      <c r="AG522" s="18">
        <f t="shared" si="133"/>
        <v>53509</v>
      </c>
      <c r="AH522" s="18" t="str">
        <f t="shared" si="134"/>
        <v/>
      </c>
      <c r="AI522" s="102">
        <f t="shared" si="135"/>
        <v>47646.378610975473</v>
      </c>
      <c r="AJ522" s="39">
        <f t="shared" si="128"/>
        <v>5156.4532707407843</v>
      </c>
      <c r="AK522" s="35">
        <f t="shared" si="129"/>
        <v>0.10822340377308301</v>
      </c>
      <c r="AL522" s="34"/>
      <c r="AM522" s="42"/>
    </row>
    <row r="523" spans="1:39" s="17" customFormat="1" ht="93" customHeight="1" x14ac:dyDescent="0.25">
      <c r="A523" s="81">
        <v>520</v>
      </c>
      <c r="B523" s="82" t="s">
        <v>597</v>
      </c>
      <c r="C523" s="82" t="s">
        <v>1253</v>
      </c>
      <c r="D523" s="83" t="s">
        <v>1391</v>
      </c>
      <c r="E523" s="64">
        <v>36164</v>
      </c>
      <c r="F523" s="65">
        <v>36164</v>
      </c>
      <c r="G523" s="25" t="s">
        <v>1392</v>
      </c>
      <c r="H523" s="52" t="s">
        <v>1393</v>
      </c>
      <c r="I523" s="62">
        <v>40000</v>
      </c>
      <c r="J523" s="66">
        <v>40000</v>
      </c>
      <c r="K523" s="28" t="s">
        <v>1394</v>
      </c>
      <c r="L523" s="55" t="s">
        <v>1395</v>
      </c>
      <c r="M523" s="67">
        <v>38732</v>
      </c>
      <c r="N523" s="68">
        <v>38732</v>
      </c>
      <c r="O523" s="25" t="s">
        <v>1398</v>
      </c>
      <c r="P523" s="75" t="s">
        <v>1399</v>
      </c>
      <c r="Q523" s="69">
        <v>44542</v>
      </c>
      <c r="R523" s="63">
        <v>44542</v>
      </c>
      <c r="S523" s="24" t="s">
        <v>80</v>
      </c>
      <c r="T523" s="54" t="s">
        <v>81</v>
      </c>
      <c r="U523" s="18">
        <v>47782</v>
      </c>
      <c r="V523" s="18">
        <v>47782</v>
      </c>
      <c r="W523" s="18" t="s">
        <v>1396</v>
      </c>
      <c r="X523" s="77" t="s">
        <v>1397</v>
      </c>
      <c r="Y523" s="50">
        <f t="shared" si="123"/>
        <v>41237.096829393871</v>
      </c>
      <c r="Z523" s="36">
        <f t="shared" si="124"/>
        <v>4666.0027861114695</v>
      </c>
      <c r="AA523" s="35">
        <f t="shared" si="125"/>
        <v>0.11315061303698604</v>
      </c>
      <c r="AB523" s="36">
        <f t="shared" si="126"/>
        <v>45903.099615505344</v>
      </c>
      <c r="AC523" s="36">
        <f t="shared" si="127"/>
        <v>36571.094043282399</v>
      </c>
      <c r="AD523" s="18" t="str">
        <f t="shared" si="130"/>
        <v/>
      </c>
      <c r="AE523" s="18">
        <f t="shared" si="131"/>
        <v>40000</v>
      </c>
      <c r="AF523" s="18">
        <f t="shared" si="132"/>
        <v>38732</v>
      </c>
      <c r="AG523" s="18">
        <f t="shared" si="133"/>
        <v>44542</v>
      </c>
      <c r="AH523" s="18" t="str">
        <f t="shared" si="134"/>
        <v/>
      </c>
      <c r="AI523" s="102">
        <f t="shared" si="135"/>
        <v>41017.25027830623</v>
      </c>
      <c r="AJ523" s="39">
        <f t="shared" si="128"/>
        <v>3054.8782845366086</v>
      </c>
      <c r="AK523" s="35">
        <f t="shared" si="129"/>
        <v>7.4477890736432781E-2</v>
      </c>
      <c r="AL523" s="34"/>
      <c r="AM523" s="42"/>
    </row>
    <row r="524" spans="1:39" s="17" customFormat="1" ht="93" customHeight="1" x14ac:dyDescent="0.25">
      <c r="A524" s="81">
        <v>521</v>
      </c>
      <c r="B524" s="82" t="s">
        <v>598</v>
      </c>
      <c r="C524" s="82" t="s">
        <v>1254</v>
      </c>
      <c r="D524" s="83" t="s">
        <v>1391</v>
      </c>
      <c r="E524" s="64">
        <v>36013</v>
      </c>
      <c r="F524" s="65">
        <v>36013</v>
      </c>
      <c r="G524" s="25" t="s">
        <v>1392</v>
      </c>
      <c r="H524" s="52" t="s">
        <v>1393</v>
      </c>
      <c r="I524" s="62">
        <v>80000</v>
      </c>
      <c r="J524" s="66">
        <v>80000</v>
      </c>
      <c r="K524" s="28" t="s">
        <v>1394</v>
      </c>
      <c r="L524" s="55" t="s">
        <v>1395</v>
      </c>
      <c r="M524" s="67">
        <v>38570</v>
      </c>
      <c r="N524" s="68">
        <v>38570</v>
      </c>
      <c r="O524" s="25" t="s">
        <v>1398</v>
      </c>
      <c r="P524" s="75" t="s">
        <v>1399</v>
      </c>
      <c r="Q524" s="69">
        <v>44356</v>
      </c>
      <c r="R524" s="63">
        <v>44356</v>
      </c>
      <c r="S524" s="24" t="s">
        <v>80</v>
      </c>
      <c r="T524" s="54" t="s">
        <v>81</v>
      </c>
      <c r="U524" s="18">
        <v>47582</v>
      </c>
      <c r="V524" s="18">
        <v>47582</v>
      </c>
      <c r="W524" s="18" t="s">
        <v>1396</v>
      </c>
      <c r="X524" s="77" t="s">
        <v>1397</v>
      </c>
      <c r="Y524" s="50">
        <f t="shared" si="123"/>
        <v>47210.521617069142</v>
      </c>
      <c r="Z524" s="36">
        <f t="shared" si="124"/>
        <v>17759.235912617405</v>
      </c>
      <c r="AA524" s="35">
        <f t="shared" si="125"/>
        <v>0.3761711437264969</v>
      </c>
      <c r="AB524" s="36">
        <f t="shared" si="126"/>
        <v>64969.757529686547</v>
      </c>
      <c r="AC524" s="36">
        <f t="shared" si="127"/>
        <v>29451.285704451737</v>
      </c>
      <c r="AD524" s="18">
        <f t="shared" si="130"/>
        <v>36013</v>
      </c>
      <c r="AE524" s="18" t="str">
        <f t="shared" si="131"/>
        <v/>
      </c>
      <c r="AF524" s="18">
        <f t="shared" si="132"/>
        <v>38570</v>
      </c>
      <c r="AG524" s="18">
        <f t="shared" si="133"/>
        <v>44356</v>
      </c>
      <c r="AH524" s="18">
        <f t="shared" si="134"/>
        <v>47582</v>
      </c>
      <c r="AI524" s="102">
        <f t="shared" si="135"/>
        <v>41378.619926393541</v>
      </c>
      <c r="AJ524" s="39">
        <f t="shared" si="128"/>
        <v>5284.3059698822635</v>
      </c>
      <c r="AK524" s="35">
        <f t="shared" si="129"/>
        <v>0.12770619173095343</v>
      </c>
      <c r="AL524" s="34"/>
      <c r="AM524" s="42"/>
    </row>
    <row r="525" spans="1:39" s="17" customFormat="1" ht="93" customHeight="1" x14ac:dyDescent="0.25">
      <c r="A525" s="81">
        <v>522</v>
      </c>
      <c r="B525" s="82" t="s">
        <v>599</v>
      </c>
      <c r="C525" s="82" t="s">
        <v>1255</v>
      </c>
      <c r="D525" s="83" t="s">
        <v>1391</v>
      </c>
      <c r="E525" s="64">
        <v>29022</v>
      </c>
      <c r="F525" s="65">
        <v>29022</v>
      </c>
      <c r="G525" s="25" t="s">
        <v>1392</v>
      </c>
      <c r="H525" s="52" t="s">
        <v>1393</v>
      </c>
      <c r="I525" s="62">
        <v>10000</v>
      </c>
      <c r="J525" s="66">
        <v>10000</v>
      </c>
      <c r="K525" s="28" t="s">
        <v>1394</v>
      </c>
      <c r="L525" s="55" t="s">
        <v>1395</v>
      </c>
      <c r="M525" s="67">
        <v>31083</v>
      </c>
      <c r="N525" s="68">
        <v>31083</v>
      </c>
      <c r="O525" s="25" t="s">
        <v>1398</v>
      </c>
      <c r="P525" s="75" t="s">
        <v>1399</v>
      </c>
      <c r="Q525" s="69">
        <v>35746</v>
      </c>
      <c r="R525" s="63">
        <v>35746</v>
      </c>
      <c r="S525" s="24" t="s">
        <v>80</v>
      </c>
      <c r="T525" s="54" t="s">
        <v>81</v>
      </c>
      <c r="U525" s="18">
        <v>38345</v>
      </c>
      <c r="V525" s="18">
        <v>38345</v>
      </c>
      <c r="W525" s="18" t="s">
        <v>1396</v>
      </c>
      <c r="X525" s="77" t="s">
        <v>1397</v>
      </c>
      <c r="Y525" s="50">
        <f t="shared" si="123"/>
        <v>26208.205888929839</v>
      </c>
      <c r="Z525" s="36">
        <f t="shared" si="124"/>
        <v>11158.490386248493</v>
      </c>
      <c r="AA525" s="35">
        <f t="shared" si="125"/>
        <v>0.42576322978910058</v>
      </c>
      <c r="AB525" s="36">
        <f t="shared" si="126"/>
        <v>37366.696275178329</v>
      </c>
      <c r="AC525" s="36">
        <f t="shared" si="127"/>
        <v>15049.715502681345</v>
      </c>
      <c r="AD525" s="18">
        <f t="shared" si="130"/>
        <v>29022</v>
      </c>
      <c r="AE525" s="18" t="str">
        <f t="shared" si="131"/>
        <v/>
      </c>
      <c r="AF525" s="18">
        <f t="shared" si="132"/>
        <v>31083</v>
      </c>
      <c r="AG525" s="18">
        <f t="shared" si="133"/>
        <v>35746</v>
      </c>
      <c r="AH525" s="18" t="str">
        <f t="shared" si="134"/>
        <v/>
      </c>
      <c r="AI525" s="102">
        <f t="shared" si="135"/>
        <v>31829.213383182709</v>
      </c>
      <c r="AJ525" s="39">
        <f t="shared" si="128"/>
        <v>3444.8866938309206</v>
      </c>
      <c r="AK525" s="35">
        <f t="shared" si="129"/>
        <v>0.10823034337540562</v>
      </c>
      <c r="AL525" s="34"/>
      <c r="AM525" s="42"/>
    </row>
    <row r="526" spans="1:39" s="17" customFormat="1" ht="93" customHeight="1" x14ac:dyDescent="0.25">
      <c r="A526" s="81">
        <v>523</v>
      </c>
      <c r="B526" s="82" t="s">
        <v>600</v>
      </c>
      <c r="C526" s="82" t="s">
        <v>1256</v>
      </c>
      <c r="D526" s="83" t="s">
        <v>1391</v>
      </c>
      <c r="E526" s="64">
        <v>20623</v>
      </c>
      <c r="F526" s="65">
        <v>20623</v>
      </c>
      <c r="G526" s="25" t="s">
        <v>1392</v>
      </c>
      <c r="H526" s="52" t="s">
        <v>1393</v>
      </c>
      <c r="I526" s="62">
        <v>30000</v>
      </c>
      <c r="J526" s="66">
        <v>30000</v>
      </c>
      <c r="K526" s="28" t="s">
        <v>1394</v>
      </c>
      <c r="L526" s="55" t="s">
        <v>1395</v>
      </c>
      <c r="M526" s="67">
        <v>22087</v>
      </c>
      <c r="N526" s="68">
        <v>22087</v>
      </c>
      <c r="O526" s="25" t="s">
        <v>1398</v>
      </c>
      <c r="P526" s="75" t="s">
        <v>1399</v>
      </c>
      <c r="Q526" s="69">
        <v>25400</v>
      </c>
      <c r="R526" s="63">
        <v>25400</v>
      </c>
      <c r="S526" s="24" t="s">
        <v>80</v>
      </c>
      <c r="T526" s="54" t="s">
        <v>81</v>
      </c>
      <c r="U526" s="18">
        <v>27247</v>
      </c>
      <c r="V526" s="18">
        <v>27247</v>
      </c>
      <c r="W526" s="18" t="s">
        <v>1396</v>
      </c>
      <c r="X526" s="77" t="s">
        <v>1397</v>
      </c>
      <c r="Y526" s="50">
        <f t="shared" si="123"/>
        <v>24840.04894299122</v>
      </c>
      <c r="Z526" s="36">
        <f t="shared" si="124"/>
        <v>3802.2104491992486</v>
      </c>
      <c r="AA526" s="35">
        <f t="shared" si="125"/>
        <v>0.15306775191648997</v>
      </c>
      <c r="AB526" s="36">
        <f t="shared" si="126"/>
        <v>28642.25939219047</v>
      </c>
      <c r="AC526" s="36">
        <f t="shared" si="127"/>
        <v>21037.838493791969</v>
      </c>
      <c r="AD526" s="18" t="str">
        <f t="shared" si="130"/>
        <v/>
      </c>
      <c r="AE526" s="18" t="str">
        <f t="shared" si="131"/>
        <v/>
      </c>
      <c r="AF526" s="18">
        <f t="shared" si="132"/>
        <v>22087</v>
      </c>
      <c r="AG526" s="18">
        <f t="shared" si="133"/>
        <v>25400</v>
      </c>
      <c r="AH526" s="18">
        <f t="shared" si="134"/>
        <v>27247</v>
      </c>
      <c r="AI526" s="102">
        <f t="shared" si="135"/>
        <v>24817.786635807202</v>
      </c>
      <c r="AJ526" s="39">
        <f t="shared" si="128"/>
        <v>2614.4782143543162</v>
      </c>
      <c r="AK526" s="35">
        <f t="shared" si="129"/>
        <v>0.10534695348626039</v>
      </c>
      <c r="AL526" s="34"/>
      <c r="AM526" s="42"/>
    </row>
    <row r="527" spans="1:39" s="17" customFormat="1" ht="93" customHeight="1" x14ac:dyDescent="0.25">
      <c r="A527" s="81">
        <v>524</v>
      </c>
      <c r="B527" s="82" t="s">
        <v>601</v>
      </c>
      <c r="C527" s="82" t="s">
        <v>1257</v>
      </c>
      <c r="D527" s="83" t="s">
        <v>1391</v>
      </c>
      <c r="E527" s="64">
        <v>86624</v>
      </c>
      <c r="F527" s="65">
        <v>86624</v>
      </c>
      <c r="G527" s="25" t="s">
        <v>1392</v>
      </c>
      <c r="H527" s="52" t="s">
        <v>1393</v>
      </c>
      <c r="I527" s="62">
        <v>80000</v>
      </c>
      <c r="J527" s="66">
        <v>80000</v>
      </c>
      <c r="K527" s="28" t="s">
        <v>1394</v>
      </c>
      <c r="L527" s="55" t="s">
        <v>1395</v>
      </c>
      <c r="M527" s="67">
        <v>92776</v>
      </c>
      <c r="N527" s="68">
        <v>92776</v>
      </c>
      <c r="O527" s="25" t="s">
        <v>1398</v>
      </c>
      <c r="P527" s="75" t="s">
        <v>1399</v>
      </c>
      <c r="Q527" s="69">
        <v>106693</v>
      </c>
      <c r="R527" s="63">
        <v>106693</v>
      </c>
      <c r="S527" s="24" t="s">
        <v>80</v>
      </c>
      <c r="T527" s="54" t="s">
        <v>81</v>
      </c>
      <c r="U527" s="18">
        <v>114453</v>
      </c>
      <c r="V527" s="18">
        <v>114453</v>
      </c>
      <c r="W527" s="18" t="s">
        <v>1396</v>
      </c>
      <c r="X527" s="77" t="s">
        <v>1397</v>
      </c>
      <c r="Y527" s="50">
        <f t="shared" si="123"/>
        <v>95276.412176371334</v>
      </c>
      <c r="Z527" s="36">
        <f t="shared" si="124"/>
        <v>14222.318611956376</v>
      </c>
      <c r="AA527" s="35">
        <f t="shared" si="125"/>
        <v>0.1492742882218179</v>
      </c>
      <c r="AB527" s="36">
        <f t="shared" si="126"/>
        <v>109498.73078832771</v>
      </c>
      <c r="AC527" s="36">
        <f t="shared" si="127"/>
        <v>81054.093564414958</v>
      </c>
      <c r="AD527" s="18">
        <f t="shared" si="130"/>
        <v>86624</v>
      </c>
      <c r="AE527" s="18" t="str">
        <f t="shared" si="131"/>
        <v/>
      </c>
      <c r="AF527" s="18">
        <f t="shared" si="132"/>
        <v>92776</v>
      </c>
      <c r="AG527" s="18">
        <f t="shared" si="133"/>
        <v>106693</v>
      </c>
      <c r="AH527" s="18" t="str">
        <f t="shared" si="134"/>
        <v/>
      </c>
      <c r="AI527" s="102">
        <f t="shared" si="135"/>
        <v>95002.842947358789</v>
      </c>
      <c r="AJ527" s="39">
        <f t="shared" si="128"/>
        <v>10281.818532406285</v>
      </c>
      <c r="AK527" s="35">
        <f t="shared" si="129"/>
        <v>0.10822643000382058</v>
      </c>
      <c r="AL527" s="34"/>
      <c r="AM527" s="42"/>
    </row>
    <row r="528" spans="1:39" s="17" customFormat="1" ht="93" customHeight="1" x14ac:dyDescent="0.25">
      <c r="A528" s="81">
        <v>525</v>
      </c>
      <c r="B528" s="82" t="s">
        <v>602</v>
      </c>
      <c r="C528" s="82" t="s">
        <v>1258</v>
      </c>
      <c r="D528" s="83" t="s">
        <v>1391</v>
      </c>
      <c r="E528" s="64">
        <v>35106</v>
      </c>
      <c r="F528" s="65">
        <v>35106</v>
      </c>
      <c r="G528" s="25" t="s">
        <v>1392</v>
      </c>
      <c r="H528" s="52" t="s">
        <v>1393</v>
      </c>
      <c r="I528" s="62">
        <v>150000</v>
      </c>
      <c r="J528" s="66">
        <v>150000</v>
      </c>
      <c r="K528" s="28" t="s">
        <v>1394</v>
      </c>
      <c r="L528" s="55" t="s">
        <v>1395</v>
      </c>
      <c r="M528" s="67">
        <v>37599</v>
      </c>
      <c r="N528" s="68">
        <v>37599</v>
      </c>
      <c r="O528" s="25" t="s">
        <v>1398</v>
      </c>
      <c r="P528" s="75" t="s">
        <v>1399</v>
      </c>
      <c r="Q528" s="69">
        <v>43239</v>
      </c>
      <c r="R528" s="63">
        <v>43239</v>
      </c>
      <c r="S528" s="24" t="s">
        <v>80</v>
      </c>
      <c r="T528" s="54" t="s">
        <v>81</v>
      </c>
      <c r="U528" s="18">
        <v>46384</v>
      </c>
      <c r="V528" s="18">
        <v>46384</v>
      </c>
      <c r="W528" s="18" t="s">
        <v>1396</v>
      </c>
      <c r="X528" s="77" t="s">
        <v>1397</v>
      </c>
      <c r="Y528" s="50">
        <f t="shared" si="123"/>
        <v>52453.992311980976</v>
      </c>
      <c r="Z528" s="36">
        <f t="shared" si="124"/>
        <v>49136.154451686591</v>
      </c>
      <c r="AA528" s="35">
        <f t="shared" si="125"/>
        <v>0.93674765801312398</v>
      </c>
      <c r="AB528" s="36">
        <f t="shared" si="126"/>
        <v>101590.14676366757</v>
      </c>
      <c r="AC528" s="36">
        <f t="shared" si="127"/>
        <v>3317.8378602943849</v>
      </c>
      <c r="AD528" s="18">
        <f t="shared" si="130"/>
        <v>35106</v>
      </c>
      <c r="AE528" s="18" t="str">
        <f t="shared" si="131"/>
        <v/>
      </c>
      <c r="AF528" s="18">
        <f t="shared" si="132"/>
        <v>37599</v>
      </c>
      <c r="AG528" s="18">
        <f t="shared" si="133"/>
        <v>43239</v>
      </c>
      <c r="AH528" s="18">
        <f t="shared" si="134"/>
        <v>46384</v>
      </c>
      <c r="AI528" s="102">
        <f t="shared" si="135"/>
        <v>40336.70050624619</v>
      </c>
      <c r="AJ528" s="39">
        <f t="shared" si="128"/>
        <v>5151.3013889695876</v>
      </c>
      <c r="AK528" s="35">
        <f t="shared" si="129"/>
        <v>0.12770755476571272</v>
      </c>
      <c r="AL528" s="34"/>
      <c r="AM528" s="42"/>
    </row>
    <row r="529" spans="1:39" s="17" customFormat="1" ht="93" customHeight="1" x14ac:dyDescent="0.25">
      <c r="A529" s="81">
        <v>526</v>
      </c>
      <c r="B529" s="82" t="s">
        <v>603</v>
      </c>
      <c r="C529" s="82" t="s">
        <v>1259</v>
      </c>
      <c r="D529" s="83" t="s">
        <v>1391</v>
      </c>
      <c r="E529" s="64">
        <v>66682</v>
      </c>
      <c r="F529" s="65">
        <v>66682</v>
      </c>
      <c r="G529" s="25" t="s">
        <v>1392</v>
      </c>
      <c r="H529" s="52" t="s">
        <v>1393</v>
      </c>
      <c r="I529" s="62">
        <v>100000</v>
      </c>
      <c r="J529" s="66">
        <v>100000</v>
      </c>
      <c r="K529" s="28" t="s">
        <v>1394</v>
      </c>
      <c r="L529" s="55" t="s">
        <v>1395</v>
      </c>
      <c r="M529" s="67">
        <v>71418</v>
      </c>
      <c r="N529" s="68">
        <v>71418</v>
      </c>
      <c r="O529" s="25" t="s">
        <v>1398</v>
      </c>
      <c r="P529" s="75" t="s">
        <v>1399</v>
      </c>
      <c r="Q529" s="69">
        <v>82130</v>
      </c>
      <c r="R529" s="63">
        <v>82130</v>
      </c>
      <c r="S529" s="24" t="s">
        <v>80</v>
      </c>
      <c r="T529" s="54" t="s">
        <v>81</v>
      </c>
      <c r="U529" s="18">
        <v>88104</v>
      </c>
      <c r="V529" s="18">
        <v>88104</v>
      </c>
      <c r="W529" s="18" t="s">
        <v>1396</v>
      </c>
      <c r="X529" s="77" t="s">
        <v>1397</v>
      </c>
      <c r="Y529" s="50">
        <f t="shared" si="123"/>
        <v>80809.561481261422</v>
      </c>
      <c r="Z529" s="36">
        <f t="shared" si="124"/>
        <v>13297.936426378335</v>
      </c>
      <c r="AA529" s="35">
        <f t="shared" si="125"/>
        <v>0.16455894800842269</v>
      </c>
      <c r="AB529" s="36">
        <f t="shared" si="126"/>
        <v>94107.497907639758</v>
      </c>
      <c r="AC529" s="36">
        <f t="shared" si="127"/>
        <v>67511.625054883087</v>
      </c>
      <c r="AD529" s="18" t="str">
        <f t="shared" si="130"/>
        <v/>
      </c>
      <c r="AE529" s="18" t="str">
        <f t="shared" si="131"/>
        <v/>
      </c>
      <c r="AF529" s="18">
        <f t="shared" si="132"/>
        <v>71418</v>
      </c>
      <c r="AG529" s="18">
        <f t="shared" si="133"/>
        <v>82130</v>
      </c>
      <c r="AH529" s="18">
        <f t="shared" si="134"/>
        <v>88104</v>
      </c>
      <c r="AI529" s="102">
        <f t="shared" si="135"/>
        <v>80248.15279996075</v>
      </c>
      <c r="AJ529" s="39">
        <f t="shared" si="128"/>
        <v>8454.3698365598684</v>
      </c>
      <c r="AK529" s="35">
        <f t="shared" si="129"/>
        <v>0.10535282796645262</v>
      </c>
      <c r="AL529" s="34"/>
      <c r="AM529" s="42"/>
    </row>
    <row r="530" spans="1:39" s="17" customFormat="1" ht="93" customHeight="1" x14ac:dyDescent="0.25">
      <c r="A530" s="81">
        <v>527</v>
      </c>
      <c r="B530" s="82" t="s">
        <v>604</v>
      </c>
      <c r="C530" s="82" t="s">
        <v>1260</v>
      </c>
      <c r="D530" s="83" t="s">
        <v>1391</v>
      </c>
      <c r="E530" s="64">
        <v>34033</v>
      </c>
      <c r="F530" s="65">
        <v>34033</v>
      </c>
      <c r="G530" s="25" t="s">
        <v>1392</v>
      </c>
      <c r="H530" s="52" t="s">
        <v>1393</v>
      </c>
      <c r="I530" s="62">
        <v>140000</v>
      </c>
      <c r="J530" s="66">
        <v>140000</v>
      </c>
      <c r="K530" s="28" t="s">
        <v>1394</v>
      </c>
      <c r="L530" s="55" t="s">
        <v>1395</v>
      </c>
      <c r="M530" s="67">
        <v>36450</v>
      </c>
      <c r="N530" s="68">
        <v>36450</v>
      </c>
      <c r="O530" s="25" t="s">
        <v>1398</v>
      </c>
      <c r="P530" s="75" t="s">
        <v>1399</v>
      </c>
      <c r="Q530" s="69">
        <v>41918</v>
      </c>
      <c r="R530" s="63">
        <v>41918</v>
      </c>
      <c r="S530" s="24" t="s">
        <v>80</v>
      </c>
      <c r="T530" s="54" t="s">
        <v>81</v>
      </c>
      <c r="U530" s="18">
        <v>44967</v>
      </c>
      <c r="V530" s="18">
        <v>44967</v>
      </c>
      <c r="W530" s="18" t="s">
        <v>1396</v>
      </c>
      <c r="X530" s="77" t="s">
        <v>1397</v>
      </c>
      <c r="Y530" s="50">
        <f t="shared" si="123"/>
        <v>50466.600836885038</v>
      </c>
      <c r="Z530" s="36">
        <f t="shared" si="124"/>
        <v>45222.92537308926</v>
      </c>
      <c r="AA530" s="35">
        <f t="shared" si="125"/>
        <v>0.89609612343926126</v>
      </c>
      <c r="AB530" s="36">
        <f t="shared" si="126"/>
        <v>95689.526209974298</v>
      </c>
      <c r="AC530" s="36">
        <f t="shared" si="127"/>
        <v>5243.6754637957783</v>
      </c>
      <c r="AD530" s="18">
        <f t="shared" si="130"/>
        <v>34033</v>
      </c>
      <c r="AE530" s="18" t="str">
        <f t="shared" si="131"/>
        <v/>
      </c>
      <c r="AF530" s="18">
        <f t="shared" si="132"/>
        <v>36450</v>
      </c>
      <c r="AG530" s="18">
        <f t="shared" si="133"/>
        <v>41918</v>
      </c>
      <c r="AH530" s="18">
        <f t="shared" si="134"/>
        <v>44967</v>
      </c>
      <c r="AI530" s="102">
        <f t="shared" si="135"/>
        <v>39104.168761115048</v>
      </c>
      <c r="AJ530" s="39">
        <f t="shared" si="128"/>
        <v>4994.1814811505064</v>
      </c>
      <c r="AK530" s="35">
        <f t="shared" si="129"/>
        <v>0.12771480993905412</v>
      </c>
      <c r="AL530" s="34"/>
      <c r="AM530" s="42"/>
    </row>
    <row r="531" spans="1:39" s="17" customFormat="1" ht="93" customHeight="1" x14ac:dyDescent="0.25">
      <c r="A531" s="81">
        <v>528</v>
      </c>
      <c r="B531" s="82" t="s">
        <v>605</v>
      </c>
      <c r="C531" s="82" t="s">
        <v>1261</v>
      </c>
      <c r="D531" s="83" t="s">
        <v>1391</v>
      </c>
      <c r="E531" s="64">
        <v>26171</v>
      </c>
      <c r="F531" s="65">
        <v>26171</v>
      </c>
      <c r="G531" s="25" t="s">
        <v>1392</v>
      </c>
      <c r="H531" s="52" t="s">
        <v>1393</v>
      </c>
      <c r="I531" s="62">
        <v>50000</v>
      </c>
      <c r="J531" s="66">
        <v>50000</v>
      </c>
      <c r="K531" s="28" t="s">
        <v>1394</v>
      </c>
      <c r="L531" s="55" t="s">
        <v>1395</v>
      </c>
      <c r="M531" s="67">
        <v>28030</v>
      </c>
      <c r="N531" s="68">
        <v>28030</v>
      </c>
      <c r="O531" s="25" t="s">
        <v>1398</v>
      </c>
      <c r="P531" s="75" t="s">
        <v>1399</v>
      </c>
      <c r="Q531" s="69">
        <v>32234</v>
      </c>
      <c r="R531" s="63">
        <v>32234</v>
      </c>
      <c r="S531" s="24" t="s">
        <v>80</v>
      </c>
      <c r="T531" s="54" t="s">
        <v>81</v>
      </c>
      <c r="U531" s="18">
        <v>34578</v>
      </c>
      <c r="V531" s="18">
        <v>34578</v>
      </c>
      <c r="W531" s="18" t="s">
        <v>1396</v>
      </c>
      <c r="X531" s="77" t="s">
        <v>1397</v>
      </c>
      <c r="Y531" s="50">
        <f t="shared" si="123"/>
        <v>33289.364020319859</v>
      </c>
      <c r="Z531" s="36">
        <f t="shared" si="124"/>
        <v>9436.3889703636087</v>
      </c>
      <c r="AA531" s="35">
        <f t="shared" si="125"/>
        <v>0.28346558271896177</v>
      </c>
      <c r="AB531" s="36">
        <f t="shared" si="126"/>
        <v>42725.752990683468</v>
      </c>
      <c r="AC531" s="36">
        <f t="shared" si="127"/>
        <v>23852.975049956251</v>
      </c>
      <c r="AD531" s="18">
        <f t="shared" si="130"/>
        <v>26171</v>
      </c>
      <c r="AE531" s="18" t="str">
        <f t="shared" si="131"/>
        <v/>
      </c>
      <c r="AF531" s="18">
        <f t="shared" si="132"/>
        <v>28030</v>
      </c>
      <c r="AG531" s="18">
        <f t="shared" si="133"/>
        <v>32234</v>
      </c>
      <c r="AH531" s="18">
        <f t="shared" si="134"/>
        <v>34578</v>
      </c>
      <c r="AI531" s="102">
        <f t="shared" si="135"/>
        <v>30070.411529280416</v>
      </c>
      <c r="AJ531" s="39">
        <f t="shared" si="128"/>
        <v>3839.89751382334</v>
      </c>
      <c r="AK531" s="35">
        <f t="shared" si="129"/>
        <v>0.12769687272434974</v>
      </c>
      <c r="AL531" s="34"/>
      <c r="AM531" s="42"/>
    </row>
    <row r="532" spans="1:39" s="17" customFormat="1" ht="93" customHeight="1" x14ac:dyDescent="0.25">
      <c r="A532" s="81">
        <v>529</v>
      </c>
      <c r="B532" s="82" t="s">
        <v>606</v>
      </c>
      <c r="C532" s="82" t="s">
        <v>1262</v>
      </c>
      <c r="D532" s="83" t="s">
        <v>1391</v>
      </c>
      <c r="E532" s="64">
        <v>77994</v>
      </c>
      <c r="F532" s="65">
        <v>77994</v>
      </c>
      <c r="G532" s="25" t="s">
        <v>1392</v>
      </c>
      <c r="H532" s="52" t="s">
        <v>1393</v>
      </c>
      <c r="I532" s="62">
        <v>200000</v>
      </c>
      <c r="J532" s="66">
        <v>200000</v>
      </c>
      <c r="K532" s="28" t="s">
        <v>1394</v>
      </c>
      <c r="L532" s="55" t="s">
        <v>1395</v>
      </c>
      <c r="M532" s="67">
        <v>83533</v>
      </c>
      <c r="N532" s="68">
        <v>83533</v>
      </c>
      <c r="O532" s="25" t="s">
        <v>1398</v>
      </c>
      <c r="P532" s="75" t="s">
        <v>1399</v>
      </c>
      <c r="Q532" s="69">
        <v>96063</v>
      </c>
      <c r="R532" s="63">
        <v>96063</v>
      </c>
      <c r="S532" s="24" t="s">
        <v>80</v>
      </c>
      <c r="T532" s="54" t="s">
        <v>81</v>
      </c>
      <c r="U532" s="18">
        <v>103050</v>
      </c>
      <c r="V532" s="18">
        <v>103050</v>
      </c>
      <c r="W532" s="18" t="s">
        <v>1396</v>
      </c>
      <c r="X532" s="77" t="s">
        <v>1397</v>
      </c>
      <c r="Y532" s="50">
        <f t="shared" si="123"/>
        <v>105223.00055139593</v>
      </c>
      <c r="Z532" s="36">
        <f t="shared" si="124"/>
        <v>50111.841599566062</v>
      </c>
      <c r="AA532" s="35">
        <f t="shared" si="125"/>
        <v>0.47624417985580109</v>
      </c>
      <c r="AB532" s="36">
        <f t="shared" si="126"/>
        <v>155334.84215096198</v>
      </c>
      <c r="AC532" s="36">
        <f t="shared" si="127"/>
        <v>55111.158951829872</v>
      </c>
      <c r="AD532" s="18">
        <f t="shared" si="130"/>
        <v>77994</v>
      </c>
      <c r="AE532" s="18" t="str">
        <f t="shared" si="131"/>
        <v/>
      </c>
      <c r="AF532" s="18">
        <f t="shared" si="132"/>
        <v>83533</v>
      </c>
      <c r="AG532" s="18">
        <f t="shared" si="133"/>
        <v>96063</v>
      </c>
      <c r="AH532" s="18">
        <f t="shared" si="134"/>
        <v>103050</v>
      </c>
      <c r="AI532" s="102">
        <f t="shared" si="135"/>
        <v>89615.029816014154</v>
      </c>
      <c r="AJ532" s="39">
        <f t="shared" si="128"/>
        <v>11444.448348435149</v>
      </c>
      <c r="AK532" s="35">
        <f t="shared" si="129"/>
        <v>0.12770679619179273</v>
      </c>
      <c r="AL532" s="34"/>
      <c r="AM532" s="42"/>
    </row>
    <row r="533" spans="1:39" s="17" customFormat="1" ht="93" customHeight="1" x14ac:dyDescent="0.25">
      <c r="A533" s="81">
        <v>530</v>
      </c>
      <c r="B533" s="82" t="s">
        <v>607</v>
      </c>
      <c r="C533" s="82" t="s">
        <v>1263</v>
      </c>
      <c r="D533" s="83" t="s">
        <v>1391</v>
      </c>
      <c r="E533" s="64">
        <v>219632</v>
      </c>
      <c r="F533" s="65">
        <v>219632</v>
      </c>
      <c r="G533" s="25" t="s">
        <v>1392</v>
      </c>
      <c r="H533" s="52" t="s">
        <v>1393</v>
      </c>
      <c r="I533" s="62">
        <v>250000</v>
      </c>
      <c r="J533" s="66">
        <v>250000</v>
      </c>
      <c r="K533" s="28" t="s">
        <v>1394</v>
      </c>
      <c r="L533" s="55" t="s">
        <v>1395</v>
      </c>
      <c r="M533" s="67">
        <v>235229</v>
      </c>
      <c r="N533" s="68">
        <v>235229</v>
      </c>
      <c r="O533" s="25" t="s">
        <v>1398</v>
      </c>
      <c r="P533" s="75" t="s">
        <v>1399</v>
      </c>
      <c r="Q533" s="69">
        <v>270514</v>
      </c>
      <c r="R533" s="63">
        <v>270514</v>
      </c>
      <c r="S533" s="24" t="s">
        <v>80</v>
      </c>
      <c r="T533" s="54" t="s">
        <v>81</v>
      </c>
      <c r="U533" s="18">
        <v>290189</v>
      </c>
      <c r="V533" s="18">
        <v>290189</v>
      </c>
      <c r="W533" s="18" t="s">
        <v>1396</v>
      </c>
      <c r="X533" s="77" t="s">
        <v>1397</v>
      </c>
      <c r="Y533" s="50">
        <f t="shared" si="123"/>
        <v>251883.33560874913</v>
      </c>
      <c r="Z533" s="36">
        <f t="shared" si="124"/>
        <v>27963.950734830014</v>
      </c>
      <c r="AA533" s="35">
        <f t="shared" si="125"/>
        <v>0.11101945536510789</v>
      </c>
      <c r="AB533" s="36">
        <f t="shared" si="126"/>
        <v>279847.28634357912</v>
      </c>
      <c r="AC533" s="36">
        <f t="shared" si="127"/>
        <v>223919.3848739191</v>
      </c>
      <c r="AD533" s="18" t="str">
        <f t="shared" si="130"/>
        <v/>
      </c>
      <c r="AE533" s="18">
        <f t="shared" si="131"/>
        <v>250000</v>
      </c>
      <c r="AF533" s="18">
        <f t="shared" si="132"/>
        <v>235229</v>
      </c>
      <c r="AG533" s="18">
        <f t="shared" si="133"/>
        <v>270514</v>
      </c>
      <c r="AH533" s="18" t="str">
        <f t="shared" si="134"/>
        <v/>
      </c>
      <c r="AI533" s="102">
        <f t="shared" si="135"/>
        <v>251501.283486659</v>
      </c>
      <c r="AJ533" s="39">
        <f t="shared" si="128"/>
        <v>17720.223202130761</v>
      </c>
      <c r="AK533" s="35">
        <f t="shared" si="129"/>
        <v>7.0457784375763388E-2</v>
      </c>
      <c r="AL533" s="34"/>
      <c r="AM533" s="42"/>
    </row>
    <row r="534" spans="1:39" s="17" customFormat="1" ht="93" customHeight="1" x14ac:dyDescent="0.25">
      <c r="A534" s="81">
        <v>531</v>
      </c>
      <c r="B534" s="82" t="s">
        <v>608</v>
      </c>
      <c r="C534" s="82" t="s">
        <v>1264</v>
      </c>
      <c r="D534" s="83" t="s">
        <v>1391</v>
      </c>
      <c r="E534" s="64">
        <v>108597</v>
      </c>
      <c r="F534" s="65">
        <v>108597</v>
      </c>
      <c r="G534" s="25" t="s">
        <v>1392</v>
      </c>
      <c r="H534" s="52" t="s">
        <v>1393</v>
      </c>
      <c r="I534" s="62">
        <v>110000</v>
      </c>
      <c r="J534" s="66">
        <v>110000</v>
      </c>
      <c r="K534" s="28" t="s">
        <v>1394</v>
      </c>
      <c r="L534" s="55" t="s">
        <v>1395</v>
      </c>
      <c r="M534" s="67">
        <v>116309</v>
      </c>
      <c r="N534" s="68">
        <v>116309</v>
      </c>
      <c r="O534" s="25" t="s">
        <v>1398</v>
      </c>
      <c r="P534" s="75" t="s">
        <v>1399</v>
      </c>
      <c r="Q534" s="69">
        <v>133755</v>
      </c>
      <c r="R534" s="63">
        <v>133755</v>
      </c>
      <c r="S534" s="24" t="s">
        <v>80</v>
      </c>
      <c r="T534" s="54" t="s">
        <v>81</v>
      </c>
      <c r="U534" s="18">
        <v>143484</v>
      </c>
      <c r="V534" s="18">
        <v>143484</v>
      </c>
      <c r="W534" s="18" t="s">
        <v>1396</v>
      </c>
      <c r="X534" s="77" t="s">
        <v>1397</v>
      </c>
      <c r="Y534" s="50">
        <f t="shared" si="123"/>
        <v>121671.10917763313</v>
      </c>
      <c r="Z534" s="36">
        <f t="shared" si="124"/>
        <v>15450.323346130979</v>
      </c>
      <c r="AA534" s="35">
        <f t="shared" si="125"/>
        <v>0.12698432233057361</v>
      </c>
      <c r="AB534" s="36">
        <f t="shared" si="126"/>
        <v>137121.43252376412</v>
      </c>
      <c r="AC534" s="36">
        <f t="shared" si="127"/>
        <v>106220.78583150214</v>
      </c>
      <c r="AD534" s="18">
        <f t="shared" si="130"/>
        <v>108597</v>
      </c>
      <c r="AE534" s="18">
        <f t="shared" si="131"/>
        <v>110000</v>
      </c>
      <c r="AF534" s="18">
        <f t="shared" si="132"/>
        <v>116309</v>
      </c>
      <c r="AG534" s="18">
        <f t="shared" si="133"/>
        <v>133755</v>
      </c>
      <c r="AH534" s="18" t="str">
        <f t="shared" si="134"/>
        <v/>
      </c>
      <c r="AI534" s="102">
        <f t="shared" si="135"/>
        <v>116757.14453815819</v>
      </c>
      <c r="AJ534" s="39">
        <f t="shared" si="128"/>
        <v>11557.229840378417</v>
      </c>
      <c r="AK534" s="35">
        <f t="shared" si="129"/>
        <v>9.8985204597919235E-2</v>
      </c>
      <c r="AL534" s="34"/>
      <c r="AM534" s="42"/>
    </row>
    <row r="535" spans="1:39" s="17" customFormat="1" ht="93" customHeight="1" x14ac:dyDescent="0.25">
      <c r="A535" s="81">
        <v>532</v>
      </c>
      <c r="B535" s="82" t="s">
        <v>609</v>
      </c>
      <c r="C535" s="82" t="s">
        <v>1265</v>
      </c>
      <c r="D535" s="83" t="s">
        <v>1391</v>
      </c>
      <c r="E535" s="64">
        <v>119921</v>
      </c>
      <c r="F535" s="65">
        <v>119921</v>
      </c>
      <c r="G535" s="25" t="s">
        <v>1392</v>
      </c>
      <c r="H535" s="52" t="s">
        <v>1393</v>
      </c>
      <c r="I535" s="62">
        <v>250000</v>
      </c>
      <c r="J535" s="66">
        <v>250000</v>
      </c>
      <c r="K535" s="28" t="s">
        <v>1394</v>
      </c>
      <c r="L535" s="55" t="s">
        <v>1395</v>
      </c>
      <c r="M535" s="67">
        <v>128438</v>
      </c>
      <c r="N535" s="68">
        <v>128438</v>
      </c>
      <c r="O535" s="25" t="s">
        <v>1398</v>
      </c>
      <c r="P535" s="75" t="s">
        <v>1399</v>
      </c>
      <c r="Q535" s="69">
        <v>147703</v>
      </c>
      <c r="R535" s="63">
        <v>147703</v>
      </c>
      <c r="S535" s="24" t="s">
        <v>80</v>
      </c>
      <c r="T535" s="54" t="s">
        <v>81</v>
      </c>
      <c r="U535" s="18">
        <v>158447</v>
      </c>
      <c r="V535" s="18">
        <v>158447</v>
      </c>
      <c r="W535" s="18" t="s">
        <v>1396</v>
      </c>
      <c r="X535" s="77" t="s">
        <v>1397</v>
      </c>
      <c r="Y535" s="50">
        <f t="shared" si="123"/>
        <v>155224.55528722194</v>
      </c>
      <c r="Z535" s="36">
        <f t="shared" si="124"/>
        <v>52086.581493701437</v>
      </c>
      <c r="AA535" s="35">
        <f t="shared" si="125"/>
        <v>0.33555632610653835</v>
      </c>
      <c r="AB535" s="36">
        <f t="shared" si="126"/>
        <v>207311.13678092338</v>
      </c>
      <c r="AC535" s="36">
        <f t="shared" si="127"/>
        <v>103137.9737935205</v>
      </c>
      <c r="AD535" s="18">
        <f t="shared" si="130"/>
        <v>119921</v>
      </c>
      <c r="AE535" s="18" t="str">
        <f t="shared" si="131"/>
        <v/>
      </c>
      <c r="AF535" s="18">
        <f t="shared" si="132"/>
        <v>128438</v>
      </c>
      <c r="AG535" s="18">
        <f t="shared" si="133"/>
        <v>147703</v>
      </c>
      <c r="AH535" s="18">
        <f t="shared" si="134"/>
        <v>158447</v>
      </c>
      <c r="AI535" s="102">
        <f t="shared" si="135"/>
        <v>137789.31089909721</v>
      </c>
      <c r="AJ535" s="39">
        <f t="shared" si="128"/>
        <v>17596.745274339799</v>
      </c>
      <c r="AK535" s="35">
        <f t="shared" si="129"/>
        <v>0.12770762230769739</v>
      </c>
      <c r="AL535" s="34"/>
      <c r="AM535" s="42"/>
    </row>
    <row r="536" spans="1:39" s="17" customFormat="1" ht="93" customHeight="1" x14ac:dyDescent="0.25">
      <c r="A536" s="81">
        <v>533</v>
      </c>
      <c r="B536" s="82" t="s">
        <v>610</v>
      </c>
      <c r="C536" s="82" t="s">
        <v>1266</v>
      </c>
      <c r="D536" s="83" t="s">
        <v>1391</v>
      </c>
      <c r="E536" s="64">
        <v>247249</v>
      </c>
      <c r="F536" s="65">
        <v>247249</v>
      </c>
      <c r="G536" s="25" t="s">
        <v>1392</v>
      </c>
      <c r="H536" s="52" t="s">
        <v>1393</v>
      </c>
      <c r="I536" s="62">
        <v>300000</v>
      </c>
      <c r="J536" s="66">
        <v>300000</v>
      </c>
      <c r="K536" s="28" t="s">
        <v>1394</v>
      </c>
      <c r="L536" s="55" t="s">
        <v>1395</v>
      </c>
      <c r="M536" s="67">
        <v>264808</v>
      </c>
      <c r="N536" s="68">
        <v>264808</v>
      </c>
      <c r="O536" s="25" t="s">
        <v>1398</v>
      </c>
      <c r="P536" s="75" t="s">
        <v>1399</v>
      </c>
      <c r="Q536" s="69">
        <v>304529</v>
      </c>
      <c r="R536" s="63">
        <v>304529</v>
      </c>
      <c r="S536" s="24" t="s">
        <v>80</v>
      </c>
      <c r="T536" s="54" t="s">
        <v>81</v>
      </c>
      <c r="U536" s="18">
        <v>326679</v>
      </c>
      <c r="V536" s="18">
        <v>326679</v>
      </c>
      <c r="W536" s="18" t="s">
        <v>1396</v>
      </c>
      <c r="X536" s="77" t="s">
        <v>1397</v>
      </c>
      <c r="Y536" s="50">
        <f t="shared" si="123"/>
        <v>287201.93044852279</v>
      </c>
      <c r="Z536" s="36">
        <f t="shared" si="124"/>
        <v>32053.290400518945</v>
      </c>
      <c r="AA536" s="35">
        <f t="shared" si="125"/>
        <v>0.11160541417831479</v>
      </c>
      <c r="AB536" s="36">
        <f t="shared" si="126"/>
        <v>319255.22084904171</v>
      </c>
      <c r="AC536" s="36">
        <f t="shared" si="127"/>
        <v>255148.64004800384</v>
      </c>
      <c r="AD536" s="18" t="str">
        <f t="shared" si="130"/>
        <v/>
      </c>
      <c r="AE536" s="18">
        <f t="shared" si="131"/>
        <v>300000</v>
      </c>
      <c r="AF536" s="18">
        <f t="shared" si="132"/>
        <v>264808</v>
      </c>
      <c r="AG536" s="18">
        <f t="shared" si="133"/>
        <v>304529</v>
      </c>
      <c r="AH536" s="18" t="str">
        <f t="shared" si="134"/>
        <v/>
      </c>
      <c r="AI536" s="102">
        <f t="shared" si="135"/>
        <v>289219.1224975792</v>
      </c>
      <c r="AJ536" s="39">
        <f t="shared" si="128"/>
        <v>21743.759817474071</v>
      </c>
      <c r="AK536" s="35">
        <f t="shared" si="129"/>
        <v>7.5180920368279142E-2</v>
      </c>
      <c r="AL536" s="34"/>
      <c r="AM536" s="42"/>
    </row>
    <row r="537" spans="1:39" s="17" customFormat="1" ht="93" customHeight="1" x14ac:dyDescent="0.25">
      <c r="A537" s="81">
        <v>534</v>
      </c>
      <c r="B537" s="82" t="s">
        <v>611</v>
      </c>
      <c r="C537" s="82" t="s">
        <v>1267</v>
      </c>
      <c r="D537" s="83" t="s">
        <v>1391</v>
      </c>
      <c r="E537" s="64">
        <v>132405</v>
      </c>
      <c r="F537" s="65">
        <v>132405</v>
      </c>
      <c r="G537" s="25" t="s">
        <v>1392</v>
      </c>
      <c r="H537" s="52" t="s">
        <v>1393</v>
      </c>
      <c r="I537" s="62">
        <v>150000</v>
      </c>
      <c r="J537" s="66">
        <v>150000</v>
      </c>
      <c r="K537" s="28" t="s">
        <v>1394</v>
      </c>
      <c r="L537" s="55" t="s">
        <v>1395</v>
      </c>
      <c r="M537" s="67">
        <v>141808</v>
      </c>
      <c r="N537" s="68">
        <v>141808</v>
      </c>
      <c r="O537" s="25" t="s">
        <v>1398</v>
      </c>
      <c r="P537" s="75" t="s">
        <v>1399</v>
      </c>
      <c r="Q537" s="69">
        <v>163080</v>
      </c>
      <c r="R537" s="63">
        <v>163080</v>
      </c>
      <c r="S537" s="24" t="s">
        <v>80</v>
      </c>
      <c r="T537" s="54" t="s">
        <v>81</v>
      </c>
      <c r="U537" s="18">
        <v>174941</v>
      </c>
      <c r="V537" s="18">
        <v>174941</v>
      </c>
      <c r="W537" s="18" t="s">
        <v>1396</v>
      </c>
      <c r="X537" s="77" t="s">
        <v>1397</v>
      </c>
      <c r="Y537" s="50">
        <f t="shared" si="123"/>
        <v>151704.24619194574</v>
      </c>
      <c r="Z537" s="36">
        <f t="shared" si="124"/>
        <v>16881.192336443535</v>
      </c>
      <c r="AA537" s="35">
        <f t="shared" si="125"/>
        <v>0.11127699296619813</v>
      </c>
      <c r="AB537" s="36">
        <f t="shared" si="126"/>
        <v>168585.43852838926</v>
      </c>
      <c r="AC537" s="36">
        <f t="shared" si="127"/>
        <v>134823.05385550222</v>
      </c>
      <c r="AD537" s="18" t="str">
        <f t="shared" si="130"/>
        <v/>
      </c>
      <c r="AE537" s="18">
        <f t="shared" si="131"/>
        <v>150000</v>
      </c>
      <c r="AF537" s="18">
        <f t="shared" si="132"/>
        <v>141808</v>
      </c>
      <c r="AG537" s="18">
        <f t="shared" si="133"/>
        <v>163080</v>
      </c>
      <c r="AH537" s="18" t="str">
        <f t="shared" si="134"/>
        <v/>
      </c>
      <c r="AI537" s="102">
        <f t="shared" si="135"/>
        <v>151378.51176027406</v>
      </c>
      <c r="AJ537" s="39">
        <f t="shared" si="128"/>
        <v>10729.191084761858</v>
      </c>
      <c r="AK537" s="35">
        <f t="shared" si="129"/>
        <v>7.0876579244964516E-2</v>
      </c>
      <c r="AL537" s="34"/>
      <c r="AM537" s="42"/>
    </row>
    <row r="538" spans="1:39" s="17" customFormat="1" ht="93" customHeight="1" x14ac:dyDescent="0.25">
      <c r="A538" s="81">
        <v>535</v>
      </c>
      <c r="B538" s="82" t="s">
        <v>612</v>
      </c>
      <c r="C538" s="82" t="s">
        <v>1268</v>
      </c>
      <c r="D538" s="83" t="s">
        <v>1391</v>
      </c>
      <c r="E538" s="64">
        <v>123434</v>
      </c>
      <c r="F538" s="65">
        <v>123434</v>
      </c>
      <c r="G538" s="25" t="s">
        <v>1392</v>
      </c>
      <c r="H538" s="52" t="s">
        <v>1393</v>
      </c>
      <c r="I538" s="62">
        <v>300000</v>
      </c>
      <c r="J538" s="66">
        <v>300000</v>
      </c>
      <c r="K538" s="28" t="s">
        <v>1394</v>
      </c>
      <c r="L538" s="55" t="s">
        <v>1395</v>
      </c>
      <c r="M538" s="67">
        <v>132200</v>
      </c>
      <c r="N538" s="68">
        <v>132200</v>
      </c>
      <c r="O538" s="25" t="s">
        <v>1398</v>
      </c>
      <c r="P538" s="75" t="s">
        <v>1399</v>
      </c>
      <c r="Q538" s="69">
        <v>152030</v>
      </c>
      <c r="R538" s="63">
        <v>152030</v>
      </c>
      <c r="S538" s="24" t="s">
        <v>80</v>
      </c>
      <c r="T538" s="54" t="s">
        <v>81</v>
      </c>
      <c r="U538" s="18">
        <v>163088</v>
      </c>
      <c r="V538" s="18">
        <v>163088</v>
      </c>
      <c r="W538" s="18" t="s">
        <v>1396</v>
      </c>
      <c r="X538" s="77" t="s">
        <v>1397</v>
      </c>
      <c r="Y538" s="50">
        <f t="shared" si="123"/>
        <v>164750.88759771374</v>
      </c>
      <c r="Z538" s="36">
        <f t="shared" si="124"/>
        <v>72079.469856541007</v>
      </c>
      <c r="AA538" s="35">
        <f t="shared" si="125"/>
        <v>0.43750580593255184</v>
      </c>
      <c r="AB538" s="36">
        <f t="shared" si="126"/>
        <v>236830.35745425476</v>
      </c>
      <c r="AC538" s="36">
        <f t="shared" si="127"/>
        <v>92671.417741172729</v>
      </c>
      <c r="AD538" s="18">
        <f t="shared" si="130"/>
        <v>123434</v>
      </c>
      <c r="AE538" s="18" t="str">
        <f t="shared" si="131"/>
        <v/>
      </c>
      <c r="AF538" s="18">
        <f t="shared" si="132"/>
        <v>132200</v>
      </c>
      <c r="AG538" s="18">
        <f t="shared" si="133"/>
        <v>152030</v>
      </c>
      <c r="AH538" s="18">
        <f t="shared" si="134"/>
        <v>163088</v>
      </c>
      <c r="AI538" s="102">
        <f t="shared" si="135"/>
        <v>141825.5218123261</v>
      </c>
      <c r="AJ538" s="39">
        <f t="shared" si="128"/>
        <v>18112.128753959321</v>
      </c>
      <c r="AK538" s="35">
        <f t="shared" si="129"/>
        <v>0.12770711873654597</v>
      </c>
      <c r="AL538" s="34"/>
      <c r="AM538" s="42"/>
    </row>
    <row r="539" spans="1:39" s="17" customFormat="1" ht="93" customHeight="1" x14ac:dyDescent="0.25">
      <c r="A539" s="81">
        <v>536</v>
      </c>
      <c r="B539" s="82" t="s">
        <v>613</v>
      </c>
      <c r="C539" s="82" t="s">
        <v>1269</v>
      </c>
      <c r="D539" s="83" t="s">
        <v>1391</v>
      </c>
      <c r="E539" s="64">
        <v>254080</v>
      </c>
      <c r="F539" s="65">
        <v>254080</v>
      </c>
      <c r="G539" s="25" t="s">
        <v>1392</v>
      </c>
      <c r="H539" s="52" t="s">
        <v>1393</v>
      </c>
      <c r="I539" s="62">
        <v>400000</v>
      </c>
      <c r="J539" s="66">
        <v>400000</v>
      </c>
      <c r="K539" s="28" t="s">
        <v>1394</v>
      </c>
      <c r="L539" s="55" t="s">
        <v>1395</v>
      </c>
      <c r="M539" s="67">
        <v>272124</v>
      </c>
      <c r="N539" s="68">
        <v>272124</v>
      </c>
      <c r="O539" s="25" t="s">
        <v>1398</v>
      </c>
      <c r="P539" s="75" t="s">
        <v>1399</v>
      </c>
      <c r="Q539" s="69">
        <v>312943</v>
      </c>
      <c r="R539" s="63">
        <v>312943</v>
      </c>
      <c r="S539" s="24" t="s">
        <v>80</v>
      </c>
      <c r="T539" s="54" t="s">
        <v>81</v>
      </c>
      <c r="U539" s="18">
        <v>335705</v>
      </c>
      <c r="V539" s="18">
        <v>335705</v>
      </c>
      <c r="W539" s="18" t="s">
        <v>1396</v>
      </c>
      <c r="X539" s="77" t="s">
        <v>1397</v>
      </c>
      <c r="Y539" s="50">
        <f t="shared" si="123"/>
        <v>310916.71742214833</v>
      </c>
      <c r="Z539" s="36">
        <f t="shared" si="124"/>
        <v>57461.991066269213</v>
      </c>
      <c r="AA539" s="35">
        <f t="shared" si="125"/>
        <v>0.18481473605759829</v>
      </c>
      <c r="AB539" s="36">
        <f t="shared" si="126"/>
        <v>368378.70848841756</v>
      </c>
      <c r="AC539" s="36">
        <f t="shared" si="127"/>
        <v>253454.7263558791</v>
      </c>
      <c r="AD539" s="18">
        <f t="shared" si="130"/>
        <v>254080</v>
      </c>
      <c r="AE539" s="18" t="str">
        <f t="shared" si="131"/>
        <v/>
      </c>
      <c r="AF539" s="18">
        <f t="shared" si="132"/>
        <v>272124</v>
      </c>
      <c r="AG539" s="18">
        <f t="shared" si="133"/>
        <v>312943</v>
      </c>
      <c r="AH539" s="18">
        <f t="shared" si="134"/>
        <v>335705</v>
      </c>
      <c r="AI539" s="102">
        <f t="shared" si="135"/>
        <v>291937.64109573921</v>
      </c>
      <c r="AJ539" s="39">
        <f t="shared" si="128"/>
        <v>37282.616923529749</v>
      </c>
      <c r="AK539" s="35">
        <f t="shared" si="129"/>
        <v>0.12770746788113951</v>
      </c>
      <c r="AL539" s="34"/>
      <c r="AM539" s="42"/>
    </row>
    <row r="540" spans="1:39" s="17" customFormat="1" ht="93" customHeight="1" x14ac:dyDescent="0.25">
      <c r="A540" s="81">
        <v>537</v>
      </c>
      <c r="B540" s="82" t="s">
        <v>614</v>
      </c>
      <c r="C540" s="82" t="s">
        <v>1270</v>
      </c>
      <c r="D540" s="83" t="s">
        <v>1391</v>
      </c>
      <c r="E540" s="64">
        <v>194821</v>
      </c>
      <c r="F540" s="65">
        <v>194821</v>
      </c>
      <c r="G540" s="25" t="s">
        <v>1392</v>
      </c>
      <c r="H540" s="52" t="s">
        <v>1393</v>
      </c>
      <c r="I540" s="62">
        <v>160000</v>
      </c>
      <c r="J540" s="66">
        <v>160000</v>
      </c>
      <c r="K540" s="28" t="s">
        <v>1394</v>
      </c>
      <c r="L540" s="55" t="s">
        <v>1395</v>
      </c>
      <c r="M540" s="67">
        <v>208657</v>
      </c>
      <c r="N540" s="68">
        <v>208657</v>
      </c>
      <c r="O540" s="25" t="s">
        <v>1398</v>
      </c>
      <c r="P540" s="75" t="s">
        <v>1399</v>
      </c>
      <c r="Q540" s="69">
        <v>239956</v>
      </c>
      <c r="R540" s="63">
        <v>239956</v>
      </c>
      <c r="S540" s="24" t="s">
        <v>80</v>
      </c>
      <c r="T540" s="54" t="s">
        <v>81</v>
      </c>
      <c r="U540" s="18">
        <v>257409</v>
      </c>
      <c r="V540" s="18">
        <v>257409</v>
      </c>
      <c r="W540" s="18" t="s">
        <v>1396</v>
      </c>
      <c r="X540" s="77" t="s">
        <v>1397</v>
      </c>
      <c r="Y540" s="50">
        <f t="shared" si="123"/>
        <v>209309.43732011435</v>
      </c>
      <c r="Z540" s="36">
        <f t="shared" si="124"/>
        <v>38254.629710663823</v>
      </c>
      <c r="AA540" s="35">
        <f t="shared" si="125"/>
        <v>0.18276590965250092</v>
      </c>
      <c r="AB540" s="36">
        <f t="shared" si="126"/>
        <v>247564.06703077815</v>
      </c>
      <c r="AC540" s="36">
        <f t="shared" si="127"/>
        <v>171054.80760945054</v>
      </c>
      <c r="AD540" s="18">
        <f t="shared" si="130"/>
        <v>194821</v>
      </c>
      <c r="AE540" s="18" t="str">
        <f t="shared" si="131"/>
        <v/>
      </c>
      <c r="AF540" s="18">
        <f t="shared" si="132"/>
        <v>208657</v>
      </c>
      <c r="AG540" s="18">
        <f t="shared" si="133"/>
        <v>239956</v>
      </c>
      <c r="AH540" s="18" t="str">
        <f t="shared" si="134"/>
        <v/>
      </c>
      <c r="AI540" s="102">
        <f t="shared" si="135"/>
        <v>213665.02943049377</v>
      </c>
      <c r="AJ540" s="39">
        <f t="shared" si="128"/>
        <v>23123.691033223913</v>
      </c>
      <c r="AK540" s="35">
        <f t="shared" si="129"/>
        <v>0.1082240322380231</v>
      </c>
      <c r="AL540" s="34"/>
      <c r="AM540" s="42"/>
    </row>
    <row r="541" spans="1:39" s="17" customFormat="1" ht="93" customHeight="1" x14ac:dyDescent="0.25">
      <c r="A541" s="81">
        <v>538</v>
      </c>
      <c r="B541" s="82" t="s">
        <v>615</v>
      </c>
      <c r="C541" s="82" t="s">
        <v>1271</v>
      </c>
      <c r="D541" s="83" t="s">
        <v>1391</v>
      </c>
      <c r="E541" s="64">
        <v>16586</v>
      </c>
      <c r="F541" s="65">
        <v>16586</v>
      </c>
      <c r="G541" s="25" t="s">
        <v>1392</v>
      </c>
      <c r="H541" s="52" t="s">
        <v>1393</v>
      </c>
      <c r="I541" s="62">
        <v>50000</v>
      </c>
      <c r="J541" s="66">
        <v>50000</v>
      </c>
      <c r="K541" s="28" t="s">
        <v>1394</v>
      </c>
      <c r="L541" s="55" t="s">
        <v>1395</v>
      </c>
      <c r="M541" s="67">
        <v>17765</v>
      </c>
      <c r="N541" s="68">
        <v>17765</v>
      </c>
      <c r="O541" s="25" t="s">
        <v>1398</v>
      </c>
      <c r="P541" s="75" t="s">
        <v>1399</v>
      </c>
      <c r="Q541" s="69">
        <v>20429</v>
      </c>
      <c r="R541" s="63">
        <v>20429</v>
      </c>
      <c r="S541" s="24" t="s">
        <v>80</v>
      </c>
      <c r="T541" s="54" t="s">
        <v>81</v>
      </c>
      <c r="U541" s="18">
        <v>21915</v>
      </c>
      <c r="V541" s="18">
        <v>21915</v>
      </c>
      <c r="W541" s="18" t="s">
        <v>1396</v>
      </c>
      <c r="X541" s="77" t="s">
        <v>1397</v>
      </c>
      <c r="Y541" s="50">
        <f t="shared" si="123"/>
        <v>23112.828251788873</v>
      </c>
      <c r="Z541" s="36">
        <f t="shared" si="124"/>
        <v>13946.122059554764</v>
      </c>
      <c r="AA541" s="35">
        <f t="shared" si="125"/>
        <v>0.60339314200871852</v>
      </c>
      <c r="AB541" s="36">
        <f t="shared" si="126"/>
        <v>37058.950311343637</v>
      </c>
      <c r="AC541" s="36">
        <f t="shared" si="127"/>
        <v>9166.706192234109</v>
      </c>
      <c r="AD541" s="18">
        <f t="shared" si="130"/>
        <v>16586</v>
      </c>
      <c r="AE541" s="18" t="str">
        <f t="shared" si="131"/>
        <v/>
      </c>
      <c r="AF541" s="18">
        <f t="shared" si="132"/>
        <v>17765</v>
      </c>
      <c r="AG541" s="18">
        <f t="shared" si="133"/>
        <v>20429</v>
      </c>
      <c r="AH541" s="18">
        <f t="shared" si="134"/>
        <v>21915</v>
      </c>
      <c r="AI541" s="102">
        <f t="shared" si="135"/>
        <v>19057.848230669544</v>
      </c>
      <c r="AJ541" s="39">
        <f t="shared" si="128"/>
        <v>2433.8673443719154</v>
      </c>
      <c r="AK541" s="35">
        <f t="shared" si="129"/>
        <v>0.12770945150329852</v>
      </c>
      <c r="AL541" s="34"/>
      <c r="AM541" s="42"/>
    </row>
    <row r="542" spans="1:39" s="17" customFormat="1" ht="93" customHeight="1" x14ac:dyDescent="0.25">
      <c r="A542" s="81">
        <v>539</v>
      </c>
      <c r="B542" s="82" t="s">
        <v>616</v>
      </c>
      <c r="C542" s="82" t="s">
        <v>1272</v>
      </c>
      <c r="D542" s="83" t="s">
        <v>1391</v>
      </c>
      <c r="E542" s="64">
        <v>77319</v>
      </c>
      <c r="F542" s="65">
        <v>77319</v>
      </c>
      <c r="G542" s="25" t="s">
        <v>1392</v>
      </c>
      <c r="H542" s="52" t="s">
        <v>1393</v>
      </c>
      <c r="I542" s="62">
        <v>100000</v>
      </c>
      <c r="J542" s="66">
        <v>100000</v>
      </c>
      <c r="K542" s="28" t="s">
        <v>1394</v>
      </c>
      <c r="L542" s="55" t="s">
        <v>1395</v>
      </c>
      <c r="M542" s="67">
        <v>82810</v>
      </c>
      <c r="N542" s="68">
        <v>82810</v>
      </c>
      <c r="O542" s="25" t="s">
        <v>1398</v>
      </c>
      <c r="P542" s="75" t="s">
        <v>1399</v>
      </c>
      <c r="Q542" s="69">
        <v>95231</v>
      </c>
      <c r="R542" s="63">
        <v>95231</v>
      </c>
      <c r="S542" s="24" t="s">
        <v>80</v>
      </c>
      <c r="T542" s="54" t="s">
        <v>81</v>
      </c>
      <c r="U542" s="18">
        <v>102158</v>
      </c>
      <c r="V542" s="18">
        <v>102158</v>
      </c>
      <c r="W542" s="18" t="s">
        <v>1396</v>
      </c>
      <c r="X542" s="77" t="s">
        <v>1397</v>
      </c>
      <c r="Y542" s="50">
        <f t="shared" si="123"/>
        <v>90967.015838103078</v>
      </c>
      <c r="Z542" s="36">
        <f t="shared" si="124"/>
        <v>10913.066952053361</v>
      </c>
      <c r="AA542" s="35">
        <f t="shared" si="125"/>
        <v>0.11996729640417904</v>
      </c>
      <c r="AB542" s="36">
        <f t="shared" si="126"/>
        <v>101880.08279015643</v>
      </c>
      <c r="AC542" s="36">
        <f t="shared" si="127"/>
        <v>80053.948886049722</v>
      </c>
      <c r="AD542" s="18" t="str">
        <f t="shared" si="130"/>
        <v/>
      </c>
      <c r="AE542" s="18">
        <f t="shared" si="131"/>
        <v>100000</v>
      </c>
      <c r="AF542" s="18">
        <f t="shared" si="132"/>
        <v>82810</v>
      </c>
      <c r="AG542" s="18">
        <f t="shared" si="133"/>
        <v>95231</v>
      </c>
      <c r="AH542" s="18" t="str">
        <f t="shared" si="134"/>
        <v/>
      </c>
      <c r="AI542" s="102">
        <f t="shared" si="135"/>
        <v>92389.023412962037</v>
      </c>
      <c r="AJ542" s="39">
        <f t="shared" si="128"/>
        <v>8874.3140767798686</v>
      </c>
      <c r="AK542" s="35">
        <f t="shared" si="129"/>
        <v>9.6053770772241073E-2</v>
      </c>
      <c r="AL542" s="34"/>
      <c r="AM542" s="42"/>
    </row>
    <row r="543" spans="1:39" s="17" customFormat="1" ht="93" customHeight="1" x14ac:dyDescent="0.25">
      <c r="A543" s="81">
        <v>540</v>
      </c>
      <c r="B543" s="82" t="s">
        <v>617</v>
      </c>
      <c r="C543" s="82" t="s">
        <v>1273</v>
      </c>
      <c r="D543" s="83" t="s">
        <v>1391</v>
      </c>
      <c r="E543" s="64">
        <v>42187</v>
      </c>
      <c r="F543" s="65">
        <v>42187</v>
      </c>
      <c r="G543" s="25" t="s">
        <v>1392</v>
      </c>
      <c r="H543" s="52" t="s">
        <v>1393</v>
      </c>
      <c r="I543" s="62">
        <v>20000</v>
      </c>
      <c r="J543" s="66">
        <v>20000</v>
      </c>
      <c r="K543" s="28" t="s">
        <v>1394</v>
      </c>
      <c r="L543" s="55" t="s">
        <v>1395</v>
      </c>
      <c r="M543" s="67">
        <v>45183</v>
      </c>
      <c r="N543" s="68">
        <v>45183</v>
      </c>
      <c r="O543" s="25" t="s">
        <v>1398</v>
      </c>
      <c r="P543" s="75" t="s">
        <v>1399</v>
      </c>
      <c r="Q543" s="69">
        <v>51960</v>
      </c>
      <c r="R543" s="63">
        <v>51960</v>
      </c>
      <c r="S543" s="24" t="s">
        <v>80</v>
      </c>
      <c r="T543" s="54" t="s">
        <v>81</v>
      </c>
      <c r="U543" s="18">
        <v>55739</v>
      </c>
      <c r="V543" s="18">
        <v>55739</v>
      </c>
      <c r="W543" s="18" t="s">
        <v>1396</v>
      </c>
      <c r="X543" s="77" t="s">
        <v>1397</v>
      </c>
      <c r="Y543" s="50">
        <f t="shared" si="123"/>
        <v>40607.140059662772</v>
      </c>
      <c r="Z543" s="36">
        <f t="shared" si="124"/>
        <v>13937.263242832138</v>
      </c>
      <c r="AA543" s="35">
        <f t="shared" si="125"/>
        <v>0.34322198564968037</v>
      </c>
      <c r="AB543" s="36">
        <f t="shared" si="126"/>
        <v>54544.403302494909</v>
      </c>
      <c r="AC543" s="36">
        <f t="shared" si="127"/>
        <v>26669.876816830634</v>
      </c>
      <c r="AD543" s="18">
        <f t="shared" si="130"/>
        <v>42187</v>
      </c>
      <c r="AE543" s="18" t="str">
        <f t="shared" si="131"/>
        <v/>
      </c>
      <c r="AF543" s="18">
        <f t="shared" si="132"/>
        <v>45183</v>
      </c>
      <c r="AG543" s="18">
        <f t="shared" si="133"/>
        <v>51960</v>
      </c>
      <c r="AH543" s="18" t="str">
        <f t="shared" si="134"/>
        <v/>
      </c>
      <c r="AI543" s="102">
        <f t="shared" si="135"/>
        <v>46267.313482227633</v>
      </c>
      <c r="AJ543" s="39">
        <f t="shared" si="128"/>
        <v>5006.9164496058183</v>
      </c>
      <c r="AK543" s="35">
        <f t="shared" si="129"/>
        <v>0.10821714235751105</v>
      </c>
      <c r="AL543" s="34"/>
      <c r="AM543" s="42"/>
    </row>
    <row r="544" spans="1:39" s="17" customFormat="1" ht="93" customHeight="1" x14ac:dyDescent="0.25">
      <c r="A544" s="81">
        <v>541</v>
      </c>
      <c r="B544" s="82" t="s">
        <v>618</v>
      </c>
      <c r="C544" s="82" t="s">
        <v>1274</v>
      </c>
      <c r="D544" s="83" t="s">
        <v>1391</v>
      </c>
      <c r="E544" s="64">
        <v>212407</v>
      </c>
      <c r="F544" s="65">
        <v>212407</v>
      </c>
      <c r="G544" s="25" t="s">
        <v>1392</v>
      </c>
      <c r="H544" s="52" t="s">
        <v>1393</v>
      </c>
      <c r="I544" s="62">
        <v>350000</v>
      </c>
      <c r="J544" s="66">
        <v>350000</v>
      </c>
      <c r="K544" s="28" t="s">
        <v>1394</v>
      </c>
      <c r="L544" s="55" t="s">
        <v>1395</v>
      </c>
      <c r="M544" s="67">
        <v>227492</v>
      </c>
      <c r="N544" s="68">
        <v>227492</v>
      </c>
      <c r="O544" s="25" t="s">
        <v>1398</v>
      </c>
      <c r="P544" s="75" t="s">
        <v>1399</v>
      </c>
      <c r="Q544" s="69">
        <v>261616</v>
      </c>
      <c r="R544" s="63">
        <v>261616</v>
      </c>
      <c r="S544" s="24" t="s">
        <v>80</v>
      </c>
      <c r="T544" s="54" t="s">
        <v>81</v>
      </c>
      <c r="U544" s="18">
        <v>280644</v>
      </c>
      <c r="V544" s="18">
        <v>280644</v>
      </c>
      <c r="W544" s="18" t="s">
        <v>1396</v>
      </c>
      <c r="X544" s="77" t="s">
        <v>1397</v>
      </c>
      <c r="Y544" s="50">
        <f t="shared" si="123"/>
        <v>262303.81809687079</v>
      </c>
      <c r="Z544" s="36">
        <f t="shared" si="124"/>
        <v>53953.242833030868</v>
      </c>
      <c r="AA544" s="35">
        <f t="shared" si="125"/>
        <v>0.20568988749186079</v>
      </c>
      <c r="AB544" s="36">
        <f t="shared" si="126"/>
        <v>316257.06092990167</v>
      </c>
      <c r="AC544" s="36">
        <f t="shared" si="127"/>
        <v>208350.57526383991</v>
      </c>
      <c r="AD544" s="18">
        <f t="shared" si="130"/>
        <v>212407</v>
      </c>
      <c r="AE544" s="18" t="str">
        <f t="shared" si="131"/>
        <v/>
      </c>
      <c r="AF544" s="18">
        <f t="shared" si="132"/>
        <v>227492</v>
      </c>
      <c r="AG544" s="18">
        <f t="shared" si="133"/>
        <v>261616</v>
      </c>
      <c r="AH544" s="18">
        <f t="shared" si="134"/>
        <v>280644</v>
      </c>
      <c r="AI544" s="102">
        <f t="shared" si="135"/>
        <v>244055.58704723389</v>
      </c>
      <c r="AJ544" s="39">
        <f t="shared" si="128"/>
        <v>31167.582436189474</v>
      </c>
      <c r="AK544" s="35">
        <f t="shared" si="129"/>
        <v>0.12770689994553322</v>
      </c>
      <c r="AL544" s="34"/>
      <c r="AM544" s="42"/>
    </row>
    <row r="545" spans="1:39" s="17" customFormat="1" ht="93" customHeight="1" x14ac:dyDescent="0.25">
      <c r="A545" s="81">
        <v>542</v>
      </c>
      <c r="B545" s="82" t="s">
        <v>619</v>
      </c>
      <c r="C545" s="82" t="s">
        <v>1275</v>
      </c>
      <c r="D545" s="83" t="s">
        <v>1391</v>
      </c>
      <c r="E545" s="64">
        <v>971513</v>
      </c>
      <c r="F545" s="65">
        <v>971513</v>
      </c>
      <c r="G545" s="25" t="s">
        <v>1392</v>
      </c>
      <c r="H545" s="52" t="s">
        <v>1393</v>
      </c>
      <c r="I545" s="62">
        <v>500000</v>
      </c>
      <c r="J545" s="66">
        <v>500000</v>
      </c>
      <c r="K545" s="28" t="s">
        <v>1394</v>
      </c>
      <c r="L545" s="55" t="s">
        <v>1395</v>
      </c>
      <c r="M545" s="67">
        <v>1039518</v>
      </c>
      <c r="N545" s="68">
        <v>1039518</v>
      </c>
      <c r="O545" s="25" t="s">
        <v>1398</v>
      </c>
      <c r="P545" s="75" t="s">
        <v>1399</v>
      </c>
      <c r="Q545" s="69">
        <v>1195446</v>
      </c>
      <c r="R545" s="63">
        <v>1195446</v>
      </c>
      <c r="S545" s="24" t="s">
        <v>80</v>
      </c>
      <c r="T545" s="54" t="s">
        <v>81</v>
      </c>
      <c r="U545" s="18">
        <v>1282397</v>
      </c>
      <c r="V545" s="18">
        <v>1282397</v>
      </c>
      <c r="W545" s="18" t="s">
        <v>1396</v>
      </c>
      <c r="X545" s="77" t="s">
        <v>1397</v>
      </c>
      <c r="Y545" s="50">
        <f t="shared" si="123"/>
        <v>950080.96760559117</v>
      </c>
      <c r="Z545" s="36">
        <f t="shared" si="124"/>
        <v>304259.60479613452</v>
      </c>
      <c r="AA545" s="35">
        <f t="shared" si="125"/>
        <v>0.32024597394360432</v>
      </c>
      <c r="AB545" s="36">
        <f t="shared" si="126"/>
        <v>1254340.5724017257</v>
      </c>
      <c r="AC545" s="36">
        <f t="shared" si="127"/>
        <v>645821.36280945665</v>
      </c>
      <c r="AD545" s="18">
        <f t="shared" si="130"/>
        <v>971513</v>
      </c>
      <c r="AE545" s="18" t="str">
        <f t="shared" si="131"/>
        <v/>
      </c>
      <c r="AF545" s="18">
        <f t="shared" si="132"/>
        <v>1039518</v>
      </c>
      <c r="AG545" s="18">
        <f t="shared" si="133"/>
        <v>1195446</v>
      </c>
      <c r="AH545" s="18" t="str">
        <f t="shared" si="134"/>
        <v/>
      </c>
      <c r="AI545" s="102">
        <f t="shared" si="135"/>
        <v>1064805.2844425743</v>
      </c>
      <c r="AJ545" s="39">
        <f t="shared" si="128"/>
        <v>114807.23677683969</v>
      </c>
      <c r="AK545" s="35">
        <f t="shared" si="129"/>
        <v>0.10781993520715978</v>
      </c>
      <c r="AL545" s="34"/>
      <c r="AM545" s="42"/>
    </row>
    <row r="546" spans="1:39" s="17" customFormat="1" ht="93" customHeight="1" x14ac:dyDescent="0.25">
      <c r="A546" s="81">
        <v>543</v>
      </c>
      <c r="B546" s="82" t="s">
        <v>620</v>
      </c>
      <c r="C546" s="82" t="s">
        <v>1276</v>
      </c>
      <c r="D546" s="83" t="s">
        <v>1391</v>
      </c>
      <c r="E546" s="64">
        <v>534383</v>
      </c>
      <c r="F546" s="65">
        <v>534383</v>
      </c>
      <c r="G546" s="25" t="s">
        <v>1392</v>
      </c>
      <c r="H546" s="52" t="s">
        <v>1393</v>
      </c>
      <c r="I546" s="62">
        <v>900000</v>
      </c>
      <c r="J546" s="66">
        <v>900000</v>
      </c>
      <c r="K546" s="28" t="s">
        <v>1394</v>
      </c>
      <c r="L546" s="55" t="s">
        <v>1395</v>
      </c>
      <c r="M546" s="67">
        <v>572334</v>
      </c>
      <c r="N546" s="68">
        <v>572334</v>
      </c>
      <c r="O546" s="25" t="s">
        <v>1398</v>
      </c>
      <c r="P546" s="75" t="s">
        <v>1399</v>
      </c>
      <c r="Q546" s="69">
        <v>658184</v>
      </c>
      <c r="R546" s="63">
        <v>658184</v>
      </c>
      <c r="S546" s="24" t="s">
        <v>80</v>
      </c>
      <c r="T546" s="54" t="s">
        <v>81</v>
      </c>
      <c r="U546" s="18">
        <v>706057</v>
      </c>
      <c r="V546" s="18">
        <v>706057</v>
      </c>
      <c r="W546" s="18" t="s">
        <v>1396</v>
      </c>
      <c r="X546" s="77" t="s">
        <v>1397</v>
      </c>
      <c r="Y546" s="50">
        <f t="shared" si="123"/>
        <v>662805.883201121</v>
      </c>
      <c r="Z546" s="36">
        <f t="shared" si="124"/>
        <v>143337.44782610037</v>
      </c>
      <c r="AA546" s="35">
        <f t="shared" si="125"/>
        <v>0.2162585629654199</v>
      </c>
      <c r="AB546" s="36">
        <f t="shared" si="126"/>
        <v>806143.3310272214</v>
      </c>
      <c r="AC546" s="36">
        <f t="shared" si="127"/>
        <v>519468.43537502061</v>
      </c>
      <c r="AD546" s="18">
        <f t="shared" si="130"/>
        <v>534383</v>
      </c>
      <c r="AE546" s="18" t="str">
        <f t="shared" si="131"/>
        <v/>
      </c>
      <c r="AF546" s="18">
        <f t="shared" si="132"/>
        <v>572334</v>
      </c>
      <c r="AG546" s="18">
        <f t="shared" si="133"/>
        <v>658184</v>
      </c>
      <c r="AH546" s="18">
        <f t="shared" si="134"/>
        <v>706057</v>
      </c>
      <c r="AI546" s="102">
        <f t="shared" si="135"/>
        <v>614005.5771520097</v>
      </c>
      <c r="AJ546" s="39">
        <f t="shared" si="128"/>
        <v>78412.804883301214</v>
      </c>
      <c r="AK546" s="35">
        <f t="shared" si="129"/>
        <v>0.12770699127361268</v>
      </c>
      <c r="AL546" s="34"/>
      <c r="AM546" s="42"/>
    </row>
    <row r="547" spans="1:39" s="17" customFormat="1" ht="93" customHeight="1" x14ac:dyDescent="0.25">
      <c r="A547" s="81">
        <v>544</v>
      </c>
      <c r="B547" s="82" t="s">
        <v>621</v>
      </c>
      <c r="C547" s="82" t="s">
        <v>1277</v>
      </c>
      <c r="D547" s="83" t="s">
        <v>1391</v>
      </c>
      <c r="E547" s="64">
        <v>839034</v>
      </c>
      <c r="F547" s="65">
        <v>839034</v>
      </c>
      <c r="G547" s="25" t="s">
        <v>1392</v>
      </c>
      <c r="H547" s="52" t="s">
        <v>1393</v>
      </c>
      <c r="I547" s="62">
        <v>2000000</v>
      </c>
      <c r="J547" s="66">
        <v>2000000</v>
      </c>
      <c r="K547" s="28" t="s">
        <v>1394</v>
      </c>
      <c r="L547" s="55" t="s">
        <v>1395</v>
      </c>
      <c r="M547" s="67">
        <v>897766</v>
      </c>
      <c r="N547" s="68">
        <v>897766</v>
      </c>
      <c r="O547" s="25" t="s">
        <v>1398</v>
      </c>
      <c r="P547" s="75" t="s">
        <v>1399</v>
      </c>
      <c r="Q547" s="69">
        <v>1032431</v>
      </c>
      <c r="R547" s="63">
        <v>1032431</v>
      </c>
      <c r="S547" s="24" t="s">
        <v>80</v>
      </c>
      <c r="T547" s="54" t="s">
        <v>81</v>
      </c>
      <c r="U547" s="18">
        <v>1607524</v>
      </c>
      <c r="V547" s="18">
        <v>1607524</v>
      </c>
      <c r="W547" s="18" t="s">
        <v>1396</v>
      </c>
      <c r="X547" s="77" t="s">
        <v>1397</v>
      </c>
      <c r="Y547" s="50">
        <f t="shared" si="123"/>
        <v>1201152.7565049564</v>
      </c>
      <c r="Z547" s="36">
        <f t="shared" si="124"/>
        <v>506805.72171296569</v>
      </c>
      <c r="AA547" s="35">
        <f t="shared" si="125"/>
        <v>0.42193277996350703</v>
      </c>
      <c r="AB547" s="36">
        <f t="shared" si="126"/>
        <v>1707958.4782179222</v>
      </c>
      <c r="AC547" s="36">
        <f t="shared" si="127"/>
        <v>694347.03479199065</v>
      </c>
      <c r="AD547" s="18">
        <f t="shared" si="130"/>
        <v>839034</v>
      </c>
      <c r="AE547" s="18" t="str">
        <f t="shared" si="131"/>
        <v/>
      </c>
      <c r="AF547" s="18">
        <f t="shared" si="132"/>
        <v>897766</v>
      </c>
      <c r="AG547" s="18">
        <f t="shared" si="133"/>
        <v>1032431</v>
      </c>
      <c r="AH547" s="18">
        <f t="shared" si="134"/>
        <v>1607524</v>
      </c>
      <c r="AI547" s="102">
        <f t="shared" si="135"/>
        <v>1057402.4295607281</v>
      </c>
      <c r="AJ547" s="39">
        <f t="shared" si="128"/>
        <v>351668.85074017668</v>
      </c>
      <c r="AK547" s="35">
        <f t="shared" si="129"/>
        <v>0.33257806196479883</v>
      </c>
      <c r="AL547" s="34"/>
      <c r="AM547" s="42"/>
    </row>
    <row r="548" spans="1:39" s="17" customFormat="1" ht="93" customHeight="1" x14ac:dyDescent="0.25">
      <c r="A548" s="81">
        <v>545</v>
      </c>
      <c r="B548" s="82" t="s">
        <v>622</v>
      </c>
      <c r="C548" s="82" t="s">
        <v>1278</v>
      </c>
      <c r="D548" s="83" t="s">
        <v>1391</v>
      </c>
      <c r="E548" s="64">
        <v>283496</v>
      </c>
      <c r="F548" s="65">
        <v>283496</v>
      </c>
      <c r="G548" s="25" t="s">
        <v>1392</v>
      </c>
      <c r="H548" s="52" t="s">
        <v>1393</v>
      </c>
      <c r="I548" s="62">
        <v>200000</v>
      </c>
      <c r="J548" s="66">
        <v>200000</v>
      </c>
      <c r="K548" s="28" t="s">
        <v>1394</v>
      </c>
      <c r="L548" s="55" t="s">
        <v>1395</v>
      </c>
      <c r="M548" s="67">
        <v>303629</v>
      </c>
      <c r="N548" s="68">
        <v>303629</v>
      </c>
      <c r="O548" s="25" t="s">
        <v>1398</v>
      </c>
      <c r="P548" s="75" t="s">
        <v>1399</v>
      </c>
      <c r="Q548" s="69">
        <v>349174</v>
      </c>
      <c r="R548" s="63">
        <v>349174</v>
      </c>
      <c r="S548" s="24" t="s">
        <v>80</v>
      </c>
      <c r="T548" s="54" t="s">
        <v>81</v>
      </c>
      <c r="U548" s="18">
        <v>374571</v>
      </c>
      <c r="V548" s="18">
        <v>374571</v>
      </c>
      <c r="W548" s="18" t="s">
        <v>1396</v>
      </c>
      <c r="X548" s="77" t="s">
        <v>1397</v>
      </c>
      <c r="Y548" s="50">
        <f t="shared" si="123"/>
        <v>295460.37574145052</v>
      </c>
      <c r="Z548" s="36">
        <f t="shared" si="124"/>
        <v>67529.320657770571</v>
      </c>
      <c r="AA548" s="35">
        <f t="shared" si="125"/>
        <v>0.22855626744637891</v>
      </c>
      <c r="AB548" s="36">
        <f t="shared" si="126"/>
        <v>362989.69639922108</v>
      </c>
      <c r="AC548" s="36">
        <f t="shared" si="127"/>
        <v>227931.05508367997</v>
      </c>
      <c r="AD548" s="18">
        <f t="shared" si="130"/>
        <v>283496</v>
      </c>
      <c r="AE548" s="18" t="str">
        <f t="shared" si="131"/>
        <v/>
      </c>
      <c r="AF548" s="18">
        <f t="shared" si="132"/>
        <v>303629</v>
      </c>
      <c r="AG548" s="18">
        <f t="shared" si="133"/>
        <v>349174</v>
      </c>
      <c r="AH548" s="18" t="str">
        <f t="shared" si="134"/>
        <v/>
      </c>
      <c r="AI548" s="102">
        <f t="shared" si="135"/>
        <v>310916.68429532315</v>
      </c>
      <c r="AJ548" s="39">
        <f t="shared" si="128"/>
        <v>33648.388762812006</v>
      </c>
      <c r="AK548" s="35">
        <f t="shared" si="129"/>
        <v>0.1082231686571416</v>
      </c>
      <c r="AL548" s="34"/>
      <c r="AM548" s="42"/>
    </row>
    <row r="549" spans="1:39" s="17" customFormat="1" ht="93" customHeight="1" x14ac:dyDescent="0.25">
      <c r="A549" s="81">
        <v>546</v>
      </c>
      <c r="B549" s="82" t="s">
        <v>623</v>
      </c>
      <c r="C549" s="82" t="s">
        <v>1279</v>
      </c>
      <c r="D549" s="83" t="s">
        <v>1391</v>
      </c>
      <c r="E549" s="64">
        <v>34089</v>
      </c>
      <c r="F549" s="65">
        <v>34089</v>
      </c>
      <c r="G549" s="25" t="s">
        <v>1392</v>
      </c>
      <c r="H549" s="52" t="s">
        <v>1393</v>
      </c>
      <c r="I549" s="62">
        <v>50000</v>
      </c>
      <c r="J549" s="66">
        <v>50000</v>
      </c>
      <c r="K549" s="28" t="s">
        <v>1394</v>
      </c>
      <c r="L549" s="55" t="s">
        <v>1395</v>
      </c>
      <c r="M549" s="67">
        <v>36509</v>
      </c>
      <c r="N549" s="68">
        <v>36509</v>
      </c>
      <c r="O549" s="25" t="s">
        <v>1398</v>
      </c>
      <c r="P549" s="75" t="s">
        <v>1399</v>
      </c>
      <c r="Q549" s="69">
        <v>41986</v>
      </c>
      <c r="R549" s="63">
        <v>41986</v>
      </c>
      <c r="S549" s="24" t="s">
        <v>80</v>
      </c>
      <c r="T549" s="54" t="s">
        <v>81</v>
      </c>
      <c r="U549" s="18">
        <v>45040</v>
      </c>
      <c r="V549" s="18">
        <v>45040</v>
      </c>
      <c r="W549" s="18" t="s">
        <v>1396</v>
      </c>
      <c r="X549" s="77" t="s">
        <v>1397</v>
      </c>
      <c r="Y549" s="50">
        <f t="shared" ref="Y549:Y612" si="136">GEOMEAN(F549,J549,N549,R549,V549)</f>
        <v>41127.983565385141</v>
      </c>
      <c r="Z549" s="36">
        <f t="shared" ref="Z549:Z612" si="137">+STDEV(F549,J549,N549,R549,V549)</f>
        <v>6419.6519142395728</v>
      </c>
      <c r="AA549" s="35">
        <f t="shared" ref="AA549:AA612" si="138">Z549/Y549</f>
        <v>0.15608963430053968</v>
      </c>
      <c r="AB549" s="36">
        <f t="shared" ref="AB549:AB612" si="139">+Y549+Z549</f>
        <v>47547.635479624711</v>
      </c>
      <c r="AC549" s="36">
        <f t="shared" ref="AC549:AC612" si="140">Y549-Z549</f>
        <v>34708.331651145571</v>
      </c>
      <c r="AD549" s="18" t="str">
        <f t="shared" si="130"/>
        <v/>
      </c>
      <c r="AE549" s="18" t="str">
        <f t="shared" si="131"/>
        <v/>
      </c>
      <c r="AF549" s="18">
        <f t="shared" si="132"/>
        <v>36509</v>
      </c>
      <c r="AG549" s="18">
        <f t="shared" si="133"/>
        <v>41986</v>
      </c>
      <c r="AH549" s="18">
        <f t="shared" si="134"/>
        <v>45040</v>
      </c>
      <c r="AI549" s="102">
        <f t="shared" si="135"/>
        <v>41023.647671745653</v>
      </c>
      <c r="AJ549" s="39">
        <f t="shared" ref="AJ549:AJ612" si="141">+STDEV(AD549:AH549)</f>
        <v>4322.4685462514744</v>
      </c>
      <c r="AK549" s="35">
        <f t="shared" ref="AK549:AK612" si="142">+AJ549/AI549</f>
        <v>0.10536529030373137</v>
      </c>
      <c r="AL549" s="34"/>
      <c r="AM549" s="42"/>
    </row>
    <row r="550" spans="1:39" s="17" customFormat="1" ht="93" customHeight="1" x14ac:dyDescent="0.25">
      <c r="A550" s="81">
        <v>547</v>
      </c>
      <c r="B550" s="82" t="s">
        <v>624</v>
      </c>
      <c r="C550" s="82" t="s">
        <v>1280</v>
      </c>
      <c r="D550" s="83" t="s">
        <v>1391</v>
      </c>
      <c r="E550" s="64">
        <v>13311</v>
      </c>
      <c r="F550" s="65">
        <v>13311</v>
      </c>
      <c r="G550" s="25" t="s">
        <v>1392</v>
      </c>
      <c r="H550" s="52" t="s">
        <v>1393</v>
      </c>
      <c r="I550" s="62">
        <v>30000</v>
      </c>
      <c r="J550" s="66">
        <v>30000</v>
      </c>
      <c r="K550" s="28" t="s">
        <v>1394</v>
      </c>
      <c r="L550" s="55" t="s">
        <v>1395</v>
      </c>
      <c r="M550" s="67">
        <v>14256</v>
      </c>
      <c r="N550" s="68">
        <v>14256</v>
      </c>
      <c r="O550" s="25" t="s">
        <v>1398</v>
      </c>
      <c r="P550" s="75" t="s">
        <v>1399</v>
      </c>
      <c r="Q550" s="69">
        <v>16395</v>
      </c>
      <c r="R550" s="63">
        <v>16395</v>
      </c>
      <c r="S550" s="24" t="s">
        <v>80</v>
      </c>
      <c r="T550" s="54" t="s">
        <v>81</v>
      </c>
      <c r="U550" s="18">
        <v>17587</v>
      </c>
      <c r="V550" s="18">
        <v>17587</v>
      </c>
      <c r="W550" s="18" t="s">
        <v>1396</v>
      </c>
      <c r="X550" s="77" t="s">
        <v>1397</v>
      </c>
      <c r="Y550" s="50">
        <f t="shared" si="136"/>
        <v>17500.343044868692</v>
      </c>
      <c r="Z550" s="36">
        <f t="shared" si="137"/>
        <v>6750.3883369773612</v>
      </c>
      <c r="AA550" s="35">
        <f t="shared" si="138"/>
        <v>0.38572891512298985</v>
      </c>
      <c r="AB550" s="36">
        <f t="shared" si="139"/>
        <v>24250.731381846053</v>
      </c>
      <c r="AC550" s="36">
        <f t="shared" si="140"/>
        <v>10749.954707891331</v>
      </c>
      <c r="AD550" s="18">
        <f t="shared" si="130"/>
        <v>13311</v>
      </c>
      <c r="AE550" s="18" t="str">
        <f t="shared" si="131"/>
        <v/>
      </c>
      <c r="AF550" s="18">
        <f t="shared" si="132"/>
        <v>14256</v>
      </c>
      <c r="AG550" s="18">
        <f t="shared" si="133"/>
        <v>16395</v>
      </c>
      <c r="AH550" s="18">
        <f t="shared" si="134"/>
        <v>17587</v>
      </c>
      <c r="AI550" s="102">
        <f t="shared" si="135"/>
        <v>15294.239568453628</v>
      </c>
      <c r="AJ550" s="39">
        <f t="shared" si="141"/>
        <v>1953.2025624599205</v>
      </c>
      <c r="AK550" s="35">
        <f t="shared" si="142"/>
        <v>0.1277083802511278</v>
      </c>
      <c r="AL550" s="34"/>
      <c r="AM550" s="42"/>
    </row>
    <row r="551" spans="1:39" s="17" customFormat="1" ht="93" customHeight="1" x14ac:dyDescent="0.25">
      <c r="A551" s="81">
        <v>548</v>
      </c>
      <c r="B551" s="82" t="s">
        <v>625</v>
      </c>
      <c r="C551" s="82" t="s">
        <v>1281</v>
      </c>
      <c r="D551" s="83" t="s">
        <v>1391</v>
      </c>
      <c r="E551" s="64">
        <v>51817</v>
      </c>
      <c r="F551" s="65">
        <v>51817</v>
      </c>
      <c r="G551" s="25" t="s">
        <v>1392</v>
      </c>
      <c r="H551" s="52" t="s">
        <v>1393</v>
      </c>
      <c r="I551" s="62">
        <v>80000</v>
      </c>
      <c r="J551" s="66">
        <v>80000</v>
      </c>
      <c r="K551" s="28" t="s">
        <v>1394</v>
      </c>
      <c r="L551" s="55" t="s">
        <v>1395</v>
      </c>
      <c r="M551" s="67">
        <v>55497</v>
      </c>
      <c r="N551" s="68">
        <v>55497</v>
      </c>
      <c r="O551" s="25" t="s">
        <v>1398</v>
      </c>
      <c r="P551" s="75" t="s">
        <v>1399</v>
      </c>
      <c r="Q551" s="69">
        <v>63822</v>
      </c>
      <c r="R551" s="63">
        <v>63822</v>
      </c>
      <c r="S551" s="24" t="s">
        <v>80</v>
      </c>
      <c r="T551" s="54" t="s">
        <v>81</v>
      </c>
      <c r="U551" s="18">
        <v>68464</v>
      </c>
      <c r="V551" s="18">
        <v>68464</v>
      </c>
      <c r="W551" s="18" t="s">
        <v>1396</v>
      </c>
      <c r="X551" s="77" t="s">
        <v>1397</v>
      </c>
      <c r="Y551" s="50">
        <f t="shared" si="136"/>
        <v>63161.565779792159</v>
      </c>
      <c r="Z551" s="36">
        <f t="shared" si="137"/>
        <v>11142.861818222462</v>
      </c>
      <c r="AA551" s="35">
        <f t="shared" si="138"/>
        <v>0.17641839116324592</v>
      </c>
      <c r="AB551" s="36">
        <f t="shared" si="139"/>
        <v>74304.427598014619</v>
      </c>
      <c r="AC551" s="36">
        <f t="shared" si="140"/>
        <v>52018.703961569699</v>
      </c>
      <c r="AD551" s="18" t="str">
        <f t="shared" si="130"/>
        <v/>
      </c>
      <c r="AE551" s="18" t="str">
        <f t="shared" si="131"/>
        <v/>
      </c>
      <c r="AF551" s="18">
        <f t="shared" si="132"/>
        <v>55497</v>
      </c>
      <c r="AG551" s="18">
        <f t="shared" si="133"/>
        <v>63822</v>
      </c>
      <c r="AH551" s="18">
        <f t="shared" si="134"/>
        <v>68464</v>
      </c>
      <c r="AI551" s="102">
        <f t="shared" si="135"/>
        <v>62359.227797589352</v>
      </c>
      <c r="AJ551" s="39">
        <f t="shared" si="141"/>
        <v>6570.0948496451201</v>
      </c>
      <c r="AK551" s="35">
        <f t="shared" si="142"/>
        <v>0.10535882309144154</v>
      </c>
      <c r="AL551" s="34"/>
      <c r="AM551" s="42"/>
    </row>
    <row r="552" spans="1:39" s="17" customFormat="1" ht="93" customHeight="1" x14ac:dyDescent="0.25">
      <c r="A552" s="81">
        <v>549</v>
      </c>
      <c r="B552" s="82" t="s">
        <v>626</v>
      </c>
      <c r="C552" s="82" t="s">
        <v>1282</v>
      </c>
      <c r="D552" s="83" t="s">
        <v>1391</v>
      </c>
      <c r="E552" s="64">
        <v>79969</v>
      </c>
      <c r="F552" s="65">
        <v>79969</v>
      </c>
      <c r="G552" s="25" t="s">
        <v>1392</v>
      </c>
      <c r="H552" s="52" t="s">
        <v>1393</v>
      </c>
      <c r="I552" s="62">
        <v>100000</v>
      </c>
      <c r="J552" s="66">
        <v>100000</v>
      </c>
      <c r="K552" s="28" t="s">
        <v>1394</v>
      </c>
      <c r="L552" s="55" t="s">
        <v>1395</v>
      </c>
      <c r="M552" s="67">
        <v>85648</v>
      </c>
      <c r="N552" s="68">
        <v>85648</v>
      </c>
      <c r="O552" s="25" t="s">
        <v>1398</v>
      </c>
      <c r="P552" s="75" t="s">
        <v>1399</v>
      </c>
      <c r="Q552" s="69">
        <v>98495</v>
      </c>
      <c r="R552" s="63">
        <v>98495</v>
      </c>
      <c r="S552" s="24" t="s">
        <v>80</v>
      </c>
      <c r="T552" s="54" t="s">
        <v>81</v>
      </c>
      <c r="U552" s="18">
        <v>105659</v>
      </c>
      <c r="V552" s="18">
        <v>105659</v>
      </c>
      <c r="W552" s="18" t="s">
        <v>1396</v>
      </c>
      <c r="X552" s="77" t="s">
        <v>1397</v>
      </c>
      <c r="Y552" s="50">
        <f t="shared" si="136"/>
        <v>93452.713127402632</v>
      </c>
      <c r="Z552" s="36">
        <f t="shared" si="137"/>
        <v>10709.24463722819</v>
      </c>
      <c r="AA552" s="35">
        <f t="shared" si="138"/>
        <v>0.11459533146596229</v>
      </c>
      <c r="AB552" s="36">
        <f t="shared" si="139"/>
        <v>104161.95776463082</v>
      </c>
      <c r="AC552" s="36">
        <f t="shared" si="140"/>
        <v>82743.468490174448</v>
      </c>
      <c r="AD552" s="18" t="str">
        <f t="shared" si="130"/>
        <v/>
      </c>
      <c r="AE552" s="18">
        <f t="shared" si="131"/>
        <v>100000</v>
      </c>
      <c r="AF552" s="18">
        <f t="shared" si="132"/>
        <v>85648</v>
      </c>
      <c r="AG552" s="18">
        <f t="shared" si="133"/>
        <v>98495</v>
      </c>
      <c r="AH552" s="18" t="str">
        <f t="shared" si="134"/>
        <v/>
      </c>
      <c r="AI552" s="102">
        <f t="shared" si="135"/>
        <v>94488.1045094172</v>
      </c>
      <c r="AJ552" s="39">
        <f t="shared" si="141"/>
        <v>7887.6521432764348</v>
      </c>
      <c r="AK552" s="35">
        <f t="shared" si="142"/>
        <v>8.3477726473921474E-2</v>
      </c>
      <c r="AL552" s="34"/>
      <c r="AM552" s="42"/>
    </row>
    <row r="553" spans="1:39" s="17" customFormat="1" ht="93" customHeight="1" x14ac:dyDescent="0.25">
      <c r="A553" s="81">
        <v>550</v>
      </c>
      <c r="B553" s="82" t="s">
        <v>627</v>
      </c>
      <c r="C553" s="82" t="s">
        <v>1283</v>
      </c>
      <c r="D553" s="83" t="s">
        <v>1391</v>
      </c>
      <c r="E553" s="64">
        <v>18235</v>
      </c>
      <c r="F553" s="65">
        <v>18235</v>
      </c>
      <c r="G553" s="25" t="s">
        <v>1392</v>
      </c>
      <c r="H553" s="52" t="s">
        <v>1393</v>
      </c>
      <c r="I553" s="62">
        <v>45000</v>
      </c>
      <c r="J553" s="66">
        <v>45000</v>
      </c>
      <c r="K553" s="28" t="s">
        <v>1394</v>
      </c>
      <c r="L553" s="55" t="s">
        <v>1395</v>
      </c>
      <c r="M553" s="67">
        <v>19531</v>
      </c>
      <c r="N553" s="68">
        <v>19531</v>
      </c>
      <c r="O553" s="25" t="s">
        <v>1398</v>
      </c>
      <c r="P553" s="75" t="s">
        <v>1399</v>
      </c>
      <c r="Q553" s="69">
        <v>22460</v>
      </c>
      <c r="R553" s="63">
        <v>22460</v>
      </c>
      <c r="S553" s="24" t="s">
        <v>80</v>
      </c>
      <c r="T553" s="54" t="s">
        <v>81</v>
      </c>
      <c r="U553" s="18">
        <v>24094</v>
      </c>
      <c r="V553" s="18">
        <v>24094</v>
      </c>
      <c r="W553" s="18" t="s">
        <v>1396</v>
      </c>
      <c r="X553" s="77" t="s">
        <v>1397</v>
      </c>
      <c r="Y553" s="50">
        <f t="shared" si="136"/>
        <v>24413.625813408671</v>
      </c>
      <c r="Z553" s="36">
        <f t="shared" si="137"/>
        <v>10945.491560455383</v>
      </c>
      <c r="AA553" s="35">
        <f t="shared" si="138"/>
        <v>0.44833535354850085</v>
      </c>
      <c r="AB553" s="36">
        <f t="shared" si="139"/>
        <v>35359.11737386405</v>
      </c>
      <c r="AC553" s="36">
        <f t="shared" si="140"/>
        <v>13468.134252953289</v>
      </c>
      <c r="AD553" s="18">
        <f t="shared" si="130"/>
        <v>18235</v>
      </c>
      <c r="AE553" s="18" t="str">
        <f t="shared" si="131"/>
        <v/>
      </c>
      <c r="AF553" s="18">
        <f t="shared" si="132"/>
        <v>19531</v>
      </c>
      <c r="AG553" s="18">
        <f t="shared" si="133"/>
        <v>22460</v>
      </c>
      <c r="AH553" s="18">
        <f t="shared" si="134"/>
        <v>24094</v>
      </c>
      <c r="AI553" s="102">
        <f t="shared" si="135"/>
        <v>20952.566436851022</v>
      </c>
      <c r="AJ553" s="39">
        <f t="shared" si="141"/>
        <v>2675.9435719013209</v>
      </c>
      <c r="AK553" s="35">
        <f t="shared" si="142"/>
        <v>0.12771435804613016</v>
      </c>
      <c r="AL553" s="34"/>
      <c r="AM553" s="42"/>
    </row>
    <row r="554" spans="1:39" s="17" customFormat="1" ht="93" customHeight="1" x14ac:dyDescent="0.25">
      <c r="A554" s="81">
        <v>551</v>
      </c>
      <c r="B554" s="82" t="s">
        <v>628</v>
      </c>
      <c r="C554" s="82" t="s">
        <v>1284</v>
      </c>
      <c r="D554" s="83" t="s">
        <v>1391</v>
      </c>
      <c r="E554" s="64">
        <v>9111</v>
      </c>
      <c r="F554" s="65">
        <v>9111</v>
      </c>
      <c r="G554" s="25" t="s">
        <v>1392</v>
      </c>
      <c r="H554" s="52" t="s">
        <v>1393</v>
      </c>
      <c r="I554" s="62">
        <v>40000</v>
      </c>
      <c r="J554" s="66">
        <v>40000</v>
      </c>
      <c r="K554" s="28" t="s">
        <v>1394</v>
      </c>
      <c r="L554" s="55" t="s">
        <v>1395</v>
      </c>
      <c r="M554" s="67">
        <v>9758</v>
      </c>
      <c r="N554" s="68">
        <v>9758</v>
      </c>
      <c r="O554" s="25" t="s">
        <v>1398</v>
      </c>
      <c r="P554" s="75" t="s">
        <v>1399</v>
      </c>
      <c r="Q554" s="69">
        <v>11221</v>
      </c>
      <c r="R554" s="63">
        <v>11221</v>
      </c>
      <c r="S554" s="24" t="s">
        <v>80</v>
      </c>
      <c r="T554" s="54" t="s">
        <v>81</v>
      </c>
      <c r="U554" s="18">
        <v>12038</v>
      </c>
      <c r="V554" s="18">
        <v>12038</v>
      </c>
      <c r="W554" s="18" t="s">
        <v>1396</v>
      </c>
      <c r="X554" s="77" t="s">
        <v>1397</v>
      </c>
      <c r="Y554" s="50">
        <f t="shared" si="136"/>
        <v>13687.198024680145</v>
      </c>
      <c r="Z554" s="36">
        <f t="shared" si="137"/>
        <v>13229.243111380183</v>
      </c>
      <c r="AA554" s="35">
        <f t="shared" si="138"/>
        <v>0.96654136862240192</v>
      </c>
      <c r="AB554" s="36">
        <f t="shared" si="139"/>
        <v>26916.441136060326</v>
      </c>
      <c r="AC554" s="36">
        <f t="shared" si="140"/>
        <v>457.95491329996185</v>
      </c>
      <c r="AD554" s="18">
        <f t="shared" si="130"/>
        <v>9111</v>
      </c>
      <c r="AE554" s="18" t="str">
        <f t="shared" si="131"/>
        <v/>
      </c>
      <c r="AF554" s="18">
        <f t="shared" si="132"/>
        <v>9758</v>
      </c>
      <c r="AG554" s="18">
        <f t="shared" si="133"/>
        <v>11221</v>
      </c>
      <c r="AH554" s="18">
        <f t="shared" si="134"/>
        <v>12038</v>
      </c>
      <c r="AI554" s="102">
        <f t="shared" si="135"/>
        <v>10468.34893896247</v>
      </c>
      <c r="AJ554" s="39">
        <f t="shared" si="141"/>
        <v>1336.7964193049991</v>
      </c>
      <c r="AK554" s="35">
        <f t="shared" si="142"/>
        <v>0.12769887850504633</v>
      </c>
      <c r="AL554" s="34"/>
      <c r="AM554" s="42"/>
    </row>
    <row r="555" spans="1:39" s="17" customFormat="1" ht="93" customHeight="1" x14ac:dyDescent="0.25">
      <c r="A555" s="81">
        <v>552</v>
      </c>
      <c r="B555" s="82" t="s">
        <v>629</v>
      </c>
      <c r="C555" s="82" t="s">
        <v>1285</v>
      </c>
      <c r="D555" s="83" t="s">
        <v>1391</v>
      </c>
      <c r="E555" s="64">
        <v>15213</v>
      </c>
      <c r="F555" s="65">
        <v>15213</v>
      </c>
      <c r="G555" s="25" t="s">
        <v>1392</v>
      </c>
      <c r="H555" s="52" t="s">
        <v>1393</v>
      </c>
      <c r="I555" s="62">
        <v>20000</v>
      </c>
      <c r="J555" s="66">
        <v>20000</v>
      </c>
      <c r="K555" s="28" t="s">
        <v>1394</v>
      </c>
      <c r="L555" s="55" t="s">
        <v>1395</v>
      </c>
      <c r="M555" s="67">
        <v>16294</v>
      </c>
      <c r="N555" s="68">
        <v>16294</v>
      </c>
      <c r="O555" s="25" t="s">
        <v>1398</v>
      </c>
      <c r="P555" s="75" t="s">
        <v>1399</v>
      </c>
      <c r="Q555" s="69">
        <v>18738</v>
      </c>
      <c r="R555" s="63">
        <v>18738</v>
      </c>
      <c r="S555" s="24" t="s">
        <v>80</v>
      </c>
      <c r="T555" s="54" t="s">
        <v>81</v>
      </c>
      <c r="U555" s="18">
        <v>20101</v>
      </c>
      <c r="V555" s="18">
        <v>20101</v>
      </c>
      <c r="W555" s="18" t="s">
        <v>1396</v>
      </c>
      <c r="X555" s="77" t="s">
        <v>1397</v>
      </c>
      <c r="Y555" s="50">
        <f t="shared" si="136"/>
        <v>17957.368475045325</v>
      </c>
      <c r="Z555" s="36">
        <f t="shared" si="137"/>
        <v>2214.3117892473924</v>
      </c>
      <c r="AA555" s="35">
        <f t="shared" si="138"/>
        <v>0.12330936976230887</v>
      </c>
      <c r="AB555" s="36">
        <f t="shared" si="139"/>
        <v>20171.680264292718</v>
      </c>
      <c r="AC555" s="36">
        <f t="shared" si="140"/>
        <v>15743.056685797932</v>
      </c>
      <c r="AD555" s="18" t="str">
        <f t="shared" si="130"/>
        <v/>
      </c>
      <c r="AE555" s="18">
        <f t="shared" si="131"/>
        <v>20000</v>
      </c>
      <c r="AF555" s="18">
        <f t="shared" si="132"/>
        <v>16294</v>
      </c>
      <c r="AG555" s="18">
        <f t="shared" si="133"/>
        <v>18738</v>
      </c>
      <c r="AH555" s="18">
        <f t="shared" si="134"/>
        <v>20101</v>
      </c>
      <c r="AI555" s="102">
        <f t="shared" si="135"/>
        <v>18717.577993888091</v>
      </c>
      <c r="AJ555" s="39">
        <f t="shared" si="141"/>
        <v>1771.5679260662478</v>
      </c>
      <c r="AK555" s="35">
        <f t="shared" si="142"/>
        <v>9.464728431449429E-2</v>
      </c>
      <c r="AL555" s="34"/>
      <c r="AM555" s="42"/>
    </row>
    <row r="556" spans="1:39" s="17" customFormat="1" ht="93" customHeight="1" x14ac:dyDescent="0.25">
      <c r="A556" s="81">
        <v>553</v>
      </c>
      <c r="B556" s="82" t="s">
        <v>630</v>
      </c>
      <c r="C556" s="82" t="s">
        <v>1286</v>
      </c>
      <c r="D556" s="83" t="s">
        <v>1391</v>
      </c>
      <c r="E556" s="64">
        <v>5357</v>
      </c>
      <c r="F556" s="65">
        <v>5357</v>
      </c>
      <c r="G556" s="25" t="s">
        <v>1392</v>
      </c>
      <c r="H556" s="52" t="s">
        <v>1393</v>
      </c>
      <c r="I556" s="62">
        <v>30000</v>
      </c>
      <c r="J556" s="66">
        <v>30000</v>
      </c>
      <c r="K556" s="28" t="s">
        <v>1394</v>
      </c>
      <c r="L556" s="55" t="s">
        <v>1395</v>
      </c>
      <c r="M556" s="67">
        <v>5737</v>
      </c>
      <c r="N556" s="68">
        <v>5737</v>
      </c>
      <c r="O556" s="25" t="s">
        <v>1398</v>
      </c>
      <c r="P556" s="75" t="s">
        <v>1399</v>
      </c>
      <c r="Q556" s="69">
        <v>6597</v>
      </c>
      <c r="R556" s="63">
        <v>6597</v>
      </c>
      <c r="S556" s="24" t="s">
        <v>80</v>
      </c>
      <c r="T556" s="54" t="s">
        <v>81</v>
      </c>
      <c r="U556" s="18">
        <v>7077</v>
      </c>
      <c r="V556" s="18">
        <v>7077</v>
      </c>
      <c r="W556" s="18" t="s">
        <v>1396</v>
      </c>
      <c r="X556" s="77" t="s">
        <v>1397</v>
      </c>
      <c r="Y556" s="50">
        <f t="shared" si="136"/>
        <v>8448.5987794632456</v>
      </c>
      <c r="Z556" s="36">
        <f t="shared" si="137"/>
        <v>10668.975948984045</v>
      </c>
      <c r="AA556" s="35">
        <f t="shared" si="138"/>
        <v>1.2628101094015811</v>
      </c>
      <c r="AB556" s="36">
        <f t="shared" si="139"/>
        <v>19117.574728447289</v>
      </c>
      <c r="AC556" s="36">
        <f t="shared" si="140"/>
        <v>-2220.3771695207997</v>
      </c>
      <c r="AD556" s="18">
        <f t="shared" si="130"/>
        <v>5357</v>
      </c>
      <c r="AE556" s="18" t="str">
        <f t="shared" si="131"/>
        <v/>
      </c>
      <c r="AF556" s="18">
        <f t="shared" si="132"/>
        <v>5737</v>
      </c>
      <c r="AG556" s="18">
        <f t="shared" si="133"/>
        <v>6597</v>
      </c>
      <c r="AH556" s="18">
        <f t="shared" si="134"/>
        <v>7077</v>
      </c>
      <c r="AI556" s="102">
        <f t="shared" si="135"/>
        <v>6154.6100828026474</v>
      </c>
      <c r="AJ556" s="39">
        <f t="shared" si="141"/>
        <v>785.5995587235692</v>
      </c>
      <c r="AK556" s="35">
        <f t="shared" si="142"/>
        <v>0.12764408275330219</v>
      </c>
      <c r="AL556" s="34"/>
      <c r="AM556" s="42"/>
    </row>
    <row r="557" spans="1:39" s="17" customFormat="1" ht="93" customHeight="1" x14ac:dyDescent="0.25">
      <c r="A557" s="81">
        <v>554</v>
      </c>
      <c r="B557" s="82" t="s">
        <v>631</v>
      </c>
      <c r="C557" s="82" t="s">
        <v>1287</v>
      </c>
      <c r="D557" s="83" t="s">
        <v>1391</v>
      </c>
      <c r="E557" s="64">
        <v>441597</v>
      </c>
      <c r="F557" s="65">
        <v>441597</v>
      </c>
      <c r="G557" s="25" t="s">
        <v>1392</v>
      </c>
      <c r="H557" s="52" t="s">
        <v>1393</v>
      </c>
      <c r="I557" s="62">
        <v>550000</v>
      </c>
      <c r="J557" s="66">
        <v>550000</v>
      </c>
      <c r="K557" s="28" t="s">
        <v>1394</v>
      </c>
      <c r="L557" s="55" t="s">
        <v>1395</v>
      </c>
      <c r="M557" s="67">
        <v>472508</v>
      </c>
      <c r="N557" s="68">
        <v>472508</v>
      </c>
      <c r="O557" s="25" t="s">
        <v>1398</v>
      </c>
      <c r="P557" s="75" t="s">
        <v>1399</v>
      </c>
      <c r="Q557" s="69">
        <v>543385</v>
      </c>
      <c r="R557" s="63">
        <v>543385</v>
      </c>
      <c r="S557" s="24" t="s">
        <v>80</v>
      </c>
      <c r="T557" s="54" t="s">
        <v>81</v>
      </c>
      <c r="U557" s="18">
        <v>582908</v>
      </c>
      <c r="V557" s="18">
        <v>582908</v>
      </c>
      <c r="W557" s="18" t="s">
        <v>1396</v>
      </c>
      <c r="X557" s="77" t="s">
        <v>1397</v>
      </c>
      <c r="Y557" s="50">
        <f t="shared" si="136"/>
        <v>515348.63044436299</v>
      </c>
      <c r="Z557" s="36">
        <f t="shared" si="137"/>
        <v>58711.914210831077</v>
      </c>
      <c r="AA557" s="35">
        <f t="shared" si="138"/>
        <v>0.11392659404218522</v>
      </c>
      <c r="AB557" s="36">
        <f t="shared" si="139"/>
        <v>574060.54465519404</v>
      </c>
      <c r="AC557" s="36">
        <f t="shared" si="140"/>
        <v>456636.71623353194</v>
      </c>
      <c r="AD557" s="18" t="str">
        <f t="shared" si="130"/>
        <v/>
      </c>
      <c r="AE557" s="18">
        <f t="shared" si="131"/>
        <v>550000</v>
      </c>
      <c r="AF557" s="18">
        <f t="shared" si="132"/>
        <v>472508</v>
      </c>
      <c r="AG557" s="18">
        <f t="shared" si="133"/>
        <v>543385</v>
      </c>
      <c r="AH557" s="18" t="str">
        <f t="shared" si="134"/>
        <v/>
      </c>
      <c r="AI557" s="102">
        <f t="shared" si="135"/>
        <v>520746.66867690487</v>
      </c>
      <c r="AJ557" s="39">
        <f t="shared" si="141"/>
        <v>42957.958940495919</v>
      </c>
      <c r="AK557" s="35">
        <f t="shared" si="142"/>
        <v>8.2493007683836009E-2</v>
      </c>
      <c r="AL557" s="34"/>
      <c r="AM557" s="42"/>
    </row>
    <row r="558" spans="1:39" s="17" customFormat="1" ht="93" customHeight="1" x14ac:dyDescent="0.25">
      <c r="A558" s="81">
        <v>555</v>
      </c>
      <c r="B558" s="82" t="s">
        <v>632</v>
      </c>
      <c r="C558" s="82" t="s">
        <v>1288</v>
      </c>
      <c r="D558" s="83" t="s">
        <v>1391</v>
      </c>
      <c r="E558" s="64">
        <v>794874</v>
      </c>
      <c r="F558" s="65">
        <v>794874</v>
      </c>
      <c r="G558" s="25" t="s">
        <v>1392</v>
      </c>
      <c r="H558" s="52" t="s">
        <v>1393</v>
      </c>
      <c r="I558" s="62">
        <v>650000</v>
      </c>
      <c r="J558" s="66">
        <v>650000</v>
      </c>
      <c r="K558" s="28" t="s">
        <v>1394</v>
      </c>
      <c r="L558" s="55" t="s">
        <v>1395</v>
      </c>
      <c r="M558" s="67">
        <v>850515</v>
      </c>
      <c r="N558" s="68">
        <v>850515</v>
      </c>
      <c r="O558" s="25" t="s">
        <v>1398</v>
      </c>
      <c r="P558" s="75" t="s">
        <v>1399</v>
      </c>
      <c r="Q558" s="69">
        <v>978092</v>
      </c>
      <c r="R558" s="63">
        <v>978092</v>
      </c>
      <c r="S558" s="24" t="s">
        <v>80</v>
      </c>
      <c r="T558" s="54" t="s">
        <v>81</v>
      </c>
      <c r="U558" s="18">
        <v>1049234</v>
      </c>
      <c r="V558" s="18">
        <v>1049234</v>
      </c>
      <c r="W558" s="18" t="s">
        <v>1396</v>
      </c>
      <c r="X558" s="77" t="s">
        <v>1397</v>
      </c>
      <c r="Y558" s="50">
        <f t="shared" si="136"/>
        <v>852764.54881309939</v>
      </c>
      <c r="Z558" s="36">
        <f t="shared" si="137"/>
        <v>156591.34241394061</v>
      </c>
      <c r="AA558" s="35">
        <f t="shared" si="138"/>
        <v>0.18362787551603624</v>
      </c>
      <c r="AB558" s="36">
        <f t="shared" si="139"/>
        <v>1009355.89122704</v>
      </c>
      <c r="AC558" s="36">
        <f t="shared" si="140"/>
        <v>696173.20639915881</v>
      </c>
      <c r="AD558" s="18">
        <f t="shared" si="130"/>
        <v>794874</v>
      </c>
      <c r="AE558" s="18" t="str">
        <f t="shared" si="131"/>
        <v/>
      </c>
      <c r="AF558" s="18">
        <f t="shared" si="132"/>
        <v>850515</v>
      </c>
      <c r="AG558" s="18">
        <f t="shared" si="133"/>
        <v>978092</v>
      </c>
      <c r="AH558" s="18" t="str">
        <f t="shared" si="134"/>
        <v/>
      </c>
      <c r="AI558" s="102">
        <f t="shared" si="135"/>
        <v>871204.26313353784</v>
      </c>
      <c r="AJ558" s="39">
        <f t="shared" si="141"/>
        <v>93933.174237504252</v>
      </c>
      <c r="AK558" s="35">
        <f t="shared" si="142"/>
        <v>0.10781992032459352</v>
      </c>
      <c r="AL558" s="34"/>
      <c r="AM558" s="42"/>
    </row>
    <row r="559" spans="1:39" s="17" customFormat="1" ht="93" customHeight="1" x14ac:dyDescent="0.25">
      <c r="A559" s="81">
        <v>556</v>
      </c>
      <c r="B559" s="82" t="s">
        <v>633</v>
      </c>
      <c r="C559" s="82" t="s">
        <v>1289</v>
      </c>
      <c r="D559" s="83" t="s">
        <v>1391</v>
      </c>
      <c r="E559" s="64">
        <v>839034</v>
      </c>
      <c r="F559" s="65">
        <v>839034</v>
      </c>
      <c r="G559" s="25" t="s">
        <v>1392</v>
      </c>
      <c r="H559" s="52" t="s">
        <v>1393</v>
      </c>
      <c r="I559" s="62">
        <v>950000</v>
      </c>
      <c r="J559" s="66">
        <v>950000</v>
      </c>
      <c r="K559" s="28" t="s">
        <v>1394</v>
      </c>
      <c r="L559" s="55" t="s">
        <v>1395</v>
      </c>
      <c r="M559" s="67">
        <v>897766</v>
      </c>
      <c r="N559" s="68">
        <v>897766</v>
      </c>
      <c r="O559" s="25" t="s">
        <v>1398</v>
      </c>
      <c r="P559" s="75" t="s">
        <v>1399</v>
      </c>
      <c r="Q559" s="69">
        <v>1032431</v>
      </c>
      <c r="R559" s="63">
        <v>1032431</v>
      </c>
      <c r="S559" s="24" t="s">
        <v>80</v>
      </c>
      <c r="T559" s="54" t="s">
        <v>81</v>
      </c>
      <c r="U559" s="18">
        <v>1107524</v>
      </c>
      <c r="V559" s="18">
        <v>1107524</v>
      </c>
      <c r="W559" s="18" t="s">
        <v>1396</v>
      </c>
      <c r="X559" s="77" t="s">
        <v>1397</v>
      </c>
      <c r="Y559" s="50">
        <f t="shared" si="136"/>
        <v>960674.14013041509</v>
      </c>
      <c r="Z559" s="36">
        <f t="shared" si="137"/>
        <v>106621.12624147243</v>
      </c>
      <c r="AA559" s="35">
        <f t="shared" si="138"/>
        <v>0.11098573573240789</v>
      </c>
      <c r="AB559" s="36">
        <f t="shared" si="139"/>
        <v>1067295.2663718876</v>
      </c>
      <c r="AC559" s="36">
        <f t="shared" si="140"/>
        <v>854053.01388894266</v>
      </c>
      <c r="AD559" s="18" t="str">
        <f t="shared" si="130"/>
        <v/>
      </c>
      <c r="AE559" s="18">
        <f t="shared" si="131"/>
        <v>950000</v>
      </c>
      <c r="AF559" s="18">
        <f t="shared" si="132"/>
        <v>897766</v>
      </c>
      <c r="AG559" s="18">
        <f t="shared" si="133"/>
        <v>1032431</v>
      </c>
      <c r="AH559" s="18" t="str">
        <f t="shared" si="134"/>
        <v/>
      </c>
      <c r="AI559" s="102">
        <f t="shared" si="135"/>
        <v>958478.9921254447</v>
      </c>
      <c r="AJ559" s="39">
        <f t="shared" si="141"/>
        <v>67894.431217393183</v>
      </c>
      <c r="AK559" s="35">
        <f t="shared" si="142"/>
        <v>7.0835596580824417E-2</v>
      </c>
      <c r="AL559" s="34"/>
      <c r="AM559" s="42"/>
    </row>
    <row r="560" spans="1:39" s="17" customFormat="1" ht="93" customHeight="1" x14ac:dyDescent="0.25">
      <c r="A560" s="81">
        <v>557</v>
      </c>
      <c r="B560" s="82" t="s">
        <v>634</v>
      </c>
      <c r="C560" s="82" t="s">
        <v>1290</v>
      </c>
      <c r="D560" s="83" t="s">
        <v>1391</v>
      </c>
      <c r="E560" s="64">
        <v>1103992</v>
      </c>
      <c r="F560" s="65">
        <v>1103992</v>
      </c>
      <c r="G560" s="25" t="s">
        <v>1392</v>
      </c>
      <c r="H560" s="52" t="s">
        <v>1393</v>
      </c>
      <c r="I560" s="62">
        <v>1500000</v>
      </c>
      <c r="J560" s="66">
        <v>1500000</v>
      </c>
      <c r="K560" s="28" t="s">
        <v>1394</v>
      </c>
      <c r="L560" s="55" t="s">
        <v>1395</v>
      </c>
      <c r="M560" s="67">
        <v>1181271</v>
      </c>
      <c r="N560" s="68">
        <v>1181271</v>
      </c>
      <c r="O560" s="25" t="s">
        <v>1398</v>
      </c>
      <c r="P560" s="75" t="s">
        <v>1399</v>
      </c>
      <c r="Q560" s="69">
        <v>1358462</v>
      </c>
      <c r="R560" s="63">
        <v>1358462</v>
      </c>
      <c r="S560" s="24" t="s">
        <v>80</v>
      </c>
      <c r="T560" s="54" t="s">
        <v>81</v>
      </c>
      <c r="U560" s="18">
        <v>1457269</v>
      </c>
      <c r="V560" s="18">
        <v>1457269</v>
      </c>
      <c r="W560" s="18" t="s">
        <v>1396</v>
      </c>
      <c r="X560" s="77" t="s">
        <v>1397</v>
      </c>
      <c r="Y560" s="50">
        <f t="shared" si="136"/>
        <v>1310988.221157976</v>
      </c>
      <c r="Z560" s="36">
        <f t="shared" si="137"/>
        <v>172211.4236213729</v>
      </c>
      <c r="AA560" s="35">
        <f t="shared" si="138"/>
        <v>0.13136000830675745</v>
      </c>
      <c r="AB560" s="36">
        <f t="shared" si="139"/>
        <v>1483199.6447793487</v>
      </c>
      <c r="AC560" s="36">
        <f t="shared" si="140"/>
        <v>1138776.7975366032</v>
      </c>
      <c r="AD560" s="18" t="str">
        <f t="shared" si="130"/>
        <v/>
      </c>
      <c r="AE560" s="18" t="str">
        <f t="shared" si="131"/>
        <v/>
      </c>
      <c r="AF560" s="18">
        <f t="shared" si="132"/>
        <v>1181271</v>
      </c>
      <c r="AG560" s="18">
        <f t="shared" si="133"/>
        <v>1358462</v>
      </c>
      <c r="AH560" s="18">
        <f t="shared" si="134"/>
        <v>1457269</v>
      </c>
      <c r="AI560" s="102">
        <f t="shared" si="135"/>
        <v>1327330.0327481038</v>
      </c>
      <c r="AJ560" s="39">
        <f t="shared" si="141"/>
        <v>139841.79736044584</v>
      </c>
      <c r="AK560" s="35">
        <f t="shared" si="142"/>
        <v>0.10535570951477487</v>
      </c>
      <c r="AL560" s="34"/>
      <c r="AM560" s="42"/>
    </row>
    <row r="561" spans="1:39" s="17" customFormat="1" ht="93" customHeight="1" x14ac:dyDescent="0.25">
      <c r="A561" s="81">
        <v>558</v>
      </c>
      <c r="B561" s="82" t="s">
        <v>635</v>
      </c>
      <c r="C561" s="82" t="s">
        <v>1291</v>
      </c>
      <c r="D561" s="83" t="s">
        <v>1391</v>
      </c>
      <c r="E561" s="64">
        <v>1324790</v>
      </c>
      <c r="F561" s="65">
        <v>1324790</v>
      </c>
      <c r="G561" s="25" t="s">
        <v>1392</v>
      </c>
      <c r="H561" s="52" t="s">
        <v>1393</v>
      </c>
      <c r="I561" s="62">
        <v>3500000</v>
      </c>
      <c r="J561" s="66">
        <v>3500000</v>
      </c>
      <c r="K561" s="28" t="s">
        <v>1394</v>
      </c>
      <c r="L561" s="55" t="s">
        <v>1395</v>
      </c>
      <c r="M561" s="67">
        <v>1417525</v>
      </c>
      <c r="N561" s="68">
        <v>1417525</v>
      </c>
      <c r="O561" s="25" t="s">
        <v>1398</v>
      </c>
      <c r="P561" s="75" t="s">
        <v>1399</v>
      </c>
      <c r="Q561" s="69">
        <v>1630154</v>
      </c>
      <c r="R561" s="63">
        <v>1630154</v>
      </c>
      <c r="S561" s="24" t="s">
        <v>80</v>
      </c>
      <c r="T561" s="54" t="s">
        <v>81</v>
      </c>
      <c r="U561" s="18">
        <v>1748723</v>
      </c>
      <c r="V561" s="18">
        <v>1748723</v>
      </c>
      <c r="W561" s="18" t="s">
        <v>1396</v>
      </c>
      <c r="X561" s="77" t="s">
        <v>1397</v>
      </c>
      <c r="Y561" s="50">
        <f t="shared" si="136"/>
        <v>1796962.8294790103</v>
      </c>
      <c r="Z561" s="36">
        <f t="shared" si="137"/>
        <v>896718.01085921086</v>
      </c>
      <c r="AA561" s="35">
        <f t="shared" si="138"/>
        <v>0.4990186753719299</v>
      </c>
      <c r="AB561" s="36">
        <f t="shared" si="139"/>
        <v>2693680.8403382213</v>
      </c>
      <c r="AC561" s="36">
        <f t="shared" si="140"/>
        <v>900244.81861979945</v>
      </c>
      <c r="AD561" s="18">
        <f t="shared" si="130"/>
        <v>1324790</v>
      </c>
      <c r="AE561" s="18" t="str">
        <f t="shared" si="131"/>
        <v/>
      </c>
      <c r="AF561" s="18">
        <f t="shared" si="132"/>
        <v>1417525</v>
      </c>
      <c r="AG561" s="18">
        <f t="shared" si="133"/>
        <v>1630154</v>
      </c>
      <c r="AH561" s="18">
        <f t="shared" si="134"/>
        <v>1748723</v>
      </c>
      <c r="AI561" s="102">
        <f t="shared" si="135"/>
        <v>1521096.8118840698</v>
      </c>
      <c r="AJ561" s="39">
        <f t="shared" si="141"/>
        <v>193762.73201521495</v>
      </c>
      <c r="AK561" s="35">
        <f t="shared" si="142"/>
        <v>0.12738356329549821</v>
      </c>
      <c r="AL561" s="34"/>
      <c r="AM561" s="42"/>
    </row>
    <row r="562" spans="1:39" s="17" customFormat="1" ht="93" customHeight="1" x14ac:dyDescent="0.25">
      <c r="A562" s="81">
        <v>559</v>
      </c>
      <c r="B562" s="82" t="s">
        <v>636</v>
      </c>
      <c r="C562" s="82" t="s">
        <v>1292</v>
      </c>
      <c r="D562" s="83" t="s">
        <v>1391</v>
      </c>
      <c r="E562" s="64">
        <v>6185</v>
      </c>
      <c r="F562" s="65">
        <v>6185</v>
      </c>
      <c r="G562" s="25" t="s">
        <v>1392</v>
      </c>
      <c r="H562" s="52" t="s">
        <v>1393</v>
      </c>
      <c r="I562" s="62">
        <v>40000</v>
      </c>
      <c r="J562" s="66">
        <v>40000</v>
      </c>
      <c r="K562" s="28" t="s">
        <v>1394</v>
      </c>
      <c r="L562" s="55" t="s">
        <v>1395</v>
      </c>
      <c r="M562" s="67">
        <v>6624</v>
      </c>
      <c r="N562" s="68">
        <v>6624</v>
      </c>
      <c r="O562" s="25" t="s">
        <v>1398</v>
      </c>
      <c r="P562" s="75" t="s">
        <v>1399</v>
      </c>
      <c r="Q562" s="69">
        <v>7618</v>
      </c>
      <c r="R562" s="63">
        <v>7618</v>
      </c>
      <c r="S562" s="24" t="s">
        <v>80</v>
      </c>
      <c r="T562" s="54" t="s">
        <v>81</v>
      </c>
      <c r="U562" s="18">
        <v>8172</v>
      </c>
      <c r="V562" s="18">
        <v>8172</v>
      </c>
      <c r="W562" s="18" t="s">
        <v>1396</v>
      </c>
      <c r="X562" s="77" t="s">
        <v>1397</v>
      </c>
      <c r="Y562" s="50">
        <f t="shared" si="136"/>
        <v>10040.096084736091</v>
      </c>
      <c r="Z562" s="36">
        <f t="shared" si="137"/>
        <v>14712.091530438491</v>
      </c>
      <c r="AA562" s="35">
        <f t="shared" si="138"/>
        <v>1.4653337384694167</v>
      </c>
      <c r="AB562" s="36">
        <f t="shared" si="139"/>
        <v>24752.187615174582</v>
      </c>
      <c r="AC562" s="36">
        <f t="shared" si="140"/>
        <v>-4671.9954457023996</v>
      </c>
      <c r="AD562" s="18">
        <f t="shared" si="130"/>
        <v>6185</v>
      </c>
      <c r="AE562" s="18" t="str">
        <f t="shared" si="131"/>
        <v/>
      </c>
      <c r="AF562" s="18">
        <f t="shared" si="132"/>
        <v>6624</v>
      </c>
      <c r="AG562" s="18">
        <f t="shared" si="133"/>
        <v>7618</v>
      </c>
      <c r="AH562" s="18">
        <f t="shared" si="134"/>
        <v>8172</v>
      </c>
      <c r="AI562" s="102">
        <f t="shared" si="135"/>
        <v>7106.525823560416</v>
      </c>
      <c r="AJ562" s="39">
        <f t="shared" si="141"/>
        <v>907.63589432473782</v>
      </c>
      <c r="AK562" s="35">
        <f t="shared" si="142"/>
        <v>0.12771865140004604</v>
      </c>
      <c r="AL562" s="34"/>
      <c r="AM562" s="42"/>
    </row>
    <row r="563" spans="1:39" s="17" customFormat="1" ht="93" customHeight="1" x14ac:dyDescent="0.25">
      <c r="A563" s="81">
        <v>560</v>
      </c>
      <c r="B563" s="82" t="s">
        <v>637</v>
      </c>
      <c r="C563" s="82" t="s">
        <v>1293</v>
      </c>
      <c r="D563" s="83" t="s">
        <v>1391</v>
      </c>
      <c r="E563" s="64">
        <v>3974</v>
      </c>
      <c r="F563" s="65">
        <v>3974</v>
      </c>
      <c r="G563" s="25" t="s">
        <v>1392</v>
      </c>
      <c r="H563" s="52" t="s">
        <v>1393</v>
      </c>
      <c r="I563" s="62">
        <v>50000</v>
      </c>
      <c r="J563" s="66">
        <v>50000</v>
      </c>
      <c r="K563" s="28" t="s">
        <v>1394</v>
      </c>
      <c r="L563" s="55" t="s">
        <v>1395</v>
      </c>
      <c r="M563" s="67">
        <v>4257</v>
      </c>
      <c r="N563" s="68">
        <v>4257</v>
      </c>
      <c r="O563" s="25" t="s">
        <v>1398</v>
      </c>
      <c r="P563" s="75" t="s">
        <v>1399</v>
      </c>
      <c r="Q563" s="69">
        <v>4895</v>
      </c>
      <c r="R563" s="63">
        <v>4895</v>
      </c>
      <c r="S563" s="24" t="s">
        <v>80</v>
      </c>
      <c r="T563" s="54" t="s">
        <v>81</v>
      </c>
      <c r="U563" s="18">
        <v>5251</v>
      </c>
      <c r="V563" s="18">
        <v>5251</v>
      </c>
      <c r="W563" s="18" t="s">
        <v>1396</v>
      </c>
      <c r="X563" s="77" t="s">
        <v>1397</v>
      </c>
      <c r="Y563" s="50">
        <f t="shared" si="136"/>
        <v>7369.8601423637338</v>
      </c>
      <c r="Z563" s="36">
        <f t="shared" si="137"/>
        <v>20312.348000662059</v>
      </c>
      <c r="AA563" s="35">
        <f t="shared" si="138"/>
        <v>2.7561375125562808</v>
      </c>
      <c r="AB563" s="36">
        <f t="shared" si="139"/>
        <v>27682.208143025793</v>
      </c>
      <c r="AC563" s="36">
        <f t="shared" si="140"/>
        <v>-12942.487858298326</v>
      </c>
      <c r="AD563" s="18">
        <f t="shared" si="130"/>
        <v>3974</v>
      </c>
      <c r="AE563" s="18" t="str">
        <f t="shared" si="131"/>
        <v/>
      </c>
      <c r="AF563" s="18">
        <f t="shared" si="132"/>
        <v>4257</v>
      </c>
      <c r="AG563" s="18">
        <f t="shared" si="133"/>
        <v>4895</v>
      </c>
      <c r="AH563" s="18">
        <f t="shared" si="134"/>
        <v>5251</v>
      </c>
      <c r="AI563" s="102">
        <f t="shared" si="135"/>
        <v>4566.4799679677008</v>
      </c>
      <c r="AJ563" s="39">
        <f t="shared" si="141"/>
        <v>583.15771165840431</v>
      </c>
      <c r="AK563" s="35">
        <f t="shared" si="142"/>
        <v>0.12770398988916118</v>
      </c>
      <c r="AL563" s="34"/>
      <c r="AM563" s="42"/>
    </row>
    <row r="564" spans="1:39" s="17" customFormat="1" ht="93" customHeight="1" x14ac:dyDescent="0.25">
      <c r="A564" s="81">
        <v>561</v>
      </c>
      <c r="B564" s="82" t="s">
        <v>638</v>
      </c>
      <c r="C564" s="82" t="s">
        <v>1294</v>
      </c>
      <c r="D564" s="83" t="s">
        <v>1391</v>
      </c>
      <c r="E564" s="64">
        <v>34805</v>
      </c>
      <c r="F564" s="65">
        <v>34805</v>
      </c>
      <c r="G564" s="25" t="s">
        <v>1392</v>
      </c>
      <c r="H564" s="52" t="s">
        <v>1393</v>
      </c>
      <c r="I564" s="62">
        <v>100000</v>
      </c>
      <c r="J564" s="66">
        <v>100000</v>
      </c>
      <c r="K564" s="28" t="s">
        <v>1394</v>
      </c>
      <c r="L564" s="55" t="s">
        <v>1395</v>
      </c>
      <c r="M564" s="67">
        <v>37276</v>
      </c>
      <c r="N564" s="68">
        <v>37276</v>
      </c>
      <c r="O564" s="25" t="s">
        <v>1398</v>
      </c>
      <c r="P564" s="75" t="s">
        <v>1399</v>
      </c>
      <c r="Q564" s="69">
        <v>42868</v>
      </c>
      <c r="R564" s="63">
        <v>42868</v>
      </c>
      <c r="S564" s="24" t="s">
        <v>80</v>
      </c>
      <c r="T564" s="54" t="s">
        <v>81</v>
      </c>
      <c r="U564" s="18">
        <v>45986</v>
      </c>
      <c r="V564" s="18">
        <v>45986</v>
      </c>
      <c r="W564" s="18" t="s">
        <v>1396</v>
      </c>
      <c r="X564" s="77" t="s">
        <v>1397</v>
      </c>
      <c r="Y564" s="50">
        <f t="shared" si="136"/>
        <v>48035.903051253554</v>
      </c>
      <c r="Z564" s="36">
        <f t="shared" si="137"/>
        <v>27091.746787536606</v>
      </c>
      <c r="AA564" s="35">
        <f t="shared" si="138"/>
        <v>0.56398953837986843</v>
      </c>
      <c r="AB564" s="36">
        <f t="shared" si="139"/>
        <v>75127.649838790152</v>
      </c>
      <c r="AC564" s="36">
        <f t="shared" si="140"/>
        <v>20944.156263716948</v>
      </c>
      <c r="AD564" s="18">
        <f t="shared" si="130"/>
        <v>34805</v>
      </c>
      <c r="AE564" s="18" t="str">
        <f t="shared" si="131"/>
        <v/>
      </c>
      <c r="AF564" s="18">
        <f t="shared" si="132"/>
        <v>37276</v>
      </c>
      <c r="AG564" s="18">
        <f t="shared" si="133"/>
        <v>42868</v>
      </c>
      <c r="AH564" s="18">
        <f t="shared" si="134"/>
        <v>45986</v>
      </c>
      <c r="AI564" s="102">
        <f t="shared" si="135"/>
        <v>39990.556667670578</v>
      </c>
      <c r="AJ564" s="39">
        <f t="shared" si="141"/>
        <v>5107.0952197245479</v>
      </c>
      <c r="AK564" s="35">
        <f t="shared" si="142"/>
        <v>0.12770753010930849</v>
      </c>
      <c r="AL564" s="34"/>
      <c r="AM564" s="42"/>
    </row>
    <row r="565" spans="1:39" s="17" customFormat="1" ht="93" customHeight="1" x14ac:dyDescent="0.25">
      <c r="A565" s="81">
        <v>562</v>
      </c>
      <c r="B565" s="82" t="s">
        <v>639</v>
      </c>
      <c r="C565" s="82" t="s">
        <v>1295</v>
      </c>
      <c r="D565" s="83" t="s">
        <v>1391</v>
      </c>
      <c r="E565" s="64">
        <v>1899</v>
      </c>
      <c r="F565" s="65">
        <v>1899</v>
      </c>
      <c r="G565" s="25" t="s">
        <v>1392</v>
      </c>
      <c r="H565" s="52" t="s">
        <v>1393</v>
      </c>
      <c r="I565" s="62">
        <v>30000</v>
      </c>
      <c r="J565" s="66">
        <v>30000</v>
      </c>
      <c r="K565" s="28" t="s">
        <v>1394</v>
      </c>
      <c r="L565" s="55" t="s">
        <v>1395</v>
      </c>
      <c r="M565" s="67">
        <v>2034</v>
      </c>
      <c r="N565" s="68">
        <v>2034</v>
      </c>
      <c r="O565" s="25" t="s">
        <v>1398</v>
      </c>
      <c r="P565" s="75" t="s">
        <v>1399</v>
      </c>
      <c r="Q565" s="69">
        <v>2339</v>
      </c>
      <c r="R565" s="63">
        <v>2339</v>
      </c>
      <c r="S565" s="24" t="s">
        <v>80</v>
      </c>
      <c r="T565" s="54" t="s">
        <v>81</v>
      </c>
      <c r="U565" s="18">
        <v>2509</v>
      </c>
      <c r="V565" s="18">
        <v>2509</v>
      </c>
      <c r="W565" s="18" t="s">
        <v>1396</v>
      </c>
      <c r="X565" s="77" t="s">
        <v>1397</v>
      </c>
      <c r="Y565" s="50">
        <f t="shared" si="136"/>
        <v>3685.5780286612076</v>
      </c>
      <c r="Z565" s="36">
        <f t="shared" si="137"/>
        <v>12437.002922730218</v>
      </c>
      <c r="AA565" s="35">
        <f t="shared" si="138"/>
        <v>3.3745053899314623</v>
      </c>
      <c r="AB565" s="36">
        <f t="shared" si="139"/>
        <v>16122.580951391426</v>
      </c>
      <c r="AC565" s="36">
        <f t="shared" si="140"/>
        <v>-8751.4248940690104</v>
      </c>
      <c r="AD565" s="18">
        <f t="shared" si="130"/>
        <v>1899</v>
      </c>
      <c r="AE565" s="18" t="str">
        <f t="shared" si="131"/>
        <v/>
      </c>
      <c r="AF565" s="18">
        <f t="shared" si="132"/>
        <v>2034</v>
      </c>
      <c r="AG565" s="18">
        <f t="shared" si="133"/>
        <v>2339</v>
      </c>
      <c r="AH565" s="18">
        <f t="shared" si="134"/>
        <v>2509</v>
      </c>
      <c r="AI565" s="102">
        <f t="shared" si="135"/>
        <v>2181.9846904867413</v>
      </c>
      <c r="AJ565" s="39">
        <f t="shared" si="141"/>
        <v>278.60889552680595</v>
      </c>
      <c r="AK565" s="35">
        <f t="shared" si="142"/>
        <v>0.12768599923799462</v>
      </c>
      <c r="AL565" s="34"/>
      <c r="AM565" s="42"/>
    </row>
    <row r="566" spans="1:39" s="17" customFormat="1" ht="93" customHeight="1" x14ac:dyDescent="0.25">
      <c r="A566" s="81">
        <v>563</v>
      </c>
      <c r="B566" s="82" t="s">
        <v>640</v>
      </c>
      <c r="C566" s="82" t="s">
        <v>1296</v>
      </c>
      <c r="D566" s="83" t="s">
        <v>1391</v>
      </c>
      <c r="E566" s="64">
        <v>5539</v>
      </c>
      <c r="F566" s="65">
        <v>5539</v>
      </c>
      <c r="G566" s="25" t="s">
        <v>1392</v>
      </c>
      <c r="H566" s="52" t="s">
        <v>1393</v>
      </c>
      <c r="I566" s="62">
        <v>30000</v>
      </c>
      <c r="J566" s="66">
        <v>30000</v>
      </c>
      <c r="K566" s="28" t="s">
        <v>1394</v>
      </c>
      <c r="L566" s="55" t="s">
        <v>1395</v>
      </c>
      <c r="M566" s="67">
        <v>5932</v>
      </c>
      <c r="N566" s="68">
        <v>5932</v>
      </c>
      <c r="O566" s="25" t="s">
        <v>1398</v>
      </c>
      <c r="P566" s="75" t="s">
        <v>1399</v>
      </c>
      <c r="Q566" s="69">
        <v>6822</v>
      </c>
      <c r="R566" s="63">
        <v>6822</v>
      </c>
      <c r="S566" s="24" t="s">
        <v>80</v>
      </c>
      <c r="T566" s="54" t="s">
        <v>81</v>
      </c>
      <c r="U566" s="18">
        <v>7318</v>
      </c>
      <c r="V566" s="18">
        <v>7318</v>
      </c>
      <c r="W566" s="18" t="s">
        <v>1396</v>
      </c>
      <c r="X566" s="77" t="s">
        <v>1397</v>
      </c>
      <c r="Y566" s="50">
        <f t="shared" si="136"/>
        <v>8677.8387620042195</v>
      </c>
      <c r="Z566" s="36">
        <f t="shared" si="137"/>
        <v>10576.451304667364</v>
      </c>
      <c r="AA566" s="35">
        <f t="shared" si="138"/>
        <v>1.2187886402056916</v>
      </c>
      <c r="AB566" s="36">
        <f t="shared" si="139"/>
        <v>19254.290066671583</v>
      </c>
      <c r="AC566" s="36">
        <f t="shared" si="140"/>
        <v>-1898.6125426631443</v>
      </c>
      <c r="AD566" s="18">
        <f t="shared" si="130"/>
        <v>5539</v>
      </c>
      <c r="AE566" s="18" t="str">
        <f t="shared" si="131"/>
        <v/>
      </c>
      <c r="AF566" s="18">
        <f t="shared" si="132"/>
        <v>5932</v>
      </c>
      <c r="AG566" s="18">
        <f t="shared" si="133"/>
        <v>6822</v>
      </c>
      <c r="AH566" s="18">
        <f t="shared" si="134"/>
        <v>7318</v>
      </c>
      <c r="AI566" s="102">
        <f t="shared" si="135"/>
        <v>6364.0584090886132</v>
      </c>
      <c r="AJ566" s="39">
        <f t="shared" si="141"/>
        <v>812.63414277274865</v>
      </c>
      <c r="AK566" s="35">
        <f t="shared" si="142"/>
        <v>0.12769118234556315</v>
      </c>
      <c r="AL566" s="34"/>
      <c r="AM566" s="42"/>
    </row>
    <row r="567" spans="1:39" s="17" customFormat="1" ht="93" customHeight="1" x14ac:dyDescent="0.25">
      <c r="A567" s="81">
        <v>564</v>
      </c>
      <c r="B567" s="82" t="s">
        <v>641</v>
      </c>
      <c r="C567" s="82" t="s">
        <v>1297</v>
      </c>
      <c r="D567" s="83" t="s">
        <v>1391</v>
      </c>
      <c r="E567" s="64">
        <v>36685</v>
      </c>
      <c r="F567" s="65">
        <v>36685</v>
      </c>
      <c r="G567" s="25" t="s">
        <v>1392</v>
      </c>
      <c r="H567" s="52" t="s">
        <v>1393</v>
      </c>
      <c r="I567" s="62">
        <v>50000</v>
      </c>
      <c r="J567" s="66">
        <v>50000</v>
      </c>
      <c r="K567" s="28" t="s">
        <v>1394</v>
      </c>
      <c r="L567" s="55" t="s">
        <v>1395</v>
      </c>
      <c r="M567" s="67">
        <v>39291</v>
      </c>
      <c r="N567" s="68">
        <v>39291</v>
      </c>
      <c r="O567" s="25" t="s">
        <v>1398</v>
      </c>
      <c r="P567" s="75" t="s">
        <v>1399</v>
      </c>
      <c r="Q567" s="69">
        <v>45184</v>
      </c>
      <c r="R567" s="63">
        <v>45184</v>
      </c>
      <c r="S567" s="24" t="s">
        <v>80</v>
      </c>
      <c r="T567" s="54" t="s">
        <v>81</v>
      </c>
      <c r="U567" s="18">
        <v>48471</v>
      </c>
      <c r="V567" s="18">
        <v>48471</v>
      </c>
      <c r="W567" s="18" t="s">
        <v>1396</v>
      </c>
      <c r="X567" s="77" t="s">
        <v>1397</v>
      </c>
      <c r="Y567" s="50">
        <f t="shared" si="136"/>
        <v>43615.780942439043</v>
      </c>
      <c r="Z567" s="36">
        <f t="shared" si="137"/>
        <v>5767.3297720868895</v>
      </c>
      <c r="AA567" s="35">
        <f t="shared" si="138"/>
        <v>0.13223034524357583</v>
      </c>
      <c r="AB567" s="36">
        <f t="shared" si="139"/>
        <v>49383.11071452593</v>
      </c>
      <c r="AC567" s="36">
        <f t="shared" si="140"/>
        <v>37848.451170352157</v>
      </c>
      <c r="AD567" s="18" t="str">
        <f t="shared" si="130"/>
        <v/>
      </c>
      <c r="AE567" s="18" t="str">
        <f t="shared" si="131"/>
        <v/>
      </c>
      <c r="AF567" s="18">
        <f t="shared" si="132"/>
        <v>39291</v>
      </c>
      <c r="AG567" s="18">
        <f t="shared" si="133"/>
        <v>45184</v>
      </c>
      <c r="AH567" s="18">
        <f t="shared" si="134"/>
        <v>48471</v>
      </c>
      <c r="AI567" s="102">
        <f t="shared" si="135"/>
        <v>44148.90254322788</v>
      </c>
      <c r="AJ567" s="39">
        <f t="shared" si="141"/>
        <v>4651.2403005363349</v>
      </c>
      <c r="AK567" s="35">
        <f t="shared" si="142"/>
        <v>0.1053534750038719</v>
      </c>
      <c r="AL567" s="34"/>
      <c r="AM567" s="42"/>
    </row>
    <row r="568" spans="1:39" s="17" customFormat="1" ht="93" customHeight="1" x14ac:dyDescent="0.25">
      <c r="A568" s="81">
        <v>565</v>
      </c>
      <c r="B568" s="82" t="s">
        <v>642</v>
      </c>
      <c r="C568" s="82" t="s">
        <v>1298</v>
      </c>
      <c r="D568" s="83" t="s">
        <v>1391</v>
      </c>
      <c r="E568" s="64">
        <v>15966</v>
      </c>
      <c r="F568" s="65">
        <v>15966</v>
      </c>
      <c r="G568" s="25" t="s">
        <v>1392</v>
      </c>
      <c r="H568" s="52" t="s">
        <v>1393</v>
      </c>
      <c r="I568" s="62">
        <v>90000</v>
      </c>
      <c r="J568" s="66">
        <v>90000</v>
      </c>
      <c r="K568" s="28" t="s">
        <v>1394</v>
      </c>
      <c r="L568" s="55" t="s">
        <v>1395</v>
      </c>
      <c r="M568" s="67">
        <v>17100</v>
      </c>
      <c r="N568" s="68">
        <v>17100</v>
      </c>
      <c r="O568" s="25" t="s">
        <v>1398</v>
      </c>
      <c r="P568" s="75" t="s">
        <v>1399</v>
      </c>
      <c r="Q568" s="69">
        <v>19665</v>
      </c>
      <c r="R568" s="63">
        <v>19665</v>
      </c>
      <c r="S568" s="24" t="s">
        <v>80</v>
      </c>
      <c r="T568" s="54" t="s">
        <v>81</v>
      </c>
      <c r="U568" s="18">
        <v>21096</v>
      </c>
      <c r="V568" s="18">
        <v>21096</v>
      </c>
      <c r="W568" s="18" t="s">
        <v>1396</v>
      </c>
      <c r="X568" s="77" t="s">
        <v>1397</v>
      </c>
      <c r="Y568" s="50">
        <f t="shared" si="136"/>
        <v>25215.394226261971</v>
      </c>
      <c r="Z568" s="36">
        <f t="shared" si="137"/>
        <v>32059.39570235222</v>
      </c>
      <c r="AA568" s="35">
        <f t="shared" si="138"/>
        <v>1.2714215536222782</v>
      </c>
      <c r="AB568" s="36">
        <f t="shared" si="139"/>
        <v>57274.789928614191</v>
      </c>
      <c r="AC568" s="36">
        <f t="shared" si="140"/>
        <v>-6844.0014760902486</v>
      </c>
      <c r="AD568" s="18">
        <f t="shared" si="130"/>
        <v>15966</v>
      </c>
      <c r="AE568" s="18" t="str">
        <f t="shared" si="131"/>
        <v/>
      </c>
      <c r="AF568" s="18">
        <f t="shared" si="132"/>
        <v>17100</v>
      </c>
      <c r="AG568" s="18">
        <f t="shared" si="133"/>
        <v>19665</v>
      </c>
      <c r="AH568" s="18">
        <f t="shared" si="134"/>
        <v>21096</v>
      </c>
      <c r="AI568" s="102">
        <f t="shared" si="135"/>
        <v>18345.163034748221</v>
      </c>
      <c r="AJ568" s="39">
        <f t="shared" si="141"/>
        <v>2343.083065108875</v>
      </c>
      <c r="AK568" s="35">
        <f t="shared" si="142"/>
        <v>0.12772211730529506</v>
      </c>
      <c r="AL568" s="34"/>
      <c r="AM568" s="42"/>
    </row>
    <row r="569" spans="1:39" s="17" customFormat="1" ht="93" customHeight="1" x14ac:dyDescent="0.25">
      <c r="A569" s="81">
        <v>566</v>
      </c>
      <c r="B569" s="82" t="s">
        <v>643</v>
      </c>
      <c r="C569" s="82" t="s">
        <v>1299</v>
      </c>
      <c r="D569" s="83" t="s">
        <v>1391</v>
      </c>
      <c r="E569" s="64">
        <v>3155</v>
      </c>
      <c r="F569" s="65">
        <v>3155</v>
      </c>
      <c r="G569" s="25" t="s">
        <v>1392</v>
      </c>
      <c r="H569" s="52" t="s">
        <v>1393</v>
      </c>
      <c r="I569" s="62">
        <v>10000</v>
      </c>
      <c r="J569" s="66">
        <v>10000</v>
      </c>
      <c r="K569" s="28" t="s">
        <v>1394</v>
      </c>
      <c r="L569" s="55" t="s">
        <v>1395</v>
      </c>
      <c r="M569" s="67">
        <v>3379</v>
      </c>
      <c r="N569" s="68">
        <v>3379</v>
      </c>
      <c r="O569" s="25" t="s">
        <v>1398</v>
      </c>
      <c r="P569" s="75" t="s">
        <v>1399</v>
      </c>
      <c r="Q569" s="69">
        <v>3886</v>
      </c>
      <c r="R569" s="63">
        <v>3886</v>
      </c>
      <c r="S569" s="24" t="s">
        <v>80</v>
      </c>
      <c r="T569" s="54" t="s">
        <v>81</v>
      </c>
      <c r="U569" s="18">
        <v>4169</v>
      </c>
      <c r="V569" s="18">
        <v>4169</v>
      </c>
      <c r="W569" s="18" t="s">
        <v>1396</v>
      </c>
      <c r="X569" s="77" t="s">
        <v>1397</v>
      </c>
      <c r="Y569" s="50">
        <f t="shared" si="136"/>
        <v>4440.8330792908782</v>
      </c>
      <c r="Z569" s="36">
        <f t="shared" si="137"/>
        <v>2869.2088979368509</v>
      </c>
      <c r="AA569" s="35">
        <f t="shared" si="138"/>
        <v>0.64609699277303445</v>
      </c>
      <c r="AB569" s="36">
        <f t="shared" si="139"/>
        <v>7310.0419772277291</v>
      </c>
      <c r="AC569" s="36">
        <f t="shared" si="140"/>
        <v>1571.6241813540273</v>
      </c>
      <c r="AD569" s="18">
        <f t="shared" si="130"/>
        <v>3155</v>
      </c>
      <c r="AE569" s="18" t="str">
        <f t="shared" si="131"/>
        <v/>
      </c>
      <c r="AF569" s="18">
        <f t="shared" si="132"/>
        <v>3379</v>
      </c>
      <c r="AG569" s="18">
        <f t="shared" si="133"/>
        <v>3886</v>
      </c>
      <c r="AH569" s="18">
        <f t="shared" si="134"/>
        <v>4169</v>
      </c>
      <c r="AI569" s="102">
        <f t="shared" si="135"/>
        <v>3625.1882333315948</v>
      </c>
      <c r="AJ569" s="39">
        <f t="shared" si="141"/>
        <v>463.13883807486212</v>
      </c>
      <c r="AK569" s="35">
        <f t="shared" si="142"/>
        <v>0.12775580418598886</v>
      </c>
      <c r="AL569" s="34"/>
      <c r="AM569" s="42"/>
    </row>
    <row r="570" spans="1:39" s="17" customFormat="1" ht="93" customHeight="1" x14ac:dyDescent="0.25">
      <c r="A570" s="81">
        <v>567</v>
      </c>
      <c r="B570" s="82" t="s">
        <v>644</v>
      </c>
      <c r="C570" s="82" t="s">
        <v>1300</v>
      </c>
      <c r="D570" s="83" t="s">
        <v>1391</v>
      </c>
      <c r="E570" s="64">
        <v>5872</v>
      </c>
      <c r="F570" s="65">
        <v>5872</v>
      </c>
      <c r="G570" s="25" t="s">
        <v>1392</v>
      </c>
      <c r="H570" s="52" t="s">
        <v>1393</v>
      </c>
      <c r="I570" s="62">
        <v>60000</v>
      </c>
      <c r="J570" s="66">
        <v>60000</v>
      </c>
      <c r="K570" s="28" t="s">
        <v>1394</v>
      </c>
      <c r="L570" s="55" t="s">
        <v>1395</v>
      </c>
      <c r="M570" s="67">
        <v>6290</v>
      </c>
      <c r="N570" s="68">
        <v>6290</v>
      </c>
      <c r="O570" s="25" t="s">
        <v>1398</v>
      </c>
      <c r="P570" s="75" t="s">
        <v>1399</v>
      </c>
      <c r="Q570" s="69">
        <v>7233</v>
      </c>
      <c r="R570" s="63">
        <v>7233</v>
      </c>
      <c r="S570" s="24" t="s">
        <v>80</v>
      </c>
      <c r="T570" s="54" t="s">
        <v>81</v>
      </c>
      <c r="U570" s="18">
        <v>7759</v>
      </c>
      <c r="V570" s="18">
        <v>7759</v>
      </c>
      <c r="W570" s="18" t="s">
        <v>1396</v>
      </c>
      <c r="X570" s="77" t="s">
        <v>1397</v>
      </c>
      <c r="Y570" s="50">
        <f t="shared" si="136"/>
        <v>10445.817451383644</v>
      </c>
      <c r="Z570" s="36">
        <f t="shared" si="137"/>
        <v>23808.606168778551</v>
      </c>
      <c r="AA570" s="35">
        <f t="shared" si="138"/>
        <v>2.279247773531107</v>
      </c>
      <c r="AB570" s="36">
        <f t="shared" si="139"/>
        <v>34254.423620162197</v>
      </c>
      <c r="AC570" s="36">
        <f t="shared" si="140"/>
        <v>-13362.788717394908</v>
      </c>
      <c r="AD570" s="18">
        <f t="shared" si="130"/>
        <v>5872</v>
      </c>
      <c r="AE570" s="18" t="str">
        <f t="shared" si="131"/>
        <v/>
      </c>
      <c r="AF570" s="18">
        <f t="shared" si="132"/>
        <v>6290</v>
      </c>
      <c r="AG570" s="18">
        <f t="shared" si="133"/>
        <v>7233</v>
      </c>
      <c r="AH570" s="18">
        <f t="shared" si="134"/>
        <v>7759</v>
      </c>
      <c r="AI570" s="102">
        <f t="shared" si="135"/>
        <v>6747.4585808740585</v>
      </c>
      <c r="AJ570" s="39">
        <f t="shared" si="141"/>
        <v>861.76659639757827</v>
      </c>
      <c r="AK570" s="35">
        <f t="shared" si="142"/>
        <v>0.12771721175737041</v>
      </c>
      <c r="AL570" s="34"/>
      <c r="AM570" s="42"/>
    </row>
    <row r="571" spans="1:39" s="17" customFormat="1" ht="93" customHeight="1" x14ac:dyDescent="0.25">
      <c r="A571" s="81">
        <v>568</v>
      </c>
      <c r="B571" s="82" t="s">
        <v>645</v>
      </c>
      <c r="C571" s="82" t="s">
        <v>1301</v>
      </c>
      <c r="D571" s="83" t="s">
        <v>1391</v>
      </c>
      <c r="E571" s="64">
        <v>13727</v>
      </c>
      <c r="F571" s="65">
        <v>13727</v>
      </c>
      <c r="G571" s="25" t="s">
        <v>1392</v>
      </c>
      <c r="H571" s="52" t="s">
        <v>1393</v>
      </c>
      <c r="I571" s="62">
        <v>95000</v>
      </c>
      <c r="J571" s="66">
        <v>95000</v>
      </c>
      <c r="K571" s="28" t="s">
        <v>1394</v>
      </c>
      <c r="L571" s="55" t="s">
        <v>1395</v>
      </c>
      <c r="M571" s="67">
        <v>14701</v>
      </c>
      <c r="N571" s="68">
        <v>14701</v>
      </c>
      <c r="O571" s="25" t="s">
        <v>1398</v>
      </c>
      <c r="P571" s="75" t="s">
        <v>1399</v>
      </c>
      <c r="Q571" s="69">
        <v>16906</v>
      </c>
      <c r="R571" s="63">
        <v>16906</v>
      </c>
      <c r="S571" s="24" t="s">
        <v>80</v>
      </c>
      <c r="T571" s="54" t="s">
        <v>81</v>
      </c>
      <c r="U571" s="18">
        <v>18136</v>
      </c>
      <c r="V571" s="18">
        <v>18136</v>
      </c>
      <c r="W571" s="18" t="s">
        <v>1396</v>
      </c>
      <c r="X571" s="77" t="s">
        <v>1397</v>
      </c>
      <c r="Y571" s="50">
        <f t="shared" si="136"/>
        <v>22586.33148250277</v>
      </c>
      <c r="Z571" s="36">
        <f t="shared" si="137"/>
        <v>35432.079680707422</v>
      </c>
      <c r="AA571" s="35">
        <f t="shared" si="138"/>
        <v>1.5687399128165644</v>
      </c>
      <c r="AB571" s="36">
        <f t="shared" si="139"/>
        <v>58018.411163210192</v>
      </c>
      <c r="AC571" s="36">
        <f t="shared" si="140"/>
        <v>-12845.748198204652</v>
      </c>
      <c r="AD571" s="18">
        <f t="shared" si="130"/>
        <v>13727</v>
      </c>
      <c r="AE571" s="18" t="str">
        <f t="shared" si="131"/>
        <v/>
      </c>
      <c r="AF571" s="18">
        <f t="shared" si="132"/>
        <v>14701</v>
      </c>
      <c r="AG571" s="18">
        <f t="shared" si="133"/>
        <v>16906</v>
      </c>
      <c r="AH571" s="18">
        <f t="shared" si="134"/>
        <v>18136</v>
      </c>
      <c r="AI571" s="102">
        <f t="shared" si="135"/>
        <v>15771.616952460396</v>
      </c>
      <c r="AJ571" s="39">
        <f t="shared" si="141"/>
        <v>2013.8716443706137</v>
      </c>
      <c r="AK571" s="35">
        <f t="shared" si="142"/>
        <v>0.127689611689209</v>
      </c>
      <c r="AL571" s="34"/>
      <c r="AM571" s="42"/>
    </row>
    <row r="572" spans="1:39" s="17" customFormat="1" ht="93" customHeight="1" x14ac:dyDescent="0.25">
      <c r="A572" s="81">
        <v>569</v>
      </c>
      <c r="B572" s="82" t="s">
        <v>646</v>
      </c>
      <c r="C572" s="82" t="s">
        <v>1302</v>
      </c>
      <c r="D572" s="83" t="s">
        <v>1391</v>
      </c>
      <c r="E572" s="64">
        <v>5925</v>
      </c>
      <c r="F572" s="65">
        <v>5925</v>
      </c>
      <c r="G572" s="25" t="s">
        <v>1392</v>
      </c>
      <c r="H572" s="52" t="s">
        <v>1393</v>
      </c>
      <c r="I572" s="62">
        <v>150000</v>
      </c>
      <c r="J572" s="66">
        <v>150000</v>
      </c>
      <c r="K572" s="28" t="s">
        <v>1394</v>
      </c>
      <c r="L572" s="55" t="s">
        <v>1395</v>
      </c>
      <c r="M572" s="67">
        <v>6346</v>
      </c>
      <c r="N572" s="68">
        <v>6346</v>
      </c>
      <c r="O572" s="25" t="s">
        <v>1398</v>
      </c>
      <c r="P572" s="75" t="s">
        <v>1399</v>
      </c>
      <c r="Q572" s="69">
        <v>7298</v>
      </c>
      <c r="R572" s="63">
        <v>7298</v>
      </c>
      <c r="S572" s="24" t="s">
        <v>80</v>
      </c>
      <c r="T572" s="54" t="s">
        <v>81</v>
      </c>
      <c r="U572" s="18">
        <v>7829</v>
      </c>
      <c r="V572" s="18">
        <v>7829</v>
      </c>
      <c r="W572" s="18" t="s">
        <v>1396</v>
      </c>
      <c r="X572" s="77" t="s">
        <v>1397</v>
      </c>
      <c r="Y572" s="50">
        <f t="shared" si="136"/>
        <v>12636.824868406577</v>
      </c>
      <c r="Z572" s="36">
        <f t="shared" si="137"/>
        <v>64023.279565326862</v>
      </c>
      <c r="AA572" s="35">
        <f t="shared" si="138"/>
        <v>5.0664055434836293</v>
      </c>
      <c r="AB572" s="36">
        <f t="shared" si="139"/>
        <v>76660.104433733446</v>
      </c>
      <c r="AC572" s="36">
        <f t="shared" si="140"/>
        <v>-51386.454696920286</v>
      </c>
      <c r="AD572" s="18">
        <f t="shared" si="130"/>
        <v>5925</v>
      </c>
      <c r="AE572" s="18" t="str">
        <f t="shared" si="131"/>
        <v/>
      </c>
      <c r="AF572" s="18">
        <f t="shared" si="132"/>
        <v>6346</v>
      </c>
      <c r="AG572" s="18">
        <f t="shared" si="133"/>
        <v>7298</v>
      </c>
      <c r="AH572" s="18">
        <f t="shared" si="134"/>
        <v>7829</v>
      </c>
      <c r="AI572" s="102">
        <f t="shared" si="135"/>
        <v>6808.0798941153616</v>
      </c>
      <c r="AJ572" s="39">
        <f t="shared" si="141"/>
        <v>869.63306438213738</v>
      </c>
      <c r="AK572" s="35">
        <f t="shared" si="142"/>
        <v>0.12773543758407041</v>
      </c>
      <c r="AL572" s="34"/>
      <c r="AM572" s="42"/>
    </row>
    <row r="573" spans="1:39" s="17" customFormat="1" ht="93" customHeight="1" x14ac:dyDescent="0.25">
      <c r="A573" s="81">
        <v>570</v>
      </c>
      <c r="B573" s="82" t="s">
        <v>647</v>
      </c>
      <c r="C573" s="82" t="s">
        <v>1303</v>
      </c>
      <c r="D573" s="83" t="s">
        <v>1391</v>
      </c>
      <c r="E573" s="64">
        <v>11862</v>
      </c>
      <c r="F573" s="65">
        <v>11862</v>
      </c>
      <c r="G573" s="25" t="s">
        <v>1392</v>
      </c>
      <c r="H573" s="52" t="s">
        <v>1393</v>
      </c>
      <c r="I573" s="62">
        <v>170000</v>
      </c>
      <c r="J573" s="66">
        <v>170000</v>
      </c>
      <c r="K573" s="28" t="s">
        <v>1394</v>
      </c>
      <c r="L573" s="55" t="s">
        <v>1395</v>
      </c>
      <c r="M573" s="67">
        <v>12704</v>
      </c>
      <c r="N573" s="68">
        <v>12704</v>
      </c>
      <c r="O573" s="25" t="s">
        <v>1398</v>
      </c>
      <c r="P573" s="75" t="s">
        <v>1399</v>
      </c>
      <c r="Q573" s="69">
        <v>14610</v>
      </c>
      <c r="R573" s="63">
        <v>14610</v>
      </c>
      <c r="S573" s="24" t="s">
        <v>80</v>
      </c>
      <c r="T573" s="54" t="s">
        <v>81</v>
      </c>
      <c r="U573" s="18">
        <v>15673</v>
      </c>
      <c r="V573" s="18">
        <v>15673</v>
      </c>
      <c r="W573" s="18" t="s">
        <v>1396</v>
      </c>
      <c r="X573" s="77" t="s">
        <v>1397</v>
      </c>
      <c r="Y573" s="50">
        <f t="shared" si="136"/>
        <v>22577.192459029986</v>
      </c>
      <c r="Z573" s="36">
        <f t="shared" si="137"/>
        <v>69910.262352533056</v>
      </c>
      <c r="AA573" s="35">
        <f t="shared" si="138"/>
        <v>3.096499375615311</v>
      </c>
      <c r="AB573" s="36">
        <f t="shared" si="139"/>
        <v>92487.454811563046</v>
      </c>
      <c r="AC573" s="36">
        <f t="shared" si="140"/>
        <v>-47333.069893503067</v>
      </c>
      <c r="AD573" s="18">
        <f t="shared" si="130"/>
        <v>11862</v>
      </c>
      <c r="AE573" s="18" t="str">
        <f t="shared" si="131"/>
        <v/>
      </c>
      <c r="AF573" s="18">
        <f t="shared" si="132"/>
        <v>12704</v>
      </c>
      <c r="AG573" s="18">
        <f t="shared" si="133"/>
        <v>14610</v>
      </c>
      <c r="AH573" s="18">
        <f t="shared" si="134"/>
        <v>15673</v>
      </c>
      <c r="AI573" s="102">
        <f t="shared" si="135"/>
        <v>13629.351389364721</v>
      </c>
      <c r="AJ573" s="39">
        <f t="shared" si="141"/>
        <v>1740.7363145136792</v>
      </c>
      <c r="AK573" s="35">
        <f t="shared" si="142"/>
        <v>0.12771967387032176</v>
      </c>
      <c r="AL573" s="34"/>
      <c r="AM573" s="42"/>
    </row>
    <row r="574" spans="1:39" s="17" customFormat="1" ht="93" customHeight="1" x14ac:dyDescent="0.25">
      <c r="A574" s="81">
        <v>571</v>
      </c>
      <c r="B574" s="82" t="s">
        <v>648</v>
      </c>
      <c r="C574" s="82" t="s">
        <v>1304</v>
      </c>
      <c r="D574" s="83" t="s">
        <v>1391</v>
      </c>
      <c r="E574" s="64">
        <v>87334</v>
      </c>
      <c r="F574" s="65">
        <v>87334</v>
      </c>
      <c r="G574" s="25" t="s">
        <v>1392</v>
      </c>
      <c r="H574" s="52" t="s">
        <v>1393</v>
      </c>
      <c r="I574" s="62">
        <v>200000</v>
      </c>
      <c r="J574" s="66">
        <v>200000</v>
      </c>
      <c r="K574" s="28" t="s">
        <v>1394</v>
      </c>
      <c r="L574" s="55" t="s">
        <v>1395</v>
      </c>
      <c r="M574" s="67">
        <v>93536</v>
      </c>
      <c r="N574" s="68">
        <v>93536</v>
      </c>
      <c r="O574" s="25" t="s">
        <v>1398</v>
      </c>
      <c r="P574" s="75" t="s">
        <v>1399</v>
      </c>
      <c r="Q574" s="69">
        <v>107566</v>
      </c>
      <c r="R574" s="63">
        <v>107566</v>
      </c>
      <c r="S574" s="24" t="s">
        <v>80</v>
      </c>
      <c r="T574" s="54" t="s">
        <v>81</v>
      </c>
      <c r="U574" s="18">
        <v>115390</v>
      </c>
      <c r="V574" s="18">
        <v>115390</v>
      </c>
      <c r="W574" s="18" t="s">
        <v>1396</v>
      </c>
      <c r="X574" s="77" t="s">
        <v>1397</v>
      </c>
      <c r="Y574" s="50">
        <f t="shared" si="136"/>
        <v>115187.9546424725</v>
      </c>
      <c r="Z574" s="36">
        <f t="shared" si="137"/>
        <v>45662.730023510427</v>
      </c>
      <c r="AA574" s="35">
        <f t="shared" si="138"/>
        <v>0.39641931454761248</v>
      </c>
      <c r="AB574" s="36">
        <f t="shared" si="139"/>
        <v>160850.68466598293</v>
      </c>
      <c r="AC574" s="36">
        <f t="shared" si="140"/>
        <v>69525.224618962064</v>
      </c>
      <c r="AD574" s="18">
        <f t="shared" si="130"/>
        <v>87334</v>
      </c>
      <c r="AE574" s="18" t="str">
        <f t="shared" si="131"/>
        <v/>
      </c>
      <c r="AF574" s="18">
        <f t="shared" si="132"/>
        <v>93536</v>
      </c>
      <c r="AG574" s="18">
        <f t="shared" si="133"/>
        <v>107566</v>
      </c>
      <c r="AH574" s="18">
        <f t="shared" si="134"/>
        <v>115390</v>
      </c>
      <c r="AI574" s="102">
        <f t="shared" si="135"/>
        <v>100346.29325188944</v>
      </c>
      <c r="AJ574" s="39">
        <f t="shared" si="141"/>
        <v>12814.675688444089</v>
      </c>
      <c r="AK574" s="35">
        <f t="shared" si="142"/>
        <v>0.12770452473293326</v>
      </c>
      <c r="AL574" s="34"/>
      <c r="AM574" s="42"/>
    </row>
    <row r="575" spans="1:39" s="17" customFormat="1" ht="93" customHeight="1" x14ac:dyDescent="0.25">
      <c r="A575" s="81">
        <v>572</v>
      </c>
      <c r="B575" s="82" t="s">
        <v>649</v>
      </c>
      <c r="C575" s="82" t="s">
        <v>1305</v>
      </c>
      <c r="D575" s="83" t="s">
        <v>1391</v>
      </c>
      <c r="E575" s="64">
        <v>19553</v>
      </c>
      <c r="F575" s="65">
        <v>19553</v>
      </c>
      <c r="G575" s="25" t="s">
        <v>1392</v>
      </c>
      <c r="H575" s="52" t="s">
        <v>1393</v>
      </c>
      <c r="I575" s="62">
        <v>30000</v>
      </c>
      <c r="J575" s="66">
        <v>30000</v>
      </c>
      <c r="K575" s="28" t="s">
        <v>1394</v>
      </c>
      <c r="L575" s="55" t="s">
        <v>1395</v>
      </c>
      <c r="M575" s="67">
        <v>20941</v>
      </c>
      <c r="N575" s="68">
        <v>20941</v>
      </c>
      <c r="O575" s="25" t="s">
        <v>1398</v>
      </c>
      <c r="P575" s="75" t="s">
        <v>1399</v>
      </c>
      <c r="Q575" s="69">
        <v>24083</v>
      </c>
      <c r="R575" s="63">
        <v>24083</v>
      </c>
      <c r="S575" s="24" t="s">
        <v>80</v>
      </c>
      <c r="T575" s="54" t="s">
        <v>81</v>
      </c>
      <c r="U575" s="18">
        <v>25834</v>
      </c>
      <c r="V575" s="18">
        <v>25834</v>
      </c>
      <c r="W575" s="18" t="s">
        <v>1396</v>
      </c>
      <c r="X575" s="77" t="s">
        <v>1397</v>
      </c>
      <c r="Y575" s="50">
        <f t="shared" si="136"/>
        <v>23803.831235452762</v>
      </c>
      <c r="Z575" s="36">
        <f t="shared" si="137"/>
        <v>4137.3285704667023</v>
      </c>
      <c r="AA575" s="35">
        <f t="shared" si="138"/>
        <v>0.17380935571012956</v>
      </c>
      <c r="AB575" s="36">
        <f t="shared" si="139"/>
        <v>27941.159805919466</v>
      </c>
      <c r="AC575" s="36">
        <f t="shared" si="140"/>
        <v>19666.502664986059</v>
      </c>
      <c r="AD575" s="18" t="str">
        <f t="shared" si="130"/>
        <v/>
      </c>
      <c r="AE575" s="18" t="str">
        <f t="shared" si="131"/>
        <v/>
      </c>
      <c r="AF575" s="18">
        <f t="shared" si="132"/>
        <v>20941</v>
      </c>
      <c r="AG575" s="18">
        <f t="shared" si="133"/>
        <v>24083</v>
      </c>
      <c r="AH575" s="18">
        <f t="shared" si="134"/>
        <v>25834</v>
      </c>
      <c r="AI575" s="102">
        <f t="shared" si="135"/>
        <v>23530.61180979136</v>
      </c>
      <c r="AJ575" s="39">
        <f t="shared" si="141"/>
        <v>2479.2342231691891</v>
      </c>
      <c r="AK575" s="35">
        <f t="shared" si="142"/>
        <v>0.10536208081668115</v>
      </c>
      <c r="AL575" s="34"/>
      <c r="AM575" s="42"/>
    </row>
    <row r="576" spans="1:39" s="17" customFormat="1" ht="93" customHeight="1" x14ac:dyDescent="0.25">
      <c r="A576" s="81">
        <v>573</v>
      </c>
      <c r="B576" s="82" t="s">
        <v>650</v>
      </c>
      <c r="C576" s="82" t="s">
        <v>1306</v>
      </c>
      <c r="D576" s="83" t="s">
        <v>1391</v>
      </c>
      <c r="E576" s="64">
        <v>24008</v>
      </c>
      <c r="F576" s="65">
        <v>24008</v>
      </c>
      <c r="G576" s="25" t="s">
        <v>1392</v>
      </c>
      <c r="H576" s="52" t="s">
        <v>1393</v>
      </c>
      <c r="I576" s="62">
        <v>50000</v>
      </c>
      <c r="J576" s="66">
        <v>50000</v>
      </c>
      <c r="K576" s="28" t="s">
        <v>1394</v>
      </c>
      <c r="L576" s="55" t="s">
        <v>1395</v>
      </c>
      <c r="M576" s="67">
        <v>25713</v>
      </c>
      <c r="N576" s="68">
        <v>25713</v>
      </c>
      <c r="O576" s="25" t="s">
        <v>1398</v>
      </c>
      <c r="P576" s="75" t="s">
        <v>1399</v>
      </c>
      <c r="Q576" s="69">
        <v>29570</v>
      </c>
      <c r="R576" s="63">
        <v>29570</v>
      </c>
      <c r="S576" s="24" t="s">
        <v>80</v>
      </c>
      <c r="T576" s="54" t="s">
        <v>81</v>
      </c>
      <c r="U576" s="18">
        <v>31721</v>
      </c>
      <c r="V576" s="18">
        <v>31721</v>
      </c>
      <c r="W576" s="18" t="s">
        <v>1396</v>
      </c>
      <c r="X576" s="77" t="s">
        <v>1397</v>
      </c>
      <c r="Y576" s="50">
        <f t="shared" si="136"/>
        <v>31069.580266470595</v>
      </c>
      <c r="Z576" s="36">
        <f t="shared" si="137"/>
        <v>10406.444460044937</v>
      </c>
      <c r="AA576" s="35">
        <f t="shared" si="138"/>
        <v>0.33493997571879897</v>
      </c>
      <c r="AB576" s="36">
        <f t="shared" si="139"/>
        <v>41476.024726515534</v>
      </c>
      <c r="AC576" s="36">
        <f t="shared" si="140"/>
        <v>20663.135806425656</v>
      </c>
      <c r="AD576" s="18">
        <f t="shared" si="130"/>
        <v>24008</v>
      </c>
      <c r="AE576" s="18" t="str">
        <f t="shared" si="131"/>
        <v/>
      </c>
      <c r="AF576" s="18">
        <f t="shared" si="132"/>
        <v>25713</v>
      </c>
      <c r="AG576" s="18">
        <f t="shared" si="133"/>
        <v>29570</v>
      </c>
      <c r="AH576" s="18">
        <f t="shared" si="134"/>
        <v>31721</v>
      </c>
      <c r="AI576" s="102">
        <f t="shared" si="135"/>
        <v>27585.23776862639</v>
      </c>
      <c r="AJ576" s="39">
        <f t="shared" si="141"/>
        <v>3522.9314498014292</v>
      </c>
      <c r="AK576" s="35">
        <f t="shared" si="142"/>
        <v>0.12771075164732407</v>
      </c>
      <c r="AL576" s="34"/>
      <c r="AM576" s="42"/>
    </row>
    <row r="577" spans="1:39" s="17" customFormat="1" ht="93" customHeight="1" x14ac:dyDescent="0.25">
      <c r="A577" s="81">
        <v>574</v>
      </c>
      <c r="B577" s="82" t="s">
        <v>651</v>
      </c>
      <c r="C577" s="82" t="s">
        <v>1307</v>
      </c>
      <c r="D577" s="83" t="s">
        <v>1391</v>
      </c>
      <c r="E577" s="64">
        <v>39977</v>
      </c>
      <c r="F577" s="65">
        <v>39977</v>
      </c>
      <c r="G577" s="25" t="s">
        <v>1392</v>
      </c>
      <c r="H577" s="52" t="s">
        <v>1393</v>
      </c>
      <c r="I577" s="62">
        <v>100000</v>
      </c>
      <c r="J577" s="66">
        <v>100000</v>
      </c>
      <c r="K577" s="28" t="s">
        <v>1394</v>
      </c>
      <c r="L577" s="55" t="s">
        <v>1395</v>
      </c>
      <c r="M577" s="67">
        <v>42816</v>
      </c>
      <c r="N577" s="68">
        <v>42816</v>
      </c>
      <c r="O577" s="25" t="s">
        <v>1398</v>
      </c>
      <c r="P577" s="75" t="s">
        <v>1399</v>
      </c>
      <c r="Q577" s="69">
        <v>49239</v>
      </c>
      <c r="R577" s="63">
        <v>49239</v>
      </c>
      <c r="S577" s="24" t="s">
        <v>80</v>
      </c>
      <c r="T577" s="54" t="s">
        <v>81</v>
      </c>
      <c r="U577" s="18">
        <v>52820</v>
      </c>
      <c r="V577" s="18">
        <v>52820</v>
      </c>
      <c r="W577" s="18" t="s">
        <v>1396</v>
      </c>
      <c r="X577" s="77" t="s">
        <v>1397</v>
      </c>
      <c r="Y577" s="50">
        <f t="shared" si="136"/>
        <v>53666.686597794403</v>
      </c>
      <c r="Z577" s="36">
        <f t="shared" si="137"/>
        <v>24584.901490549037</v>
      </c>
      <c r="AA577" s="35">
        <f t="shared" si="138"/>
        <v>0.45810358434834747</v>
      </c>
      <c r="AB577" s="36">
        <f t="shared" si="139"/>
        <v>78251.588088343444</v>
      </c>
      <c r="AC577" s="36">
        <f t="shared" si="140"/>
        <v>29081.785107245367</v>
      </c>
      <c r="AD577" s="18">
        <f t="shared" si="130"/>
        <v>39977</v>
      </c>
      <c r="AE577" s="18" t="str">
        <f t="shared" si="131"/>
        <v/>
      </c>
      <c r="AF577" s="18">
        <f t="shared" si="132"/>
        <v>42816</v>
      </c>
      <c r="AG577" s="18">
        <f t="shared" si="133"/>
        <v>49239</v>
      </c>
      <c r="AH577" s="18">
        <f t="shared" si="134"/>
        <v>52820</v>
      </c>
      <c r="AI577" s="102">
        <f t="shared" si="135"/>
        <v>45933.652259735485</v>
      </c>
      <c r="AJ577" s="39">
        <f t="shared" si="141"/>
        <v>5866.1864386783118</v>
      </c>
      <c r="AK577" s="35">
        <f t="shared" si="142"/>
        <v>0.127709993655795</v>
      </c>
      <c r="AL577" s="34"/>
      <c r="AM577" s="42"/>
    </row>
    <row r="578" spans="1:39" s="17" customFormat="1" ht="93" customHeight="1" x14ac:dyDescent="0.25">
      <c r="A578" s="81">
        <v>575</v>
      </c>
      <c r="B578" s="82" t="s">
        <v>652</v>
      </c>
      <c r="C578" s="82" t="s">
        <v>1308</v>
      </c>
      <c r="D578" s="83" t="s">
        <v>1391</v>
      </c>
      <c r="E578" s="64">
        <v>4634</v>
      </c>
      <c r="F578" s="65">
        <v>4634</v>
      </c>
      <c r="G578" s="25" t="s">
        <v>1392</v>
      </c>
      <c r="H578" s="52" t="s">
        <v>1393</v>
      </c>
      <c r="I578" s="62">
        <v>10000</v>
      </c>
      <c r="J578" s="66">
        <v>10000</v>
      </c>
      <c r="K578" s="28" t="s">
        <v>1394</v>
      </c>
      <c r="L578" s="55" t="s">
        <v>1395</v>
      </c>
      <c r="M578" s="67">
        <v>4963</v>
      </c>
      <c r="N578" s="68">
        <v>4963</v>
      </c>
      <c r="O578" s="25" t="s">
        <v>1398</v>
      </c>
      <c r="P578" s="75" t="s">
        <v>1399</v>
      </c>
      <c r="Q578" s="69">
        <v>5708</v>
      </c>
      <c r="R578" s="63">
        <v>5708</v>
      </c>
      <c r="S578" s="24" t="s">
        <v>80</v>
      </c>
      <c r="T578" s="54" t="s">
        <v>81</v>
      </c>
      <c r="U578" s="18">
        <v>6123</v>
      </c>
      <c r="V578" s="18">
        <v>6123</v>
      </c>
      <c r="W578" s="18" t="s">
        <v>1396</v>
      </c>
      <c r="X578" s="77" t="s">
        <v>1397</v>
      </c>
      <c r="Y578" s="50">
        <f t="shared" si="136"/>
        <v>6039.8994082451291</v>
      </c>
      <c r="Z578" s="36">
        <f t="shared" si="137"/>
        <v>2158.348975490293</v>
      </c>
      <c r="AA578" s="35">
        <f t="shared" si="138"/>
        <v>0.35734849698720289</v>
      </c>
      <c r="AB578" s="36">
        <f t="shared" si="139"/>
        <v>8198.248383735423</v>
      </c>
      <c r="AC578" s="36">
        <f t="shared" si="140"/>
        <v>3881.550432754836</v>
      </c>
      <c r="AD578" s="18">
        <f t="shared" si="130"/>
        <v>4634</v>
      </c>
      <c r="AE578" s="18" t="str">
        <f t="shared" si="131"/>
        <v/>
      </c>
      <c r="AF578" s="18">
        <f t="shared" si="132"/>
        <v>4963</v>
      </c>
      <c r="AG578" s="18">
        <f t="shared" si="133"/>
        <v>5708</v>
      </c>
      <c r="AH578" s="18">
        <f t="shared" si="134"/>
        <v>6123</v>
      </c>
      <c r="AI578" s="102">
        <f t="shared" si="135"/>
        <v>5324.6017692494797</v>
      </c>
      <c r="AJ578" s="39">
        <f t="shared" si="141"/>
        <v>680.17693776448107</v>
      </c>
      <c r="AK578" s="35">
        <f t="shared" si="142"/>
        <v>0.12774231148940068</v>
      </c>
      <c r="AL578" s="34"/>
      <c r="AM578" s="42"/>
    </row>
    <row r="579" spans="1:39" s="17" customFormat="1" ht="93" customHeight="1" x14ac:dyDescent="0.25">
      <c r="A579" s="81">
        <v>576</v>
      </c>
      <c r="B579" s="82" t="s">
        <v>653</v>
      </c>
      <c r="C579" s="82" t="s">
        <v>1309</v>
      </c>
      <c r="D579" s="83" t="s">
        <v>1391</v>
      </c>
      <c r="E579" s="64">
        <v>9485</v>
      </c>
      <c r="F579" s="65">
        <v>9485</v>
      </c>
      <c r="G579" s="25" t="s">
        <v>1392</v>
      </c>
      <c r="H579" s="52" t="s">
        <v>1393</v>
      </c>
      <c r="I579" s="62">
        <v>50000</v>
      </c>
      <c r="J579" s="66">
        <v>50000</v>
      </c>
      <c r="K579" s="28" t="s">
        <v>1394</v>
      </c>
      <c r="L579" s="55" t="s">
        <v>1395</v>
      </c>
      <c r="M579" s="67">
        <v>10158</v>
      </c>
      <c r="N579" s="68">
        <v>10158</v>
      </c>
      <c r="O579" s="25" t="s">
        <v>1398</v>
      </c>
      <c r="P579" s="75" t="s">
        <v>1399</v>
      </c>
      <c r="Q579" s="69">
        <v>11681</v>
      </c>
      <c r="R579" s="63">
        <v>11681</v>
      </c>
      <c r="S579" s="24" t="s">
        <v>80</v>
      </c>
      <c r="T579" s="54" t="s">
        <v>81</v>
      </c>
      <c r="U579" s="18">
        <v>12531</v>
      </c>
      <c r="V579" s="18">
        <v>12531</v>
      </c>
      <c r="W579" s="18" t="s">
        <v>1396</v>
      </c>
      <c r="X579" s="77" t="s">
        <v>1397</v>
      </c>
      <c r="Y579" s="50">
        <f t="shared" si="136"/>
        <v>14779.381523002599</v>
      </c>
      <c r="Z579" s="36">
        <f t="shared" si="137"/>
        <v>17499.069303822991</v>
      </c>
      <c r="AA579" s="35">
        <f t="shared" si="138"/>
        <v>1.1840190522578684</v>
      </c>
      <c r="AB579" s="36">
        <f t="shared" si="139"/>
        <v>32278.450826825589</v>
      </c>
      <c r="AC579" s="36">
        <f t="shared" si="140"/>
        <v>-2719.6877808203917</v>
      </c>
      <c r="AD579" s="18">
        <f t="shared" si="130"/>
        <v>9485</v>
      </c>
      <c r="AE579" s="18" t="str">
        <f t="shared" si="131"/>
        <v/>
      </c>
      <c r="AF579" s="18">
        <f t="shared" si="132"/>
        <v>10158</v>
      </c>
      <c r="AG579" s="18">
        <f t="shared" si="133"/>
        <v>11681</v>
      </c>
      <c r="AH579" s="18">
        <f t="shared" si="134"/>
        <v>12531</v>
      </c>
      <c r="AI579" s="102">
        <f t="shared" si="135"/>
        <v>10897.523755489126</v>
      </c>
      <c r="AJ579" s="39">
        <f t="shared" si="141"/>
        <v>1391.2410227323421</v>
      </c>
      <c r="AK579" s="35">
        <f t="shared" si="142"/>
        <v>0.12766579398659889</v>
      </c>
      <c r="AL579" s="34"/>
      <c r="AM579" s="42"/>
    </row>
    <row r="580" spans="1:39" s="17" customFormat="1" ht="93" customHeight="1" x14ac:dyDescent="0.25">
      <c r="A580" s="81">
        <v>577</v>
      </c>
      <c r="B580" s="82" t="s">
        <v>654</v>
      </c>
      <c r="C580" s="82" t="s">
        <v>1310</v>
      </c>
      <c r="D580" s="83" t="s">
        <v>1391</v>
      </c>
      <c r="E580" s="64">
        <v>44746</v>
      </c>
      <c r="F580" s="65">
        <v>44746</v>
      </c>
      <c r="G580" s="25" t="s">
        <v>1392</v>
      </c>
      <c r="H580" s="52" t="s">
        <v>1393</v>
      </c>
      <c r="I580" s="62">
        <v>80000</v>
      </c>
      <c r="J580" s="66">
        <v>80000</v>
      </c>
      <c r="K580" s="28" t="s">
        <v>1394</v>
      </c>
      <c r="L580" s="55" t="s">
        <v>1395</v>
      </c>
      <c r="M580" s="67">
        <v>47924</v>
      </c>
      <c r="N580" s="68">
        <v>47924</v>
      </c>
      <c r="O580" s="25" t="s">
        <v>1398</v>
      </c>
      <c r="P580" s="75" t="s">
        <v>1399</v>
      </c>
      <c r="Q580" s="69">
        <v>55113</v>
      </c>
      <c r="R580" s="63">
        <v>55113</v>
      </c>
      <c r="S580" s="24" t="s">
        <v>80</v>
      </c>
      <c r="T580" s="54" t="s">
        <v>81</v>
      </c>
      <c r="U580" s="18">
        <v>59122</v>
      </c>
      <c r="V580" s="18">
        <v>59122</v>
      </c>
      <c r="W580" s="18" t="s">
        <v>1396</v>
      </c>
      <c r="X580" s="77" t="s">
        <v>1397</v>
      </c>
      <c r="Y580" s="50">
        <f t="shared" si="136"/>
        <v>56166.852417361937</v>
      </c>
      <c r="Z580" s="36">
        <f t="shared" si="137"/>
        <v>13864.271888563064</v>
      </c>
      <c r="AA580" s="35">
        <f t="shared" si="138"/>
        <v>0.24684081966247817</v>
      </c>
      <c r="AB580" s="36">
        <f t="shared" si="139"/>
        <v>70031.124305924997</v>
      </c>
      <c r="AC580" s="36">
        <f t="shared" si="140"/>
        <v>42302.580528798877</v>
      </c>
      <c r="AD580" s="18">
        <f t="shared" si="130"/>
        <v>44746</v>
      </c>
      <c r="AE580" s="18" t="str">
        <f t="shared" si="131"/>
        <v/>
      </c>
      <c r="AF580" s="18">
        <f t="shared" si="132"/>
        <v>47924</v>
      </c>
      <c r="AG580" s="18">
        <f t="shared" si="133"/>
        <v>55113</v>
      </c>
      <c r="AH580" s="18">
        <f t="shared" si="134"/>
        <v>59122</v>
      </c>
      <c r="AI580" s="102">
        <f t="shared" si="135"/>
        <v>51413.552326502453</v>
      </c>
      <c r="AJ580" s="39">
        <f t="shared" si="141"/>
        <v>6566.2822751284966</v>
      </c>
      <c r="AK580" s="35">
        <f t="shared" si="142"/>
        <v>0.12771500855317744</v>
      </c>
      <c r="AL580" s="34"/>
      <c r="AM580" s="42"/>
    </row>
    <row r="581" spans="1:39" s="17" customFormat="1" ht="93" customHeight="1" x14ac:dyDescent="0.25">
      <c r="A581" s="81">
        <v>578</v>
      </c>
      <c r="B581" s="82" t="s">
        <v>655</v>
      </c>
      <c r="C581" s="82" t="s">
        <v>1311</v>
      </c>
      <c r="D581" s="83" t="s">
        <v>1391</v>
      </c>
      <c r="E581" s="64">
        <v>68000</v>
      </c>
      <c r="F581" s="65">
        <v>68000</v>
      </c>
      <c r="G581" s="25" t="s">
        <v>1392</v>
      </c>
      <c r="H581" s="52" t="s">
        <v>1393</v>
      </c>
      <c r="I581" s="62">
        <v>200000</v>
      </c>
      <c r="J581" s="66">
        <v>200000</v>
      </c>
      <c r="K581" s="28" t="s">
        <v>1394</v>
      </c>
      <c r="L581" s="55" t="s">
        <v>1395</v>
      </c>
      <c r="M581" s="67">
        <v>72829</v>
      </c>
      <c r="N581" s="68">
        <v>72829</v>
      </c>
      <c r="O581" s="25" t="s">
        <v>1398</v>
      </c>
      <c r="P581" s="75" t="s">
        <v>1399</v>
      </c>
      <c r="Q581" s="69">
        <v>83754</v>
      </c>
      <c r="R581" s="63">
        <v>83754</v>
      </c>
      <c r="S581" s="24" t="s">
        <v>80</v>
      </c>
      <c r="T581" s="54" t="s">
        <v>81</v>
      </c>
      <c r="U581" s="18">
        <v>89845</v>
      </c>
      <c r="V581" s="18">
        <v>89845</v>
      </c>
      <c r="W581" s="18" t="s">
        <v>1396</v>
      </c>
      <c r="X581" s="77" t="s">
        <v>1397</v>
      </c>
      <c r="Y581" s="50">
        <f t="shared" si="136"/>
        <v>94290.63166974693</v>
      </c>
      <c r="Z581" s="36">
        <f t="shared" si="137"/>
        <v>54972.007297350887</v>
      </c>
      <c r="AA581" s="35">
        <f t="shared" si="138"/>
        <v>0.58300603489316327</v>
      </c>
      <c r="AB581" s="36">
        <f t="shared" si="139"/>
        <v>149262.63896709782</v>
      </c>
      <c r="AC581" s="36">
        <f t="shared" si="140"/>
        <v>39318.624372396043</v>
      </c>
      <c r="AD581" s="18">
        <f t="shared" si="130"/>
        <v>68000</v>
      </c>
      <c r="AE581" s="18" t="str">
        <f t="shared" si="131"/>
        <v/>
      </c>
      <c r="AF581" s="18">
        <f t="shared" si="132"/>
        <v>72829</v>
      </c>
      <c r="AG581" s="18">
        <f t="shared" si="133"/>
        <v>83754</v>
      </c>
      <c r="AH581" s="18">
        <f t="shared" si="134"/>
        <v>89845</v>
      </c>
      <c r="AI581" s="102">
        <f t="shared" si="135"/>
        <v>78131.863477582039</v>
      </c>
      <c r="AJ581" s="39">
        <f t="shared" si="141"/>
        <v>9977.9421057985037</v>
      </c>
      <c r="AK581" s="35">
        <f t="shared" si="142"/>
        <v>0.12770643962256734</v>
      </c>
      <c r="AL581" s="34"/>
      <c r="AM581" s="42"/>
    </row>
    <row r="582" spans="1:39" s="17" customFormat="1" ht="93" customHeight="1" x14ac:dyDescent="0.25">
      <c r="A582" s="81">
        <v>579</v>
      </c>
      <c r="B582" s="82" t="s">
        <v>656</v>
      </c>
      <c r="C582" s="82" t="s">
        <v>1312</v>
      </c>
      <c r="D582" s="83" t="s">
        <v>1391</v>
      </c>
      <c r="E582" s="64">
        <v>7508</v>
      </c>
      <c r="F582" s="65">
        <v>7508</v>
      </c>
      <c r="G582" s="25" t="s">
        <v>1392</v>
      </c>
      <c r="H582" s="52" t="s">
        <v>1393</v>
      </c>
      <c r="I582" s="62">
        <v>20000</v>
      </c>
      <c r="J582" s="66">
        <v>20000</v>
      </c>
      <c r="K582" s="28" t="s">
        <v>1394</v>
      </c>
      <c r="L582" s="55" t="s">
        <v>1395</v>
      </c>
      <c r="M582" s="67">
        <v>8041</v>
      </c>
      <c r="N582" s="68">
        <v>8041</v>
      </c>
      <c r="O582" s="25" t="s">
        <v>1398</v>
      </c>
      <c r="P582" s="75" t="s">
        <v>1399</v>
      </c>
      <c r="Q582" s="69">
        <v>9247</v>
      </c>
      <c r="R582" s="63">
        <v>9247</v>
      </c>
      <c r="S582" s="24" t="s">
        <v>80</v>
      </c>
      <c r="T582" s="54" t="s">
        <v>81</v>
      </c>
      <c r="U582" s="18">
        <v>9920</v>
      </c>
      <c r="V582" s="18">
        <v>9920</v>
      </c>
      <c r="W582" s="18" t="s">
        <v>1396</v>
      </c>
      <c r="X582" s="77" t="s">
        <v>1397</v>
      </c>
      <c r="Y582" s="50">
        <f t="shared" si="136"/>
        <v>10206.46546244443</v>
      </c>
      <c r="Z582" s="36">
        <f t="shared" si="137"/>
        <v>5152.0147224168513</v>
      </c>
      <c r="AA582" s="35">
        <f t="shared" si="138"/>
        <v>0.50477951856831671</v>
      </c>
      <c r="AB582" s="36">
        <f t="shared" si="139"/>
        <v>15358.480184861281</v>
      </c>
      <c r="AC582" s="36">
        <f t="shared" si="140"/>
        <v>5054.4507400275788</v>
      </c>
      <c r="AD582" s="18">
        <f t="shared" si="130"/>
        <v>7508</v>
      </c>
      <c r="AE582" s="18" t="str">
        <f t="shared" si="131"/>
        <v/>
      </c>
      <c r="AF582" s="18">
        <f t="shared" si="132"/>
        <v>8041</v>
      </c>
      <c r="AG582" s="18">
        <f t="shared" si="133"/>
        <v>9247</v>
      </c>
      <c r="AH582" s="18">
        <f t="shared" si="134"/>
        <v>9920</v>
      </c>
      <c r="AI582" s="102">
        <f t="shared" si="135"/>
        <v>8626.5414608344672</v>
      </c>
      <c r="AJ582" s="39">
        <f t="shared" si="141"/>
        <v>1101.6638930877843</v>
      </c>
      <c r="AK582" s="35">
        <f t="shared" si="142"/>
        <v>0.12770632333820808</v>
      </c>
      <c r="AL582" s="34"/>
      <c r="AM582" s="42"/>
    </row>
    <row r="583" spans="1:39" s="17" customFormat="1" ht="93" customHeight="1" x14ac:dyDescent="0.25">
      <c r="A583" s="81">
        <v>580</v>
      </c>
      <c r="B583" s="82" t="s">
        <v>657</v>
      </c>
      <c r="C583" s="82" t="s">
        <v>1313</v>
      </c>
      <c r="D583" s="83" t="s">
        <v>1391</v>
      </c>
      <c r="E583" s="64">
        <v>42861</v>
      </c>
      <c r="F583" s="65">
        <v>42861</v>
      </c>
      <c r="G583" s="25" t="s">
        <v>1392</v>
      </c>
      <c r="H583" s="52" t="s">
        <v>1393</v>
      </c>
      <c r="I583" s="62">
        <v>150000</v>
      </c>
      <c r="J583" s="66">
        <v>150000</v>
      </c>
      <c r="K583" s="28" t="s">
        <v>1394</v>
      </c>
      <c r="L583" s="55" t="s">
        <v>1395</v>
      </c>
      <c r="M583" s="67">
        <v>45906</v>
      </c>
      <c r="N583" s="68">
        <v>45906</v>
      </c>
      <c r="O583" s="25" t="s">
        <v>1398</v>
      </c>
      <c r="P583" s="75" t="s">
        <v>1399</v>
      </c>
      <c r="Q583" s="69">
        <v>52792</v>
      </c>
      <c r="R583" s="63">
        <v>52792</v>
      </c>
      <c r="S583" s="24" t="s">
        <v>80</v>
      </c>
      <c r="T583" s="54" t="s">
        <v>81</v>
      </c>
      <c r="U583" s="18">
        <v>56631</v>
      </c>
      <c r="V583" s="18">
        <v>56631</v>
      </c>
      <c r="W583" s="18" t="s">
        <v>1396</v>
      </c>
      <c r="X583" s="77" t="s">
        <v>1397</v>
      </c>
      <c r="Y583" s="50">
        <f t="shared" si="136"/>
        <v>61535.972907294483</v>
      </c>
      <c r="Z583" s="36">
        <f t="shared" si="137"/>
        <v>45252.724674874553</v>
      </c>
      <c r="AA583" s="35">
        <f t="shared" si="138"/>
        <v>0.7353865151859863</v>
      </c>
      <c r="AB583" s="36">
        <f t="shared" si="139"/>
        <v>106788.69758216903</v>
      </c>
      <c r="AC583" s="36">
        <f t="shared" si="140"/>
        <v>16283.24823241993</v>
      </c>
      <c r="AD583" s="18">
        <f t="shared" si="130"/>
        <v>42861</v>
      </c>
      <c r="AE583" s="18" t="str">
        <f t="shared" si="131"/>
        <v/>
      </c>
      <c r="AF583" s="18">
        <f t="shared" si="132"/>
        <v>45906</v>
      </c>
      <c r="AG583" s="18">
        <f t="shared" si="133"/>
        <v>52792</v>
      </c>
      <c r="AH583" s="18">
        <f t="shared" si="134"/>
        <v>56631</v>
      </c>
      <c r="AI583" s="102">
        <f t="shared" si="135"/>
        <v>49247.991639399865</v>
      </c>
      <c r="AJ583" s="39">
        <f t="shared" si="141"/>
        <v>6289.4768462885686</v>
      </c>
      <c r="AK583" s="35">
        <f t="shared" si="142"/>
        <v>0.12771032151607173</v>
      </c>
      <c r="AL583" s="34"/>
      <c r="AM583" s="42"/>
    </row>
    <row r="584" spans="1:39" s="17" customFormat="1" ht="93" customHeight="1" x14ac:dyDescent="0.25">
      <c r="A584" s="81">
        <v>581</v>
      </c>
      <c r="B584" s="82" t="s">
        <v>658</v>
      </c>
      <c r="C584" s="82" t="s">
        <v>1314</v>
      </c>
      <c r="D584" s="83" t="s">
        <v>1391</v>
      </c>
      <c r="E584" s="64">
        <v>73920</v>
      </c>
      <c r="F584" s="65">
        <v>73920</v>
      </c>
      <c r="G584" s="25" t="s">
        <v>1392</v>
      </c>
      <c r="H584" s="52" t="s">
        <v>1393</v>
      </c>
      <c r="I584" s="62">
        <v>250000</v>
      </c>
      <c r="J584" s="66">
        <v>250000</v>
      </c>
      <c r="K584" s="28" t="s">
        <v>1394</v>
      </c>
      <c r="L584" s="55" t="s">
        <v>1395</v>
      </c>
      <c r="M584" s="67">
        <v>79169</v>
      </c>
      <c r="N584" s="68">
        <v>79169</v>
      </c>
      <c r="O584" s="25" t="s">
        <v>1398</v>
      </c>
      <c r="P584" s="75" t="s">
        <v>1399</v>
      </c>
      <c r="Q584" s="69">
        <v>91045</v>
      </c>
      <c r="R584" s="63">
        <v>91045</v>
      </c>
      <c r="S584" s="24" t="s">
        <v>80</v>
      </c>
      <c r="T584" s="54" t="s">
        <v>81</v>
      </c>
      <c r="U584" s="18">
        <v>97667</v>
      </c>
      <c r="V584" s="18">
        <v>97667</v>
      </c>
      <c r="W584" s="18" t="s">
        <v>1396</v>
      </c>
      <c r="X584" s="77" t="s">
        <v>1397</v>
      </c>
      <c r="Y584" s="50">
        <f t="shared" si="136"/>
        <v>105402.8162373415</v>
      </c>
      <c r="Z584" s="36">
        <f t="shared" si="137"/>
        <v>74185.994558946244</v>
      </c>
      <c r="AA584" s="35">
        <f t="shared" si="138"/>
        <v>0.70383313470389097</v>
      </c>
      <c r="AB584" s="36">
        <f t="shared" si="139"/>
        <v>179588.81079628773</v>
      </c>
      <c r="AC584" s="36">
        <f t="shared" si="140"/>
        <v>31216.821678395252</v>
      </c>
      <c r="AD584" s="18">
        <f t="shared" si="130"/>
        <v>73920</v>
      </c>
      <c r="AE584" s="18" t="str">
        <f t="shared" si="131"/>
        <v/>
      </c>
      <c r="AF584" s="18">
        <f t="shared" si="132"/>
        <v>79169</v>
      </c>
      <c r="AG584" s="18">
        <f t="shared" si="133"/>
        <v>91045</v>
      </c>
      <c r="AH584" s="18">
        <f t="shared" si="134"/>
        <v>97667</v>
      </c>
      <c r="AI584" s="102">
        <f t="shared" si="135"/>
        <v>84933.743527639512</v>
      </c>
      <c r="AJ584" s="39">
        <f t="shared" si="141"/>
        <v>10846.673449342275</v>
      </c>
      <c r="AK584" s="35">
        <f t="shared" si="142"/>
        <v>0.12770746936183855</v>
      </c>
      <c r="AL584" s="34"/>
      <c r="AM584" s="42"/>
    </row>
    <row r="585" spans="1:39" s="17" customFormat="1" ht="93" customHeight="1" x14ac:dyDescent="0.25">
      <c r="A585" s="81">
        <v>582</v>
      </c>
      <c r="B585" s="82" t="s">
        <v>659</v>
      </c>
      <c r="C585" s="82" t="s">
        <v>1315</v>
      </c>
      <c r="D585" s="83" t="s">
        <v>1391</v>
      </c>
      <c r="E585" s="64">
        <v>27301</v>
      </c>
      <c r="F585" s="65">
        <v>27301</v>
      </c>
      <c r="G585" s="25" t="s">
        <v>1392</v>
      </c>
      <c r="H585" s="52" t="s">
        <v>1393</v>
      </c>
      <c r="I585" s="62">
        <v>100000</v>
      </c>
      <c r="J585" s="66">
        <v>100000</v>
      </c>
      <c r="K585" s="28" t="s">
        <v>1394</v>
      </c>
      <c r="L585" s="55" t="s">
        <v>1395</v>
      </c>
      <c r="M585" s="67">
        <v>29240</v>
      </c>
      <c r="N585" s="68">
        <v>29240</v>
      </c>
      <c r="O585" s="25" t="s">
        <v>1398</v>
      </c>
      <c r="P585" s="75" t="s">
        <v>1399</v>
      </c>
      <c r="Q585" s="69">
        <v>33626</v>
      </c>
      <c r="R585" s="63">
        <v>33626</v>
      </c>
      <c r="S585" s="24" t="s">
        <v>80</v>
      </c>
      <c r="T585" s="54" t="s">
        <v>81</v>
      </c>
      <c r="U585" s="18">
        <v>36071</v>
      </c>
      <c r="V585" s="18">
        <v>36071</v>
      </c>
      <c r="W585" s="18" t="s">
        <v>1396</v>
      </c>
      <c r="X585" s="77" t="s">
        <v>1397</v>
      </c>
      <c r="Y585" s="50">
        <f t="shared" si="136"/>
        <v>39554.678859936277</v>
      </c>
      <c r="Z585" s="36">
        <f t="shared" si="137"/>
        <v>30803.492452967086</v>
      </c>
      <c r="AA585" s="35">
        <f t="shared" si="138"/>
        <v>0.77875723784897166</v>
      </c>
      <c r="AB585" s="36">
        <f t="shared" si="139"/>
        <v>70358.17131290336</v>
      </c>
      <c r="AC585" s="36">
        <f t="shared" si="140"/>
        <v>8751.186406969191</v>
      </c>
      <c r="AD585" s="18">
        <f t="shared" ref="AD585:AD648" si="143">IF(((IF(AND(F585&lt;=$AB585,F585&gt;=$AC585),F585,""))&lt;=0),"",(IF(AND(F585&lt;=$AB585,F585&gt;=$AC585),F585,"")))</f>
        <v>27301</v>
      </c>
      <c r="AE585" s="18" t="str">
        <f t="shared" ref="AE585:AE648" si="144">IF(((IF(AND(J585&lt;=$AB585,J585&gt;=$AC585),J585,""))&lt;=0),"",(IF(AND(J585&lt;=$AB585,J585&gt;=$AC585),J585,"")))</f>
        <v/>
      </c>
      <c r="AF585" s="18">
        <f t="shared" ref="AF585:AF648" si="145">IF(((IF(AND(N585&lt;=$AB585,N585&gt;=$AC585),N585,""))&lt;=0),"",(IF(AND(N585&lt;=$AB585,N585&gt;=$AC585),N585,"")))</f>
        <v>29240</v>
      </c>
      <c r="AG585" s="18">
        <f t="shared" ref="AG585:AG648" si="146">IF(((IF(AND(R585&lt;=$AB585,R585&gt;=$AC585),R585,""))&lt;=0),"",(IF(AND(R585&lt;=$AB585,R585&gt;=$AC585),R585,"")))</f>
        <v>33626</v>
      </c>
      <c r="AH585" s="18">
        <f t="shared" ref="AH585:AH648" si="147">IF(((IF(AND(V585&lt;=$AB585,V585&gt;=$AC585),V585,""))&lt;=0),"",(IF(AND(V585&lt;=$AB585,V585&gt;=$AC585),V585,"")))</f>
        <v>36071</v>
      </c>
      <c r="AI585" s="102">
        <f t="shared" ref="AI585:AI648" si="148">GEOMEAN(AD585:AH585)</f>
        <v>31368.758347319344</v>
      </c>
      <c r="AJ585" s="39">
        <f t="shared" si="141"/>
        <v>4005.7856907228575</v>
      </c>
      <c r="AK585" s="35">
        <f t="shared" si="142"/>
        <v>0.12769984856812724</v>
      </c>
      <c r="AL585" s="34"/>
      <c r="AM585" s="42"/>
    </row>
    <row r="586" spans="1:39" s="17" customFormat="1" ht="93" customHeight="1" x14ac:dyDescent="0.25">
      <c r="A586" s="81">
        <v>583</v>
      </c>
      <c r="B586" s="82" t="s">
        <v>660</v>
      </c>
      <c r="C586" s="82" t="s">
        <v>1316</v>
      </c>
      <c r="D586" s="83" t="s">
        <v>1391</v>
      </c>
      <c r="E586" s="64">
        <v>38142</v>
      </c>
      <c r="F586" s="65">
        <v>38142</v>
      </c>
      <c r="G586" s="25" t="s">
        <v>1392</v>
      </c>
      <c r="H586" s="52" t="s">
        <v>1393</v>
      </c>
      <c r="I586" s="62">
        <v>250000</v>
      </c>
      <c r="J586" s="66">
        <v>250000</v>
      </c>
      <c r="K586" s="28" t="s">
        <v>1394</v>
      </c>
      <c r="L586" s="55" t="s">
        <v>1395</v>
      </c>
      <c r="M586" s="67">
        <v>40852</v>
      </c>
      <c r="N586" s="68">
        <v>40852</v>
      </c>
      <c r="O586" s="25" t="s">
        <v>1398</v>
      </c>
      <c r="P586" s="75" t="s">
        <v>1399</v>
      </c>
      <c r="Q586" s="69">
        <v>46979</v>
      </c>
      <c r="R586" s="63">
        <v>46979</v>
      </c>
      <c r="S586" s="24" t="s">
        <v>80</v>
      </c>
      <c r="T586" s="54" t="s">
        <v>81</v>
      </c>
      <c r="U586" s="18">
        <v>50396</v>
      </c>
      <c r="V586" s="18">
        <v>50396</v>
      </c>
      <c r="W586" s="18" t="s">
        <v>1396</v>
      </c>
      <c r="X586" s="77" t="s">
        <v>1397</v>
      </c>
      <c r="Y586" s="50">
        <f t="shared" si="136"/>
        <v>62082.804286276114</v>
      </c>
      <c r="Z586" s="36">
        <f t="shared" si="137"/>
        <v>92212.223285202272</v>
      </c>
      <c r="AA586" s="35">
        <f t="shared" si="138"/>
        <v>1.4853102134367744</v>
      </c>
      <c r="AB586" s="36">
        <f t="shared" si="139"/>
        <v>154295.02757147839</v>
      </c>
      <c r="AC586" s="36">
        <f t="shared" si="140"/>
        <v>-30129.418998926158</v>
      </c>
      <c r="AD586" s="18">
        <f t="shared" si="143"/>
        <v>38142</v>
      </c>
      <c r="AE586" s="18" t="str">
        <f t="shared" si="144"/>
        <v/>
      </c>
      <c r="AF586" s="18">
        <f t="shared" si="145"/>
        <v>40852</v>
      </c>
      <c r="AG586" s="18">
        <f t="shared" si="146"/>
        <v>46979</v>
      </c>
      <c r="AH586" s="18">
        <f t="shared" si="147"/>
        <v>50396</v>
      </c>
      <c r="AI586" s="102">
        <f t="shared" si="148"/>
        <v>43825.72962514119</v>
      </c>
      <c r="AJ586" s="39">
        <f t="shared" si="141"/>
        <v>5596.8826070113946</v>
      </c>
      <c r="AK586" s="35">
        <f t="shared" si="142"/>
        <v>0.12770768803813984</v>
      </c>
      <c r="AL586" s="34"/>
      <c r="AM586" s="42"/>
    </row>
    <row r="587" spans="1:39" s="17" customFormat="1" ht="93" customHeight="1" x14ac:dyDescent="0.25">
      <c r="A587" s="81">
        <v>584</v>
      </c>
      <c r="B587" s="82" t="s">
        <v>661</v>
      </c>
      <c r="C587" s="82" t="s">
        <v>1317</v>
      </c>
      <c r="D587" s="83" t="s">
        <v>1391</v>
      </c>
      <c r="E587" s="64">
        <v>123176</v>
      </c>
      <c r="F587" s="65">
        <v>123176</v>
      </c>
      <c r="G587" s="25" t="s">
        <v>1392</v>
      </c>
      <c r="H587" s="52" t="s">
        <v>1393</v>
      </c>
      <c r="I587" s="62">
        <v>350000</v>
      </c>
      <c r="J587" s="66">
        <v>350000</v>
      </c>
      <c r="K587" s="28" t="s">
        <v>1394</v>
      </c>
      <c r="L587" s="55" t="s">
        <v>1395</v>
      </c>
      <c r="M587" s="67">
        <v>131924</v>
      </c>
      <c r="N587" s="68">
        <v>131924</v>
      </c>
      <c r="O587" s="25" t="s">
        <v>1398</v>
      </c>
      <c r="P587" s="75" t="s">
        <v>1399</v>
      </c>
      <c r="Q587" s="69">
        <v>151712</v>
      </c>
      <c r="R587" s="63">
        <v>151712</v>
      </c>
      <c r="S587" s="24" t="s">
        <v>80</v>
      </c>
      <c r="T587" s="54" t="s">
        <v>81</v>
      </c>
      <c r="U587" s="18">
        <v>162747</v>
      </c>
      <c r="V587" s="18">
        <v>162747</v>
      </c>
      <c r="W587" s="18" t="s">
        <v>1396</v>
      </c>
      <c r="X587" s="77" t="s">
        <v>1397</v>
      </c>
      <c r="Y587" s="50">
        <f t="shared" si="136"/>
        <v>169625.12295419318</v>
      </c>
      <c r="Z587" s="36">
        <f t="shared" si="137"/>
        <v>94156.299322987397</v>
      </c>
      <c r="AA587" s="35">
        <f t="shared" si="138"/>
        <v>0.55508463418130616</v>
      </c>
      <c r="AB587" s="36">
        <f t="shared" si="139"/>
        <v>263781.42227718059</v>
      </c>
      <c r="AC587" s="36">
        <f t="shared" si="140"/>
        <v>75468.823631205785</v>
      </c>
      <c r="AD587" s="18">
        <f t="shared" si="143"/>
        <v>123176</v>
      </c>
      <c r="AE587" s="18" t="str">
        <f t="shared" si="144"/>
        <v/>
      </c>
      <c r="AF587" s="18">
        <f t="shared" si="145"/>
        <v>131924</v>
      </c>
      <c r="AG587" s="18">
        <f t="shared" si="146"/>
        <v>151712</v>
      </c>
      <c r="AH587" s="18">
        <f t="shared" si="147"/>
        <v>162747</v>
      </c>
      <c r="AI587" s="102">
        <f t="shared" si="148"/>
        <v>141529.08804029983</v>
      </c>
      <c r="AJ587" s="39">
        <f t="shared" si="141"/>
        <v>18074.125933222884</v>
      </c>
      <c r="AK587" s="35">
        <f t="shared" si="142"/>
        <v>0.12770608631404698</v>
      </c>
      <c r="AL587" s="34"/>
      <c r="AM587" s="42"/>
    </row>
    <row r="588" spans="1:39" s="17" customFormat="1" ht="93" customHeight="1" x14ac:dyDescent="0.25">
      <c r="A588" s="81">
        <v>585</v>
      </c>
      <c r="B588" s="82" t="s">
        <v>662</v>
      </c>
      <c r="C588" s="82" t="s">
        <v>1318</v>
      </c>
      <c r="D588" s="83" t="s">
        <v>1391</v>
      </c>
      <c r="E588" s="64">
        <v>43305</v>
      </c>
      <c r="F588" s="65">
        <v>43305</v>
      </c>
      <c r="G588" s="25" t="s">
        <v>1392</v>
      </c>
      <c r="H588" s="52" t="s">
        <v>1393</v>
      </c>
      <c r="I588" s="62">
        <v>100000</v>
      </c>
      <c r="J588" s="66">
        <v>100000</v>
      </c>
      <c r="K588" s="28" t="s">
        <v>1394</v>
      </c>
      <c r="L588" s="55" t="s">
        <v>1395</v>
      </c>
      <c r="M588" s="67">
        <v>46380</v>
      </c>
      <c r="N588" s="68">
        <v>46380</v>
      </c>
      <c r="O588" s="25" t="s">
        <v>1398</v>
      </c>
      <c r="P588" s="75" t="s">
        <v>1399</v>
      </c>
      <c r="Q588" s="69">
        <v>53338</v>
      </c>
      <c r="R588" s="63">
        <v>53338</v>
      </c>
      <c r="S588" s="24" t="s">
        <v>80</v>
      </c>
      <c r="T588" s="54" t="s">
        <v>81</v>
      </c>
      <c r="U588" s="18">
        <v>57217</v>
      </c>
      <c r="V588" s="18">
        <v>57217</v>
      </c>
      <c r="W588" s="18" t="s">
        <v>1396</v>
      </c>
      <c r="X588" s="77" t="s">
        <v>1397</v>
      </c>
      <c r="Y588" s="50">
        <f t="shared" si="136"/>
        <v>57211.866883850053</v>
      </c>
      <c r="Z588" s="36">
        <f t="shared" si="137"/>
        <v>23001.865348271214</v>
      </c>
      <c r="AA588" s="35">
        <f t="shared" si="138"/>
        <v>0.40204710318173964</v>
      </c>
      <c r="AB588" s="36">
        <f t="shared" si="139"/>
        <v>80213.73223212127</v>
      </c>
      <c r="AC588" s="36">
        <f t="shared" si="140"/>
        <v>34210.001535578835</v>
      </c>
      <c r="AD588" s="18">
        <f t="shared" si="143"/>
        <v>43305</v>
      </c>
      <c r="AE588" s="18" t="str">
        <f t="shared" si="144"/>
        <v/>
      </c>
      <c r="AF588" s="18">
        <f t="shared" si="145"/>
        <v>46380</v>
      </c>
      <c r="AG588" s="18">
        <f t="shared" si="146"/>
        <v>53338</v>
      </c>
      <c r="AH588" s="18">
        <f t="shared" si="147"/>
        <v>57217</v>
      </c>
      <c r="AI588" s="102">
        <f t="shared" si="148"/>
        <v>49757.396620569343</v>
      </c>
      <c r="AJ588" s="39">
        <f t="shared" si="141"/>
        <v>6354.5353357529875</v>
      </c>
      <c r="AK588" s="35">
        <f t="shared" si="142"/>
        <v>0.12771036604286626</v>
      </c>
      <c r="AL588" s="34"/>
      <c r="AM588" s="42"/>
    </row>
    <row r="589" spans="1:39" s="17" customFormat="1" ht="93" customHeight="1" x14ac:dyDescent="0.25">
      <c r="A589" s="81">
        <v>586</v>
      </c>
      <c r="B589" s="82" t="s">
        <v>663</v>
      </c>
      <c r="C589" s="82" t="s">
        <v>1319</v>
      </c>
      <c r="D589" s="83" t="s">
        <v>1391</v>
      </c>
      <c r="E589" s="64">
        <v>8572</v>
      </c>
      <c r="F589" s="65">
        <v>8572</v>
      </c>
      <c r="G589" s="25" t="s">
        <v>1392</v>
      </c>
      <c r="H589" s="52" t="s">
        <v>1393</v>
      </c>
      <c r="I589" s="62">
        <v>30000</v>
      </c>
      <c r="J589" s="66">
        <v>30000</v>
      </c>
      <c r="K589" s="28" t="s">
        <v>1394</v>
      </c>
      <c r="L589" s="55" t="s">
        <v>1395</v>
      </c>
      <c r="M589" s="67">
        <v>9181</v>
      </c>
      <c r="N589" s="68">
        <v>9181</v>
      </c>
      <c r="O589" s="25" t="s">
        <v>1398</v>
      </c>
      <c r="P589" s="75" t="s">
        <v>1399</v>
      </c>
      <c r="Q589" s="69">
        <v>10559</v>
      </c>
      <c r="R589" s="63">
        <v>10559</v>
      </c>
      <c r="S589" s="24" t="s">
        <v>80</v>
      </c>
      <c r="T589" s="54" t="s">
        <v>81</v>
      </c>
      <c r="U589" s="18">
        <v>11326</v>
      </c>
      <c r="V589" s="18">
        <v>11326</v>
      </c>
      <c r="W589" s="18" t="s">
        <v>1396</v>
      </c>
      <c r="X589" s="77" t="s">
        <v>1397</v>
      </c>
      <c r="Y589" s="50">
        <f t="shared" si="136"/>
        <v>12307.179939501129</v>
      </c>
      <c r="Z589" s="36">
        <f t="shared" si="137"/>
        <v>9050.5592810610342</v>
      </c>
      <c r="AA589" s="35">
        <f t="shared" si="138"/>
        <v>0.73538855574966899</v>
      </c>
      <c r="AB589" s="36">
        <f t="shared" si="139"/>
        <v>21357.739220562165</v>
      </c>
      <c r="AC589" s="36">
        <f t="shared" si="140"/>
        <v>3256.6206584400952</v>
      </c>
      <c r="AD589" s="18">
        <f t="shared" si="143"/>
        <v>8572</v>
      </c>
      <c r="AE589" s="18" t="str">
        <f t="shared" si="144"/>
        <v/>
      </c>
      <c r="AF589" s="18">
        <f t="shared" si="145"/>
        <v>9181</v>
      </c>
      <c r="AG589" s="18">
        <f t="shared" si="146"/>
        <v>10559</v>
      </c>
      <c r="AH589" s="18">
        <f t="shared" si="147"/>
        <v>11326</v>
      </c>
      <c r="AI589" s="102">
        <f t="shared" si="148"/>
        <v>9849.5836802098293</v>
      </c>
      <c r="AJ589" s="39">
        <f t="shared" si="141"/>
        <v>1258.0329884386974</v>
      </c>
      <c r="AK589" s="35">
        <f t="shared" si="142"/>
        <v>0.12772448351968285</v>
      </c>
      <c r="AL589" s="34"/>
      <c r="AM589" s="42"/>
    </row>
    <row r="590" spans="1:39" s="17" customFormat="1" ht="93" customHeight="1" x14ac:dyDescent="0.25">
      <c r="A590" s="81">
        <v>587</v>
      </c>
      <c r="B590" s="82" t="s">
        <v>664</v>
      </c>
      <c r="C590" s="82" t="s">
        <v>1320</v>
      </c>
      <c r="D590" s="83" t="s">
        <v>1391</v>
      </c>
      <c r="E590" s="64">
        <v>31694</v>
      </c>
      <c r="F590" s="65">
        <v>31694</v>
      </c>
      <c r="G590" s="25" t="s">
        <v>1392</v>
      </c>
      <c r="H590" s="52" t="s">
        <v>1393</v>
      </c>
      <c r="I590" s="62">
        <v>80000</v>
      </c>
      <c r="J590" s="66">
        <v>80000</v>
      </c>
      <c r="K590" s="28" t="s">
        <v>1394</v>
      </c>
      <c r="L590" s="55" t="s">
        <v>1395</v>
      </c>
      <c r="M590" s="67">
        <v>33945</v>
      </c>
      <c r="N590" s="68">
        <v>33945</v>
      </c>
      <c r="O590" s="25" t="s">
        <v>1398</v>
      </c>
      <c r="P590" s="75" t="s">
        <v>1399</v>
      </c>
      <c r="Q590" s="69">
        <v>39037</v>
      </c>
      <c r="R590" s="63">
        <v>39037</v>
      </c>
      <c r="S590" s="24" t="s">
        <v>80</v>
      </c>
      <c r="T590" s="54" t="s">
        <v>81</v>
      </c>
      <c r="U590" s="18">
        <v>41876</v>
      </c>
      <c r="V590" s="18">
        <v>41876</v>
      </c>
      <c r="W590" s="18" t="s">
        <v>1396</v>
      </c>
      <c r="X590" s="77" t="s">
        <v>1397</v>
      </c>
      <c r="Y590" s="50">
        <f t="shared" si="136"/>
        <v>42624.264279384646</v>
      </c>
      <c r="Z590" s="36">
        <f t="shared" si="137"/>
        <v>19805.918718908248</v>
      </c>
      <c r="AA590" s="35">
        <f t="shared" si="138"/>
        <v>0.46466300483425449</v>
      </c>
      <c r="AB590" s="36">
        <f t="shared" si="139"/>
        <v>62430.18299829289</v>
      </c>
      <c r="AC590" s="36">
        <f t="shared" si="140"/>
        <v>22818.345560476399</v>
      </c>
      <c r="AD590" s="18">
        <f t="shared" si="143"/>
        <v>31694</v>
      </c>
      <c r="AE590" s="18" t="str">
        <f t="shared" si="144"/>
        <v/>
      </c>
      <c r="AF590" s="18">
        <f t="shared" si="145"/>
        <v>33945</v>
      </c>
      <c r="AG590" s="18">
        <f t="shared" si="146"/>
        <v>39037</v>
      </c>
      <c r="AH590" s="18">
        <f t="shared" si="147"/>
        <v>41876</v>
      </c>
      <c r="AI590" s="102">
        <f t="shared" si="148"/>
        <v>36416.535201197796</v>
      </c>
      <c r="AJ590" s="39">
        <f t="shared" si="141"/>
        <v>4650.7071146941371</v>
      </c>
      <c r="AK590" s="35">
        <f t="shared" si="142"/>
        <v>0.1277086655553428</v>
      </c>
      <c r="AL590" s="34"/>
      <c r="AM590" s="42"/>
    </row>
    <row r="591" spans="1:39" s="17" customFormat="1" ht="93" customHeight="1" x14ac:dyDescent="0.25">
      <c r="A591" s="81">
        <v>588</v>
      </c>
      <c r="B591" s="82" t="s">
        <v>665</v>
      </c>
      <c r="C591" s="82" t="s">
        <v>1321</v>
      </c>
      <c r="D591" s="83" t="s">
        <v>1391</v>
      </c>
      <c r="E591" s="64">
        <v>22205</v>
      </c>
      <c r="F591" s="65">
        <v>22205</v>
      </c>
      <c r="G591" s="25" t="s">
        <v>1392</v>
      </c>
      <c r="H591" s="52" t="s">
        <v>1393</v>
      </c>
      <c r="I591" s="62">
        <v>100000</v>
      </c>
      <c r="J591" s="66">
        <v>100000</v>
      </c>
      <c r="K591" s="28" t="s">
        <v>1394</v>
      </c>
      <c r="L591" s="55" t="s">
        <v>1395</v>
      </c>
      <c r="M591" s="67">
        <v>23782</v>
      </c>
      <c r="N591" s="68">
        <v>23782</v>
      </c>
      <c r="O591" s="25" t="s">
        <v>1398</v>
      </c>
      <c r="P591" s="75" t="s">
        <v>1399</v>
      </c>
      <c r="Q591" s="69">
        <v>27349</v>
      </c>
      <c r="R591" s="63">
        <v>27349</v>
      </c>
      <c r="S591" s="24" t="s">
        <v>80</v>
      </c>
      <c r="T591" s="54" t="s">
        <v>81</v>
      </c>
      <c r="U591" s="18">
        <v>29338</v>
      </c>
      <c r="V591" s="18">
        <v>29338</v>
      </c>
      <c r="W591" s="18" t="s">
        <v>1396</v>
      </c>
      <c r="X591" s="77" t="s">
        <v>1397</v>
      </c>
      <c r="Y591" s="50">
        <f t="shared" si="136"/>
        <v>33528.507502609064</v>
      </c>
      <c r="Z591" s="36">
        <f t="shared" si="137"/>
        <v>33361.585464422998</v>
      </c>
      <c r="AA591" s="35">
        <f t="shared" si="138"/>
        <v>0.99502148915596444</v>
      </c>
      <c r="AB591" s="36">
        <f t="shared" si="139"/>
        <v>66890.092967032062</v>
      </c>
      <c r="AC591" s="36">
        <f t="shared" si="140"/>
        <v>166.92203818606504</v>
      </c>
      <c r="AD591" s="18">
        <f t="shared" si="143"/>
        <v>22205</v>
      </c>
      <c r="AE591" s="18" t="str">
        <f t="shared" si="144"/>
        <v/>
      </c>
      <c r="AF591" s="18">
        <f t="shared" si="145"/>
        <v>23782</v>
      </c>
      <c r="AG591" s="18">
        <f t="shared" si="146"/>
        <v>27349</v>
      </c>
      <c r="AH591" s="18">
        <f t="shared" si="147"/>
        <v>29338</v>
      </c>
      <c r="AI591" s="102">
        <f t="shared" si="148"/>
        <v>25513.367040522266</v>
      </c>
      <c r="AJ591" s="39">
        <f t="shared" si="141"/>
        <v>3258.0170349462569</v>
      </c>
      <c r="AK591" s="35">
        <f t="shared" si="142"/>
        <v>0.12769843469784395</v>
      </c>
      <c r="AL591" s="34"/>
      <c r="AM591" s="42"/>
    </row>
    <row r="592" spans="1:39" s="17" customFormat="1" ht="93" customHeight="1" x14ac:dyDescent="0.25">
      <c r="A592" s="81">
        <v>589</v>
      </c>
      <c r="B592" s="82" t="s">
        <v>666</v>
      </c>
      <c r="C592" s="82" t="s">
        <v>1322</v>
      </c>
      <c r="D592" s="83" t="s">
        <v>1391</v>
      </c>
      <c r="E592" s="64">
        <v>4025</v>
      </c>
      <c r="F592" s="65">
        <v>4025</v>
      </c>
      <c r="G592" s="25" t="s">
        <v>1392</v>
      </c>
      <c r="H592" s="52" t="s">
        <v>1393</v>
      </c>
      <c r="I592" s="62">
        <v>10000</v>
      </c>
      <c r="J592" s="66">
        <v>10000</v>
      </c>
      <c r="K592" s="28" t="s">
        <v>1394</v>
      </c>
      <c r="L592" s="55" t="s">
        <v>1395</v>
      </c>
      <c r="M592" s="67">
        <v>4311</v>
      </c>
      <c r="N592" s="68">
        <v>4311</v>
      </c>
      <c r="O592" s="25" t="s">
        <v>1398</v>
      </c>
      <c r="P592" s="75" t="s">
        <v>1399</v>
      </c>
      <c r="Q592" s="69">
        <v>4957</v>
      </c>
      <c r="R592" s="63">
        <v>4957</v>
      </c>
      <c r="S592" s="24" t="s">
        <v>80</v>
      </c>
      <c r="T592" s="54" t="s">
        <v>81</v>
      </c>
      <c r="U592" s="18">
        <v>5318</v>
      </c>
      <c r="V592" s="18">
        <v>5318</v>
      </c>
      <c r="W592" s="18" t="s">
        <v>1396</v>
      </c>
      <c r="X592" s="77" t="s">
        <v>1397</v>
      </c>
      <c r="Y592" s="50">
        <f t="shared" si="136"/>
        <v>5395.8793681148127</v>
      </c>
      <c r="Z592" s="36">
        <f t="shared" si="137"/>
        <v>2445.4270997108056</v>
      </c>
      <c r="AA592" s="35">
        <f t="shared" si="138"/>
        <v>0.45320270022366671</v>
      </c>
      <c r="AB592" s="36">
        <f t="shared" si="139"/>
        <v>7841.3064678256178</v>
      </c>
      <c r="AC592" s="36">
        <f t="shared" si="140"/>
        <v>2950.4522684040071</v>
      </c>
      <c r="AD592" s="18">
        <f t="shared" si="143"/>
        <v>4025</v>
      </c>
      <c r="AE592" s="18" t="str">
        <f t="shared" si="144"/>
        <v/>
      </c>
      <c r="AF592" s="18">
        <f t="shared" si="145"/>
        <v>4311</v>
      </c>
      <c r="AG592" s="18">
        <f t="shared" si="146"/>
        <v>4957</v>
      </c>
      <c r="AH592" s="18">
        <f t="shared" si="147"/>
        <v>5318</v>
      </c>
      <c r="AI592" s="102">
        <f t="shared" si="148"/>
        <v>4624.6384948032564</v>
      </c>
      <c r="AJ592" s="39">
        <f t="shared" si="141"/>
        <v>590.47685531836612</v>
      </c>
      <c r="AK592" s="35">
        <f t="shared" si="142"/>
        <v>0.12768065135942835</v>
      </c>
      <c r="AL592" s="34"/>
      <c r="AM592" s="42"/>
    </row>
    <row r="593" spans="1:39" s="17" customFormat="1" ht="93" customHeight="1" x14ac:dyDescent="0.25">
      <c r="A593" s="81">
        <v>590</v>
      </c>
      <c r="B593" s="82" t="s">
        <v>667</v>
      </c>
      <c r="C593" s="82" t="s">
        <v>1323</v>
      </c>
      <c r="D593" s="83" t="s">
        <v>1391</v>
      </c>
      <c r="E593" s="64">
        <v>82725</v>
      </c>
      <c r="F593" s="65">
        <v>82725</v>
      </c>
      <c r="G593" s="25" t="s">
        <v>1392</v>
      </c>
      <c r="H593" s="52" t="s">
        <v>1393</v>
      </c>
      <c r="I593" s="62">
        <v>380000</v>
      </c>
      <c r="J593" s="66">
        <v>380000</v>
      </c>
      <c r="K593" s="28" t="s">
        <v>1394</v>
      </c>
      <c r="L593" s="55" t="s">
        <v>1395</v>
      </c>
      <c r="M593" s="67">
        <v>88600</v>
      </c>
      <c r="N593" s="68">
        <v>88600</v>
      </c>
      <c r="O593" s="25" t="s">
        <v>1398</v>
      </c>
      <c r="P593" s="75" t="s">
        <v>1399</v>
      </c>
      <c r="Q593" s="69">
        <v>101891</v>
      </c>
      <c r="R593" s="63">
        <v>101891</v>
      </c>
      <c r="S593" s="24" t="s">
        <v>80</v>
      </c>
      <c r="T593" s="54" t="s">
        <v>81</v>
      </c>
      <c r="U593" s="18">
        <v>109302</v>
      </c>
      <c r="V593" s="18">
        <v>109302</v>
      </c>
      <c r="W593" s="18" t="s">
        <v>1396</v>
      </c>
      <c r="X593" s="77" t="s">
        <v>1397</v>
      </c>
      <c r="Y593" s="50">
        <f t="shared" si="136"/>
        <v>125407.52750803223</v>
      </c>
      <c r="Z593" s="36">
        <f t="shared" si="137"/>
        <v>127608.13908720712</v>
      </c>
      <c r="AA593" s="35">
        <f t="shared" si="138"/>
        <v>1.0175476833241446</v>
      </c>
      <c r="AB593" s="36">
        <f t="shared" si="139"/>
        <v>253015.66659523937</v>
      </c>
      <c r="AC593" s="36">
        <f t="shared" si="140"/>
        <v>-2200.6115791748889</v>
      </c>
      <c r="AD593" s="18">
        <f t="shared" si="143"/>
        <v>82725</v>
      </c>
      <c r="AE593" s="18" t="str">
        <f t="shared" si="144"/>
        <v/>
      </c>
      <c r="AF593" s="18">
        <f t="shared" si="145"/>
        <v>88600</v>
      </c>
      <c r="AG593" s="18">
        <f t="shared" si="146"/>
        <v>101891</v>
      </c>
      <c r="AH593" s="18">
        <f t="shared" si="147"/>
        <v>109302</v>
      </c>
      <c r="AI593" s="102">
        <f t="shared" si="148"/>
        <v>95051.419663181878</v>
      </c>
      <c r="AJ593" s="39">
        <f t="shared" si="141"/>
        <v>12139.242549132407</v>
      </c>
      <c r="AK593" s="35">
        <f t="shared" si="142"/>
        <v>0.1277123749666049</v>
      </c>
      <c r="AL593" s="34"/>
      <c r="AM593" s="42"/>
    </row>
    <row r="594" spans="1:39" s="17" customFormat="1" ht="93" customHeight="1" x14ac:dyDescent="0.25">
      <c r="A594" s="81">
        <v>591</v>
      </c>
      <c r="B594" s="82" t="s">
        <v>668</v>
      </c>
      <c r="C594" s="82" t="s">
        <v>1324</v>
      </c>
      <c r="D594" s="83" t="s">
        <v>1391</v>
      </c>
      <c r="E594" s="64">
        <v>219437</v>
      </c>
      <c r="F594" s="65">
        <v>219437</v>
      </c>
      <c r="G594" s="25" t="s">
        <v>1392</v>
      </c>
      <c r="H594" s="52" t="s">
        <v>1393</v>
      </c>
      <c r="I594" s="62">
        <v>650000</v>
      </c>
      <c r="J594" s="66">
        <v>650000</v>
      </c>
      <c r="K594" s="28" t="s">
        <v>1394</v>
      </c>
      <c r="L594" s="55" t="s">
        <v>1395</v>
      </c>
      <c r="M594" s="67">
        <v>235021</v>
      </c>
      <c r="N594" s="68">
        <v>235021</v>
      </c>
      <c r="O594" s="25" t="s">
        <v>1398</v>
      </c>
      <c r="P594" s="75" t="s">
        <v>1399</v>
      </c>
      <c r="Q594" s="69">
        <v>270275</v>
      </c>
      <c r="R594" s="63">
        <v>270275</v>
      </c>
      <c r="S594" s="24" t="s">
        <v>80</v>
      </c>
      <c r="T594" s="54" t="s">
        <v>81</v>
      </c>
      <c r="U594" s="18">
        <v>289933</v>
      </c>
      <c r="V594" s="18">
        <v>289933</v>
      </c>
      <c r="W594" s="18" t="s">
        <v>1396</v>
      </c>
      <c r="X594" s="77" t="s">
        <v>1397</v>
      </c>
      <c r="Y594" s="50">
        <f t="shared" si="136"/>
        <v>304709.98220510763</v>
      </c>
      <c r="Z594" s="36">
        <f t="shared" si="137"/>
        <v>179425.89641186138</v>
      </c>
      <c r="AA594" s="35">
        <f t="shared" si="138"/>
        <v>0.58884154405905054</v>
      </c>
      <c r="AB594" s="36">
        <f t="shared" si="139"/>
        <v>484135.87861696898</v>
      </c>
      <c r="AC594" s="36">
        <f t="shared" si="140"/>
        <v>125284.08579324625</v>
      </c>
      <c r="AD594" s="18">
        <f t="shared" si="143"/>
        <v>219437</v>
      </c>
      <c r="AE594" s="18" t="str">
        <f t="shared" si="144"/>
        <v/>
      </c>
      <c r="AF594" s="18">
        <f t="shared" si="145"/>
        <v>235021</v>
      </c>
      <c r="AG594" s="18">
        <f t="shared" si="146"/>
        <v>270275</v>
      </c>
      <c r="AH594" s="18">
        <f t="shared" si="147"/>
        <v>289933</v>
      </c>
      <c r="AI594" s="102">
        <f t="shared" si="148"/>
        <v>252133.18682789573</v>
      </c>
      <c r="AJ594" s="39">
        <f t="shared" si="141"/>
        <v>32199.454627886687</v>
      </c>
      <c r="AK594" s="35">
        <f t="shared" si="142"/>
        <v>0.12770811741599808</v>
      </c>
      <c r="AL594" s="34"/>
      <c r="AM594" s="42"/>
    </row>
    <row r="595" spans="1:39" s="17" customFormat="1" ht="93" customHeight="1" x14ac:dyDescent="0.25">
      <c r="A595" s="81">
        <v>592</v>
      </c>
      <c r="B595" s="82" t="s">
        <v>669</v>
      </c>
      <c r="C595" s="82" t="s">
        <v>1325</v>
      </c>
      <c r="D595" s="83" t="s">
        <v>1391</v>
      </c>
      <c r="E595" s="64">
        <v>67919</v>
      </c>
      <c r="F595" s="65">
        <v>67919</v>
      </c>
      <c r="G595" s="25" t="s">
        <v>1392</v>
      </c>
      <c r="H595" s="52" t="s">
        <v>1393</v>
      </c>
      <c r="I595" s="62">
        <v>200000</v>
      </c>
      <c r="J595" s="66">
        <v>200000</v>
      </c>
      <c r="K595" s="28" t="s">
        <v>1394</v>
      </c>
      <c r="L595" s="55" t="s">
        <v>1395</v>
      </c>
      <c r="M595" s="67">
        <v>72743</v>
      </c>
      <c r="N595" s="68">
        <v>72743</v>
      </c>
      <c r="O595" s="25" t="s">
        <v>1398</v>
      </c>
      <c r="P595" s="75" t="s">
        <v>1399</v>
      </c>
      <c r="Q595" s="69">
        <v>83654</v>
      </c>
      <c r="R595" s="63">
        <v>83654</v>
      </c>
      <c r="S595" s="24" t="s">
        <v>80</v>
      </c>
      <c r="T595" s="54" t="s">
        <v>81</v>
      </c>
      <c r="U595" s="18">
        <v>89739</v>
      </c>
      <c r="V595" s="18">
        <v>89739</v>
      </c>
      <c r="W595" s="18" t="s">
        <v>1396</v>
      </c>
      <c r="X595" s="77" t="s">
        <v>1397</v>
      </c>
      <c r="Y595" s="50">
        <f t="shared" si="136"/>
        <v>94201.124012056229</v>
      </c>
      <c r="Z595" s="36">
        <f t="shared" si="137"/>
        <v>55011.602962466015</v>
      </c>
      <c r="AA595" s="35">
        <f t="shared" si="138"/>
        <v>0.58398032443249204</v>
      </c>
      <c r="AB595" s="36">
        <f t="shared" si="139"/>
        <v>149212.72697452223</v>
      </c>
      <c r="AC595" s="36">
        <f t="shared" si="140"/>
        <v>39189.521049590214</v>
      </c>
      <c r="AD595" s="18">
        <f t="shared" si="143"/>
        <v>67919</v>
      </c>
      <c r="AE595" s="18" t="str">
        <f t="shared" si="144"/>
        <v/>
      </c>
      <c r="AF595" s="18">
        <f t="shared" si="145"/>
        <v>72743</v>
      </c>
      <c r="AG595" s="18">
        <f t="shared" si="146"/>
        <v>83654</v>
      </c>
      <c r="AH595" s="18">
        <f t="shared" si="147"/>
        <v>89739</v>
      </c>
      <c r="AI595" s="102">
        <f t="shared" si="148"/>
        <v>78039.163784909542</v>
      </c>
      <c r="AJ595" s="39">
        <f t="shared" si="141"/>
        <v>9966.254574813951</v>
      </c>
      <c r="AK595" s="35">
        <f t="shared" si="142"/>
        <v>0.12770837219992262</v>
      </c>
      <c r="AL595" s="34"/>
      <c r="AM595" s="42"/>
    </row>
    <row r="596" spans="1:39" s="17" customFormat="1" ht="93" customHeight="1" x14ac:dyDescent="0.25">
      <c r="A596" s="81">
        <v>593</v>
      </c>
      <c r="B596" s="82" t="s">
        <v>670</v>
      </c>
      <c r="C596" s="82" t="s">
        <v>1326</v>
      </c>
      <c r="D596" s="83" t="s">
        <v>1391</v>
      </c>
      <c r="E596" s="64">
        <v>122451</v>
      </c>
      <c r="F596" s="65">
        <v>122451</v>
      </c>
      <c r="G596" s="25" t="s">
        <v>1392</v>
      </c>
      <c r="H596" s="52" t="s">
        <v>1393</v>
      </c>
      <c r="I596" s="62">
        <v>150000</v>
      </c>
      <c r="J596" s="66">
        <v>150000</v>
      </c>
      <c r="K596" s="28" t="s">
        <v>1394</v>
      </c>
      <c r="L596" s="55" t="s">
        <v>1395</v>
      </c>
      <c r="M596" s="67">
        <v>131148</v>
      </c>
      <c r="N596" s="68">
        <v>131148</v>
      </c>
      <c r="O596" s="25" t="s">
        <v>1398</v>
      </c>
      <c r="P596" s="75" t="s">
        <v>1399</v>
      </c>
      <c r="Q596" s="69">
        <v>150820</v>
      </c>
      <c r="R596" s="63">
        <v>150820</v>
      </c>
      <c r="S596" s="24" t="s">
        <v>80</v>
      </c>
      <c r="T596" s="54" t="s">
        <v>81</v>
      </c>
      <c r="U596" s="18">
        <v>161790</v>
      </c>
      <c r="V596" s="18">
        <v>161790</v>
      </c>
      <c r="W596" s="18" t="s">
        <v>1396</v>
      </c>
      <c r="X596" s="77" t="s">
        <v>1397</v>
      </c>
      <c r="Y596" s="50">
        <f t="shared" si="136"/>
        <v>142509.94607161474</v>
      </c>
      <c r="Z596" s="36">
        <f t="shared" si="137"/>
        <v>16012.928126985395</v>
      </c>
      <c r="AA596" s="35">
        <f t="shared" si="138"/>
        <v>0.11236358281223757</v>
      </c>
      <c r="AB596" s="36">
        <f t="shared" si="139"/>
        <v>158522.87419860013</v>
      </c>
      <c r="AC596" s="36">
        <f t="shared" si="140"/>
        <v>126497.01794462935</v>
      </c>
      <c r="AD596" s="18" t="str">
        <f t="shared" si="143"/>
        <v/>
      </c>
      <c r="AE596" s="18">
        <f t="shared" si="144"/>
        <v>150000</v>
      </c>
      <c r="AF596" s="18">
        <f t="shared" si="145"/>
        <v>131148</v>
      </c>
      <c r="AG596" s="18">
        <f t="shared" si="146"/>
        <v>150820</v>
      </c>
      <c r="AH596" s="18" t="str">
        <f t="shared" si="147"/>
        <v/>
      </c>
      <c r="AI596" s="102">
        <f t="shared" si="148"/>
        <v>143693.55491684965</v>
      </c>
      <c r="AJ596" s="39">
        <f t="shared" si="141"/>
        <v>11128.476146055818</v>
      </c>
      <c r="AK596" s="35">
        <f t="shared" si="142"/>
        <v>7.744589625119562E-2</v>
      </c>
      <c r="AL596" s="34"/>
      <c r="AM596" s="42"/>
    </row>
    <row r="597" spans="1:39" s="17" customFormat="1" ht="93" customHeight="1" x14ac:dyDescent="0.25">
      <c r="A597" s="81">
        <v>594</v>
      </c>
      <c r="B597" s="82" t="s">
        <v>671</v>
      </c>
      <c r="C597" s="82" t="s">
        <v>1327</v>
      </c>
      <c r="D597" s="83" t="s">
        <v>1391</v>
      </c>
      <c r="E597" s="64">
        <v>205375</v>
      </c>
      <c r="F597" s="65">
        <v>205375</v>
      </c>
      <c r="G597" s="25" t="s">
        <v>1392</v>
      </c>
      <c r="H597" s="52" t="s">
        <v>1393</v>
      </c>
      <c r="I597" s="62">
        <v>200000</v>
      </c>
      <c r="J597" s="66">
        <v>200000</v>
      </c>
      <c r="K597" s="28" t="s">
        <v>1394</v>
      </c>
      <c r="L597" s="55" t="s">
        <v>1395</v>
      </c>
      <c r="M597" s="67">
        <v>219961</v>
      </c>
      <c r="N597" s="68">
        <v>219961</v>
      </c>
      <c r="O597" s="25" t="s">
        <v>1398</v>
      </c>
      <c r="P597" s="75" t="s">
        <v>1399</v>
      </c>
      <c r="Q597" s="69">
        <v>252955</v>
      </c>
      <c r="R597" s="63">
        <v>252955</v>
      </c>
      <c r="S597" s="24" t="s">
        <v>80</v>
      </c>
      <c r="T597" s="54" t="s">
        <v>81</v>
      </c>
      <c r="U597" s="18">
        <v>271353</v>
      </c>
      <c r="V597" s="18">
        <v>271353</v>
      </c>
      <c r="W597" s="18" t="s">
        <v>1396</v>
      </c>
      <c r="X597" s="77" t="s">
        <v>1397</v>
      </c>
      <c r="Y597" s="50">
        <f t="shared" si="136"/>
        <v>228297.01370541498</v>
      </c>
      <c r="Z597" s="36">
        <f t="shared" si="137"/>
        <v>31000.602545757025</v>
      </c>
      <c r="AA597" s="35">
        <f t="shared" si="138"/>
        <v>0.13579066165867118</v>
      </c>
      <c r="AB597" s="36">
        <f t="shared" si="139"/>
        <v>259297.616251172</v>
      </c>
      <c r="AC597" s="36">
        <f t="shared" si="140"/>
        <v>197296.41115965796</v>
      </c>
      <c r="AD597" s="18">
        <f t="shared" si="143"/>
        <v>205375</v>
      </c>
      <c r="AE597" s="18">
        <f t="shared" si="144"/>
        <v>200000</v>
      </c>
      <c r="AF597" s="18">
        <f t="shared" si="145"/>
        <v>219961</v>
      </c>
      <c r="AG597" s="18">
        <f t="shared" si="146"/>
        <v>252955</v>
      </c>
      <c r="AH597" s="18" t="str">
        <f t="shared" si="147"/>
        <v/>
      </c>
      <c r="AI597" s="102">
        <f t="shared" si="148"/>
        <v>218646.04775522175</v>
      </c>
      <c r="AJ597" s="39">
        <f t="shared" si="141"/>
        <v>23799.117635954488</v>
      </c>
      <c r="AK597" s="35">
        <f t="shared" si="142"/>
        <v>0.10884769187594937</v>
      </c>
      <c r="AL597" s="34"/>
      <c r="AM597" s="42"/>
    </row>
    <row r="598" spans="1:39" s="17" customFormat="1" ht="93" customHeight="1" x14ac:dyDescent="0.25">
      <c r="A598" s="81">
        <v>595</v>
      </c>
      <c r="B598" s="82" t="s">
        <v>672</v>
      </c>
      <c r="C598" s="82" t="s">
        <v>1328</v>
      </c>
      <c r="D598" s="83" t="s">
        <v>1391</v>
      </c>
      <c r="E598" s="64">
        <v>192730</v>
      </c>
      <c r="F598" s="65">
        <v>192730</v>
      </c>
      <c r="G598" s="25" t="s">
        <v>1392</v>
      </c>
      <c r="H598" s="52" t="s">
        <v>1393</v>
      </c>
      <c r="I598" s="62">
        <v>190000</v>
      </c>
      <c r="J598" s="66">
        <v>190000</v>
      </c>
      <c r="K598" s="28" t="s">
        <v>1394</v>
      </c>
      <c r="L598" s="55" t="s">
        <v>1395</v>
      </c>
      <c r="M598" s="67">
        <v>206416</v>
      </c>
      <c r="N598" s="68">
        <v>206416</v>
      </c>
      <c r="O598" s="25" t="s">
        <v>1398</v>
      </c>
      <c r="P598" s="75" t="s">
        <v>1399</v>
      </c>
      <c r="Q598" s="69">
        <v>237379</v>
      </c>
      <c r="R598" s="63">
        <v>237379</v>
      </c>
      <c r="S598" s="24" t="s">
        <v>80</v>
      </c>
      <c r="T598" s="54" t="s">
        <v>81</v>
      </c>
      <c r="U598" s="18">
        <v>254645</v>
      </c>
      <c r="V598" s="18">
        <v>254645</v>
      </c>
      <c r="W598" s="18" t="s">
        <v>1396</v>
      </c>
      <c r="X598" s="77" t="s">
        <v>1397</v>
      </c>
      <c r="Y598" s="50">
        <f t="shared" si="136"/>
        <v>214765.61297164441</v>
      </c>
      <c r="Z598" s="36">
        <f t="shared" si="137"/>
        <v>28546.321312911758</v>
      </c>
      <c r="AA598" s="35">
        <f t="shared" si="138"/>
        <v>0.13291849154957941</v>
      </c>
      <c r="AB598" s="36">
        <f t="shared" si="139"/>
        <v>243311.93428455616</v>
      </c>
      <c r="AC598" s="36">
        <f t="shared" si="140"/>
        <v>186219.29165873266</v>
      </c>
      <c r="AD598" s="18">
        <f t="shared" si="143"/>
        <v>192730</v>
      </c>
      <c r="AE598" s="18">
        <f t="shared" si="144"/>
        <v>190000</v>
      </c>
      <c r="AF598" s="18">
        <f t="shared" si="145"/>
        <v>206416</v>
      </c>
      <c r="AG598" s="18">
        <f t="shared" si="146"/>
        <v>237379</v>
      </c>
      <c r="AH598" s="18" t="str">
        <f t="shared" si="147"/>
        <v/>
      </c>
      <c r="AI598" s="102">
        <f t="shared" si="148"/>
        <v>205812.6876636568</v>
      </c>
      <c r="AJ598" s="39">
        <f t="shared" si="141"/>
        <v>21720.295353654838</v>
      </c>
      <c r="AK598" s="35">
        <f t="shared" si="142"/>
        <v>0.1055342875126852</v>
      </c>
      <c r="AL598" s="34"/>
      <c r="AM598" s="42"/>
    </row>
    <row r="599" spans="1:39" s="17" customFormat="1" ht="93" customHeight="1" x14ac:dyDescent="0.25">
      <c r="A599" s="81">
        <v>596</v>
      </c>
      <c r="B599" s="82" t="s">
        <v>673</v>
      </c>
      <c r="C599" s="82" t="s">
        <v>1329</v>
      </c>
      <c r="D599" s="83" t="s">
        <v>1391</v>
      </c>
      <c r="E599" s="64">
        <v>103599</v>
      </c>
      <c r="F599" s="65">
        <v>103599</v>
      </c>
      <c r="G599" s="25" t="s">
        <v>1392</v>
      </c>
      <c r="H599" s="52" t="s">
        <v>1393</v>
      </c>
      <c r="I599" s="62">
        <v>250000</v>
      </c>
      <c r="J599" s="66">
        <v>250000</v>
      </c>
      <c r="K599" s="28" t="s">
        <v>1394</v>
      </c>
      <c r="L599" s="55" t="s">
        <v>1395</v>
      </c>
      <c r="M599" s="67">
        <v>110956</v>
      </c>
      <c r="N599" s="68">
        <v>110956</v>
      </c>
      <c r="O599" s="25" t="s">
        <v>1398</v>
      </c>
      <c r="P599" s="75" t="s">
        <v>1399</v>
      </c>
      <c r="Q599" s="69">
        <v>127600</v>
      </c>
      <c r="R599" s="63">
        <v>127600</v>
      </c>
      <c r="S599" s="24" t="s">
        <v>80</v>
      </c>
      <c r="T599" s="54" t="s">
        <v>81</v>
      </c>
      <c r="U599" s="18">
        <v>136881</v>
      </c>
      <c r="V599" s="18">
        <v>136881</v>
      </c>
      <c r="W599" s="18" t="s">
        <v>1396</v>
      </c>
      <c r="X599" s="77" t="s">
        <v>1397</v>
      </c>
      <c r="Y599" s="50">
        <f t="shared" si="136"/>
        <v>138079.129848073</v>
      </c>
      <c r="Z599" s="36">
        <f t="shared" si="137"/>
        <v>59714.857947582866</v>
      </c>
      <c r="AA599" s="35">
        <f t="shared" si="138"/>
        <v>0.43246838253750941</v>
      </c>
      <c r="AB599" s="36">
        <f t="shared" si="139"/>
        <v>197793.98779565588</v>
      </c>
      <c r="AC599" s="36">
        <f t="shared" si="140"/>
        <v>78364.27190049013</v>
      </c>
      <c r="AD599" s="18">
        <f t="shared" si="143"/>
        <v>103599</v>
      </c>
      <c r="AE599" s="18" t="str">
        <f t="shared" si="144"/>
        <v/>
      </c>
      <c r="AF599" s="18">
        <f t="shared" si="145"/>
        <v>110956</v>
      </c>
      <c r="AG599" s="18">
        <f t="shared" si="146"/>
        <v>127600</v>
      </c>
      <c r="AH599" s="18">
        <f t="shared" si="147"/>
        <v>136881</v>
      </c>
      <c r="AI599" s="102">
        <f t="shared" si="148"/>
        <v>119035.102360577</v>
      </c>
      <c r="AJ599" s="39">
        <f t="shared" si="141"/>
        <v>15201.782505131869</v>
      </c>
      <c r="AK599" s="35">
        <f t="shared" si="142"/>
        <v>0.1277084003261757</v>
      </c>
      <c r="AL599" s="34"/>
      <c r="AM599" s="42"/>
    </row>
    <row r="600" spans="1:39" s="17" customFormat="1" ht="93" customHeight="1" x14ac:dyDescent="0.25">
      <c r="A600" s="81">
        <v>597</v>
      </c>
      <c r="B600" s="82" t="s">
        <v>674</v>
      </c>
      <c r="C600" s="82" t="s">
        <v>1330</v>
      </c>
      <c r="D600" s="83" t="s">
        <v>1391</v>
      </c>
      <c r="E600" s="64">
        <v>413055</v>
      </c>
      <c r="F600" s="65">
        <v>413055</v>
      </c>
      <c r="G600" s="25" t="s">
        <v>1392</v>
      </c>
      <c r="H600" s="52" t="s">
        <v>1393</v>
      </c>
      <c r="I600" s="62">
        <v>3300000</v>
      </c>
      <c r="J600" s="66">
        <v>3300000</v>
      </c>
      <c r="K600" s="28" t="s">
        <v>1394</v>
      </c>
      <c r="L600" s="55" t="s">
        <v>1395</v>
      </c>
      <c r="M600" s="67">
        <v>442390</v>
      </c>
      <c r="N600" s="68">
        <v>442390</v>
      </c>
      <c r="O600" s="25" t="s">
        <v>1398</v>
      </c>
      <c r="P600" s="75" t="s">
        <v>1399</v>
      </c>
      <c r="Q600" s="69">
        <v>508749</v>
      </c>
      <c r="R600" s="63">
        <v>508749</v>
      </c>
      <c r="S600" s="24" t="s">
        <v>80</v>
      </c>
      <c r="T600" s="54" t="s">
        <v>81</v>
      </c>
      <c r="U600" s="18">
        <v>545752</v>
      </c>
      <c r="V600" s="18">
        <v>545752</v>
      </c>
      <c r="W600" s="18" t="s">
        <v>1396</v>
      </c>
      <c r="X600" s="77" t="s">
        <v>1397</v>
      </c>
      <c r="Y600" s="50">
        <f t="shared" si="136"/>
        <v>699463.74028210156</v>
      </c>
      <c r="Z600" s="36">
        <f t="shared" si="137"/>
        <v>1263357.300118102</v>
      </c>
      <c r="AA600" s="35">
        <f t="shared" si="138"/>
        <v>1.8061798308638213</v>
      </c>
      <c r="AB600" s="36">
        <f t="shared" si="139"/>
        <v>1962821.0404002036</v>
      </c>
      <c r="AC600" s="36">
        <f t="shared" si="140"/>
        <v>-563893.55983600044</v>
      </c>
      <c r="AD600" s="18">
        <f t="shared" si="143"/>
        <v>413055</v>
      </c>
      <c r="AE600" s="18" t="str">
        <f t="shared" si="144"/>
        <v/>
      </c>
      <c r="AF600" s="18">
        <f t="shared" si="145"/>
        <v>442390</v>
      </c>
      <c r="AG600" s="18">
        <f t="shared" si="146"/>
        <v>508749</v>
      </c>
      <c r="AH600" s="18">
        <f t="shared" si="147"/>
        <v>545752</v>
      </c>
      <c r="AI600" s="102">
        <f t="shared" si="148"/>
        <v>474600.31528078218</v>
      </c>
      <c r="AJ600" s="39">
        <f t="shared" si="141"/>
        <v>60609.968654779332</v>
      </c>
      <c r="AK600" s="35">
        <f t="shared" si="142"/>
        <v>0.12770739231161565</v>
      </c>
      <c r="AL600" s="34"/>
      <c r="AM600" s="42"/>
    </row>
    <row r="601" spans="1:39" s="17" customFormat="1" ht="93" customHeight="1" x14ac:dyDescent="0.25">
      <c r="A601" s="81">
        <v>598</v>
      </c>
      <c r="B601" s="82" t="s">
        <v>675</v>
      </c>
      <c r="C601" s="82" t="s">
        <v>1331</v>
      </c>
      <c r="D601" s="83" t="s">
        <v>1391</v>
      </c>
      <c r="E601" s="64">
        <v>150274</v>
      </c>
      <c r="F601" s="65">
        <v>150274</v>
      </c>
      <c r="G601" s="25" t="s">
        <v>1392</v>
      </c>
      <c r="H601" s="52" t="s">
        <v>1393</v>
      </c>
      <c r="I601" s="62">
        <v>750000</v>
      </c>
      <c r="J601" s="66">
        <v>750000</v>
      </c>
      <c r="K601" s="28" t="s">
        <v>1394</v>
      </c>
      <c r="L601" s="55" t="s">
        <v>1395</v>
      </c>
      <c r="M601" s="67">
        <v>160946</v>
      </c>
      <c r="N601" s="68">
        <v>160946</v>
      </c>
      <c r="O601" s="25" t="s">
        <v>1398</v>
      </c>
      <c r="P601" s="75" t="s">
        <v>1399</v>
      </c>
      <c r="Q601" s="69">
        <v>185088</v>
      </c>
      <c r="R601" s="63">
        <v>185088</v>
      </c>
      <c r="S601" s="24" t="s">
        <v>80</v>
      </c>
      <c r="T601" s="54" t="s">
        <v>81</v>
      </c>
      <c r="U601" s="18">
        <v>198550</v>
      </c>
      <c r="V601" s="18">
        <v>198550</v>
      </c>
      <c r="W601" s="18" t="s">
        <v>1396</v>
      </c>
      <c r="X601" s="77" t="s">
        <v>1397</v>
      </c>
      <c r="Y601" s="50">
        <f t="shared" si="136"/>
        <v>231619.27097331846</v>
      </c>
      <c r="Z601" s="36">
        <f t="shared" si="137"/>
        <v>258429.2128432852</v>
      </c>
      <c r="AA601" s="35">
        <f t="shared" si="138"/>
        <v>1.1157500485918339</v>
      </c>
      <c r="AB601" s="36">
        <f t="shared" si="139"/>
        <v>490048.48381660366</v>
      </c>
      <c r="AC601" s="36">
        <f t="shared" si="140"/>
        <v>-26809.941869966744</v>
      </c>
      <c r="AD601" s="18">
        <f t="shared" si="143"/>
        <v>150274</v>
      </c>
      <c r="AE601" s="18" t="str">
        <f t="shared" si="144"/>
        <v/>
      </c>
      <c r="AF601" s="18">
        <f t="shared" si="145"/>
        <v>160946</v>
      </c>
      <c r="AG601" s="18">
        <f t="shared" si="146"/>
        <v>185088</v>
      </c>
      <c r="AH601" s="18">
        <f t="shared" si="147"/>
        <v>198550</v>
      </c>
      <c r="AI601" s="102">
        <f t="shared" si="148"/>
        <v>172664.49670498678</v>
      </c>
      <c r="AJ601" s="39">
        <f t="shared" si="141"/>
        <v>22050.322711168348</v>
      </c>
      <c r="AK601" s="35">
        <f t="shared" si="142"/>
        <v>0.12770617661396458</v>
      </c>
      <c r="AL601" s="34"/>
      <c r="AM601" s="42"/>
    </row>
    <row r="602" spans="1:39" s="17" customFormat="1" ht="93" customHeight="1" x14ac:dyDescent="0.25">
      <c r="A602" s="81">
        <v>599</v>
      </c>
      <c r="B602" s="82" t="s">
        <v>676</v>
      </c>
      <c r="C602" s="82" t="s">
        <v>1332</v>
      </c>
      <c r="D602" s="83" t="s">
        <v>1391</v>
      </c>
      <c r="E602" s="64">
        <v>446634</v>
      </c>
      <c r="F602" s="65">
        <v>446634</v>
      </c>
      <c r="G602" s="25" t="s">
        <v>1392</v>
      </c>
      <c r="H602" s="52" t="s">
        <v>1393</v>
      </c>
      <c r="I602" s="62">
        <v>950000</v>
      </c>
      <c r="J602" s="66">
        <v>950000</v>
      </c>
      <c r="K602" s="28" t="s">
        <v>1394</v>
      </c>
      <c r="L602" s="55" t="s">
        <v>1395</v>
      </c>
      <c r="M602" s="67">
        <v>478354</v>
      </c>
      <c r="N602" s="68">
        <v>478354</v>
      </c>
      <c r="O602" s="25" t="s">
        <v>1398</v>
      </c>
      <c r="P602" s="75" t="s">
        <v>1399</v>
      </c>
      <c r="Q602" s="69">
        <v>550107</v>
      </c>
      <c r="R602" s="63">
        <v>550107</v>
      </c>
      <c r="S602" s="24" t="s">
        <v>80</v>
      </c>
      <c r="T602" s="54" t="s">
        <v>81</v>
      </c>
      <c r="U602" s="18">
        <v>590119</v>
      </c>
      <c r="V602" s="18">
        <v>590119</v>
      </c>
      <c r="W602" s="18" t="s">
        <v>1396</v>
      </c>
      <c r="X602" s="77" t="s">
        <v>1397</v>
      </c>
      <c r="Y602" s="50">
        <f t="shared" si="136"/>
        <v>580446.65526547621</v>
      </c>
      <c r="Z602" s="36">
        <f t="shared" si="137"/>
        <v>202088.79961714853</v>
      </c>
      <c r="AA602" s="35">
        <f t="shared" si="138"/>
        <v>0.34816084782971157</v>
      </c>
      <c r="AB602" s="36">
        <f t="shared" si="139"/>
        <v>782535.45488262479</v>
      </c>
      <c r="AC602" s="36">
        <f t="shared" si="140"/>
        <v>378357.85564832768</v>
      </c>
      <c r="AD602" s="18">
        <f t="shared" si="143"/>
        <v>446634</v>
      </c>
      <c r="AE602" s="18" t="str">
        <f t="shared" si="144"/>
        <v/>
      </c>
      <c r="AF602" s="18">
        <f t="shared" si="145"/>
        <v>478354</v>
      </c>
      <c r="AG602" s="18">
        <f t="shared" si="146"/>
        <v>550107</v>
      </c>
      <c r="AH602" s="18">
        <f t="shared" si="147"/>
        <v>590119</v>
      </c>
      <c r="AI602" s="102">
        <f t="shared" si="148"/>
        <v>513182.67937046872</v>
      </c>
      <c r="AJ602" s="39">
        <f t="shared" si="141"/>
        <v>65537.288197890317</v>
      </c>
      <c r="AK602" s="35">
        <f t="shared" si="142"/>
        <v>0.12770752177038827</v>
      </c>
      <c r="AL602" s="34"/>
      <c r="AM602" s="42"/>
    </row>
    <row r="603" spans="1:39" s="17" customFormat="1" ht="93" customHeight="1" x14ac:dyDescent="0.25">
      <c r="A603" s="81">
        <v>600</v>
      </c>
      <c r="B603" s="82" t="s">
        <v>677</v>
      </c>
      <c r="C603" s="82" t="s">
        <v>1333</v>
      </c>
      <c r="D603" s="83" t="s">
        <v>1391</v>
      </c>
      <c r="E603" s="64">
        <v>23106</v>
      </c>
      <c r="F603" s="65">
        <v>23106</v>
      </c>
      <c r="G603" s="25" t="s">
        <v>1392</v>
      </c>
      <c r="H603" s="52" t="s">
        <v>1393</v>
      </c>
      <c r="I603" s="62">
        <v>150000</v>
      </c>
      <c r="J603" s="66">
        <v>150000</v>
      </c>
      <c r="K603" s="28" t="s">
        <v>1394</v>
      </c>
      <c r="L603" s="55" t="s">
        <v>1395</v>
      </c>
      <c r="M603" s="67">
        <v>24747</v>
      </c>
      <c r="N603" s="68">
        <v>24747</v>
      </c>
      <c r="O603" s="25" t="s">
        <v>1398</v>
      </c>
      <c r="P603" s="75" t="s">
        <v>1399</v>
      </c>
      <c r="Q603" s="69">
        <v>28459</v>
      </c>
      <c r="R603" s="63">
        <v>28459</v>
      </c>
      <c r="S603" s="24" t="s">
        <v>80</v>
      </c>
      <c r="T603" s="54" t="s">
        <v>81</v>
      </c>
      <c r="U603" s="18">
        <v>30529</v>
      </c>
      <c r="V603" s="18">
        <v>30529</v>
      </c>
      <c r="W603" s="18" t="s">
        <v>1396</v>
      </c>
      <c r="X603" s="77" t="s">
        <v>1397</v>
      </c>
      <c r="Y603" s="50">
        <f t="shared" si="136"/>
        <v>37536.533254476599</v>
      </c>
      <c r="Z603" s="36">
        <f t="shared" si="137"/>
        <v>55214.979649547997</v>
      </c>
      <c r="AA603" s="35">
        <f t="shared" si="138"/>
        <v>1.4709664122475421</v>
      </c>
      <c r="AB603" s="36">
        <f t="shared" si="139"/>
        <v>92751.512904024596</v>
      </c>
      <c r="AC603" s="36">
        <f t="shared" si="140"/>
        <v>-17678.446395071398</v>
      </c>
      <c r="AD603" s="18">
        <f t="shared" si="143"/>
        <v>23106</v>
      </c>
      <c r="AE603" s="18" t="str">
        <f t="shared" si="144"/>
        <v/>
      </c>
      <c r="AF603" s="18">
        <f t="shared" si="145"/>
        <v>24747</v>
      </c>
      <c r="AG603" s="18">
        <f t="shared" si="146"/>
        <v>28459</v>
      </c>
      <c r="AH603" s="18">
        <f t="shared" si="147"/>
        <v>30529</v>
      </c>
      <c r="AI603" s="102">
        <f t="shared" si="148"/>
        <v>26548.799365847</v>
      </c>
      <c r="AJ603" s="39">
        <f t="shared" si="141"/>
        <v>3390.4742416560744</v>
      </c>
      <c r="AK603" s="35">
        <f t="shared" si="142"/>
        <v>0.12770725315803397</v>
      </c>
      <c r="AL603" s="34"/>
      <c r="AM603" s="42"/>
    </row>
    <row r="604" spans="1:39" s="17" customFormat="1" ht="93" customHeight="1" x14ac:dyDescent="0.25">
      <c r="A604" s="81">
        <v>601</v>
      </c>
      <c r="B604" s="82" t="s">
        <v>678</v>
      </c>
      <c r="C604" s="82" t="s">
        <v>1334</v>
      </c>
      <c r="D604" s="83" t="s">
        <v>1391</v>
      </c>
      <c r="E604" s="64">
        <v>53839</v>
      </c>
      <c r="F604" s="65">
        <v>53839</v>
      </c>
      <c r="G604" s="25" t="s">
        <v>1392</v>
      </c>
      <c r="H604" s="52" t="s">
        <v>1393</v>
      </c>
      <c r="I604" s="62">
        <v>200000</v>
      </c>
      <c r="J604" s="66">
        <v>200000</v>
      </c>
      <c r="K604" s="28" t="s">
        <v>1394</v>
      </c>
      <c r="L604" s="55" t="s">
        <v>1395</v>
      </c>
      <c r="M604" s="67">
        <v>57662</v>
      </c>
      <c r="N604" s="68">
        <v>57662</v>
      </c>
      <c r="O604" s="25" t="s">
        <v>1398</v>
      </c>
      <c r="P604" s="75" t="s">
        <v>1399</v>
      </c>
      <c r="Q604" s="69">
        <v>66312</v>
      </c>
      <c r="R604" s="63">
        <v>66312</v>
      </c>
      <c r="S604" s="24" t="s">
        <v>80</v>
      </c>
      <c r="T604" s="54" t="s">
        <v>81</v>
      </c>
      <c r="U604" s="18">
        <v>71135</v>
      </c>
      <c r="V604" s="18">
        <v>71135</v>
      </c>
      <c r="W604" s="18" t="s">
        <v>1396</v>
      </c>
      <c r="X604" s="77" t="s">
        <v>1397</v>
      </c>
      <c r="Y604" s="50">
        <f t="shared" si="136"/>
        <v>78223.713435837955</v>
      </c>
      <c r="Z604" s="36">
        <f t="shared" si="137"/>
        <v>61988.20934903669</v>
      </c>
      <c r="AA604" s="35">
        <f t="shared" si="138"/>
        <v>0.79244779653527653</v>
      </c>
      <c r="AB604" s="36">
        <f t="shared" si="139"/>
        <v>140211.92278487465</v>
      </c>
      <c r="AC604" s="36">
        <f t="shared" si="140"/>
        <v>16235.504086801266</v>
      </c>
      <c r="AD604" s="18">
        <f t="shared" si="143"/>
        <v>53839</v>
      </c>
      <c r="AE604" s="18" t="str">
        <f t="shared" si="144"/>
        <v/>
      </c>
      <c r="AF604" s="18">
        <f t="shared" si="145"/>
        <v>57662</v>
      </c>
      <c r="AG604" s="18">
        <f t="shared" si="146"/>
        <v>66312</v>
      </c>
      <c r="AH604" s="18">
        <f t="shared" si="147"/>
        <v>71135</v>
      </c>
      <c r="AI604" s="102">
        <f t="shared" si="148"/>
        <v>61860.800731491654</v>
      </c>
      <c r="AJ604" s="39">
        <f t="shared" si="141"/>
        <v>7900.1489015503157</v>
      </c>
      <c r="AK604" s="35">
        <f t="shared" si="142"/>
        <v>0.12770848110811092</v>
      </c>
      <c r="AL604" s="34"/>
      <c r="AM604" s="42"/>
    </row>
    <row r="605" spans="1:39" s="17" customFormat="1" ht="93" customHeight="1" x14ac:dyDescent="0.25">
      <c r="A605" s="81">
        <v>602</v>
      </c>
      <c r="B605" s="82" t="s">
        <v>679</v>
      </c>
      <c r="C605" s="82" t="s">
        <v>1335</v>
      </c>
      <c r="D605" s="83" t="s">
        <v>1391</v>
      </c>
      <c r="E605" s="64">
        <v>68635</v>
      </c>
      <c r="F605" s="65">
        <v>68635</v>
      </c>
      <c r="G605" s="25" t="s">
        <v>1392</v>
      </c>
      <c r="H605" s="52" t="s">
        <v>1393</v>
      </c>
      <c r="I605" s="62">
        <v>250000</v>
      </c>
      <c r="J605" s="66">
        <v>250000</v>
      </c>
      <c r="K605" s="28" t="s">
        <v>1394</v>
      </c>
      <c r="L605" s="55" t="s">
        <v>1395</v>
      </c>
      <c r="M605" s="67">
        <v>73509</v>
      </c>
      <c r="N605" s="68">
        <v>73509</v>
      </c>
      <c r="O605" s="25" t="s">
        <v>1398</v>
      </c>
      <c r="P605" s="75" t="s">
        <v>1399</v>
      </c>
      <c r="Q605" s="69">
        <v>84535</v>
      </c>
      <c r="R605" s="63">
        <v>84535</v>
      </c>
      <c r="S605" s="24" t="s">
        <v>80</v>
      </c>
      <c r="T605" s="54" t="s">
        <v>81</v>
      </c>
      <c r="U605" s="18">
        <v>90684</v>
      </c>
      <c r="V605" s="18">
        <v>90684</v>
      </c>
      <c r="W605" s="18" t="s">
        <v>1396</v>
      </c>
      <c r="X605" s="77" t="s">
        <v>1397</v>
      </c>
      <c r="Y605" s="50">
        <f t="shared" si="136"/>
        <v>99329.597888085351</v>
      </c>
      <c r="Z605" s="36">
        <f t="shared" si="137"/>
        <v>76817.861909194005</v>
      </c>
      <c r="AA605" s="35">
        <f t="shared" si="138"/>
        <v>0.7733632627381084</v>
      </c>
      <c r="AB605" s="36">
        <f t="shared" si="139"/>
        <v>176147.45979727936</v>
      </c>
      <c r="AC605" s="36">
        <f t="shared" si="140"/>
        <v>22511.735978891345</v>
      </c>
      <c r="AD605" s="18">
        <f t="shared" si="143"/>
        <v>68635</v>
      </c>
      <c r="AE605" s="18" t="str">
        <f t="shared" si="144"/>
        <v/>
      </c>
      <c r="AF605" s="18">
        <f t="shared" si="145"/>
        <v>73509</v>
      </c>
      <c r="AG605" s="18">
        <f t="shared" si="146"/>
        <v>84535</v>
      </c>
      <c r="AH605" s="18">
        <f t="shared" si="147"/>
        <v>90684</v>
      </c>
      <c r="AI605" s="102">
        <f t="shared" si="148"/>
        <v>78861.193322951643</v>
      </c>
      <c r="AJ605" s="39">
        <f t="shared" si="141"/>
        <v>10070.947402470798</v>
      </c>
      <c r="AK605" s="35">
        <f t="shared" si="142"/>
        <v>0.12770473002137242</v>
      </c>
      <c r="AL605" s="34"/>
      <c r="AM605" s="42"/>
    </row>
    <row r="606" spans="1:39" s="17" customFormat="1" ht="93" customHeight="1" x14ac:dyDescent="0.25">
      <c r="A606" s="81">
        <v>603</v>
      </c>
      <c r="B606" s="82" t="s">
        <v>680</v>
      </c>
      <c r="C606" s="82" t="s">
        <v>1336</v>
      </c>
      <c r="D606" s="83" t="s">
        <v>1391</v>
      </c>
      <c r="E606" s="64">
        <v>91025</v>
      </c>
      <c r="F606" s="65">
        <v>91025</v>
      </c>
      <c r="G606" s="25" t="s">
        <v>1392</v>
      </c>
      <c r="H606" s="52" t="s">
        <v>1393</v>
      </c>
      <c r="I606" s="62">
        <v>300000</v>
      </c>
      <c r="J606" s="66">
        <v>300000</v>
      </c>
      <c r="K606" s="28" t="s">
        <v>1394</v>
      </c>
      <c r="L606" s="55" t="s">
        <v>1395</v>
      </c>
      <c r="M606" s="67">
        <v>97489</v>
      </c>
      <c r="N606" s="68">
        <v>97489</v>
      </c>
      <c r="O606" s="25" t="s">
        <v>1398</v>
      </c>
      <c r="P606" s="75" t="s">
        <v>1399</v>
      </c>
      <c r="Q606" s="69">
        <v>112112</v>
      </c>
      <c r="R606" s="63">
        <v>112112</v>
      </c>
      <c r="S606" s="24" t="s">
        <v>80</v>
      </c>
      <c r="T606" s="54" t="s">
        <v>81</v>
      </c>
      <c r="U606" s="18">
        <v>120266</v>
      </c>
      <c r="V606" s="18">
        <v>120266</v>
      </c>
      <c r="W606" s="18" t="s">
        <v>1396</v>
      </c>
      <c r="X606" s="77" t="s">
        <v>1397</v>
      </c>
      <c r="Y606" s="50">
        <f t="shared" si="136"/>
        <v>129123.86139473818</v>
      </c>
      <c r="Z606" s="36">
        <f t="shared" si="137"/>
        <v>87871.514032136707</v>
      </c>
      <c r="AA606" s="35">
        <f t="shared" si="138"/>
        <v>0.68052111424633621</v>
      </c>
      <c r="AB606" s="36">
        <f t="shared" si="139"/>
        <v>216995.3754268749</v>
      </c>
      <c r="AC606" s="36">
        <f t="shared" si="140"/>
        <v>41252.347362601475</v>
      </c>
      <c r="AD606" s="18">
        <f t="shared" si="143"/>
        <v>91025</v>
      </c>
      <c r="AE606" s="18" t="str">
        <f t="shared" si="144"/>
        <v/>
      </c>
      <c r="AF606" s="18">
        <f t="shared" si="145"/>
        <v>97489</v>
      </c>
      <c r="AG606" s="18">
        <f t="shared" si="146"/>
        <v>112112</v>
      </c>
      <c r="AH606" s="18">
        <f t="shared" si="147"/>
        <v>120266</v>
      </c>
      <c r="AI606" s="102">
        <f t="shared" si="148"/>
        <v>104587.02691511869</v>
      </c>
      <c r="AJ606" s="39">
        <f t="shared" si="141"/>
        <v>13355.999026654652</v>
      </c>
      <c r="AK606" s="35">
        <f t="shared" si="142"/>
        <v>0.12770225352609157</v>
      </c>
      <c r="AL606" s="34"/>
      <c r="AM606" s="42"/>
    </row>
    <row r="607" spans="1:39" s="17" customFormat="1" ht="93" customHeight="1" x14ac:dyDescent="0.25">
      <c r="A607" s="81">
        <v>604</v>
      </c>
      <c r="B607" s="82" t="s">
        <v>681</v>
      </c>
      <c r="C607" s="82" t="s">
        <v>1337</v>
      </c>
      <c r="D607" s="83" t="s">
        <v>1391</v>
      </c>
      <c r="E607" s="64">
        <v>29724</v>
      </c>
      <c r="F607" s="65">
        <v>29724</v>
      </c>
      <c r="G607" s="25" t="s">
        <v>1392</v>
      </c>
      <c r="H607" s="52" t="s">
        <v>1393</v>
      </c>
      <c r="I607" s="62">
        <v>80000</v>
      </c>
      <c r="J607" s="66">
        <v>80000</v>
      </c>
      <c r="K607" s="28" t="s">
        <v>1394</v>
      </c>
      <c r="L607" s="55" t="s">
        <v>1395</v>
      </c>
      <c r="M607" s="67">
        <v>31835</v>
      </c>
      <c r="N607" s="68">
        <v>31835</v>
      </c>
      <c r="O607" s="25" t="s">
        <v>1398</v>
      </c>
      <c r="P607" s="75" t="s">
        <v>1399</v>
      </c>
      <c r="Q607" s="69">
        <v>36610</v>
      </c>
      <c r="R607" s="63">
        <v>36610</v>
      </c>
      <c r="S607" s="24" t="s">
        <v>80</v>
      </c>
      <c r="T607" s="54" t="s">
        <v>81</v>
      </c>
      <c r="U607" s="18">
        <v>39273</v>
      </c>
      <c r="V607" s="18">
        <v>39273</v>
      </c>
      <c r="W607" s="18" t="s">
        <v>1396</v>
      </c>
      <c r="X607" s="77" t="s">
        <v>1397</v>
      </c>
      <c r="Y607" s="50">
        <f t="shared" si="136"/>
        <v>40491.063161636528</v>
      </c>
      <c r="Z607" s="36">
        <f t="shared" si="137"/>
        <v>20757.163565863237</v>
      </c>
      <c r="AA607" s="35">
        <f t="shared" si="138"/>
        <v>0.51263567674186739</v>
      </c>
      <c r="AB607" s="36">
        <f t="shared" si="139"/>
        <v>61248.226727499765</v>
      </c>
      <c r="AC607" s="36">
        <f t="shared" si="140"/>
        <v>19733.899595773291</v>
      </c>
      <c r="AD607" s="18">
        <f t="shared" si="143"/>
        <v>29724</v>
      </c>
      <c r="AE607" s="18" t="str">
        <f t="shared" si="144"/>
        <v/>
      </c>
      <c r="AF607" s="18">
        <f t="shared" si="145"/>
        <v>31835</v>
      </c>
      <c r="AG607" s="18">
        <f t="shared" si="146"/>
        <v>36610</v>
      </c>
      <c r="AH607" s="18">
        <f t="shared" si="147"/>
        <v>39273</v>
      </c>
      <c r="AI607" s="102">
        <f t="shared" si="148"/>
        <v>34152.812852373077</v>
      </c>
      <c r="AJ607" s="39">
        <f t="shared" si="141"/>
        <v>4361.5054358176221</v>
      </c>
      <c r="AK607" s="35">
        <f t="shared" si="142"/>
        <v>0.12770559937977602</v>
      </c>
      <c r="AL607" s="34"/>
      <c r="AM607" s="42"/>
    </row>
    <row r="608" spans="1:39" s="17" customFormat="1" ht="93" customHeight="1" x14ac:dyDescent="0.25">
      <c r="A608" s="81">
        <v>605</v>
      </c>
      <c r="B608" s="82" t="s">
        <v>682</v>
      </c>
      <c r="C608" s="82" t="s">
        <v>1338</v>
      </c>
      <c r="D608" s="83" t="s">
        <v>1391</v>
      </c>
      <c r="E608" s="64">
        <v>117515</v>
      </c>
      <c r="F608" s="65">
        <v>117515</v>
      </c>
      <c r="G608" s="25" t="s">
        <v>1392</v>
      </c>
      <c r="H608" s="52" t="s">
        <v>1393</v>
      </c>
      <c r="I608" s="62">
        <v>150000</v>
      </c>
      <c r="J608" s="66">
        <v>150000</v>
      </c>
      <c r="K608" s="28" t="s">
        <v>1394</v>
      </c>
      <c r="L608" s="55" t="s">
        <v>1395</v>
      </c>
      <c r="M608" s="67">
        <v>125861</v>
      </c>
      <c r="N608" s="68">
        <v>125861</v>
      </c>
      <c r="O608" s="25" t="s">
        <v>1398</v>
      </c>
      <c r="P608" s="75" t="s">
        <v>1399</v>
      </c>
      <c r="Q608" s="69">
        <v>144740</v>
      </c>
      <c r="R608" s="63">
        <v>144740</v>
      </c>
      <c r="S608" s="24" t="s">
        <v>80</v>
      </c>
      <c r="T608" s="54" t="s">
        <v>81</v>
      </c>
      <c r="U608" s="18">
        <v>155267</v>
      </c>
      <c r="V608" s="18">
        <v>155267</v>
      </c>
      <c r="W608" s="18" t="s">
        <v>1396</v>
      </c>
      <c r="X608" s="77" t="s">
        <v>1397</v>
      </c>
      <c r="Y608" s="50">
        <f t="shared" si="136"/>
        <v>137895.05564487071</v>
      </c>
      <c r="Z608" s="36">
        <f t="shared" si="137"/>
        <v>16219.421207305741</v>
      </c>
      <c r="AA608" s="35">
        <f t="shared" si="138"/>
        <v>0.11762148491441619</v>
      </c>
      <c r="AB608" s="36">
        <f t="shared" si="139"/>
        <v>154114.47685217645</v>
      </c>
      <c r="AC608" s="36">
        <f t="shared" si="140"/>
        <v>121675.63443756496</v>
      </c>
      <c r="AD608" s="18" t="str">
        <f t="shared" si="143"/>
        <v/>
      </c>
      <c r="AE608" s="18">
        <f t="shared" si="144"/>
        <v>150000</v>
      </c>
      <c r="AF608" s="18">
        <f t="shared" si="145"/>
        <v>125861</v>
      </c>
      <c r="AG608" s="18">
        <f t="shared" si="146"/>
        <v>144740</v>
      </c>
      <c r="AH608" s="18" t="str">
        <f t="shared" si="147"/>
        <v/>
      </c>
      <c r="AI608" s="102">
        <f t="shared" si="148"/>
        <v>139805.31052215202</v>
      </c>
      <c r="AJ608" s="39">
        <f t="shared" si="141"/>
        <v>12693.670089195375</v>
      </c>
      <c r="AK608" s="35">
        <f t="shared" si="142"/>
        <v>9.0795335611976447E-2</v>
      </c>
      <c r="AL608" s="34"/>
      <c r="AM608" s="42"/>
    </row>
    <row r="609" spans="1:39" s="17" customFormat="1" ht="93" customHeight="1" x14ac:dyDescent="0.25">
      <c r="A609" s="81">
        <v>606</v>
      </c>
      <c r="B609" s="82" t="s">
        <v>683</v>
      </c>
      <c r="C609" s="82" t="s">
        <v>1339</v>
      </c>
      <c r="D609" s="83" t="s">
        <v>1391</v>
      </c>
      <c r="E609" s="64">
        <v>16042</v>
      </c>
      <c r="F609" s="65">
        <v>16042</v>
      </c>
      <c r="G609" s="25" t="s">
        <v>1392</v>
      </c>
      <c r="H609" s="52" t="s">
        <v>1393</v>
      </c>
      <c r="I609" s="62">
        <v>50000</v>
      </c>
      <c r="J609" s="66">
        <v>50000</v>
      </c>
      <c r="K609" s="28" t="s">
        <v>1394</v>
      </c>
      <c r="L609" s="55" t="s">
        <v>1395</v>
      </c>
      <c r="M609" s="67">
        <v>17182</v>
      </c>
      <c r="N609" s="68">
        <v>17182</v>
      </c>
      <c r="O609" s="25" t="s">
        <v>1398</v>
      </c>
      <c r="P609" s="75" t="s">
        <v>1399</v>
      </c>
      <c r="Q609" s="69">
        <v>19759</v>
      </c>
      <c r="R609" s="63">
        <v>19759</v>
      </c>
      <c r="S609" s="24" t="s">
        <v>80</v>
      </c>
      <c r="T609" s="54" t="s">
        <v>81</v>
      </c>
      <c r="U609" s="18">
        <v>21197</v>
      </c>
      <c r="V609" s="18">
        <v>21197</v>
      </c>
      <c r="W609" s="18" t="s">
        <v>1396</v>
      </c>
      <c r="X609" s="77" t="s">
        <v>1397</v>
      </c>
      <c r="Y609" s="50">
        <f t="shared" si="136"/>
        <v>22504.445595463207</v>
      </c>
      <c r="Z609" s="36">
        <f t="shared" si="137"/>
        <v>14214.106531892885</v>
      </c>
      <c r="AA609" s="35">
        <f t="shared" si="138"/>
        <v>0.63161327265748701</v>
      </c>
      <c r="AB609" s="36">
        <f t="shared" si="139"/>
        <v>36718.552127356088</v>
      </c>
      <c r="AC609" s="36">
        <f t="shared" si="140"/>
        <v>8290.3390635703217</v>
      </c>
      <c r="AD609" s="18">
        <f t="shared" si="143"/>
        <v>16042</v>
      </c>
      <c r="AE609" s="18" t="str">
        <f t="shared" si="144"/>
        <v/>
      </c>
      <c r="AF609" s="18">
        <f t="shared" si="145"/>
        <v>17182</v>
      </c>
      <c r="AG609" s="18">
        <f t="shared" si="146"/>
        <v>19759</v>
      </c>
      <c r="AH609" s="18">
        <f t="shared" si="147"/>
        <v>21197</v>
      </c>
      <c r="AI609" s="102">
        <f t="shared" si="148"/>
        <v>18432.867315534979</v>
      </c>
      <c r="AJ609" s="39">
        <f t="shared" si="141"/>
        <v>2354.4056574855576</v>
      </c>
      <c r="AK609" s="35">
        <f t="shared" si="142"/>
        <v>0.12772867168100838</v>
      </c>
      <c r="AL609" s="34"/>
      <c r="AM609" s="42"/>
    </row>
    <row r="610" spans="1:39" s="17" customFormat="1" ht="93" customHeight="1" x14ac:dyDescent="0.25">
      <c r="A610" s="81">
        <v>607</v>
      </c>
      <c r="B610" s="82" t="s">
        <v>684</v>
      </c>
      <c r="C610" s="82" t="s">
        <v>1340</v>
      </c>
      <c r="D610" s="83" t="s">
        <v>1391</v>
      </c>
      <c r="E610" s="64">
        <v>26818</v>
      </c>
      <c r="F610" s="65">
        <v>26818</v>
      </c>
      <c r="G610" s="25" t="s">
        <v>1392</v>
      </c>
      <c r="H610" s="52" t="s">
        <v>1393</v>
      </c>
      <c r="I610" s="62">
        <v>100000</v>
      </c>
      <c r="J610" s="66">
        <v>100000</v>
      </c>
      <c r="K610" s="28" t="s">
        <v>1394</v>
      </c>
      <c r="L610" s="55" t="s">
        <v>1395</v>
      </c>
      <c r="M610" s="67">
        <v>28723</v>
      </c>
      <c r="N610" s="68">
        <v>28723</v>
      </c>
      <c r="O610" s="25" t="s">
        <v>1398</v>
      </c>
      <c r="P610" s="75" t="s">
        <v>1399</v>
      </c>
      <c r="Q610" s="69">
        <v>33031</v>
      </c>
      <c r="R610" s="63">
        <v>33031</v>
      </c>
      <c r="S610" s="24" t="s">
        <v>80</v>
      </c>
      <c r="T610" s="54" t="s">
        <v>81</v>
      </c>
      <c r="U610" s="18">
        <v>35434</v>
      </c>
      <c r="V610" s="18">
        <v>35434</v>
      </c>
      <c r="W610" s="18" t="s">
        <v>1396</v>
      </c>
      <c r="X610" s="77" t="s">
        <v>1397</v>
      </c>
      <c r="Y610" s="50">
        <f t="shared" si="136"/>
        <v>38994.164323583384</v>
      </c>
      <c r="Z610" s="36">
        <f t="shared" si="137"/>
        <v>31044.699880978071</v>
      </c>
      <c r="AA610" s="35">
        <f t="shared" si="138"/>
        <v>0.79613707382882581</v>
      </c>
      <c r="AB610" s="36">
        <f t="shared" si="139"/>
        <v>70038.864204561454</v>
      </c>
      <c r="AC610" s="36">
        <f t="shared" si="140"/>
        <v>7949.4644426053128</v>
      </c>
      <c r="AD610" s="18">
        <f t="shared" si="143"/>
        <v>26818</v>
      </c>
      <c r="AE610" s="18" t="str">
        <f t="shared" si="144"/>
        <v/>
      </c>
      <c r="AF610" s="18">
        <f t="shared" si="145"/>
        <v>28723</v>
      </c>
      <c r="AG610" s="18">
        <f t="shared" si="146"/>
        <v>33031</v>
      </c>
      <c r="AH610" s="18">
        <f t="shared" si="147"/>
        <v>35434</v>
      </c>
      <c r="AI610" s="102">
        <f t="shared" si="148"/>
        <v>30814.102428973649</v>
      </c>
      <c r="AJ610" s="39">
        <f t="shared" si="141"/>
        <v>3935.2747045155566</v>
      </c>
      <c r="AK610" s="35">
        <f t="shared" si="142"/>
        <v>0.12771018443864607</v>
      </c>
      <c r="AL610" s="34"/>
      <c r="AM610" s="42"/>
    </row>
    <row r="611" spans="1:39" s="17" customFormat="1" ht="93" customHeight="1" x14ac:dyDescent="0.25">
      <c r="A611" s="81">
        <v>608</v>
      </c>
      <c r="B611" s="82" t="s">
        <v>685</v>
      </c>
      <c r="C611" s="82" t="s">
        <v>1341</v>
      </c>
      <c r="D611" s="83" t="s">
        <v>1391</v>
      </c>
      <c r="E611" s="64">
        <v>8912</v>
      </c>
      <c r="F611" s="65">
        <v>8912</v>
      </c>
      <c r="G611" s="25" t="s">
        <v>1392</v>
      </c>
      <c r="H611" s="52" t="s">
        <v>1393</v>
      </c>
      <c r="I611" s="62">
        <v>30000</v>
      </c>
      <c r="J611" s="66">
        <v>30000</v>
      </c>
      <c r="K611" s="28" t="s">
        <v>1394</v>
      </c>
      <c r="L611" s="55" t="s">
        <v>1395</v>
      </c>
      <c r="M611" s="67">
        <v>9545</v>
      </c>
      <c r="N611" s="68">
        <v>9545</v>
      </c>
      <c r="O611" s="25" t="s">
        <v>1398</v>
      </c>
      <c r="P611" s="75" t="s">
        <v>1399</v>
      </c>
      <c r="Q611" s="69">
        <v>10977</v>
      </c>
      <c r="R611" s="63">
        <v>10977</v>
      </c>
      <c r="S611" s="24" t="s">
        <v>80</v>
      </c>
      <c r="T611" s="54" t="s">
        <v>81</v>
      </c>
      <c r="U611" s="18">
        <v>11776</v>
      </c>
      <c r="V611" s="18">
        <v>11776</v>
      </c>
      <c r="W611" s="18" t="s">
        <v>1396</v>
      </c>
      <c r="X611" s="77" t="s">
        <v>1397</v>
      </c>
      <c r="Y611" s="50">
        <f t="shared" si="136"/>
        <v>12696.112595218925</v>
      </c>
      <c r="Z611" s="36">
        <f t="shared" si="137"/>
        <v>8881.534974316095</v>
      </c>
      <c r="AA611" s="35">
        <f t="shared" si="138"/>
        <v>0.69954759046959658</v>
      </c>
      <c r="AB611" s="36">
        <f t="shared" si="139"/>
        <v>21577.64756953502</v>
      </c>
      <c r="AC611" s="36">
        <f t="shared" si="140"/>
        <v>3814.5776209028299</v>
      </c>
      <c r="AD611" s="18">
        <f t="shared" si="143"/>
        <v>8912</v>
      </c>
      <c r="AE611" s="18" t="str">
        <f t="shared" si="144"/>
        <v/>
      </c>
      <c r="AF611" s="18">
        <f t="shared" si="145"/>
        <v>9545</v>
      </c>
      <c r="AG611" s="18">
        <f t="shared" si="146"/>
        <v>10977</v>
      </c>
      <c r="AH611" s="18">
        <f t="shared" si="147"/>
        <v>11776</v>
      </c>
      <c r="AI611" s="102">
        <f t="shared" si="148"/>
        <v>10240.193022257959</v>
      </c>
      <c r="AJ611" s="39">
        <f t="shared" si="141"/>
        <v>1308.1091952381753</v>
      </c>
      <c r="AK611" s="35">
        <f t="shared" si="142"/>
        <v>0.12774263067062164</v>
      </c>
      <c r="AL611" s="34"/>
      <c r="AM611" s="42"/>
    </row>
    <row r="612" spans="1:39" s="17" customFormat="1" ht="93" customHeight="1" x14ac:dyDescent="0.25">
      <c r="A612" s="81">
        <v>609</v>
      </c>
      <c r="B612" s="82" t="s">
        <v>686</v>
      </c>
      <c r="C612" s="82" t="s">
        <v>1342</v>
      </c>
      <c r="D612" s="83" t="s">
        <v>1391</v>
      </c>
      <c r="E612" s="64">
        <v>41019</v>
      </c>
      <c r="F612" s="65">
        <v>41019</v>
      </c>
      <c r="G612" s="25" t="s">
        <v>1392</v>
      </c>
      <c r="H612" s="52" t="s">
        <v>1393</v>
      </c>
      <c r="I612" s="62">
        <v>150000</v>
      </c>
      <c r="J612" s="66">
        <v>150000</v>
      </c>
      <c r="K612" s="28" t="s">
        <v>1394</v>
      </c>
      <c r="L612" s="55" t="s">
        <v>1395</v>
      </c>
      <c r="M612" s="67">
        <v>43932</v>
      </c>
      <c r="N612" s="68">
        <v>43932</v>
      </c>
      <c r="O612" s="25" t="s">
        <v>1398</v>
      </c>
      <c r="P612" s="75" t="s">
        <v>1399</v>
      </c>
      <c r="Q612" s="69">
        <v>50522</v>
      </c>
      <c r="R612" s="63">
        <v>50522</v>
      </c>
      <c r="S612" s="24" t="s">
        <v>80</v>
      </c>
      <c r="T612" s="54" t="s">
        <v>81</v>
      </c>
      <c r="U612" s="18">
        <v>54197</v>
      </c>
      <c r="V612" s="18">
        <v>54197</v>
      </c>
      <c r="W612" s="18" t="s">
        <v>1396</v>
      </c>
      <c r="X612" s="77" t="s">
        <v>1397</v>
      </c>
      <c r="Y612" s="50">
        <f t="shared" si="136"/>
        <v>59410.41921649874</v>
      </c>
      <c r="Z612" s="36">
        <f t="shared" si="137"/>
        <v>46171.486054706969</v>
      </c>
      <c r="AA612" s="35">
        <f t="shared" si="138"/>
        <v>0.77716142494218898</v>
      </c>
      <c r="AB612" s="36">
        <f t="shared" si="139"/>
        <v>105581.9052712057</v>
      </c>
      <c r="AC612" s="36">
        <f t="shared" si="140"/>
        <v>13238.933161791771</v>
      </c>
      <c r="AD612" s="18">
        <f t="shared" si="143"/>
        <v>41019</v>
      </c>
      <c r="AE612" s="18" t="str">
        <f t="shared" si="144"/>
        <v/>
      </c>
      <c r="AF612" s="18">
        <f t="shared" si="145"/>
        <v>43932</v>
      </c>
      <c r="AG612" s="18">
        <f t="shared" si="146"/>
        <v>50522</v>
      </c>
      <c r="AH612" s="18">
        <f t="shared" si="147"/>
        <v>54197</v>
      </c>
      <c r="AI612" s="102">
        <f t="shared" si="148"/>
        <v>47130.86997503617</v>
      </c>
      <c r="AJ612" s="39">
        <f t="shared" si="141"/>
        <v>6019.109928663318</v>
      </c>
      <c r="AK612" s="35">
        <f t="shared" si="142"/>
        <v>0.12771056277661463</v>
      </c>
      <c r="AL612" s="34"/>
      <c r="AM612" s="42"/>
    </row>
    <row r="613" spans="1:39" s="17" customFormat="1" ht="93" customHeight="1" x14ac:dyDescent="0.25">
      <c r="A613" s="81">
        <v>610</v>
      </c>
      <c r="B613" s="82" t="s">
        <v>687</v>
      </c>
      <c r="C613" s="82" t="s">
        <v>1343</v>
      </c>
      <c r="D613" s="83" t="s">
        <v>1391</v>
      </c>
      <c r="E613" s="64">
        <v>99360</v>
      </c>
      <c r="F613" s="65">
        <v>99360</v>
      </c>
      <c r="G613" s="25" t="s">
        <v>1392</v>
      </c>
      <c r="H613" s="52" t="s">
        <v>1393</v>
      </c>
      <c r="I613" s="62">
        <v>250000</v>
      </c>
      <c r="J613" s="66">
        <v>250000</v>
      </c>
      <c r="K613" s="28" t="s">
        <v>1394</v>
      </c>
      <c r="L613" s="55" t="s">
        <v>1395</v>
      </c>
      <c r="M613" s="67">
        <v>106416</v>
      </c>
      <c r="N613" s="68">
        <v>106416</v>
      </c>
      <c r="O613" s="25" t="s">
        <v>1398</v>
      </c>
      <c r="P613" s="75" t="s">
        <v>1399</v>
      </c>
      <c r="Q613" s="69">
        <v>122379</v>
      </c>
      <c r="R613" s="63">
        <v>122379</v>
      </c>
      <c r="S613" s="24" t="s">
        <v>80</v>
      </c>
      <c r="T613" s="54" t="s">
        <v>81</v>
      </c>
      <c r="U613" s="18">
        <v>131280</v>
      </c>
      <c r="V613" s="18">
        <v>131280</v>
      </c>
      <c r="W613" s="18" t="s">
        <v>1396</v>
      </c>
      <c r="X613" s="77" t="s">
        <v>1397</v>
      </c>
      <c r="Y613" s="50">
        <f t="shared" ref="Y613:Y676" si="149">GEOMEAN(F613,J613,N613,R613,V613)</f>
        <v>133540.43851814067</v>
      </c>
      <c r="Z613" s="36">
        <f t="shared" ref="Z613:Z676" si="150">+STDEV(F613,J613,N613,R613,V613)</f>
        <v>61741.859487708985</v>
      </c>
      <c r="AA613" s="35">
        <f t="shared" ref="AA613:AA676" si="151">Z613/Y613</f>
        <v>0.46234578958134637</v>
      </c>
      <c r="AB613" s="36">
        <f t="shared" ref="AB613:AB676" si="152">+Y613+Z613</f>
        <v>195282.29800584965</v>
      </c>
      <c r="AC613" s="36">
        <f t="shared" ref="AC613:AC676" si="153">Y613-Z613</f>
        <v>71798.579030431691</v>
      </c>
      <c r="AD613" s="18">
        <f t="shared" si="143"/>
        <v>99360</v>
      </c>
      <c r="AE613" s="18" t="str">
        <f t="shared" si="144"/>
        <v/>
      </c>
      <c r="AF613" s="18">
        <f t="shared" si="145"/>
        <v>106416</v>
      </c>
      <c r="AG613" s="18">
        <f t="shared" si="146"/>
        <v>122379</v>
      </c>
      <c r="AH613" s="18">
        <f t="shared" si="147"/>
        <v>131280</v>
      </c>
      <c r="AI613" s="102">
        <f t="shared" si="148"/>
        <v>114164.47802997702</v>
      </c>
      <c r="AJ613" s="39">
        <f t="shared" ref="AJ613:AJ676" si="154">+STDEV(AD613:AH613)</f>
        <v>14579.699251013377</v>
      </c>
      <c r="AK613" s="35">
        <f t="shared" ref="AK613:AK676" si="155">+AJ613/AI613</f>
        <v>0.12770784312774658</v>
      </c>
      <c r="AL613" s="34"/>
      <c r="AM613" s="42"/>
    </row>
    <row r="614" spans="1:39" s="17" customFormat="1" ht="93" customHeight="1" x14ac:dyDescent="0.25">
      <c r="A614" s="81">
        <v>611</v>
      </c>
      <c r="B614" s="82" t="s">
        <v>688</v>
      </c>
      <c r="C614" s="82" t="s">
        <v>1344</v>
      </c>
      <c r="D614" s="83" t="s">
        <v>1391</v>
      </c>
      <c r="E614" s="64">
        <v>51014</v>
      </c>
      <c r="F614" s="65">
        <v>51014</v>
      </c>
      <c r="G614" s="25" t="s">
        <v>1392</v>
      </c>
      <c r="H614" s="52" t="s">
        <v>1393</v>
      </c>
      <c r="I614" s="62">
        <v>150000</v>
      </c>
      <c r="J614" s="66">
        <v>150000</v>
      </c>
      <c r="K614" s="28" t="s">
        <v>1394</v>
      </c>
      <c r="L614" s="55" t="s">
        <v>1395</v>
      </c>
      <c r="M614" s="67">
        <v>54637</v>
      </c>
      <c r="N614" s="68">
        <v>54637</v>
      </c>
      <c r="O614" s="25" t="s">
        <v>1398</v>
      </c>
      <c r="P614" s="75" t="s">
        <v>1399</v>
      </c>
      <c r="Q614" s="69">
        <v>62833</v>
      </c>
      <c r="R614" s="63">
        <v>62833</v>
      </c>
      <c r="S614" s="24" t="s">
        <v>80</v>
      </c>
      <c r="T614" s="54" t="s">
        <v>81</v>
      </c>
      <c r="U614" s="18">
        <v>67403</v>
      </c>
      <c r="V614" s="18">
        <v>67403</v>
      </c>
      <c r="W614" s="18" t="s">
        <v>1396</v>
      </c>
      <c r="X614" s="77" t="s">
        <v>1397</v>
      </c>
      <c r="Y614" s="50">
        <f t="shared" si="149"/>
        <v>70733.785473532073</v>
      </c>
      <c r="Z614" s="36">
        <f t="shared" si="150"/>
        <v>41222.035700581313</v>
      </c>
      <c r="AA614" s="35">
        <f t="shared" si="151"/>
        <v>0.58277717535711726</v>
      </c>
      <c r="AB614" s="36">
        <f t="shared" si="152"/>
        <v>111955.82117411339</v>
      </c>
      <c r="AC614" s="36">
        <f t="shared" si="153"/>
        <v>29511.74977295076</v>
      </c>
      <c r="AD614" s="18">
        <f t="shared" si="143"/>
        <v>51014</v>
      </c>
      <c r="AE614" s="18" t="str">
        <f t="shared" si="144"/>
        <v/>
      </c>
      <c r="AF614" s="18">
        <f t="shared" si="145"/>
        <v>54637</v>
      </c>
      <c r="AG614" s="18">
        <f t="shared" si="146"/>
        <v>62833</v>
      </c>
      <c r="AH614" s="18">
        <f t="shared" si="147"/>
        <v>67403</v>
      </c>
      <c r="AI614" s="102">
        <f t="shared" si="148"/>
        <v>58615.275610800214</v>
      </c>
      <c r="AJ614" s="39">
        <f t="shared" si="154"/>
        <v>7485.7881070287676</v>
      </c>
      <c r="AK614" s="35">
        <f t="shared" si="155"/>
        <v>0.12771053328715334</v>
      </c>
      <c r="AL614" s="34"/>
      <c r="AM614" s="42"/>
    </row>
    <row r="615" spans="1:39" s="17" customFormat="1" ht="93" customHeight="1" x14ac:dyDescent="0.25">
      <c r="A615" s="81">
        <v>612</v>
      </c>
      <c r="B615" s="82" t="s">
        <v>689</v>
      </c>
      <c r="C615" s="82" t="s">
        <v>1345</v>
      </c>
      <c r="D615" s="83" t="s">
        <v>1391</v>
      </c>
      <c r="E615" s="64">
        <v>37795</v>
      </c>
      <c r="F615" s="65">
        <v>37795</v>
      </c>
      <c r="G615" s="25" t="s">
        <v>1392</v>
      </c>
      <c r="H615" s="52" t="s">
        <v>1393</v>
      </c>
      <c r="I615" s="62">
        <v>140000</v>
      </c>
      <c r="J615" s="66">
        <v>140000</v>
      </c>
      <c r="K615" s="28" t="s">
        <v>1394</v>
      </c>
      <c r="L615" s="55" t="s">
        <v>1395</v>
      </c>
      <c r="M615" s="67">
        <v>40479</v>
      </c>
      <c r="N615" s="68">
        <v>40479</v>
      </c>
      <c r="O615" s="25" t="s">
        <v>1398</v>
      </c>
      <c r="P615" s="75" t="s">
        <v>1399</v>
      </c>
      <c r="Q615" s="69">
        <v>46551</v>
      </c>
      <c r="R615" s="63">
        <v>46551</v>
      </c>
      <c r="S615" s="24" t="s">
        <v>80</v>
      </c>
      <c r="T615" s="54" t="s">
        <v>81</v>
      </c>
      <c r="U615" s="18">
        <v>49937</v>
      </c>
      <c r="V615" s="18">
        <v>49937</v>
      </c>
      <c r="W615" s="18" t="s">
        <v>1396</v>
      </c>
      <c r="X615" s="77" t="s">
        <v>1397</v>
      </c>
      <c r="Y615" s="50">
        <f t="shared" si="149"/>
        <v>54881.847754129201</v>
      </c>
      <c r="Z615" s="36">
        <f t="shared" si="150"/>
        <v>43337.880968039957</v>
      </c>
      <c r="AA615" s="35">
        <f t="shared" si="151"/>
        <v>0.78965783299049552</v>
      </c>
      <c r="AB615" s="36">
        <f t="shared" si="152"/>
        <v>98219.728722169151</v>
      </c>
      <c r="AC615" s="36">
        <f t="shared" si="153"/>
        <v>11543.966786089244</v>
      </c>
      <c r="AD615" s="18">
        <f t="shared" si="143"/>
        <v>37795</v>
      </c>
      <c r="AE615" s="18" t="str">
        <f t="shared" si="144"/>
        <v/>
      </c>
      <c r="AF615" s="18">
        <f t="shared" si="145"/>
        <v>40479</v>
      </c>
      <c r="AG615" s="18">
        <f t="shared" si="146"/>
        <v>46551</v>
      </c>
      <c r="AH615" s="18">
        <f t="shared" si="147"/>
        <v>49937</v>
      </c>
      <c r="AI615" s="102">
        <f t="shared" si="148"/>
        <v>43426.406863408578</v>
      </c>
      <c r="AJ615" s="39">
        <f t="shared" si="154"/>
        <v>5545.9256816753923</v>
      </c>
      <c r="AK615" s="35">
        <f t="shared" si="155"/>
        <v>0.12770860133833525</v>
      </c>
      <c r="AL615" s="34"/>
      <c r="AM615" s="42"/>
    </row>
    <row r="616" spans="1:39" s="17" customFormat="1" ht="93" customHeight="1" x14ac:dyDescent="0.25">
      <c r="A616" s="81">
        <v>613</v>
      </c>
      <c r="B616" s="82" t="s">
        <v>690</v>
      </c>
      <c r="C616" s="82" t="s">
        <v>1346</v>
      </c>
      <c r="D616" s="83" t="s">
        <v>1391</v>
      </c>
      <c r="E616" s="64">
        <v>113158</v>
      </c>
      <c r="F616" s="65">
        <v>113158</v>
      </c>
      <c r="G616" s="25" t="s">
        <v>1392</v>
      </c>
      <c r="H616" s="52" t="s">
        <v>1393</v>
      </c>
      <c r="I616" s="62">
        <v>150000</v>
      </c>
      <c r="J616" s="66">
        <v>150000</v>
      </c>
      <c r="K616" s="28" t="s">
        <v>1394</v>
      </c>
      <c r="L616" s="55" t="s">
        <v>1395</v>
      </c>
      <c r="M616" s="67">
        <v>121194</v>
      </c>
      <c r="N616" s="68">
        <v>121194</v>
      </c>
      <c r="O616" s="25" t="s">
        <v>1398</v>
      </c>
      <c r="P616" s="75" t="s">
        <v>1399</v>
      </c>
      <c r="Q616" s="69">
        <v>139373</v>
      </c>
      <c r="R616" s="63">
        <v>139373</v>
      </c>
      <c r="S616" s="24" t="s">
        <v>80</v>
      </c>
      <c r="T616" s="54" t="s">
        <v>81</v>
      </c>
      <c r="U616" s="18">
        <v>149511</v>
      </c>
      <c r="V616" s="18">
        <v>149511</v>
      </c>
      <c r="W616" s="18" t="s">
        <v>1396</v>
      </c>
      <c r="X616" s="77" t="s">
        <v>1397</v>
      </c>
      <c r="Y616" s="50">
        <f t="shared" si="149"/>
        <v>133789.45580680977</v>
      </c>
      <c r="Z616" s="36">
        <f t="shared" si="150"/>
        <v>16746.257125101143</v>
      </c>
      <c r="AA616" s="35">
        <f t="shared" si="151"/>
        <v>0.1251687363859415</v>
      </c>
      <c r="AB616" s="36">
        <f t="shared" si="152"/>
        <v>150535.71293191091</v>
      </c>
      <c r="AC616" s="36">
        <f t="shared" si="153"/>
        <v>117043.19868170863</v>
      </c>
      <c r="AD616" s="18" t="str">
        <f t="shared" si="143"/>
        <v/>
      </c>
      <c r="AE616" s="18">
        <f t="shared" si="144"/>
        <v>150000</v>
      </c>
      <c r="AF616" s="18">
        <f t="shared" si="145"/>
        <v>121194</v>
      </c>
      <c r="AG616" s="18">
        <f t="shared" si="146"/>
        <v>139373</v>
      </c>
      <c r="AH616" s="18">
        <f t="shared" si="147"/>
        <v>149511</v>
      </c>
      <c r="AI616" s="102">
        <f t="shared" si="148"/>
        <v>139510.22633738586</v>
      </c>
      <c r="AJ616" s="39">
        <f t="shared" si="154"/>
        <v>13472.396037824898</v>
      </c>
      <c r="AK616" s="35">
        <f t="shared" si="155"/>
        <v>9.656923647477858E-2</v>
      </c>
      <c r="AL616" s="34"/>
      <c r="AM616" s="42"/>
    </row>
    <row r="617" spans="1:39" s="17" customFormat="1" ht="93" customHeight="1" x14ac:dyDescent="0.25">
      <c r="A617" s="81">
        <v>614</v>
      </c>
      <c r="B617" s="82" t="s">
        <v>691</v>
      </c>
      <c r="C617" s="82" t="s">
        <v>1347</v>
      </c>
      <c r="D617" s="83" t="s">
        <v>1391</v>
      </c>
      <c r="E617" s="64">
        <v>113118</v>
      </c>
      <c r="F617" s="65">
        <v>113118</v>
      </c>
      <c r="G617" s="25" t="s">
        <v>1392</v>
      </c>
      <c r="H617" s="52" t="s">
        <v>1393</v>
      </c>
      <c r="I617" s="62">
        <v>50000</v>
      </c>
      <c r="J617" s="66">
        <v>50000</v>
      </c>
      <c r="K617" s="28" t="s">
        <v>1394</v>
      </c>
      <c r="L617" s="55" t="s">
        <v>1395</v>
      </c>
      <c r="M617" s="67">
        <v>121151</v>
      </c>
      <c r="N617" s="68">
        <v>121151</v>
      </c>
      <c r="O617" s="25" t="s">
        <v>1398</v>
      </c>
      <c r="P617" s="75" t="s">
        <v>1399</v>
      </c>
      <c r="Q617" s="69">
        <v>139324</v>
      </c>
      <c r="R617" s="63">
        <v>139324</v>
      </c>
      <c r="S617" s="24" t="s">
        <v>80</v>
      </c>
      <c r="T617" s="54" t="s">
        <v>81</v>
      </c>
      <c r="U617" s="18">
        <v>149457</v>
      </c>
      <c r="V617" s="18">
        <v>149457</v>
      </c>
      <c r="W617" s="18" t="s">
        <v>1396</v>
      </c>
      <c r="X617" s="77" t="s">
        <v>1397</v>
      </c>
      <c r="Y617" s="50">
        <f t="shared" si="149"/>
        <v>107367.8320780721</v>
      </c>
      <c r="Z617" s="36">
        <f t="shared" si="150"/>
        <v>38873.377940436309</v>
      </c>
      <c r="AA617" s="35">
        <f t="shared" si="151"/>
        <v>0.3620579570999411</v>
      </c>
      <c r="AB617" s="36">
        <f t="shared" si="152"/>
        <v>146241.2100185084</v>
      </c>
      <c r="AC617" s="36">
        <f t="shared" si="153"/>
        <v>68494.454137635796</v>
      </c>
      <c r="AD617" s="18">
        <f t="shared" si="143"/>
        <v>113118</v>
      </c>
      <c r="AE617" s="18" t="str">
        <f t="shared" si="144"/>
        <v/>
      </c>
      <c r="AF617" s="18">
        <f t="shared" si="145"/>
        <v>121151</v>
      </c>
      <c r="AG617" s="18">
        <f t="shared" si="146"/>
        <v>139324</v>
      </c>
      <c r="AH617" s="18" t="str">
        <f t="shared" si="147"/>
        <v/>
      </c>
      <c r="AI617" s="102">
        <f t="shared" si="148"/>
        <v>124058.98355756766</v>
      </c>
      <c r="AJ617" s="39">
        <f t="shared" si="154"/>
        <v>13425.978884237828</v>
      </c>
      <c r="AK617" s="35">
        <f t="shared" si="155"/>
        <v>0.10822254462537741</v>
      </c>
      <c r="AL617" s="34"/>
      <c r="AM617" s="42"/>
    </row>
    <row r="618" spans="1:39" s="17" customFormat="1" ht="93" customHeight="1" x14ac:dyDescent="0.25">
      <c r="A618" s="81">
        <v>615</v>
      </c>
      <c r="B618" s="82" t="s">
        <v>692</v>
      </c>
      <c r="C618" s="82" t="s">
        <v>1348</v>
      </c>
      <c r="D618" s="83" t="s">
        <v>1391</v>
      </c>
      <c r="E618" s="64">
        <v>101191</v>
      </c>
      <c r="F618" s="65">
        <v>101191</v>
      </c>
      <c r="G618" s="25" t="s">
        <v>1392</v>
      </c>
      <c r="H618" s="52" t="s">
        <v>1393</v>
      </c>
      <c r="I618" s="62">
        <v>250000</v>
      </c>
      <c r="J618" s="66">
        <v>250000</v>
      </c>
      <c r="K618" s="28" t="s">
        <v>1394</v>
      </c>
      <c r="L618" s="55" t="s">
        <v>1395</v>
      </c>
      <c r="M618" s="67">
        <v>108378</v>
      </c>
      <c r="N618" s="68">
        <v>108378</v>
      </c>
      <c r="O618" s="25" t="s">
        <v>1398</v>
      </c>
      <c r="P618" s="75" t="s">
        <v>1399</v>
      </c>
      <c r="Q618" s="69">
        <v>124634</v>
      </c>
      <c r="R618" s="63">
        <v>124634</v>
      </c>
      <c r="S618" s="24" t="s">
        <v>80</v>
      </c>
      <c r="T618" s="54" t="s">
        <v>81</v>
      </c>
      <c r="U618" s="18">
        <v>133699</v>
      </c>
      <c r="V618" s="18">
        <v>133699</v>
      </c>
      <c r="W618" s="18" t="s">
        <v>1396</v>
      </c>
      <c r="X618" s="77" t="s">
        <v>1397</v>
      </c>
      <c r="Y618" s="50">
        <f t="shared" si="149"/>
        <v>135505.69382168716</v>
      </c>
      <c r="Z618" s="36">
        <f t="shared" si="150"/>
        <v>60864.212804405834</v>
      </c>
      <c r="AA618" s="35">
        <f t="shared" si="151"/>
        <v>0.44916350809950062</v>
      </c>
      <c r="AB618" s="36">
        <f t="shared" si="152"/>
        <v>196369.906626093</v>
      </c>
      <c r="AC618" s="36">
        <f t="shared" si="153"/>
        <v>74641.48101728133</v>
      </c>
      <c r="AD618" s="18">
        <f t="shared" si="143"/>
        <v>101191</v>
      </c>
      <c r="AE618" s="18" t="str">
        <f t="shared" si="144"/>
        <v/>
      </c>
      <c r="AF618" s="18">
        <f t="shared" si="145"/>
        <v>108378</v>
      </c>
      <c r="AG618" s="18">
        <f t="shared" si="146"/>
        <v>124634</v>
      </c>
      <c r="AH618" s="18">
        <f t="shared" si="147"/>
        <v>133699</v>
      </c>
      <c r="AI618" s="102">
        <f t="shared" si="148"/>
        <v>116268.46212785314</v>
      </c>
      <c r="AJ618" s="39">
        <f t="shared" si="154"/>
        <v>14848.069694969332</v>
      </c>
      <c r="AK618" s="35">
        <f t="shared" si="155"/>
        <v>0.12770504935931673</v>
      </c>
      <c r="AL618" s="34"/>
      <c r="AM618" s="42"/>
    </row>
    <row r="619" spans="1:39" s="17" customFormat="1" ht="93" customHeight="1" x14ac:dyDescent="0.25">
      <c r="A619" s="81">
        <v>616</v>
      </c>
      <c r="B619" s="82" t="s">
        <v>693</v>
      </c>
      <c r="C619" s="82" t="s">
        <v>1349</v>
      </c>
      <c r="D619" s="83" t="s">
        <v>1391</v>
      </c>
      <c r="E619" s="64">
        <v>207567</v>
      </c>
      <c r="F619" s="65">
        <v>207567</v>
      </c>
      <c r="G619" s="25" t="s">
        <v>1392</v>
      </c>
      <c r="H619" s="52" t="s">
        <v>1393</v>
      </c>
      <c r="I619" s="62">
        <v>350000</v>
      </c>
      <c r="J619" s="66">
        <v>350000</v>
      </c>
      <c r="K619" s="28" t="s">
        <v>1394</v>
      </c>
      <c r="L619" s="55" t="s">
        <v>1395</v>
      </c>
      <c r="M619" s="67">
        <v>222308</v>
      </c>
      <c r="N619" s="68">
        <v>222308</v>
      </c>
      <c r="O619" s="25" t="s">
        <v>1398</v>
      </c>
      <c r="P619" s="75" t="s">
        <v>1399</v>
      </c>
      <c r="Q619" s="69">
        <v>255654</v>
      </c>
      <c r="R619" s="63">
        <v>255654</v>
      </c>
      <c r="S619" s="24" t="s">
        <v>80</v>
      </c>
      <c r="T619" s="54" t="s">
        <v>81</v>
      </c>
      <c r="U619" s="18">
        <v>274249</v>
      </c>
      <c r="V619" s="18">
        <v>274249</v>
      </c>
      <c r="W619" s="18" t="s">
        <v>1396</v>
      </c>
      <c r="X619" s="77" t="s">
        <v>1397</v>
      </c>
      <c r="Y619" s="50">
        <f t="shared" si="149"/>
        <v>257511.01925023799</v>
      </c>
      <c r="Z619" s="36">
        <f t="shared" si="150"/>
        <v>55840.63532321246</v>
      </c>
      <c r="AA619" s="35">
        <f t="shared" si="151"/>
        <v>0.2168475566047485</v>
      </c>
      <c r="AB619" s="36">
        <f t="shared" si="152"/>
        <v>313351.65457345045</v>
      </c>
      <c r="AC619" s="36">
        <f t="shared" si="153"/>
        <v>201670.38392702554</v>
      </c>
      <c r="AD619" s="18">
        <f t="shared" si="143"/>
        <v>207567</v>
      </c>
      <c r="AE619" s="18" t="str">
        <f t="shared" si="144"/>
        <v/>
      </c>
      <c r="AF619" s="18">
        <f t="shared" si="145"/>
        <v>222308</v>
      </c>
      <c r="AG619" s="18">
        <f t="shared" si="146"/>
        <v>255654</v>
      </c>
      <c r="AH619" s="18">
        <f t="shared" si="147"/>
        <v>274249</v>
      </c>
      <c r="AI619" s="102">
        <f t="shared" si="148"/>
        <v>238494.16672909979</v>
      </c>
      <c r="AJ619" s="39">
        <f t="shared" si="154"/>
        <v>30457.26924178638</v>
      </c>
      <c r="AK619" s="35">
        <f t="shared" si="155"/>
        <v>0.12770655844334389</v>
      </c>
      <c r="AL619" s="34"/>
      <c r="AM619" s="42"/>
    </row>
    <row r="620" spans="1:39" s="17" customFormat="1" ht="93" customHeight="1" x14ac:dyDescent="0.25">
      <c r="A620" s="81">
        <v>617</v>
      </c>
      <c r="B620" s="82" t="s">
        <v>694</v>
      </c>
      <c r="C620" s="82" t="s">
        <v>1350</v>
      </c>
      <c r="D620" s="83" t="s">
        <v>1391</v>
      </c>
      <c r="E620" s="64">
        <v>82959</v>
      </c>
      <c r="F620" s="65">
        <v>82959</v>
      </c>
      <c r="G620" s="25" t="s">
        <v>1392</v>
      </c>
      <c r="H620" s="52" t="s">
        <v>1393</v>
      </c>
      <c r="I620" s="62">
        <v>100000</v>
      </c>
      <c r="J620" s="66">
        <v>100000</v>
      </c>
      <c r="K620" s="28" t="s">
        <v>1394</v>
      </c>
      <c r="L620" s="55" t="s">
        <v>1395</v>
      </c>
      <c r="M620" s="67">
        <v>88850</v>
      </c>
      <c r="N620" s="68">
        <v>88850</v>
      </c>
      <c r="O620" s="25" t="s">
        <v>1398</v>
      </c>
      <c r="P620" s="75" t="s">
        <v>1399</v>
      </c>
      <c r="Q620" s="69">
        <v>102178</v>
      </c>
      <c r="R620" s="63">
        <v>102178</v>
      </c>
      <c r="S620" s="24" t="s">
        <v>80</v>
      </c>
      <c r="T620" s="54" t="s">
        <v>81</v>
      </c>
      <c r="U620" s="18">
        <v>109610</v>
      </c>
      <c r="V620" s="18">
        <v>109610</v>
      </c>
      <c r="W620" s="18" t="s">
        <v>1396</v>
      </c>
      <c r="X620" s="77" t="s">
        <v>1397</v>
      </c>
      <c r="Y620" s="50">
        <f t="shared" si="149"/>
        <v>96237.803707769373</v>
      </c>
      <c r="Z620" s="36">
        <f t="shared" si="150"/>
        <v>10700.493951215523</v>
      </c>
      <c r="AA620" s="35">
        <f t="shared" si="151"/>
        <v>0.11118805229292303</v>
      </c>
      <c r="AB620" s="36">
        <f t="shared" si="152"/>
        <v>106938.2976589849</v>
      </c>
      <c r="AC620" s="36">
        <f t="shared" si="153"/>
        <v>85537.309756553848</v>
      </c>
      <c r="AD620" s="18" t="str">
        <f t="shared" si="143"/>
        <v/>
      </c>
      <c r="AE620" s="18">
        <f t="shared" si="144"/>
        <v>100000</v>
      </c>
      <c r="AF620" s="18">
        <f t="shared" si="145"/>
        <v>88850</v>
      </c>
      <c r="AG620" s="18">
        <f t="shared" si="146"/>
        <v>102178</v>
      </c>
      <c r="AH620" s="18" t="str">
        <f t="shared" si="147"/>
        <v/>
      </c>
      <c r="AI620" s="102">
        <f t="shared" si="148"/>
        <v>96828.887756570199</v>
      </c>
      <c r="AJ620" s="39">
        <f t="shared" si="154"/>
        <v>7149.6126701614639</v>
      </c>
      <c r="AK620" s="35">
        <f t="shared" si="155"/>
        <v>7.3837599871391033E-2</v>
      </c>
      <c r="AL620" s="34"/>
      <c r="AM620" s="42"/>
    </row>
    <row r="621" spans="1:39" s="17" customFormat="1" ht="93" customHeight="1" x14ac:dyDescent="0.25">
      <c r="A621" s="81">
        <v>618</v>
      </c>
      <c r="B621" s="82" t="s">
        <v>695</v>
      </c>
      <c r="C621" s="82" t="s">
        <v>1351</v>
      </c>
      <c r="D621" s="83" t="s">
        <v>1391</v>
      </c>
      <c r="E621" s="64">
        <v>80504</v>
      </c>
      <c r="F621" s="65">
        <v>80504</v>
      </c>
      <c r="G621" s="25" t="s">
        <v>1392</v>
      </c>
      <c r="H621" s="52" t="s">
        <v>1393</v>
      </c>
      <c r="I621" s="62">
        <v>300000</v>
      </c>
      <c r="J621" s="66">
        <v>300000</v>
      </c>
      <c r="K621" s="28" t="s">
        <v>1394</v>
      </c>
      <c r="L621" s="55" t="s">
        <v>1395</v>
      </c>
      <c r="M621" s="67">
        <v>86221</v>
      </c>
      <c r="N621" s="68">
        <v>86221</v>
      </c>
      <c r="O621" s="25" t="s">
        <v>1398</v>
      </c>
      <c r="P621" s="75" t="s">
        <v>1399</v>
      </c>
      <c r="Q621" s="69">
        <v>99155</v>
      </c>
      <c r="R621" s="63">
        <v>99155</v>
      </c>
      <c r="S621" s="24" t="s">
        <v>80</v>
      </c>
      <c r="T621" s="54" t="s">
        <v>81</v>
      </c>
      <c r="U621" s="18">
        <v>106366</v>
      </c>
      <c r="V621" s="18">
        <v>106366</v>
      </c>
      <c r="W621" s="18" t="s">
        <v>1396</v>
      </c>
      <c r="X621" s="77" t="s">
        <v>1397</v>
      </c>
      <c r="Y621" s="50">
        <f t="shared" si="149"/>
        <v>117039.8733750361</v>
      </c>
      <c r="Z621" s="36">
        <f t="shared" si="150"/>
        <v>93109.422099484655</v>
      </c>
      <c r="AA621" s="35">
        <f t="shared" si="151"/>
        <v>0.79553590938303542</v>
      </c>
      <c r="AB621" s="36">
        <f t="shared" si="152"/>
        <v>210149.29547452077</v>
      </c>
      <c r="AC621" s="36">
        <f t="shared" si="153"/>
        <v>23930.451275551444</v>
      </c>
      <c r="AD621" s="18">
        <f t="shared" si="143"/>
        <v>80504</v>
      </c>
      <c r="AE621" s="18" t="str">
        <f t="shared" si="144"/>
        <v/>
      </c>
      <c r="AF621" s="18">
        <f t="shared" si="145"/>
        <v>86221</v>
      </c>
      <c r="AG621" s="18">
        <f t="shared" si="146"/>
        <v>99155</v>
      </c>
      <c r="AH621" s="18">
        <f t="shared" si="147"/>
        <v>106366</v>
      </c>
      <c r="AI621" s="102">
        <f t="shared" si="148"/>
        <v>92498.989936799408</v>
      </c>
      <c r="AJ621" s="39">
        <f t="shared" si="154"/>
        <v>11812.757355221233</v>
      </c>
      <c r="AK621" s="35">
        <f t="shared" si="155"/>
        <v>0.12770687942962819</v>
      </c>
      <c r="AL621" s="34"/>
      <c r="AM621" s="42"/>
    </row>
    <row r="622" spans="1:39" s="17" customFormat="1" ht="93" customHeight="1" x14ac:dyDescent="0.25">
      <c r="A622" s="81">
        <v>619</v>
      </c>
      <c r="B622" s="82" t="s">
        <v>696</v>
      </c>
      <c r="C622" s="82" t="s">
        <v>1352</v>
      </c>
      <c r="D622" s="83" t="s">
        <v>1391</v>
      </c>
      <c r="E622" s="64">
        <v>165442</v>
      </c>
      <c r="F622" s="65">
        <v>165442</v>
      </c>
      <c r="G622" s="25" t="s">
        <v>1392</v>
      </c>
      <c r="H622" s="52" t="s">
        <v>1393</v>
      </c>
      <c r="I622" s="62">
        <v>400000</v>
      </c>
      <c r="J622" s="66">
        <v>400000</v>
      </c>
      <c r="K622" s="28" t="s">
        <v>1394</v>
      </c>
      <c r="L622" s="55" t="s">
        <v>1395</v>
      </c>
      <c r="M622" s="67">
        <v>177191</v>
      </c>
      <c r="N622" s="68">
        <v>177191</v>
      </c>
      <c r="O622" s="25" t="s">
        <v>1398</v>
      </c>
      <c r="P622" s="75" t="s">
        <v>1399</v>
      </c>
      <c r="Q622" s="69">
        <v>203770</v>
      </c>
      <c r="R622" s="63">
        <v>203770</v>
      </c>
      <c r="S622" s="24" t="s">
        <v>80</v>
      </c>
      <c r="T622" s="54" t="s">
        <v>81</v>
      </c>
      <c r="U622" s="18">
        <v>218591</v>
      </c>
      <c r="V622" s="18">
        <v>218591</v>
      </c>
      <c r="W622" s="18" t="s">
        <v>1396</v>
      </c>
      <c r="X622" s="77" t="s">
        <v>1397</v>
      </c>
      <c r="Y622" s="50">
        <f t="shared" si="149"/>
        <v>220589.06957015177</v>
      </c>
      <c r="Z622" s="36">
        <f t="shared" si="150"/>
        <v>95694.487849091893</v>
      </c>
      <c r="AA622" s="35">
        <f t="shared" si="151"/>
        <v>0.4338133708781029</v>
      </c>
      <c r="AB622" s="36">
        <f t="shared" si="152"/>
        <v>316283.55741924368</v>
      </c>
      <c r="AC622" s="36">
        <f t="shared" si="153"/>
        <v>124894.58172105988</v>
      </c>
      <c r="AD622" s="18">
        <f t="shared" si="143"/>
        <v>165442</v>
      </c>
      <c r="AE622" s="18" t="str">
        <f t="shared" si="144"/>
        <v/>
      </c>
      <c r="AF622" s="18">
        <f t="shared" si="145"/>
        <v>177191</v>
      </c>
      <c r="AG622" s="18">
        <f t="shared" si="146"/>
        <v>203770</v>
      </c>
      <c r="AH622" s="18">
        <f t="shared" si="147"/>
        <v>218591</v>
      </c>
      <c r="AI622" s="102">
        <f t="shared" si="148"/>
        <v>190092.5025884854</v>
      </c>
      <c r="AJ622" s="39">
        <f t="shared" si="154"/>
        <v>24276.113204822006</v>
      </c>
      <c r="AK622" s="35">
        <f t="shared" si="155"/>
        <v>0.12770684205981145</v>
      </c>
      <c r="AL622" s="34"/>
      <c r="AM622" s="42"/>
    </row>
    <row r="623" spans="1:39" s="17" customFormat="1" ht="93" customHeight="1" x14ac:dyDescent="0.25">
      <c r="A623" s="81">
        <v>620</v>
      </c>
      <c r="B623" s="82" t="s">
        <v>697</v>
      </c>
      <c r="C623" s="82" t="s">
        <v>1353</v>
      </c>
      <c r="D623" s="83" t="s">
        <v>1391</v>
      </c>
      <c r="E623" s="64">
        <v>80619</v>
      </c>
      <c r="F623" s="65">
        <v>80619</v>
      </c>
      <c r="G623" s="25" t="s">
        <v>1392</v>
      </c>
      <c r="H623" s="52" t="s">
        <v>1393</v>
      </c>
      <c r="I623" s="62">
        <v>150000</v>
      </c>
      <c r="J623" s="66">
        <v>150000</v>
      </c>
      <c r="K623" s="28" t="s">
        <v>1394</v>
      </c>
      <c r="L623" s="55" t="s">
        <v>1395</v>
      </c>
      <c r="M623" s="67">
        <v>86345</v>
      </c>
      <c r="N623" s="68">
        <v>86345</v>
      </c>
      <c r="O623" s="25" t="s">
        <v>1398</v>
      </c>
      <c r="P623" s="75" t="s">
        <v>1399</v>
      </c>
      <c r="Q623" s="69">
        <v>99296</v>
      </c>
      <c r="R623" s="63">
        <v>99296</v>
      </c>
      <c r="S623" s="24" t="s">
        <v>80</v>
      </c>
      <c r="T623" s="54" t="s">
        <v>81</v>
      </c>
      <c r="U623" s="18">
        <v>106518</v>
      </c>
      <c r="V623" s="18">
        <v>106518</v>
      </c>
      <c r="W623" s="18" t="s">
        <v>1396</v>
      </c>
      <c r="X623" s="77" t="s">
        <v>1397</v>
      </c>
      <c r="Y623" s="50">
        <f t="shared" si="149"/>
        <v>102005.62553003962</v>
      </c>
      <c r="Z623" s="36">
        <f t="shared" si="150"/>
        <v>27392.03656722149</v>
      </c>
      <c r="AA623" s="35">
        <f t="shared" si="151"/>
        <v>0.26853456782297574</v>
      </c>
      <c r="AB623" s="36">
        <f t="shared" si="152"/>
        <v>129397.66209726111</v>
      </c>
      <c r="AC623" s="36">
        <f t="shared" si="153"/>
        <v>74613.588962818118</v>
      </c>
      <c r="AD623" s="18">
        <f t="shared" si="143"/>
        <v>80619</v>
      </c>
      <c r="AE623" s="18" t="str">
        <f t="shared" si="144"/>
        <v/>
      </c>
      <c r="AF623" s="18">
        <f t="shared" si="145"/>
        <v>86345</v>
      </c>
      <c r="AG623" s="18">
        <f t="shared" si="146"/>
        <v>99296</v>
      </c>
      <c r="AH623" s="18">
        <f t="shared" si="147"/>
        <v>106518</v>
      </c>
      <c r="AI623" s="102">
        <f t="shared" si="148"/>
        <v>92631.210518370834</v>
      </c>
      <c r="AJ623" s="39">
        <f t="shared" si="154"/>
        <v>11829.381570197715</v>
      </c>
      <c r="AK623" s="35">
        <f t="shared" si="155"/>
        <v>0.12770405896673115</v>
      </c>
      <c r="AL623" s="34"/>
      <c r="AM623" s="42"/>
    </row>
    <row r="624" spans="1:39" s="17" customFormat="1" ht="93" customHeight="1" x14ac:dyDescent="0.25">
      <c r="A624" s="81">
        <v>621</v>
      </c>
      <c r="B624" s="82" t="s">
        <v>698</v>
      </c>
      <c r="C624" s="82" t="s">
        <v>1354</v>
      </c>
      <c r="D624" s="83" t="s">
        <v>1391</v>
      </c>
      <c r="E624" s="64">
        <v>190875</v>
      </c>
      <c r="F624" s="65">
        <v>190875</v>
      </c>
      <c r="G624" s="25" t="s">
        <v>1392</v>
      </c>
      <c r="H624" s="52" t="s">
        <v>1393</v>
      </c>
      <c r="I624" s="62">
        <v>650000</v>
      </c>
      <c r="J624" s="66">
        <v>650000</v>
      </c>
      <c r="K624" s="28" t="s">
        <v>1394</v>
      </c>
      <c r="L624" s="55" t="s">
        <v>1395</v>
      </c>
      <c r="M624" s="67">
        <v>204430</v>
      </c>
      <c r="N624" s="68">
        <v>204430</v>
      </c>
      <c r="O624" s="25" t="s">
        <v>1398</v>
      </c>
      <c r="P624" s="75" t="s">
        <v>1399</v>
      </c>
      <c r="Q624" s="69">
        <v>235095</v>
      </c>
      <c r="R624" s="63">
        <v>235095</v>
      </c>
      <c r="S624" s="24" t="s">
        <v>80</v>
      </c>
      <c r="T624" s="54" t="s">
        <v>81</v>
      </c>
      <c r="U624" s="18">
        <v>252194</v>
      </c>
      <c r="V624" s="18">
        <v>252194</v>
      </c>
      <c r="W624" s="18" t="s">
        <v>1396</v>
      </c>
      <c r="X624" s="77" t="s">
        <v>1397</v>
      </c>
      <c r="Y624" s="50">
        <f t="shared" si="149"/>
        <v>272544.25731499807</v>
      </c>
      <c r="Z624" s="36">
        <f t="shared" si="150"/>
        <v>193537.78017405284</v>
      </c>
      <c r="AA624" s="35">
        <f t="shared" si="151"/>
        <v>0.71011505463631164</v>
      </c>
      <c r="AB624" s="36">
        <f t="shared" si="152"/>
        <v>466082.03748905088</v>
      </c>
      <c r="AC624" s="36">
        <f t="shared" si="153"/>
        <v>79006.477140945237</v>
      </c>
      <c r="AD624" s="18">
        <f t="shared" si="143"/>
        <v>190875</v>
      </c>
      <c r="AE624" s="18" t="str">
        <f t="shared" si="144"/>
        <v/>
      </c>
      <c r="AF624" s="18">
        <f t="shared" si="145"/>
        <v>204430</v>
      </c>
      <c r="AG624" s="18">
        <f t="shared" si="146"/>
        <v>235095</v>
      </c>
      <c r="AH624" s="18">
        <f t="shared" si="147"/>
        <v>252194</v>
      </c>
      <c r="AI624" s="102">
        <f t="shared" si="148"/>
        <v>219314.80768085719</v>
      </c>
      <c r="AJ624" s="39">
        <f t="shared" si="154"/>
        <v>28007.861854605515</v>
      </c>
      <c r="AK624" s="35">
        <f t="shared" si="155"/>
        <v>0.12770620529810295</v>
      </c>
      <c r="AL624" s="34"/>
      <c r="AM624" s="42"/>
    </row>
    <row r="625" spans="1:39" s="17" customFormat="1" ht="93" customHeight="1" x14ac:dyDescent="0.25">
      <c r="A625" s="81">
        <v>622</v>
      </c>
      <c r="B625" s="82" t="s">
        <v>699</v>
      </c>
      <c r="C625" s="82" t="s">
        <v>1355</v>
      </c>
      <c r="D625" s="83" t="s">
        <v>1391</v>
      </c>
      <c r="E625" s="64">
        <v>120965</v>
      </c>
      <c r="F625" s="65">
        <v>120965</v>
      </c>
      <c r="G625" s="25" t="s">
        <v>1392</v>
      </c>
      <c r="H625" s="52" t="s">
        <v>1393</v>
      </c>
      <c r="I625" s="62">
        <v>250000</v>
      </c>
      <c r="J625" s="66">
        <v>250000</v>
      </c>
      <c r="K625" s="28" t="s">
        <v>1394</v>
      </c>
      <c r="L625" s="55" t="s">
        <v>1395</v>
      </c>
      <c r="M625" s="67">
        <v>129555</v>
      </c>
      <c r="N625" s="68">
        <v>129555</v>
      </c>
      <c r="O625" s="25" t="s">
        <v>1398</v>
      </c>
      <c r="P625" s="75" t="s">
        <v>1399</v>
      </c>
      <c r="Q625" s="69">
        <v>148989</v>
      </c>
      <c r="R625" s="63">
        <v>148989</v>
      </c>
      <c r="S625" s="24" t="s">
        <v>80</v>
      </c>
      <c r="T625" s="54" t="s">
        <v>81</v>
      </c>
      <c r="U625" s="18">
        <v>159825</v>
      </c>
      <c r="V625" s="18">
        <v>159825</v>
      </c>
      <c r="W625" s="18" t="s">
        <v>1396</v>
      </c>
      <c r="X625" s="77" t="s">
        <v>1397</v>
      </c>
      <c r="Y625" s="50">
        <f t="shared" si="149"/>
        <v>156304.17089147933</v>
      </c>
      <c r="Z625" s="36">
        <f t="shared" si="150"/>
        <v>51610.263719535484</v>
      </c>
      <c r="AA625" s="35">
        <f t="shared" si="151"/>
        <v>0.33019121259002138</v>
      </c>
      <c r="AB625" s="36">
        <f t="shared" si="152"/>
        <v>207914.43461101482</v>
      </c>
      <c r="AC625" s="36">
        <f t="shared" si="153"/>
        <v>104693.90717194384</v>
      </c>
      <c r="AD625" s="18">
        <f t="shared" si="143"/>
        <v>120965</v>
      </c>
      <c r="AE625" s="18" t="str">
        <f t="shared" si="144"/>
        <v/>
      </c>
      <c r="AF625" s="18">
        <f t="shared" si="145"/>
        <v>129555</v>
      </c>
      <c r="AG625" s="18">
        <f t="shared" si="146"/>
        <v>148989</v>
      </c>
      <c r="AH625" s="18">
        <f t="shared" si="147"/>
        <v>159825</v>
      </c>
      <c r="AI625" s="102">
        <f t="shared" si="148"/>
        <v>138988.28838132048</v>
      </c>
      <c r="AJ625" s="39">
        <f t="shared" si="154"/>
        <v>17749.658278400741</v>
      </c>
      <c r="AK625" s="35">
        <f t="shared" si="155"/>
        <v>0.12770614333852195</v>
      </c>
      <c r="AL625" s="34"/>
      <c r="AM625" s="42"/>
    </row>
    <row r="626" spans="1:39" s="17" customFormat="1" ht="93" customHeight="1" x14ac:dyDescent="0.25">
      <c r="A626" s="81">
        <v>623</v>
      </c>
      <c r="B626" s="82" t="s">
        <v>700</v>
      </c>
      <c r="C626" s="82" t="s">
        <v>1356</v>
      </c>
      <c r="D626" s="83" t="s">
        <v>1391</v>
      </c>
      <c r="E626" s="64">
        <v>15216</v>
      </c>
      <c r="F626" s="65">
        <v>15216</v>
      </c>
      <c r="G626" s="25" t="s">
        <v>1392</v>
      </c>
      <c r="H626" s="52" t="s">
        <v>1393</v>
      </c>
      <c r="I626" s="62">
        <v>50000</v>
      </c>
      <c r="J626" s="66">
        <v>50000</v>
      </c>
      <c r="K626" s="28" t="s">
        <v>1394</v>
      </c>
      <c r="L626" s="55" t="s">
        <v>1395</v>
      </c>
      <c r="M626" s="67">
        <v>16296</v>
      </c>
      <c r="N626" s="68">
        <v>16296</v>
      </c>
      <c r="O626" s="25" t="s">
        <v>1398</v>
      </c>
      <c r="P626" s="75" t="s">
        <v>1399</v>
      </c>
      <c r="Q626" s="69">
        <v>18741</v>
      </c>
      <c r="R626" s="63">
        <v>18741</v>
      </c>
      <c r="S626" s="24" t="s">
        <v>80</v>
      </c>
      <c r="T626" s="54" t="s">
        <v>81</v>
      </c>
      <c r="U626" s="18">
        <v>20104</v>
      </c>
      <c r="V626" s="18">
        <v>20104</v>
      </c>
      <c r="W626" s="18" t="s">
        <v>1396</v>
      </c>
      <c r="X626" s="77" t="s">
        <v>1397</v>
      </c>
      <c r="Y626" s="50">
        <f t="shared" si="149"/>
        <v>21571.748645390242</v>
      </c>
      <c r="Z626" s="36">
        <f t="shared" si="150"/>
        <v>14622.933009488896</v>
      </c>
      <c r="AA626" s="35">
        <f t="shared" si="151"/>
        <v>0.67787425349097663</v>
      </c>
      <c r="AB626" s="36">
        <f t="shared" si="152"/>
        <v>36194.681654879139</v>
      </c>
      <c r="AC626" s="36">
        <f t="shared" si="153"/>
        <v>6948.8156359013465</v>
      </c>
      <c r="AD626" s="18">
        <f t="shared" si="143"/>
        <v>15216</v>
      </c>
      <c r="AE626" s="18" t="str">
        <f t="shared" si="144"/>
        <v/>
      </c>
      <c r="AF626" s="18">
        <f t="shared" si="145"/>
        <v>16296</v>
      </c>
      <c r="AG626" s="18">
        <f t="shared" si="146"/>
        <v>18741</v>
      </c>
      <c r="AH626" s="18">
        <f t="shared" si="147"/>
        <v>20104</v>
      </c>
      <c r="AI626" s="102">
        <f t="shared" si="148"/>
        <v>17482.928762542342</v>
      </c>
      <c r="AJ626" s="39">
        <f t="shared" si="154"/>
        <v>2232.7342542273141</v>
      </c>
      <c r="AK626" s="35">
        <f t="shared" si="155"/>
        <v>0.12770939495051933</v>
      </c>
      <c r="AL626" s="34"/>
      <c r="AM626" s="42"/>
    </row>
    <row r="627" spans="1:39" s="17" customFormat="1" ht="93" customHeight="1" x14ac:dyDescent="0.25">
      <c r="A627" s="81">
        <v>624</v>
      </c>
      <c r="B627" s="82" t="s">
        <v>701</v>
      </c>
      <c r="C627" s="82" t="s">
        <v>1357</v>
      </c>
      <c r="D627" s="83" t="s">
        <v>1391</v>
      </c>
      <c r="E627" s="64">
        <v>365824</v>
      </c>
      <c r="F627" s="65">
        <v>365824</v>
      </c>
      <c r="G627" s="25" t="s">
        <v>1392</v>
      </c>
      <c r="H627" s="52" t="s">
        <v>1393</v>
      </c>
      <c r="I627" s="62">
        <v>500000</v>
      </c>
      <c r="J627" s="66">
        <v>500000</v>
      </c>
      <c r="K627" s="28" t="s">
        <v>1394</v>
      </c>
      <c r="L627" s="55" t="s">
        <v>1395</v>
      </c>
      <c r="M627" s="67">
        <v>391804</v>
      </c>
      <c r="N627" s="68">
        <v>391804</v>
      </c>
      <c r="O627" s="25" t="s">
        <v>1398</v>
      </c>
      <c r="P627" s="75" t="s">
        <v>1399</v>
      </c>
      <c r="Q627" s="69">
        <v>450575</v>
      </c>
      <c r="R627" s="63">
        <v>450575</v>
      </c>
      <c r="S627" s="24" t="s">
        <v>80</v>
      </c>
      <c r="T627" s="54" t="s">
        <v>81</v>
      </c>
      <c r="U627" s="18">
        <v>483347</v>
      </c>
      <c r="V627" s="18">
        <v>483347</v>
      </c>
      <c r="W627" s="18" t="s">
        <v>1396</v>
      </c>
      <c r="X627" s="77" t="s">
        <v>1397</v>
      </c>
      <c r="Y627" s="50">
        <f t="shared" si="149"/>
        <v>435178.5056526796</v>
      </c>
      <c r="Z627" s="36">
        <f t="shared" si="150"/>
        <v>57882.30715425915</v>
      </c>
      <c r="AA627" s="35">
        <f t="shared" si="151"/>
        <v>0.13300819411438397</v>
      </c>
      <c r="AB627" s="36">
        <f t="shared" si="152"/>
        <v>493060.81280693877</v>
      </c>
      <c r="AC627" s="36">
        <f t="shared" si="153"/>
        <v>377296.19849842042</v>
      </c>
      <c r="AD627" s="18" t="str">
        <f t="shared" si="143"/>
        <v/>
      </c>
      <c r="AE627" s="18" t="str">
        <f t="shared" si="144"/>
        <v/>
      </c>
      <c r="AF627" s="18">
        <f t="shared" si="145"/>
        <v>391804</v>
      </c>
      <c r="AG627" s="18">
        <f t="shared" si="146"/>
        <v>450575</v>
      </c>
      <c r="AH627" s="18">
        <f t="shared" si="147"/>
        <v>483347</v>
      </c>
      <c r="AI627" s="102">
        <f t="shared" si="148"/>
        <v>440248.94922833354</v>
      </c>
      <c r="AJ627" s="39">
        <f t="shared" si="154"/>
        <v>46382.746925266649</v>
      </c>
      <c r="AK627" s="35">
        <f t="shared" si="155"/>
        <v>0.10535572431590383</v>
      </c>
      <c r="AL627" s="34"/>
      <c r="AM627" s="42"/>
    </row>
    <row r="628" spans="1:39" s="17" customFormat="1" ht="93" customHeight="1" x14ac:dyDescent="0.25">
      <c r="A628" s="81">
        <v>625</v>
      </c>
      <c r="B628" s="82" t="s">
        <v>702</v>
      </c>
      <c r="C628" s="82" t="s">
        <v>1358</v>
      </c>
      <c r="D628" s="83" t="s">
        <v>1391</v>
      </c>
      <c r="E628" s="64">
        <v>618235</v>
      </c>
      <c r="F628" s="65">
        <v>618235</v>
      </c>
      <c r="G628" s="25" t="s">
        <v>1392</v>
      </c>
      <c r="H628" s="52" t="s">
        <v>1393</v>
      </c>
      <c r="I628" s="62">
        <v>1500000</v>
      </c>
      <c r="J628" s="66">
        <v>1500000</v>
      </c>
      <c r="K628" s="28" t="s">
        <v>1394</v>
      </c>
      <c r="L628" s="55" t="s">
        <v>1395</v>
      </c>
      <c r="M628" s="67">
        <v>661512</v>
      </c>
      <c r="N628" s="68">
        <v>661512</v>
      </c>
      <c r="O628" s="25" t="s">
        <v>1398</v>
      </c>
      <c r="P628" s="75" t="s">
        <v>1399</v>
      </c>
      <c r="Q628" s="69">
        <v>760739</v>
      </c>
      <c r="R628" s="63">
        <v>760739</v>
      </c>
      <c r="S628" s="24" t="s">
        <v>80</v>
      </c>
      <c r="T628" s="54" t="s">
        <v>81</v>
      </c>
      <c r="U628" s="18">
        <v>1216071</v>
      </c>
      <c r="V628" s="18">
        <v>1216071</v>
      </c>
      <c r="W628" s="18" t="s">
        <v>1396</v>
      </c>
      <c r="X628" s="77" t="s">
        <v>1397</v>
      </c>
      <c r="Y628" s="50">
        <f t="shared" si="149"/>
        <v>892884.81560899364</v>
      </c>
      <c r="Z628" s="36">
        <f t="shared" si="150"/>
        <v>388071.59316329769</v>
      </c>
      <c r="AA628" s="35">
        <f t="shared" si="151"/>
        <v>0.43462671374763245</v>
      </c>
      <c r="AB628" s="36">
        <f t="shared" si="152"/>
        <v>1280956.4087722914</v>
      </c>
      <c r="AC628" s="36">
        <f t="shared" si="153"/>
        <v>504813.22244569595</v>
      </c>
      <c r="AD628" s="18">
        <f t="shared" si="143"/>
        <v>618235</v>
      </c>
      <c r="AE628" s="18" t="str">
        <f t="shared" si="144"/>
        <v/>
      </c>
      <c r="AF628" s="18">
        <f t="shared" si="145"/>
        <v>661512</v>
      </c>
      <c r="AG628" s="18">
        <f t="shared" si="146"/>
        <v>760739</v>
      </c>
      <c r="AH628" s="18">
        <f t="shared" si="147"/>
        <v>1216071</v>
      </c>
      <c r="AI628" s="102">
        <f t="shared" si="148"/>
        <v>784280.61732769816</v>
      </c>
      <c r="AJ628" s="39">
        <f t="shared" si="154"/>
        <v>274514.28072673501</v>
      </c>
      <c r="AK628" s="35">
        <f t="shared" si="155"/>
        <v>0.35002048330876184</v>
      </c>
      <c r="AL628" s="34"/>
      <c r="AM628" s="42"/>
    </row>
    <row r="629" spans="1:39" s="17" customFormat="1" ht="93" customHeight="1" x14ac:dyDescent="0.25">
      <c r="A629" s="81">
        <v>626</v>
      </c>
      <c r="B629" s="82" t="s">
        <v>703</v>
      </c>
      <c r="C629" s="82" t="s">
        <v>1359</v>
      </c>
      <c r="D629" s="83" t="s">
        <v>1391</v>
      </c>
      <c r="E629" s="64">
        <v>424862</v>
      </c>
      <c r="F629" s="65">
        <v>424862</v>
      </c>
      <c r="G629" s="25" t="s">
        <v>1392</v>
      </c>
      <c r="H629" s="52" t="s">
        <v>1393</v>
      </c>
      <c r="I629" s="62">
        <v>1800000</v>
      </c>
      <c r="J629" s="66">
        <v>1800000</v>
      </c>
      <c r="K629" s="28" t="s">
        <v>1394</v>
      </c>
      <c r="L629" s="55" t="s">
        <v>1395</v>
      </c>
      <c r="M629" s="67">
        <v>455035</v>
      </c>
      <c r="N629" s="68">
        <v>455035</v>
      </c>
      <c r="O629" s="25" t="s">
        <v>1398</v>
      </c>
      <c r="P629" s="75" t="s">
        <v>1399</v>
      </c>
      <c r="Q629" s="69">
        <v>523290</v>
      </c>
      <c r="R629" s="63">
        <v>523290</v>
      </c>
      <c r="S629" s="24" t="s">
        <v>80</v>
      </c>
      <c r="T629" s="54" t="s">
        <v>81</v>
      </c>
      <c r="U629" s="18"/>
      <c r="V629" s="18"/>
      <c r="W629" s="18" t="s">
        <v>1396</v>
      </c>
      <c r="X629" s="77" t="s">
        <v>1397</v>
      </c>
      <c r="Y629" s="50">
        <f t="shared" si="149"/>
        <v>653246.22412182728</v>
      </c>
      <c r="Z629" s="36">
        <f t="shared" si="150"/>
        <v>667406.73633768235</v>
      </c>
      <c r="AA629" s="35">
        <f t="shared" si="151"/>
        <v>1.0216771436144025</v>
      </c>
      <c r="AB629" s="36">
        <f t="shared" si="152"/>
        <v>1320652.9604595096</v>
      </c>
      <c r="AC629" s="36">
        <f t="shared" si="153"/>
        <v>-14160.512215855066</v>
      </c>
      <c r="AD629" s="18">
        <f t="shared" si="143"/>
        <v>424862</v>
      </c>
      <c r="AE629" s="18" t="str">
        <f t="shared" si="144"/>
        <v/>
      </c>
      <c r="AF629" s="18">
        <f t="shared" si="145"/>
        <v>455035</v>
      </c>
      <c r="AG629" s="18">
        <f t="shared" si="146"/>
        <v>523290</v>
      </c>
      <c r="AH629" s="18" t="str">
        <f t="shared" si="147"/>
        <v/>
      </c>
      <c r="AI629" s="102">
        <f t="shared" si="148"/>
        <v>465956.14380656974</v>
      </c>
      <c r="AJ629" s="39">
        <f t="shared" si="154"/>
        <v>50426.887897231965</v>
      </c>
      <c r="AK629" s="35">
        <f t="shared" si="155"/>
        <v>0.10822239081402787</v>
      </c>
      <c r="AL629" s="34"/>
      <c r="AM629" s="42"/>
    </row>
    <row r="630" spans="1:39" s="17" customFormat="1" ht="93" customHeight="1" x14ac:dyDescent="0.25">
      <c r="A630" s="81">
        <v>627</v>
      </c>
      <c r="B630" s="82" t="s">
        <v>704</v>
      </c>
      <c r="C630" s="82" t="s">
        <v>1360</v>
      </c>
      <c r="D630" s="83" t="s">
        <v>1391</v>
      </c>
      <c r="E630" s="64">
        <v>883193</v>
      </c>
      <c r="F630" s="65">
        <v>883193</v>
      </c>
      <c r="G630" s="25" t="s">
        <v>1392</v>
      </c>
      <c r="H630" s="52" t="s">
        <v>1393</v>
      </c>
      <c r="I630" s="62">
        <v>3500000</v>
      </c>
      <c r="J630" s="66">
        <v>3500000</v>
      </c>
      <c r="K630" s="28" t="s">
        <v>1394</v>
      </c>
      <c r="L630" s="55" t="s">
        <v>1395</v>
      </c>
      <c r="M630" s="67">
        <v>945017</v>
      </c>
      <c r="N630" s="68">
        <v>945017</v>
      </c>
      <c r="O630" s="25" t="s">
        <v>1398</v>
      </c>
      <c r="P630" s="75" t="s">
        <v>1399</v>
      </c>
      <c r="Q630" s="69">
        <v>1086769</v>
      </c>
      <c r="R630" s="63">
        <v>1086769</v>
      </c>
      <c r="S630" s="24" t="s">
        <v>80</v>
      </c>
      <c r="T630" s="54" t="s">
        <v>81</v>
      </c>
      <c r="U630" s="18"/>
      <c r="V630" s="18"/>
      <c r="W630" s="18" t="s">
        <v>1396</v>
      </c>
      <c r="X630" s="77" t="s">
        <v>1397</v>
      </c>
      <c r="Y630" s="50">
        <f t="shared" si="149"/>
        <v>1334827.4569592972</v>
      </c>
      <c r="Z630" s="36">
        <f t="shared" si="150"/>
        <v>1267039.1959589294</v>
      </c>
      <c r="AA630" s="35">
        <f t="shared" si="151"/>
        <v>0.94921571275227756</v>
      </c>
      <c r="AB630" s="36">
        <f t="shared" si="152"/>
        <v>2601866.6529182266</v>
      </c>
      <c r="AC630" s="36">
        <f t="shared" si="153"/>
        <v>67788.261000367813</v>
      </c>
      <c r="AD630" s="18">
        <f t="shared" si="143"/>
        <v>883193</v>
      </c>
      <c r="AE630" s="18" t="str">
        <f t="shared" si="144"/>
        <v/>
      </c>
      <c r="AF630" s="18">
        <f t="shared" si="145"/>
        <v>945017</v>
      </c>
      <c r="AG630" s="18">
        <f t="shared" si="146"/>
        <v>1086769</v>
      </c>
      <c r="AH630" s="18" t="str">
        <f t="shared" si="147"/>
        <v/>
      </c>
      <c r="AI630" s="102">
        <f t="shared" si="148"/>
        <v>968004.76183760655</v>
      </c>
      <c r="AJ630" s="39">
        <f t="shared" si="154"/>
        <v>104370.3535939844</v>
      </c>
      <c r="AK630" s="35">
        <f t="shared" si="155"/>
        <v>0.10782008282258189</v>
      </c>
      <c r="AL630" s="34"/>
      <c r="AM630" s="42"/>
    </row>
    <row r="631" spans="1:39" s="17" customFormat="1" ht="93" customHeight="1" x14ac:dyDescent="0.25">
      <c r="A631" s="81">
        <v>628</v>
      </c>
      <c r="B631" s="82" t="s">
        <v>705</v>
      </c>
      <c r="C631" s="82" t="s">
        <v>1361</v>
      </c>
      <c r="D631" s="83" t="s">
        <v>1391</v>
      </c>
      <c r="E631" s="64">
        <v>153916</v>
      </c>
      <c r="F631" s="65">
        <v>153916</v>
      </c>
      <c r="G631" s="25" t="s">
        <v>1392</v>
      </c>
      <c r="H631" s="52" t="s">
        <v>1393</v>
      </c>
      <c r="I631" s="62">
        <v>400000</v>
      </c>
      <c r="J631" s="66">
        <v>400000</v>
      </c>
      <c r="K631" s="28" t="s">
        <v>1394</v>
      </c>
      <c r="L631" s="55" t="s">
        <v>1395</v>
      </c>
      <c r="M631" s="67">
        <v>164847</v>
      </c>
      <c r="N631" s="68">
        <v>164847</v>
      </c>
      <c r="O631" s="25" t="s">
        <v>1398</v>
      </c>
      <c r="P631" s="75" t="s">
        <v>1399</v>
      </c>
      <c r="Q631" s="69">
        <v>189574</v>
      </c>
      <c r="R631" s="63">
        <v>189574</v>
      </c>
      <c r="S631" s="24" t="s">
        <v>80</v>
      </c>
      <c r="T631" s="54" t="s">
        <v>81</v>
      </c>
      <c r="U631" s="18">
        <v>203362</v>
      </c>
      <c r="V631" s="18">
        <v>203362</v>
      </c>
      <c r="W631" s="18" t="s">
        <v>1396</v>
      </c>
      <c r="X631" s="77" t="s">
        <v>1397</v>
      </c>
      <c r="Y631" s="50">
        <f t="shared" si="149"/>
        <v>208206.68865868478</v>
      </c>
      <c r="Z631" s="36">
        <f t="shared" si="150"/>
        <v>101222.69960932675</v>
      </c>
      <c r="AA631" s="35">
        <f t="shared" si="151"/>
        <v>0.48616449481727309</v>
      </c>
      <c r="AB631" s="36">
        <f t="shared" si="152"/>
        <v>309429.38826801151</v>
      </c>
      <c r="AC631" s="36">
        <f t="shared" si="153"/>
        <v>106983.98904935803</v>
      </c>
      <c r="AD631" s="18">
        <f t="shared" si="143"/>
        <v>153916</v>
      </c>
      <c r="AE631" s="18" t="str">
        <f t="shared" si="144"/>
        <v/>
      </c>
      <c r="AF631" s="18">
        <f t="shared" si="145"/>
        <v>164847</v>
      </c>
      <c r="AG631" s="18">
        <f t="shared" si="146"/>
        <v>189574</v>
      </c>
      <c r="AH631" s="18">
        <f t="shared" si="147"/>
        <v>203362</v>
      </c>
      <c r="AI631" s="102">
        <f t="shared" si="148"/>
        <v>176849.30140949416</v>
      </c>
      <c r="AJ631" s="39">
        <f t="shared" si="154"/>
        <v>22584.702305985793</v>
      </c>
      <c r="AK631" s="35">
        <f t="shared" si="155"/>
        <v>0.12770591755797195</v>
      </c>
      <c r="AL631" s="34"/>
      <c r="AM631" s="42"/>
    </row>
    <row r="632" spans="1:39" s="17" customFormat="1" ht="93" customHeight="1" x14ac:dyDescent="0.25">
      <c r="A632" s="81">
        <v>629</v>
      </c>
      <c r="B632" s="82" t="s">
        <v>706</v>
      </c>
      <c r="C632" s="82" t="s">
        <v>1361</v>
      </c>
      <c r="D632" s="83" t="s">
        <v>1391</v>
      </c>
      <c r="E632" s="64">
        <v>353277</v>
      </c>
      <c r="F632" s="65">
        <v>353277</v>
      </c>
      <c r="G632" s="25" t="s">
        <v>1392</v>
      </c>
      <c r="H632" s="52" t="s">
        <v>1393</v>
      </c>
      <c r="I632" s="62">
        <v>950000</v>
      </c>
      <c r="J632" s="66">
        <v>950000</v>
      </c>
      <c r="K632" s="28" t="s">
        <v>1394</v>
      </c>
      <c r="L632" s="55" t="s">
        <v>1395</v>
      </c>
      <c r="M632" s="67">
        <v>378007</v>
      </c>
      <c r="N632" s="68">
        <v>378007</v>
      </c>
      <c r="O632" s="25" t="s">
        <v>1398</v>
      </c>
      <c r="P632" s="75" t="s">
        <v>1399</v>
      </c>
      <c r="Q632" s="69">
        <v>434708</v>
      </c>
      <c r="R632" s="63">
        <v>434708</v>
      </c>
      <c r="S632" s="24" t="s">
        <v>80</v>
      </c>
      <c r="T632" s="54" t="s">
        <v>81</v>
      </c>
      <c r="U632" s="18">
        <v>466326</v>
      </c>
      <c r="V632" s="18">
        <v>466326</v>
      </c>
      <c r="W632" s="18" t="s">
        <v>1396</v>
      </c>
      <c r="X632" s="77" t="s">
        <v>1397</v>
      </c>
      <c r="Y632" s="50">
        <f t="shared" si="149"/>
        <v>480889.41171667981</v>
      </c>
      <c r="Z632" s="36">
        <f t="shared" si="150"/>
        <v>246450.63587521942</v>
      </c>
      <c r="AA632" s="35">
        <f t="shared" si="151"/>
        <v>0.51248921242711398</v>
      </c>
      <c r="AB632" s="36">
        <f t="shared" si="152"/>
        <v>727340.04759189929</v>
      </c>
      <c r="AC632" s="36">
        <f t="shared" si="153"/>
        <v>234438.77584146039</v>
      </c>
      <c r="AD632" s="18">
        <f t="shared" si="143"/>
        <v>353277</v>
      </c>
      <c r="AE632" s="18" t="str">
        <f t="shared" si="144"/>
        <v/>
      </c>
      <c r="AF632" s="18">
        <f t="shared" si="145"/>
        <v>378007</v>
      </c>
      <c r="AG632" s="18">
        <f t="shared" si="146"/>
        <v>434708</v>
      </c>
      <c r="AH632" s="18">
        <f t="shared" si="147"/>
        <v>466326</v>
      </c>
      <c r="AI632" s="102">
        <f t="shared" si="148"/>
        <v>405625.84345502581</v>
      </c>
      <c r="AJ632" s="39">
        <f t="shared" si="154"/>
        <v>51670.110757251787</v>
      </c>
      <c r="AK632" s="35">
        <f t="shared" si="155"/>
        <v>0.12738367535248224</v>
      </c>
      <c r="AL632" s="34"/>
      <c r="AM632" s="42"/>
    </row>
    <row r="633" spans="1:39" s="17" customFormat="1" ht="93" customHeight="1" x14ac:dyDescent="0.25">
      <c r="A633" s="81">
        <v>630</v>
      </c>
      <c r="B633" s="82" t="s">
        <v>707</v>
      </c>
      <c r="C633" s="82" t="s">
        <v>1362</v>
      </c>
      <c r="D633" s="83" t="s">
        <v>1391</v>
      </c>
      <c r="E633" s="64">
        <v>127144</v>
      </c>
      <c r="F633" s="65">
        <v>127144</v>
      </c>
      <c r="G633" s="25" t="s">
        <v>1392</v>
      </c>
      <c r="H633" s="52" t="s">
        <v>1393</v>
      </c>
      <c r="I633" s="62">
        <v>500000</v>
      </c>
      <c r="J633" s="66">
        <v>500000</v>
      </c>
      <c r="K633" s="28" t="s">
        <v>1394</v>
      </c>
      <c r="L633" s="55" t="s">
        <v>1395</v>
      </c>
      <c r="M633" s="67">
        <v>136173</v>
      </c>
      <c r="N633" s="68">
        <v>136173</v>
      </c>
      <c r="O633" s="25" t="s">
        <v>1398</v>
      </c>
      <c r="P633" s="75" t="s">
        <v>1399</v>
      </c>
      <c r="Q633" s="69">
        <v>156599</v>
      </c>
      <c r="R633" s="63">
        <v>156599</v>
      </c>
      <c r="S633" s="24" t="s">
        <v>80</v>
      </c>
      <c r="T633" s="54" t="s">
        <v>81</v>
      </c>
      <c r="U633" s="18">
        <v>167989</v>
      </c>
      <c r="V633" s="18">
        <v>167989</v>
      </c>
      <c r="W633" s="18" t="s">
        <v>1396</v>
      </c>
      <c r="X633" s="77" t="s">
        <v>1397</v>
      </c>
      <c r="Y633" s="50">
        <f t="shared" si="149"/>
        <v>186846.66125377503</v>
      </c>
      <c r="Z633" s="36">
        <f t="shared" si="150"/>
        <v>158701.58772205148</v>
      </c>
      <c r="AA633" s="35">
        <f t="shared" si="151"/>
        <v>0.84936806821773003</v>
      </c>
      <c r="AB633" s="36">
        <f t="shared" si="152"/>
        <v>345548.24897582654</v>
      </c>
      <c r="AC633" s="36">
        <f t="shared" si="153"/>
        <v>28145.073531723552</v>
      </c>
      <c r="AD633" s="18">
        <f t="shared" si="143"/>
        <v>127144</v>
      </c>
      <c r="AE633" s="18" t="str">
        <f t="shared" si="144"/>
        <v/>
      </c>
      <c r="AF633" s="18">
        <f t="shared" si="145"/>
        <v>136173</v>
      </c>
      <c r="AG633" s="18">
        <f t="shared" si="146"/>
        <v>156599</v>
      </c>
      <c r="AH633" s="18">
        <f t="shared" si="147"/>
        <v>167989</v>
      </c>
      <c r="AI633" s="102">
        <f t="shared" si="148"/>
        <v>146087.87648422617</v>
      </c>
      <c r="AJ633" s="39">
        <f t="shared" si="154"/>
        <v>18656.19942315869</v>
      </c>
      <c r="AK633" s="35">
        <f t="shared" si="155"/>
        <v>0.12770532279708435</v>
      </c>
      <c r="AL633" s="34"/>
      <c r="AM633" s="42"/>
    </row>
    <row r="634" spans="1:39" s="17" customFormat="1" ht="93" customHeight="1" x14ac:dyDescent="0.25">
      <c r="A634" s="81">
        <v>631</v>
      </c>
      <c r="B634" s="82" t="s">
        <v>708</v>
      </c>
      <c r="C634" s="82" t="s">
        <v>1363</v>
      </c>
      <c r="D634" s="83" t="s">
        <v>1391</v>
      </c>
      <c r="E634" s="64">
        <v>1772122</v>
      </c>
      <c r="F634" s="65">
        <v>1772122</v>
      </c>
      <c r="G634" s="25" t="s">
        <v>1392</v>
      </c>
      <c r="H634" s="52" t="s">
        <v>1393</v>
      </c>
      <c r="I634" s="62">
        <v>4500000</v>
      </c>
      <c r="J634" s="66">
        <v>4500000</v>
      </c>
      <c r="K634" s="28" t="s">
        <v>1394</v>
      </c>
      <c r="L634" s="55" t="s">
        <v>1395</v>
      </c>
      <c r="M634" s="67">
        <v>1897975</v>
      </c>
      <c r="N634" s="68">
        <v>1897975</v>
      </c>
      <c r="O634" s="25" t="s">
        <v>1398</v>
      </c>
      <c r="P634" s="75" t="s">
        <v>1399</v>
      </c>
      <c r="Q634" s="69">
        <v>2182671</v>
      </c>
      <c r="R634" s="63">
        <v>2182671</v>
      </c>
      <c r="S634" s="24" t="s">
        <v>80</v>
      </c>
      <c r="T634" s="54" t="s">
        <v>81</v>
      </c>
      <c r="U634" s="18">
        <v>2341427</v>
      </c>
      <c r="V634" s="18">
        <v>2341427</v>
      </c>
      <c r="W634" s="18" t="s">
        <v>1396</v>
      </c>
      <c r="X634" s="77" t="s">
        <v>1397</v>
      </c>
      <c r="Y634" s="50">
        <f t="shared" si="149"/>
        <v>2386124.5209765593</v>
      </c>
      <c r="Z634" s="36">
        <f t="shared" si="150"/>
        <v>1119211.9140799476</v>
      </c>
      <c r="AA634" s="35">
        <f t="shared" si="151"/>
        <v>0.46905008696775491</v>
      </c>
      <c r="AB634" s="36">
        <f t="shared" si="152"/>
        <v>3505336.4350565067</v>
      </c>
      <c r="AC634" s="36">
        <f t="shared" si="153"/>
        <v>1266912.6068966116</v>
      </c>
      <c r="AD634" s="18">
        <f t="shared" si="143"/>
        <v>1772122</v>
      </c>
      <c r="AE634" s="18" t="str">
        <f t="shared" si="144"/>
        <v/>
      </c>
      <c r="AF634" s="18">
        <f t="shared" si="145"/>
        <v>1897975</v>
      </c>
      <c r="AG634" s="18">
        <f t="shared" si="146"/>
        <v>2182671</v>
      </c>
      <c r="AH634" s="18">
        <f t="shared" si="147"/>
        <v>2341427</v>
      </c>
      <c r="AI634" s="102">
        <f t="shared" si="148"/>
        <v>2036166.3280899795</v>
      </c>
      <c r="AJ634" s="39">
        <f t="shared" si="154"/>
        <v>260032.46564788147</v>
      </c>
      <c r="AK634" s="35">
        <f t="shared" si="155"/>
        <v>0.12770688821467951</v>
      </c>
      <c r="AL634" s="34"/>
      <c r="AM634" s="42"/>
    </row>
    <row r="635" spans="1:39" s="17" customFormat="1" ht="93" customHeight="1" x14ac:dyDescent="0.25">
      <c r="A635" s="81">
        <v>632</v>
      </c>
      <c r="B635" s="82" t="s">
        <v>709</v>
      </c>
      <c r="C635" s="82" t="s">
        <v>1364</v>
      </c>
      <c r="D635" s="83" t="s">
        <v>1391</v>
      </c>
      <c r="E635" s="64">
        <v>186130</v>
      </c>
      <c r="F635" s="65">
        <v>186130</v>
      </c>
      <c r="G635" s="25" t="s">
        <v>1392</v>
      </c>
      <c r="H635" s="52" t="s">
        <v>1393</v>
      </c>
      <c r="I635" s="62">
        <v>300000</v>
      </c>
      <c r="J635" s="66">
        <v>300000</v>
      </c>
      <c r="K635" s="28" t="s">
        <v>1394</v>
      </c>
      <c r="L635" s="55" t="s">
        <v>1395</v>
      </c>
      <c r="M635" s="67">
        <v>199349</v>
      </c>
      <c r="N635" s="68">
        <v>199349</v>
      </c>
      <c r="O635" s="25" t="s">
        <v>1398</v>
      </c>
      <c r="P635" s="75" t="s">
        <v>1399</v>
      </c>
      <c r="Q635" s="69">
        <v>229251</v>
      </c>
      <c r="R635" s="63">
        <v>229251</v>
      </c>
      <c r="S635" s="24" t="s">
        <v>80</v>
      </c>
      <c r="T635" s="54" t="s">
        <v>81</v>
      </c>
      <c r="U635" s="18">
        <v>245926</v>
      </c>
      <c r="V635" s="18">
        <v>245926</v>
      </c>
      <c r="W635" s="18" t="s">
        <v>1396</v>
      </c>
      <c r="X635" s="77" t="s">
        <v>1397</v>
      </c>
      <c r="Y635" s="50">
        <f t="shared" si="149"/>
        <v>228840.80965221542</v>
      </c>
      <c r="Z635" s="36">
        <f t="shared" si="150"/>
        <v>44708.917205631325</v>
      </c>
      <c r="AA635" s="35">
        <f t="shared" si="151"/>
        <v>0.19537125949509809</v>
      </c>
      <c r="AB635" s="36">
        <f t="shared" si="152"/>
        <v>273549.72685784672</v>
      </c>
      <c r="AC635" s="36">
        <f t="shared" si="153"/>
        <v>184131.8924465841</v>
      </c>
      <c r="AD635" s="18">
        <f t="shared" si="143"/>
        <v>186130</v>
      </c>
      <c r="AE635" s="18" t="str">
        <f t="shared" si="144"/>
        <v/>
      </c>
      <c r="AF635" s="18">
        <f t="shared" si="145"/>
        <v>199349</v>
      </c>
      <c r="AG635" s="18">
        <f t="shared" si="146"/>
        <v>229251</v>
      </c>
      <c r="AH635" s="18">
        <f t="shared" si="147"/>
        <v>245926</v>
      </c>
      <c r="AI635" s="102">
        <f t="shared" si="148"/>
        <v>213863.43148373591</v>
      </c>
      <c r="AJ635" s="39">
        <f t="shared" si="154"/>
        <v>27311.972917873703</v>
      </c>
      <c r="AK635" s="35">
        <f t="shared" si="155"/>
        <v>0.12770754087498473</v>
      </c>
      <c r="AL635" s="34"/>
      <c r="AM635" s="42"/>
    </row>
    <row r="636" spans="1:39" s="17" customFormat="1" ht="93" customHeight="1" x14ac:dyDescent="0.25">
      <c r="A636" s="81">
        <v>633</v>
      </c>
      <c r="B636" s="82" t="s">
        <v>710</v>
      </c>
      <c r="C636" s="82" t="s">
        <v>1365</v>
      </c>
      <c r="D636" s="83" t="s">
        <v>1391</v>
      </c>
      <c r="E636" s="64">
        <v>428844</v>
      </c>
      <c r="F636" s="65">
        <v>428844</v>
      </c>
      <c r="G636" s="25" t="s">
        <v>1392</v>
      </c>
      <c r="H636" s="52" t="s">
        <v>1393</v>
      </c>
      <c r="I636" s="62">
        <v>450000</v>
      </c>
      <c r="J636" s="66">
        <v>450000</v>
      </c>
      <c r="K636" s="28" t="s">
        <v>1394</v>
      </c>
      <c r="L636" s="55" t="s">
        <v>1395</v>
      </c>
      <c r="M636" s="67">
        <v>459300</v>
      </c>
      <c r="N636" s="68">
        <v>459300</v>
      </c>
      <c r="O636" s="25" t="s">
        <v>1398</v>
      </c>
      <c r="P636" s="75" t="s">
        <v>1399</v>
      </c>
      <c r="Q636" s="69">
        <v>528195</v>
      </c>
      <c r="R636" s="63">
        <v>528195</v>
      </c>
      <c r="S636" s="24" t="s">
        <v>80</v>
      </c>
      <c r="T636" s="54" t="s">
        <v>81</v>
      </c>
      <c r="U636" s="18">
        <v>566613</v>
      </c>
      <c r="V636" s="18">
        <v>566613</v>
      </c>
      <c r="W636" s="18" t="s">
        <v>1396</v>
      </c>
      <c r="X636" s="77" t="s">
        <v>1397</v>
      </c>
      <c r="Y636" s="50">
        <f t="shared" si="149"/>
        <v>483880.16885347693</v>
      </c>
      <c r="Z636" s="36">
        <f t="shared" si="150"/>
        <v>58208.309692860756</v>
      </c>
      <c r="AA636" s="35">
        <f t="shared" si="151"/>
        <v>0.12029488588214231</v>
      </c>
      <c r="AB636" s="36">
        <f t="shared" si="152"/>
        <v>542088.47854633769</v>
      </c>
      <c r="AC636" s="36">
        <f t="shared" si="153"/>
        <v>425671.85916061618</v>
      </c>
      <c r="AD636" s="18">
        <f t="shared" si="143"/>
        <v>428844</v>
      </c>
      <c r="AE636" s="18">
        <f t="shared" si="144"/>
        <v>450000</v>
      </c>
      <c r="AF636" s="18">
        <f t="shared" si="145"/>
        <v>459300</v>
      </c>
      <c r="AG636" s="18">
        <f t="shared" si="146"/>
        <v>528195</v>
      </c>
      <c r="AH636" s="18" t="str">
        <f t="shared" si="147"/>
        <v/>
      </c>
      <c r="AI636" s="102">
        <f t="shared" si="148"/>
        <v>465158.16198625712</v>
      </c>
      <c r="AJ636" s="39">
        <f t="shared" si="154"/>
        <v>43005.071913089509</v>
      </c>
      <c r="AK636" s="35">
        <f t="shared" si="155"/>
        <v>9.2452579418266928E-2</v>
      </c>
      <c r="AL636" s="34"/>
      <c r="AM636" s="42"/>
    </row>
    <row r="637" spans="1:39" s="17" customFormat="1" ht="93" customHeight="1" x14ac:dyDescent="0.25">
      <c r="A637" s="81">
        <v>634</v>
      </c>
      <c r="B637" s="82" t="s">
        <v>711</v>
      </c>
      <c r="C637" s="82" t="s">
        <v>1366</v>
      </c>
      <c r="D637" s="83" t="s">
        <v>1391</v>
      </c>
      <c r="E637" s="64">
        <v>317384</v>
      </c>
      <c r="F637" s="65">
        <v>317384</v>
      </c>
      <c r="G637" s="25" t="s">
        <v>1392</v>
      </c>
      <c r="H637" s="52" t="s">
        <v>1393</v>
      </c>
      <c r="I637" s="62">
        <v>430000</v>
      </c>
      <c r="J637" s="66">
        <v>430000</v>
      </c>
      <c r="K637" s="28" t="s">
        <v>1394</v>
      </c>
      <c r="L637" s="55" t="s">
        <v>1395</v>
      </c>
      <c r="M637" s="67">
        <v>339925</v>
      </c>
      <c r="N637" s="68">
        <v>339925</v>
      </c>
      <c r="O637" s="25" t="s">
        <v>1398</v>
      </c>
      <c r="P637" s="75" t="s">
        <v>1399</v>
      </c>
      <c r="Q637" s="69">
        <v>390913</v>
      </c>
      <c r="R637" s="63">
        <v>390913</v>
      </c>
      <c r="S637" s="24" t="s">
        <v>80</v>
      </c>
      <c r="T637" s="54" t="s">
        <v>81</v>
      </c>
      <c r="U637" s="18">
        <v>419346</v>
      </c>
      <c r="V637" s="18">
        <v>419346</v>
      </c>
      <c r="W637" s="18" t="s">
        <v>1396</v>
      </c>
      <c r="X637" s="77" t="s">
        <v>1397</v>
      </c>
      <c r="Y637" s="50">
        <f t="shared" si="149"/>
        <v>376892.80077027483</v>
      </c>
      <c r="Z637" s="36">
        <f t="shared" si="150"/>
        <v>49225.977494611398</v>
      </c>
      <c r="AA637" s="35">
        <f t="shared" si="151"/>
        <v>0.13061002331168381</v>
      </c>
      <c r="AB637" s="36">
        <f t="shared" si="152"/>
        <v>426118.77826488623</v>
      </c>
      <c r="AC637" s="36">
        <f t="shared" si="153"/>
        <v>327666.82327566342</v>
      </c>
      <c r="AD637" s="18" t="str">
        <f t="shared" si="143"/>
        <v/>
      </c>
      <c r="AE637" s="18" t="str">
        <f t="shared" si="144"/>
        <v/>
      </c>
      <c r="AF637" s="18">
        <f t="shared" si="145"/>
        <v>339925</v>
      </c>
      <c r="AG637" s="18">
        <f t="shared" si="146"/>
        <v>390913</v>
      </c>
      <c r="AH637" s="18">
        <f t="shared" si="147"/>
        <v>419346</v>
      </c>
      <c r="AI637" s="102">
        <f t="shared" si="148"/>
        <v>381954.74368628842</v>
      </c>
      <c r="AJ637" s="39">
        <f t="shared" si="154"/>
        <v>40240.748158220587</v>
      </c>
      <c r="AK637" s="35">
        <f t="shared" si="155"/>
        <v>0.10535475425662365</v>
      </c>
      <c r="AL637" s="34"/>
      <c r="AM637" s="42"/>
    </row>
    <row r="638" spans="1:39" s="17" customFormat="1" ht="93" customHeight="1" x14ac:dyDescent="0.25">
      <c r="A638" s="81">
        <v>635</v>
      </c>
      <c r="B638" s="82" t="s">
        <v>712</v>
      </c>
      <c r="C638" s="82" t="s">
        <v>1367</v>
      </c>
      <c r="D638" s="83" t="s">
        <v>1391</v>
      </c>
      <c r="E638" s="64">
        <v>408479</v>
      </c>
      <c r="F638" s="65">
        <v>408479</v>
      </c>
      <c r="G638" s="25" t="s">
        <v>1392</v>
      </c>
      <c r="H638" s="52" t="s">
        <v>1393</v>
      </c>
      <c r="I638" s="62">
        <v>750000</v>
      </c>
      <c r="J638" s="66">
        <v>750000</v>
      </c>
      <c r="K638" s="28" t="s">
        <v>1394</v>
      </c>
      <c r="L638" s="55" t="s">
        <v>1395</v>
      </c>
      <c r="M638" s="67">
        <v>437488</v>
      </c>
      <c r="N638" s="68">
        <v>437488</v>
      </c>
      <c r="O638" s="25" t="s">
        <v>1398</v>
      </c>
      <c r="P638" s="75" t="s">
        <v>1399</v>
      </c>
      <c r="Q638" s="69">
        <v>503111</v>
      </c>
      <c r="R638" s="63">
        <v>503111</v>
      </c>
      <c r="S638" s="24" t="s">
        <v>80</v>
      </c>
      <c r="T638" s="54" t="s">
        <v>81</v>
      </c>
      <c r="U638" s="18">
        <v>539705</v>
      </c>
      <c r="V638" s="18">
        <v>539705</v>
      </c>
      <c r="W638" s="18" t="s">
        <v>1396</v>
      </c>
      <c r="X638" s="77" t="s">
        <v>1397</v>
      </c>
      <c r="Y638" s="50">
        <f t="shared" si="149"/>
        <v>515470.10054454452</v>
      </c>
      <c r="Z638" s="36">
        <f t="shared" si="150"/>
        <v>134645.70612648583</v>
      </c>
      <c r="AA638" s="35">
        <f t="shared" si="151"/>
        <v>0.26120953666225377</v>
      </c>
      <c r="AB638" s="36">
        <f t="shared" si="152"/>
        <v>650115.80667103035</v>
      </c>
      <c r="AC638" s="36">
        <f t="shared" si="153"/>
        <v>380824.39441805868</v>
      </c>
      <c r="AD638" s="18">
        <f t="shared" si="143"/>
        <v>408479</v>
      </c>
      <c r="AE638" s="18" t="str">
        <f t="shared" si="144"/>
        <v/>
      </c>
      <c r="AF638" s="18">
        <f t="shared" si="145"/>
        <v>437488</v>
      </c>
      <c r="AG638" s="18">
        <f t="shared" si="146"/>
        <v>503111</v>
      </c>
      <c r="AH638" s="18">
        <f t="shared" si="147"/>
        <v>539705</v>
      </c>
      <c r="AI638" s="102">
        <f t="shared" si="148"/>
        <v>469341.58261113253</v>
      </c>
      <c r="AJ638" s="39">
        <f t="shared" si="154"/>
        <v>59938.033720251449</v>
      </c>
      <c r="AK638" s="35">
        <f t="shared" si="155"/>
        <v>0.12770663401864479</v>
      </c>
      <c r="AL638" s="34"/>
      <c r="AM638" s="42"/>
    </row>
    <row r="639" spans="1:39" s="17" customFormat="1" ht="93" customHeight="1" x14ac:dyDescent="0.25">
      <c r="A639" s="81">
        <v>636</v>
      </c>
      <c r="B639" s="82" t="s">
        <v>713</v>
      </c>
      <c r="C639" s="82" t="s">
        <v>1368</v>
      </c>
      <c r="D639" s="83" t="s">
        <v>1391</v>
      </c>
      <c r="E639" s="64">
        <v>418249</v>
      </c>
      <c r="F639" s="65">
        <v>418249</v>
      </c>
      <c r="G639" s="25" t="s">
        <v>1392</v>
      </c>
      <c r="H639" s="52" t="s">
        <v>1393</v>
      </c>
      <c r="I639" s="62">
        <v>950000</v>
      </c>
      <c r="J639" s="66">
        <v>950000</v>
      </c>
      <c r="K639" s="28" t="s">
        <v>1394</v>
      </c>
      <c r="L639" s="55" t="s">
        <v>1395</v>
      </c>
      <c r="M639" s="67">
        <v>447952</v>
      </c>
      <c r="N639" s="68">
        <v>447952</v>
      </c>
      <c r="O639" s="25" t="s">
        <v>1398</v>
      </c>
      <c r="P639" s="75" t="s">
        <v>1399</v>
      </c>
      <c r="Q639" s="69">
        <v>515145</v>
      </c>
      <c r="R639" s="63">
        <v>515145</v>
      </c>
      <c r="S639" s="24" t="s">
        <v>80</v>
      </c>
      <c r="T639" s="54" t="s">
        <v>81</v>
      </c>
      <c r="U639" s="18">
        <v>552614</v>
      </c>
      <c r="V639" s="18">
        <v>552614</v>
      </c>
      <c r="W639" s="18" t="s">
        <v>1396</v>
      </c>
      <c r="X639" s="77" t="s">
        <v>1397</v>
      </c>
      <c r="Y639" s="50">
        <f t="shared" si="149"/>
        <v>550742.09683077678</v>
      </c>
      <c r="Z639" s="36">
        <f t="shared" si="150"/>
        <v>215293.26975430513</v>
      </c>
      <c r="AA639" s="35">
        <f t="shared" si="151"/>
        <v>0.39091486013726134</v>
      </c>
      <c r="AB639" s="36">
        <f t="shared" si="152"/>
        <v>766035.36658508191</v>
      </c>
      <c r="AC639" s="36">
        <f t="shared" si="153"/>
        <v>335448.82707647164</v>
      </c>
      <c r="AD639" s="18">
        <f t="shared" si="143"/>
        <v>418249</v>
      </c>
      <c r="AE639" s="18" t="str">
        <f t="shared" si="144"/>
        <v/>
      </c>
      <c r="AF639" s="18">
        <f t="shared" si="145"/>
        <v>447952</v>
      </c>
      <c r="AG639" s="18">
        <f t="shared" si="146"/>
        <v>515145</v>
      </c>
      <c r="AH639" s="18">
        <f t="shared" si="147"/>
        <v>552614</v>
      </c>
      <c r="AI639" s="102">
        <f t="shared" si="148"/>
        <v>480567.54869361297</v>
      </c>
      <c r="AJ639" s="39">
        <f t="shared" si="154"/>
        <v>61371.828298223823</v>
      </c>
      <c r="AK639" s="35">
        <f t="shared" si="155"/>
        <v>0.12770697577283061</v>
      </c>
      <c r="AL639" s="34"/>
      <c r="AM639" s="42"/>
    </row>
    <row r="640" spans="1:39" s="17" customFormat="1" ht="93" customHeight="1" x14ac:dyDescent="0.25">
      <c r="A640" s="81">
        <v>637</v>
      </c>
      <c r="B640" s="82" t="s">
        <v>714</v>
      </c>
      <c r="C640" s="82" t="s">
        <v>1369</v>
      </c>
      <c r="D640" s="83" t="s">
        <v>1391</v>
      </c>
      <c r="E640" s="64">
        <v>647260</v>
      </c>
      <c r="F640" s="65">
        <v>647260</v>
      </c>
      <c r="G640" s="25" t="s">
        <v>1392</v>
      </c>
      <c r="H640" s="52" t="s">
        <v>1393</v>
      </c>
      <c r="I640" s="62">
        <v>1500000</v>
      </c>
      <c r="J640" s="66">
        <v>1500000</v>
      </c>
      <c r="K640" s="28" t="s">
        <v>1394</v>
      </c>
      <c r="L640" s="55" t="s">
        <v>1395</v>
      </c>
      <c r="M640" s="67">
        <v>693227</v>
      </c>
      <c r="N640" s="68">
        <v>693227</v>
      </c>
      <c r="O640" s="25" t="s">
        <v>1398</v>
      </c>
      <c r="P640" s="75" t="s">
        <v>1399</v>
      </c>
      <c r="Q640" s="69">
        <v>797211</v>
      </c>
      <c r="R640" s="63">
        <v>797211</v>
      </c>
      <c r="S640" s="24" t="s">
        <v>80</v>
      </c>
      <c r="T640" s="54" t="s">
        <v>81</v>
      </c>
      <c r="U640" s="18">
        <v>855196</v>
      </c>
      <c r="V640" s="18">
        <v>855196</v>
      </c>
      <c r="W640" s="18" t="s">
        <v>1396</v>
      </c>
      <c r="X640" s="77" t="s">
        <v>1397</v>
      </c>
      <c r="Y640" s="50">
        <f t="shared" si="149"/>
        <v>855730.25711366953</v>
      </c>
      <c r="Z640" s="36">
        <f t="shared" si="150"/>
        <v>346119.72604100441</v>
      </c>
      <c r="AA640" s="35">
        <f t="shared" si="151"/>
        <v>0.40447293193587308</v>
      </c>
      <c r="AB640" s="36">
        <f t="shared" si="152"/>
        <v>1201849.9831546741</v>
      </c>
      <c r="AC640" s="36">
        <f t="shared" si="153"/>
        <v>509610.53107266512</v>
      </c>
      <c r="AD640" s="18">
        <f t="shared" si="143"/>
        <v>647260</v>
      </c>
      <c r="AE640" s="18" t="str">
        <f t="shared" si="144"/>
        <v/>
      </c>
      <c r="AF640" s="18">
        <f t="shared" si="145"/>
        <v>693227</v>
      </c>
      <c r="AG640" s="18">
        <f t="shared" si="146"/>
        <v>797211</v>
      </c>
      <c r="AH640" s="18">
        <f t="shared" si="147"/>
        <v>855196</v>
      </c>
      <c r="AI640" s="102">
        <f t="shared" si="148"/>
        <v>743700.88007759163</v>
      </c>
      <c r="AJ640" s="39">
        <f t="shared" si="154"/>
        <v>94975.671019828369</v>
      </c>
      <c r="AK640" s="35">
        <f t="shared" si="155"/>
        <v>0.12770681542009119</v>
      </c>
      <c r="AL640" s="34"/>
      <c r="AM640" s="42"/>
    </row>
    <row r="641" spans="1:39" s="17" customFormat="1" ht="93" customHeight="1" x14ac:dyDescent="0.25">
      <c r="A641" s="81">
        <v>638</v>
      </c>
      <c r="B641" s="82" t="s">
        <v>715</v>
      </c>
      <c r="C641" s="82" t="s">
        <v>1370</v>
      </c>
      <c r="D641" s="83" t="s">
        <v>1391</v>
      </c>
      <c r="E641" s="64">
        <v>1199406</v>
      </c>
      <c r="F641" s="65">
        <v>1199406</v>
      </c>
      <c r="G641" s="25" t="s">
        <v>1392</v>
      </c>
      <c r="H641" s="52" t="s">
        <v>1393</v>
      </c>
      <c r="I641" s="62">
        <v>3500000</v>
      </c>
      <c r="J641" s="66">
        <v>3500000</v>
      </c>
      <c r="K641" s="28" t="s">
        <v>1394</v>
      </c>
      <c r="L641" s="55" t="s">
        <v>1395</v>
      </c>
      <c r="M641" s="67">
        <v>1284585</v>
      </c>
      <c r="N641" s="68">
        <v>1284585</v>
      </c>
      <c r="O641" s="25" t="s">
        <v>1398</v>
      </c>
      <c r="P641" s="75" t="s">
        <v>1399</v>
      </c>
      <c r="Q641" s="69">
        <v>1477273</v>
      </c>
      <c r="R641" s="63">
        <v>1477273</v>
      </c>
      <c r="S641" s="24" t="s">
        <v>80</v>
      </c>
      <c r="T641" s="54" t="s">
        <v>81</v>
      </c>
      <c r="U641" s="18"/>
      <c r="V641" s="18"/>
      <c r="W641" s="18" t="s">
        <v>1396</v>
      </c>
      <c r="X641" s="77" t="s">
        <v>1397</v>
      </c>
      <c r="Y641" s="50">
        <f t="shared" si="149"/>
        <v>1680020.0587549666</v>
      </c>
      <c r="Z641" s="36">
        <f t="shared" si="150"/>
        <v>1095970.463739177</v>
      </c>
      <c r="AA641" s="35">
        <f t="shared" si="151"/>
        <v>0.6523555823204763</v>
      </c>
      <c r="AB641" s="36">
        <f t="shared" si="152"/>
        <v>2775990.5224941438</v>
      </c>
      <c r="AC641" s="36">
        <f t="shared" si="153"/>
        <v>584049.59501578961</v>
      </c>
      <c r="AD641" s="18">
        <f t="shared" si="143"/>
        <v>1199406</v>
      </c>
      <c r="AE641" s="18" t="str">
        <f t="shared" si="144"/>
        <v/>
      </c>
      <c r="AF641" s="18">
        <f t="shared" si="145"/>
        <v>1284585</v>
      </c>
      <c r="AG641" s="18">
        <f t="shared" si="146"/>
        <v>1477273</v>
      </c>
      <c r="AH641" s="18" t="str">
        <f t="shared" si="147"/>
        <v/>
      </c>
      <c r="AI641" s="102">
        <f t="shared" si="148"/>
        <v>1315416.4681066065</v>
      </c>
      <c r="AJ641" s="39">
        <f t="shared" si="154"/>
        <v>142357.64648354275</v>
      </c>
      <c r="AK641" s="35">
        <f t="shared" si="155"/>
        <v>0.1082224906979084</v>
      </c>
      <c r="AL641" s="34"/>
      <c r="AM641" s="42"/>
    </row>
    <row r="642" spans="1:39" s="17" customFormat="1" ht="93" customHeight="1" x14ac:dyDescent="0.25">
      <c r="A642" s="81">
        <v>639</v>
      </c>
      <c r="B642" s="82" t="s">
        <v>716</v>
      </c>
      <c r="C642" s="82" t="s">
        <v>1371</v>
      </c>
      <c r="D642" s="83" t="s">
        <v>1391</v>
      </c>
      <c r="E642" s="64">
        <v>3002857</v>
      </c>
      <c r="F642" s="65">
        <v>3002857</v>
      </c>
      <c r="G642" s="25" t="s">
        <v>1392</v>
      </c>
      <c r="H642" s="52" t="s">
        <v>1393</v>
      </c>
      <c r="I642" s="62">
        <v>4500000</v>
      </c>
      <c r="J642" s="66">
        <v>4500000</v>
      </c>
      <c r="K642" s="28" t="s">
        <v>1394</v>
      </c>
      <c r="L642" s="55" t="s">
        <v>1395</v>
      </c>
      <c r="M642" s="67">
        <v>3213057</v>
      </c>
      <c r="N642" s="68">
        <v>3213057</v>
      </c>
      <c r="O642" s="25" t="s">
        <v>1398</v>
      </c>
      <c r="P642" s="75" t="s">
        <v>1399</v>
      </c>
      <c r="Q642" s="69">
        <v>3695016</v>
      </c>
      <c r="R642" s="63">
        <v>3695016</v>
      </c>
      <c r="S642" s="24" t="s">
        <v>80</v>
      </c>
      <c r="T642" s="54" t="s">
        <v>81</v>
      </c>
      <c r="U642" s="18">
        <v>2963771</v>
      </c>
      <c r="V642" s="18">
        <v>2963771</v>
      </c>
      <c r="W642" s="18" t="s">
        <v>1396</v>
      </c>
      <c r="X642" s="77" t="s">
        <v>1397</v>
      </c>
      <c r="Y642" s="50">
        <f t="shared" si="149"/>
        <v>3431036.2968626493</v>
      </c>
      <c r="Z642" s="36">
        <f t="shared" si="150"/>
        <v>642635.25045604154</v>
      </c>
      <c r="AA642" s="35">
        <f t="shared" si="151"/>
        <v>0.18730062723139049</v>
      </c>
      <c r="AB642" s="36">
        <f t="shared" si="152"/>
        <v>4073671.5473186909</v>
      </c>
      <c r="AC642" s="36">
        <f t="shared" si="153"/>
        <v>2788401.0464066076</v>
      </c>
      <c r="AD642" s="18">
        <f t="shared" si="143"/>
        <v>3002857</v>
      </c>
      <c r="AE642" s="18" t="str">
        <f t="shared" si="144"/>
        <v/>
      </c>
      <c r="AF642" s="18">
        <f t="shared" si="145"/>
        <v>3213057</v>
      </c>
      <c r="AG642" s="18">
        <f t="shared" si="146"/>
        <v>3695016</v>
      </c>
      <c r="AH642" s="18">
        <f t="shared" si="147"/>
        <v>2963771</v>
      </c>
      <c r="AI642" s="102">
        <f t="shared" si="148"/>
        <v>3206110.6898888452</v>
      </c>
      <c r="AJ642" s="39">
        <f t="shared" si="154"/>
        <v>335899.67179935839</v>
      </c>
      <c r="AK642" s="35">
        <f t="shared" si="155"/>
        <v>0.10476858233831095</v>
      </c>
      <c r="AL642" s="34"/>
      <c r="AM642" s="42"/>
    </row>
    <row r="643" spans="1:39" s="17" customFormat="1" ht="93" customHeight="1" x14ac:dyDescent="0.25">
      <c r="A643" s="81">
        <v>640</v>
      </c>
      <c r="B643" s="82" t="s">
        <v>717</v>
      </c>
      <c r="C643" s="82" t="s">
        <v>1372</v>
      </c>
      <c r="D643" s="83" t="s">
        <v>1391</v>
      </c>
      <c r="E643" s="64">
        <v>529916</v>
      </c>
      <c r="F643" s="65">
        <v>529916</v>
      </c>
      <c r="G643" s="25" t="s">
        <v>1392</v>
      </c>
      <c r="H643" s="52" t="s">
        <v>1393</v>
      </c>
      <c r="I643" s="62">
        <v>150000</v>
      </c>
      <c r="J643" s="66">
        <v>150000</v>
      </c>
      <c r="K643" s="28" t="s">
        <v>1394</v>
      </c>
      <c r="L643" s="55" t="s">
        <v>1395</v>
      </c>
      <c r="M643" s="67">
        <v>567010</v>
      </c>
      <c r="N643" s="68">
        <v>567010</v>
      </c>
      <c r="O643" s="25" t="s">
        <v>1398</v>
      </c>
      <c r="P643" s="75" t="s">
        <v>1399</v>
      </c>
      <c r="Q643" s="69">
        <v>652062</v>
      </c>
      <c r="R643" s="63">
        <v>652062</v>
      </c>
      <c r="S643" s="24" t="s">
        <v>80</v>
      </c>
      <c r="T643" s="54" t="s">
        <v>81</v>
      </c>
      <c r="U643" s="18">
        <v>699489</v>
      </c>
      <c r="V643" s="18">
        <v>699489</v>
      </c>
      <c r="W643" s="18" t="s">
        <v>1396</v>
      </c>
      <c r="X643" s="77" t="s">
        <v>1397</v>
      </c>
      <c r="Y643" s="50">
        <f t="shared" si="149"/>
        <v>459824.13038728177</v>
      </c>
      <c r="Z643" s="36">
        <f t="shared" si="150"/>
        <v>217292.70363682252</v>
      </c>
      <c r="AA643" s="35">
        <f t="shared" si="151"/>
        <v>0.47255611282037363</v>
      </c>
      <c r="AB643" s="36">
        <f t="shared" si="152"/>
        <v>677116.83402410429</v>
      </c>
      <c r="AC643" s="36">
        <f t="shared" si="153"/>
        <v>242531.42675045924</v>
      </c>
      <c r="AD643" s="18">
        <f t="shared" si="143"/>
        <v>529916</v>
      </c>
      <c r="AE643" s="18" t="str">
        <f t="shared" si="144"/>
        <v/>
      </c>
      <c r="AF643" s="18">
        <f t="shared" si="145"/>
        <v>567010</v>
      </c>
      <c r="AG643" s="18">
        <f t="shared" si="146"/>
        <v>652062</v>
      </c>
      <c r="AH643" s="18" t="str">
        <f t="shared" si="147"/>
        <v/>
      </c>
      <c r="AI643" s="102">
        <f t="shared" si="148"/>
        <v>580803.04002631677</v>
      </c>
      <c r="AJ643" s="39">
        <f t="shared" si="154"/>
        <v>62622.483789769947</v>
      </c>
      <c r="AK643" s="35">
        <f t="shared" si="155"/>
        <v>0.10782051655055466</v>
      </c>
      <c r="AL643" s="34"/>
      <c r="AM643" s="42"/>
    </row>
    <row r="644" spans="1:39" s="17" customFormat="1" ht="93" customHeight="1" x14ac:dyDescent="0.25">
      <c r="A644" s="81">
        <v>641</v>
      </c>
      <c r="B644" s="82" t="s">
        <v>718</v>
      </c>
      <c r="C644" s="82" t="s">
        <v>1373</v>
      </c>
      <c r="D644" s="83" t="s">
        <v>1391</v>
      </c>
      <c r="E644" s="64">
        <v>406269</v>
      </c>
      <c r="F644" s="65">
        <v>406269</v>
      </c>
      <c r="G644" s="25" t="s">
        <v>1392</v>
      </c>
      <c r="H644" s="52" t="s">
        <v>1393</v>
      </c>
      <c r="I644" s="62">
        <v>170000</v>
      </c>
      <c r="J644" s="66">
        <v>170000</v>
      </c>
      <c r="K644" s="28" t="s">
        <v>1394</v>
      </c>
      <c r="L644" s="55" t="s">
        <v>1395</v>
      </c>
      <c r="M644" s="67">
        <v>434708</v>
      </c>
      <c r="N644" s="68">
        <v>434708</v>
      </c>
      <c r="O644" s="25" t="s">
        <v>1398</v>
      </c>
      <c r="P644" s="75" t="s">
        <v>1399</v>
      </c>
      <c r="Q644" s="69">
        <v>499914</v>
      </c>
      <c r="R644" s="63">
        <v>499914</v>
      </c>
      <c r="S644" s="24" t="s">
        <v>80</v>
      </c>
      <c r="T644" s="54" t="s">
        <v>81</v>
      </c>
      <c r="U644" s="18">
        <v>536275</v>
      </c>
      <c r="V644" s="18">
        <v>536275</v>
      </c>
      <c r="W644" s="18" t="s">
        <v>1396</v>
      </c>
      <c r="X644" s="77" t="s">
        <v>1397</v>
      </c>
      <c r="Y644" s="50">
        <f t="shared" si="149"/>
        <v>381196.24855941028</v>
      </c>
      <c r="Z644" s="36">
        <f t="shared" si="150"/>
        <v>143398.6596300677</v>
      </c>
      <c r="AA644" s="35">
        <f t="shared" si="151"/>
        <v>0.37618066854537446</v>
      </c>
      <c r="AB644" s="36">
        <f t="shared" si="152"/>
        <v>524594.90818947798</v>
      </c>
      <c r="AC644" s="36">
        <f t="shared" si="153"/>
        <v>237797.58892934257</v>
      </c>
      <c r="AD644" s="18">
        <f t="shared" si="143"/>
        <v>406269</v>
      </c>
      <c r="AE644" s="18" t="str">
        <f t="shared" si="144"/>
        <v/>
      </c>
      <c r="AF644" s="18">
        <f t="shared" si="145"/>
        <v>434708</v>
      </c>
      <c r="AG644" s="18">
        <f t="shared" si="146"/>
        <v>499914</v>
      </c>
      <c r="AH644" s="18" t="str">
        <f t="shared" si="147"/>
        <v/>
      </c>
      <c r="AI644" s="102">
        <f t="shared" si="148"/>
        <v>445282.40947580518</v>
      </c>
      <c r="AJ644" s="39">
        <f t="shared" si="154"/>
        <v>48010.389816510899</v>
      </c>
      <c r="AK644" s="35">
        <f t="shared" si="155"/>
        <v>0.10782009078919069</v>
      </c>
      <c r="AL644" s="34"/>
      <c r="AM644" s="42"/>
    </row>
    <row r="645" spans="1:39" s="17" customFormat="1" ht="93" customHeight="1" x14ac:dyDescent="0.25">
      <c r="A645" s="81">
        <v>642</v>
      </c>
      <c r="B645" s="82" t="s">
        <v>719</v>
      </c>
      <c r="C645" s="82" t="s">
        <v>1374</v>
      </c>
      <c r="D645" s="83" t="s">
        <v>1391</v>
      </c>
      <c r="E645" s="64">
        <v>600571</v>
      </c>
      <c r="F645" s="65">
        <v>600571</v>
      </c>
      <c r="G645" s="25" t="s">
        <v>1392</v>
      </c>
      <c r="H645" s="52" t="s">
        <v>1393</v>
      </c>
      <c r="I645" s="62">
        <v>200000</v>
      </c>
      <c r="J645" s="66">
        <v>200000</v>
      </c>
      <c r="K645" s="28" t="s">
        <v>1394</v>
      </c>
      <c r="L645" s="55" t="s">
        <v>1395</v>
      </c>
      <c r="M645" s="67">
        <v>642611</v>
      </c>
      <c r="N645" s="68">
        <v>642611</v>
      </c>
      <c r="O645" s="25" t="s">
        <v>1398</v>
      </c>
      <c r="P645" s="75" t="s">
        <v>1399</v>
      </c>
      <c r="Q645" s="69">
        <v>739002</v>
      </c>
      <c r="R645" s="63">
        <v>739002</v>
      </c>
      <c r="S645" s="24" t="s">
        <v>80</v>
      </c>
      <c r="T645" s="54" t="s">
        <v>81</v>
      </c>
      <c r="U645" s="18">
        <v>792753</v>
      </c>
      <c r="V645" s="18">
        <v>792753</v>
      </c>
      <c r="W645" s="18" t="s">
        <v>1396</v>
      </c>
      <c r="X645" s="77" t="s">
        <v>1397</v>
      </c>
      <c r="Y645" s="50">
        <f t="shared" si="149"/>
        <v>538350.6023148325</v>
      </c>
      <c r="Z645" s="36">
        <f t="shared" si="150"/>
        <v>233541.0389959332</v>
      </c>
      <c r="AA645" s="35">
        <f t="shared" si="151"/>
        <v>0.43380844749079744</v>
      </c>
      <c r="AB645" s="36">
        <f t="shared" si="152"/>
        <v>771891.64131076564</v>
      </c>
      <c r="AC645" s="36">
        <f t="shared" si="153"/>
        <v>304809.56331889931</v>
      </c>
      <c r="AD645" s="18">
        <f t="shared" si="143"/>
        <v>600571</v>
      </c>
      <c r="AE645" s="18" t="str">
        <f t="shared" si="144"/>
        <v/>
      </c>
      <c r="AF645" s="18">
        <f t="shared" si="145"/>
        <v>642611</v>
      </c>
      <c r="AG645" s="18">
        <f t="shared" si="146"/>
        <v>739002</v>
      </c>
      <c r="AH645" s="18" t="str">
        <f t="shared" si="147"/>
        <v/>
      </c>
      <c r="AI645" s="102">
        <f t="shared" si="148"/>
        <v>658242.68600633543</v>
      </c>
      <c r="AJ645" s="39">
        <f t="shared" si="154"/>
        <v>70971.506303586371</v>
      </c>
      <c r="AK645" s="35">
        <f t="shared" si="155"/>
        <v>0.10781966562238914</v>
      </c>
      <c r="AL645" s="34"/>
      <c r="AM645" s="42"/>
    </row>
    <row r="646" spans="1:39" s="17" customFormat="1" ht="93" customHeight="1" x14ac:dyDescent="0.25">
      <c r="A646" s="81">
        <v>643</v>
      </c>
      <c r="B646" s="82" t="s">
        <v>720</v>
      </c>
      <c r="C646" s="82" t="s">
        <v>1375</v>
      </c>
      <c r="D646" s="83" t="s">
        <v>1391</v>
      </c>
      <c r="E646" s="64">
        <v>697723</v>
      </c>
      <c r="F646" s="65">
        <v>697723</v>
      </c>
      <c r="G646" s="25" t="s">
        <v>1392</v>
      </c>
      <c r="H646" s="52" t="s">
        <v>1393</v>
      </c>
      <c r="I646" s="62">
        <v>250000</v>
      </c>
      <c r="J646" s="66">
        <v>250000</v>
      </c>
      <c r="K646" s="28" t="s">
        <v>1394</v>
      </c>
      <c r="L646" s="55" t="s">
        <v>1395</v>
      </c>
      <c r="M646" s="67">
        <v>746563</v>
      </c>
      <c r="N646" s="68">
        <v>746563</v>
      </c>
      <c r="O646" s="25" t="s">
        <v>1398</v>
      </c>
      <c r="P646" s="75" t="s">
        <v>1399</v>
      </c>
      <c r="Q646" s="69">
        <v>858548</v>
      </c>
      <c r="R646" s="63">
        <v>858548</v>
      </c>
      <c r="S646" s="24" t="s">
        <v>80</v>
      </c>
      <c r="T646" s="54" t="s">
        <v>81</v>
      </c>
      <c r="U646" s="18">
        <v>920994</v>
      </c>
      <c r="V646" s="18">
        <v>920994</v>
      </c>
      <c r="W646" s="18" t="s">
        <v>1396</v>
      </c>
      <c r="X646" s="77" t="s">
        <v>1397</v>
      </c>
      <c r="Y646" s="50">
        <f t="shared" si="149"/>
        <v>634661.53596418072</v>
      </c>
      <c r="Z646" s="36">
        <f t="shared" si="150"/>
        <v>263871.23721675324</v>
      </c>
      <c r="AA646" s="35">
        <f t="shared" si="151"/>
        <v>0.41576686511477151</v>
      </c>
      <c r="AB646" s="36">
        <f t="shared" si="152"/>
        <v>898532.7731809339</v>
      </c>
      <c r="AC646" s="36">
        <f t="shared" si="153"/>
        <v>370790.29874742747</v>
      </c>
      <c r="AD646" s="18">
        <f t="shared" si="143"/>
        <v>697723</v>
      </c>
      <c r="AE646" s="18" t="str">
        <f t="shared" si="144"/>
        <v/>
      </c>
      <c r="AF646" s="18">
        <f t="shared" si="145"/>
        <v>746563</v>
      </c>
      <c r="AG646" s="18">
        <f t="shared" si="146"/>
        <v>858548</v>
      </c>
      <c r="AH646" s="18" t="str">
        <f t="shared" si="147"/>
        <v/>
      </c>
      <c r="AI646" s="102">
        <f t="shared" si="148"/>
        <v>764723.95414728753</v>
      </c>
      <c r="AJ646" s="39">
        <f t="shared" si="154"/>
        <v>82452.679812928662</v>
      </c>
      <c r="AK646" s="35">
        <f t="shared" si="155"/>
        <v>0.10782018709596757</v>
      </c>
      <c r="AL646" s="34"/>
      <c r="AM646" s="42"/>
    </row>
    <row r="647" spans="1:39" s="17" customFormat="1" ht="93" customHeight="1" x14ac:dyDescent="0.25">
      <c r="A647" s="81">
        <v>644</v>
      </c>
      <c r="B647" s="82" t="s">
        <v>721</v>
      </c>
      <c r="C647" s="82" t="s">
        <v>1376</v>
      </c>
      <c r="D647" s="83" t="s">
        <v>1391</v>
      </c>
      <c r="E647" s="64">
        <v>1059832</v>
      </c>
      <c r="F647" s="65">
        <v>1059832</v>
      </c>
      <c r="G647" s="25" t="s">
        <v>1392</v>
      </c>
      <c r="H647" s="52" t="s">
        <v>1393</v>
      </c>
      <c r="I647" s="62">
        <v>300000</v>
      </c>
      <c r="J647" s="66">
        <v>300000</v>
      </c>
      <c r="K647" s="28" t="s">
        <v>1394</v>
      </c>
      <c r="L647" s="55" t="s">
        <v>1395</v>
      </c>
      <c r="M647" s="67">
        <v>1134020</v>
      </c>
      <c r="N647" s="68">
        <v>1134020</v>
      </c>
      <c r="O647" s="25" t="s">
        <v>1398</v>
      </c>
      <c r="P647" s="75" t="s">
        <v>1399</v>
      </c>
      <c r="Q647" s="69">
        <v>1304123</v>
      </c>
      <c r="R647" s="63">
        <v>1304123</v>
      </c>
      <c r="S647" s="24" t="s">
        <v>80</v>
      </c>
      <c r="T647" s="54" t="s">
        <v>81</v>
      </c>
      <c r="U647" s="18">
        <v>1398978</v>
      </c>
      <c r="V647" s="18">
        <v>1398978</v>
      </c>
      <c r="W647" s="18" t="s">
        <v>1396</v>
      </c>
      <c r="X647" s="77" t="s">
        <v>1397</v>
      </c>
      <c r="Y647" s="50">
        <f t="shared" si="149"/>
        <v>919648.11973758508</v>
      </c>
      <c r="Z647" s="36">
        <f t="shared" si="150"/>
        <v>434585.25498318515</v>
      </c>
      <c r="AA647" s="35">
        <f t="shared" si="151"/>
        <v>0.47255601969500127</v>
      </c>
      <c r="AB647" s="36">
        <f t="shared" si="152"/>
        <v>1354233.3747207702</v>
      </c>
      <c r="AC647" s="36">
        <f t="shared" si="153"/>
        <v>485062.86475439993</v>
      </c>
      <c r="AD647" s="18">
        <f t="shared" si="143"/>
        <v>1059832</v>
      </c>
      <c r="AE647" s="18" t="str">
        <f t="shared" si="144"/>
        <v/>
      </c>
      <c r="AF647" s="18">
        <f t="shared" si="145"/>
        <v>1134020</v>
      </c>
      <c r="AG647" s="18">
        <f t="shared" si="146"/>
        <v>1304123</v>
      </c>
      <c r="AH647" s="18" t="str">
        <f t="shared" si="147"/>
        <v/>
      </c>
      <c r="AI647" s="102">
        <f t="shared" si="148"/>
        <v>1161605.7831467215</v>
      </c>
      <c r="AJ647" s="39">
        <f t="shared" si="154"/>
        <v>125244.41613235032</v>
      </c>
      <c r="AK647" s="35">
        <f t="shared" si="155"/>
        <v>0.10782006938108606</v>
      </c>
      <c r="AL647" s="34"/>
      <c r="AM647" s="42"/>
    </row>
    <row r="648" spans="1:39" s="17" customFormat="1" ht="93" customHeight="1" x14ac:dyDescent="0.25">
      <c r="A648" s="81">
        <v>645</v>
      </c>
      <c r="B648" s="82" t="s">
        <v>722</v>
      </c>
      <c r="C648" s="82" t="s">
        <v>1377</v>
      </c>
      <c r="D648" s="83" t="s">
        <v>1391</v>
      </c>
      <c r="E648" s="64">
        <v>1589748</v>
      </c>
      <c r="F648" s="65">
        <v>1589748</v>
      </c>
      <c r="G648" s="25" t="s">
        <v>1392</v>
      </c>
      <c r="H648" s="52" t="s">
        <v>1393</v>
      </c>
      <c r="I648" s="62">
        <v>400000</v>
      </c>
      <c r="J648" s="66">
        <v>400000</v>
      </c>
      <c r="K648" s="28" t="s">
        <v>1394</v>
      </c>
      <c r="L648" s="55" t="s">
        <v>1395</v>
      </c>
      <c r="M648" s="67">
        <v>1701030</v>
      </c>
      <c r="N648" s="68">
        <v>1701030</v>
      </c>
      <c r="O648" s="25" t="s">
        <v>1398</v>
      </c>
      <c r="P648" s="75" t="s">
        <v>1399</v>
      </c>
      <c r="Q648" s="69">
        <v>1956185</v>
      </c>
      <c r="R648" s="63">
        <v>1956185</v>
      </c>
      <c r="S648" s="24" t="s">
        <v>80</v>
      </c>
      <c r="T648" s="54" t="s">
        <v>81</v>
      </c>
      <c r="U648" s="18">
        <v>2098467</v>
      </c>
      <c r="V648" s="18">
        <v>2098467</v>
      </c>
      <c r="W648" s="18" t="s">
        <v>1396</v>
      </c>
      <c r="X648" s="77" t="s">
        <v>1397</v>
      </c>
      <c r="Y648" s="50">
        <f t="shared" si="149"/>
        <v>1347356.320564986</v>
      </c>
      <c r="Z648" s="36">
        <f t="shared" si="150"/>
        <v>673180.52774460136</v>
      </c>
      <c r="AA648" s="35">
        <f t="shared" si="151"/>
        <v>0.49963066003380385</v>
      </c>
      <c r="AB648" s="36">
        <f t="shared" si="152"/>
        <v>2020536.8483095872</v>
      </c>
      <c r="AC648" s="36">
        <f t="shared" si="153"/>
        <v>674175.79282038461</v>
      </c>
      <c r="AD648" s="18">
        <f t="shared" si="143"/>
        <v>1589748</v>
      </c>
      <c r="AE648" s="18" t="str">
        <f t="shared" si="144"/>
        <v/>
      </c>
      <c r="AF648" s="18">
        <f t="shared" si="145"/>
        <v>1701030</v>
      </c>
      <c r="AG648" s="18">
        <f t="shared" si="146"/>
        <v>1956185</v>
      </c>
      <c r="AH648" s="18" t="str">
        <f t="shared" si="147"/>
        <v/>
      </c>
      <c r="AI648" s="102">
        <f t="shared" si="148"/>
        <v>1742408.8231730638</v>
      </c>
      <c r="AJ648" s="39">
        <f t="shared" si="154"/>
        <v>187866.89992208136</v>
      </c>
      <c r="AK648" s="35">
        <f t="shared" si="155"/>
        <v>0.10782021843757708</v>
      </c>
      <c r="AL648" s="34"/>
      <c r="AM648" s="42"/>
    </row>
    <row r="649" spans="1:39" s="17" customFormat="1" ht="93" customHeight="1" x14ac:dyDescent="0.25">
      <c r="A649" s="81">
        <v>646</v>
      </c>
      <c r="B649" s="82" t="s">
        <v>723</v>
      </c>
      <c r="C649" s="82" t="s">
        <v>1378</v>
      </c>
      <c r="D649" s="83" t="s">
        <v>1391</v>
      </c>
      <c r="E649" s="64">
        <v>2472941</v>
      </c>
      <c r="F649" s="65">
        <v>2472941</v>
      </c>
      <c r="G649" s="25" t="s">
        <v>1392</v>
      </c>
      <c r="H649" s="52" t="s">
        <v>1393</v>
      </c>
      <c r="I649" s="62">
        <v>950000</v>
      </c>
      <c r="J649" s="66">
        <v>950000</v>
      </c>
      <c r="K649" s="28" t="s">
        <v>1394</v>
      </c>
      <c r="L649" s="55" t="s">
        <v>1395</v>
      </c>
      <c r="M649" s="67">
        <v>2646047</v>
      </c>
      <c r="N649" s="68">
        <v>2646047</v>
      </c>
      <c r="O649" s="25" t="s">
        <v>1398</v>
      </c>
      <c r="P649" s="75" t="s">
        <v>1399</v>
      </c>
      <c r="Q649" s="69">
        <v>3042954</v>
      </c>
      <c r="R649" s="63">
        <v>3042954</v>
      </c>
      <c r="S649" s="24" t="s">
        <v>80</v>
      </c>
      <c r="T649" s="54" t="s">
        <v>81</v>
      </c>
      <c r="U649" s="18">
        <v>3264282</v>
      </c>
      <c r="V649" s="18">
        <v>3264282</v>
      </c>
      <c r="W649" s="18" t="s">
        <v>1396</v>
      </c>
      <c r="X649" s="77" t="s">
        <v>1397</v>
      </c>
      <c r="Y649" s="50">
        <f t="shared" si="149"/>
        <v>2280991.1189240846</v>
      </c>
      <c r="Z649" s="36">
        <f t="shared" si="150"/>
        <v>908353.43309952877</v>
      </c>
      <c r="AA649" s="35">
        <f t="shared" si="151"/>
        <v>0.3982275185393917</v>
      </c>
      <c r="AB649" s="36">
        <f t="shared" si="152"/>
        <v>3189344.5520236134</v>
      </c>
      <c r="AC649" s="36">
        <f t="shared" si="153"/>
        <v>1372637.6858245558</v>
      </c>
      <c r="AD649" s="18">
        <f t="shared" ref="AD649:AD678" si="156">IF(((IF(AND(F649&lt;=$AB649,F649&gt;=$AC649),F649,""))&lt;=0),"",(IF(AND(F649&lt;=$AB649,F649&gt;=$AC649),F649,"")))</f>
        <v>2472941</v>
      </c>
      <c r="AE649" s="18" t="str">
        <f t="shared" ref="AE649:AE678" si="157">IF(((IF(AND(J649&lt;=$AB649,J649&gt;=$AC649),J649,""))&lt;=0),"",(IF(AND(J649&lt;=$AB649,J649&gt;=$AC649),J649,"")))</f>
        <v/>
      </c>
      <c r="AF649" s="18">
        <f t="shared" ref="AF649:AF678" si="158">IF(((IF(AND(N649&lt;=$AB649,N649&gt;=$AC649),N649,""))&lt;=0),"",(IF(AND(N649&lt;=$AB649,N649&gt;=$AC649),N649,"")))</f>
        <v>2646047</v>
      </c>
      <c r="AG649" s="18">
        <f t="shared" ref="AG649:AG678" si="159">IF(((IF(AND(R649&lt;=$AB649,R649&gt;=$AC649),R649,""))&lt;=0),"",(IF(AND(R649&lt;=$AB649,R649&gt;=$AC649),R649,"")))</f>
        <v>3042954</v>
      </c>
      <c r="AH649" s="18" t="str">
        <f t="shared" ref="AH649:AH678" si="160">IF(((IF(AND(V649&lt;=$AB649,V649&gt;=$AC649),V649,""))&lt;=0),"",(IF(AND(V649&lt;=$AB649,V649&gt;=$AC649),V649,"")))</f>
        <v/>
      </c>
      <c r="AI649" s="102">
        <f t="shared" ref="AI649:AI678" si="161">GEOMEAN(AD649:AH649)</f>
        <v>2710413.5850107088</v>
      </c>
      <c r="AJ649" s="39">
        <f t="shared" si="154"/>
        <v>292237.25351558678</v>
      </c>
      <c r="AK649" s="35">
        <f t="shared" si="155"/>
        <v>0.10782017000347649</v>
      </c>
      <c r="AL649" s="34"/>
      <c r="AM649" s="42"/>
    </row>
    <row r="650" spans="1:39" s="17" customFormat="1" ht="93" customHeight="1" x14ac:dyDescent="0.25">
      <c r="A650" s="81">
        <v>647</v>
      </c>
      <c r="B650" s="82" t="s">
        <v>724</v>
      </c>
      <c r="C650" s="82" t="s">
        <v>1379</v>
      </c>
      <c r="D650" s="83" t="s">
        <v>1391</v>
      </c>
      <c r="E650" s="64">
        <v>688891</v>
      </c>
      <c r="F650" s="65">
        <v>688891</v>
      </c>
      <c r="G650" s="25" t="s">
        <v>1392</v>
      </c>
      <c r="H650" s="52" t="s">
        <v>1393</v>
      </c>
      <c r="I650" s="62">
        <v>150000</v>
      </c>
      <c r="J650" s="66">
        <v>150000</v>
      </c>
      <c r="K650" s="28" t="s">
        <v>1394</v>
      </c>
      <c r="L650" s="55" t="s">
        <v>1395</v>
      </c>
      <c r="M650" s="67">
        <v>737113</v>
      </c>
      <c r="N650" s="68">
        <v>737113</v>
      </c>
      <c r="O650" s="25" t="s">
        <v>1398</v>
      </c>
      <c r="P650" s="75" t="s">
        <v>1399</v>
      </c>
      <c r="Q650" s="69">
        <v>847680</v>
      </c>
      <c r="R650" s="63">
        <v>847680</v>
      </c>
      <c r="S650" s="24" t="s">
        <v>80</v>
      </c>
      <c r="T650" s="54" t="s">
        <v>81</v>
      </c>
      <c r="U650" s="18">
        <v>909336</v>
      </c>
      <c r="V650" s="18">
        <v>909336</v>
      </c>
      <c r="W650" s="18" t="s">
        <v>1396</v>
      </c>
      <c r="X650" s="77" t="s">
        <v>1397</v>
      </c>
      <c r="Y650" s="50">
        <f t="shared" si="149"/>
        <v>567213.33501344395</v>
      </c>
      <c r="Z650" s="36">
        <f t="shared" si="150"/>
        <v>301684.96145234024</v>
      </c>
      <c r="AA650" s="35">
        <f t="shared" si="151"/>
        <v>0.53187212434839848</v>
      </c>
      <c r="AB650" s="36">
        <f t="shared" si="152"/>
        <v>868898.29646578419</v>
      </c>
      <c r="AC650" s="36">
        <f t="shared" si="153"/>
        <v>265528.37356110371</v>
      </c>
      <c r="AD650" s="18">
        <f t="shared" si="156"/>
        <v>688891</v>
      </c>
      <c r="AE650" s="18" t="str">
        <f t="shared" si="157"/>
        <v/>
      </c>
      <c r="AF650" s="18">
        <f t="shared" si="158"/>
        <v>737113</v>
      </c>
      <c r="AG650" s="18">
        <f t="shared" si="159"/>
        <v>847680</v>
      </c>
      <c r="AH650" s="18" t="str">
        <f t="shared" si="160"/>
        <v/>
      </c>
      <c r="AI650" s="102">
        <f t="shared" si="161"/>
        <v>755043.8469592107</v>
      </c>
      <c r="AJ650" s="39">
        <f t="shared" si="154"/>
        <v>81408.813296432054</v>
      </c>
      <c r="AK650" s="35">
        <f t="shared" si="155"/>
        <v>0.10781998108360183</v>
      </c>
      <c r="AL650" s="34"/>
      <c r="AM650" s="42"/>
    </row>
    <row r="651" spans="1:39" s="17" customFormat="1" ht="93" customHeight="1" x14ac:dyDescent="0.25">
      <c r="A651" s="81">
        <v>648</v>
      </c>
      <c r="B651" s="82" t="s">
        <v>725</v>
      </c>
      <c r="C651" s="82" t="s">
        <v>1380</v>
      </c>
      <c r="D651" s="83" t="s">
        <v>1391</v>
      </c>
      <c r="E651" s="64">
        <v>1236471</v>
      </c>
      <c r="F651" s="65">
        <v>1236471</v>
      </c>
      <c r="G651" s="25" t="s">
        <v>1392</v>
      </c>
      <c r="H651" s="52" t="s">
        <v>1393</v>
      </c>
      <c r="I651" s="62">
        <v>180000</v>
      </c>
      <c r="J651" s="66">
        <v>180000</v>
      </c>
      <c r="K651" s="28" t="s">
        <v>1394</v>
      </c>
      <c r="L651" s="55" t="s">
        <v>1395</v>
      </c>
      <c r="M651" s="67">
        <v>1323024</v>
      </c>
      <c r="N651" s="68">
        <v>1323024</v>
      </c>
      <c r="O651" s="25" t="s">
        <v>1398</v>
      </c>
      <c r="P651" s="75" t="s">
        <v>1399</v>
      </c>
      <c r="Q651" s="69">
        <v>1521477</v>
      </c>
      <c r="R651" s="63">
        <v>1521477</v>
      </c>
      <c r="S651" s="24" t="s">
        <v>80</v>
      </c>
      <c r="T651" s="54" t="s">
        <v>81</v>
      </c>
      <c r="U651" s="18">
        <v>1132141</v>
      </c>
      <c r="V651" s="18">
        <v>1132141</v>
      </c>
      <c r="W651" s="18" t="s">
        <v>1396</v>
      </c>
      <c r="X651" s="77" t="s">
        <v>1397</v>
      </c>
      <c r="Y651" s="50">
        <f t="shared" si="149"/>
        <v>873047.78435071616</v>
      </c>
      <c r="Z651" s="36">
        <f t="shared" si="150"/>
        <v>522291.81921441201</v>
      </c>
      <c r="AA651" s="35">
        <f t="shared" si="151"/>
        <v>0.59823967092802299</v>
      </c>
      <c r="AB651" s="36">
        <f t="shared" si="152"/>
        <v>1395339.6035651281</v>
      </c>
      <c r="AC651" s="36">
        <f t="shared" si="153"/>
        <v>350755.96513630415</v>
      </c>
      <c r="AD651" s="18">
        <f t="shared" si="156"/>
        <v>1236471</v>
      </c>
      <c r="AE651" s="18" t="str">
        <f t="shared" si="157"/>
        <v/>
      </c>
      <c r="AF651" s="18">
        <f t="shared" si="158"/>
        <v>1323024</v>
      </c>
      <c r="AG651" s="18" t="str">
        <f t="shared" si="159"/>
        <v/>
      </c>
      <c r="AH651" s="18">
        <f t="shared" si="160"/>
        <v>1132141</v>
      </c>
      <c r="AI651" s="102">
        <f t="shared" si="161"/>
        <v>1228053.7962233736</v>
      </c>
      <c r="AJ651" s="39">
        <f t="shared" si="154"/>
        <v>95579.365274798372</v>
      </c>
      <c r="AK651" s="35">
        <f t="shared" si="155"/>
        <v>7.7829949769898529E-2</v>
      </c>
      <c r="AL651" s="34"/>
      <c r="AM651" s="42"/>
    </row>
    <row r="652" spans="1:39" s="17" customFormat="1" ht="93" customHeight="1" x14ac:dyDescent="0.25">
      <c r="A652" s="81">
        <v>649</v>
      </c>
      <c r="B652" s="82" t="s">
        <v>726</v>
      </c>
      <c r="C652" s="82" t="s">
        <v>1381</v>
      </c>
      <c r="D652" s="83" t="s">
        <v>1391</v>
      </c>
      <c r="E652" s="64">
        <v>2119664</v>
      </c>
      <c r="F652" s="65">
        <v>2119664</v>
      </c>
      <c r="G652" s="25" t="s">
        <v>1392</v>
      </c>
      <c r="H652" s="52" t="s">
        <v>1393</v>
      </c>
      <c r="I652" s="62">
        <v>200000</v>
      </c>
      <c r="J652" s="66">
        <v>200000</v>
      </c>
      <c r="K652" s="28" t="s">
        <v>1394</v>
      </c>
      <c r="L652" s="55" t="s">
        <v>1395</v>
      </c>
      <c r="M652" s="67">
        <v>2268040</v>
      </c>
      <c r="N652" s="68">
        <v>2268040</v>
      </c>
      <c r="O652" s="25" t="s">
        <v>1398</v>
      </c>
      <c r="P652" s="75" t="s">
        <v>1399</v>
      </c>
      <c r="Q652" s="69">
        <v>2608246</v>
      </c>
      <c r="R652" s="63">
        <v>2608246</v>
      </c>
      <c r="S652" s="24" t="s">
        <v>80</v>
      </c>
      <c r="T652" s="54" t="s">
        <v>81</v>
      </c>
      <c r="U652" s="18"/>
      <c r="V652" s="18"/>
      <c r="W652" s="18" t="s">
        <v>1396</v>
      </c>
      <c r="X652" s="77" t="s">
        <v>1397</v>
      </c>
      <c r="Y652" s="50">
        <f t="shared" si="149"/>
        <v>1258415.5316583838</v>
      </c>
      <c r="Z652" s="36">
        <f t="shared" si="150"/>
        <v>1085434.4768166954</v>
      </c>
      <c r="AA652" s="35">
        <f t="shared" si="151"/>
        <v>0.86254059133096683</v>
      </c>
      <c r="AB652" s="36">
        <f t="shared" si="152"/>
        <v>2343850.0084750792</v>
      </c>
      <c r="AC652" s="36">
        <f t="shared" si="153"/>
        <v>172981.05484168837</v>
      </c>
      <c r="AD652" s="18">
        <f t="shared" si="156"/>
        <v>2119664</v>
      </c>
      <c r="AE652" s="18">
        <f t="shared" si="157"/>
        <v>200000</v>
      </c>
      <c r="AF652" s="18">
        <f t="shared" si="158"/>
        <v>2268040</v>
      </c>
      <c r="AG652" s="18" t="str">
        <f t="shared" si="159"/>
        <v/>
      </c>
      <c r="AH652" s="18" t="str">
        <f t="shared" si="160"/>
        <v/>
      </c>
      <c r="AI652" s="102">
        <f t="shared" si="161"/>
        <v>986997.17526369437</v>
      </c>
      <c r="AJ652" s="39">
        <f t="shared" si="154"/>
        <v>1153539.1014808875</v>
      </c>
      <c r="AK652" s="35">
        <f t="shared" si="155"/>
        <v>1.1687359704678977</v>
      </c>
      <c r="AL652" s="34"/>
      <c r="AM652" s="42"/>
    </row>
    <row r="653" spans="1:39" s="17" customFormat="1" ht="93" customHeight="1" x14ac:dyDescent="0.25">
      <c r="A653" s="81">
        <v>650</v>
      </c>
      <c r="B653" s="82" t="s">
        <v>727</v>
      </c>
      <c r="C653" s="82" t="s">
        <v>1382</v>
      </c>
      <c r="D653" s="83" t="s">
        <v>1391</v>
      </c>
      <c r="E653" s="64">
        <v>2649580</v>
      </c>
      <c r="F653" s="65">
        <v>2649580</v>
      </c>
      <c r="G653" s="25" t="s">
        <v>1392</v>
      </c>
      <c r="H653" s="52" t="s">
        <v>1393</v>
      </c>
      <c r="I653" s="62">
        <v>250000</v>
      </c>
      <c r="J653" s="66">
        <v>250000</v>
      </c>
      <c r="K653" s="28" t="s">
        <v>1394</v>
      </c>
      <c r="L653" s="55" t="s">
        <v>1395</v>
      </c>
      <c r="M653" s="67">
        <v>2835050</v>
      </c>
      <c r="N653" s="68">
        <v>2835050</v>
      </c>
      <c r="O653" s="25" t="s">
        <v>1398</v>
      </c>
      <c r="P653" s="75" t="s">
        <v>1399</v>
      </c>
      <c r="Q653" s="69">
        <v>3260308</v>
      </c>
      <c r="R653" s="63">
        <v>3260308</v>
      </c>
      <c r="S653" s="24" t="s">
        <v>80</v>
      </c>
      <c r="T653" s="54" t="s">
        <v>81</v>
      </c>
      <c r="U653" s="18">
        <v>2697445</v>
      </c>
      <c r="V653" s="18">
        <v>2697445</v>
      </c>
      <c r="W653" s="18" t="s">
        <v>1396</v>
      </c>
      <c r="X653" s="77" t="s">
        <v>1397</v>
      </c>
      <c r="Y653" s="50">
        <f t="shared" si="149"/>
        <v>1752176.2898615373</v>
      </c>
      <c r="Z653" s="36">
        <f t="shared" si="150"/>
        <v>1192029.4058926567</v>
      </c>
      <c r="AA653" s="35">
        <f t="shared" si="151"/>
        <v>0.68031362642560056</v>
      </c>
      <c r="AB653" s="36">
        <f t="shared" si="152"/>
        <v>2944205.6957541937</v>
      </c>
      <c r="AC653" s="36">
        <f t="shared" si="153"/>
        <v>560146.88396888063</v>
      </c>
      <c r="AD653" s="18">
        <f t="shared" si="156"/>
        <v>2649580</v>
      </c>
      <c r="AE653" s="18" t="str">
        <f t="shared" si="157"/>
        <v/>
      </c>
      <c r="AF653" s="18">
        <f t="shared" si="158"/>
        <v>2835050</v>
      </c>
      <c r="AG653" s="18" t="str">
        <f t="shared" si="159"/>
        <v/>
      </c>
      <c r="AH653" s="18">
        <f t="shared" si="160"/>
        <v>2697445</v>
      </c>
      <c r="AI653" s="102">
        <f t="shared" si="161"/>
        <v>2726236.0267972937</v>
      </c>
      <c r="AJ653" s="39">
        <f t="shared" si="154"/>
        <v>96285.439492860678</v>
      </c>
      <c r="AK653" s="35">
        <f t="shared" si="155"/>
        <v>3.5318086382261679E-2</v>
      </c>
      <c r="AL653" s="34"/>
      <c r="AM653" s="42"/>
    </row>
    <row r="654" spans="1:39" s="17" customFormat="1" ht="93" customHeight="1" x14ac:dyDescent="0.25">
      <c r="A654" s="81">
        <v>651</v>
      </c>
      <c r="B654" s="82" t="s">
        <v>728</v>
      </c>
      <c r="C654" s="82" t="s">
        <v>1383</v>
      </c>
      <c r="D654" s="83" t="s">
        <v>1391</v>
      </c>
      <c r="E654" s="64">
        <v>2826218</v>
      </c>
      <c r="F654" s="65">
        <v>2826218</v>
      </c>
      <c r="G654" s="25" t="s">
        <v>1392</v>
      </c>
      <c r="H654" s="52" t="s">
        <v>1393</v>
      </c>
      <c r="I654" s="62">
        <v>300000</v>
      </c>
      <c r="J654" s="66">
        <v>300000</v>
      </c>
      <c r="K654" s="28" t="s">
        <v>1394</v>
      </c>
      <c r="L654" s="55" t="s">
        <v>1395</v>
      </c>
      <c r="M654" s="67">
        <v>3024053</v>
      </c>
      <c r="N654" s="68">
        <v>3024053</v>
      </c>
      <c r="O654" s="25" t="s">
        <v>1398</v>
      </c>
      <c r="P654" s="75" t="s">
        <v>1399</v>
      </c>
      <c r="Q654" s="69">
        <v>3477661</v>
      </c>
      <c r="R654" s="63">
        <v>3477661</v>
      </c>
      <c r="S654" s="24" t="s">
        <v>80</v>
      </c>
      <c r="T654" s="54" t="s">
        <v>81</v>
      </c>
      <c r="U654" s="18">
        <v>2730607</v>
      </c>
      <c r="V654" s="18">
        <v>2730607</v>
      </c>
      <c r="W654" s="18" t="s">
        <v>1396</v>
      </c>
      <c r="X654" s="77" t="s">
        <v>1397</v>
      </c>
      <c r="Y654" s="50">
        <f t="shared" si="149"/>
        <v>1893618.775706142</v>
      </c>
      <c r="Z654" s="36">
        <f t="shared" si="150"/>
        <v>1247602.5114994359</v>
      </c>
      <c r="AA654" s="35">
        <f t="shared" si="151"/>
        <v>0.65884565969948061</v>
      </c>
      <c r="AB654" s="36">
        <f t="shared" si="152"/>
        <v>3141221.2872055778</v>
      </c>
      <c r="AC654" s="36">
        <f t="shared" si="153"/>
        <v>646016.26420670608</v>
      </c>
      <c r="AD654" s="18">
        <f t="shared" si="156"/>
        <v>2826218</v>
      </c>
      <c r="AE654" s="18" t="str">
        <f t="shared" si="157"/>
        <v/>
      </c>
      <c r="AF654" s="18">
        <f t="shared" si="158"/>
        <v>3024053</v>
      </c>
      <c r="AG654" s="18" t="str">
        <f t="shared" si="159"/>
        <v/>
      </c>
      <c r="AH654" s="18">
        <f t="shared" si="160"/>
        <v>2730607</v>
      </c>
      <c r="AI654" s="102">
        <f t="shared" si="161"/>
        <v>2857709.5438569984</v>
      </c>
      <c r="AJ654" s="39">
        <f t="shared" si="154"/>
        <v>149661.12023612991</v>
      </c>
      <c r="AK654" s="35">
        <f t="shared" si="155"/>
        <v>5.2371004799226385E-2</v>
      </c>
      <c r="AL654" s="34"/>
      <c r="AM654" s="42"/>
    </row>
    <row r="655" spans="1:39" s="17" customFormat="1" ht="93" customHeight="1" x14ac:dyDescent="0.25">
      <c r="A655" s="81">
        <v>652</v>
      </c>
      <c r="B655" s="82" t="s">
        <v>729</v>
      </c>
      <c r="C655" s="82" t="s">
        <v>1384</v>
      </c>
      <c r="D655" s="83" t="s">
        <v>1391</v>
      </c>
      <c r="E655" s="64">
        <v>397168</v>
      </c>
      <c r="F655" s="65">
        <v>397168</v>
      </c>
      <c r="G655" s="25" t="s">
        <v>1392</v>
      </c>
      <c r="H655" s="52" t="s">
        <v>1393</v>
      </c>
      <c r="I655" s="62">
        <v>350000</v>
      </c>
      <c r="J655" s="66">
        <v>350000</v>
      </c>
      <c r="K655" s="28" t="s">
        <v>1394</v>
      </c>
      <c r="L655" s="55" t="s">
        <v>1395</v>
      </c>
      <c r="M655" s="67">
        <v>425374</v>
      </c>
      <c r="N655" s="68">
        <v>425374</v>
      </c>
      <c r="O655" s="25" t="s">
        <v>1398</v>
      </c>
      <c r="P655" s="75" t="s">
        <v>1399</v>
      </c>
      <c r="Q655" s="69">
        <v>489181</v>
      </c>
      <c r="R655" s="63">
        <v>489181</v>
      </c>
      <c r="S655" s="24" t="s">
        <v>80</v>
      </c>
      <c r="T655" s="54" t="s">
        <v>81</v>
      </c>
      <c r="U655" s="18">
        <v>524761</v>
      </c>
      <c r="V655" s="18">
        <v>524761</v>
      </c>
      <c r="W655" s="18" t="s">
        <v>1396</v>
      </c>
      <c r="X655" s="77" t="s">
        <v>1397</v>
      </c>
      <c r="Y655" s="50">
        <f t="shared" si="149"/>
        <v>432761.75504426396</v>
      </c>
      <c r="Z655" s="36">
        <f t="shared" si="150"/>
        <v>70205.344402687842</v>
      </c>
      <c r="AA655" s="35">
        <f t="shared" si="151"/>
        <v>0.16222631409632551</v>
      </c>
      <c r="AB655" s="36">
        <f t="shared" si="152"/>
        <v>502967.09944695182</v>
      </c>
      <c r="AC655" s="36">
        <f t="shared" si="153"/>
        <v>362556.41064157611</v>
      </c>
      <c r="AD655" s="18">
        <f t="shared" si="156"/>
        <v>397168</v>
      </c>
      <c r="AE655" s="18" t="str">
        <f t="shared" si="157"/>
        <v/>
      </c>
      <c r="AF655" s="18">
        <f t="shared" si="158"/>
        <v>425374</v>
      </c>
      <c r="AG655" s="18">
        <f t="shared" si="159"/>
        <v>489181</v>
      </c>
      <c r="AH655" s="18" t="str">
        <f t="shared" si="160"/>
        <v/>
      </c>
      <c r="AI655" s="102">
        <f t="shared" si="161"/>
        <v>435583.67080784769</v>
      </c>
      <c r="AJ655" s="39">
        <f t="shared" si="154"/>
        <v>47140.399966483099</v>
      </c>
      <c r="AK655" s="35">
        <f t="shared" si="155"/>
        <v>0.10822352426355876</v>
      </c>
      <c r="AL655" s="34"/>
      <c r="AM655" s="42"/>
    </row>
    <row r="656" spans="1:39" s="17" customFormat="1" ht="93" customHeight="1" x14ac:dyDescent="0.25">
      <c r="A656" s="81">
        <v>653</v>
      </c>
      <c r="B656" s="82" t="s">
        <v>730</v>
      </c>
      <c r="C656" s="82" t="s">
        <v>1385</v>
      </c>
      <c r="D656" s="83" t="s">
        <v>1391</v>
      </c>
      <c r="E656" s="64">
        <v>239698</v>
      </c>
      <c r="F656" s="65">
        <v>239698</v>
      </c>
      <c r="G656" s="25" t="s">
        <v>1392</v>
      </c>
      <c r="H656" s="52" t="s">
        <v>1393</v>
      </c>
      <c r="I656" s="62">
        <v>1000000</v>
      </c>
      <c r="J656" s="66">
        <v>1000000</v>
      </c>
      <c r="K656" s="28" t="s">
        <v>1394</v>
      </c>
      <c r="L656" s="55" t="s">
        <v>1395</v>
      </c>
      <c r="M656" s="67">
        <v>256721</v>
      </c>
      <c r="N656" s="68">
        <v>256721</v>
      </c>
      <c r="O656" s="25" t="s">
        <v>1398</v>
      </c>
      <c r="P656" s="75" t="s">
        <v>1399</v>
      </c>
      <c r="Q656" s="69">
        <v>295229</v>
      </c>
      <c r="R656" s="63">
        <v>295229</v>
      </c>
      <c r="S656" s="24" t="s">
        <v>80</v>
      </c>
      <c r="T656" s="54" t="s">
        <v>81</v>
      </c>
      <c r="U656" s="18">
        <v>316702</v>
      </c>
      <c r="V656" s="18">
        <v>316702</v>
      </c>
      <c r="W656" s="18" t="s">
        <v>1396</v>
      </c>
      <c r="X656" s="77" t="s">
        <v>1397</v>
      </c>
      <c r="Y656" s="50">
        <f t="shared" si="149"/>
        <v>356440.56674172793</v>
      </c>
      <c r="Z656" s="36">
        <f t="shared" si="150"/>
        <v>324728.03150867647</v>
      </c>
      <c r="AA656" s="35">
        <f t="shared" si="151"/>
        <v>0.91102994947253035</v>
      </c>
      <c r="AB656" s="36">
        <f t="shared" si="152"/>
        <v>681168.59825040447</v>
      </c>
      <c r="AC656" s="36">
        <f t="shared" si="153"/>
        <v>31712.535233051458</v>
      </c>
      <c r="AD656" s="18">
        <f t="shared" si="156"/>
        <v>239698</v>
      </c>
      <c r="AE656" s="18" t="str">
        <f t="shared" si="157"/>
        <v/>
      </c>
      <c r="AF656" s="18">
        <f t="shared" si="158"/>
        <v>256721</v>
      </c>
      <c r="AG656" s="18">
        <f t="shared" si="159"/>
        <v>295229</v>
      </c>
      <c r="AH656" s="18">
        <f t="shared" si="160"/>
        <v>316702</v>
      </c>
      <c r="AI656" s="102">
        <f t="shared" si="161"/>
        <v>275412.66453166655</v>
      </c>
      <c r="AJ656" s="39">
        <f t="shared" si="154"/>
        <v>35171.919031143771</v>
      </c>
      <c r="AK656" s="35">
        <f t="shared" si="155"/>
        <v>0.12770625160231058</v>
      </c>
      <c r="AL656" s="34"/>
      <c r="AM656" s="42"/>
    </row>
    <row r="657" spans="1:39" s="17" customFormat="1" ht="93" customHeight="1" x14ac:dyDescent="0.25">
      <c r="A657" s="81">
        <v>654</v>
      </c>
      <c r="B657" s="82" t="s">
        <v>731</v>
      </c>
      <c r="C657" s="82" t="s">
        <v>1386</v>
      </c>
      <c r="D657" s="83" t="s">
        <v>1391</v>
      </c>
      <c r="E657" s="64">
        <v>325339</v>
      </c>
      <c r="F657" s="65">
        <v>325339</v>
      </c>
      <c r="G657" s="25" t="s">
        <v>1392</v>
      </c>
      <c r="H657" s="52" t="s">
        <v>1393</v>
      </c>
      <c r="I657" s="62">
        <v>1500000</v>
      </c>
      <c r="J657" s="66">
        <v>1500000</v>
      </c>
      <c r="K657" s="28" t="s">
        <v>1394</v>
      </c>
      <c r="L657" s="55" t="s">
        <v>1395</v>
      </c>
      <c r="M657" s="67">
        <v>348444</v>
      </c>
      <c r="N657" s="68">
        <v>348444</v>
      </c>
      <c r="O657" s="25" t="s">
        <v>1398</v>
      </c>
      <c r="P657" s="75" t="s">
        <v>1399</v>
      </c>
      <c r="Q657" s="69">
        <v>400711</v>
      </c>
      <c r="R657" s="63">
        <v>400711</v>
      </c>
      <c r="S657" s="24" t="s">
        <v>80</v>
      </c>
      <c r="T657" s="54" t="s">
        <v>81</v>
      </c>
      <c r="U657" s="18">
        <v>429856</v>
      </c>
      <c r="V657" s="18">
        <v>429856</v>
      </c>
      <c r="W657" s="18" t="s">
        <v>1396</v>
      </c>
      <c r="X657" s="77" t="s">
        <v>1397</v>
      </c>
      <c r="Y657" s="50">
        <f t="shared" si="149"/>
        <v>493563.37687925802</v>
      </c>
      <c r="Z657" s="36">
        <f t="shared" si="150"/>
        <v>504326.37939483195</v>
      </c>
      <c r="AA657" s="35">
        <f t="shared" si="151"/>
        <v>1.0218067284157653</v>
      </c>
      <c r="AB657" s="36">
        <f t="shared" si="152"/>
        <v>997889.75627408992</v>
      </c>
      <c r="AC657" s="36">
        <f t="shared" si="153"/>
        <v>-10763.002515573928</v>
      </c>
      <c r="AD657" s="18">
        <f t="shared" si="156"/>
        <v>325339</v>
      </c>
      <c r="AE657" s="18" t="str">
        <f t="shared" si="157"/>
        <v/>
      </c>
      <c r="AF657" s="18">
        <f t="shared" si="158"/>
        <v>348444</v>
      </c>
      <c r="AG657" s="18">
        <f t="shared" si="159"/>
        <v>400711</v>
      </c>
      <c r="AH657" s="18">
        <f t="shared" si="160"/>
        <v>429856</v>
      </c>
      <c r="AI657" s="102">
        <f t="shared" si="161"/>
        <v>373814.24226328672</v>
      </c>
      <c r="AJ657" s="39">
        <f t="shared" si="154"/>
        <v>47738.669472451787</v>
      </c>
      <c r="AK657" s="35">
        <f t="shared" si="155"/>
        <v>0.12770693054233137</v>
      </c>
      <c r="AL657" s="34"/>
      <c r="AM657" s="42"/>
    </row>
    <row r="658" spans="1:39" s="17" customFormat="1" ht="93" customHeight="1" x14ac:dyDescent="0.25">
      <c r="A658" s="81">
        <v>655</v>
      </c>
      <c r="B658" s="82" t="s">
        <v>732</v>
      </c>
      <c r="C658" s="82" t="s">
        <v>1387</v>
      </c>
      <c r="D658" s="83" t="s">
        <v>1391</v>
      </c>
      <c r="E658" s="64">
        <v>505559</v>
      </c>
      <c r="F658" s="65">
        <v>505559</v>
      </c>
      <c r="G658" s="25" t="s">
        <v>1392</v>
      </c>
      <c r="H658" s="52" t="s">
        <v>1393</v>
      </c>
      <c r="I658" s="62">
        <v>1500000</v>
      </c>
      <c r="J658" s="66">
        <v>1500000</v>
      </c>
      <c r="K658" s="28" t="s">
        <v>1394</v>
      </c>
      <c r="L658" s="55" t="s">
        <v>1395</v>
      </c>
      <c r="M658" s="67">
        <v>541463</v>
      </c>
      <c r="N658" s="68">
        <v>541463</v>
      </c>
      <c r="O658" s="25" t="s">
        <v>1398</v>
      </c>
      <c r="P658" s="75" t="s">
        <v>1399</v>
      </c>
      <c r="Q658" s="69">
        <v>622683</v>
      </c>
      <c r="R658" s="63">
        <v>622683</v>
      </c>
      <c r="S658" s="24" t="s">
        <v>80</v>
      </c>
      <c r="T658" s="54" t="s">
        <v>81</v>
      </c>
      <c r="U658" s="18">
        <v>667973</v>
      </c>
      <c r="V658" s="18">
        <v>667973</v>
      </c>
      <c r="W658" s="18" t="s">
        <v>1396</v>
      </c>
      <c r="X658" s="77" t="s">
        <v>1397</v>
      </c>
      <c r="Y658" s="50">
        <f t="shared" si="149"/>
        <v>702249.69872484845</v>
      </c>
      <c r="Z658" s="36">
        <f t="shared" si="150"/>
        <v>414469.43305001402</v>
      </c>
      <c r="AA658" s="35">
        <f t="shared" si="151"/>
        <v>0.59020236505990886</v>
      </c>
      <c r="AB658" s="36">
        <f t="shared" si="152"/>
        <v>1116719.1317748625</v>
      </c>
      <c r="AC658" s="36">
        <f t="shared" si="153"/>
        <v>287780.26567483443</v>
      </c>
      <c r="AD658" s="18">
        <f t="shared" si="156"/>
        <v>505559</v>
      </c>
      <c r="AE658" s="18" t="str">
        <f t="shared" si="157"/>
        <v/>
      </c>
      <c r="AF658" s="18">
        <f t="shared" si="158"/>
        <v>541463</v>
      </c>
      <c r="AG658" s="18">
        <f t="shared" si="159"/>
        <v>622683</v>
      </c>
      <c r="AH658" s="18">
        <f t="shared" si="160"/>
        <v>667973</v>
      </c>
      <c r="AI658" s="102">
        <f t="shared" si="161"/>
        <v>580886.97313921619</v>
      </c>
      <c r="AJ658" s="39">
        <f t="shared" si="154"/>
        <v>74183.381218437324</v>
      </c>
      <c r="AK658" s="35">
        <f t="shared" si="155"/>
        <v>0.12770708356143223</v>
      </c>
      <c r="AL658" s="34"/>
      <c r="AM658" s="42"/>
    </row>
    <row r="659" spans="1:39" s="17" customFormat="1" ht="93" customHeight="1" x14ac:dyDescent="0.25">
      <c r="A659" s="81">
        <v>656</v>
      </c>
      <c r="B659" s="82" t="s">
        <v>733</v>
      </c>
      <c r="C659" s="82" t="s">
        <v>1388</v>
      </c>
      <c r="D659" s="83" t="s">
        <v>1391</v>
      </c>
      <c r="E659" s="64">
        <v>534534</v>
      </c>
      <c r="F659" s="65">
        <v>534534</v>
      </c>
      <c r="G659" s="25" t="s">
        <v>1392</v>
      </c>
      <c r="H659" s="52" t="s">
        <v>1393</v>
      </c>
      <c r="I659" s="62">
        <v>700000</v>
      </c>
      <c r="J659" s="66">
        <v>700000</v>
      </c>
      <c r="K659" s="28" t="s">
        <v>1394</v>
      </c>
      <c r="L659" s="55" t="s">
        <v>1395</v>
      </c>
      <c r="M659" s="67">
        <v>572496</v>
      </c>
      <c r="N659" s="68">
        <v>572496</v>
      </c>
      <c r="O659" s="25" t="s">
        <v>1398</v>
      </c>
      <c r="P659" s="75" t="s">
        <v>1399</v>
      </c>
      <c r="Q659" s="69">
        <v>658370</v>
      </c>
      <c r="R659" s="63">
        <v>658370</v>
      </c>
      <c r="S659" s="24" t="s">
        <v>80</v>
      </c>
      <c r="T659" s="54" t="s">
        <v>81</v>
      </c>
      <c r="U659" s="18">
        <v>706257</v>
      </c>
      <c r="V659" s="18">
        <v>706257</v>
      </c>
      <c r="W659" s="18" t="s">
        <v>1396</v>
      </c>
      <c r="X659" s="77" t="s">
        <v>1397</v>
      </c>
      <c r="Y659" s="50">
        <f t="shared" si="149"/>
        <v>630457.36993795377</v>
      </c>
      <c r="Z659" s="36">
        <f t="shared" si="150"/>
        <v>77211.801221056798</v>
      </c>
      <c r="AA659" s="35">
        <f t="shared" si="151"/>
        <v>0.12246950373290992</v>
      </c>
      <c r="AB659" s="36">
        <f t="shared" si="152"/>
        <v>707669.17115901061</v>
      </c>
      <c r="AC659" s="36">
        <f t="shared" si="153"/>
        <v>553245.56871689693</v>
      </c>
      <c r="AD659" s="18" t="str">
        <f t="shared" si="156"/>
        <v/>
      </c>
      <c r="AE659" s="18">
        <f t="shared" si="157"/>
        <v>700000</v>
      </c>
      <c r="AF659" s="18">
        <f t="shared" si="158"/>
        <v>572496</v>
      </c>
      <c r="AG659" s="18">
        <f t="shared" si="159"/>
        <v>658370</v>
      </c>
      <c r="AH659" s="18">
        <f t="shared" si="160"/>
        <v>706257</v>
      </c>
      <c r="AI659" s="102">
        <f t="shared" si="161"/>
        <v>657015.81530447875</v>
      </c>
      <c r="AJ659" s="39">
        <f t="shared" si="154"/>
        <v>61636.698166892966</v>
      </c>
      <c r="AK659" s="35">
        <f t="shared" si="155"/>
        <v>9.3813111847739716E-2</v>
      </c>
      <c r="AL659" s="34"/>
      <c r="AM659" s="42"/>
    </row>
    <row r="660" spans="1:39" s="17" customFormat="1" ht="93" customHeight="1" x14ac:dyDescent="0.25">
      <c r="A660" s="81">
        <v>657</v>
      </c>
      <c r="B660" s="82" t="s">
        <v>734</v>
      </c>
      <c r="C660" s="82" t="s">
        <v>1388</v>
      </c>
      <c r="D660" s="83" t="s">
        <v>1391</v>
      </c>
      <c r="E660" s="64">
        <v>1985600</v>
      </c>
      <c r="F660" s="65">
        <v>1985600</v>
      </c>
      <c r="G660" s="25" t="s">
        <v>1392</v>
      </c>
      <c r="H660" s="52" t="s">
        <v>1393</v>
      </c>
      <c r="I660" s="62">
        <v>800000</v>
      </c>
      <c r="J660" s="66">
        <v>800000</v>
      </c>
      <c r="K660" s="28" t="s">
        <v>1394</v>
      </c>
      <c r="L660" s="55" t="s">
        <v>1395</v>
      </c>
      <c r="M660" s="67">
        <v>2126613</v>
      </c>
      <c r="N660" s="68">
        <v>2126613</v>
      </c>
      <c r="O660" s="25" t="s">
        <v>1398</v>
      </c>
      <c r="P660" s="75" t="s">
        <v>1399</v>
      </c>
      <c r="Q660" s="69">
        <v>2445605</v>
      </c>
      <c r="R660" s="63">
        <v>2445605</v>
      </c>
      <c r="S660" s="24" t="s">
        <v>80</v>
      </c>
      <c r="T660" s="54" t="s">
        <v>81</v>
      </c>
      <c r="U660" s="18">
        <v>2623486</v>
      </c>
      <c r="V660" s="18">
        <v>2623486</v>
      </c>
      <c r="W660" s="18" t="s">
        <v>1396</v>
      </c>
      <c r="X660" s="77" t="s">
        <v>1397</v>
      </c>
      <c r="Y660" s="50">
        <f t="shared" si="149"/>
        <v>1850065.2934950339</v>
      </c>
      <c r="Z660" s="36">
        <f t="shared" si="150"/>
        <v>714749.41621291323</v>
      </c>
      <c r="AA660" s="35">
        <f t="shared" si="151"/>
        <v>0.38633740048312076</v>
      </c>
      <c r="AB660" s="36">
        <f t="shared" si="152"/>
        <v>2564814.709707947</v>
      </c>
      <c r="AC660" s="36">
        <f t="shared" si="153"/>
        <v>1135315.8772821208</v>
      </c>
      <c r="AD660" s="18">
        <f t="shared" si="156"/>
        <v>1985600</v>
      </c>
      <c r="AE660" s="18" t="str">
        <f t="shared" si="157"/>
        <v/>
      </c>
      <c r="AF660" s="18">
        <f t="shared" si="158"/>
        <v>2126613</v>
      </c>
      <c r="AG660" s="18">
        <f t="shared" si="159"/>
        <v>2445605</v>
      </c>
      <c r="AH660" s="18" t="str">
        <f t="shared" si="160"/>
        <v/>
      </c>
      <c r="AI660" s="102">
        <f t="shared" si="161"/>
        <v>2177653.8498567534</v>
      </c>
      <c r="AJ660" s="39">
        <f t="shared" si="154"/>
        <v>235671.08515117702</v>
      </c>
      <c r="AK660" s="35">
        <f t="shared" si="155"/>
        <v>0.10822247308344231</v>
      </c>
      <c r="AL660" s="34"/>
      <c r="AM660" s="42"/>
    </row>
    <row r="661" spans="1:39" s="17" customFormat="1" ht="93" customHeight="1" x14ac:dyDescent="0.25">
      <c r="A661" s="81">
        <v>658</v>
      </c>
      <c r="B661" s="82" t="s">
        <v>735</v>
      </c>
      <c r="C661" s="82" t="s">
        <v>1388</v>
      </c>
      <c r="D661" s="83" t="s">
        <v>1391</v>
      </c>
      <c r="E661" s="64">
        <v>2240290</v>
      </c>
      <c r="F661" s="65">
        <v>2240290</v>
      </c>
      <c r="G661" s="25" t="s">
        <v>1392</v>
      </c>
      <c r="H661" s="52" t="s">
        <v>1393</v>
      </c>
      <c r="I661" s="62">
        <v>900000</v>
      </c>
      <c r="J661" s="66">
        <v>900000</v>
      </c>
      <c r="K661" s="28" t="s">
        <v>1394</v>
      </c>
      <c r="L661" s="55" t="s">
        <v>1395</v>
      </c>
      <c r="M661" s="67">
        <v>2399391</v>
      </c>
      <c r="N661" s="68">
        <v>2399391</v>
      </c>
      <c r="O661" s="25" t="s">
        <v>1398</v>
      </c>
      <c r="P661" s="75" t="s">
        <v>1399</v>
      </c>
      <c r="Q661" s="69">
        <v>2759300</v>
      </c>
      <c r="R661" s="63">
        <v>2759300</v>
      </c>
      <c r="S661" s="24" t="s">
        <v>80</v>
      </c>
      <c r="T661" s="54" t="s">
        <v>81</v>
      </c>
      <c r="U661" s="18">
        <v>2959997</v>
      </c>
      <c r="V661" s="18">
        <v>2959997</v>
      </c>
      <c r="W661" s="18" t="s">
        <v>1396</v>
      </c>
      <c r="X661" s="77" t="s">
        <v>1397</v>
      </c>
      <c r="Y661" s="50">
        <f t="shared" si="149"/>
        <v>2086159.9011868234</v>
      </c>
      <c r="Z661" s="36">
        <f t="shared" si="150"/>
        <v>807523.69378446089</v>
      </c>
      <c r="AA661" s="35">
        <f t="shared" si="151"/>
        <v>0.38708619282973367</v>
      </c>
      <c r="AB661" s="36">
        <f t="shared" si="152"/>
        <v>2893683.5949712843</v>
      </c>
      <c r="AC661" s="36">
        <f t="shared" si="153"/>
        <v>1278636.2074023625</v>
      </c>
      <c r="AD661" s="18">
        <f t="shared" si="156"/>
        <v>2240290</v>
      </c>
      <c r="AE661" s="18" t="str">
        <f t="shared" si="157"/>
        <v/>
      </c>
      <c r="AF661" s="18">
        <f t="shared" si="158"/>
        <v>2399391</v>
      </c>
      <c r="AG661" s="18">
        <f t="shared" si="159"/>
        <v>2759300</v>
      </c>
      <c r="AH661" s="18" t="str">
        <f t="shared" si="160"/>
        <v/>
      </c>
      <c r="AI661" s="102">
        <f t="shared" si="161"/>
        <v>2456978.7230311218</v>
      </c>
      <c r="AJ661" s="39">
        <f t="shared" si="154"/>
        <v>265900.66960615199</v>
      </c>
      <c r="AK661" s="35">
        <f t="shared" si="155"/>
        <v>0.10822261793057615</v>
      </c>
      <c r="AL661" s="34"/>
      <c r="AM661" s="42"/>
    </row>
    <row r="662" spans="1:39" s="17" customFormat="1" ht="93" customHeight="1" x14ac:dyDescent="0.25">
      <c r="A662" s="81">
        <v>659</v>
      </c>
      <c r="B662" s="82" t="s">
        <v>736</v>
      </c>
      <c r="C662" s="82" t="s">
        <v>1388</v>
      </c>
      <c r="D662" s="83" t="s">
        <v>1391</v>
      </c>
      <c r="E662" s="64">
        <v>2654888</v>
      </c>
      <c r="F662" s="65">
        <v>2654888</v>
      </c>
      <c r="G662" s="25" t="s">
        <v>1392</v>
      </c>
      <c r="H662" s="52" t="s">
        <v>1393</v>
      </c>
      <c r="I662" s="62">
        <v>900000</v>
      </c>
      <c r="J662" s="66">
        <v>900000</v>
      </c>
      <c r="K662" s="28" t="s">
        <v>1394</v>
      </c>
      <c r="L662" s="55" t="s">
        <v>1395</v>
      </c>
      <c r="M662" s="67">
        <v>2843433</v>
      </c>
      <c r="N662" s="68">
        <v>2843433</v>
      </c>
      <c r="O662" s="25" t="s">
        <v>1398</v>
      </c>
      <c r="P662" s="75" t="s">
        <v>1399</v>
      </c>
      <c r="Q662" s="69">
        <v>3269948</v>
      </c>
      <c r="R662" s="63">
        <v>3269948</v>
      </c>
      <c r="S662" s="24" t="s">
        <v>80</v>
      </c>
      <c r="T662" s="54" t="s">
        <v>81</v>
      </c>
      <c r="U662" s="18">
        <v>3507787</v>
      </c>
      <c r="V662" s="18">
        <v>3507787</v>
      </c>
      <c r="W662" s="18" t="s">
        <v>1396</v>
      </c>
      <c r="X662" s="77" t="s">
        <v>1397</v>
      </c>
      <c r="Y662" s="50">
        <f t="shared" si="149"/>
        <v>2389687.7362127099</v>
      </c>
      <c r="Z662" s="36">
        <f t="shared" si="150"/>
        <v>1027007.8791176337</v>
      </c>
      <c r="AA662" s="35">
        <f t="shared" si="151"/>
        <v>0.42976656052362905</v>
      </c>
      <c r="AB662" s="36">
        <f t="shared" si="152"/>
        <v>3416695.6153303436</v>
      </c>
      <c r="AC662" s="36">
        <f t="shared" si="153"/>
        <v>1362679.8570950762</v>
      </c>
      <c r="AD662" s="18">
        <f t="shared" si="156"/>
        <v>2654888</v>
      </c>
      <c r="AE662" s="18" t="str">
        <f t="shared" si="157"/>
        <v/>
      </c>
      <c r="AF662" s="18">
        <f t="shared" si="158"/>
        <v>2843433</v>
      </c>
      <c r="AG662" s="18">
        <f t="shared" si="159"/>
        <v>3269948</v>
      </c>
      <c r="AH662" s="18" t="str">
        <f t="shared" si="160"/>
        <v/>
      </c>
      <c r="AI662" s="102">
        <f t="shared" si="161"/>
        <v>2911678.0339433658</v>
      </c>
      <c r="AJ662" s="39">
        <f t="shared" si="154"/>
        <v>315109.25773187517</v>
      </c>
      <c r="AK662" s="35">
        <f t="shared" si="155"/>
        <v>0.10822256240505893</v>
      </c>
      <c r="AL662" s="34"/>
      <c r="AM662" s="42"/>
    </row>
    <row r="663" spans="1:39" s="17" customFormat="1" ht="93" customHeight="1" x14ac:dyDescent="0.25">
      <c r="A663" s="81">
        <v>660</v>
      </c>
      <c r="B663" s="82" t="s">
        <v>737</v>
      </c>
      <c r="C663" s="82" t="s">
        <v>1388</v>
      </c>
      <c r="D663" s="83" t="s">
        <v>1391</v>
      </c>
      <c r="E663" s="64">
        <v>696750</v>
      </c>
      <c r="F663" s="65">
        <v>696750</v>
      </c>
      <c r="G663" s="25" t="s">
        <v>1392</v>
      </c>
      <c r="H663" s="52" t="s">
        <v>1393</v>
      </c>
      <c r="I663" s="62">
        <v>700000</v>
      </c>
      <c r="J663" s="66">
        <v>700000</v>
      </c>
      <c r="K663" s="28" t="s">
        <v>1394</v>
      </c>
      <c r="L663" s="55" t="s">
        <v>1395</v>
      </c>
      <c r="M663" s="67">
        <v>746232</v>
      </c>
      <c r="N663" s="68">
        <v>746232</v>
      </c>
      <c r="O663" s="25" t="s">
        <v>1398</v>
      </c>
      <c r="P663" s="75" t="s">
        <v>1399</v>
      </c>
      <c r="Q663" s="69">
        <v>858167</v>
      </c>
      <c r="R663" s="63">
        <v>858167</v>
      </c>
      <c r="S663" s="24" t="s">
        <v>80</v>
      </c>
      <c r="T663" s="54" t="s">
        <v>81</v>
      </c>
      <c r="U663" s="18">
        <v>920586</v>
      </c>
      <c r="V663" s="18">
        <v>920586</v>
      </c>
      <c r="W663" s="18" t="s">
        <v>1396</v>
      </c>
      <c r="X663" s="77" t="s">
        <v>1397</v>
      </c>
      <c r="Y663" s="50">
        <f t="shared" si="149"/>
        <v>779358.0263456637</v>
      </c>
      <c r="Z663" s="36">
        <f t="shared" si="150"/>
        <v>100313.08683815885</v>
      </c>
      <c r="AA663" s="35">
        <f t="shared" si="151"/>
        <v>0.12871245749340321</v>
      </c>
      <c r="AB663" s="36">
        <f t="shared" si="152"/>
        <v>879671.1131838226</v>
      </c>
      <c r="AC663" s="36">
        <f t="shared" si="153"/>
        <v>679044.93950750481</v>
      </c>
      <c r="AD663" s="18">
        <f t="shared" si="156"/>
        <v>696750</v>
      </c>
      <c r="AE663" s="18">
        <f t="shared" si="157"/>
        <v>700000</v>
      </c>
      <c r="AF663" s="18">
        <f t="shared" si="158"/>
        <v>746232</v>
      </c>
      <c r="AG663" s="18">
        <f t="shared" si="159"/>
        <v>858167</v>
      </c>
      <c r="AH663" s="18" t="str">
        <f t="shared" si="160"/>
        <v/>
      </c>
      <c r="AI663" s="102">
        <f t="shared" si="161"/>
        <v>747575.69631820859</v>
      </c>
      <c r="AJ663" s="39">
        <f t="shared" si="154"/>
        <v>75386.847134740063</v>
      </c>
      <c r="AK663" s="35">
        <f t="shared" si="155"/>
        <v>0.10084175757186647</v>
      </c>
      <c r="AL663" s="34"/>
      <c r="AM663" s="42"/>
    </row>
    <row r="664" spans="1:39" s="17" customFormat="1" ht="93" customHeight="1" x14ac:dyDescent="0.25">
      <c r="A664" s="81">
        <v>661</v>
      </c>
      <c r="B664" s="82" t="s">
        <v>738</v>
      </c>
      <c r="C664" s="82" t="s">
        <v>1389</v>
      </c>
      <c r="D664" s="83" t="s">
        <v>1391</v>
      </c>
      <c r="E664" s="64">
        <v>3468187</v>
      </c>
      <c r="F664" s="65">
        <v>3468187</v>
      </c>
      <c r="G664" s="25" t="s">
        <v>1392</v>
      </c>
      <c r="H664" s="52" t="s">
        <v>1393</v>
      </c>
      <c r="I664" s="62">
        <v>900000</v>
      </c>
      <c r="J664" s="66">
        <v>900000</v>
      </c>
      <c r="K664" s="28" t="s">
        <v>1394</v>
      </c>
      <c r="L664" s="55" t="s">
        <v>1395</v>
      </c>
      <c r="M664" s="67">
        <v>3714491</v>
      </c>
      <c r="N664" s="68">
        <v>3714491</v>
      </c>
      <c r="O664" s="25" t="s">
        <v>1398</v>
      </c>
      <c r="P664" s="75" t="s">
        <v>1399</v>
      </c>
      <c r="Q664" s="69">
        <v>4271664</v>
      </c>
      <c r="R664" s="63">
        <v>4271664</v>
      </c>
      <c r="S664" s="24" t="s">
        <v>80</v>
      </c>
      <c r="T664" s="54" t="s">
        <v>81</v>
      </c>
      <c r="U664" s="18">
        <v>4582362</v>
      </c>
      <c r="V664" s="18">
        <v>4582362</v>
      </c>
      <c r="W664" s="18" t="s">
        <v>1396</v>
      </c>
      <c r="X664" s="77" t="s">
        <v>1397</v>
      </c>
      <c r="Y664" s="50">
        <f t="shared" si="149"/>
        <v>2959280.6954988637</v>
      </c>
      <c r="Z664" s="36">
        <f t="shared" si="150"/>
        <v>1458640.7034690548</v>
      </c>
      <c r="AA664" s="35">
        <f t="shared" si="151"/>
        <v>0.49290380114589399</v>
      </c>
      <c r="AB664" s="36">
        <f t="shared" si="152"/>
        <v>4417921.398967918</v>
      </c>
      <c r="AC664" s="36">
        <f t="shared" si="153"/>
        <v>1500639.9920298089</v>
      </c>
      <c r="AD664" s="18">
        <f t="shared" si="156"/>
        <v>3468187</v>
      </c>
      <c r="AE664" s="18" t="str">
        <f t="shared" si="157"/>
        <v/>
      </c>
      <c r="AF664" s="18">
        <f t="shared" si="158"/>
        <v>3714491</v>
      </c>
      <c r="AG664" s="18">
        <f t="shared" si="159"/>
        <v>4271664</v>
      </c>
      <c r="AH664" s="18" t="str">
        <f t="shared" si="160"/>
        <v/>
      </c>
      <c r="AI664" s="102">
        <f t="shared" si="161"/>
        <v>3803641.995186951</v>
      </c>
      <c r="AJ664" s="39">
        <f t="shared" si="154"/>
        <v>411639.54739431926</v>
      </c>
      <c r="AK664" s="35">
        <f t="shared" si="155"/>
        <v>0.10822247412222269</v>
      </c>
      <c r="AL664" s="34"/>
      <c r="AM664" s="42"/>
    </row>
    <row r="665" spans="1:39" s="17" customFormat="1" ht="93" customHeight="1" x14ac:dyDescent="0.25">
      <c r="A665" s="81">
        <v>662</v>
      </c>
      <c r="B665" s="82" t="s">
        <v>739</v>
      </c>
      <c r="C665" s="82" t="s">
        <v>1389</v>
      </c>
      <c r="D665" s="83" t="s">
        <v>1391</v>
      </c>
      <c r="E665" s="64">
        <v>3941956</v>
      </c>
      <c r="F665" s="65">
        <v>3941956</v>
      </c>
      <c r="G665" s="25" t="s">
        <v>1392</v>
      </c>
      <c r="H665" s="52" t="s">
        <v>1393</v>
      </c>
      <c r="I665" s="62">
        <v>950000</v>
      </c>
      <c r="J665" s="66">
        <v>950000</v>
      </c>
      <c r="K665" s="28" t="s">
        <v>1394</v>
      </c>
      <c r="L665" s="55" t="s">
        <v>1395</v>
      </c>
      <c r="M665" s="67">
        <v>4221906</v>
      </c>
      <c r="N665" s="68">
        <v>4221906</v>
      </c>
      <c r="O665" s="25" t="s">
        <v>1398</v>
      </c>
      <c r="P665" s="75" t="s">
        <v>1399</v>
      </c>
      <c r="Q665" s="69">
        <v>4855192</v>
      </c>
      <c r="R665" s="63">
        <v>4855192</v>
      </c>
      <c r="S665" s="24" t="s">
        <v>80</v>
      </c>
      <c r="T665" s="54" t="s">
        <v>81</v>
      </c>
      <c r="U665" s="18">
        <v>5208333</v>
      </c>
      <c r="V665" s="18">
        <v>5208333</v>
      </c>
      <c r="W665" s="18" t="s">
        <v>1396</v>
      </c>
      <c r="X665" s="77" t="s">
        <v>1397</v>
      </c>
      <c r="Y665" s="50">
        <f t="shared" si="149"/>
        <v>3314132.1205693237</v>
      </c>
      <c r="Z665" s="36">
        <f t="shared" si="150"/>
        <v>1689023.0123484998</v>
      </c>
      <c r="AA665" s="35">
        <f t="shared" si="151"/>
        <v>0.5096426306801396</v>
      </c>
      <c r="AB665" s="36">
        <f t="shared" si="152"/>
        <v>5003155.1329178233</v>
      </c>
      <c r="AC665" s="36">
        <f t="shared" si="153"/>
        <v>1625109.1082208238</v>
      </c>
      <c r="AD665" s="18">
        <f t="shared" si="156"/>
        <v>3941956</v>
      </c>
      <c r="AE665" s="18" t="str">
        <f t="shared" si="157"/>
        <v/>
      </c>
      <c r="AF665" s="18">
        <f t="shared" si="158"/>
        <v>4221906</v>
      </c>
      <c r="AG665" s="18">
        <f t="shared" si="159"/>
        <v>4855192</v>
      </c>
      <c r="AH665" s="18" t="str">
        <f t="shared" si="160"/>
        <v/>
      </c>
      <c r="AI665" s="102">
        <f t="shared" si="161"/>
        <v>4323235.6998923011</v>
      </c>
      <c r="AJ665" s="39">
        <f t="shared" si="154"/>
        <v>467871.62626657897</v>
      </c>
      <c r="AK665" s="35">
        <f t="shared" si="155"/>
        <v>0.10822255799706558</v>
      </c>
      <c r="AL665" s="34"/>
      <c r="AM665" s="42"/>
    </row>
    <row r="666" spans="1:39" s="17" customFormat="1" ht="93" customHeight="1" x14ac:dyDescent="0.25">
      <c r="A666" s="81">
        <v>663</v>
      </c>
      <c r="B666" s="82" t="s">
        <v>740</v>
      </c>
      <c r="C666" s="82" t="s">
        <v>1388</v>
      </c>
      <c r="D666" s="83" t="s">
        <v>1391</v>
      </c>
      <c r="E666" s="64">
        <v>780869</v>
      </c>
      <c r="F666" s="65">
        <v>780869</v>
      </c>
      <c r="G666" s="25" t="s">
        <v>1392</v>
      </c>
      <c r="H666" s="52" t="s">
        <v>1393</v>
      </c>
      <c r="I666" s="62">
        <v>700000</v>
      </c>
      <c r="J666" s="66">
        <v>700000</v>
      </c>
      <c r="K666" s="28" t="s">
        <v>1394</v>
      </c>
      <c r="L666" s="55" t="s">
        <v>1395</v>
      </c>
      <c r="M666" s="67">
        <v>836325</v>
      </c>
      <c r="N666" s="68">
        <v>836325</v>
      </c>
      <c r="O666" s="25" t="s">
        <v>1398</v>
      </c>
      <c r="P666" s="75" t="s">
        <v>1399</v>
      </c>
      <c r="Q666" s="69">
        <v>961773</v>
      </c>
      <c r="R666" s="63">
        <v>961773</v>
      </c>
      <c r="S666" s="24" t="s">
        <v>80</v>
      </c>
      <c r="T666" s="54" t="s">
        <v>81</v>
      </c>
      <c r="U666" s="18">
        <v>1031728</v>
      </c>
      <c r="V666" s="18">
        <v>1031728</v>
      </c>
      <c r="W666" s="18" t="s">
        <v>1396</v>
      </c>
      <c r="X666" s="77" t="s">
        <v>1397</v>
      </c>
      <c r="Y666" s="50">
        <f t="shared" si="149"/>
        <v>853763.96366152656</v>
      </c>
      <c r="Z666" s="36">
        <f t="shared" si="150"/>
        <v>134394.56247743062</v>
      </c>
      <c r="AA666" s="35">
        <f t="shared" si="151"/>
        <v>0.15741418963275797</v>
      </c>
      <c r="AB666" s="36">
        <f t="shared" si="152"/>
        <v>988158.52613895712</v>
      </c>
      <c r="AC666" s="36">
        <f t="shared" si="153"/>
        <v>719369.401184096</v>
      </c>
      <c r="AD666" s="18">
        <f t="shared" si="156"/>
        <v>780869</v>
      </c>
      <c r="AE666" s="18" t="str">
        <f t="shared" si="157"/>
        <v/>
      </c>
      <c r="AF666" s="18">
        <f t="shared" si="158"/>
        <v>836325</v>
      </c>
      <c r="AG666" s="18">
        <f t="shared" si="159"/>
        <v>961773</v>
      </c>
      <c r="AH666" s="18" t="str">
        <f t="shared" si="160"/>
        <v/>
      </c>
      <c r="AI666" s="102">
        <f t="shared" si="161"/>
        <v>856397.28280531766</v>
      </c>
      <c r="AJ666" s="39">
        <f t="shared" si="154"/>
        <v>92681.197172529734</v>
      </c>
      <c r="AK666" s="35">
        <f t="shared" si="155"/>
        <v>0.10822219901134213</v>
      </c>
      <c r="AL666" s="34"/>
      <c r="AM666" s="42"/>
    </row>
    <row r="667" spans="1:39" s="17" customFormat="1" ht="93" customHeight="1" x14ac:dyDescent="0.25">
      <c r="A667" s="81">
        <v>664</v>
      </c>
      <c r="B667" s="82" t="s">
        <v>741</v>
      </c>
      <c r="C667" s="82" t="s">
        <v>1389</v>
      </c>
      <c r="D667" s="83" t="s">
        <v>1391</v>
      </c>
      <c r="E667" s="64">
        <v>4309371</v>
      </c>
      <c r="F667" s="65">
        <v>4309371</v>
      </c>
      <c r="G667" s="25" t="s">
        <v>1392</v>
      </c>
      <c r="H667" s="52" t="s">
        <v>1393</v>
      </c>
      <c r="I667" s="62">
        <v>950000</v>
      </c>
      <c r="J667" s="66">
        <v>950000</v>
      </c>
      <c r="K667" s="28" t="s">
        <v>1394</v>
      </c>
      <c r="L667" s="55" t="s">
        <v>1395</v>
      </c>
      <c r="M667" s="67">
        <v>4615414</v>
      </c>
      <c r="N667" s="68">
        <v>4615414</v>
      </c>
      <c r="O667" s="25" t="s">
        <v>1398</v>
      </c>
      <c r="P667" s="75" t="s">
        <v>1399</v>
      </c>
      <c r="Q667" s="69">
        <v>5307727</v>
      </c>
      <c r="R667" s="63">
        <v>5307727</v>
      </c>
      <c r="S667" s="24" t="s">
        <v>80</v>
      </c>
      <c r="T667" s="54" t="s">
        <v>81</v>
      </c>
      <c r="U667" s="18">
        <v>5693782</v>
      </c>
      <c r="V667" s="18">
        <v>5693782</v>
      </c>
      <c r="W667" s="18" t="s">
        <v>1396</v>
      </c>
      <c r="X667" s="77" t="s">
        <v>1397</v>
      </c>
      <c r="Y667" s="50">
        <f t="shared" si="149"/>
        <v>3559028.8876116634</v>
      </c>
      <c r="Z667" s="36">
        <f t="shared" si="150"/>
        <v>1884304.5097729557</v>
      </c>
      <c r="AA667" s="35">
        <f t="shared" si="151"/>
        <v>0.5294434434999612</v>
      </c>
      <c r="AB667" s="36">
        <f t="shared" si="152"/>
        <v>5443333.3973846193</v>
      </c>
      <c r="AC667" s="36">
        <f t="shared" si="153"/>
        <v>1674724.3778387078</v>
      </c>
      <c r="AD667" s="18">
        <f t="shared" si="156"/>
        <v>4309371</v>
      </c>
      <c r="AE667" s="18" t="str">
        <f t="shared" si="157"/>
        <v/>
      </c>
      <c r="AF667" s="18">
        <f t="shared" si="158"/>
        <v>4615414</v>
      </c>
      <c r="AG667" s="18">
        <f t="shared" si="159"/>
        <v>5307727</v>
      </c>
      <c r="AH667" s="18" t="str">
        <f t="shared" si="160"/>
        <v/>
      </c>
      <c r="AI667" s="102">
        <f t="shared" si="161"/>
        <v>4726188.5274436427</v>
      </c>
      <c r="AJ667" s="39">
        <f t="shared" si="154"/>
        <v>511480.58134432958</v>
      </c>
      <c r="AK667" s="35">
        <f t="shared" si="155"/>
        <v>0.10822263614206379</v>
      </c>
      <c r="AL667" s="34"/>
      <c r="AM667" s="42"/>
    </row>
    <row r="668" spans="1:39" s="17" customFormat="1" ht="93" customHeight="1" x14ac:dyDescent="0.25">
      <c r="A668" s="81">
        <v>665</v>
      </c>
      <c r="B668" s="82" t="s">
        <v>742</v>
      </c>
      <c r="C668" s="82" t="s">
        <v>1389</v>
      </c>
      <c r="D668" s="83" t="s">
        <v>1391</v>
      </c>
      <c r="E668" s="64">
        <v>1153729</v>
      </c>
      <c r="F668" s="65">
        <v>1153729</v>
      </c>
      <c r="G668" s="25" t="s">
        <v>1392</v>
      </c>
      <c r="H668" s="52" t="s">
        <v>1393</v>
      </c>
      <c r="I668" s="62">
        <v>800000</v>
      </c>
      <c r="J668" s="66">
        <v>800000</v>
      </c>
      <c r="K668" s="28" t="s">
        <v>1394</v>
      </c>
      <c r="L668" s="55" t="s">
        <v>1395</v>
      </c>
      <c r="M668" s="67">
        <v>1235664</v>
      </c>
      <c r="N668" s="68">
        <v>1235664</v>
      </c>
      <c r="O668" s="25" t="s">
        <v>1398</v>
      </c>
      <c r="P668" s="75" t="s">
        <v>1399</v>
      </c>
      <c r="Q668" s="69">
        <v>1421013</v>
      </c>
      <c r="R668" s="63">
        <v>1421013</v>
      </c>
      <c r="S668" s="24" t="s">
        <v>80</v>
      </c>
      <c r="T668" s="54" t="s">
        <v>81</v>
      </c>
      <c r="U668" s="18">
        <v>1524370</v>
      </c>
      <c r="V668" s="18">
        <v>1524370</v>
      </c>
      <c r="W668" s="18" t="s">
        <v>1396</v>
      </c>
      <c r="X668" s="77" t="s">
        <v>1397</v>
      </c>
      <c r="Y668" s="50">
        <f t="shared" si="149"/>
        <v>1198275.0780721833</v>
      </c>
      <c r="Z668" s="36">
        <f t="shared" si="150"/>
        <v>280108.30734324886</v>
      </c>
      <c r="AA668" s="35">
        <f t="shared" si="151"/>
        <v>0.23375960367455403</v>
      </c>
      <c r="AB668" s="36">
        <f t="shared" si="152"/>
        <v>1478383.385415432</v>
      </c>
      <c r="AC668" s="36">
        <f t="shared" si="153"/>
        <v>918166.77072893444</v>
      </c>
      <c r="AD668" s="18">
        <f t="shared" si="156"/>
        <v>1153729</v>
      </c>
      <c r="AE668" s="18" t="str">
        <f t="shared" si="157"/>
        <v/>
      </c>
      <c r="AF668" s="18">
        <f t="shared" si="158"/>
        <v>1235664</v>
      </c>
      <c r="AG668" s="18">
        <f t="shared" si="159"/>
        <v>1421013</v>
      </c>
      <c r="AH668" s="18" t="str">
        <f t="shared" si="160"/>
        <v/>
      </c>
      <c r="AI668" s="102">
        <f t="shared" si="161"/>
        <v>1265321.1034787402</v>
      </c>
      <c r="AJ668" s="39">
        <f t="shared" si="154"/>
        <v>136935.71039116618</v>
      </c>
      <c r="AK668" s="35">
        <f t="shared" si="155"/>
        <v>0.10822210268578435</v>
      </c>
      <c r="AL668" s="34"/>
      <c r="AM668" s="42"/>
    </row>
    <row r="669" spans="1:39" s="17" customFormat="1" ht="93" customHeight="1" x14ac:dyDescent="0.25">
      <c r="A669" s="81">
        <v>666</v>
      </c>
      <c r="B669" s="82" t="s">
        <v>743</v>
      </c>
      <c r="C669" s="82" t="s">
        <v>1388</v>
      </c>
      <c r="D669" s="83" t="s">
        <v>1391</v>
      </c>
      <c r="E669" s="64">
        <v>1481529</v>
      </c>
      <c r="F669" s="65">
        <v>1481529</v>
      </c>
      <c r="G669" s="25" t="s">
        <v>1392</v>
      </c>
      <c r="H669" s="52" t="s">
        <v>1393</v>
      </c>
      <c r="I669" s="62">
        <v>800000</v>
      </c>
      <c r="J669" s="66">
        <v>800000</v>
      </c>
      <c r="K669" s="28" t="s">
        <v>1394</v>
      </c>
      <c r="L669" s="55" t="s">
        <v>1395</v>
      </c>
      <c r="M669" s="67">
        <v>1586744</v>
      </c>
      <c r="N669" s="68">
        <v>1586744</v>
      </c>
      <c r="O669" s="25" t="s">
        <v>1398</v>
      </c>
      <c r="P669" s="75" t="s">
        <v>1399</v>
      </c>
      <c r="Q669" s="69">
        <v>1824756</v>
      </c>
      <c r="R669" s="63">
        <v>1824756</v>
      </c>
      <c r="S669" s="24" t="s">
        <v>80</v>
      </c>
      <c r="T669" s="54" t="s">
        <v>81</v>
      </c>
      <c r="U669" s="18">
        <v>1957479</v>
      </c>
      <c r="V669" s="18">
        <v>1957479</v>
      </c>
      <c r="W669" s="18" t="s">
        <v>1396</v>
      </c>
      <c r="X669" s="77" t="s">
        <v>1397</v>
      </c>
      <c r="Y669" s="50">
        <f t="shared" si="149"/>
        <v>1463665.3244640843</v>
      </c>
      <c r="Z669" s="36">
        <f t="shared" si="150"/>
        <v>449468.75940970558</v>
      </c>
      <c r="AA669" s="35">
        <f t="shared" si="151"/>
        <v>0.30708438049133735</v>
      </c>
      <c r="AB669" s="36">
        <f t="shared" si="152"/>
        <v>1913134.08387379</v>
      </c>
      <c r="AC669" s="36">
        <f t="shared" si="153"/>
        <v>1014196.5650543787</v>
      </c>
      <c r="AD669" s="18">
        <f t="shared" si="156"/>
        <v>1481529</v>
      </c>
      <c r="AE669" s="18" t="str">
        <f t="shared" si="157"/>
        <v/>
      </c>
      <c r="AF669" s="18">
        <f t="shared" si="158"/>
        <v>1586744</v>
      </c>
      <c r="AG669" s="18">
        <f t="shared" si="159"/>
        <v>1824756</v>
      </c>
      <c r="AH669" s="18" t="str">
        <f t="shared" si="160"/>
        <v/>
      </c>
      <c r="AI669" s="102">
        <f t="shared" si="161"/>
        <v>1624827.5493091149</v>
      </c>
      <c r="AJ669" s="39">
        <f t="shared" si="154"/>
        <v>175843.05592298304</v>
      </c>
      <c r="AK669" s="35">
        <f t="shared" si="155"/>
        <v>0.10822259629814401</v>
      </c>
      <c r="AL669" s="34"/>
      <c r="AM669" s="42"/>
    </row>
    <row r="670" spans="1:39" s="17" customFormat="1" ht="93" customHeight="1" x14ac:dyDescent="0.25">
      <c r="A670" s="81">
        <v>667</v>
      </c>
      <c r="B670" s="82" t="s">
        <v>744</v>
      </c>
      <c r="C670" s="82" t="s">
        <v>1388</v>
      </c>
      <c r="D670" s="83" t="s">
        <v>1391</v>
      </c>
      <c r="E670" s="64">
        <v>1699021</v>
      </c>
      <c r="F670" s="65">
        <v>1699021</v>
      </c>
      <c r="G670" s="25" t="s">
        <v>1392</v>
      </c>
      <c r="H670" s="52" t="s">
        <v>1393</v>
      </c>
      <c r="I670" s="62">
        <v>900000</v>
      </c>
      <c r="J670" s="66">
        <v>900000</v>
      </c>
      <c r="K670" s="28" t="s">
        <v>1394</v>
      </c>
      <c r="L670" s="55" t="s">
        <v>1395</v>
      </c>
      <c r="M670" s="67">
        <v>1819682</v>
      </c>
      <c r="N670" s="68">
        <v>1819682</v>
      </c>
      <c r="O670" s="25" t="s">
        <v>1398</v>
      </c>
      <c r="P670" s="75" t="s">
        <v>1399</v>
      </c>
      <c r="Q670" s="69">
        <v>2092635</v>
      </c>
      <c r="R670" s="63">
        <v>2092635</v>
      </c>
      <c r="S670" s="24" t="s">
        <v>80</v>
      </c>
      <c r="T670" s="54" t="s">
        <v>81</v>
      </c>
      <c r="U670" s="18">
        <v>2244842</v>
      </c>
      <c r="V670" s="18">
        <v>2244842</v>
      </c>
      <c r="W670" s="18" t="s">
        <v>1396</v>
      </c>
      <c r="X670" s="77" t="s">
        <v>1397</v>
      </c>
      <c r="Y670" s="50">
        <f t="shared" si="149"/>
        <v>1672103.6845802809</v>
      </c>
      <c r="Z670" s="36">
        <f t="shared" si="150"/>
        <v>522545.24906317919</v>
      </c>
      <c r="AA670" s="35">
        <f t="shared" si="151"/>
        <v>0.31250768351386332</v>
      </c>
      <c r="AB670" s="36">
        <f t="shared" si="152"/>
        <v>2194648.9336434603</v>
      </c>
      <c r="AC670" s="36">
        <f t="shared" si="153"/>
        <v>1149558.4355171018</v>
      </c>
      <c r="AD670" s="18">
        <f t="shared" si="156"/>
        <v>1699021</v>
      </c>
      <c r="AE670" s="18" t="str">
        <f t="shared" si="157"/>
        <v/>
      </c>
      <c r="AF670" s="18">
        <f t="shared" si="158"/>
        <v>1819682</v>
      </c>
      <c r="AG670" s="18">
        <f t="shared" si="159"/>
        <v>2092635</v>
      </c>
      <c r="AH670" s="18" t="str">
        <f t="shared" si="160"/>
        <v/>
      </c>
      <c r="AI670" s="102">
        <f t="shared" si="161"/>
        <v>1863356.3178816889</v>
      </c>
      <c r="AJ670" s="39">
        <f t="shared" si="154"/>
        <v>201657.4645804117</v>
      </c>
      <c r="AK670" s="35">
        <f t="shared" si="155"/>
        <v>0.10822270686782068</v>
      </c>
      <c r="AL670" s="34"/>
      <c r="AM670" s="42"/>
    </row>
    <row r="671" spans="1:39" s="17" customFormat="1" ht="93" customHeight="1" x14ac:dyDescent="0.25">
      <c r="A671" s="81">
        <v>668</v>
      </c>
      <c r="B671" s="82" t="s">
        <v>745</v>
      </c>
      <c r="C671" s="82" t="s">
        <v>1388</v>
      </c>
      <c r="D671" s="83" t="s">
        <v>1391</v>
      </c>
      <c r="E671" s="64">
        <v>492402</v>
      </c>
      <c r="F671" s="65">
        <v>492402</v>
      </c>
      <c r="G671" s="25" t="s">
        <v>1392</v>
      </c>
      <c r="H671" s="52" t="s">
        <v>1393</v>
      </c>
      <c r="I671" s="62"/>
      <c r="J671" s="66"/>
      <c r="K671" s="28" t="s">
        <v>1394</v>
      </c>
      <c r="L671" s="55" t="s">
        <v>1395</v>
      </c>
      <c r="M671" s="67">
        <v>527372</v>
      </c>
      <c r="N671" s="68">
        <v>527372</v>
      </c>
      <c r="O671" s="25" t="s">
        <v>1398</v>
      </c>
      <c r="P671" s="75" t="s">
        <v>1399</v>
      </c>
      <c r="Q671" s="69">
        <v>606477</v>
      </c>
      <c r="R671" s="63">
        <v>606477</v>
      </c>
      <c r="S671" s="24" t="s">
        <v>80</v>
      </c>
      <c r="T671" s="54" t="s">
        <v>81</v>
      </c>
      <c r="U671" s="18">
        <v>1250589</v>
      </c>
      <c r="V671" s="18">
        <v>1250589</v>
      </c>
      <c r="W671" s="18" t="s">
        <v>1396</v>
      </c>
      <c r="X671" s="77" t="s">
        <v>1397</v>
      </c>
      <c r="Y671" s="50">
        <f t="shared" si="149"/>
        <v>666179.79102193541</v>
      </c>
      <c r="Z671" s="36">
        <f t="shared" si="150"/>
        <v>357452.12175338954</v>
      </c>
      <c r="AA671" s="35">
        <f t="shared" si="151"/>
        <v>0.53657004696142108</v>
      </c>
      <c r="AB671" s="36">
        <f t="shared" si="152"/>
        <v>1023631.9127753249</v>
      </c>
      <c r="AC671" s="36">
        <f t="shared" si="153"/>
        <v>308727.66926854587</v>
      </c>
      <c r="AD671" s="18">
        <f t="shared" si="156"/>
        <v>492402</v>
      </c>
      <c r="AE671" s="18" t="str">
        <f t="shared" si="157"/>
        <v/>
      </c>
      <c r="AF671" s="18">
        <f t="shared" si="158"/>
        <v>527372</v>
      </c>
      <c r="AG671" s="18">
        <f t="shared" si="159"/>
        <v>606477</v>
      </c>
      <c r="AH671" s="18" t="str">
        <f t="shared" si="160"/>
        <v/>
      </c>
      <c r="AI671" s="102">
        <f t="shared" si="161"/>
        <v>540028.98517004028</v>
      </c>
      <c r="AJ671" s="39">
        <f t="shared" si="154"/>
        <v>58443.145520525613</v>
      </c>
      <c r="AK671" s="35">
        <f t="shared" si="155"/>
        <v>0.10822223829730819</v>
      </c>
      <c r="AL671" s="34"/>
      <c r="AM671" s="42"/>
    </row>
    <row r="672" spans="1:39" s="17" customFormat="1" ht="93" customHeight="1" x14ac:dyDescent="0.25">
      <c r="A672" s="81">
        <v>669</v>
      </c>
      <c r="B672" s="82" t="s">
        <v>746</v>
      </c>
      <c r="C672" s="82" t="s">
        <v>1388</v>
      </c>
      <c r="D672" s="83" t="s">
        <v>1391</v>
      </c>
      <c r="E672" s="64">
        <v>752398</v>
      </c>
      <c r="F672" s="65">
        <v>752398</v>
      </c>
      <c r="G672" s="25" t="s">
        <v>1392</v>
      </c>
      <c r="H672" s="52" t="s">
        <v>1393</v>
      </c>
      <c r="I672" s="62">
        <v>900000</v>
      </c>
      <c r="J672" s="66">
        <v>900000</v>
      </c>
      <c r="K672" s="28" t="s">
        <v>1394</v>
      </c>
      <c r="L672" s="55" t="s">
        <v>1395</v>
      </c>
      <c r="M672" s="67">
        <v>805831</v>
      </c>
      <c r="N672" s="68">
        <v>805831</v>
      </c>
      <c r="O672" s="25" t="s">
        <v>1398</v>
      </c>
      <c r="P672" s="75" t="s">
        <v>1399</v>
      </c>
      <c r="Q672" s="69">
        <v>926706</v>
      </c>
      <c r="R672" s="63">
        <v>926706</v>
      </c>
      <c r="S672" s="24" t="s">
        <v>80</v>
      </c>
      <c r="T672" s="54" t="s">
        <v>81</v>
      </c>
      <c r="U672" s="18">
        <v>994110</v>
      </c>
      <c r="V672" s="18">
        <v>994110</v>
      </c>
      <c r="W672" s="18" t="s">
        <v>1396</v>
      </c>
      <c r="X672" s="77" t="s">
        <v>1397</v>
      </c>
      <c r="Y672" s="50">
        <f t="shared" si="149"/>
        <v>871489.39365945791</v>
      </c>
      <c r="Z672" s="36">
        <f t="shared" si="150"/>
        <v>96563.490895886731</v>
      </c>
      <c r="AA672" s="35">
        <f t="shared" si="151"/>
        <v>0.11080282972855061</v>
      </c>
      <c r="AB672" s="36">
        <f t="shared" si="152"/>
        <v>968052.8845553447</v>
      </c>
      <c r="AC672" s="36">
        <f t="shared" si="153"/>
        <v>774925.90276357112</v>
      </c>
      <c r="AD672" s="18" t="str">
        <f t="shared" si="156"/>
        <v/>
      </c>
      <c r="AE672" s="18">
        <f t="shared" si="157"/>
        <v>900000</v>
      </c>
      <c r="AF672" s="18">
        <f t="shared" si="158"/>
        <v>805831</v>
      </c>
      <c r="AG672" s="18">
        <f t="shared" si="159"/>
        <v>926706</v>
      </c>
      <c r="AH672" s="18" t="str">
        <f t="shared" si="160"/>
        <v/>
      </c>
      <c r="AI672" s="102">
        <f t="shared" si="161"/>
        <v>875943.61567326484</v>
      </c>
      <c r="AJ672" s="39">
        <f t="shared" si="154"/>
        <v>63497.738308803833</v>
      </c>
      <c r="AK672" s="35">
        <f t="shared" si="155"/>
        <v>7.2490668546055237E-2</v>
      </c>
      <c r="AL672" s="34"/>
      <c r="AM672" s="42"/>
    </row>
    <row r="673" spans="1:39" s="17" customFormat="1" ht="93" customHeight="1" x14ac:dyDescent="0.25">
      <c r="A673" s="81">
        <v>670</v>
      </c>
      <c r="B673" s="82" t="s">
        <v>747</v>
      </c>
      <c r="C673" s="82" t="s">
        <v>1389</v>
      </c>
      <c r="D673" s="83" t="s">
        <v>1391</v>
      </c>
      <c r="E673" s="64">
        <v>814836</v>
      </c>
      <c r="F673" s="65">
        <v>814836</v>
      </c>
      <c r="G673" s="25" t="s">
        <v>1392</v>
      </c>
      <c r="H673" s="52" t="s">
        <v>1393</v>
      </c>
      <c r="I673" s="62">
        <v>950000</v>
      </c>
      <c r="J673" s="66">
        <v>950000</v>
      </c>
      <c r="K673" s="28" t="s">
        <v>1394</v>
      </c>
      <c r="L673" s="55" t="s">
        <v>1395</v>
      </c>
      <c r="M673" s="67">
        <v>872704</v>
      </c>
      <c r="N673" s="68">
        <v>872704</v>
      </c>
      <c r="O673" s="25" t="s">
        <v>1398</v>
      </c>
      <c r="P673" s="75" t="s">
        <v>1399</v>
      </c>
      <c r="Q673" s="69">
        <v>1003609</v>
      </c>
      <c r="R673" s="63">
        <v>1003609</v>
      </c>
      <c r="S673" s="24" t="s">
        <v>80</v>
      </c>
      <c r="T673" s="54" t="s">
        <v>81</v>
      </c>
      <c r="U673" s="18">
        <v>1076606</v>
      </c>
      <c r="V673" s="18">
        <v>1076606</v>
      </c>
      <c r="W673" s="18" t="s">
        <v>1396</v>
      </c>
      <c r="X673" s="77" t="s">
        <v>1397</v>
      </c>
      <c r="Y673" s="50">
        <f t="shared" si="149"/>
        <v>938980.1785890609</v>
      </c>
      <c r="Z673" s="36">
        <f t="shared" si="150"/>
        <v>103608.68040854493</v>
      </c>
      <c r="AA673" s="35">
        <f t="shared" si="151"/>
        <v>0.1103417119669452</v>
      </c>
      <c r="AB673" s="36">
        <f t="shared" si="152"/>
        <v>1042588.8589976059</v>
      </c>
      <c r="AC673" s="36">
        <f t="shared" si="153"/>
        <v>835371.49818051595</v>
      </c>
      <c r="AD673" s="18" t="str">
        <f t="shared" si="156"/>
        <v/>
      </c>
      <c r="AE673" s="18">
        <f t="shared" si="157"/>
        <v>950000</v>
      </c>
      <c r="AF673" s="18">
        <f t="shared" si="158"/>
        <v>872704</v>
      </c>
      <c r="AG673" s="18">
        <f t="shared" si="159"/>
        <v>1003609</v>
      </c>
      <c r="AH673" s="18" t="str">
        <f t="shared" si="160"/>
        <v/>
      </c>
      <c r="AI673" s="102">
        <f t="shared" si="161"/>
        <v>940556.82615452691</v>
      </c>
      <c r="AJ673" s="39">
        <f t="shared" si="154"/>
        <v>65808.707025235912</v>
      </c>
      <c r="AK673" s="35">
        <f t="shared" si="155"/>
        <v>6.9967816080071701E-2</v>
      </c>
      <c r="AL673" s="34"/>
      <c r="AM673" s="42"/>
    </row>
    <row r="674" spans="1:39" s="17" customFormat="1" ht="93" customHeight="1" x14ac:dyDescent="0.25">
      <c r="A674" s="81">
        <v>671</v>
      </c>
      <c r="B674" s="82" t="s">
        <v>748</v>
      </c>
      <c r="C674" s="82" t="s">
        <v>1388</v>
      </c>
      <c r="D674" s="83" t="s">
        <v>1391</v>
      </c>
      <c r="E674" s="64">
        <v>1107183</v>
      </c>
      <c r="F674" s="65">
        <v>1107183</v>
      </c>
      <c r="G674" s="25" t="s">
        <v>1392</v>
      </c>
      <c r="H674" s="52" t="s">
        <v>1393</v>
      </c>
      <c r="I674" s="62">
        <v>950000</v>
      </c>
      <c r="J674" s="66">
        <v>950000</v>
      </c>
      <c r="K674" s="28" t="s">
        <v>1394</v>
      </c>
      <c r="L674" s="55" t="s">
        <v>1395</v>
      </c>
      <c r="M674" s="67">
        <v>1185814</v>
      </c>
      <c r="N674" s="68">
        <v>1185814</v>
      </c>
      <c r="O674" s="25" t="s">
        <v>1398</v>
      </c>
      <c r="P674" s="75" t="s">
        <v>1399</v>
      </c>
      <c r="Q674" s="69">
        <v>1363686</v>
      </c>
      <c r="R674" s="63">
        <v>1363686</v>
      </c>
      <c r="S674" s="24" t="s">
        <v>80</v>
      </c>
      <c r="T674" s="54" t="s">
        <v>81</v>
      </c>
      <c r="U674" s="18">
        <v>1462873</v>
      </c>
      <c r="V674" s="18">
        <v>1462873</v>
      </c>
      <c r="W674" s="18" t="s">
        <v>1396</v>
      </c>
      <c r="X674" s="77" t="s">
        <v>1397</v>
      </c>
      <c r="Y674" s="50">
        <f t="shared" si="149"/>
        <v>1199985.8328690198</v>
      </c>
      <c r="Z674" s="36">
        <f t="shared" si="150"/>
        <v>203865.121699863</v>
      </c>
      <c r="AA674" s="35">
        <f t="shared" si="151"/>
        <v>0.16988960712348275</v>
      </c>
      <c r="AB674" s="36">
        <f t="shared" si="152"/>
        <v>1403850.9545688829</v>
      </c>
      <c r="AC674" s="36">
        <f t="shared" si="153"/>
        <v>996120.71116915683</v>
      </c>
      <c r="AD674" s="18">
        <f t="shared" si="156"/>
        <v>1107183</v>
      </c>
      <c r="AE674" s="18" t="str">
        <f t="shared" si="157"/>
        <v/>
      </c>
      <c r="AF674" s="18">
        <f t="shared" si="158"/>
        <v>1185814</v>
      </c>
      <c r="AG674" s="18">
        <f t="shared" si="159"/>
        <v>1363686</v>
      </c>
      <c r="AH674" s="18" t="str">
        <f t="shared" si="160"/>
        <v/>
      </c>
      <c r="AI674" s="102">
        <f t="shared" si="161"/>
        <v>1214274.2574053116</v>
      </c>
      <c r="AJ674" s="39">
        <f t="shared" si="154"/>
        <v>131412.24673649459</v>
      </c>
      <c r="AK674" s="35">
        <f t="shared" si="155"/>
        <v>0.108222871344814</v>
      </c>
      <c r="AL674" s="34"/>
      <c r="AM674" s="42"/>
    </row>
    <row r="675" spans="1:39" s="17" customFormat="1" ht="93" customHeight="1" x14ac:dyDescent="0.25">
      <c r="A675" s="81">
        <v>672</v>
      </c>
      <c r="B675" s="82" t="s">
        <v>749</v>
      </c>
      <c r="C675" s="82" t="s">
        <v>1390</v>
      </c>
      <c r="D675" s="83" t="s">
        <v>1391</v>
      </c>
      <c r="E675" s="64">
        <v>1656964</v>
      </c>
      <c r="F675" s="65">
        <v>1656964</v>
      </c>
      <c r="G675" s="25" t="s">
        <v>1392</v>
      </c>
      <c r="H675" s="52" t="s">
        <v>1393</v>
      </c>
      <c r="I675" s="62">
        <v>1500000</v>
      </c>
      <c r="J675" s="66">
        <v>1500000</v>
      </c>
      <c r="K675" s="28" t="s">
        <v>1394</v>
      </c>
      <c r="L675" s="55" t="s">
        <v>1395</v>
      </c>
      <c r="M675" s="67">
        <v>1774639</v>
      </c>
      <c r="N675" s="68">
        <v>1774639</v>
      </c>
      <c r="O675" s="25" t="s">
        <v>1398</v>
      </c>
      <c r="P675" s="75" t="s">
        <v>1399</v>
      </c>
      <c r="Q675" s="69">
        <v>2040835</v>
      </c>
      <c r="R675" s="63">
        <v>2040835</v>
      </c>
      <c r="S675" s="24" t="s">
        <v>80</v>
      </c>
      <c r="T675" s="54" t="s">
        <v>81</v>
      </c>
      <c r="U675" s="18">
        <v>2189274</v>
      </c>
      <c r="V675" s="18">
        <v>2189274</v>
      </c>
      <c r="W675" s="18" t="s">
        <v>1396</v>
      </c>
      <c r="X675" s="77" t="s">
        <v>1397</v>
      </c>
      <c r="Y675" s="50">
        <f t="shared" si="149"/>
        <v>1815199.9599579626</v>
      </c>
      <c r="Z675" s="36">
        <f t="shared" si="150"/>
        <v>280806.01299170894</v>
      </c>
      <c r="AA675" s="35">
        <f t="shared" si="151"/>
        <v>0.15469701365474467</v>
      </c>
      <c r="AB675" s="36">
        <f t="shared" si="152"/>
        <v>2096005.9729496716</v>
      </c>
      <c r="AC675" s="36">
        <f t="shared" si="153"/>
        <v>1534393.9469662537</v>
      </c>
      <c r="AD675" s="18">
        <f t="shared" si="156"/>
        <v>1656964</v>
      </c>
      <c r="AE675" s="18" t="str">
        <f t="shared" si="157"/>
        <v/>
      </c>
      <c r="AF675" s="18">
        <f t="shared" si="158"/>
        <v>1774639</v>
      </c>
      <c r="AG675" s="18">
        <f t="shared" si="159"/>
        <v>2040835</v>
      </c>
      <c r="AH675" s="18" t="str">
        <f t="shared" si="160"/>
        <v/>
      </c>
      <c r="AI675" s="102">
        <f t="shared" si="161"/>
        <v>1817231.8056910655</v>
      </c>
      <c r="AJ675" s="39">
        <f t="shared" si="154"/>
        <v>196665.81667132699</v>
      </c>
      <c r="AK675" s="35">
        <f t="shared" si="155"/>
        <v>0.10822274629765133</v>
      </c>
      <c r="AL675" s="34"/>
      <c r="AM675" s="42"/>
    </row>
    <row r="676" spans="1:39" s="17" customFormat="1" ht="93" customHeight="1" x14ac:dyDescent="0.25">
      <c r="A676" s="81">
        <v>673</v>
      </c>
      <c r="B676" s="82" t="s">
        <v>750</v>
      </c>
      <c r="C676" s="82" t="s">
        <v>1390</v>
      </c>
      <c r="D676" s="83" t="s">
        <v>1391</v>
      </c>
      <c r="E676" s="64">
        <v>1924799</v>
      </c>
      <c r="F676" s="65">
        <v>1924799</v>
      </c>
      <c r="G676" s="25" t="s">
        <v>1392</v>
      </c>
      <c r="H676" s="52" t="s">
        <v>1393</v>
      </c>
      <c r="I676" s="62">
        <v>1800000</v>
      </c>
      <c r="J676" s="66">
        <v>1800000</v>
      </c>
      <c r="K676" s="28" t="s">
        <v>1394</v>
      </c>
      <c r="L676" s="55" t="s">
        <v>1395</v>
      </c>
      <c r="M676" s="67">
        <v>2061494</v>
      </c>
      <c r="N676" s="68">
        <v>2061494</v>
      </c>
      <c r="O676" s="25" t="s">
        <v>1398</v>
      </c>
      <c r="P676" s="75" t="s">
        <v>1399</v>
      </c>
      <c r="Q676" s="69">
        <v>2370719</v>
      </c>
      <c r="R676" s="63">
        <v>2370719</v>
      </c>
      <c r="S676" s="24" t="s">
        <v>80</v>
      </c>
      <c r="T676" s="54" t="s">
        <v>81</v>
      </c>
      <c r="U676" s="18">
        <v>2843152</v>
      </c>
      <c r="V676" s="18">
        <v>2843152</v>
      </c>
      <c r="W676" s="18" t="s">
        <v>1396</v>
      </c>
      <c r="X676" s="77" t="s">
        <v>1397</v>
      </c>
      <c r="Y676" s="50">
        <f t="shared" si="149"/>
        <v>2170221.3152880319</v>
      </c>
      <c r="Z676" s="36">
        <f t="shared" si="150"/>
        <v>417644.87579844694</v>
      </c>
      <c r="AA676" s="35">
        <f t="shared" si="151"/>
        <v>0.19244344936452579</v>
      </c>
      <c r="AB676" s="36">
        <f t="shared" si="152"/>
        <v>2587866.191086479</v>
      </c>
      <c r="AC676" s="36">
        <f t="shared" si="153"/>
        <v>1752576.4394895849</v>
      </c>
      <c r="AD676" s="18">
        <f t="shared" si="156"/>
        <v>1924799</v>
      </c>
      <c r="AE676" s="18">
        <f t="shared" si="157"/>
        <v>1800000</v>
      </c>
      <c r="AF676" s="18">
        <f t="shared" si="158"/>
        <v>2061494</v>
      </c>
      <c r="AG676" s="18">
        <f t="shared" si="159"/>
        <v>2370719</v>
      </c>
      <c r="AH676" s="18" t="str">
        <f t="shared" si="160"/>
        <v/>
      </c>
      <c r="AI676" s="102">
        <f t="shared" si="161"/>
        <v>2028523.3503359538</v>
      </c>
      <c r="AJ676" s="39">
        <f t="shared" si="154"/>
        <v>245428.93564940544</v>
      </c>
      <c r="AK676" s="35">
        <f t="shared" si="155"/>
        <v>0.12098896254201794</v>
      </c>
      <c r="AL676" s="34"/>
      <c r="AM676" s="42"/>
    </row>
    <row r="677" spans="1:39" s="17" customFormat="1" ht="93" customHeight="1" x14ac:dyDescent="0.25">
      <c r="A677" s="81">
        <v>674</v>
      </c>
      <c r="B677" s="82" t="s">
        <v>751</v>
      </c>
      <c r="C677" s="82" t="s">
        <v>1390</v>
      </c>
      <c r="D677" s="83" t="s">
        <v>1391</v>
      </c>
      <c r="E677" s="64">
        <v>1021577</v>
      </c>
      <c r="F677" s="65">
        <v>1021577</v>
      </c>
      <c r="G677" s="25" t="s">
        <v>1392</v>
      </c>
      <c r="H677" s="52" t="s">
        <v>1393</v>
      </c>
      <c r="I677" s="62"/>
      <c r="J677" s="66"/>
      <c r="K677" s="28" t="s">
        <v>1394</v>
      </c>
      <c r="L677" s="55" t="s">
        <v>1395</v>
      </c>
      <c r="M677" s="67">
        <v>1094128</v>
      </c>
      <c r="N677" s="68">
        <v>1094128</v>
      </c>
      <c r="O677" s="25" t="s">
        <v>1398</v>
      </c>
      <c r="P677" s="75" t="s">
        <v>1399</v>
      </c>
      <c r="Q677" s="69">
        <v>1258247</v>
      </c>
      <c r="R677" s="63">
        <v>1258247</v>
      </c>
      <c r="S677" s="24" t="s">
        <v>80</v>
      </c>
      <c r="T677" s="54" t="s">
        <v>81</v>
      </c>
      <c r="U677" s="18">
        <v>3349765</v>
      </c>
      <c r="V677" s="18">
        <v>3349765</v>
      </c>
      <c r="W677" s="18" t="s">
        <v>1396</v>
      </c>
      <c r="X677" s="77" t="s">
        <v>1397</v>
      </c>
      <c r="Y677" s="50">
        <f t="shared" ref="Y677:Y678" si="162">GEOMEAN(F677,J677,N677,R677,V677)</f>
        <v>1473261.6049646018</v>
      </c>
      <c r="Z677" s="36">
        <f t="shared" ref="Z677:Z678" si="163">+STDEV(F677,J677,N677,R677,V677)</f>
        <v>1116953.3176644328</v>
      </c>
      <c r="AA677" s="35">
        <f t="shared" ref="AA677:AA678" si="164">Z677/Y677</f>
        <v>0.75815002162584011</v>
      </c>
      <c r="AB677" s="36">
        <f t="shared" ref="AB677:AB678" si="165">+Y677+Z677</f>
        <v>2590214.9226290346</v>
      </c>
      <c r="AC677" s="36">
        <f t="shared" ref="AC677:AC678" si="166">Y677-Z677</f>
        <v>356308.287300169</v>
      </c>
      <c r="AD677" s="18">
        <f t="shared" si="156"/>
        <v>1021577</v>
      </c>
      <c r="AE677" s="18" t="str">
        <f t="shared" si="157"/>
        <v/>
      </c>
      <c r="AF677" s="18">
        <f t="shared" si="158"/>
        <v>1094128</v>
      </c>
      <c r="AG677" s="18">
        <f t="shared" si="159"/>
        <v>1258247</v>
      </c>
      <c r="AH677" s="18" t="str">
        <f t="shared" si="160"/>
        <v/>
      </c>
      <c r="AI677" s="102">
        <f t="shared" si="161"/>
        <v>1120387.8250373958</v>
      </c>
      <c r="AJ677" s="39">
        <f t="shared" ref="AJ677:AJ678" si="167">+STDEV(AD677:AH677)</f>
        <v>121251.37982857488</v>
      </c>
      <c r="AK677" s="35">
        <f t="shared" ref="AK677:AK678" si="168">+AJ677/AI677</f>
        <v>0.10822268603688888</v>
      </c>
      <c r="AL677" s="34"/>
      <c r="AM677" s="42"/>
    </row>
    <row r="678" spans="1:39" s="17" customFormat="1" ht="93" customHeight="1" x14ac:dyDescent="0.25">
      <c r="A678" s="81">
        <v>675</v>
      </c>
      <c r="B678" s="82" t="s">
        <v>752</v>
      </c>
      <c r="C678" s="82" t="s">
        <v>1390</v>
      </c>
      <c r="D678" s="83" t="s">
        <v>1391</v>
      </c>
      <c r="E678" s="64">
        <v>3139628</v>
      </c>
      <c r="F678" s="65">
        <v>3139628</v>
      </c>
      <c r="G678" s="25" t="s">
        <v>1392</v>
      </c>
      <c r="H678" s="52" t="s">
        <v>1393</v>
      </c>
      <c r="I678" s="62">
        <v>1900000</v>
      </c>
      <c r="J678" s="66">
        <v>1900000</v>
      </c>
      <c r="K678" s="28" t="s">
        <v>1394</v>
      </c>
      <c r="L678" s="55" t="s">
        <v>1395</v>
      </c>
      <c r="M678" s="67">
        <v>3362599</v>
      </c>
      <c r="N678" s="68">
        <v>3362599</v>
      </c>
      <c r="O678" s="25" t="s">
        <v>1398</v>
      </c>
      <c r="P678" s="75" t="s">
        <v>1399</v>
      </c>
      <c r="Q678" s="69">
        <v>3866989</v>
      </c>
      <c r="R678" s="63">
        <v>3866989</v>
      </c>
      <c r="S678" s="24" t="s">
        <v>80</v>
      </c>
      <c r="T678" s="54" t="s">
        <v>81</v>
      </c>
      <c r="U678" s="18">
        <v>4148253</v>
      </c>
      <c r="V678" s="18">
        <v>4148253</v>
      </c>
      <c r="W678" s="18" t="s">
        <v>1396</v>
      </c>
      <c r="X678" s="77" t="s">
        <v>1397</v>
      </c>
      <c r="Y678" s="50">
        <f t="shared" si="162"/>
        <v>3173284.4921300737</v>
      </c>
      <c r="Z678" s="36">
        <f t="shared" si="163"/>
        <v>870242.09535663074</v>
      </c>
      <c r="AA678" s="35">
        <f t="shared" si="164"/>
        <v>0.2742401752867985</v>
      </c>
      <c r="AB678" s="36">
        <f t="shared" si="165"/>
        <v>4043526.5874867043</v>
      </c>
      <c r="AC678" s="36">
        <f t="shared" si="166"/>
        <v>2303042.3967734431</v>
      </c>
      <c r="AD678" s="18">
        <f t="shared" si="156"/>
        <v>3139628</v>
      </c>
      <c r="AE678" s="18" t="str">
        <f t="shared" si="157"/>
        <v/>
      </c>
      <c r="AF678" s="18">
        <f t="shared" si="158"/>
        <v>3362599</v>
      </c>
      <c r="AG678" s="18">
        <f t="shared" si="159"/>
        <v>3866989</v>
      </c>
      <c r="AH678" s="18" t="str">
        <f t="shared" si="160"/>
        <v/>
      </c>
      <c r="AI678" s="102">
        <f t="shared" si="161"/>
        <v>3443304.2867428595</v>
      </c>
      <c r="AJ678" s="39">
        <f t="shared" si="167"/>
        <v>372643.56590491848</v>
      </c>
      <c r="AK678" s="35">
        <f t="shared" si="168"/>
        <v>0.10822266488025516</v>
      </c>
      <c r="AL678" s="34"/>
      <c r="AM678" s="42"/>
    </row>
    <row r="679" spans="1:39" s="17" customFormat="1" ht="93" customHeight="1" x14ac:dyDescent="0.25">
      <c r="A679" s="81"/>
      <c r="B679" s="82"/>
      <c r="C679" s="82"/>
      <c r="D679" s="83"/>
      <c r="E679" s="64"/>
      <c r="F679" s="65"/>
      <c r="G679" s="18"/>
      <c r="H679" s="52"/>
      <c r="I679" s="62"/>
      <c r="J679" s="66"/>
      <c r="K679" s="16"/>
      <c r="L679" s="55"/>
      <c r="M679" s="67"/>
      <c r="N679" s="68"/>
      <c r="O679" s="18"/>
      <c r="P679" s="75"/>
      <c r="Q679" s="64"/>
      <c r="R679" s="65"/>
      <c r="S679" s="18"/>
      <c r="T679" s="53"/>
      <c r="U679" s="18"/>
      <c r="V679" s="18"/>
      <c r="W679" s="18"/>
      <c r="X679" s="77"/>
      <c r="Y679" s="50"/>
      <c r="Z679" s="36"/>
      <c r="AA679" s="35"/>
      <c r="AB679" s="36"/>
      <c r="AC679" s="36"/>
      <c r="AD679" s="37"/>
      <c r="AE679" s="37"/>
      <c r="AF679" s="37"/>
      <c r="AG679" s="37"/>
      <c r="AH679" s="73"/>
      <c r="AI679" s="103"/>
      <c r="AJ679" s="39"/>
      <c r="AK679" s="35"/>
      <c r="AL679" s="34"/>
      <c r="AM679" s="42"/>
    </row>
    <row r="680" spans="1:39" s="15" customFormat="1" ht="74.25" customHeight="1" x14ac:dyDescent="0.2">
      <c r="A680" s="26"/>
      <c r="B680" s="27"/>
      <c r="C680" s="27"/>
      <c r="D680" s="56"/>
      <c r="E680" s="51"/>
      <c r="F680" s="61">
        <f>+SUM(F8:F679)</f>
        <v>426158460</v>
      </c>
      <c r="G680" s="18"/>
      <c r="H680" s="53"/>
      <c r="I680" s="47"/>
      <c r="J680" s="16">
        <f>+SUM(J8:J679)</f>
        <v>533906000</v>
      </c>
      <c r="K680" s="16"/>
      <c r="L680" s="48"/>
      <c r="M680" s="51"/>
      <c r="N680" s="61">
        <f>+SUM(N8:N679)</f>
        <v>455866970</v>
      </c>
      <c r="O680" s="18"/>
      <c r="P680" s="53"/>
      <c r="Q680" s="47"/>
      <c r="R680" s="16">
        <f>+SUM(R8:R679)</f>
        <v>520182515</v>
      </c>
      <c r="S680" s="16"/>
      <c r="T680" s="48"/>
      <c r="U680" s="51"/>
      <c r="V680" s="61">
        <f>+SUM(V8:V679)</f>
        <v>515108409</v>
      </c>
      <c r="W680" s="25"/>
      <c r="X680" s="70"/>
      <c r="Y680" s="72"/>
      <c r="Z680" s="30"/>
      <c r="AA680" s="29"/>
      <c r="AB680" s="30"/>
      <c r="AC680" s="30"/>
      <c r="AD680" s="31"/>
      <c r="AE680" s="31"/>
      <c r="AF680" s="31"/>
      <c r="AG680" s="31"/>
      <c r="AH680" s="31"/>
      <c r="AI680" s="104"/>
      <c r="AJ680" s="33"/>
      <c r="AK680" s="23"/>
      <c r="AM680" s="41"/>
    </row>
    <row r="681" spans="1:39" x14ac:dyDescent="0.2">
      <c r="AK681" s="60">
        <f>+AVERAGE(AK8:AK678)</f>
        <v>0.12289857771643403</v>
      </c>
    </row>
  </sheetData>
  <autoFilter ref="A7:JM678" xr:uid="{00000000-0001-0000-0200-000000000000}"/>
  <mergeCells count="11">
    <mergeCell ref="E6:X6"/>
    <mergeCell ref="Y6:AC6"/>
    <mergeCell ref="AD6:AH6"/>
    <mergeCell ref="A6:D6"/>
    <mergeCell ref="AI6:AK6"/>
    <mergeCell ref="A1:B4"/>
    <mergeCell ref="C1:AD4"/>
    <mergeCell ref="AE1:AI1"/>
    <mergeCell ref="AE3:AI3"/>
    <mergeCell ref="AE4:AI4"/>
    <mergeCell ref="AE2:AI2"/>
  </mergeCells>
  <phoneticPr fontId="28" type="noConversion"/>
  <conditionalFormatting sqref="AK8:AK679">
    <cfRule type="cellIs" dxfId="0" priority="1" operator="greaterThan">
      <formula>0.201</formula>
    </cfRule>
  </conditionalFormatting>
  <printOptions horizontalCentered="1" verticalCentered="1"/>
  <pageMargins left="0" right="0" top="0.59055118110236227" bottom="0.59055118110236227" header="0" footer="0"/>
  <pageSetup scale="1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49"/>
  <sheetViews>
    <sheetView zoomScale="90" zoomScaleNormal="90" workbookViewId="0"/>
  </sheetViews>
  <sheetFormatPr baseColWidth="10" defaultColWidth="11.42578125" defaultRowHeight="12.75" x14ac:dyDescent="0.2"/>
  <cols>
    <col min="1" max="1" width="2.5703125" style="11" customWidth="1"/>
    <col min="2" max="2" width="28.28515625" style="11" customWidth="1"/>
    <col min="3" max="6" width="31.42578125" style="11" customWidth="1"/>
    <col min="7" max="16384" width="11.42578125" style="11"/>
  </cols>
  <sheetData>
    <row r="2" spans="2:6" ht="23.25" customHeight="1" x14ac:dyDescent="0.2">
      <c r="B2" s="154" t="s">
        <v>37</v>
      </c>
      <c r="C2" s="154"/>
      <c r="D2" s="154"/>
      <c r="E2" s="154"/>
      <c r="F2" s="154"/>
    </row>
    <row r="3" spans="2:6" x14ac:dyDescent="0.2">
      <c r="B3" s="12"/>
      <c r="C3" s="12"/>
      <c r="D3" s="12"/>
      <c r="E3" s="12"/>
      <c r="F3" s="12"/>
    </row>
    <row r="4" spans="2:6" ht="48" customHeight="1" x14ac:dyDescent="0.2">
      <c r="B4" s="155" t="s">
        <v>38</v>
      </c>
      <c r="C4" s="156"/>
      <c r="D4" s="156"/>
      <c r="E4" s="156"/>
      <c r="F4" s="157"/>
    </row>
    <row r="5" spans="2:6" ht="14.25" customHeight="1" x14ac:dyDescent="0.2">
      <c r="B5" s="13"/>
      <c r="C5" s="13"/>
      <c r="D5" s="13"/>
      <c r="E5" s="13"/>
      <c r="F5" s="13"/>
    </row>
    <row r="6" spans="2:6" ht="18" customHeight="1" x14ac:dyDescent="0.2">
      <c r="B6" s="159" t="s">
        <v>5</v>
      </c>
      <c r="C6" s="160"/>
      <c r="D6" s="160"/>
      <c r="E6" s="160"/>
      <c r="F6" s="161"/>
    </row>
    <row r="7" spans="2:6" s="10" customFormat="1" ht="18" customHeight="1" x14ac:dyDescent="0.2">
      <c r="B7" s="153" t="s">
        <v>39</v>
      </c>
      <c r="C7" s="153"/>
      <c r="D7" s="153"/>
      <c r="E7" s="153"/>
      <c r="F7" s="153"/>
    </row>
    <row r="8" spans="2:6" s="10" customFormat="1" ht="18" customHeight="1" x14ac:dyDescent="0.2">
      <c r="B8" s="153" t="s">
        <v>40</v>
      </c>
      <c r="C8" s="153"/>
      <c r="D8" s="153"/>
      <c r="E8" s="153"/>
      <c r="F8" s="153"/>
    </row>
    <row r="9" spans="2:6" s="10" customFormat="1" ht="34.15" customHeight="1" x14ac:dyDescent="0.2">
      <c r="B9" s="158" t="s">
        <v>41</v>
      </c>
      <c r="C9" s="158"/>
      <c r="D9" s="158"/>
      <c r="E9" s="158"/>
      <c r="F9" s="158"/>
    </row>
    <row r="10" spans="2:6" s="10" customFormat="1" ht="18" customHeight="1" x14ac:dyDescent="0.2">
      <c r="B10" s="153" t="s">
        <v>42</v>
      </c>
      <c r="C10" s="153"/>
      <c r="D10" s="153"/>
      <c r="E10" s="153"/>
      <c r="F10" s="153"/>
    </row>
    <row r="11" spans="2:6" s="10" customFormat="1" ht="18" customHeight="1" x14ac:dyDescent="0.2">
      <c r="B11" s="159" t="s">
        <v>6</v>
      </c>
      <c r="C11" s="160"/>
      <c r="D11" s="160"/>
      <c r="E11" s="160"/>
      <c r="F11" s="161"/>
    </row>
    <row r="12" spans="2:6" s="10" customFormat="1" ht="18" customHeight="1" x14ac:dyDescent="0.2">
      <c r="B12" s="153" t="s">
        <v>43</v>
      </c>
      <c r="C12" s="153"/>
      <c r="D12" s="153"/>
      <c r="E12" s="153"/>
      <c r="F12" s="153"/>
    </row>
    <row r="13" spans="2:6" s="10" customFormat="1" ht="18" customHeight="1" x14ac:dyDescent="0.2">
      <c r="B13" s="153" t="s">
        <v>44</v>
      </c>
      <c r="C13" s="153"/>
      <c r="D13" s="153"/>
      <c r="E13" s="153"/>
      <c r="F13" s="153"/>
    </row>
    <row r="14" spans="2:6" s="10" customFormat="1" ht="18" customHeight="1" x14ac:dyDescent="0.2">
      <c r="B14" s="153" t="s">
        <v>45</v>
      </c>
      <c r="C14" s="153"/>
      <c r="D14" s="153"/>
      <c r="E14" s="153"/>
      <c r="F14" s="153"/>
    </row>
    <row r="15" spans="2:6" s="10" customFormat="1" ht="18" customHeight="1" x14ac:dyDescent="0.2">
      <c r="B15" s="153" t="s">
        <v>46</v>
      </c>
      <c r="C15" s="153"/>
      <c r="D15" s="153"/>
      <c r="E15" s="153"/>
      <c r="F15" s="153"/>
    </row>
    <row r="16" spans="2:6" s="10" customFormat="1" ht="18" customHeight="1" x14ac:dyDescent="0.2">
      <c r="B16" s="153" t="s">
        <v>47</v>
      </c>
      <c r="C16" s="153"/>
      <c r="D16" s="153"/>
      <c r="E16" s="153"/>
      <c r="F16" s="153"/>
    </row>
    <row r="17" spans="2:6" s="10" customFormat="1" ht="18" customHeight="1" x14ac:dyDescent="0.2">
      <c r="B17" s="153" t="s">
        <v>48</v>
      </c>
      <c r="C17" s="153"/>
      <c r="D17" s="153"/>
      <c r="E17" s="153"/>
      <c r="F17" s="153"/>
    </row>
    <row r="18" spans="2:6" s="10" customFormat="1" ht="18" customHeight="1" x14ac:dyDescent="0.2">
      <c r="B18" s="153" t="s">
        <v>49</v>
      </c>
      <c r="C18" s="153"/>
      <c r="D18" s="153"/>
      <c r="E18" s="153"/>
      <c r="F18" s="153"/>
    </row>
    <row r="19" spans="2:6" s="10" customFormat="1" ht="18" customHeight="1" x14ac:dyDescent="0.2">
      <c r="B19" s="153" t="s">
        <v>50</v>
      </c>
      <c r="C19" s="153"/>
      <c r="D19" s="153"/>
      <c r="E19" s="153"/>
      <c r="F19" s="153"/>
    </row>
    <row r="20" spans="2:6" s="10" customFormat="1" ht="18" customHeight="1" x14ac:dyDescent="0.2">
      <c r="B20" s="153" t="s">
        <v>51</v>
      </c>
      <c r="C20" s="153"/>
      <c r="D20" s="153"/>
      <c r="E20" s="153"/>
      <c r="F20" s="153"/>
    </row>
    <row r="21" spans="2:6" s="10" customFormat="1" ht="18" customHeight="1" x14ac:dyDescent="0.2">
      <c r="B21" s="153" t="s">
        <v>52</v>
      </c>
      <c r="C21" s="153"/>
      <c r="D21" s="153"/>
      <c r="E21" s="153"/>
      <c r="F21" s="153"/>
    </row>
    <row r="22" spans="2:6" s="10" customFormat="1" ht="18" customHeight="1" x14ac:dyDescent="0.2">
      <c r="B22" s="153" t="s">
        <v>53</v>
      </c>
      <c r="C22" s="153"/>
      <c r="D22" s="153"/>
      <c r="E22" s="153"/>
      <c r="F22" s="153"/>
    </row>
    <row r="23" spans="2:6" s="10" customFormat="1" ht="18" customHeight="1" x14ac:dyDescent="0.2">
      <c r="B23" s="153" t="s">
        <v>54</v>
      </c>
      <c r="C23" s="153"/>
      <c r="D23" s="153"/>
      <c r="E23" s="153"/>
      <c r="F23" s="153"/>
    </row>
    <row r="24" spans="2:6" s="10" customFormat="1" ht="18" customHeight="1" x14ac:dyDescent="0.2">
      <c r="B24" s="153" t="s">
        <v>55</v>
      </c>
      <c r="C24" s="153"/>
      <c r="D24" s="153"/>
      <c r="E24" s="153"/>
      <c r="F24" s="153"/>
    </row>
    <row r="25" spans="2:6" s="10" customFormat="1" ht="18" customHeight="1" x14ac:dyDescent="0.2">
      <c r="B25" s="153" t="s">
        <v>56</v>
      </c>
      <c r="C25" s="153"/>
      <c r="D25" s="153"/>
      <c r="E25" s="153"/>
      <c r="F25" s="153"/>
    </row>
    <row r="26" spans="2:6" s="10" customFormat="1" ht="18" customHeight="1" x14ac:dyDescent="0.2">
      <c r="B26" s="153" t="s">
        <v>57</v>
      </c>
      <c r="C26" s="153"/>
      <c r="D26" s="153"/>
      <c r="E26" s="153"/>
      <c r="F26" s="153"/>
    </row>
    <row r="27" spans="2:6" s="10" customFormat="1" ht="18" customHeight="1" x14ac:dyDescent="0.2">
      <c r="B27" s="153" t="s">
        <v>58</v>
      </c>
      <c r="C27" s="153"/>
      <c r="D27" s="153"/>
      <c r="E27" s="153"/>
      <c r="F27" s="153"/>
    </row>
    <row r="28" spans="2:6" s="10" customFormat="1" ht="18" customHeight="1" x14ac:dyDescent="0.2">
      <c r="B28" s="153" t="s">
        <v>59</v>
      </c>
      <c r="C28" s="153"/>
      <c r="D28" s="153"/>
      <c r="E28" s="153"/>
      <c r="F28" s="153"/>
    </row>
    <row r="29" spans="2:6" s="10" customFormat="1" ht="18" customHeight="1" x14ac:dyDescent="0.2">
      <c r="B29" s="153" t="s">
        <v>60</v>
      </c>
      <c r="C29" s="153"/>
      <c r="D29" s="153"/>
      <c r="E29" s="153"/>
      <c r="F29" s="153"/>
    </row>
    <row r="30" spans="2:6" s="10" customFormat="1" ht="18" customHeight="1" x14ac:dyDescent="0.2">
      <c r="B30" s="153" t="s">
        <v>61</v>
      </c>
      <c r="C30" s="153"/>
      <c r="D30" s="153"/>
      <c r="E30" s="153"/>
      <c r="F30" s="153"/>
    </row>
    <row r="31" spans="2:6" s="10" customFormat="1" ht="18" customHeight="1" x14ac:dyDescent="0.2">
      <c r="B31" s="153" t="s">
        <v>62</v>
      </c>
      <c r="C31" s="153"/>
      <c r="D31" s="153"/>
      <c r="E31" s="153"/>
      <c r="F31" s="153"/>
    </row>
    <row r="32" spans="2:6" ht="18" customHeight="1" x14ac:dyDescent="0.2">
      <c r="B32" s="159" t="s">
        <v>63</v>
      </c>
      <c r="C32" s="160"/>
      <c r="D32" s="160"/>
      <c r="E32" s="160"/>
      <c r="F32" s="161"/>
    </row>
    <row r="33" spans="2:6" ht="18" customHeight="1" x14ac:dyDescent="0.2">
      <c r="B33" s="173" t="s">
        <v>64</v>
      </c>
      <c r="C33" s="174"/>
      <c r="D33" s="174"/>
      <c r="E33" s="174"/>
      <c r="F33" s="175"/>
    </row>
    <row r="34" spans="2:6" ht="18" customHeight="1" x14ac:dyDescent="0.2">
      <c r="B34" s="165" t="s">
        <v>65</v>
      </c>
      <c r="C34" s="165"/>
      <c r="D34" s="165"/>
      <c r="E34" s="165"/>
      <c r="F34" s="165"/>
    </row>
    <row r="35" spans="2:6" ht="18" customHeight="1" x14ac:dyDescent="0.2">
      <c r="B35" s="165" t="s">
        <v>66</v>
      </c>
      <c r="C35" s="165"/>
      <c r="D35" s="165"/>
      <c r="E35" s="165"/>
      <c r="F35" s="165"/>
    </row>
    <row r="36" spans="2:6" ht="18" customHeight="1" x14ac:dyDescent="0.2">
      <c r="B36" s="173" t="s">
        <v>67</v>
      </c>
      <c r="C36" s="174"/>
      <c r="D36" s="174"/>
      <c r="E36" s="174"/>
      <c r="F36" s="175"/>
    </row>
    <row r="37" spans="2:6" ht="18" customHeight="1" x14ac:dyDescent="0.2">
      <c r="B37" s="159" t="s">
        <v>68</v>
      </c>
      <c r="C37" s="160"/>
      <c r="D37" s="160"/>
      <c r="E37" s="160"/>
      <c r="F37" s="161"/>
    </row>
    <row r="38" spans="2:6" ht="18" customHeight="1" x14ac:dyDescent="0.2">
      <c r="B38" s="165" t="s">
        <v>69</v>
      </c>
      <c r="C38" s="165"/>
      <c r="D38" s="165"/>
      <c r="E38" s="165"/>
      <c r="F38" s="165"/>
    </row>
    <row r="39" spans="2:6" ht="18" customHeight="1" x14ac:dyDescent="0.2">
      <c r="B39" s="165" t="s">
        <v>70</v>
      </c>
      <c r="C39" s="165"/>
      <c r="D39" s="165"/>
      <c r="E39" s="165"/>
      <c r="F39" s="165"/>
    </row>
    <row r="40" spans="2:6" ht="18" customHeight="1" x14ac:dyDescent="0.2">
      <c r="B40" s="165" t="s">
        <v>71</v>
      </c>
      <c r="C40" s="165"/>
      <c r="D40" s="165"/>
      <c r="E40" s="165"/>
      <c r="F40" s="165"/>
    </row>
    <row r="41" spans="2:6" ht="18" customHeight="1" x14ac:dyDescent="0.2">
      <c r="B41" s="165" t="s">
        <v>72</v>
      </c>
      <c r="C41" s="165"/>
      <c r="D41" s="165"/>
      <c r="E41" s="165"/>
      <c r="F41" s="165"/>
    </row>
    <row r="42" spans="2:6" ht="18" customHeight="1" x14ac:dyDescent="0.2">
      <c r="B42" s="165" t="s">
        <v>73</v>
      </c>
      <c r="C42" s="165"/>
      <c r="D42" s="165"/>
      <c r="E42" s="165"/>
      <c r="F42" s="165"/>
    </row>
    <row r="43" spans="2:6" ht="18" customHeight="1" x14ac:dyDescent="0.2">
      <c r="B43" s="167" t="s">
        <v>74</v>
      </c>
      <c r="C43" s="168"/>
      <c r="D43" s="168"/>
      <c r="E43" s="168"/>
      <c r="F43" s="169"/>
    </row>
    <row r="44" spans="2:6" ht="18" customHeight="1" x14ac:dyDescent="0.2">
      <c r="B44" s="166" t="s">
        <v>75</v>
      </c>
      <c r="C44" s="166"/>
      <c r="D44" s="166"/>
      <c r="E44" s="166"/>
      <c r="F44" s="166"/>
    </row>
    <row r="45" spans="2:6" ht="18" customHeight="1" x14ac:dyDescent="0.2">
      <c r="B45" s="166" t="s">
        <v>76</v>
      </c>
      <c r="C45" s="166"/>
      <c r="D45" s="166"/>
      <c r="E45" s="166"/>
      <c r="F45" s="166"/>
    </row>
    <row r="46" spans="2:6" ht="18" customHeight="1" x14ac:dyDescent="0.2">
      <c r="B46" s="176" t="s">
        <v>77</v>
      </c>
      <c r="C46" s="166"/>
      <c r="D46" s="166"/>
      <c r="E46" s="166"/>
      <c r="F46" s="176"/>
    </row>
    <row r="47" spans="2:6" ht="6" customHeight="1" x14ac:dyDescent="0.2">
      <c r="B47" s="21"/>
      <c r="C47" s="20"/>
      <c r="D47" s="20"/>
      <c r="E47" s="20"/>
      <c r="F47" s="21"/>
    </row>
    <row r="48" spans="2:6" ht="28.5" customHeight="1" x14ac:dyDescent="0.2">
      <c r="B48" s="170" t="s">
        <v>78</v>
      </c>
      <c r="C48" s="171"/>
      <c r="D48" s="171"/>
      <c r="E48" s="171"/>
      <c r="F48" s="172"/>
    </row>
    <row r="49" spans="2:6" ht="28.5" customHeight="1" x14ac:dyDescent="0.2">
      <c r="B49" s="162" t="s">
        <v>79</v>
      </c>
      <c r="C49" s="163"/>
      <c r="D49" s="163"/>
      <c r="E49" s="163"/>
      <c r="F49" s="164"/>
    </row>
  </sheetData>
  <mergeCells count="45">
    <mergeCell ref="B19:F19"/>
    <mergeCell ref="B20:F20"/>
    <mergeCell ref="B26:F26"/>
    <mergeCell ref="B27:F27"/>
    <mergeCell ref="B28:F28"/>
    <mergeCell ref="B22:F22"/>
    <mergeCell ref="B23:F23"/>
    <mergeCell ref="B24:F24"/>
    <mergeCell ref="B25:F25"/>
    <mergeCell ref="B21:F21"/>
    <mergeCell ref="B29:F29"/>
    <mergeCell ref="B48:F48"/>
    <mergeCell ref="B30:F30"/>
    <mergeCell ref="B32:F32"/>
    <mergeCell ref="B37:F37"/>
    <mergeCell ref="B33:F33"/>
    <mergeCell ref="B45:F45"/>
    <mergeCell ref="B35:F35"/>
    <mergeCell ref="B36:F36"/>
    <mergeCell ref="B31:F31"/>
    <mergeCell ref="B46:F46"/>
    <mergeCell ref="B34:F34"/>
    <mergeCell ref="B49:F49"/>
    <mergeCell ref="B38:F38"/>
    <mergeCell ref="B39:F39"/>
    <mergeCell ref="B40:F40"/>
    <mergeCell ref="B41:F41"/>
    <mergeCell ref="B42:F42"/>
    <mergeCell ref="B44:F44"/>
    <mergeCell ref="B43:F43"/>
    <mergeCell ref="B13:F13"/>
    <mergeCell ref="B2:F2"/>
    <mergeCell ref="B4:F4"/>
    <mergeCell ref="B7:F7"/>
    <mergeCell ref="B8:F8"/>
    <mergeCell ref="B9:F9"/>
    <mergeCell ref="B10:F10"/>
    <mergeCell ref="B12:F12"/>
    <mergeCell ref="B6:F6"/>
    <mergeCell ref="B11:F11"/>
    <mergeCell ref="B14:F14"/>
    <mergeCell ref="B15:F15"/>
    <mergeCell ref="B16:F16"/>
    <mergeCell ref="B17:F17"/>
    <mergeCell ref="B18:F18"/>
  </mergeCells>
  <pageMargins left="0.7" right="0.7" top="0.75" bottom="0.75" header="0.3" footer="0.3"/>
  <pageSetup orientation="portrait" horizontalDpi="429496729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16EC3-8B00-451C-A9B9-EF9B12D6C872}">
  <dimension ref="A1:AD2695"/>
  <sheetViews>
    <sheetView topLeftCell="A1995" workbookViewId="0">
      <selection activeCell="A1349" sqref="A1349:A2020"/>
    </sheetView>
  </sheetViews>
  <sheetFormatPr baseColWidth="10" defaultRowHeight="12.75" x14ac:dyDescent="0.2"/>
  <cols>
    <col min="19" max="19" width="15.85546875" customWidth="1"/>
    <col min="20" max="20" width="12.28515625" bestFit="1" customWidth="1"/>
    <col min="26" max="30" width="12.28515625" bestFit="1" customWidth="1"/>
  </cols>
  <sheetData>
    <row r="1" spans="1:30" x14ac:dyDescent="0.2">
      <c r="A1" t="s">
        <v>10</v>
      </c>
      <c r="B1" t="s">
        <v>11</v>
      </c>
      <c r="C1" t="s">
        <v>12</v>
      </c>
      <c r="D1" t="s">
        <v>13</v>
      </c>
      <c r="E1" t="s">
        <v>14</v>
      </c>
      <c r="F1" t="s">
        <v>14</v>
      </c>
      <c r="G1" t="s">
        <v>33</v>
      </c>
      <c r="H1" t="s">
        <v>16</v>
      </c>
      <c r="I1" t="s">
        <v>14</v>
      </c>
      <c r="J1" t="s">
        <v>14</v>
      </c>
      <c r="K1" t="s">
        <v>17</v>
      </c>
      <c r="L1" t="s">
        <v>16</v>
      </c>
      <c r="M1" t="s">
        <v>14</v>
      </c>
      <c r="N1" t="s">
        <v>14</v>
      </c>
      <c r="O1" t="s">
        <v>18</v>
      </c>
      <c r="P1" t="s">
        <v>16</v>
      </c>
      <c r="Q1" t="s">
        <v>14</v>
      </c>
      <c r="R1" t="s">
        <v>14</v>
      </c>
      <c r="S1" t="s">
        <v>19</v>
      </c>
      <c r="T1" t="s">
        <v>16</v>
      </c>
      <c r="U1" t="s">
        <v>14</v>
      </c>
      <c r="V1" t="s">
        <v>14</v>
      </c>
      <c r="W1" t="s">
        <v>20</v>
      </c>
      <c r="X1" t="s">
        <v>16</v>
      </c>
      <c r="Z1">
        <v>1</v>
      </c>
      <c r="AA1">
        <v>2</v>
      </c>
      <c r="AB1">
        <v>3</v>
      </c>
      <c r="AC1">
        <v>4</v>
      </c>
      <c r="AD1">
        <v>5</v>
      </c>
    </row>
    <row r="2" spans="1:30" x14ac:dyDescent="0.2">
      <c r="A2">
        <v>1</v>
      </c>
      <c r="B2" t="s">
        <v>82</v>
      </c>
      <c r="C2" t="s">
        <v>753</v>
      </c>
      <c r="D2" t="s">
        <v>1391</v>
      </c>
      <c r="E2">
        <v>6378</v>
      </c>
      <c r="F2">
        <v>6378</v>
      </c>
      <c r="G2" t="s">
        <v>1392</v>
      </c>
      <c r="H2" t="s">
        <v>1393</v>
      </c>
      <c r="I2">
        <v>50000</v>
      </c>
      <c r="J2">
        <v>50000</v>
      </c>
      <c r="K2" t="s">
        <v>1394</v>
      </c>
      <c r="L2" t="s">
        <v>1395</v>
      </c>
      <c r="M2">
        <v>6832</v>
      </c>
      <c r="N2">
        <v>6832</v>
      </c>
      <c r="O2" t="s">
        <v>1398</v>
      </c>
      <c r="P2" t="s">
        <v>1399</v>
      </c>
      <c r="Q2">
        <v>7857</v>
      </c>
      <c r="R2">
        <v>7857</v>
      </c>
      <c r="S2" t="s">
        <v>80</v>
      </c>
      <c r="T2" t="s">
        <v>81</v>
      </c>
      <c r="U2">
        <v>8428</v>
      </c>
      <c r="V2">
        <v>8428</v>
      </c>
      <c r="W2" t="s">
        <v>1396</v>
      </c>
      <c r="X2" t="s">
        <v>1397</v>
      </c>
      <c r="Z2" t="b">
        <f>+E2=F2</f>
        <v>1</v>
      </c>
      <c r="AA2" t="b">
        <f>+I2=J2</f>
        <v>1</v>
      </c>
      <c r="AB2" t="b">
        <f>+M2=N2</f>
        <v>1</v>
      </c>
      <c r="AC2" t="b">
        <f>+Q2=R2</f>
        <v>1</v>
      </c>
      <c r="AD2" t="b">
        <f>+U2=V2</f>
        <v>1</v>
      </c>
    </row>
    <row r="3" spans="1:30" x14ac:dyDescent="0.2">
      <c r="A3">
        <v>2</v>
      </c>
      <c r="B3" t="s">
        <v>83</v>
      </c>
      <c r="C3" t="s">
        <v>754</v>
      </c>
      <c r="D3" t="s">
        <v>1391</v>
      </c>
      <c r="E3">
        <v>3431</v>
      </c>
      <c r="F3">
        <v>3431</v>
      </c>
      <c r="G3" t="s">
        <v>1392</v>
      </c>
      <c r="H3" t="s">
        <v>1393</v>
      </c>
      <c r="I3">
        <v>40000</v>
      </c>
      <c r="J3">
        <v>40000</v>
      </c>
      <c r="K3" t="s">
        <v>1394</v>
      </c>
      <c r="L3" t="s">
        <v>1395</v>
      </c>
      <c r="M3">
        <v>3675</v>
      </c>
      <c r="N3">
        <v>3675</v>
      </c>
      <c r="O3" t="s">
        <v>1398</v>
      </c>
      <c r="P3" t="s">
        <v>1399</v>
      </c>
      <c r="Q3">
        <v>4226</v>
      </c>
      <c r="R3">
        <v>4226</v>
      </c>
      <c r="S3" t="s">
        <v>80</v>
      </c>
      <c r="T3" t="s">
        <v>81</v>
      </c>
      <c r="U3">
        <v>4533</v>
      </c>
      <c r="V3">
        <v>4533</v>
      </c>
      <c r="W3" t="s">
        <v>1396</v>
      </c>
      <c r="X3" t="s">
        <v>1397</v>
      </c>
      <c r="Z3" t="b">
        <f t="shared" ref="Z3:Z66" si="0">+E3=F3</f>
        <v>1</v>
      </c>
      <c r="AA3" t="b">
        <f t="shared" ref="AA3:AA66" si="1">+I3=J3</f>
        <v>1</v>
      </c>
      <c r="AB3" t="b">
        <f t="shared" ref="AB3:AB66" si="2">+M3=N3</f>
        <v>1</v>
      </c>
      <c r="AC3" t="b">
        <f t="shared" ref="AC3:AC66" si="3">+Q3=R3</f>
        <v>1</v>
      </c>
      <c r="AD3" t="b">
        <f t="shared" ref="AD3:AD66" si="4">+U3=V3</f>
        <v>1</v>
      </c>
    </row>
    <row r="4" spans="1:30" x14ac:dyDescent="0.2">
      <c r="A4">
        <v>3</v>
      </c>
      <c r="B4" t="s">
        <v>84</v>
      </c>
      <c r="C4" t="s">
        <v>755</v>
      </c>
      <c r="D4" t="s">
        <v>1391</v>
      </c>
      <c r="E4">
        <v>10291</v>
      </c>
      <c r="F4">
        <v>10291</v>
      </c>
      <c r="G4" t="s">
        <v>1392</v>
      </c>
      <c r="H4" t="s">
        <v>1393</v>
      </c>
      <c r="I4">
        <v>60000</v>
      </c>
      <c r="J4">
        <v>60000</v>
      </c>
      <c r="K4" t="s">
        <v>1394</v>
      </c>
      <c r="L4" t="s">
        <v>1395</v>
      </c>
      <c r="M4">
        <v>11022</v>
      </c>
      <c r="N4">
        <v>11022</v>
      </c>
      <c r="O4" t="s">
        <v>1398</v>
      </c>
      <c r="P4" t="s">
        <v>1399</v>
      </c>
      <c r="Q4">
        <v>12675</v>
      </c>
      <c r="R4">
        <v>12675</v>
      </c>
      <c r="S4" t="s">
        <v>80</v>
      </c>
      <c r="T4" t="s">
        <v>81</v>
      </c>
      <c r="U4">
        <v>13597</v>
      </c>
      <c r="V4">
        <v>13597</v>
      </c>
      <c r="W4" t="s">
        <v>1396</v>
      </c>
      <c r="X4" t="s">
        <v>1397</v>
      </c>
      <c r="Z4" t="b">
        <f t="shared" si="0"/>
        <v>1</v>
      </c>
      <c r="AA4" t="b">
        <f t="shared" si="1"/>
        <v>1</v>
      </c>
      <c r="AB4" t="b">
        <f t="shared" si="2"/>
        <v>1</v>
      </c>
      <c r="AC4" t="b">
        <f t="shared" si="3"/>
        <v>1</v>
      </c>
      <c r="AD4" t="b">
        <f t="shared" si="4"/>
        <v>1</v>
      </c>
    </row>
    <row r="5" spans="1:30" x14ac:dyDescent="0.2">
      <c r="A5">
        <v>4</v>
      </c>
      <c r="B5" t="s">
        <v>85</v>
      </c>
      <c r="C5" t="s">
        <v>756</v>
      </c>
      <c r="D5" t="s">
        <v>1391</v>
      </c>
      <c r="E5">
        <v>19818</v>
      </c>
      <c r="F5">
        <v>19818</v>
      </c>
      <c r="G5" t="s">
        <v>1392</v>
      </c>
      <c r="H5" t="s">
        <v>1393</v>
      </c>
      <c r="I5">
        <v>45000</v>
      </c>
      <c r="J5">
        <v>45000</v>
      </c>
      <c r="K5" t="s">
        <v>1394</v>
      </c>
      <c r="L5" t="s">
        <v>1395</v>
      </c>
      <c r="M5">
        <v>21226</v>
      </c>
      <c r="N5">
        <v>21226</v>
      </c>
      <c r="O5" t="s">
        <v>1398</v>
      </c>
      <c r="P5" t="s">
        <v>1399</v>
      </c>
      <c r="Q5">
        <v>24409</v>
      </c>
      <c r="R5">
        <v>24409</v>
      </c>
      <c r="S5" t="s">
        <v>80</v>
      </c>
      <c r="T5" t="s">
        <v>81</v>
      </c>
      <c r="U5">
        <v>26185</v>
      </c>
      <c r="V5">
        <v>26185</v>
      </c>
      <c r="W5" t="s">
        <v>1396</v>
      </c>
      <c r="X5" t="s">
        <v>1397</v>
      </c>
      <c r="Z5" t="b">
        <f t="shared" si="0"/>
        <v>1</v>
      </c>
      <c r="AA5" t="b">
        <f t="shared" si="1"/>
        <v>1</v>
      </c>
      <c r="AB5" t="b">
        <f t="shared" si="2"/>
        <v>1</v>
      </c>
      <c r="AC5" t="b">
        <f t="shared" si="3"/>
        <v>1</v>
      </c>
      <c r="AD5" t="b">
        <f t="shared" si="4"/>
        <v>1</v>
      </c>
    </row>
    <row r="6" spans="1:30" x14ac:dyDescent="0.2">
      <c r="A6">
        <v>5</v>
      </c>
      <c r="B6" t="s">
        <v>86</v>
      </c>
      <c r="C6" t="s">
        <v>757</v>
      </c>
      <c r="D6" t="s">
        <v>1391</v>
      </c>
      <c r="E6">
        <v>9289</v>
      </c>
      <c r="F6">
        <v>9289</v>
      </c>
      <c r="G6" t="s">
        <v>1392</v>
      </c>
      <c r="H6" t="s">
        <v>1393</v>
      </c>
      <c r="I6">
        <v>80000</v>
      </c>
      <c r="J6">
        <v>80000</v>
      </c>
      <c r="K6" t="s">
        <v>1394</v>
      </c>
      <c r="L6" t="s">
        <v>1395</v>
      </c>
      <c r="M6">
        <v>9949</v>
      </c>
      <c r="N6">
        <v>9949</v>
      </c>
      <c r="O6" t="s">
        <v>1398</v>
      </c>
      <c r="P6" t="s">
        <v>1399</v>
      </c>
      <c r="Q6">
        <v>11442</v>
      </c>
      <c r="R6">
        <v>11442</v>
      </c>
      <c r="S6" t="s">
        <v>80</v>
      </c>
      <c r="T6" t="s">
        <v>81</v>
      </c>
      <c r="U6">
        <v>12274</v>
      </c>
      <c r="V6">
        <v>12274</v>
      </c>
      <c r="W6" t="s">
        <v>1396</v>
      </c>
      <c r="X6" t="s">
        <v>1397</v>
      </c>
      <c r="Z6" t="b">
        <f t="shared" si="0"/>
        <v>1</v>
      </c>
      <c r="AA6" t="b">
        <f t="shared" si="1"/>
        <v>1</v>
      </c>
      <c r="AB6" t="b">
        <f t="shared" si="2"/>
        <v>1</v>
      </c>
      <c r="AC6" t="b">
        <f t="shared" si="3"/>
        <v>1</v>
      </c>
      <c r="AD6" t="b">
        <f t="shared" si="4"/>
        <v>1</v>
      </c>
    </row>
    <row r="7" spans="1:30" x14ac:dyDescent="0.2">
      <c r="A7">
        <v>6</v>
      </c>
      <c r="B7" t="s">
        <v>87</v>
      </c>
      <c r="C7" t="s">
        <v>758</v>
      </c>
      <c r="D7" t="s">
        <v>1391</v>
      </c>
      <c r="E7">
        <v>6597</v>
      </c>
      <c r="F7">
        <v>6597</v>
      </c>
      <c r="G7" t="s">
        <v>1392</v>
      </c>
      <c r="H7" t="s">
        <v>1393</v>
      </c>
      <c r="I7">
        <v>30000</v>
      </c>
      <c r="J7">
        <v>30000</v>
      </c>
      <c r="K7" t="s">
        <v>1394</v>
      </c>
      <c r="L7" t="s">
        <v>1395</v>
      </c>
      <c r="M7">
        <v>7066</v>
      </c>
      <c r="N7">
        <v>7066</v>
      </c>
      <c r="O7" t="s">
        <v>1398</v>
      </c>
      <c r="P7" t="s">
        <v>1399</v>
      </c>
      <c r="Q7">
        <v>8125</v>
      </c>
      <c r="R7">
        <v>8125</v>
      </c>
      <c r="S7" t="s">
        <v>80</v>
      </c>
      <c r="T7" t="s">
        <v>81</v>
      </c>
      <c r="U7">
        <v>8716</v>
      </c>
      <c r="V7">
        <v>8716</v>
      </c>
      <c r="W7" t="s">
        <v>1396</v>
      </c>
      <c r="X7" t="s">
        <v>1397</v>
      </c>
      <c r="Z7" t="b">
        <f t="shared" si="0"/>
        <v>1</v>
      </c>
      <c r="AA7" t="b">
        <f t="shared" si="1"/>
        <v>1</v>
      </c>
      <c r="AB7" t="b">
        <f t="shared" si="2"/>
        <v>1</v>
      </c>
      <c r="AC7" t="b">
        <f t="shared" si="3"/>
        <v>1</v>
      </c>
      <c r="AD7" t="b">
        <f t="shared" si="4"/>
        <v>1</v>
      </c>
    </row>
    <row r="8" spans="1:30" x14ac:dyDescent="0.2">
      <c r="A8">
        <v>7</v>
      </c>
      <c r="B8" t="s">
        <v>88</v>
      </c>
      <c r="C8" t="s">
        <v>759</v>
      </c>
      <c r="D8" t="s">
        <v>1391</v>
      </c>
      <c r="E8">
        <v>67192</v>
      </c>
      <c r="F8">
        <v>67192</v>
      </c>
      <c r="G8" t="s">
        <v>1392</v>
      </c>
      <c r="H8" t="s">
        <v>1393</v>
      </c>
      <c r="I8">
        <v>350000</v>
      </c>
      <c r="J8">
        <v>350000</v>
      </c>
      <c r="K8" t="s">
        <v>1394</v>
      </c>
      <c r="L8" t="s">
        <v>1395</v>
      </c>
      <c r="M8">
        <v>71963</v>
      </c>
      <c r="N8">
        <v>71963</v>
      </c>
      <c r="O8" t="s">
        <v>1398</v>
      </c>
      <c r="P8" t="s">
        <v>1399</v>
      </c>
      <c r="Q8">
        <v>82758</v>
      </c>
      <c r="R8">
        <v>82758</v>
      </c>
      <c r="S8" t="s">
        <v>80</v>
      </c>
      <c r="T8" t="s">
        <v>81</v>
      </c>
      <c r="U8">
        <v>88777</v>
      </c>
      <c r="V8">
        <v>88777</v>
      </c>
      <c r="W8" t="s">
        <v>1396</v>
      </c>
      <c r="X8" t="s">
        <v>1397</v>
      </c>
      <c r="Z8" t="b">
        <f t="shared" si="0"/>
        <v>1</v>
      </c>
      <c r="AA8" t="b">
        <f t="shared" si="1"/>
        <v>1</v>
      </c>
      <c r="AB8" t="b">
        <f t="shared" si="2"/>
        <v>1</v>
      </c>
      <c r="AC8" t="b">
        <f t="shared" si="3"/>
        <v>1</v>
      </c>
      <c r="AD8" t="b">
        <f t="shared" si="4"/>
        <v>1</v>
      </c>
    </row>
    <row r="9" spans="1:30" x14ac:dyDescent="0.2">
      <c r="A9">
        <v>8</v>
      </c>
      <c r="B9" t="s">
        <v>89</v>
      </c>
      <c r="C9" t="s">
        <v>760</v>
      </c>
      <c r="D9" t="s">
        <v>1391</v>
      </c>
      <c r="E9">
        <v>28918</v>
      </c>
      <c r="F9">
        <v>28918</v>
      </c>
      <c r="G9" t="s">
        <v>1392</v>
      </c>
      <c r="H9" t="s">
        <v>1393</v>
      </c>
      <c r="I9">
        <v>350000</v>
      </c>
      <c r="J9">
        <v>350000</v>
      </c>
      <c r="K9" t="s">
        <v>1394</v>
      </c>
      <c r="L9" t="s">
        <v>1395</v>
      </c>
      <c r="M9">
        <v>30972</v>
      </c>
      <c r="N9">
        <v>30972</v>
      </c>
      <c r="O9" t="s">
        <v>1398</v>
      </c>
      <c r="P9" t="s">
        <v>1399</v>
      </c>
      <c r="Q9">
        <v>35617</v>
      </c>
      <c r="R9">
        <v>35617</v>
      </c>
      <c r="S9" t="s">
        <v>80</v>
      </c>
      <c r="T9" t="s">
        <v>81</v>
      </c>
      <c r="U9">
        <v>38208</v>
      </c>
      <c r="V9">
        <v>38208</v>
      </c>
      <c r="W9" t="s">
        <v>1396</v>
      </c>
      <c r="X9" t="s">
        <v>1397</v>
      </c>
      <c r="Z9" t="b">
        <f t="shared" si="0"/>
        <v>1</v>
      </c>
      <c r="AA9" t="b">
        <f t="shared" si="1"/>
        <v>1</v>
      </c>
      <c r="AB9" t="b">
        <f t="shared" si="2"/>
        <v>1</v>
      </c>
      <c r="AC9" t="b">
        <f t="shared" si="3"/>
        <v>1</v>
      </c>
      <c r="AD9" t="b">
        <f t="shared" si="4"/>
        <v>1</v>
      </c>
    </row>
    <row r="10" spans="1:30" x14ac:dyDescent="0.2">
      <c r="A10">
        <v>9</v>
      </c>
      <c r="B10" t="s">
        <v>90</v>
      </c>
      <c r="C10" t="s">
        <v>761</v>
      </c>
      <c r="D10" t="s">
        <v>1391</v>
      </c>
      <c r="E10">
        <v>6361</v>
      </c>
      <c r="F10">
        <v>6361</v>
      </c>
      <c r="G10" t="s">
        <v>1392</v>
      </c>
      <c r="H10" t="s">
        <v>1393</v>
      </c>
      <c r="I10">
        <v>10000</v>
      </c>
      <c r="J10">
        <v>10000</v>
      </c>
      <c r="K10" t="s">
        <v>1394</v>
      </c>
      <c r="L10" t="s">
        <v>1395</v>
      </c>
      <c r="M10">
        <v>6813</v>
      </c>
      <c r="N10">
        <v>6813</v>
      </c>
      <c r="O10" t="s">
        <v>1398</v>
      </c>
      <c r="P10" t="s">
        <v>1399</v>
      </c>
      <c r="Q10">
        <v>7835</v>
      </c>
      <c r="R10">
        <v>7835</v>
      </c>
      <c r="S10" t="s">
        <v>80</v>
      </c>
      <c r="T10" t="s">
        <v>81</v>
      </c>
      <c r="U10">
        <v>8405</v>
      </c>
      <c r="V10">
        <v>8405</v>
      </c>
      <c r="W10" t="s">
        <v>1396</v>
      </c>
      <c r="X10" t="s">
        <v>1397</v>
      </c>
      <c r="Z10" t="b">
        <f t="shared" si="0"/>
        <v>1</v>
      </c>
      <c r="AA10" t="b">
        <f t="shared" si="1"/>
        <v>1</v>
      </c>
      <c r="AB10" t="b">
        <f t="shared" si="2"/>
        <v>1</v>
      </c>
      <c r="AC10" t="b">
        <f t="shared" si="3"/>
        <v>1</v>
      </c>
      <c r="AD10" t="b">
        <f t="shared" si="4"/>
        <v>1</v>
      </c>
    </row>
    <row r="11" spans="1:30" x14ac:dyDescent="0.2">
      <c r="A11">
        <v>10</v>
      </c>
      <c r="B11" t="s">
        <v>91</v>
      </c>
      <c r="C11" t="s">
        <v>762</v>
      </c>
      <c r="D11" t="s">
        <v>1391</v>
      </c>
      <c r="E11">
        <v>8034</v>
      </c>
      <c r="F11">
        <v>8034</v>
      </c>
      <c r="G11" t="s">
        <v>1392</v>
      </c>
      <c r="H11" t="s">
        <v>1393</v>
      </c>
      <c r="I11">
        <v>8000</v>
      </c>
      <c r="J11">
        <v>8000</v>
      </c>
      <c r="K11" t="s">
        <v>1394</v>
      </c>
      <c r="L11" t="s">
        <v>1395</v>
      </c>
      <c r="M11">
        <v>8604</v>
      </c>
      <c r="N11">
        <v>8604</v>
      </c>
      <c r="O11" t="s">
        <v>1398</v>
      </c>
      <c r="P11" t="s">
        <v>1399</v>
      </c>
      <c r="Q11">
        <v>9895</v>
      </c>
      <c r="R11">
        <v>9895</v>
      </c>
      <c r="S11" t="s">
        <v>80</v>
      </c>
      <c r="T11" t="s">
        <v>81</v>
      </c>
      <c r="U11">
        <v>10614</v>
      </c>
      <c r="V11">
        <v>10614</v>
      </c>
      <c r="W11" t="s">
        <v>1396</v>
      </c>
      <c r="X11" t="s">
        <v>1397</v>
      </c>
      <c r="Z11" t="b">
        <f t="shared" si="0"/>
        <v>1</v>
      </c>
      <c r="AA11" t="b">
        <f t="shared" si="1"/>
        <v>1</v>
      </c>
      <c r="AB11" t="b">
        <f t="shared" si="2"/>
        <v>1</v>
      </c>
      <c r="AC11" t="b">
        <f t="shared" si="3"/>
        <v>1</v>
      </c>
      <c r="AD11" t="b">
        <f t="shared" si="4"/>
        <v>1</v>
      </c>
    </row>
    <row r="12" spans="1:30" x14ac:dyDescent="0.2">
      <c r="A12">
        <v>11</v>
      </c>
      <c r="B12" t="s">
        <v>92</v>
      </c>
      <c r="C12" t="s">
        <v>763</v>
      </c>
      <c r="D12" t="s">
        <v>1391</v>
      </c>
      <c r="E12">
        <v>20009</v>
      </c>
      <c r="F12">
        <v>20009</v>
      </c>
      <c r="G12" t="s">
        <v>1392</v>
      </c>
      <c r="H12" t="s">
        <v>1393</v>
      </c>
      <c r="I12">
        <v>12000</v>
      </c>
      <c r="J12">
        <v>12000</v>
      </c>
      <c r="K12" t="s">
        <v>1394</v>
      </c>
      <c r="L12" t="s">
        <v>1395</v>
      </c>
      <c r="M12">
        <v>21430</v>
      </c>
      <c r="N12">
        <v>21430</v>
      </c>
      <c r="O12" t="s">
        <v>1398</v>
      </c>
      <c r="P12" t="s">
        <v>1399</v>
      </c>
      <c r="Q12">
        <v>24644</v>
      </c>
      <c r="R12">
        <v>24644</v>
      </c>
      <c r="S12" t="s">
        <v>80</v>
      </c>
      <c r="T12" t="s">
        <v>81</v>
      </c>
      <c r="U12">
        <v>26437</v>
      </c>
      <c r="V12">
        <v>26437</v>
      </c>
      <c r="W12" t="s">
        <v>1396</v>
      </c>
      <c r="X12" t="s">
        <v>1397</v>
      </c>
      <c r="Z12" t="b">
        <f t="shared" si="0"/>
        <v>1</v>
      </c>
      <c r="AA12" t="b">
        <f t="shared" si="1"/>
        <v>1</v>
      </c>
      <c r="AB12" t="b">
        <f t="shared" si="2"/>
        <v>1</v>
      </c>
      <c r="AC12" t="b">
        <f t="shared" si="3"/>
        <v>1</v>
      </c>
      <c r="AD12" t="b">
        <f t="shared" si="4"/>
        <v>1</v>
      </c>
    </row>
    <row r="13" spans="1:30" x14ac:dyDescent="0.2">
      <c r="A13">
        <v>12</v>
      </c>
      <c r="B13" t="s">
        <v>93</v>
      </c>
      <c r="C13" t="s">
        <v>764</v>
      </c>
      <c r="D13" t="s">
        <v>1391</v>
      </c>
      <c r="E13">
        <v>14802</v>
      </c>
      <c r="F13">
        <v>14802</v>
      </c>
      <c r="G13" t="s">
        <v>1392</v>
      </c>
      <c r="H13" t="s">
        <v>1393</v>
      </c>
      <c r="I13">
        <v>11000</v>
      </c>
      <c r="J13">
        <v>11000</v>
      </c>
      <c r="K13" t="s">
        <v>1394</v>
      </c>
      <c r="L13" t="s">
        <v>1395</v>
      </c>
      <c r="M13">
        <v>15854</v>
      </c>
      <c r="N13">
        <v>15854</v>
      </c>
      <c r="O13" t="s">
        <v>1398</v>
      </c>
      <c r="P13" t="s">
        <v>1399</v>
      </c>
      <c r="Q13">
        <v>18232</v>
      </c>
      <c r="R13">
        <v>18232</v>
      </c>
      <c r="S13" t="s">
        <v>80</v>
      </c>
      <c r="T13" t="s">
        <v>81</v>
      </c>
      <c r="U13">
        <v>19558</v>
      </c>
      <c r="V13">
        <v>19558</v>
      </c>
      <c r="W13" t="s">
        <v>1396</v>
      </c>
      <c r="X13" t="s">
        <v>1397</v>
      </c>
      <c r="Z13" t="b">
        <f t="shared" si="0"/>
        <v>1</v>
      </c>
      <c r="AA13" t="b">
        <f t="shared" si="1"/>
        <v>1</v>
      </c>
      <c r="AB13" t="b">
        <f t="shared" si="2"/>
        <v>1</v>
      </c>
      <c r="AC13" t="b">
        <f t="shared" si="3"/>
        <v>1</v>
      </c>
      <c r="AD13" t="b">
        <f t="shared" si="4"/>
        <v>1</v>
      </c>
    </row>
    <row r="14" spans="1:30" x14ac:dyDescent="0.2">
      <c r="A14">
        <v>13</v>
      </c>
      <c r="B14" t="s">
        <v>94</v>
      </c>
      <c r="C14" t="s">
        <v>765</v>
      </c>
      <c r="D14" t="s">
        <v>1391</v>
      </c>
      <c r="E14">
        <v>25830</v>
      </c>
      <c r="F14">
        <v>25830</v>
      </c>
      <c r="G14" t="s">
        <v>1392</v>
      </c>
      <c r="H14" t="s">
        <v>1393</v>
      </c>
      <c r="I14">
        <v>20000</v>
      </c>
      <c r="J14">
        <v>20000</v>
      </c>
      <c r="K14" t="s">
        <v>1394</v>
      </c>
      <c r="L14" t="s">
        <v>1395</v>
      </c>
      <c r="M14">
        <v>27664</v>
      </c>
      <c r="N14">
        <v>27664</v>
      </c>
      <c r="O14" t="s">
        <v>1398</v>
      </c>
      <c r="P14" t="s">
        <v>1399</v>
      </c>
      <c r="Q14">
        <v>31814</v>
      </c>
      <c r="R14">
        <v>31814</v>
      </c>
      <c r="S14" t="s">
        <v>80</v>
      </c>
      <c r="T14" t="s">
        <v>81</v>
      </c>
      <c r="U14">
        <v>34128</v>
      </c>
      <c r="V14">
        <v>34128</v>
      </c>
      <c r="W14" t="s">
        <v>1396</v>
      </c>
      <c r="X14" t="s">
        <v>1397</v>
      </c>
      <c r="Z14" t="b">
        <f t="shared" si="0"/>
        <v>1</v>
      </c>
      <c r="AA14" t="b">
        <f t="shared" si="1"/>
        <v>1</v>
      </c>
      <c r="AB14" t="b">
        <f t="shared" si="2"/>
        <v>1</v>
      </c>
      <c r="AC14" t="b">
        <f t="shared" si="3"/>
        <v>1</v>
      </c>
      <c r="AD14" t="b">
        <f t="shared" si="4"/>
        <v>1</v>
      </c>
    </row>
    <row r="15" spans="1:30" x14ac:dyDescent="0.2">
      <c r="A15">
        <v>14</v>
      </c>
      <c r="B15" t="s">
        <v>95</v>
      </c>
      <c r="C15" t="s">
        <v>766</v>
      </c>
      <c r="D15" t="s">
        <v>1391</v>
      </c>
      <c r="E15">
        <v>38112</v>
      </c>
      <c r="F15">
        <v>38112</v>
      </c>
      <c r="G15" t="s">
        <v>1392</v>
      </c>
      <c r="H15" t="s">
        <v>1393</v>
      </c>
      <c r="I15">
        <v>25000</v>
      </c>
      <c r="J15">
        <v>25000</v>
      </c>
      <c r="K15" t="s">
        <v>1394</v>
      </c>
      <c r="L15" t="s">
        <v>1395</v>
      </c>
      <c r="M15">
        <v>40818</v>
      </c>
      <c r="N15">
        <v>40818</v>
      </c>
      <c r="O15" t="s">
        <v>1398</v>
      </c>
      <c r="P15" t="s">
        <v>1399</v>
      </c>
      <c r="Q15">
        <v>46941</v>
      </c>
      <c r="R15">
        <v>46941</v>
      </c>
      <c r="S15" t="s">
        <v>80</v>
      </c>
      <c r="T15" t="s">
        <v>81</v>
      </c>
      <c r="U15">
        <v>50355</v>
      </c>
      <c r="V15">
        <v>50355</v>
      </c>
      <c r="W15" t="s">
        <v>1396</v>
      </c>
      <c r="X15" t="s">
        <v>1397</v>
      </c>
      <c r="Z15" t="b">
        <f t="shared" si="0"/>
        <v>1</v>
      </c>
      <c r="AA15" t="b">
        <f t="shared" si="1"/>
        <v>1</v>
      </c>
      <c r="AB15" t="b">
        <f t="shared" si="2"/>
        <v>1</v>
      </c>
      <c r="AC15" t="b">
        <f t="shared" si="3"/>
        <v>1</v>
      </c>
      <c r="AD15" t="b">
        <f t="shared" si="4"/>
        <v>1</v>
      </c>
    </row>
    <row r="16" spans="1:30" x14ac:dyDescent="0.2">
      <c r="A16">
        <v>15</v>
      </c>
      <c r="B16" t="s">
        <v>96</v>
      </c>
      <c r="C16" t="s">
        <v>767</v>
      </c>
      <c r="D16" t="s">
        <v>1391</v>
      </c>
      <c r="E16">
        <v>34451</v>
      </c>
      <c r="F16">
        <v>34451</v>
      </c>
      <c r="G16" t="s">
        <v>1392</v>
      </c>
      <c r="H16" t="s">
        <v>1393</v>
      </c>
      <c r="I16">
        <v>70000</v>
      </c>
      <c r="J16">
        <v>70000</v>
      </c>
      <c r="K16" t="s">
        <v>1394</v>
      </c>
      <c r="L16" t="s">
        <v>1395</v>
      </c>
      <c r="M16">
        <v>36897</v>
      </c>
      <c r="N16">
        <v>36897</v>
      </c>
      <c r="O16" t="s">
        <v>1398</v>
      </c>
      <c r="P16" t="s">
        <v>1399</v>
      </c>
      <c r="Q16">
        <v>42432</v>
      </c>
      <c r="R16">
        <v>42432</v>
      </c>
      <c r="S16" t="s">
        <v>80</v>
      </c>
      <c r="T16" t="s">
        <v>81</v>
      </c>
      <c r="U16">
        <v>45518</v>
      </c>
      <c r="V16">
        <v>45518</v>
      </c>
      <c r="W16" t="s">
        <v>1396</v>
      </c>
      <c r="X16" t="s">
        <v>1397</v>
      </c>
      <c r="Z16" t="b">
        <f t="shared" si="0"/>
        <v>1</v>
      </c>
      <c r="AA16" t="b">
        <f t="shared" si="1"/>
        <v>1</v>
      </c>
      <c r="AB16" t="b">
        <f t="shared" si="2"/>
        <v>1</v>
      </c>
      <c r="AC16" t="b">
        <f t="shared" si="3"/>
        <v>1</v>
      </c>
      <c r="AD16" t="b">
        <f t="shared" si="4"/>
        <v>1</v>
      </c>
    </row>
    <row r="17" spans="1:30" x14ac:dyDescent="0.2">
      <c r="A17">
        <v>16</v>
      </c>
      <c r="B17" t="s">
        <v>97</v>
      </c>
      <c r="C17" t="s">
        <v>768</v>
      </c>
      <c r="D17" t="s">
        <v>1391</v>
      </c>
      <c r="G17" t="s">
        <v>1392</v>
      </c>
      <c r="H17" t="s">
        <v>1393</v>
      </c>
      <c r="I17">
        <v>150000</v>
      </c>
      <c r="J17">
        <v>150000</v>
      </c>
      <c r="K17" t="s">
        <v>1394</v>
      </c>
      <c r="L17" t="s">
        <v>1395</v>
      </c>
      <c r="M17">
        <v>102720</v>
      </c>
      <c r="N17">
        <v>102720</v>
      </c>
      <c r="O17" t="s">
        <v>1398</v>
      </c>
      <c r="P17" t="s">
        <v>1399</v>
      </c>
      <c r="Q17">
        <v>118128</v>
      </c>
      <c r="R17">
        <v>118128</v>
      </c>
      <c r="S17" t="s">
        <v>80</v>
      </c>
      <c r="T17" t="s">
        <v>81</v>
      </c>
      <c r="U17">
        <v>123900</v>
      </c>
      <c r="V17">
        <v>123900</v>
      </c>
      <c r="W17" t="s">
        <v>1396</v>
      </c>
      <c r="X17" t="s">
        <v>1397</v>
      </c>
      <c r="Z17" t="b">
        <f t="shared" si="0"/>
        <v>1</v>
      </c>
      <c r="AA17" t="b">
        <f t="shared" si="1"/>
        <v>1</v>
      </c>
      <c r="AB17" t="b">
        <f t="shared" si="2"/>
        <v>1</v>
      </c>
      <c r="AC17" t="b">
        <f t="shared" si="3"/>
        <v>1</v>
      </c>
      <c r="AD17" t="b">
        <f t="shared" si="4"/>
        <v>1</v>
      </c>
    </row>
    <row r="18" spans="1:30" x14ac:dyDescent="0.2">
      <c r="A18">
        <v>17</v>
      </c>
      <c r="B18" t="s">
        <v>98</v>
      </c>
      <c r="C18" t="s">
        <v>769</v>
      </c>
      <c r="D18" t="s">
        <v>1391</v>
      </c>
      <c r="G18" t="s">
        <v>1392</v>
      </c>
      <c r="H18" t="s">
        <v>1393</v>
      </c>
      <c r="I18">
        <v>500000</v>
      </c>
      <c r="J18">
        <v>500000</v>
      </c>
      <c r="K18" t="s">
        <v>1394</v>
      </c>
      <c r="L18" t="s">
        <v>1395</v>
      </c>
      <c r="M18">
        <v>155150</v>
      </c>
      <c r="N18">
        <v>155150</v>
      </c>
      <c r="O18" t="s">
        <v>1398</v>
      </c>
      <c r="P18" t="s">
        <v>1399</v>
      </c>
      <c r="Q18">
        <v>178423</v>
      </c>
      <c r="R18">
        <v>178423</v>
      </c>
      <c r="S18" t="s">
        <v>80</v>
      </c>
      <c r="T18" t="s">
        <v>81</v>
      </c>
      <c r="U18">
        <v>156500</v>
      </c>
      <c r="V18">
        <v>156500</v>
      </c>
      <c r="W18" t="s">
        <v>1396</v>
      </c>
      <c r="X18" t="s">
        <v>1397</v>
      </c>
      <c r="Z18" t="b">
        <f t="shared" si="0"/>
        <v>1</v>
      </c>
      <c r="AA18" t="b">
        <f t="shared" si="1"/>
        <v>1</v>
      </c>
      <c r="AB18" t="b">
        <f t="shared" si="2"/>
        <v>1</v>
      </c>
      <c r="AC18" t="b">
        <f t="shared" si="3"/>
        <v>1</v>
      </c>
      <c r="AD18" t="b">
        <f t="shared" si="4"/>
        <v>1</v>
      </c>
    </row>
    <row r="19" spans="1:30" x14ac:dyDescent="0.2">
      <c r="A19">
        <v>18</v>
      </c>
      <c r="B19" t="s">
        <v>99</v>
      </c>
      <c r="C19" t="s">
        <v>770</v>
      </c>
      <c r="D19" t="s">
        <v>1391</v>
      </c>
      <c r="E19">
        <v>55193</v>
      </c>
      <c r="F19">
        <v>55193</v>
      </c>
      <c r="G19" t="s">
        <v>1392</v>
      </c>
      <c r="H19" t="s">
        <v>1393</v>
      </c>
      <c r="I19">
        <v>120000</v>
      </c>
      <c r="J19">
        <v>120000</v>
      </c>
      <c r="K19" t="s">
        <v>1394</v>
      </c>
      <c r="L19" t="s">
        <v>1395</v>
      </c>
      <c r="M19">
        <v>59113</v>
      </c>
      <c r="N19">
        <v>59113</v>
      </c>
      <c r="O19" t="s">
        <v>1398</v>
      </c>
      <c r="P19" t="s">
        <v>1399</v>
      </c>
      <c r="Q19">
        <v>67980</v>
      </c>
      <c r="R19">
        <v>67980</v>
      </c>
      <c r="S19" t="s">
        <v>80</v>
      </c>
      <c r="T19" t="s">
        <v>81</v>
      </c>
      <c r="U19">
        <v>72925</v>
      </c>
      <c r="V19">
        <v>72925</v>
      </c>
      <c r="W19" t="s">
        <v>1396</v>
      </c>
      <c r="X19" t="s">
        <v>1397</v>
      </c>
      <c r="Z19" t="b">
        <f t="shared" si="0"/>
        <v>1</v>
      </c>
      <c r="AA19" t="b">
        <f t="shared" si="1"/>
        <v>1</v>
      </c>
      <c r="AB19" t="b">
        <f t="shared" si="2"/>
        <v>1</v>
      </c>
      <c r="AC19" t="b">
        <f t="shared" si="3"/>
        <v>1</v>
      </c>
      <c r="AD19" t="b">
        <f t="shared" si="4"/>
        <v>1</v>
      </c>
    </row>
    <row r="20" spans="1:30" x14ac:dyDescent="0.2">
      <c r="A20">
        <v>19</v>
      </c>
      <c r="B20" t="s">
        <v>100</v>
      </c>
      <c r="C20" t="s">
        <v>771</v>
      </c>
      <c r="D20" t="s">
        <v>1391</v>
      </c>
      <c r="E20">
        <v>5975</v>
      </c>
      <c r="F20">
        <v>5975</v>
      </c>
      <c r="G20" t="s">
        <v>1392</v>
      </c>
      <c r="H20" t="s">
        <v>1393</v>
      </c>
      <c r="I20">
        <v>12000</v>
      </c>
      <c r="J20">
        <v>12000</v>
      </c>
      <c r="K20" t="s">
        <v>1394</v>
      </c>
      <c r="L20" t="s">
        <v>1395</v>
      </c>
      <c r="M20">
        <v>6399</v>
      </c>
      <c r="N20">
        <v>6399</v>
      </c>
      <c r="O20" t="s">
        <v>1398</v>
      </c>
      <c r="P20" t="s">
        <v>1399</v>
      </c>
      <c r="Q20">
        <v>7359</v>
      </c>
      <c r="R20">
        <v>7359</v>
      </c>
      <c r="S20" t="s">
        <v>80</v>
      </c>
      <c r="T20" t="s">
        <v>81</v>
      </c>
      <c r="U20">
        <v>7894</v>
      </c>
      <c r="V20">
        <v>7894</v>
      </c>
      <c r="W20" t="s">
        <v>1396</v>
      </c>
      <c r="X20" t="s">
        <v>1397</v>
      </c>
      <c r="Z20" t="b">
        <f t="shared" si="0"/>
        <v>1</v>
      </c>
      <c r="AA20" t="b">
        <f t="shared" si="1"/>
        <v>1</v>
      </c>
      <c r="AB20" t="b">
        <f t="shared" si="2"/>
        <v>1</v>
      </c>
      <c r="AC20" t="b">
        <f t="shared" si="3"/>
        <v>1</v>
      </c>
      <c r="AD20" t="b">
        <f t="shared" si="4"/>
        <v>1</v>
      </c>
    </row>
    <row r="21" spans="1:30" x14ac:dyDescent="0.2">
      <c r="A21">
        <v>20</v>
      </c>
      <c r="B21" t="s">
        <v>101</v>
      </c>
      <c r="C21" t="s">
        <v>772</v>
      </c>
      <c r="D21" t="s">
        <v>1391</v>
      </c>
      <c r="E21">
        <v>7925</v>
      </c>
      <c r="F21">
        <v>7925</v>
      </c>
      <c r="G21" t="s">
        <v>1392</v>
      </c>
      <c r="H21" t="s">
        <v>1393</v>
      </c>
      <c r="I21">
        <v>10000</v>
      </c>
      <c r="J21">
        <v>10000</v>
      </c>
      <c r="K21" t="s">
        <v>1394</v>
      </c>
      <c r="L21" t="s">
        <v>1395</v>
      </c>
      <c r="M21">
        <v>8488</v>
      </c>
      <c r="N21">
        <v>8488</v>
      </c>
      <c r="O21" t="s">
        <v>1398</v>
      </c>
      <c r="P21" t="s">
        <v>1399</v>
      </c>
      <c r="Q21">
        <v>9761</v>
      </c>
      <c r="R21">
        <v>9761</v>
      </c>
      <c r="S21" t="s">
        <v>80</v>
      </c>
      <c r="T21" t="s">
        <v>81</v>
      </c>
      <c r="U21">
        <v>10471</v>
      </c>
      <c r="V21">
        <v>10471</v>
      </c>
      <c r="W21" t="s">
        <v>1396</v>
      </c>
      <c r="X21" t="s">
        <v>1397</v>
      </c>
      <c r="Z21" t="b">
        <f t="shared" si="0"/>
        <v>1</v>
      </c>
      <c r="AA21" t="b">
        <f t="shared" si="1"/>
        <v>1</v>
      </c>
      <c r="AB21" t="b">
        <f t="shared" si="2"/>
        <v>1</v>
      </c>
      <c r="AC21" t="b">
        <f t="shared" si="3"/>
        <v>1</v>
      </c>
      <c r="AD21" t="b">
        <f t="shared" si="4"/>
        <v>1</v>
      </c>
    </row>
    <row r="22" spans="1:30" x14ac:dyDescent="0.2">
      <c r="A22">
        <v>21</v>
      </c>
      <c r="B22" t="s">
        <v>102</v>
      </c>
      <c r="C22" t="s">
        <v>773</v>
      </c>
      <c r="D22" t="s">
        <v>1391</v>
      </c>
      <c r="E22">
        <v>18733</v>
      </c>
      <c r="F22">
        <v>18733</v>
      </c>
      <c r="G22" t="s">
        <v>1392</v>
      </c>
      <c r="H22" t="s">
        <v>1393</v>
      </c>
      <c r="I22">
        <v>15000</v>
      </c>
      <c r="J22">
        <v>15000</v>
      </c>
      <c r="K22" t="s">
        <v>1394</v>
      </c>
      <c r="L22" t="s">
        <v>1395</v>
      </c>
      <c r="M22">
        <v>20064</v>
      </c>
      <c r="N22">
        <v>20064</v>
      </c>
      <c r="O22" t="s">
        <v>1398</v>
      </c>
      <c r="P22" t="s">
        <v>1399</v>
      </c>
      <c r="Q22">
        <v>23073</v>
      </c>
      <c r="R22">
        <v>23073</v>
      </c>
      <c r="S22" t="s">
        <v>80</v>
      </c>
      <c r="T22" t="s">
        <v>81</v>
      </c>
      <c r="U22">
        <v>24752</v>
      </c>
      <c r="V22">
        <v>24752</v>
      </c>
      <c r="W22" t="s">
        <v>1396</v>
      </c>
      <c r="X22" t="s">
        <v>1397</v>
      </c>
      <c r="Z22" t="b">
        <f t="shared" si="0"/>
        <v>1</v>
      </c>
      <c r="AA22" t="b">
        <f t="shared" si="1"/>
        <v>1</v>
      </c>
      <c r="AB22" t="b">
        <f t="shared" si="2"/>
        <v>1</v>
      </c>
      <c r="AC22" t="b">
        <f t="shared" si="3"/>
        <v>1</v>
      </c>
      <c r="AD22" t="b">
        <f t="shared" si="4"/>
        <v>1</v>
      </c>
    </row>
    <row r="23" spans="1:30" x14ac:dyDescent="0.2">
      <c r="A23">
        <v>22</v>
      </c>
      <c r="B23" t="s">
        <v>103</v>
      </c>
      <c r="C23" t="s">
        <v>774</v>
      </c>
      <c r="D23" t="s">
        <v>1391</v>
      </c>
      <c r="E23">
        <v>13210</v>
      </c>
      <c r="F23">
        <v>13210</v>
      </c>
      <c r="G23" t="s">
        <v>1392</v>
      </c>
      <c r="H23" t="s">
        <v>1393</v>
      </c>
      <c r="I23">
        <v>14000</v>
      </c>
      <c r="J23">
        <v>14000</v>
      </c>
      <c r="K23" t="s">
        <v>1394</v>
      </c>
      <c r="L23" t="s">
        <v>1395</v>
      </c>
      <c r="M23">
        <v>14148</v>
      </c>
      <c r="N23">
        <v>14148</v>
      </c>
      <c r="O23" t="s">
        <v>1398</v>
      </c>
      <c r="P23" t="s">
        <v>1399</v>
      </c>
      <c r="Q23">
        <v>16271</v>
      </c>
      <c r="R23">
        <v>16271</v>
      </c>
      <c r="S23" t="s">
        <v>80</v>
      </c>
      <c r="T23" t="s">
        <v>81</v>
      </c>
      <c r="U23">
        <v>17454</v>
      </c>
      <c r="V23">
        <v>17454</v>
      </c>
      <c r="W23" t="s">
        <v>1396</v>
      </c>
      <c r="X23" t="s">
        <v>1397</v>
      </c>
      <c r="Z23" t="b">
        <f t="shared" si="0"/>
        <v>1</v>
      </c>
      <c r="AA23" t="b">
        <f t="shared" si="1"/>
        <v>1</v>
      </c>
      <c r="AB23" t="b">
        <f t="shared" si="2"/>
        <v>1</v>
      </c>
      <c r="AC23" t="b">
        <f t="shared" si="3"/>
        <v>1</v>
      </c>
      <c r="AD23" t="b">
        <f t="shared" si="4"/>
        <v>1</v>
      </c>
    </row>
    <row r="24" spans="1:30" x14ac:dyDescent="0.2">
      <c r="A24">
        <v>23</v>
      </c>
      <c r="B24" t="s">
        <v>104</v>
      </c>
      <c r="C24" t="s">
        <v>775</v>
      </c>
      <c r="D24" t="s">
        <v>1391</v>
      </c>
      <c r="E24">
        <v>16465</v>
      </c>
      <c r="F24">
        <v>16465</v>
      </c>
      <c r="G24" t="s">
        <v>1392</v>
      </c>
      <c r="H24" t="s">
        <v>1393</v>
      </c>
      <c r="I24">
        <v>20000</v>
      </c>
      <c r="J24">
        <v>20000</v>
      </c>
      <c r="K24" t="s">
        <v>1394</v>
      </c>
      <c r="L24" t="s">
        <v>1395</v>
      </c>
      <c r="M24">
        <v>17634</v>
      </c>
      <c r="N24">
        <v>17634</v>
      </c>
      <c r="O24" t="s">
        <v>1398</v>
      </c>
      <c r="P24" t="s">
        <v>1399</v>
      </c>
      <c r="Q24">
        <v>20279</v>
      </c>
      <c r="R24">
        <v>20279</v>
      </c>
      <c r="S24" t="s">
        <v>80</v>
      </c>
      <c r="T24" t="s">
        <v>81</v>
      </c>
      <c r="U24">
        <v>21754</v>
      </c>
      <c r="V24">
        <v>21754</v>
      </c>
      <c r="W24" t="s">
        <v>1396</v>
      </c>
      <c r="X24" t="s">
        <v>1397</v>
      </c>
      <c r="Z24" t="b">
        <f t="shared" si="0"/>
        <v>1</v>
      </c>
      <c r="AA24" t="b">
        <f t="shared" si="1"/>
        <v>1</v>
      </c>
      <c r="AB24" t="b">
        <f t="shared" si="2"/>
        <v>1</v>
      </c>
      <c r="AC24" t="b">
        <f t="shared" si="3"/>
        <v>1</v>
      </c>
      <c r="AD24" t="b">
        <f t="shared" si="4"/>
        <v>1</v>
      </c>
    </row>
    <row r="25" spans="1:30" x14ac:dyDescent="0.2">
      <c r="A25">
        <v>24</v>
      </c>
      <c r="B25" t="s">
        <v>105</v>
      </c>
      <c r="C25" t="s">
        <v>776</v>
      </c>
      <c r="D25" t="s">
        <v>1391</v>
      </c>
      <c r="E25">
        <v>58958</v>
      </c>
      <c r="F25">
        <v>58958</v>
      </c>
      <c r="G25" t="s">
        <v>1392</v>
      </c>
      <c r="H25" t="s">
        <v>1393</v>
      </c>
      <c r="I25">
        <v>150000</v>
      </c>
      <c r="J25">
        <v>150000</v>
      </c>
      <c r="K25" t="s">
        <v>1394</v>
      </c>
      <c r="L25" t="s">
        <v>1395</v>
      </c>
      <c r="M25">
        <v>63145</v>
      </c>
      <c r="N25">
        <v>63145</v>
      </c>
      <c r="O25" t="s">
        <v>1398</v>
      </c>
      <c r="P25" t="s">
        <v>1399</v>
      </c>
      <c r="Q25">
        <v>72617</v>
      </c>
      <c r="R25">
        <v>72617</v>
      </c>
      <c r="S25" t="s">
        <v>80</v>
      </c>
      <c r="T25" t="s">
        <v>81</v>
      </c>
      <c r="U25">
        <v>77899</v>
      </c>
      <c r="V25">
        <v>77899</v>
      </c>
      <c r="W25" t="s">
        <v>1396</v>
      </c>
      <c r="X25" t="s">
        <v>1397</v>
      </c>
      <c r="Z25" t="b">
        <f t="shared" si="0"/>
        <v>1</v>
      </c>
      <c r="AA25" t="b">
        <f t="shared" si="1"/>
        <v>1</v>
      </c>
      <c r="AB25" t="b">
        <f t="shared" si="2"/>
        <v>1</v>
      </c>
      <c r="AC25" t="b">
        <f t="shared" si="3"/>
        <v>1</v>
      </c>
      <c r="AD25" t="b">
        <f t="shared" si="4"/>
        <v>1</v>
      </c>
    </row>
    <row r="26" spans="1:30" x14ac:dyDescent="0.2">
      <c r="A26">
        <v>25</v>
      </c>
      <c r="B26" t="s">
        <v>106</v>
      </c>
      <c r="C26" t="s">
        <v>777</v>
      </c>
      <c r="D26" t="s">
        <v>1391</v>
      </c>
      <c r="E26">
        <v>83490</v>
      </c>
      <c r="F26">
        <v>83490</v>
      </c>
      <c r="G26" t="s">
        <v>1392</v>
      </c>
      <c r="H26" t="s">
        <v>1393</v>
      </c>
      <c r="I26">
        <v>280000</v>
      </c>
      <c r="J26">
        <v>280000</v>
      </c>
      <c r="K26" t="s">
        <v>1394</v>
      </c>
      <c r="L26" t="s">
        <v>1395</v>
      </c>
      <c r="M26">
        <v>89334</v>
      </c>
      <c r="N26">
        <v>89334</v>
      </c>
      <c r="O26" t="s">
        <v>1398</v>
      </c>
      <c r="P26" t="s">
        <v>1399</v>
      </c>
      <c r="Q26">
        <v>102734</v>
      </c>
      <c r="R26">
        <v>102734</v>
      </c>
      <c r="S26" t="s">
        <v>80</v>
      </c>
      <c r="T26" t="s">
        <v>81</v>
      </c>
      <c r="U26">
        <v>110207</v>
      </c>
      <c r="V26">
        <v>110207</v>
      </c>
      <c r="W26" t="s">
        <v>1396</v>
      </c>
      <c r="X26" t="s">
        <v>1397</v>
      </c>
      <c r="Z26" t="b">
        <f t="shared" si="0"/>
        <v>1</v>
      </c>
      <c r="AA26" t="b">
        <f t="shared" si="1"/>
        <v>1</v>
      </c>
      <c r="AB26" t="b">
        <f t="shared" si="2"/>
        <v>1</v>
      </c>
      <c r="AC26" t="b">
        <f t="shared" si="3"/>
        <v>1</v>
      </c>
      <c r="AD26" t="b">
        <f t="shared" si="4"/>
        <v>1</v>
      </c>
    </row>
    <row r="27" spans="1:30" x14ac:dyDescent="0.2">
      <c r="A27">
        <v>26</v>
      </c>
      <c r="B27" t="s">
        <v>107</v>
      </c>
      <c r="C27" t="s">
        <v>778</v>
      </c>
      <c r="D27" t="s">
        <v>1391</v>
      </c>
      <c r="E27">
        <v>254605</v>
      </c>
      <c r="F27">
        <v>254605</v>
      </c>
      <c r="G27" t="s">
        <v>1392</v>
      </c>
      <c r="H27" t="s">
        <v>1393</v>
      </c>
      <c r="I27">
        <v>550000</v>
      </c>
      <c r="J27">
        <v>550000</v>
      </c>
      <c r="K27" t="s">
        <v>1394</v>
      </c>
      <c r="L27" t="s">
        <v>1395</v>
      </c>
      <c r="M27">
        <v>272427</v>
      </c>
      <c r="N27">
        <v>272427</v>
      </c>
      <c r="O27" t="s">
        <v>1398</v>
      </c>
      <c r="P27" t="s">
        <v>1399</v>
      </c>
      <c r="Q27">
        <v>313291</v>
      </c>
      <c r="R27">
        <v>313291</v>
      </c>
      <c r="S27" t="s">
        <v>80</v>
      </c>
      <c r="T27" t="s">
        <v>81</v>
      </c>
      <c r="W27" t="s">
        <v>1396</v>
      </c>
      <c r="X27" t="s">
        <v>1397</v>
      </c>
      <c r="Z27" t="b">
        <f t="shared" si="0"/>
        <v>1</v>
      </c>
      <c r="AA27" t="b">
        <f t="shared" si="1"/>
        <v>1</v>
      </c>
      <c r="AB27" t="b">
        <f t="shared" si="2"/>
        <v>1</v>
      </c>
      <c r="AC27" t="b">
        <f t="shared" si="3"/>
        <v>1</v>
      </c>
      <c r="AD27" t="b">
        <f t="shared" si="4"/>
        <v>1</v>
      </c>
    </row>
    <row r="28" spans="1:30" x14ac:dyDescent="0.2">
      <c r="A28">
        <v>27</v>
      </c>
      <c r="B28" t="s">
        <v>108</v>
      </c>
      <c r="C28" t="s">
        <v>779</v>
      </c>
      <c r="D28" t="s">
        <v>1391</v>
      </c>
      <c r="E28">
        <v>5833</v>
      </c>
      <c r="F28">
        <v>5833</v>
      </c>
      <c r="G28" t="s">
        <v>1392</v>
      </c>
      <c r="H28" t="s">
        <v>1393</v>
      </c>
      <c r="I28">
        <v>5000</v>
      </c>
      <c r="J28">
        <v>5000</v>
      </c>
      <c r="K28" t="s">
        <v>1394</v>
      </c>
      <c r="L28" t="s">
        <v>1395</v>
      </c>
      <c r="M28">
        <v>6247</v>
      </c>
      <c r="N28">
        <v>6247</v>
      </c>
      <c r="O28" t="s">
        <v>1398</v>
      </c>
      <c r="P28" t="s">
        <v>1399</v>
      </c>
      <c r="Q28">
        <v>7184</v>
      </c>
      <c r="R28">
        <v>7184</v>
      </c>
      <c r="S28" t="s">
        <v>80</v>
      </c>
      <c r="T28" t="s">
        <v>81</v>
      </c>
      <c r="U28">
        <v>7707</v>
      </c>
      <c r="V28">
        <v>7707</v>
      </c>
      <c r="W28" t="s">
        <v>1396</v>
      </c>
      <c r="X28" t="s">
        <v>1397</v>
      </c>
      <c r="Z28" t="b">
        <f t="shared" si="0"/>
        <v>1</v>
      </c>
      <c r="AA28" t="b">
        <f t="shared" si="1"/>
        <v>1</v>
      </c>
      <c r="AB28" t="b">
        <f t="shared" si="2"/>
        <v>1</v>
      </c>
      <c r="AC28" t="b">
        <f t="shared" si="3"/>
        <v>1</v>
      </c>
      <c r="AD28" t="b">
        <f t="shared" si="4"/>
        <v>1</v>
      </c>
    </row>
    <row r="29" spans="1:30" x14ac:dyDescent="0.2">
      <c r="A29">
        <v>28</v>
      </c>
      <c r="B29" t="s">
        <v>109</v>
      </c>
      <c r="C29" t="s">
        <v>780</v>
      </c>
      <c r="D29" t="s">
        <v>1391</v>
      </c>
      <c r="E29">
        <v>128331</v>
      </c>
      <c r="F29">
        <v>128331</v>
      </c>
      <c r="G29" t="s">
        <v>1392</v>
      </c>
      <c r="H29" t="s">
        <v>1393</v>
      </c>
      <c r="I29">
        <v>1500000</v>
      </c>
      <c r="J29">
        <v>1500000</v>
      </c>
      <c r="K29" t="s">
        <v>1394</v>
      </c>
      <c r="L29" t="s">
        <v>1395</v>
      </c>
      <c r="M29">
        <v>137445</v>
      </c>
      <c r="N29">
        <v>137445</v>
      </c>
      <c r="O29" t="s">
        <v>1398</v>
      </c>
      <c r="P29" t="s">
        <v>1399</v>
      </c>
      <c r="Q29">
        <v>158061</v>
      </c>
      <c r="R29">
        <v>158061</v>
      </c>
      <c r="S29" t="s">
        <v>80</v>
      </c>
      <c r="T29" t="s">
        <v>81</v>
      </c>
      <c r="U29">
        <v>169558</v>
      </c>
      <c r="V29">
        <v>169558</v>
      </c>
      <c r="W29" t="s">
        <v>1396</v>
      </c>
      <c r="X29" t="s">
        <v>1397</v>
      </c>
      <c r="Z29" t="b">
        <f t="shared" si="0"/>
        <v>1</v>
      </c>
      <c r="AA29" t="b">
        <f t="shared" si="1"/>
        <v>1</v>
      </c>
      <c r="AB29" t="b">
        <f t="shared" si="2"/>
        <v>1</v>
      </c>
      <c r="AC29" t="b">
        <f t="shared" si="3"/>
        <v>1</v>
      </c>
      <c r="AD29" t="b">
        <f t="shared" si="4"/>
        <v>1</v>
      </c>
    </row>
    <row r="30" spans="1:30" x14ac:dyDescent="0.2">
      <c r="A30">
        <v>29</v>
      </c>
      <c r="B30" t="s">
        <v>110</v>
      </c>
      <c r="C30" t="s">
        <v>781</v>
      </c>
      <c r="D30" t="s">
        <v>1391</v>
      </c>
      <c r="E30">
        <v>823848</v>
      </c>
      <c r="F30">
        <v>823848</v>
      </c>
      <c r="G30" t="s">
        <v>1392</v>
      </c>
      <c r="H30" t="s">
        <v>1393</v>
      </c>
      <c r="I30">
        <v>1300000</v>
      </c>
      <c r="J30">
        <v>1300000</v>
      </c>
      <c r="K30" t="s">
        <v>1394</v>
      </c>
      <c r="L30" t="s">
        <v>1395</v>
      </c>
      <c r="M30">
        <v>882356</v>
      </c>
      <c r="N30">
        <v>882356</v>
      </c>
      <c r="O30" t="s">
        <v>1398</v>
      </c>
      <c r="P30" t="s">
        <v>1399</v>
      </c>
      <c r="Q30">
        <v>1014710</v>
      </c>
      <c r="R30">
        <v>1014710</v>
      </c>
      <c r="S30" t="s">
        <v>80</v>
      </c>
      <c r="T30" t="s">
        <v>81</v>
      </c>
      <c r="U30">
        <v>1088514</v>
      </c>
      <c r="V30">
        <v>1088514</v>
      </c>
      <c r="W30" t="s">
        <v>1396</v>
      </c>
      <c r="X30" t="s">
        <v>1397</v>
      </c>
      <c r="Z30" t="b">
        <f t="shared" si="0"/>
        <v>1</v>
      </c>
      <c r="AA30" t="b">
        <f t="shared" si="1"/>
        <v>1</v>
      </c>
      <c r="AB30" t="b">
        <f t="shared" si="2"/>
        <v>1</v>
      </c>
      <c r="AC30" t="b">
        <f t="shared" si="3"/>
        <v>1</v>
      </c>
      <c r="AD30" t="b">
        <f t="shared" si="4"/>
        <v>1</v>
      </c>
    </row>
    <row r="31" spans="1:30" x14ac:dyDescent="0.2">
      <c r="A31">
        <v>30</v>
      </c>
      <c r="B31" t="s">
        <v>111</v>
      </c>
      <c r="C31" t="s">
        <v>782</v>
      </c>
      <c r="D31" t="s">
        <v>1391</v>
      </c>
      <c r="E31">
        <v>808442</v>
      </c>
      <c r="F31">
        <v>808442</v>
      </c>
      <c r="G31" t="s">
        <v>1392</v>
      </c>
      <c r="H31" t="s">
        <v>1393</v>
      </c>
      <c r="I31">
        <v>1800000</v>
      </c>
      <c r="J31">
        <v>1800000</v>
      </c>
      <c r="K31" t="s">
        <v>1394</v>
      </c>
      <c r="L31" t="s">
        <v>1395</v>
      </c>
      <c r="M31">
        <v>865856</v>
      </c>
      <c r="N31">
        <v>865856</v>
      </c>
      <c r="O31" t="s">
        <v>1398</v>
      </c>
      <c r="P31" t="s">
        <v>1399</v>
      </c>
      <c r="Q31">
        <v>995734</v>
      </c>
      <c r="R31">
        <v>995734</v>
      </c>
      <c r="S31" t="s">
        <v>80</v>
      </c>
      <c r="T31" t="s">
        <v>81</v>
      </c>
      <c r="U31">
        <v>1068158</v>
      </c>
      <c r="V31">
        <v>1068158</v>
      </c>
      <c r="W31" t="s">
        <v>1396</v>
      </c>
      <c r="X31" t="s">
        <v>1397</v>
      </c>
      <c r="Z31" t="b">
        <f t="shared" si="0"/>
        <v>1</v>
      </c>
      <c r="AA31" t="b">
        <f t="shared" si="1"/>
        <v>1</v>
      </c>
      <c r="AB31" t="b">
        <f t="shared" si="2"/>
        <v>1</v>
      </c>
      <c r="AC31" t="b">
        <f t="shared" si="3"/>
        <v>1</v>
      </c>
      <c r="AD31" t="b">
        <f t="shared" si="4"/>
        <v>1</v>
      </c>
    </row>
    <row r="32" spans="1:30" x14ac:dyDescent="0.2">
      <c r="A32">
        <v>31</v>
      </c>
      <c r="B32" t="s">
        <v>112</v>
      </c>
      <c r="C32" t="s">
        <v>783</v>
      </c>
      <c r="D32" t="s">
        <v>1391</v>
      </c>
      <c r="E32">
        <v>470386</v>
      </c>
      <c r="F32">
        <v>470386</v>
      </c>
      <c r="G32" t="s">
        <v>1392</v>
      </c>
      <c r="H32" t="s">
        <v>1393</v>
      </c>
      <c r="I32">
        <v>1750000</v>
      </c>
      <c r="J32">
        <v>1750000</v>
      </c>
      <c r="K32" t="s">
        <v>1394</v>
      </c>
      <c r="L32" t="s">
        <v>1395</v>
      </c>
      <c r="M32">
        <v>503792</v>
      </c>
      <c r="N32">
        <v>503792</v>
      </c>
      <c r="O32" t="s">
        <v>1398</v>
      </c>
      <c r="P32" t="s">
        <v>1399</v>
      </c>
      <c r="Q32">
        <v>579361</v>
      </c>
      <c r="R32">
        <v>579361</v>
      </c>
      <c r="S32" t="s">
        <v>80</v>
      </c>
      <c r="T32" t="s">
        <v>81</v>
      </c>
      <c r="U32">
        <v>621500</v>
      </c>
      <c r="V32">
        <v>621500</v>
      </c>
      <c r="W32" t="s">
        <v>1396</v>
      </c>
      <c r="X32" t="s">
        <v>1397</v>
      </c>
      <c r="Z32" t="b">
        <f t="shared" si="0"/>
        <v>1</v>
      </c>
      <c r="AA32" t="b">
        <f t="shared" si="1"/>
        <v>1</v>
      </c>
      <c r="AB32" t="b">
        <f t="shared" si="2"/>
        <v>1</v>
      </c>
      <c r="AC32" t="b">
        <f t="shared" si="3"/>
        <v>1</v>
      </c>
      <c r="AD32" t="b">
        <f t="shared" si="4"/>
        <v>1</v>
      </c>
    </row>
    <row r="33" spans="1:30" x14ac:dyDescent="0.2">
      <c r="A33">
        <v>32</v>
      </c>
      <c r="B33" t="s">
        <v>113</v>
      </c>
      <c r="C33" t="s">
        <v>784</v>
      </c>
      <c r="D33" t="s">
        <v>1391</v>
      </c>
      <c r="E33">
        <v>1112030</v>
      </c>
      <c r="F33">
        <v>1112030</v>
      </c>
      <c r="G33" t="s">
        <v>1392</v>
      </c>
      <c r="H33" t="s">
        <v>1393</v>
      </c>
      <c r="I33">
        <v>1900000</v>
      </c>
      <c r="J33">
        <v>1900000</v>
      </c>
      <c r="K33" t="s">
        <v>1394</v>
      </c>
      <c r="L33" t="s">
        <v>1395</v>
      </c>
      <c r="M33">
        <v>1191004</v>
      </c>
      <c r="N33">
        <v>1191004</v>
      </c>
      <c r="O33" t="s">
        <v>1398</v>
      </c>
      <c r="P33" t="s">
        <v>1399</v>
      </c>
      <c r="Q33">
        <v>1369655</v>
      </c>
      <c r="R33">
        <v>1369655</v>
      </c>
      <c r="S33" t="s">
        <v>80</v>
      </c>
      <c r="T33" t="s">
        <v>81</v>
      </c>
      <c r="U33">
        <v>1469276</v>
      </c>
      <c r="V33">
        <v>1469276</v>
      </c>
      <c r="W33" t="s">
        <v>1396</v>
      </c>
      <c r="X33" t="s">
        <v>1397</v>
      </c>
      <c r="Z33" t="b">
        <f t="shared" si="0"/>
        <v>1</v>
      </c>
      <c r="AA33" t="b">
        <f t="shared" si="1"/>
        <v>1</v>
      </c>
      <c r="AB33" t="b">
        <f t="shared" si="2"/>
        <v>1</v>
      </c>
      <c r="AC33" t="b">
        <f t="shared" si="3"/>
        <v>1</v>
      </c>
      <c r="AD33" t="b">
        <f t="shared" si="4"/>
        <v>1</v>
      </c>
    </row>
    <row r="34" spans="1:30" x14ac:dyDescent="0.2">
      <c r="A34">
        <v>33</v>
      </c>
      <c r="B34" t="s">
        <v>114</v>
      </c>
      <c r="C34" t="s">
        <v>785</v>
      </c>
      <c r="D34" t="s">
        <v>1391</v>
      </c>
      <c r="E34">
        <v>645185</v>
      </c>
      <c r="F34">
        <v>645185</v>
      </c>
      <c r="G34" t="s">
        <v>1392</v>
      </c>
      <c r="H34" t="s">
        <v>1393</v>
      </c>
      <c r="I34">
        <v>1700000</v>
      </c>
      <c r="J34">
        <v>1700000</v>
      </c>
      <c r="K34" t="s">
        <v>1394</v>
      </c>
      <c r="L34" t="s">
        <v>1395</v>
      </c>
      <c r="M34">
        <v>691005</v>
      </c>
      <c r="N34">
        <v>691005</v>
      </c>
      <c r="O34" t="s">
        <v>1398</v>
      </c>
      <c r="P34" t="s">
        <v>1399</v>
      </c>
      <c r="Q34">
        <v>794656</v>
      </c>
      <c r="R34">
        <v>794656</v>
      </c>
      <c r="S34" t="s">
        <v>80</v>
      </c>
      <c r="T34" t="s">
        <v>81</v>
      </c>
      <c r="U34">
        <v>852455</v>
      </c>
      <c r="V34">
        <v>852455</v>
      </c>
      <c r="W34" t="s">
        <v>1396</v>
      </c>
      <c r="X34" t="s">
        <v>1397</v>
      </c>
      <c r="Z34" t="b">
        <f t="shared" si="0"/>
        <v>1</v>
      </c>
      <c r="AA34" t="b">
        <f t="shared" si="1"/>
        <v>1</v>
      </c>
      <c r="AB34" t="b">
        <f t="shared" si="2"/>
        <v>1</v>
      </c>
      <c r="AC34" t="b">
        <f t="shared" si="3"/>
        <v>1</v>
      </c>
      <c r="AD34" t="b">
        <f t="shared" si="4"/>
        <v>1</v>
      </c>
    </row>
    <row r="35" spans="1:30" x14ac:dyDescent="0.2">
      <c r="A35">
        <v>34</v>
      </c>
      <c r="B35" t="s">
        <v>115</v>
      </c>
      <c r="C35" t="s">
        <v>786</v>
      </c>
      <c r="D35" t="s">
        <v>1391</v>
      </c>
      <c r="E35">
        <v>159275</v>
      </c>
      <c r="F35">
        <v>159275</v>
      </c>
      <c r="G35" t="s">
        <v>1392</v>
      </c>
      <c r="H35" t="s">
        <v>1393</v>
      </c>
      <c r="I35">
        <v>350000</v>
      </c>
      <c r="J35">
        <v>350000</v>
      </c>
      <c r="K35" t="s">
        <v>1394</v>
      </c>
      <c r="L35" t="s">
        <v>1395</v>
      </c>
      <c r="M35">
        <v>170587</v>
      </c>
      <c r="N35">
        <v>170587</v>
      </c>
      <c r="O35" t="s">
        <v>1398</v>
      </c>
      <c r="P35" t="s">
        <v>1399</v>
      </c>
      <c r="Q35">
        <v>196175</v>
      </c>
      <c r="R35">
        <v>196175</v>
      </c>
      <c r="S35" t="s">
        <v>80</v>
      </c>
      <c r="T35" t="s">
        <v>81</v>
      </c>
      <c r="U35">
        <v>210443</v>
      </c>
      <c r="V35">
        <v>210443</v>
      </c>
      <c r="W35" t="s">
        <v>1396</v>
      </c>
      <c r="X35" t="s">
        <v>1397</v>
      </c>
      <c r="Z35" t="b">
        <f t="shared" si="0"/>
        <v>1</v>
      </c>
      <c r="AA35" t="b">
        <f t="shared" si="1"/>
        <v>1</v>
      </c>
      <c r="AB35" t="b">
        <f t="shared" si="2"/>
        <v>1</v>
      </c>
      <c r="AC35" t="b">
        <f t="shared" si="3"/>
        <v>1</v>
      </c>
      <c r="AD35" t="b">
        <f t="shared" si="4"/>
        <v>1</v>
      </c>
    </row>
    <row r="36" spans="1:30" x14ac:dyDescent="0.2">
      <c r="A36">
        <v>35</v>
      </c>
      <c r="B36" t="s">
        <v>116</v>
      </c>
      <c r="C36" t="s">
        <v>787</v>
      </c>
      <c r="D36" t="s">
        <v>1391</v>
      </c>
      <c r="E36">
        <v>37179</v>
      </c>
      <c r="F36">
        <v>37179</v>
      </c>
      <c r="G36" t="s">
        <v>1392</v>
      </c>
      <c r="H36" t="s">
        <v>1393</v>
      </c>
      <c r="I36">
        <v>250000</v>
      </c>
      <c r="J36">
        <v>250000</v>
      </c>
      <c r="K36" t="s">
        <v>1394</v>
      </c>
      <c r="L36" t="s">
        <v>1395</v>
      </c>
      <c r="M36">
        <v>39819</v>
      </c>
      <c r="N36">
        <v>39819</v>
      </c>
      <c r="O36" t="s">
        <v>1398</v>
      </c>
      <c r="P36" t="s">
        <v>1399</v>
      </c>
      <c r="Q36">
        <v>45792</v>
      </c>
      <c r="R36">
        <v>45792</v>
      </c>
      <c r="S36" t="s">
        <v>80</v>
      </c>
      <c r="T36" t="s">
        <v>81</v>
      </c>
      <c r="U36">
        <v>49123</v>
      </c>
      <c r="V36">
        <v>49123</v>
      </c>
      <c r="W36" t="s">
        <v>1396</v>
      </c>
      <c r="X36" t="s">
        <v>1397</v>
      </c>
      <c r="Z36" t="b">
        <f t="shared" si="0"/>
        <v>1</v>
      </c>
      <c r="AA36" t="b">
        <f t="shared" si="1"/>
        <v>1</v>
      </c>
      <c r="AB36" t="b">
        <f t="shared" si="2"/>
        <v>1</v>
      </c>
      <c r="AC36" t="b">
        <f t="shared" si="3"/>
        <v>1</v>
      </c>
      <c r="AD36" t="b">
        <f t="shared" si="4"/>
        <v>1</v>
      </c>
    </row>
    <row r="37" spans="1:30" x14ac:dyDescent="0.2">
      <c r="A37">
        <v>36</v>
      </c>
      <c r="B37" t="s">
        <v>117</v>
      </c>
      <c r="C37" t="s">
        <v>788</v>
      </c>
      <c r="D37" t="s">
        <v>1391</v>
      </c>
      <c r="E37">
        <v>8042215</v>
      </c>
      <c r="F37">
        <v>8042215</v>
      </c>
      <c r="G37" t="s">
        <v>1392</v>
      </c>
      <c r="H37" t="s">
        <v>1393</v>
      </c>
      <c r="I37">
        <v>9000000</v>
      </c>
      <c r="J37">
        <v>9000000</v>
      </c>
      <c r="K37" t="s">
        <v>1394</v>
      </c>
      <c r="L37" t="s">
        <v>1395</v>
      </c>
      <c r="M37">
        <v>8613358</v>
      </c>
      <c r="N37">
        <v>8613358</v>
      </c>
      <c r="O37" t="s">
        <v>1398</v>
      </c>
      <c r="P37" t="s">
        <v>1399</v>
      </c>
      <c r="Q37">
        <v>9905362</v>
      </c>
      <c r="R37">
        <v>9905362</v>
      </c>
      <c r="S37" t="s">
        <v>80</v>
      </c>
      <c r="T37" t="s">
        <v>81</v>
      </c>
      <c r="U37">
        <v>10625825</v>
      </c>
      <c r="V37">
        <v>10625825</v>
      </c>
      <c r="W37" t="s">
        <v>1396</v>
      </c>
      <c r="X37" t="s">
        <v>1397</v>
      </c>
      <c r="Z37" t="b">
        <f t="shared" si="0"/>
        <v>1</v>
      </c>
      <c r="AA37" t="b">
        <f t="shared" si="1"/>
        <v>1</v>
      </c>
      <c r="AB37" t="b">
        <f t="shared" si="2"/>
        <v>1</v>
      </c>
      <c r="AC37" t="b">
        <f t="shared" si="3"/>
        <v>1</v>
      </c>
      <c r="AD37" t="b">
        <f t="shared" si="4"/>
        <v>1</v>
      </c>
    </row>
    <row r="38" spans="1:30" x14ac:dyDescent="0.2">
      <c r="A38">
        <v>37</v>
      </c>
      <c r="B38" t="s">
        <v>118</v>
      </c>
      <c r="C38" t="s">
        <v>789</v>
      </c>
      <c r="D38" t="s">
        <v>1391</v>
      </c>
      <c r="E38">
        <v>13315047</v>
      </c>
      <c r="F38">
        <v>13315047</v>
      </c>
      <c r="G38" t="s">
        <v>1392</v>
      </c>
      <c r="H38" t="s">
        <v>1393</v>
      </c>
      <c r="I38">
        <v>16000000</v>
      </c>
      <c r="J38">
        <v>16000000</v>
      </c>
      <c r="K38" t="s">
        <v>1394</v>
      </c>
      <c r="L38" t="s">
        <v>1395</v>
      </c>
      <c r="M38">
        <v>14260655</v>
      </c>
      <c r="N38">
        <v>14260655</v>
      </c>
      <c r="O38" t="s">
        <v>1398</v>
      </c>
      <c r="P38" t="s">
        <v>1399</v>
      </c>
      <c r="Q38">
        <v>16399753</v>
      </c>
      <c r="R38">
        <v>16399753</v>
      </c>
      <c r="S38" t="s">
        <v>80</v>
      </c>
      <c r="T38" t="s">
        <v>81</v>
      </c>
      <c r="U38">
        <v>17592584</v>
      </c>
      <c r="V38">
        <v>17592584</v>
      </c>
      <c r="W38" t="s">
        <v>1396</v>
      </c>
      <c r="X38" t="s">
        <v>1397</v>
      </c>
      <c r="Z38" t="b">
        <f t="shared" si="0"/>
        <v>1</v>
      </c>
      <c r="AA38" t="b">
        <f t="shared" si="1"/>
        <v>1</v>
      </c>
      <c r="AB38" t="b">
        <f t="shared" si="2"/>
        <v>1</v>
      </c>
      <c r="AC38" t="b">
        <f t="shared" si="3"/>
        <v>1</v>
      </c>
      <c r="AD38" t="b">
        <f t="shared" si="4"/>
        <v>1</v>
      </c>
    </row>
    <row r="39" spans="1:30" x14ac:dyDescent="0.2">
      <c r="A39">
        <v>38</v>
      </c>
      <c r="B39" t="s">
        <v>119</v>
      </c>
      <c r="C39" t="s">
        <v>790</v>
      </c>
      <c r="D39" t="s">
        <v>1391</v>
      </c>
      <c r="E39">
        <v>1286816</v>
      </c>
      <c r="F39">
        <v>1286816</v>
      </c>
      <c r="G39" t="s">
        <v>1392</v>
      </c>
      <c r="H39" t="s">
        <v>1393</v>
      </c>
      <c r="I39">
        <v>3500000</v>
      </c>
      <c r="J39">
        <v>3500000</v>
      </c>
      <c r="K39" t="s">
        <v>1394</v>
      </c>
      <c r="L39" t="s">
        <v>1395</v>
      </c>
      <c r="M39">
        <v>1378203</v>
      </c>
      <c r="N39">
        <v>1378203</v>
      </c>
      <c r="O39" t="s">
        <v>1398</v>
      </c>
      <c r="P39" t="s">
        <v>1399</v>
      </c>
      <c r="Q39">
        <v>1584934</v>
      </c>
      <c r="R39">
        <v>1584934</v>
      </c>
      <c r="S39" t="s">
        <v>80</v>
      </c>
      <c r="T39" t="s">
        <v>81</v>
      </c>
      <c r="U39">
        <v>1700213</v>
      </c>
      <c r="V39">
        <v>1700213</v>
      </c>
      <c r="W39" t="s">
        <v>1396</v>
      </c>
      <c r="X39" t="s">
        <v>1397</v>
      </c>
      <c r="Z39" t="b">
        <f t="shared" si="0"/>
        <v>1</v>
      </c>
      <c r="AA39" t="b">
        <f t="shared" si="1"/>
        <v>1</v>
      </c>
      <c r="AB39" t="b">
        <f t="shared" si="2"/>
        <v>1</v>
      </c>
      <c r="AC39" t="b">
        <f t="shared" si="3"/>
        <v>1</v>
      </c>
      <c r="AD39" t="b">
        <f t="shared" si="4"/>
        <v>1</v>
      </c>
    </row>
    <row r="40" spans="1:30" x14ac:dyDescent="0.2">
      <c r="A40">
        <v>39</v>
      </c>
      <c r="B40" t="s">
        <v>120</v>
      </c>
      <c r="C40" t="s">
        <v>791</v>
      </c>
      <c r="D40" t="s">
        <v>1391</v>
      </c>
      <c r="E40">
        <v>1688995</v>
      </c>
      <c r="F40">
        <v>1688995</v>
      </c>
      <c r="G40" t="s">
        <v>1392</v>
      </c>
      <c r="H40" t="s">
        <v>1393</v>
      </c>
      <c r="I40">
        <v>3700000</v>
      </c>
      <c r="J40">
        <v>3700000</v>
      </c>
      <c r="K40" t="s">
        <v>1394</v>
      </c>
      <c r="L40" t="s">
        <v>1395</v>
      </c>
      <c r="M40">
        <v>1808944</v>
      </c>
      <c r="N40">
        <v>1808944</v>
      </c>
      <c r="O40" t="s">
        <v>1398</v>
      </c>
      <c r="P40" t="s">
        <v>1399</v>
      </c>
      <c r="Q40">
        <v>2080285</v>
      </c>
      <c r="R40">
        <v>2080285</v>
      </c>
      <c r="S40" t="s">
        <v>80</v>
      </c>
      <c r="T40" t="s">
        <v>81</v>
      </c>
      <c r="U40">
        <v>2231594</v>
      </c>
      <c r="V40">
        <v>2231594</v>
      </c>
      <c r="W40" t="s">
        <v>1396</v>
      </c>
      <c r="X40" t="s">
        <v>1397</v>
      </c>
      <c r="Z40" t="b">
        <f t="shared" si="0"/>
        <v>1</v>
      </c>
      <c r="AA40" t="b">
        <f t="shared" si="1"/>
        <v>1</v>
      </c>
      <c r="AB40" t="b">
        <f t="shared" si="2"/>
        <v>1</v>
      </c>
      <c r="AC40" t="b">
        <f t="shared" si="3"/>
        <v>1</v>
      </c>
      <c r="AD40" t="b">
        <f t="shared" si="4"/>
        <v>1</v>
      </c>
    </row>
    <row r="41" spans="1:30" x14ac:dyDescent="0.2">
      <c r="A41">
        <v>40</v>
      </c>
      <c r="B41" t="s">
        <v>121</v>
      </c>
      <c r="C41" t="s">
        <v>792</v>
      </c>
      <c r="D41" t="s">
        <v>1391</v>
      </c>
      <c r="E41">
        <v>8151903</v>
      </c>
      <c r="F41">
        <v>8151903</v>
      </c>
      <c r="G41" t="s">
        <v>1392</v>
      </c>
      <c r="H41" t="s">
        <v>1393</v>
      </c>
      <c r="I41">
        <v>9500000</v>
      </c>
      <c r="J41">
        <v>9500000</v>
      </c>
      <c r="K41" t="s">
        <v>1394</v>
      </c>
      <c r="L41" t="s">
        <v>1395</v>
      </c>
      <c r="M41">
        <v>8730836</v>
      </c>
      <c r="N41">
        <v>8730836</v>
      </c>
      <c r="O41" t="s">
        <v>1398</v>
      </c>
      <c r="P41" t="s">
        <v>1399</v>
      </c>
      <c r="Q41">
        <v>10040461</v>
      </c>
      <c r="R41">
        <v>10040461</v>
      </c>
      <c r="S41" t="s">
        <v>80</v>
      </c>
      <c r="T41" t="s">
        <v>81</v>
      </c>
      <c r="U41">
        <v>10770751</v>
      </c>
      <c r="V41">
        <v>10770751</v>
      </c>
      <c r="W41" t="s">
        <v>1396</v>
      </c>
      <c r="X41" t="s">
        <v>1397</v>
      </c>
      <c r="Z41" t="b">
        <f t="shared" si="0"/>
        <v>1</v>
      </c>
      <c r="AA41" t="b">
        <f t="shared" si="1"/>
        <v>1</v>
      </c>
      <c r="AB41" t="b">
        <f t="shared" si="2"/>
        <v>1</v>
      </c>
      <c r="AC41" t="b">
        <f t="shared" si="3"/>
        <v>1</v>
      </c>
      <c r="AD41" t="b">
        <f t="shared" si="4"/>
        <v>1</v>
      </c>
    </row>
    <row r="42" spans="1:30" x14ac:dyDescent="0.2">
      <c r="A42">
        <v>41</v>
      </c>
      <c r="B42" t="s">
        <v>122</v>
      </c>
      <c r="C42" t="s">
        <v>793</v>
      </c>
      <c r="D42" t="s">
        <v>1391</v>
      </c>
      <c r="E42">
        <v>1882476</v>
      </c>
      <c r="F42">
        <v>1882476</v>
      </c>
      <c r="G42" t="s">
        <v>1392</v>
      </c>
      <c r="H42" t="s">
        <v>1393</v>
      </c>
      <c r="I42">
        <v>3500000</v>
      </c>
      <c r="J42">
        <v>3500000</v>
      </c>
      <c r="K42" t="s">
        <v>1394</v>
      </c>
      <c r="L42" t="s">
        <v>1395</v>
      </c>
      <c r="M42">
        <v>2016166</v>
      </c>
      <c r="N42">
        <v>2016166</v>
      </c>
      <c r="O42" t="s">
        <v>1398</v>
      </c>
      <c r="P42" t="s">
        <v>1399</v>
      </c>
      <c r="Q42">
        <v>2318591</v>
      </c>
      <c r="R42">
        <v>2318591</v>
      </c>
      <c r="S42" t="s">
        <v>80</v>
      </c>
      <c r="T42" t="s">
        <v>81</v>
      </c>
      <c r="U42">
        <v>2487233</v>
      </c>
      <c r="V42">
        <v>2487233</v>
      </c>
      <c r="W42" t="s">
        <v>1396</v>
      </c>
      <c r="X42" t="s">
        <v>1397</v>
      </c>
      <c r="Z42" t="b">
        <f t="shared" si="0"/>
        <v>1</v>
      </c>
      <c r="AA42" t="b">
        <f t="shared" si="1"/>
        <v>1</v>
      </c>
      <c r="AB42" t="b">
        <f t="shared" si="2"/>
        <v>1</v>
      </c>
      <c r="AC42" t="b">
        <f t="shared" si="3"/>
        <v>1</v>
      </c>
      <c r="AD42" t="b">
        <f t="shared" si="4"/>
        <v>1</v>
      </c>
    </row>
    <row r="43" spans="1:30" x14ac:dyDescent="0.2">
      <c r="A43">
        <v>42</v>
      </c>
      <c r="B43" t="s">
        <v>123</v>
      </c>
      <c r="C43" t="s">
        <v>794</v>
      </c>
      <c r="D43" t="s">
        <v>1391</v>
      </c>
      <c r="E43">
        <v>2872860</v>
      </c>
      <c r="F43">
        <v>2872860</v>
      </c>
      <c r="G43" t="s">
        <v>1392</v>
      </c>
      <c r="H43" t="s">
        <v>1393</v>
      </c>
      <c r="I43">
        <v>4000000</v>
      </c>
      <c r="J43">
        <v>4000000</v>
      </c>
      <c r="K43" t="s">
        <v>1394</v>
      </c>
      <c r="L43" t="s">
        <v>1395</v>
      </c>
      <c r="M43">
        <v>3076885</v>
      </c>
      <c r="N43">
        <v>3076885</v>
      </c>
      <c r="O43" t="s">
        <v>1398</v>
      </c>
      <c r="P43" t="s">
        <v>1399</v>
      </c>
      <c r="Q43">
        <v>3538418</v>
      </c>
      <c r="R43">
        <v>3538418</v>
      </c>
      <c r="S43" t="s">
        <v>80</v>
      </c>
      <c r="T43" t="s">
        <v>81</v>
      </c>
      <c r="U43">
        <v>3795783</v>
      </c>
      <c r="V43">
        <v>3795783</v>
      </c>
      <c r="W43" t="s">
        <v>1396</v>
      </c>
      <c r="X43" t="s">
        <v>1397</v>
      </c>
      <c r="Z43" t="b">
        <f t="shared" si="0"/>
        <v>1</v>
      </c>
      <c r="AA43" t="b">
        <f t="shared" si="1"/>
        <v>1</v>
      </c>
      <c r="AB43" t="b">
        <f t="shared" si="2"/>
        <v>1</v>
      </c>
      <c r="AC43" t="b">
        <f t="shared" si="3"/>
        <v>1</v>
      </c>
      <c r="AD43" t="b">
        <f t="shared" si="4"/>
        <v>1</v>
      </c>
    </row>
    <row r="44" spans="1:30" x14ac:dyDescent="0.2">
      <c r="A44">
        <v>43</v>
      </c>
      <c r="B44" t="s">
        <v>124</v>
      </c>
      <c r="C44" t="s">
        <v>795</v>
      </c>
      <c r="D44" t="s">
        <v>1391</v>
      </c>
      <c r="E44">
        <v>4016782</v>
      </c>
      <c r="F44">
        <v>4016782</v>
      </c>
      <c r="G44" t="s">
        <v>1392</v>
      </c>
      <c r="H44" t="s">
        <v>1393</v>
      </c>
      <c r="I44">
        <v>5000000</v>
      </c>
      <c r="J44">
        <v>5000000</v>
      </c>
      <c r="K44" t="s">
        <v>1394</v>
      </c>
      <c r="L44" t="s">
        <v>1395</v>
      </c>
      <c r="M44">
        <v>4302046</v>
      </c>
      <c r="N44">
        <v>4302046</v>
      </c>
      <c r="O44" t="s">
        <v>1398</v>
      </c>
      <c r="P44" t="s">
        <v>1399</v>
      </c>
      <c r="Q44">
        <v>4947352</v>
      </c>
      <c r="R44">
        <v>4947352</v>
      </c>
      <c r="S44" t="s">
        <v>80</v>
      </c>
      <c r="T44" t="s">
        <v>81</v>
      </c>
      <c r="U44">
        <v>5307196</v>
      </c>
      <c r="V44">
        <v>5307196</v>
      </c>
      <c r="W44" t="s">
        <v>1396</v>
      </c>
      <c r="X44" t="s">
        <v>1397</v>
      </c>
      <c r="Z44" t="b">
        <f t="shared" si="0"/>
        <v>1</v>
      </c>
      <c r="AA44" t="b">
        <f t="shared" si="1"/>
        <v>1</v>
      </c>
      <c r="AB44" t="b">
        <f t="shared" si="2"/>
        <v>1</v>
      </c>
      <c r="AC44" t="b">
        <f t="shared" si="3"/>
        <v>1</v>
      </c>
      <c r="AD44" t="b">
        <f t="shared" si="4"/>
        <v>1</v>
      </c>
    </row>
    <row r="45" spans="1:30" x14ac:dyDescent="0.2">
      <c r="A45">
        <v>44</v>
      </c>
      <c r="B45" t="s">
        <v>125</v>
      </c>
      <c r="C45" t="s">
        <v>796</v>
      </c>
      <c r="D45" t="s">
        <v>1391</v>
      </c>
      <c r="E45">
        <v>4440591</v>
      </c>
      <c r="F45">
        <v>4440591</v>
      </c>
      <c r="G45" t="s">
        <v>1392</v>
      </c>
      <c r="H45" t="s">
        <v>1393</v>
      </c>
      <c r="I45">
        <v>6000000</v>
      </c>
      <c r="J45">
        <v>6000000</v>
      </c>
      <c r="K45" t="s">
        <v>1394</v>
      </c>
      <c r="L45" t="s">
        <v>1395</v>
      </c>
      <c r="M45">
        <v>4755953</v>
      </c>
      <c r="N45">
        <v>4755953</v>
      </c>
      <c r="O45" t="s">
        <v>1398</v>
      </c>
      <c r="P45" t="s">
        <v>1399</v>
      </c>
      <c r="Q45">
        <v>5469346</v>
      </c>
      <c r="R45">
        <v>5469346</v>
      </c>
      <c r="S45" t="s">
        <v>80</v>
      </c>
      <c r="T45" t="s">
        <v>81</v>
      </c>
      <c r="W45" t="s">
        <v>1396</v>
      </c>
      <c r="X45" t="s">
        <v>1397</v>
      </c>
      <c r="Z45" t="b">
        <f t="shared" si="0"/>
        <v>1</v>
      </c>
      <c r="AA45" t="b">
        <f t="shared" si="1"/>
        <v>1</v>
      </c>
      <c r="AB45" t="b">
        <f t="shared" si="2"/>
        <v>1</v>
      </c>
      <c r="AC45" t="b">
        <f t="shared" si="3"/>
        <v>1</v>
      </c>
      <c r="AD45" t="b">
        <f t="shared" si="4"/>
        <v>1</v>
      </c>
    </row>
    <row r="46" spans="1:30" x14ac:dyDescent="0.2">
      <c r="A46">
        <v>45</v>
      </c>
      <c r="B46" t="s">
        <v>126</v>
      </c>
      <c r="C46" t="s">
        <v>797</v>
      </c>
      <c r="D46" t="s">
        <v>1391</v>
      </c>
      <c r="E46">
        <v>4121741</v>
      </c>
      <c r="F46">
        <v>4121741</v>
      </c>
      <c r="G46" t="s">
        <v>1392</v>
      </c>
      <c r="H46" t="s">
        <v>1393</v>
      </c>
      <c r="I46">
        <v>7000000</v>
      </c>
      <c r="J46">
        <v>7000000</v>
      </c>
      <c r="K46" t="s">
        <v>1394</v>
      </c>
      <c r="L46" t="s">
        <v>1395</v>
      </c>
      <c r="M46">
        <v>4414459</v>
      </c>
      <c r="N46">
        <v>4414459</v>
      </c>
      <c r="O46" t="s">
        <v>1398</v>
      </c>
      <c r="P46" t="s">
        <v>1399</v>
      </c>
      <c r="Q46">
        <v>5076628</v>
      </c>
      <c r="R46">
        <v>5076628</v>
      </c>
      <c r="S46" t="s">
        <v>80</v>
      </c>
      <c r="T46" t="s">
        <v>81</v>
      </c>
      <c r="U46">
        <v>5445875</v>
      </c>
      <c r="V46">
        <v>5445875</v>
      </c>
      <c r="W46" t="s">
        <v>1396</v>
      </c>
      <c r="X46" t="s">
        <v>1397</v>
      </c>
      <c r="Z46" t="b">
        <f t="shared" si="0"/>
        <v>1</v>
      </c>
      <c r="AA46" t="b">
        <f t="shared" si="1"/>
        <v>1</v>
      </c>
      <c r="AB46" t="b">
        <f t="shared" si="2"/>
        <v>1</v>
      </c>
      <c r="AC46" t="b">
        <f t="shared" si="3"/>
        <v>1</v>
      </c>
      <c r="AD46" t="b">
        <f t="shared" si="4"/>
        <v>1</v>
      </c>
    </row>
    <row r="47" spans="1:30" x14ac:dyDescent="0.2">
      <c r="A47">
        <v>46</v>
      </c>
      <c r="B47" t="s">
        <v>127</v>
      </c>
      <c r="C47" t="s">
        <v>798</v>
      </c>
      <c r="D47" t="s">
        <v>1391</v>
      </c>
      <c r="E47">
        <v>3065760</v>
      </c>
      <c r="F47">
        <v>3065760</v>
      </c>
      <c r="G47" t="s">
        <v>1392</v>
      </c>
      <c r="H47" t="s">
        <v>1393</v>
      </c>
      <c r="I47">
        <v>4500000</v>
      </c>
      <c r="J47">
        <v>4500000</v>
      </c>
      <c r="K47" t="s">
        <v>1394</v>
      </c>
      <c r="L47" t="s">
        <v>1395</v>
      </c>
      <c r="M47">
        <v>3283485</v>
      </c>
      <c r="N47">
        <v>3283485</v>
      </c>
      <c r="O47" t="s">
        <v>1398</v>
      </c>
      <c r="P47" t="s">
        <v>1399</v>
      </c>
      <c r="Q47">
        <v>3776007</v>
      </c>
      <c r="R47">
        <v>3776007</v>
      </c>
      <c r="S47" t="s">
        <v>80</v>
      </c>
      <c r="T47" t="s">
        <v>81</v>
      </c>
      <c r="U47">
        <v>4050654</v>
      </c>
      <c r="V47">
        <v>4050654</v>
      </c>
      <c r="W47" t="s">
        <v>1396</v>
      </c>
      <c r="X47" t="s">
        <v>1397</v>
      </c>
      <c r="Z47" t="b">
        <f t="shared" si="0"/>
        <v>1</v>
      </c>
      <c r="AA47" t="b">
        <f t="shared" si="1"/>
        <v>1</v>
      </c>
      <c r="AB47" t="b">
        <f t="shared" si="2"/>
        <v>1</v>
      </c>
      <c r="AC47" t="b">
        <f t="shared" si="3"/>
        <v>1</v>
      </c>
      <c r="AD47" t="b">
        <f t="shared" si="4"/>
        <v>1</v>
      </c>
    </row>
    <row r="48" spans="1:30" x14ac:dyDescent="0.2">
      <c r="A48">
        <v>47</v>
      </c>
      <c r="B48" t="s">
        <v>128</v>
      </c>
      <c r="C48" t="s">
        <v>799</v>
      </c>
      <c r="D48" t="s">
        <v>1391</v>
      </c>
      <c r="E48">
        <v>5729559</v>
      </c>
      <c r="F48">
        <v>5729559</v>
      </c>
      <c r="G48" t="s">
        <v>1392</v>
      </c>
      <c r="H48" t="s">
        <v>1393</v>
      </c>
      <c r="I48">
        <v>6000000</v>
      </c>
      <c r="J48">
        <v>6000000</v>
      </c>
      <c r="K48" t="s">
        <v>1394</v>
      </c>
      <c r="L48" t="s">
        <v>1395</v>
      </c>
      <c r="M48">
        <v>6136462</v>
      </c>
      <c r="N48">
        <v>6136462</v>
      </c>
      <c r="O48" t="s">
        <v>1398</v>
      </c>
      <c r="P48" t="s">
        <v>1399</v>
      </c>
      <c r="Q48">
        <v>7056931</v>
      </c>
      <c r="R48">
        <v>7056931</v>
      </c>
      <c r="S48" t="s">
        <v>80</v>
      </c>
      <c r="T48" t="s">
        <v>81</v>
      </c>
      <c r="U48">
        <v>7570214</v>
      </c>
      <c r="V48">
        <v>7570214</v>
      </c>
      <c r="W48" t="s">
        <v>1396</v>
      </c>
      <c r="X48" t="s">
        <v>1397</v>
      </c>
      <c r="Z48" t="b">
        <f t="shared" si="0"/>
        <v>1</v>
      </c>
      <c r="AA48" t="b">
        <f t="shared" si="1"/>
        <v>1</v>
      </c>
      <c r="AB48" t="b">
        <f t="shared" si="2"/>
        <v>1</v>
      </c>
      <c r="AC48" t="b">
        <f t="shared" si="3"/>
        <v>1</v>
      </c>
      <c r="AD48" t="b">
        <f t="shared" si="4"/>
        <v>1</v>
      </c>
    </row>
    <row r="49" spans="1:30" x14ac:dyDescent="0.2">
      <c r="A49">
        <v>48</v>
      </c>
      <c r="B49" t="s">
        <v>129</v>
      </c>
      <c r="C49" t="s">
        <v>800</v>
      </c>
      <c r="D49" t="s">
        <v>1391</v>
      </c>
      <c r="E49">
        <v>3299996</v>
      </c>
      <c r="F49">
        <v>3299996</v>
      </c>
      <c r="G49" t="s">
        <v>1392</v>
      </c>
      <c r="H49" t="s">
        <v>1393</v>
      </c>
      <c r="I49">
        <v>4500000</v>
      </c>
      <c r="J49">
        <v>4500000</v>
      </c>
      <c r="K49" t="s">
        <v>1394</v>
      </c>
      <c r="L49" t="s">
        <v>1395</v>
      </c>
      <c r="M49">
        <v>3534356</v>
      </c>
      <c r="N49">
        <v>3534356</v>
      </c>
      <c r="O49" t="s">
        <v>1398</v>
      </c>
      <c r="P49" t="s">
        <v>1399</v>
      </c>
      <c r="S49" t="s">
        <v>80</v>
      </c>
      <c r="T49" t="s">
        <v>81</v>
      </c>
      <c r="U49">
        <v>4360140</v>
      </c>
      <c r="V49">
        <v>4360140</v>
      </c>
      <c r="W49" t="s">
        <v>1396</v>
      </c>
      <c r="X49" t="s">
        <v>1397</v>
      </c>
      <c r="Z49" t="b">
        <f t="shared" si="0"/>
        <v>1</v>
      </c>
      <c r="AA49" t="b">
        <f t="shared" si="1"/>
        <v>1</v>
      </c>
      <c r="AB49" t="b">
        <f t="shared" si="2"/>
        <v>1</v>
      </c>
      <c r="AC49" t="b">
        <f t="shared" si="3"/>
        <v>1</v>
      </c>
      <c r="AD49" t="b">
        <f t="shared" si="4"/>
        <v>1</v>
      </c>
    </row>
    <row r="50" spans="1:30" x14ac:dyDescent="0.2">
      <c r="A50">
        <v>49</v>
      </c>
      <c r="B50" t="s">
        <v>130</v>
      </c>
      <c r="C50" t="s">
        <v>801</v>
      </c>
      <c r="D50" t="s">
        <v>1391</v>
      </c>
      <c r="E50">
        <v>5983948</v>
      </c>
      <c r="F50">
        <v>5983948</v>
      </c>
      <c r="G50" t="s">
        <v>1392</v>
      </c>
      <c r="H50" t="s">
        <v>1393</v>
      </c>
      <c r="I50">
        <v>6000000</v>
      </c>
      <c r="J50">
        <v>6000000</v>
      </c>
      <c r="K50" t="s">
        <v>1394</v>
      </c>
      <c r="L50" t="s">
        <v>1395</v>
      </c>
      <c r="M50">
        <v>6408916</v>
      </c>
      <c r="N50">
        <v>6408916</v>
      </c>
      <c r="O50" t="s">
        <v>1398</v>
      </c>
      <c r="P50" t="s">
        <v>1399</v>
      </c>
      <c r="Q50">
        <v>7370253</v>
      </c>
      <c r="R50">
        <v>7370253</v>
      </c>
      <c r="S50" t="s">
        <v>80</v>
      </c>
      <c r="T50" t="s">
        <v>81</v>
      </c>
      <c r="U50">
        <v>7906326</v>
      </c>
      <c r="V50">
        <v>7906326</v>
      </c>
      <c r="W50" t="s">
        <v>1396</v>
      </c>
      <c r="X50" t="s">
        <v>1397</v>
      </c>
      <c r="Z50" t="b">
        <f t="shared" si="0"/>
        <v>1</v>
      </c>
      <c r="AA50" t="b">
        <f t="shared" si="1"/>
        <v>1</v>
      </c>
      <c r="AB50" t="b">
        <f t="shared" si="2"/>
        <v>1</v>
      </c>
      <c r="AC50" t="b">
        <f t="shared" si="3"/>
        <v>1</v>
      </c>
      <c r="AD50" t="b">
        <f t="shared" si="4"/>
        <v>1</v>
      </c>
    </row>
    <row r="51" spans="1:30" x14ac:dyDescent="0.2">
      <c r="A51">
        <v>50</v>
      </c>
      <c r="B51" t="s">
        <v>131</v>
      </c>
      <c r="C51" t="s">
        <v>802</v>
      </c>
      <c r="D51" t="s">
        <v>1391</v>
      </c>
      <c r="E51">
        <v>3815395</v>
      </c>
      <c r="F51">
        <v>3815395</v>
      </c>
      <c r="G51" t="s">
        <v>1392</v>
      </c>
      <c r="H51" t="s">
        <v>1393</v>
      </c>
      <c r="I51">
        <v>8000000</v>
      </c>
      <c r="J51">
        <v>8000000</v>
      </c>
      <c r="K51" t="s">
        <v>1394</v>
      </c>
      <c r="L51" t="s">
        <v>1395</v>
      </c>
      <c r="M51">
        <v>4082473</v>
      </c>
      <c r="N51">
        <v>4082473</v>
      </c>
      <c r="O51" t="s">
        <v>1398</v>
      </c>
      <c r="P51" t="s">
        <v>1399</v>
      </c>
      <c r="Q51">
        <v>4694843</v>
      </c>
      <c r="R51">
        <v>4694843</v>
      </c>
      <c r="S51" t="s">
        <v>80</v>
      </c>
      <c r="T51" t="s">
        <v>81</v>
      </c>
      <c r="W51" t="s">
        <v>1396</v>
      </c>
      <c r="X51" t="s">
        <v>1397</v>
      </c>
      <c r="Z51" t="b">
        <f t="shared" si="0"/>
        <v>1</v>
      </c>
      <c r="AA51" t="b">
        <f t="shared" si="1"/>
        <v>1</v>
      </c>
      <c r="AB51" t="b">
        <f t="shared" si="2"/>
        <v>1</v>
      </c>
      <c r="AC51" t="b">
        <f t="shared" si="3"/>
        <v>1</v>
      </c>
      <c r="AD51" t="b">
        <f t="shared" si="4"/>
        <v>1</v>
      </c>
    </row>
    <row r="52" spans="1:30" x14ac:dyDescent="0.2">
      <c r="A52">
        <v>51</v>
      </c>
      <c r="B52" t="s">
        <v>132</v>
      </c>
      <c r="C52" t="s">
        <v>803</v>
      </c>
      <c r="D52" t="s">
        <v>1391</v>
      </c>
      <c r="E52">
        <v>7418824</v>
      </c>
      <c r="F52">
        <v>7418824</v>
      </c>
      <c r="G52" t="s">
        <v>1392</v>
      </c>
      <c r="H52" t="s">
        <v>1393</v>
      </c>
      <c r="I52">
        <v>15000000</v>
      </c>
      <c r="J52">
        <v>15000000</v>
      </c>
      <c r="K52" t="s">
        <v>1394</v>
      </c>
      <c r="L52" t="s">
        <v>1395</v>
      </c>
      <c r="M52">
        <v>7938142</v>
      </c>
      <c r="N52">
        <v>7938142</v>
      </c>
      <c r="O52" t="s">
        <v>1398</v>
      </c>
      <c r="P52" t="s">
        <v>1399</v>
      </c>
      <c r="Q52">
        <v>9128863</v>
      </c>
      <c r="R52">
        <v>9128863</v>
      </c>
      <c r="S52" t="s">
        <v>80</v>
      </c>
      <c r="T52" t="s">
        <v>81</v>
      </c>
      <c r="U52">
        <v>9792848</v>
      </c>
      <c r="V52">
        <v>9792848</v>
      </c>
      <c r="W52" t="s">
        <v>1396</v>
      </c>
      <c r="X52" t="s">
        <v>1397</v>
      </c>
      <c r="Z52" t="b">
        <f t="shared" si="0"/>
        <v>1</v>
      </c>
      <c r="AA52" t="b">
        <f t="shared" si="1"/>
        <v>1</v>
      </c>
      <c r="AB52" t="b">
        <f t="shared" si="2"/>
        <v>1</v>
      </c>
      <c r="AC52" t="b">
        <f t="shared" si="3"/>
        <v>1</v>
      </c>
      <c r="AD52" t="b">
        <f t="shared" si="4"/>
        <v>1</v>
      </c>
    </row>
    <row r="53" spans="1:30" x14ac:dyDescent="0.2">
      <c r="A53">
        <v>52</v>
      </c>
      <c r="B53" t="s">
        <v>133</v>
      </c>
      <c r="C53" t="s">
        <v>804</v>
      </c>
      <c r="D53" t="s">
        <v>1391</v>
      </c>
      <c r="E53">
        <v>14795077</v>
      </c>
      <c r="F53">
        <v>14795077</v>
      </c>
      <c r="G53" t="s">
        <v>1392</v>
      </c>
      <c r="H53" t="s">
        <v>1393</v>
      </c>
      <c r="I53">
        <v>20000000</v>
      </c>
      <c r="J53">
        <v>20000000</v>
      </c>
      <c r="K53" t="s">
        <v>1394</v>
      </c>
      <c r="L53" t="s">
        <v>1395</v>
      </c>
      <c r="M53">
        <v>15830733</v>
      </c>
      <c r="N53">
        <v>15830733</v>
      </c>
      <c r="O53" t="s">
        <v>1398</v>
      </c>
      <c r="P53" t="s">
        <v>1399</v>
      </c>
      <c r="Q53">
        <v>18205343</v>
      </c>
      <c r="R53">
        <v>18205343</v>
      </c>
      <c r="S53" t="s">
        <v>80</v>
      </c>
      <c r="T53" t="s">
        <v>81</v>
      </c>
      <c r="U53">
        <v>14529502</v>
      </c>
      <c r="V53">
        <v>14529502</v>
      </c>
      <c r="W53" t="s">
        <v>1396</v>
      </c>
      <c r="X53" t="s">
        <v>1397</v>
      </c>
      <c r="Z53" t="b">
        <f t="shared" si="0"/>
        <v>1</v>
      </c>
      <c r="AA53" t="b">
        <f t="shared" si="1"/>
        <v>1</v>
      </c>
      <c r="AB53" t="b">
        <f t="shared" si="2"/>
        <v>1</v>
      </c>
      <c r="AC53" t="b">
        <f t="shared" si="3"/>
        <v>1</v>
      </c>
      <c r="AD53" t="b">
        <f t="shared" si="4"/>
        <v>1</v>
      </c>
    </row>
    <row r="54" spans="1:30" x14ac:dyDescent="0.2">
      <c r="A54">
        <v>53</v>
      </c>
      <c r="B54" t="s">
        <v>134</v>
      </c>
      <c r="C54" t="s">
        <v>805</v>
      </c>
      <c r="D54" t="s">
        <v>1391</v>
      </c>
      <c r="E54">
        <v>1413109</v>
      </c>
      <c r="F54">
        <v>1413109</v>
      </c>
      <c r="G54" t="s">
        <v>1392</v>
      </c>
      <c r="H54" t="s">
        <v>1393</v>
      </c>
      <c r="K54" t="s">
        <v>1394</v>
      </c>
      <c r="L54" t="s">
        <v>1395</v>
      </c>
      <c r="M54">
        <v>1512027</v>
      </c>
      <c r="N54">
        <v>1512027</v>
      </c>
      <c r="O54" t="s">
        <v>1398</v>
      </c>
      <c r="P54" t="s">
        <v>1399</v>
      </c>
      <c r="Q54">
        <v>1738831</v>
      </c>
      <c r="R54">
        <v>1738831</v>
      </c>
      <c r="S54" t="s">
        <v>80</v>
      </c>
      <c r="T54" t="s">
        <v>81</v>
      </c>
      <c r="U54">
        <v>2565304</v>
      </c>
      <c r="V54">
        <v>2565304</v>
      </c>
      <c r="W54" t="s">
        <v>1396</v>
      </c>
      <c r="X54" t="s">
        <v>1397</v>
      </c>
      <c r="Z54" t="b">
        <f t="shared" si="0"/>
        <v>1</v>
      </c>
      <c r="AA54" t="b">
        <f t="shared" si="1"/>
        <v>1</v>
      </c>
      <c r="AB54" t="b">
        <f t="shared" si="2"/>
        <v>1</v>
      </c>
      <c r="AC54" t="b">
        <f t="shared" si="3"/>
        <v>1</v>
      </c>
      <c r="AD54" t="b">
        <f t="shared" si="4"/>
        <v>1</v>
      </c>
    </row>
    <row r="55" spans="1:30" x14ac:dyDescent="0.2">
      <c r="A55">
        <v>54</v>
      </c>
      <c r="B55" t="s">
        <v>135</v>
      </c>
      <c r="C55" t="s">
        <v>806</v>
      </c>
      <c r="D55" t="s">
        <v>1391</v>
      </c>
      <c r="E55">
        <v>3179496</v>
      </c>
      <c r="F55">
        <v>3179496</v>
      </c>
      <c r="G55" t="s">
        <v>1392</v>
      </c>
      <c r="H55" t="s">
        <v>1393</v>
      </c>
      <c r="I55">
        <v>1500000</v>
      </c>
      <c r="J55">
        <v>1500000</v>
      </c>
      <c r="K55" t="s">
        <v>1394</v>
      </c>
      <c r="L55" t="s">
        <v>1395</v>
      </c>
      <c r="M55">
        <v>3402061</v>
      </c>
      <c r="N55">
        <v>3402061</v>
      </c>
      <c r="O55" t="s">
        <v>1398</v>
      </c>
      <c r="P55" t="s">
        <v>1399</v>
      </c>
      <c r="Q55">
        <v>3912370</v>
      </c>
      <c r="R55">
        <v>3912370</v>
      </c>
      <c r="S55" t="s">
        <v>80</v>
      </c>
      <c r="T55" t="s">
        <v>81</v>
      </c>
      <c r="U55">
        <v>4196934</v>
      </c>
      <c r="V55">
        <v>4196934</v>
      </c>
      <c r="W55" t="s">
        <v>1396</v>
      </c>
      <c r="X55" t="s">
        <v>1397</v>
      </c>
      <c r="Z55" t="b">
        <f t="shared" si="0"/>
        <v>1</v>
      </c>
      <c r="AA55" t="b">
        <f t="shared" si="1"/>
        <v>1</v>
      </c>
      <c r="AB55" t="b">
        <f t="shared" si="2"/>
        <v>1</v>
      </c>
      <c r="AC55" t="b">
        <f t="shared" si="3"/>
        <v>1</v>
      </c>
      <c r="AD55" t="b">
        <f t="shared" si="4"/>
        <v>1</v>
      </c>
    </row>
    <row r="56" spans="1:30" x14ac:dyDescent="0.2">
      <c r="A56">
        <v>55</v>
      </c>
      <c r="B56" t="s">
        <v>136</v>
      </c>
      <c r="C56" t="s">
        <v>806</v>
      </c>
      <c r="D56" t="s">
        <v>1391</v>
      </c>
      <c r="E56">
        <v>3886050</v>
      </c>
      <c r="F56">
        <v>3886050</v>
      </c>
      <c r="G56" t="s">
        <v>1392</v>
      </c>
      <c r="H56" t="s">
        <v>1393</v>
      </c>
      <c r="I56">
        <v>2000000</v>
      </c>
      <c r="J56">
        <v>2000000</v>
      </c>
      <c r="K56" t="s">
        <v>1394</v>
      </c>
      <c r="L56" t="s">
        <v>1395</v>
      </c>
      <c r="M56">
        <v>4158074</v>
      </c>
      <c r="N56">
        <v>4158074</v>
      </c>
      <c r="O56" t="s">
        <v>1398</v>
      </c>
      <c r="P56" t="s">
        <v>1399</v>
      </c>
      <c r="Q56">
        <v>4781785</v>
      </c>
      <c r="R56">
        <v>4781785</v>
      </c>
      <c r="S56" t="s">
        <v>80</v>
      </c>
      <c r="T56" t="s">
        <v>81</v>
      </c>
      <c r="U56">
        <v>5129587</v>
      </c>
      <c r="V56">
        <v>5129587</v>
      </c>
      <c r="W56" t="s">
        <v>1396</v>
      </c>
      <c r="X56" t="s">
        <v>1397</v>
      </c>
      <c r="Z56" t="b">
        <f t="shared" si="0"/>
        <v>1</v>
      </c>
      <c r="AA56" t="b">
        <f t="shared" si="1"/>
        <v>1</v>
      </c>
      <c r="AB56" t="b">
        <f t="shared" si="2"/>
        <v>1</v>
      </c>
      <c r="AC56" t="b">
        <f t="shared" si="3"/>
        <v>1</v>
      </c>
      <c r="AD56" t="b">
        <f t="shared" si="4"/>
        <v>1</v>
      </c>
    </row>
    <row r="57" spans="1:30" x14ac:dyDescent="0.2">
      <c r="A57">
        <v>56</v>
      </c>
      <c r="B57" t="s">
        <v>137</v>
      </c>
      <c r="C57" t="s">
        <v>807</v>
      </c>
      <c r="D57" t="s">
        <v>1391</v>
      </c>
      <c r="E57">
        <v>60969</v>
      </c>
      <c r="F57">
        <v>60969</v>
      </c>
      <c r="G57" t="s">
        <v>1392</v>
      </c>
      <c r="H57" t="s">
        <v>1393</v>
      </c>
      <c r="I57">
        <v>120000</v>
      </c>
      <c r="J57">
        <v>120000</v>
      </c>
      <c r="K57" t="s">
        <v>1394</v>
      </c>
      <c r="L57" t="s">
        <v>1395</v>
      </c>
      <c r="M57">
        <v>65299</v>
      </c>
      <c r="N57">
        <v>65299</v>
      </c>
      <c r="O57" t="s">
        <v>1398</v>
      </c>
      <c r="P57" t="s">
        <v>1399</v>
      </c>
      <c r="Q57">
        <v>75094</v>
      </c>
      <c r="R57">
        <v>75094</v>
      </c>
      <c r="S57" t="s">
        <v>80</v>
      </c>
      <c r="T57" t="s">
        <v>81</v>
      </c>
      <c r="U57">
        <v>80555</v>
      </c>
      <c r="V57">
        <v>80555</v>
      </c>
      <c r="W57" t="s">
        <v>1396</v>
      </c>
      <c r="X57" t="s">
        <v>1397</v>
      </c>
      <c r="Z57" t="b">
        <f t="shared" si="0"/>
        <v>1</v>
      </c>
      <c r="AA57" t="b">
        <f t="shared" si="1"/>
        <v>1</v>
      </c>
      <c r="AB57" t="b">
        <f t="shared" si="2"/>
        <v>1</v>
      </c>
      <c r="AC57" t="b">
        <f t="shared" si="3"/>
        <v>1</v>
      </c>
      <c r="AD57" t="b">
        <f t="shared" si="4"/>
        <v>1</v>
      </c>
    </row>
    <row r="58" spans="1:30" x14ac:dyDescent="0.2">
      <c r="A58">
        <v>57</v>
      </c>
      <c r="B58" t="s">
        <v>138</v>
      </c>
      <c r="C58" t="s">
        <v>808</v>
      </c>
      <c r="D58" t="s">
        <v>1391</v>
      </c>
      <c r="E58">
        <v>51026</v>
      </c>
      <c r="F58">
        <v>51026</v>
      </c>
      <c r="G58" t="s">
        <v>1392</v>
      </c>
      <c r="H58" t="s">
        <v>1393</v>
      </c>
      <c r="I58">
        <v>130000</v>
      </c>
      <c r="J58">
        <v>130000</v>
      </c>
      <c r="K58" t="s">
        <v>1394</v>
      </c>
      <c r="L58" t="s">
        <v>1395</v>
      </c>
      <c r="M58">
        <v>54650</v>
      </c>
      <c r="N58">
        <v>54650</v>
      </c>
      <c r="O58" t="s">
        <v>1398</v>
      </c>
      <c r="P58" t="s">
        <v>1399</v>
      </c>
      <c r="Q58">
        <v>62848</v>
      </c>
      <c r="R58">
        <v>62848</v>
      </c>
      <c r="S58" t="s">
        <v>80</v>
      </c>
      <c r="T58" t="s">
        <v>81</v>
      </c>
      <c r="U58">
        <v>67419</v>
      </c>
      <c r="V58">
        <v>67419</v>
      </c>
      <c r="W58" t="s">
        <v>1396</v>
      </c>
      <c r="X58" t="s">
        <v>1397</v>
      </c>
      <c r="Z58" t="b">
        <f t="shared" si="0"/>
        <v>1</v>
      </c>
      <c r="AA58" t="b">
        <f t="shared" si="1"/>
        <v>1</v>
      </c>
      <c r="AB58" t="b">
        <f t="shared" si="2"/>
        <v>1</v>
      </c>
      <c r="AC58" t="b">
        <f t="shared" si="3"/>
        <v>1</v>
      </c>
      <c r="AD58" t="b">
        <f t="shared" si="4"/>
        <v>1</v>
      </c>
    </row>
    <row r="59" spans="1:30" x14ac:dyDescent="0.2">
      <c r="A59">
        <v>58</v>
      </c>
      <c r="B59" t="s">
        <v>139</v>
      </c>
      <c r="C59" t="s">
        <v>809</v>
      </c>
      <c r="D59" t="s">
        <v>1391</v>
      </c>
      <c r="E59">
        <v>147159</v>
      </c>
      <c r="F59">
        <v>147159</v>
      </c>
      <c r="G59" t="s">
        <v>1392</v>
      </c>
      <c r="H59" t="s">
        <v>1393</v>
      </c>
      <c r="I59">
        <v>150000</v>
      </c>
      <c r="J59">
        <v>150000</v>
      </c>
      <c r="K59" t="s">
        <v>1394</v>
      </c>
      <c r="L59" t="s">
        <v>1395</v>
      </c>
      <c r="M59">
        <v>157610</v>
      </c>
      <c r="N59">
        <v>157610</v>
      </c>
      <c r="O59" t="s">
        <v>1398</v>
      </c>
      <c r="P59" t="s">
        <v>1399</v>
      </c>
      <c r="Q59">
        <v>181252</v>
      </c>
      <c r="R59">
        <v>181252</v>
      </c>
      <c r="S59" t="s">
        <v>80</v>
      </c>
      <c r="T59" t="s">
        <v>81</v>
      </c>
      <c r="U59">
        <v>194435</v>
      </c>
      <c r="V59">
        <v>194435</v>
      </c>
      <c r="W59" t="s">
        <v>1396</v>
      </c>
      <c r="X59" t="s">
        <v>1397</v>
      </c>
      <c r="Z59" t="b">
        <f t="shared" si="0"/>
        <v>1</v>
      </c>
      <c r="AA59" t="b">
        <f t="shared" si="1"/>
        <v>1</v>
      </c>
      <c r="AB59" t="b">
        <f t="shared" si="2"/>
        <v>1</v>
      </c>
      <c r="AC59" t="b">
        <f t="shared" si="3"/>
        <v>1</v>
      </c>
      <c r="AD59" t="b">
        <f t="shared" si="4"/>
        <v>1</v>
      </c>
    </row>
    <row r="60" spans="1:30" x14ac:dyDescent="0.2">
      <c r="A60">
        <v>59</v>
      </c>
      <c r="B60" t="s">
        <v>140</v>
      </c>
      <c r="C60" t="s">
        <v>810</v>
      </c>
      <c r="D60" t="s">
        <v>1391</v>
      </c>
      <c r="E60">
        <v>172554</v>
      </c>
      <c r="F60">
        <v>172554</v>
      </c>
      <c r="G60" t="s">
        <v>1392</v>
      </c>
      <c r="H60" t="s">
        <v>1393</v>
      </c>
      <c r="I60">
        <v>200000</v>
      </c>
      <c r="J60">
        <v>200000</v>
      </c>
      <c r="K60" t="s">
        <v>1394</v>
      </c>
      <c r="L60" t="s">
        <v>1395</v>
      </c>
      <c r="M60">
        <v>184809</v>
      </c>
      <c r="N60">
        <v>184809</v>
      </c>
      <c r="O60" t="s">
        <v>1398</v>
      </c>
      <c r="P60" t="s">
        <v>1399</v>
      </c>
      <c r="Q60">
        <v>212530</v>
      </c>
      <c r="R60">
        <v>212530</v>
      </c>
      <c r="S60" t="s">
        <v>80</v>
      </c>
      <c r="T60" t="s">
        <v>81</v>
      </c>
      <c r="U60">
        <v>227988</v>
      </c>
      <c r="V60">
        <v>227988</v>
      </c>
      <c r="W60" t="s">
        <v>1396</v>
      </c>
      <c r="X60" t="s">
        <v>1397</v>
      </c>
      <c r="Z60" t="b">
        <f t="shared" si="0"/>
        <v>1</v>
      </c>
      <c r="AA60" t="b">
        <f t="shared" si="1"/>
        <v>1</v>
      </c>
      <c r="AB60" t="b">
        <f t="shared" si="2"/>
        <v>1</v>
      </c>
      <c r="AC60" t="b">
        <f t="shared" si="3"/>
        <v>1</v>
      </c>
      <c r="AD60" t="b">
        <f t="shared" si="4"/>
        <v>1</v>
      </c>
    </row>
    <row r="61" spans="1:30" x14ac:dyDescent="0.2">
      <c r="A61">
        <v>60</v>
      </c>
      <c r="B61" t="s">
        <v>141</v>
      </c>
      <c r="C61" t="s">
        <v>811</v>
      </c>
      <c r="D61" t="s">
        <v>1391</v>
      </c>
      <c r="E61">
        <v>208167</v>
      </c>
      <c r="F61">
        <v>208167</v>
      </c>
      <c r="G61" t="s">
        <v>1392</v>
      </c>
      <c r="H61" t="s">
        <v>1393</v>
      </c>
      <c r="I61">
        <v>250000</v>
      </c>
      <c r="J61">
        <v>250000</v>
      </c>
      <c r="K61" t="s">
        <v>1394</v>
      </c>
      <c r="L61" t="s">
        <v>1395</v>
      </c>
      <c r="M61">
        <v>222950</v>
      </c>
      <c r="N61">
        <v>222950</v>
      </c>
      <c r="O61" t="s">
        <v>1398</v>
      </c>
      <c r="P61" t="s">
        <v>1399</v>
      </c>
      <c r="Q61">
        <v>256393</v>
      </c>
      <c r="R61">
        <v>256393</v>
      </c>
      <c r="S61" t="s">
        <v>80</v>
      </c>
      <c r="T61" t="s">
        <v>81</v>
      </c>
      <c r="U61">
        <v>275041</v>
      </c>
      <c r="V61">
        <v>275041</v>
      </c>
      <c r="W61" t="s">
        <v>1396</v>
      </c>
      <c r="X61" t="s">
        <v>1397</v>
      </c>
      <c r="Z61" t="b">
        <f t="shared" si="0"/>
        <v>1</v>
      </c>
      <c r="AA61" t="b">
        <f t="shared" si="1"/>
        <v>1</v>
      </c>
      <c r="AB61" t="b">
        <f t="shared" si="2"/>
        <v>1</v>
      </c>
      <c r="AC61" t="b">
        <f t="shared" si="3"/>
        <v>1</v>
      </c>
      <c r="AD61" t="b">
        <f t="shared" si="4"/>
        <v>1</v>
      </c>
    </row>
    <row r="62" spans="1:30" x14ac:dyDescent="0.2">
      <c r="A62">
        <v>61</v>
      </c>
      <c r="B62" t="s">
        <v>142</v>
      </c>
      <c r="C62" t="s">
        <v>812</v>
      </c>
      <c r="D62" t="s">
        <v>1391</v>
      </c>
      <c r="E62">
        <v>270036</v>
      </c>
      <c r="F62">
        <v>270036</v>
      </c>
      <c r="G62" t="s">
        <v>1392</v>
      </c>
      <c r="H62" t="s">
        <v>1393</v>
      </c>
      <c r="I62">
        <v>300000</v>
      </c>
      <c r="J62">
        <v>300000</v>
      </c>
      <c r="K62" t="s">
        <v>1394</v>
      </c>
      <c r="L62" t="s">
        <v>1395</v>
      </c>
      <c r="M62">
        <v>289214</v>
      </c>
      <c r="N62">
        <v>289214</v>
      </c>
      <c r="O62" t="s">
        <v>1398</v>
      </c>
      <c r="P62" t="s">
        <v>1399</v>
      </c>
      <c r="Q62">
        <v>332596</v>
      </c>
      <c r="R62">
        <v>332596</v>
      </c>
      <c r="S62" t="s">
        <v>80</v>
      </c>
      <c r="T62" t="s">
        <v>81</v>
      </c>
      <c r="U62">
        <v>356787</v>
      </c>
      <c r="V62">
        <v>356787</v>
      </c>
      <c r="W62" t="s">
        <v>1396</v>
      </c>
      <c r="X62" t="s">
        <v>1397</v>
      </c>
      <c r="Z62" t="b">
        <f t="shared" si="0"/>
        <v>1</v>
      </c>
      <c r="AA62" t="b">
        <f t="shared" si="1"/>
        <v>1</v>
      </c>
      <c r="AB62" t="b">
        <f t="shared" si="2"/>
        <v>1</v>
      </c>
      <c r="AC62" t="b">
        <f t="shared" si="3"/>
        <v>1</v>
      </c>
      <c r="AD62" t="b">
        <f t="shared" si="4"/>
        <v>1</v>
      </c>
    </row>
    <row r="63" spans="1:30" x14ac:dyDescent="0.2">
      <c r="A63">
        <v>62</v>
      </c>
      <c r="B63" t="s">
        <v>143</v>
      </c>
      <c r="C63" t="s">
        <v>813</v>
      </c>
      <c r="D63" t="s">
        <v>1391</v>
      </c>
      <c r="E63">
        <v>289442</v>
      </c>
      <c r="F63">
        <v>289442</v>
      </c>
      <c r="G63" t="s">
        <v>1392</v>
      </c>
      <c r="H63" t="s">
        <v>1393</v>
      </c>
      <c r="I63">
        <v>350000</v>
      </c>
      <c r="J63">
        <v>350000</v>
      </c>
      <c r="K63" t="s">
        <v>1394</v>
      </c>
      <c r="L63" t="s">
        <v>1395</v>
      </c>
      <c r="M63">
        <v>309998</v>
      </c>
      <c r="N63">
        <v>309998</v>
      </c>
      <c r="O63" t="s">
        <v>1398</v>
      </c>
      <c r="P63" t="s">
        <v>1399</v>
      </c>
      <c r="Q63">
        <v>356498</v>
      </c>
      <c r="R63">
        <v>356498</v>
      </c>
      <c r="S63" t="s">
        <v>80</v>
      </c>
      <c r="T63" t="s">
        <v>81</v>
      </c>
      <c r="U63">
        <v>382427</v>
      </c>
      <c r="V63">
        <v>382427</v>
      </c>
      <c r="W63" t="s">
        <v>1396</v>
      </c>
      <c r="X63" t="s">
        <v>1397</v>
      </c>
      <c r="Z63" t="b">
        <f t="shared" si="0"/>
        <v>1</v>
      </c>
      <c r="AA63" t="b">
        <f t="shared" si="1"/>
        <v>1</v>
      </c>
      <c r="AB63" t="b">
        <f t="shared" si="2"/>
        <v>1</v>
      </c>
      <c r="AC63" t="b">
        <f t="shared" si="3"/>
        <v>1</v>
      </c>
      <c r="AD63" t="b">
        <f t="shared" si="4"/>
        <v>1</v>
      </c>
    </row>
    <row r="64" spans="1:30" x14ac:dyDescent="0.2">
      <c r="A64">
        <v>63</v>
      </c>
      <c r="B64" t="s">
        <v>144</v>
      </c>
      <c r="C64" t="s">
        <v>814</v>
      </c>
      <c r="D64" t="s">
        <v>1391</v>
      </c>
      <c r="E64">
        <v>53419</v>
      </c>
      <c r="F64">
        <v>53419</v>
      </c>
      <c r="G64" t="s">
        <v>1392</v>
      </c>
      <c r="H64" t="s">
        <v>1393</v>
      </c>
      <c r="I64">
        <v>150000</v>
      </c>
      <c r="J64">
        <v>150000</v>
      </c>
      <c r="K64" t="s">
        <v>1394</v>
      </c>
      <c r="L64" t="s">
        <v>1395</v>
      </c>
      <c r="M64">
        <v>57213</v>
      </c>
      <c r="N64">
        <v>57213</v>
      </c>
      <c r="O64" t="s">
        <v>1398</v>
      </c>
      <c r="P64" t="s">
        <v>1399</v>
      </c>
      <c r="Q64">
        <v>65795</v>
      </c>
      <c r="R64">
        <v>65795</v>
      </c>
      <c r="S64" t="s">
        <v>80</v>
      </c>
      <c r="T64" t="s">
        <v>81</v>
      </c>
      <c r="U64">
        <v>70580</v>
      </c>
      <c r="V64">
        <v>70580</v>
      </c>
      <c r="W64" t="s">
        <v>1396</v>
      </c>
      <c r="X64" t="s">
        <v>1397</v>
      </c>
      <c r="Z64" t="b">
        <f t="shared" si="0"/>
        <v>1</v>
      </c>
      <c r="AA64" t="b">
        <f t="shared" si="1"/>
        <v>1</v>
      </c>
      <c r="AB64" t="b">
        <f t="shared" si="2"/>
        <v>1</v>
      </c>
      <c r="AC64" t="b">
        <f t="shared" si="3"/>
        <v>1</v>
      </c>
      <c r="AD64" t="b">
        <f t="shared" si="4"/>
        <v>1</v>
      </c>
    </row>
    <row r="65" spans="1:30" x14ac:dyDescent="0.2">
      <c r="A65">
        <v>64</v>
      </c>
      <c r="B65" t="s">
        <v>145</v>
      </c>
      <c r="C65" t="s">
        <v>815</v>
      </c>
      <c r="D65" t="s">
        <v>1391</v>
      </c>
      <c r="E65">
        <v>368519</v>
      </c>
      <c r="F65">
        <v>368519</v>
      </c>
      <c r="G65" t="s">
        <v>1392</v>
      </c>
      <c r="H65" t="s">
        <v>1393</v>
      </c>
      <c r="I65">
        <v>350000</v>
      </c>
      <c r="J65">
        <v>350000</v>
      </c>
      <c r="K65" t="s">
        <v>1394</v>
      </c>
      <c r="L65" t="s">
        <v>1395</v>
      </c>
      <c r="M65">
        <v>394691</v>
      </c>
      <c r="N65">
        <v>394691</v>
      </c>
      <c r="O65" t="s">
        <v>1398</v>
      </c>
      <c r="P65" t="s">
        <v>1399</v>
      </c>
      <c r="Q65">
        <v>453894</v>
      </c>
      <c r="R65">
        <v>453894</v>
      </c>
      <c r="S65" t="s">
        <v>80</v>
      </c>
      <c r="T65" t="s">
        <v>81</v>
      </c>
      <c r="U65">
        <v>486908</v>
      </c>
      <c r="V65">
        <v>486908</v>
      </c>
      <c r="W65" t="s">
        <v>1396</v>
      </c>
      <c r="X65" t="s">
        <v>1397</v>
      </c>
      <c r="Z65" t="b">
        <f t="shared" si="0"/>
        <v>1</v>
      </c>
      <c r="AA65" t="b">
        <f t="shared" si="1"/>
        <v>1</v>
      </c>
      <c r="AB65" t="b">
        <f t="shared" si="2"/>
        <v>1</v>
      </c>
      <c r="AC65" t="b">
        <f t="shared" si="3"/>
        <v>1</v>
      </c>
      <c r="AD65" t="b">
        <f t="shared" si="4"/>
        <v>1</v>
      </c>
    </row>
    <row r="66" spans="1:30" x14ac:dyDescent="0.2">
      <c r="A66">
        <v>65</v>
      </c>
      <c r="B66" t="s">
        <v>146</v>
      </c>
      <c r="C66" t="s">
        <v>816</v>
      </c>
      <c r="D66" t="s">
        <v>1391</v>
      </c>
      <c r="E66">
        <v>65703</v>
      </c>
      <c r="F66">
        <v>65703</v>
      </c>
      <c r="G66" t="s">
        <v>1392</v>
      </c>
      <c r="H66" t="s">
        <v>1393</v>
      </c>
      <c r="I66">
        <v>150000</v>
      </c>
      <c r="J66">
        <v>150000</v>
      </c>
      <c r="K66" t="s">
        <v>1394</v>
      </c>
      <c r="L66" t="s">
        <v>1395</v>
      </c>
      <c r="M66">
        <v>70369</v>
      </c>
      <c r="N66">
        <v>70369</v>
      </c>
      <c r="O66" t="s">
        <v>1398</v>
      </c>
      <c r="P66" t="s">
        <v>1399</v>
      </c>
      <c r="Q66">
        <v>80925</v>
      </c>
      <c r="R66">
        <v>80925</v>
      </c>
      <c r="S66" t="s">
        <v>80</v>
      </c>
      <c r="T66" t="s">
        <v>81</v>
      </c>
      <c r="U66">
        <v>86811</v>
      </c>
      <c r="V66">
        <v>86811</v>
      </c>
      <c r="W66" t="s">
        <v>1396</v>
      </c>
      <c r="X66" t="s">
        <v>1397</v>
      </c>
      <c r="Z66" t="b">
        <f t="shared" si="0"/>
        <v>1</v>
      </c>
      <c r="AA66" t="b">
        <f t="shared" si="1"/>
        <v>1</v>
      </c>
      <c r="AB66" t="b">
        <f t="shared" si="2"/>
        <v>1</v>
      </c>
      <c r="AC66" t="b">
        <f t="shared" si="3"/>
        <v>1</v>
      </c>
      <c r="AD66" t="b">
        <f t="shared" si="4"/>
        <v>1</v>
      </c>
    </row>
    <row r="67" spans="1:30" x14ac:dyDescent="0.2">
      <c r="A67">
        <v>66</v>
      </c>
      <c r="B67" t="s">
        <v>147</v>
      </c>
      <c r="C67" t="s">
        <v>817</v>
      </c>
      <c r="D67" t="s">
        <v>1391</v>
      </c>
      <c r="E67">
        <v>91220</v>
      </c>
      <c r="F67">
        <v>91220</v>
      </c>
      <c r="G67" t="s">
        <v>1392</v>
      </c>
      <c r="H67" t="s">
        <v>1393</v>
      </c>
      <c r="I67">
        <v>200000</v>
      </c>
      <c r="J67">
        <v>200000</v>
      </c>
      <c r="K67" t="s">
        <v>1394</v>
      </c>
      <c r="L67" t="s">
        <v>1395</v>
      </c>
      <c r="M67">
        <v>97698</v>
      </c>
      <c r="N67">
        <v>97698</v>
      </c>
      <c r="O67" t="s">
        <v>1398</v>
      </c>
      <c r="P67" t="s">
        <v>1399</v>
      </c>
      <c r="Q67">
        <v>112353</v>
      </c>
      <c r="R67">
        <v>112353</v>
      </c>
      <c r="S67" t="s">
        <v>80</v>
      </c>
      <c r="T67" t="s">
        <v>81</v>
      </c>
      <c r="U67">
        <v>120525</v>
      </c>
      <c r="V67">
        <v>120525</v>
      </c>
      <c r="W67" t="s">
        <v>1396</v>
      </c>
      <c r="X67" t="s">
        <v>1397</v>
      </c>
      <c r="Z67" t="b">
        <f t="shared" ref="Z67:Z130" si="5">+E67=F67</f>
        <v>1</v>
      </c>
      <c r="AA67" t="b">
        <f t="shared" ref="AA67:AA130" si="6">+I67=J67</f>
        <v>1</v>
      </c>
      <c r="AB67" t="b">
        <f t="shared" ref="AB67:AB130" si="7">+M67=N67</f>
        <v>1</v>
      </c>
      <c r="AC67" t="b">
        <f t="shared" ref="AC67:AC130" si="8">+Q67=R67</f>
        <v>1</v>
      </c>
      <c r="AD67" t="b">
        <f t="shared" ref="AD67:AD130" si="9">+U67=V67</f>
        <v>1</v>
      </c>
    </row>
    <row r="68" spans="1:30" x14ac:dyDescent="0.2">
      <c r="A68">
        <v>67</v>
      </c>
      <c r="B68" t="s">
        <v>148</v>
      </c>
      <c r="C68" t="s">
        <v>818</v>
      </c>
      <c r="D68" t="s">
        <v>1391</v>
      </c>
      <c r="E68">
        <v>104071</v>
      </c>
      <c r="F68">
        <v>104071</v>
      </c>
      <c r="G68" t="s">
        <v>1392</v>
      </c>
      <c r="H68" t="s">
        <v>1393</v>
      </c>
      <c r="I68">
        <v>250000</v>
      </c>
      <c r="J68">
        <v>250000</v>
      </c>
      <c r="K68" t="s">
        <v>1394</v>
      </c>
      <c r="L68" t="s">
        <v>1395</v>
      </c>
      <c r="M68">
        <v>111462</v>
      </c>
      <c r="N68">
        <v>111462</v>
      </c>
      <c r="O68" t="s">
        <v>1398</v>
      </c>
      <c r="P68" t="s">
        <v>1399</v>
      </c>
      <c r="Q68">
        <v>128181</v>
      </c>
      <c r="R68">
        <v>128181</v>
      </c>
      <c r="S68" t="s">
        <v>80</v>
      </c>
      <c r="T68" t="s">
        <v>81</v>
      </c>
      <c r="U68">
        <v>137504</v>
      </c>
      <c r="V68">
        <v>137504</v>
      </c>
      <c r="W68" t="s">
        <v>1396</v>
      </c>
      <c r="X68" t="s">
        <v>1397</v>
      </c>
      <c r="Z68" t="b">
        <f t="shared" si="5"/>
        <v>1</v>
      </c>
      <c r="AA68" t="b">
        <f t="shared" si="6"/>
        <v>1</v>
      </c>
      <c r="AB68" t="b">
        <f t="shared" si="7"/>
        <v>1</v>
      </c>
      <c r="AC68" t="b">
        <f t="shared" si="8"/>
        <v>1</v>
      </c>
      <c r="AD68" t="b">
        <f t="shared" si="9"/>
        <v>1</v>
      </c>
    </row>
    <row r="69" spans="1:30" x14ac:dyDescent="0.2">
      <c r="A69">
        <v>68</v>
      </c>
      <c r="B69" t="s">
        <v>149</v>
      </c>
      <c r="C69" t="s">
        <v>819</v>
      </c>
      <c r="D69" t="s">
        <v>1391</v>
      </c>
      <c r="E69">
        <v>377822</v>
      </c>
      <c r="F69">
        <v>377822</v>
      </c>
      <c r="G69" t="s">
        <v>1392</v>
      </c>
      <c r="H69" t="s">
        <v>1393</v>
      </c>
      <c r="I69">
        <v>450000</v>
      </c>
      <c r="J69">
        <v>450000</v>
      </c>
      <c r="K69" t="s">
        <v>1394</v>
      </c>
      <c r="L69" t="s">
        <v>1395</v>
      </c>
      <c r="M69">
        <v>404654</v>
      </c>
      <c r="N69">
        <v>404654</v>
      </c>
      <c r="O69" t="s">
        <v>1398</v>
      </c>
      <c r="P69" t="s">
        <v>1399</v>
      </c>
      <c r="Q69">
        <v>465352</v>
      </c>
      <c r="R69">
        <v>465352</v>
      </c>
      <c r="S69" t="s">
        <v>80</v>
      </c>
      <c r="T69" t="s">
        <v>81</v>
      </c>
      <c r="U69">
        <v>499200</v>
      </c>
      <c r="V69">
        <v>499200</v>
      </c>
      <c r="W69" t="s">
        <v>1396</v>
      </c>
      <c r="X69" t="s">
        <v>1397</v>
      </c>
      <c r="Z69" t="b">
        <f t="shared" si="5"/>
        <v>1</v>
      </c>
      <c r="AA69" t="b">
        <f t="shared" si="6"/>
        <v>1</v>
      </c>
      <c r="AB69" t="b">
        <f t="shared" si="7"/>
        <v>1</v>
      </c>
      <c r="AC69" t="b">
        <f t="shared" si="8"/>
        <v>1</v>
      </c>
      <c r="AD69" t="b">
        <f t="shared" si="9"/>
        <v>1</v>
      </c>
    </row>
    <row r="70" spans="1:30" x14ac:dyDescent="0.2">
      <c r="A70">
        <v>69</v>
      </c>
      <c r="B70" t="s">
        <v>150</v>
      </c>
      <c r="C70" t="s">
        <v>820</v>
      </c>
      <c r="D70" t="s">
        <v>1391</v>
      </c>
      <c r="E70">
        <v>61620</v>
      </c>
      <c r="F70">
        <v>61620</v>
      </c>
      <c r="G70" t="s">
        <v>1392</v>
      </c>
      <c r="H70" t="s">
        <v>1393</v>
      </c>
      <c r="I70">
        <v>350000</v>
      </c>
      <c r="J70">
        <v>350000</v>
      </c>
      <c r="K70" t="s">
        <v>1394</v>
      </c>
      <c r="L70" t="s">
        <v>1395</v>
      </c>
      <c r="M70">
        <v>65997</v>
      </c>
      <c r="N70">
        <v>65997</v>
      </c>
      <c r="O70" t="s">
        <v>1398</v>
      </c>
      <c r="P70" t="s">
        <v>1399</v>
      </c>
      <c r="Q70">
        <v>75896</v>
      </c>
      <c r="R70">
        <v>75896</v>
      </c>
      <c r="S70" t="s">
        <v>80</v>
      </c>
      <c r="T70" t="s">
        <v>81</v>
      </c>
      <c r="U70">
        <v>81416</v>
      </c>
      <c r="V70">
        <v>81416</v>
      </c>
      <c r="W70" t="s">
        <v>1396</v>
      </c>
      <c r="X70" t="s">
        <v>1397</v>
      </c>
      <c r="Z70" t="b">
        <f t="shared" si="5"/>
        <v>1</v>
      </c>
      <c r="AA70" t="b">
        <f t="shared" si="6"/>
        <v>1</v>
      </c>
      <c r="AB70" t="b">
        <f t="shared" si="7"/>
        <v>1</v>
      </c>
      <c r="AC70" t="b">
        <f t="shared" si="8"/>
        <v>1</v>
      </c>
      <c r="AD70" t="b">
        <f t="shared" si="9"/>
        <v>1</v>
      </c>
    </row>
    <row r="71" spans="1:30" x14ac:dyDescent="0.2">
      <c r="A71">
        <v>70</v>
      </c>
      <c r="B71" t="s">
        <v>151</v>
      </c>
      <c r="C71" t="s">
        <v>821</v>
      </c>
      <c r="D71" t="s">
        <v>1391</v>
      </c>
      <c r="E71">
        <v>158650</v>
      </c>
      <c r="F71">
        <v>158650</v>
      </c>
      <c r="G71" t="s">
        <v>1392</v>
      </c>
      <c r="H71" t="s">
        <v>1393</v>
      </c>
      <c r="I71">
        <v>390000</v>
      </c>
      <c r="J71">
        <v>390000</v>
      </c>
      <c r="K71" t="s">
        <v>1394</v>
      </c>
      <c r="L71" t="s">
        <v>1395</v>
      </c>
      <c r="M71">
        <v>169917</v>
      </c>
      <c r="N71">
        <v>169917</v>
      </c>
      <c r="O71" t="s">
        <v>1398</v>
      </c>
      <c r="P71" t="s">
        <v>1399</v>
      </c>
      <c r="Q71">
        <v>195404</v>
      </c>
      <c r="R71">
        <v>195404</v>
      </c>
      <c r="S71" t="s">
        <v>80</v>
      </c>
      <c r="T71" t="s">
        <v>81</v>
      </c>
      <c r="U71">
        <v>209617</v>
      </c>
      <c r="V71">
        <v>209617</v>
      </c>
      <c r="W71" t="s">
        <v>1396</v>
      </c>
      <c r="X71" t="s">
        <v>1397</v>
      </c>
      <c r="Z71" t="b">
        <f t="shared" si="5"/>
        <v>1</v>
      </c>
      <c r="AA71" t="b">
        <f t="shared" si="6"/>
        <v>1</v>
      </c>
      <c r="AB71" t="b">
        <f t="shared" si="7"/>
        <v>1</v>
      </c>
      <c r="AC71" t="b">
        <f t="shared" si="8"/>
        <v>1</v>
      </c>
      <c r="AD71" t="b">
        <f t="shared" si="9"/>
        <v>1</v>
      </c>
    </row>
    <row r="72" spans="1:30" x14ac:dyDescent="0.2">
      <c r="A72">
        <v>71</v>
      </c>
      <c r="B72" t="s">
        <v>152</v>
      </c>
      <c r="C72" t="s">
        <v>822</v>
      </c>
      <c r="D72" t="s">
        <v>1391</v>
      </c>
      <c r="E72">
        <v>165363</v>
      </c>
      <c r="F72">
        <v>165363</v>
      </c>
      <c r="G72" t="s">
        <v>1392</v>
      </c>
      <c r="H72" t="s">
        <v>1393</v>
      </c>
      <c r="I72">
        <v>450000</v>
      </c>
      <c r="J72">
        <v>450000</v>
      </c>
      <c r="K72" t="s">
        <v>1394</v>
      </c>
      <c r="L72" t="s">
        <v>1395</v>
      </c>
      <c r="M72">
        <v>177107</v>
      </c>
      <c r="N72">
        <v>177107</v>
      </c>
      <c r="O72" t="s">
        <v>1398</v>
      </c>
      <c r="P72" t="s">
        <v>1399</v>
      </c>
      <c r="Q72">
        <v>203673</v>
      </c>
      <c r="R72">
        <v>203673</v>
      </c>
      <c r="S72" t="s">
        <v>80</v>
      </c>
      <c r="T72" t="s">
        <v>81</v>
      </c>
      <c r="U72">
        <v>218487</v>
      </c>
      <c r="V72">
        <v>218487</v>
      </c>
      <c r="W72" t="s">
        <v>1396</v>
      </c>
      <c r="X72" t="s">
        <v>1397</v>
      </c>
      <c r="Z72" t="b">
        <f t="shared" si="5"/>
        <v>1</v>
      </c>
      <c r="AA72" t="b">
        <f t="shared" si="6"/>
        <v>1</v>
      </c>
      <c r="AB72" t="b">
        <f t="shared" si="7"/>
        <v>1</v>
      </c>
      <c r="AC72" t="b">
        <f t="shared" si="8"/>
        <v>1</v>
      </c>
      <c r="AD72" t="b">
        <f t="shared" si="9"/>
        <v>1</v>
      </c>
    </row>
    <row r="73" spans="1:30" x14ac:dyDescent="0.2">
      <c r="A73">
        <v>72</v>
      </c>
      <c r="B73" t="s">
        <v>153</v>
      </c>
      <c r="C73" t="s">
        <v>823</v>
      </c>
      <c r="D73" t="s">
        <v>1391</v>
      </c>
      <c r="E73">
        <v>180473</v>
      </c>
      <c r="F73">
        <v>180473</v>
      </c>
      <c r="G73" t="s">
        <v>1392</v>
      </c>
      <c r="H73" t="s">
        <v>1393</v>
      </c>
      <c r="I73">
        <v>500000</v>
      </c>
      <c r="J73">
        <v>500000</v>
      </c>
      <c r="K73" t="s">
        <v>1394</v>
      </c>
      <c r="L73" t="s">
        <v>1395</v>
      </c>
      <c r="M73">
        <v>193290</v>
      </c>
      <c r="N73">
        <v>193290</v>
      </c>
      <c r="O73" t="s">
        <v>1398</v>
      </c>
      <c r="P73" t="s">
        <v>1399</v>
      </c>
      <c r="Q73">
        <v>222283</v>
      </c>
      <c r="R73">
        <v>222283</v>
      </c>
      <c r="S73" t="s">
        <v>80</v>
      </c>
      <c r="T73" t="s">
        <v>81</v>
      </c>
      <c r="U73">
        <v>238451</v>
      </c>
      <c r="V73">
        <v>238451</v>
      </c>
      <c r="W73" t="s">
        <v>1396</v>
      </c>
      <c r="X73" t="s">
        <v>1397</v>
      </c>
      <c r="Z73" t="b">
        <f t="shared" si="5"/>
        <v>1</v>
      </c>
      <c r="AA73" t="b">
        <f t="shared" si="6"/>
        <v>1</v>
      </c>
      <c r="AB73" t="b">
        <f t="shared" si="7"/>
        <v>1</v>
      </c>
      <c r="AC73" t="b">
        <f t="shared" si="8"/>
        <v>1</v>
      </c>
      <c r="AD73" t="b">
        <f t="shared" si="9"/>
        <v>1</v>
      </c>
    </row>
    <row r="74" spans="1:30" x14ac:dyDescent="0.2">
      <c r="A74">
        <v>73</v>
      </c>
      <c r="B74" t="s">
        <v>154</v>
      </c>
      <c r="C74" t="s">
        <v>824</v>
      </c>
      <c r="D74" t="s">
        <v>1391</v>
      </c>
      <c r="E74">
        <v>59108</v>
      </c>
      <c r="F74">
        <v>59108</v>
      </c>
      <c r="G74" t="s">
        <v>1392</v>
      </c>
      <c r="H74" t="s">
        <v>1393</v>
      </c>
      <c r="I74">
        <v>300000</v>
      </c>
      <c r="J74">
        <v>300000</v>
      </c>
      <c r="K74" t="s">
        <v>1394</v>
      </c>
      <c r="L74" t="s">
        <v>1395</v>
      </c>
      <c r="M74">
        <v>63305</v>
      </c>
      <c r="N74">
        <v>63305</v>
      </c>
      <c r="O74" t="s">
        <v>1398</v>
      </c>
      <c r="P74" t="s">
        <v>1399</v>
      </c>
      <c r="Q74">
        <v>72801</v>
      </c>
      <c r="R74">
        <v>72801</v>
      </c>
      <c r="S74" t="s">
        <v>80</v>
      </c>
      <c r="T74" t="s">
        <v>81</v>
      </c>
      <c r="U74">
        <v>78096</v>
      </c>
      <c r="V74">
        <v>78096</v>
      </c>
      <c r="W74" t="s">
        <v>1396</v>
      </c>
      <c r="X74" t="s">
        <v>1397</v>
      </c>
      <c r="Z74" t="b">
        <f t="shared" si="5"/>
        <v>1</v>
      </c>
      <c r="AA74" t="b">
        <f t="shared" si="6"/>
        <v>1</v>
      </c>
      <c r="AB74" t="b">
        <f t="shared" si="7"/>
        <v>1</v>
      </c>
      <c r="AC74" t="b">
        <f t="shared" si="8"/>
        <v>1</v>
      </c>
      <c r="AD74" t="b">
        <f t="shared" si="9"/>
        <v>1</v>
      </c>
    </row>
    <row r="75" spans="1:30" x14ac:dyDescent="0.2">
      <c r="A75">
        <v>74</v>
      </c>
      <c r="B75" t="s">
        <v>155</v>
      </c>
      <c r="C75" t="s">
        <v>825</v>
      </c>
      <c r="D75" t="s">
        <v>1391</v>
      </c>
      <c r="E75">
        <v>92039</v>
      </c>
      <c r="F75">
        <v>92039</v>
      </c>
      <c r="G75" t="s">
        <v>1392</v>
      </c>
      <c r="H75" t="s">
        <v>1393</v>
      </c>
      <c r="I75">
        <v>350000</v>
      </c>
      <c r="J75">
        <v>350000</v>
      </c>
      <c r="K75" t="s">
        <v>1394</v>
      </c>
      <c r="L75" t="s">
        <v>1395</v>
      </c>
      <c r="M75">
        <v>98576</v>
      </c>
      <c r="N75">
        <v>98576</v>
      </c>
      <c r="O75" t="s">
        <v>1398</v>
      </c>
      <c r="P75" t="s">
        <v>1399</v>
      </c>
      <c r="Q75">
        <v>113362</v>
      </c>
      <c r="R75">
        <v>113362</v>
      </c>
      <c r="S75" t="s">
        <v>80</v>
      </c>
      <c r="T75" t="s">
        <v>81</v>
      </c>
      <c r="U75">
        <v>121607</v>
      </c>
      <c r="V75">
        <v>121607</v>
      </c>
      <c r="W75" t="s">
        <v>1396</v>
      </c>
      <c r="X75" t="s">
        <v>1397</v>
      </c>
      <c r="Z75" t="b">
        <f t="shared" si="5"/>
        <v>1</v>
      </c>
      <c r="AA75" t="b">
        <f t="shared" si="6"/>
        <v>1</v>
      </c>
      <c r="AB75" t="b">
        <f t="shared" si="7"/>
        <v>1</v>
      </c>
      <c r="AC75" t="b">
        <f t="shared" si="8"/>
        <v>1</v>
      </c>
      <c r="AD75" t="b">
        <f t="shared" si="9"/>
        <v>1</v>
      </c>
    </row>
    <row r="76" spans="1:30" x14ac:dyDescent="0.2">
      <c r="A76">
        <v>75</v>
      </c>
      <c r="B76" t="s">
        <v>156</v>
      </c>
      <c r="C76" t="s">
        <v>826</v>
      </c>
      <c r="D76" t="s">
        <v>1391</v>
      </c>
      <c r="E76">
        <v>80764</v>
      </c>
      <c r="F76">
        <v>80764</v>
      </c>
      <c r="G76" t="s">
        <v>1392</v>
      </c>
      <c r="H76" t="s">
        <v>1393</v>
      </c>
      <c r="I76">
        <v>380000</v>
      </c>
      <c r="J76">
        <v>380000</v>
      </c>
      <c r="K76" t="s">
        <v>1394</v>
      </c>
      <c r="L76" t="s">
        <v>1395</v>
      </c>
      <c r="M76">
        <v>86500</v>
      </c>
      <c r="N76">
        <v>86500</v>
      </c>
      <c r="O76" t="s">
        <v>1398</v>
      </c>
      <c r="P76" t="s">
        <v>1399</v>
      </c>
      <c r="Q76">
        <v>99475</v>
      </c>
      <c r="R76">
        <v>99475</v>
      </c>
      <c r="S76" t="s">
        <v>80</v>
      </c>
      <c r="T76" t="s">
        <v>81</v>
      </c>
      <c r="U76">
        <v>106710</v>
      </c>
      <c r="V76">
        <v>106710</v>
      </c>
      <c r="W76" t="s">
        <v>1396</v>
      </c>
      <c r="X76" t="s">
        <v>1397</v>
      </c>
      <c r="Z76" t="b">
        <f t="shared" si="5"/>
        <v>1</v>
      </c>
      <c r="AA76" t="b">
        <f t="shared" si="6"/>
        <v>1</v>
      </c>
      <c r="AB76" t="b">
        <f t="shared" si="7"/>
        <v>1</v>
      </c>
      <c r="AC76" t="b">
        <f t="shared" si="8"/>
        <v>1</v>
      </c>
      <c r="AD76" t="b">
        <f t="shared" si="9"/>
        <v>1</v>
      </c>
    </row>
    <row r="77" spans="1:30" x14ac:dyDescent="0.2">
      <c r="A77">
        <v>76</v>
      </c>
      <c r="B77" t="s">
        <v>157</v>
      </c>
      <c r="C77" t="s">
        <v>827</v>
      </c>
      <c r="D77" t="s">
        <v>1391</v>
      </c>
      <c r="E77">
        <v>211112</v>
      </c>
      <c r="F77">
        <v>211112</v>
      </c>
      <c r="G77" t="s">
        <v>1392</v>
      </c>
      <c r="H77" t="s">
        <v>1393</v>
      </c>
      <c r="I77">
        <v>380000</v>
      </c>
      <c r="J77">
        <v>380000</v>
      </c>
      <c r="K77" t="s">
        <v>1394</v>
      </c>
      <c r="L77" t="s">
        <v>1395</v>
      </c>
      <c r="M77">
        <v>226105</v>
      </c>
      <c r="N77">
        <v>226105</v>
      </c>
      <c r="O77" t="s">
        <v>1398</v>
      </c>
      <c r="P77" t="s">
        <v>1399</v>
      </c>
      <c r="Q77">
        <v>260021</v>
      </c>
      <c r="R77">
        <v>260021</v>
      </c>
      <c r="S77" t="s">
        <v>80</v>
      </c>
      <c r="T77" t="s">
        <v>81</v>
      </c>
      <c r="U77">
        <v>278934</v>
      </c>
      <c r="V77">
        <v>278934</v>
      </c>
      <c r="W77" t="s">
        <v>1396</v>
      </c>
      <c r="X77" t="s">
        <v>1397</v>
      </c>
      <c r="Z77" t="b">
        <f t="shared" si="5"/>
        <v>1</v>
      </c>
      <c r="AA77" t="b">
        <f t="shared" si="6"/>
        <v>1</v>
      </c>
      <c r="AB77" t="b">
        <f t="shared" si="7"/>
        <v>1</v>
      </c>
      <c r="AC77" t="b">
        <f t="shared" si="8"/>
        <v>1</v>
      </c>
      <c r="AD77" t="b">
        <f t="shared" si="9"/>
        <v>1</v>
      </c>
    </row>
    <row r="78" spans="1:30" x14ac:dyDescent="0.2">
      <c r="A78">
        <v>77</v>
      </c>
      <c r="B78" t="s">
        <v>158</v>
      </c>
      <c r="C78" t="s">
        <v>828</v>
      </c>
      <c r="D78" t="s">
        <v>1391</v>
      </c>
      <c r="E78">
        <v>178720</v>
      </c>
      <c r="F78">
        <v>178720</v>
      </c>
      <c r="G78" t="s">
        <v>1392</v>
      </c>
      <c r="H78" t="s">
        <v>1393</v>
      </c>
      <c r="I78">
        <v>390000</v>
      </c>
      <c r="J78">
        <v>390000</v>
      </c>
      <c r="K78" t="s">
        <v>1394</v>
      </c>
      <c r="L78" t="s">
        <v>1395</v>
      </c>
      <c r="M78">
        <v>191413</v>
      </c>
      <c r="N78">
        <v>191413</v>
      </c>
      <c r="O78" t="s">
        <v>1398</v>
      </c>
      <c r="P78" t="s">
        <v>1399</v>
      </c>
      <c r="Q78">
        <v>220125</v>
      </c>
      <c r="R78">
        <v>220125</v>
      </c>
      <c r="S78" t="s">
        <v>80</v>
      </c>
      <c r="T78" t="s">
        <v>81</v>
      </c>
      <c r="U78">
        <v>236136</v>
      </c>
      <c r="V78">
        <v>236136</v>
      </c>
      <c r="W78" t="s">
        <v>1396</v>
      </c>
      <c r="X78" t="s">
        <v>1397</v>
      </c>
      <c r="Z78" t="b">
        <f t="shared" si="5"/>
        <v>1</v>
      </c>
      <c r="AA78" t="b">
        <f t="shared" si="6"/>
        <v>1</v>
      </c>
      <c r="AB78" t="b">
        <f t="shared" si="7"/>
        <v>1</v>
      </c>
      <c r="AC78" t="b">
        <f t="shared" si="8"/>
        <v>1</v>
      </c>
      <c r="AD78" t="b">
        <f t="shared" si="9"/>
        <v>1</v>
      </c>
    </row>
    <row r="79" spans="1:30" x14ac:dyDescent="0.2">
      <c r="A79">
        <v>78</v>
      </c>
      <c r="B79" t="s">
        <v>159</v>
      </c>
      <c r="C79" t="s">
        <v>829</v>
      </c>
      <c r="D79" t="s">
        <v>1391</v>
      </c>
      <c r="E79">
        <v>421208</v>
      </c>
      <c r="F79">
        <v>421208</v>
      </c>
      <c r="G79" t="s">
        <v>1392</v>
      </c>
      <c r="H79" t="s">
        <v>1393</v>
      </c>
      <c r="I79">
        <v>400000</v>
      </c>
      <c r="J79">
        <v>400000</v>
      </c>
      <c r="K79" t="s">
        <v>1394</v>
      </c>
      <c r="L79" t="s">
        <v>1395</v>
      </c>
      <c r="M79">
        <v>451122</v>
      </c>
      <c r="N79">
        <v>451122</v>
      </c>
      <c r="O79" t="s">
        <v>1398</v>
      </c>
      <c r="P79" t="s">
        <v>1399</v>
      </c>
      <c r="Q79">
        <v>518790</v>
      </c>
      <c r="R79">
        <v>518790</v>
      </c>
      <c r="S79" t="s">
        <v>80</v>
      </c>
      <c r="T79" t="s">
        <v>81</v>
      </c>
      <c r="U79">
        <v>556524</v>
      </c>
      <c r="V79">
        <v>556524</v>
      </c>
      <c r="W79" t="s">
        <v>1396</v>
      </c>
      <c r="X79" t="s">
        <v>1397</v>
      </c>
      <c r="Z79" t="b">
        <f t="shared" si="5"/>
        <v>1</v>
      </c>
      <c r="AA79" t="b">
        <f t="shared" si="6"/>
        <v>1</v>
      </c>
      <c r="AB79" t="b">
        <f t="shared" si="7"/>
        <v>1</v>
      </c>
      <c r="AC79" t="b">
        <f t="shared" si="8"/>
        <v>1</v>
      </c>
      <c r="AD79" t="b">
        <f t="shared" si="9"/>
        <v>1</v>
      </c>
    </row>
    <row r="80" spans="1:30" x14ac:dyDescent="0.2">
      <c r="A80">
        <v>79</v>
      </c>
      <c r="B80" t="s">
        <v>160</v>
      </c>
      <c r="C80" t="s">
        <v>830</v>
      </c>
      <c r="D80" t="s">
        <v>1391</v>
      </c>
      <c r="E80">
        <v>596835</v>
      </c>
      <c r="F80">
        <v>596835</v>
      </c>
      <c r="G80" t="s">
        <v>1392</v>
      </c>
      <c r="H80" t="s">
        <v>1393</v>
      </c>
      <c r="I80">
        <v>390000</v>
      </c>
      <c r="J80">
        <v>390000</v>
      </c>
      <c r="K80" t="s">
        <v>1394</v>
      </c>
      <c r="L80" t="s">
        <v>1395</v>
      </c>
      <c r="M80">
        <v>639221</v>
      </c>
      <c r="N80">
        <v>639221</v>
      </c>
      <c r="O80" t="s">
        <v>1398</v>
      </c>
      <c r="P80" t="s">
        <v>1399</v>
      </c>
      <c r="Q80">
        <v>735104</v>
      </c>
      <c r="R80">
        <v>735104</v>
      </c>
      <c r="S80" t="s">
        <v>80</v>
      </c>
      <c r="T80" t="s">
        <v>81</v>
      </c>
      <c r="U80">
        <v>788571</v>
      </c>
      <c r="V80">
        <v>788571</v>
      </c>
      <c r="W80" t="s">
        <v>1396</v>
      </c>
      <c r="X80" t="s">
        <v>1397</v>
      </c>
      <c r="Z80" t="b">
        <f t="shared" si="5"/>
        <v>1</v>
      </c>
      <c r="AA80" t="b">
        <f t="shared" si="6"/>
        <v>1</v>
      </c>
      <c r="AB80" t="b">
        <f t="shared" si="7"/>
        <v>1</v>
      </c>
      <c r="AC80" t="b">
        <f t="shared" si="8"/>
        <v>1</v>
      </c>
      <c r="AD80" t="b">
        <f t="shared" si="9"/>
        <v>1</v>
      </c>
    </row>
    <row r="81" spans="1:30" x14ac:dyDescent="0.2">
      <c r="A81">
        <v>80</v>
      </c>
      <c r="B81" t="s">
        <v>161</v>
      </c>
      <c r="C81" t="s">
        <v>831</v>
      </c>
      <c r="D81" t="s">
        <v>1391</v>
      </c>
      <c r="E81">
        <v>157260</v>
      </c>
      <c r="F81">
        <v>157260</v>
      </c>
      <c r="G81" t="s">
        <v>1392</v>
      </c>
      <c r="H81" t="s">
        <v>1393</v>
      </c>
      <c r="I81">
        <v>450000</v>
      </c>
      <c r="J81">
        <v>450000</v>
      </c>
      <c r="K81" t="s">
        <v>1394</v>
      </c>
      <c r="L81" t="s">
        <v>1395</v>
      </c>
      <c r="M81">
        <v>168428</v>
      </c>
      <c r="N81">
        <v>168428</v>
      </c>
      <c r="O81" t="s">
        <v>1398</v>
      </c>
      <c r="P81" t="s">
        <v>1399</v>
      </c>
      <c r="Q81">
        <v>193692</v>
      </c>
      <c r="R81">
        <v>193692</v>
      </c>
      <c r="S81" t="s">
        <v>80</v>
      </c>
      <c r="T81" t="s">
        <v>81</v>
      </c>
      <c r="U81">
        <v>207780</v>
      </c>
      <c r="V81">
        <v>207780</v>
      </c>
      <c r="W81" t="s">
        <v>1396</v>
      </c>
      <c r="X81" t="s">
        <v>1397</v>
      </c>
      <c r="Z81" t="b">
        <f t="shared" si="5"/>
        <v>1</v>
      </c>
      <c r="AA81" t="b">
        <f t="shared" si="6"/>
        <v>1</v>
      </c>
      <c r="AB81" t="b">
        <f t="shared" si="7"/>
        <v>1</v>
      </c>
      <c r="AC81" t="b">
        <f t="shared" si="8"/>
        <v>1</v>
      </c>
      <c r="AD81" t="b">
        <f t="shared" si="9"/>
        <v>1</v>
      </c>
    </row>
    <row r="82" spans="1:30" x14ac:dyDescent="0.2">
      <c r="A82">
        <v>81</v>
      </c>
      <c r="B82" t="s">
        <v>162</v>
      </c>
      <c r="C82" t="s">
        <v>832</v>
      </c>
      <c r="D82" t="s">
        <v>1391</v>
      </c>
      <c r="E82">
        <v>690710</v>
      </c>
      <c r="F82">
        <v>690710</v>
      </c>
      <c r="G82" t="s">
        <v>1392</v>
      </c>
      <c r="H82" t="s">
        <v>1393</v>
      </c>
      <c r="I82">
        <v>450000</v>
      </c>
      <c r="J82">
        <v>450000</v>
      </c>
      <c r="K82" t="s">
        <v>1394</v>
      </c>
      <c r="L82" t="s">
        <v>1395</v>
      </c>
      <c r="M82">
        <v>739763</v>
      </c>
      <c r="N82">
        <v>739763</v>
      </c>
      <c r="O82" t="s">
        <v>1398</v>
      </c>
      <c r="P82" t="s">
        <v>1399</v>
      </c>
      <c r="Q82">
        <v>850727</v>
      </c>
      <c r="R82">
        <v>850727</v>
      </c>
      <c r="S82" t="s">
        <v>80</v>
      </c>
      <c r="T82" t="s">
        <v>81</v>
      </c>
      <c r="U82">
        <v>912605</v>
      </c>
      <c r="V82">
        <v>912605</v>
      </c>
      <c r="W82" t="s">
        <v>1396</v>
      </c>
      <c r="X82" t="s">
        <v>1397</v>
      </c>
      <c r="Z82" t="b">
        <f t="shared" si="5"/>
        <v>1</v>
      </c>
      <c r="AA82" t="b">
        <f t="shared" si="6"/>
        <v>1</v>
      </c>
      <c r="AB82" t="b">
        <f t="shared" si="7"/>
        <v>1</v>
      </c>
      <c r="AC82" t="b">
        <f t="shared" si="8"/>
        <v>1</v>
      </c>
      <c r="AD82" t="b">
        <f t="shared" si="9"/>
        <v>1</v>
      </c>
    </row>
    <row r="83" spans="1:30" x14ac:dyDescent="0.2">
      <c r="A83">
        <v>82</v>
      </c>
      <c r="B83" t="s">
        <v>163</v>
      </c>
      <c r="C83" t="s">
        <v>833</v>
      </c>
      <c r="D83" t="s">
        <v>1391</v>
      </c>
      <c r="E83">
        <v>617954</v>
      </c>
      <c r="F83">
        <v>617954</v>
      </c>
      <c r="G83" t="s">
        <v>1392</v>
      </c>
      <c r="H83" t="s">
        <v>1393</v>
      </c>
      <c r="I83">
        <v>500000</v>
      </c>
      <c r="J83">
        <v>500000</v>
      </c>
      <c r="K83" t="s">
        <v>1394</v>
      </c>
      <c r="L83" t="s">
        <v>1395</v>
      </c>
      <c r="M83">
        <v>661840</v>
      </c>
      <c r="N83">
        <v>661840</v>
      </c>
      <c r="O83" t="s">
        <v>1398</v>
      </c>
      <c r="P83" t="s">
        <v>1399</v>
      </c>
      <c r="Q83">
        <v>761116</v>
      </c>
      <c r="R83">
        <v>761116</v>
      </c>
      <c r="S83" t="s">
        <v>80</v>
      </c>
      <c r="T83" t="s">
        <v>81</v>
      </c>
      <c r="U83">
        <v>816475</v>
      </c>
      <c r="V83">
        <v>816475</v>
      </c>
      <c r="W83" t="s">
        <v>1396</v>
      </c>
      <c r="X83" t="s">
        <v>1397</v>
      </c>
      <c r="Z83" t="b">
        <f t="shared" si="5"/>
        <v>1</v>
      </c>
      <c r="AA83" t="b">
        <f t="shared" si="6"/>
        <v>1</v>
      </c>
      <c r="AB83" t="b">
        <f t="shared" si="7"/>
        <v>1</v>
      </c>
      <c r="AC83" t="b">
        <f t="shared" si="8"/>
        <v>1</v>
      </c>
      <c r="AD83" t="b">
        <f t="shared" si="9"/>
        <v>1</v>
      </c>
    </row>
    <row r="84" spans="1:30" x14ac:dyDescent="0.2">
      <c r="A84">
        <v>83</v>
      </c>
      <c r="B84" t="s">
        <v>164</v>
      </c>
      <c r="C84" t="s">
        <v>834</v>
      </c>
      <c r="D84" t="s">
        <v>1391</v>
      </c>
      <c r="E84">
        <v>565413</v>
      </c>
      <c r="F84">
        <v>565413</v>
      </c>
      <c r="G84" t="s">
        <v>1392</v>
      </c>
      <c r="H84" t="s">
        <v>1393</v>
      </c>
      <c r="I84">
        <v>550000</v>
      </c>
      <c r="J84">
        <v>550000</v>
      </c>
      <c r="K84" t="s">
        <v>1394</v>
      </c>
      <c r="L84" t="s">
        <v>1395</v>
      </c>
      <c r="M84">
        <v>605568</v>
      </c>
      <c r="N84">
        <v>605568</v>
      </c>
      <c r="O84" t="s">
        <v>1398</v>
      </c>
      <c r="P84" t="s">
        <v>1399</v>
      </c>
      <c r="Q84">
        <v>696403</v>
      </c>
      <c r="R84">
        <v>696403</v>
      </c>
      <c r="S84" t="s">
        <v>80</v>
      </c>
      <c r="T84" t="s">
        <v>81</v>
      </c>
      <c r="U84">
        <v>747056</v>
      </c>
      <c r="V84">
        <v>747056</v>
      </c>
      <c r="W84" t="s">
        <v>1396</v>
      </c>
      <c r="X84" t="s">
        <v>1397</v>
      </c>
      <c r="Z84" t="b">
        <f t="shared" si="5"/>
        <v>1</v>
      </c>
      <c r="AA84" t="b">
        <f t="shared" si="6"/>
        <v>1</v>
      </c>
      <c r="AB84" t="b">
        <f t="shared" si="7"/>
        <v>1</v>
      </c>
      <c r="AC84" t="b">
        <f t="shared" si="8"/>
        <v>1</v>
      </c>
      <c r="AD84" t="b">
        <f t="shared" si="9"/>
        <v>1</v>
      </c>
    </row>
    <row r="85" spans="1:30" x14ac:dyDescent="0.2">
      <c r="A85">
        <v>84</v>
      </c>
      <c r="B85" t="s">
        <v>165</v>
      </c>
      <c r="C85" t="s">
        <v>835</v>
      </c>
      <c r="D85" t="s">
        <v>1391</v>
      </c>
      <c r="E85">
        <v>651389</v>
      </c>
      <c r="F85">
        <v>651389</v>
      </c>
      <c r="G85" t="s">
        <v>1392</v>
      </c>
      <c r="H85" t="s">
        <v>1393</v>
      </c>
      <c r="I85">
        <v>600000</v>
      </c>
      <c r="J85">
        <v>600000</v>
      </c>
      <c r="K85" t="s">
        <v>1394</v>
      </c>
      <c r="L85" t="s">
        <v>1395</v>
      </c>
      <c r="M85">
        <v>697650</v>
      </c>
      <c r="N85">
        <v>697650</v>
      </c>
      <c r="O85" t="s">
        <v>1398</v>
      </c>
      <c r="P85" t="s">
        <v>1399</v>
      </c>
      <c r="Q85">
        <v>802297</v>
      </c>
      <c r="R85">
        <v>802297</v>
      </c>
      <c r="S85" t="s">
        <v>80</v>
      </c>
      <c r="T85" t="s">
        <v>81</v>
      </c>
      <c r="U85">
        <v>860652</v>
      </c>
      <c r="V85">
        <v>860652</v>
      </c>
      <c r="W85" t="s">
        <v>1396</v>
      </c>
      <c r="X85" t="s">
        <v>1397</v>
      </c>
      <c r="Z85" t="b">
        <f t="shared" si="5"/>
        <v>1</v>
      </c>
      <c r="AA85" t="b">
        <f t="shared" si="6"/>
        <v>1</v>
      </c>
      <c r="AB85" t="b">
        <f t="shared" si="7"/>
        <v>1</v>
      </c>
      <c r="AC85" t="b">
        <f t="shared" si="8"/>
        <v>1</v>
      </c>
      <c r="AD85" t="b">
        <f t="shared" si="9"/>
        <v>1</v>
      </c>
    </row>
    <row r="86" spans="1:30" x14ac:dyDescent="0.2">
      <c r="A86">
        <v>85</v>
      </c>
      <c r="B86" t="s">
        <v>166</v>
      </c>
      <c r="C86" t="s">
        <v>836</v>
      </c>
      <c r="D86" t="s">
        <v>1391</v>
      </c>
      <c r="E86">
        <v>771658</v>
      </c>
      <c r="F86">
        <v>771658</v>
      </c>
      <c r="G86" t="s">
        <v>1392</v>
      </c>
      <c r="H86" t="s">
        <v>1393</v>
      </c>
      <c r="I86">
        <v>900000</v>
      </c>
      <c r="J86">
        <v>900000</v>
      </c>
      <c r="K86" t="s">
        <v>1394</v>
      </c>
      <c r="L86" t="s">
        <v>1395</v>
      </c>
      <c r="M86">
        <v>826460</v>
      </c>
      <c r="N86">
        <v>826460</v>
      </c>
      <c r="O86" t="s">
        <v>1398</v>
      </c>
      <c r="P86" t="s">
        <v>1399</v>
      </c>
      <c r="Q86">
        <v>950429</v>
      </c>
      <c r="R86">
        <v>950429</v>
      </c>
      <c r="S86" t="s">
        <v>80</v>
      </c>
      <c r="T86" t="s">
        <v>81</v>
      </c>
      <c r="U86">
        <v>1019558</v>
      </c>
      <c r="V86">
        <v>1019558</v>
      </c>
      <c r="W86" t="s">
        <v>1396</v>
      </c>
      <c r="X86" t="s">
        <v>1397</v>
      </c>
      <c r="Z86" t="b">
        <f t="shared" si="5"/>
        <v>1</v>
      </c>
      <c r="AA86" t="b">
        <f t="shared" si="6"/>
        <v>1</v>
      </c>
      <c r="AB86" t="b">
        <f t="shared" si="7"/>
        <v>1</v>
      </c>
      <c r="AC86" t="b">
        <f t="shared" si="8"/>
        <v>1</v>
      </c>
      <c r="AD86" t="b">
        <f t="shared" si="9"/>
        <v>1</v>
      </c>
    </row>
    <row r="87" spans="1:30" x14ac:dyDescent="0.2">
      <c r="A87">
        <v>86</v>
      </c>
      <c r="B87" t="s">
        <v>167</v>
      </c>
      <c r="C87" t="s">
        <v>837</v>
      </c>
      <c r="D87" t="s">
        <v>1391</v>
      </c>
      <c r="E87">
        <v>927353</v>
      </c>
      <c r="F87">
        <v>927353</v>
      </c>
      <c r="G87" t="s">
        <v>1392</v>
      </c>
      <c r="H87" t="s">
        <v>1393</v>
      </c>
      <c r="I87">
        <v>1500000</v>
      </c>
      <c r="J87">
        <v>1500000</v>
      </c>
      <c r="K87" t="s">
        <v>1394</v>
      </c>
      <c r="L87" t="s">
        <v>1395</v>
      </c>
      <c r="M87">
        <v>992268</v>
      </c>
      <c r="N87">
        <v>992268</v>
      </c>
      <c r="O87" t="s">
        <v>1398</v>
      </c>
      <c r="P87" t="s">
        <v>1399</v>
      </c>
      <c r="Q87">
        <v>1141108</v>
      </c>
      <c r="R87">
        <v>1141108</v>
      </c>
      <c r="S87" t="s">
        <v>80</v>
      </c>
      <c r="T87" t="s">
        <v>81</v>
      </c>
      <c r="U87">
        <v>1324106</v>
      </c>
      <c r="V87">
        <v>1324106</v>
      </c>
      <c r="W87" t="s">
        <v>1396</v>
      </c>
      <c r="X87" t="s">
        <v>1397</v>
      </c>
      <c r="Z87" t="b">
        <f t="shared" si="5"/>
        <v>1</v>
      </c>
      <c r="AA87" t="b">
        <f t="shared" si="6"/>
        <v>1</v>
      </c>
      <c r="AB87" t="b">
        <f t="shared" si="7"/>
        <v>1</v>
      </c>
      <c r="AC87" t="b">
        <f t="shared" si="8"/>
        <v>1</v>
      </c>
      <c r="AD87" t="b">
        <f t="shared" si="9"/>
        <v>1</v>
      </c>
    </row>
    <row r="88" spans="1:30" x14ac:dyDescent="0.2">
      <c r="A88">
        <v>87</v>
      </c>
      <c r="B88" t="s">
        <v>168</v>
      </c>
      <c r="C88" t="s">
        <v>838</v>
      </c>
      <c r="D88" t="s">
        <v>1391</v>
      </c>
      <c r="E88">
        <v>653642</v>
      </c>
      <c r="F88">
        <v>653642</v>
      </c>
      <c r="G88" t="s">
        <v>1392</v>
      </c>
      <c r="H88" t="s">
        <v>1393</v>
      </c>
      <c r="I88">
        <v>500000</v>
      </c>
      <c r="J88">
        <v>500000</v>
      </c>
      <c r="K88" t="s">
        <v>1394</v>
      </c>
      <c r="L88" t="s">
        <v>1395</v>
      </c>
      <c r="M88">
        <v>700062</v>
      </c>
      <c r="N88">
        <v>700062</v>
      </c>
      <c r="O88" t="s">
        <v>1398</v>
      </c>
      <c r="P88" t="s">
        <v>1399</v>
      </c>
      <c r="Q88">
        <v>805072</v>
      </c>
      <c r="R88">
        <v>805072</v>
      </c>
      <c r="S88" t="s">
        <v>80</v>
      </c>
      <c r="T88" t="s">
        <v>81</v>
      </c>
      <c r="U88">
        <v>863628</v>
      </c>
      <c r="V88">
        <v>863628</v>
      </c>
      <c r="W88" t="s">
        <v>1396</v>
      </c>
      <c r="X88" t="s">
        <v>1397</v>
      </c>
      <c r="Z88" t="b">
        <f t="shared" si="5"/>
        <v>1</v>
      </c>
      <c r="AA88" t="b">
        <f t="shared" si="6"/>
        <v>1</v>
      </c>
      <c r="AB88" t="b">
        <f t="shared" si="7"/>
        <v>1</v>
      </c>
      <c r="AC88" t="b">
        <f t="shared" si="8"/>
        <v>1</v>
      </c>
      <c r="AD88" t="b">
        <f t="shared" si="9"/>
        <v>1</v>
      </c>
    </row>
    <row r="89" spans="1:30" x14ac:dyDescent="0.2">
      <c r="A89">
        <v>88</v>
      </c>
      <c r="B89" t="s">
        <v>169</v>
      </c>
      <c r="C89" t="s">
        <v>839</v>
      </c>
      <c r="D89" t="s">
        <v>1391</v>
      </c>
      <c r="E89">
        <v>897498</v>
      </c>
      <c r="F89">
        <v>897498</v>
      </c>
      <c r="G89" t="s">
        <v>1392</v>
      </c>
      <c r="H89" t="s">
        <v>1393</v>
      </c>
      <c r="I89">
        <v>700000</v>
      </c>
      <c r="J89">
        <v>700000</v>
      </c>
      <c r="K89" t="s">
        <v>1394</v>
      </c>
      <c r="L89" t="s">
        <v>1395</v>
      </c>
      <c r="M89">
        <v>961237</v>
      </c>
      <c r="N89">
        <v>961237</v>
      </c>
      <c r="O89" t="s">
        <v>1398</v>
      </c>
      <c r="P89" t="s">
        <v>1399</v>
      </c>
      <c r="Q89">
        <v>1105422</v>
      </c>
      <c r="R89">
        <v>1105422</v>
      </c>
      <c r="S89" t="s">
        <v>80</v>
      </c>
      <c r="T89" t="s">
        <v>81</v>
      </c>
      <c r="U89">
        <v>1185825</v>
      </c>
      <c r="V89">
        <v>1185825</v>
      </c>
      <c r="W89" t="s">
        <v>1396</v>
      </c>
      <c r="X89" t="s">
        <v>1397</v>
      </c>
      <c r="Z89" t="b">
        <f t="shared" si="5"/>
        <v>1</v>
      </c>
      <c r="AA89" t="b">
        <f t="shared" si="6"/>
        <v>1</v>
      </c>
      <c r="AB89" t="b">
        <f t="shared" si="7"/>
        <v>1</v>
      </c>
      <c r="AC89" t="b">
        <f t="shared" si="8"/>
        <v>1</v>
      </c>
      <c r="AD89" t="b">
        <f t="shared" si="9"/>
        <v>1</v>
      </c>
    </row>
    <row r="90" spans="1:30" x14ac:dyDescent="0.2">
      <c r="A90">
        <v>89</v>
      </c>
      <c r="B90" t="s">
        <v>170</v>
      </c>
      <c r="C90" t="s">
        <v>840</v>
      </c>
      <c r="D90" t="s">
        <v>1391</v>
      </c>
      <c r="E90">
        <v>779385</v>
      </c>
      <c r="F90">
        <v>779385</v>
      </c>
      <c r="G90" t="s">
        <v>1392</v>
      </c>
      <c r="H90" t="s">
        <v>1393</v>
      </c>
      <c r="I90">
        <v>850000</v>
      </c>
      <c r="J90">
        <v>850000</v>
      </c>
      <c r="K90" t="s">
        <v>1394</v>
      </c>
      <c r="L90" t="s">
        <v>1395</v>
      </c>
      <c r="M90">
        <v>834736</v>
      </c>
      <c r="N90">
        <v>834736</v>
      </c>
      <c r="O90" t="s">
        <v>1398</v>
      </c>
      <c r="P90" t="s">
        <v>1399</v>
      </c>
      <c r="Q90">
        <v>959946</v>
      </c>
      <c r="R90">
        <v>959946</v>
      </c>
      <c r="S90" t="s">
        <v>80</v>
      </c>
      <c r="T90" t="s">
        <v>81</v>
      </c>
      <c r="U90">
        <v>1029767</v>
      </c>
      <c r="V90">
        <v>1029767</v>
      </c>
      <c r="W90" t="s">
        <v>1396</v>
      </c>
      <c r="X90" t="s">
        <v>1397</v>
      </c>
      <c r="Z90" t="b">
        <f t="shared" si="5"/>
        <v>1</v>
      </c>
      <c r="AA90" t="b">
        <f t="shared" si="6"/>
        <v>1</v>
      </c>
      <c r="AB90" t="b">
        <f t="shared" si="7"/>
        <v>1</v>
      </c>
      <c r="AC90" t="b">
        <f t="shared" si="8"/>
        <v>1</v>
      </c>
      <c r="AD90" t="b">
        <f t="shared" si="9"/>
        <v>1</v>
      </c>
    </row>
    <row r="91" spans="1:30" x14ac:dyDescent="0.2">
      <c r="A91">
        <v>90</v>
      </c>
      <c r="B91" t="s">
        <v>171</v>
      </c>
      <c r="C91" t="s">
        <v>841</v>
      </c>
      <c r="D91" t="s">
        <v>1391</v>
      </c>
      <c r="E91">
        <v>1131596</v>
      </c>
      <c r="F91">
        <v>1131596</v>
      </c>
      <c r="G91" t="s">
        <v>1392</v>
      </c>
      <c r="H91" t="s">
        <v>1393</v>
      </c>
      <c r="I91">
        <v>950000</v>
      </c>
      <c r="J91">
        <v>950000</v>
      </c>
      <c r="K91" t="s">
        <v>1394</v>
      </c>
      <c r="L91" t="s">
        <v>1395</v>
      </c>
      <c r="M91">
        <v>1211959</v>
      </c>
      <c r="N91">
        <v>1211959</v>
      </c>
      <c r="O91" t="s">
        <v>1398</v>
      </c>
      <c r="P91" t="s">
        <v>1399</v>
      </c>
      <c r="Q91">
        <v>1393753</v>
      </c>
      <c r="R91">
        <v>1393753</v>
      </c>
      <c r="S91" t="s">
        <v>80</v>
      </c>
      <c r="T91" t="s">
        <v>81</v>
      </c>
      <c r="U91">
        <v>1495127</v>
      </c>
      <c r="V91">
        <v>1495127</v>
      </c>
      <c r="W91" t="s">
        <v>1396</v>
      </c>
      <c r="X91" t="s">
        <v>1397</v>
      </c>
      <c r="Z91" t="b">
        <f t="shared" si="5"/>
        <v>1</v>
      </c>
      <c r="AA91" t="b">
        <f t="shared" si="6"/>
        <v>1</v>
      </c>
      <c r="AB91" t="b">
        <f t="shared" si="7"/>
        <v>1</v>
      </c>
      <c r="AC91" t="b">
        <f t="shared" si="8"/>
        <v>1</v>
      </c>
      <c r="AD91" t="b">
        <f t="shared" si="9"/>
        <v>1</v>
      </c>
    </row>
    <row r="92" spans="1:30" x14ac:dyDescent="0.2">
      <c r="A92">
        <v>91</v>
      </c>
      <c r="B92" t="s">
        <v>172</v>
      </c>
      <c r="C92" t="s">
        <v>842</v>
      </c>
      <c r="D92" t="s">
        <v>1391</v>
      </c>
      <c r="E92">
        <v>1280630</v>
      </c>
      <c r="F92">
        <v>1280630</v>
      </c>
      <c r="G92" t="s">
        <v>1392</v>
      </c>
      <c r="H92" t="s">
        <v>1393</v>
      </c>
      <c r="I92">
        <v>1700000</v>
      </c>
      <c r="J92">
        <v>1700000</v>
      </c>
      <c r="K92" t="s">
        <v>1394</v>
      </c>
      <c r="L92" t="s">
        <v>1395</v>
      </c>
      <c r="M92">
        <v>1370274</v>
      </c>
      <c r="N92">
        <v>1370274</v>
      </c>
      <c r="O92" t="s">
        <v>1398</v>
      </c>
      <c r="P92" t="s">
        <v>1399</v>
      </c>
      <c r="Q92">
        <v>1575816</v>
      </c>
      <c r="R92">
        <v>1575816</v>
      </c>
      <c r="S92" t="s">
        <v>80</v>
      </c>
      <c r="T92" t="s">
        <v>81</v>
      </c>
      <c r="U92">
        <v>1990432</v>
      </c>
      <c r="V92">
        <v>1990432</v>
      </c>
      <c r="W92" t="s">
        <v>1396</v>
      </c>
      <c r="X92" t="s">
        <v>1397</v>
      </c>
      <c r="Z92" t="b">
        <f t="shared" si="5"/>
        <v>1</v>
      </c>
      <c r="AA92" t="b">
        <f t="shared" si="6"/>
        <v>1</v>
      </c>
      <c r="AB92" t="b">
        <f t="shared" si="7"/>
        <v>1</v>
      </c>
      <c r="AC92" t="b">
        <f t="shared" si="8"/>
        <v>1</v>
      </c>
      <c r="AD92" t="b">
        <f t="shared" si="9"/>
        <v>1</v>
      </c>
    </row>
    <row r="93" spans="1:30" x14ac:dyDescent="0.2">
      <c r="A93">
        <v>92</v>
      </c>
      <c r="B93" t="s">
        <v>173</v>
      </c>
      <c r="C93" t="s">
        <v>843</v>
      </c>
      <c r="D93" t="s">
        <v>1391</v>
      </c>
      <c r="E93">
        <v>9583</v>
      </c>
      <c r="F93">
        <v>9583</v>
      </c>
      <c r="G93" t="s">
        <v>1392</v>
      </c>
      <c r="H93" t="s">
        <v>1393</v>
      </c>
      <c r="I93">
        <v>15000</v>
      </c>
      <c r="J93">
        <v>15000</v>
      </c>
      <c r="K93" t="s">
        <v>1394</v>
      </c>
      <c r="L93" t="s">
        <v>1395</v>
      </c>
      <c r="M93">
        <v>10263</v>
      </c>
      <c r="N93">
        <v>10263</v>
      </c>
      <c r="O93" t="s">
        <v>1398</v>
      </c>
      <c r="P93" t="s">
        <v>1399</v>
      </c>
      <c r="Q93">
        <v>11802</v>
      </c>
      <c r="R93">
        <v>11802</v>
      </c>
      <c r="S93" t="s">
        <v>80</v>
      </c>
      <c r="T93" t="s">
        <v>81</v>
      </c>
      <c r="U93">
        <v>12661</v>
      </c>
      <c r="V93">
        <v>12661</v>
      </c>
      <c r="W93" t="s">
        <v>1396</v>
      </c>
      <c r="X93" t="s">
        <v>1397</v>
      </c>
      <c r="Z93" t="b">
        <f t="shared" si="5"/>
        <v>1</v>
      </c>
      <c r="AA93" t="b">
        <f t="shared" si="6"/>
        <v>1</v>
      </c>
      <c r="AB93" t="b">
        <f t="shared" si="7"/>
        <v>1</v>
      </c>
      <c r="AC93" t="b">
        <f t="shared" si="8"/>
        <v>1</v>
      </c>
      <c r="AD93" t="b">
        <f t="shared" si="9"/>
        <v>1</v>
      </c>
    </row>
    <row r="94" spans="1:30" x14ac:dyDescent="0.2">
      <c r="A94">
        <v>93</v>
      </c>
      <c r="B94" t="s">
        <v>174</v>
      </c>
      <c r="C94" t="s">
        <v>844</v>
      </c>
      <c r="D94" t="s">
        <v>1391</v>
      </c>
      <c r="E94">
        <v>6844</v>
      </c>
      <c r="F94">
        <v>6844</v>
      </c>
      <c r="G94" t="s">
        <v>1392</v>
      </c>
      <c r="H94" t="s">
        <v>1393</v>
      </c>
      <c r="I94">
        <v>14000</v>
      </c>
      <c r="J94">
        <v>14000</v>
      </c>
      <c r="K94" t="s">
        <v>1394</v>
      </c>
      <c r="L94" t="s">
        <v>1395</v>
      </c>
      <c r="M94">
        <v>7330</v>
      </c>
      <c r="N94">
        <v>7330</v>
      </c>
      <c r="O94" t="s">
        <v>1398</v>
      </c>
      <c r="P94" t="s">
        <v>1399</v>
      </c>
      <c r="Q94">
        <v>8429</v>
      </c>
      <c r="R94">
        <v>8429</v>
      </c>
      <c r="S94" t="s">
        <v>80</v>
      </c>
      <c r="T94" t="s">
        <v>81</v>
      </c>
      <c r="U94">
        <v>9043</v>
      </c>
      <c r="V94">
        <v>9043</v>
      </c>
      <c r="W94" t="s">
        <v>1396</v>
      </c>
      <c r="X94" t="s">
        <v>1397</v>
      </c>
      <c r="Z94" t="b">
        <f t="shared" si="5"/>
        <v>1</v>
      </c>
      <c r="AA94" t="b">
        <f t="shared" si="6"/>
        <v>1</v>
      </c>
      <c r="AB94" t="b">
        <f t="shared" si="7"/>
        <v>1</v>
      </c>
      <c r="AC94" t="b">
        <f t="shared" si="8"/>
        <v>1</v>
      </c>
      <c r="AD94" t="b">
        <f t="shared" si="9"/>
        <v>1</v>
      </c>
    </row>
    <row r="95" spans="1:30" x14ac:dyDescent="0.2">
      <c r="A95">
        <v>94</v>
      </c>
      <c r="B95" t="s">
        <v>175</v>
      </c>
      <c r="C95" t="s">
        <v>845</v>
      </c>
      <c r="D95" t="s">
        <v>1391</v>
      </c>
      <c r="E95">
        <v>15672</v>
      </c>
      <c r="F95">
        <v>15672</v>
      </c>
      <c r="G95" t="s">
        <v>1392</v>
      </c>
      <c r="H95" t="s">
        <v>1393</v>
      </c>
      <c r="I95">
        <v>13000</v>
      </c>
      <c r="J95">
        <v>13000</v>
      </c>
      <c r="K95" t="s">
        <v>1394</v>
      </c>
      <c r="L95" t="s">
        <v>1395</v>
      </c>
      <c r="M95">
        <v>16786</v>
      </c>
      <c r="N95">
        <v>16786</v>
      </c>
      <c r="O95" t="s">
        <v>1398</v>
      </c>
      <c r="P95" t="s">
        <v>1399</v>
      </c>
      <c r="Q95">
        <v>19303</v>
      </c>
      <c r="R95">
        <v>19303</v>
      </c>
      <c r="S95" t="s">
        <v>80</v>
      </c>
      <c r="T95" t="s">
        <v>81</v>
      </c>
      <c r="U95">
        <v>20707</v>
      </c>
      <c r="V95">
        <v>20707</v>
      </c>
      <c r="W95" t="s">
        <v>1396</v>
      </c>
      <c r="X95" t="s">
        <v>1397</v>
      </c>
      <c r="Z95" t="b">
        <f t="shared" si="5"/>
        <v>1</v>
      </c>
      <c r="AA95" t="b">
        <f t="shared" si="6"/>
        <v>1</v>
      </c>
      <c r="AB95" t="b">
        <f t="shared" si="7"/>
        <v>1</v>
      </c>
      <c r="AC95" t="b">
        <f t="shared" si="8"/>
        <v>1</v>
      </c>
      <c r="AD95" t="b">
        <f t="shared" si="9"/>
        <v>1</v>
      </c>
    </row>
    <row r="96" spans="1:30" x14ac:dyDescent="0.2">
      <c r="A96">
        <v>95</v>
      </c>
      <c r="B96" t="s">
        <v>176</v>
      </c>
      <c r="C96" t="s">
        <v>846</v>
      </c>
      <c r="D96" t="s">
        <v>1391</v>
      </c>
      <c r="E96">
        <v>5454</v>
      </c>
      <c r="F96">
        <v>5454</v>
      </c>
      <c r="G96" t="s">
        <v>1392</v>
      </c>
      <c r="H96" t="s">
        <v>1393</v>
      </c>
      <c r="I96">
        <v>12000</v>
      </c>
      <c r="J96">
        <v>12000</v>
      </c>
      <c r="K96" t="s">
        <v>1394</v>
      </c>
      <c r="L96" t="s">
        <v>1395</v>
      </c>
      <c r="M96">
        <v>5841</v>
      </c>
      <c r="N96">
        <v>5841</v>
      </c>
      <c r="O96" t="s">
        <v>1398</v>
      </c>
      <c r="P96" t="s">
        <v>1399</v>
      </c>
      <c r="Q96">
        <v>6717</v>
      </c>
      <c r="R96">
        <v>6717</v>
      </c>
      <c r="S96" t="s">
        <v>80</v>
      </c>
      <c r="T96" t="s">
        <v>81</v>
      </c>
      <c r="U96">
        <v>7206</v>
      </c>
      <c r="V96">
        <v>7206</v>
      </c>
      <c r="W96" t="s">
        <v>1396</v>
      </c>
      <c r="X96" t="s">
        <v>1397</v>
      </c>
      <c r="Z96" t="b">
        <f t="shared" si="5"/>
        <v>1</v>
      </c>
      <c r="AA96" t="b">
        <f t="shared" si="6"/>
        <v>1</v>
      </c>
      <c r="AB96" t="b">
        <f t="shared" si="7"/>
        <v>1</v>
      </c>
      <c r="AC96" t="b">
        <f t="shared" si="8"/>
        <v>1</v>
      </c>
      <c r="AD96" t="b">
        <f t="shared" si="9"/>
        <v>1</v>
      </c>
    </row>
    <row r="97" spans="1:30" x14ac:dyDescent="0.2">
      <c r="A97">
        <v>96</v>
      </c>
      <c r="B97" t="s">
        <v>177</v>
      </c>
      <c r="C97" t="s">
        <v>847</v>
      </c>
      <c r="D97" t="s">
        <v>1391</v>
      </c>
      <c r="E97">
        <v>4637</v>
      </c>
      <c r="F97">
        <v>4637</v>
      </c>
      <c r="G97" t="s">
        <v>1392</v>
      </c>
      <c r="H97" t="s">
        <v>1393</v>
      </c>
      <c r="I97">
        <v>11000</v>
      </c>
      <c r="J97">
        <v>11000</v>
      </c>
      <c r="K97" t="s">
        <v>1394</v>
      </c>
      <c r="L97" t="s">
        <v>1395</v>
      </c>
      <c r="M97">
        <v>4966</v>
      </c>
      <c r="N97">
        <v>4966</v>
      </c>
      <c r="O97" t="s">
        <v>1398</v>
      </c>
      <c r="P97" t="s">
        <v>1399</v>
      </c>
      <c r="Q97">
        <v>5711</v>
      </c>
      <c r="R97">
        <v>5711</v>
      </c>
      <c r="S97" t="s">
        <v>80</v>
      </c>
      <c r="T97" t="s">
        <v>81</v>
      </c>
      <c r="U97">
        <v>6126</v>
      </c>
      <c r="V97">
        <v>6126</v>
      </c>
      <c r="W97" t="s">
        <v>1396</v>
      </c>
      <c r="X97" t="s">
        <v>1397</v>
      </c>
      <c r="Z97" t="b">
        <f t="shared" si="5"/>
        <v>1</v>
      </c>
      <c r="AA97" t="b">
        <f t="shared" si="6"/>
        <v>1</v>
      </c>
      <c r="AB97" t="b">
        <f t="shared" si="7"/>
        <v>1</v>
      </c>
      <c r="AC97" t="b">
        <f t="shared" si="8"/>
        <v>1</v>
      </c>
      <c r="AD97" t="b">
        <f t="shared" si="9"/>
        <v>1</v>
      </c>
    </row>
    <row r="98" spans="1:30" x14ac:dyDescent="0.2">
      <c r="A98">
        <v>97</v>
      </c>
      <c r="B98" t="s">
        <v>178</v>
      </c>
      <c r="C98" t="s">
        <v>848</v>
      </c>
      <c r="D98" t="s">
        <v>1391</v>
      </c>
      <c r="E98">
        <v>14136</v>
      </c>
      <c r="F98">
        <v>14136</v>
      </c>
      <c r="G98" t="s">
        <v>1392</v>
      </c>
      <c r="H98" t="s">
        <v>1393</v>
      </c>
      <c r="I98">
        <v>20000</v>
      </c>
      <c r="J98">
        <v>20000</v>
      </c>
      <c r="K98" t="s">
        <v>1394</v>
      </c>
      <c r="L98" t="s">
        <v>1395</v>
      </c>
      <c r="M98">
        <v>15139</v>
      </c>
      <c r="N98">
        <v>15139</v>
      </c>
      <c r="O98" t="s">
        <v>1398</v>
      </c>
      <c r="P98" t="s">
        <v>1399</v>
      </c>
      <c r="Q98">
        <v>17410</v>
      </c>
      <c r="R98">
        <v>17410</v>
      </c>
      <c r="S98" t="s">
        <v>80</v>
      </c>
      <c r="T98" t="s">
        <v>81</v>
      </c>
      <c r="U98">
        <v>18676</v>
      </c>
      <c r="V98">
        <v>18676</v>
      </c>
      <c r="W98" t="s">
        <v>1396</v>
      </c>
      <c r="X98" t="s">
        <v>1397</v>
      </c>
      <c r="Z98" t="b">
        <f t="shared" si="5"/>
        <v>1</v>
      </c>
      <c r="AA98" t="b">
        <f t="shared" si="6"/>
        <v>1</v>
      </c>
      <c r="AB98" t="b">
        <f t="shared" si="7"/>
        <v>1</v>
      </c>
      <c r="AC98" t="b">
        <f t="shared" si="8"/>
        <v>1</v>
      </c>
      <c r="AD98" t="b">
        <f t="shared" si="9"/>
        <v>1</v>
      </c>
    </row>
    <row r="99" spans="1:30" x14ac:dyDescent="0.2">
      <c r="A99">
        <v>98</v>
      </c>
      <c r="B99" t="s">
        <v>179</v>
      </c>
      <c r="C99" t="s">
        <v>849</v>
      </c>
      <c r="D99" t="s">
        <v>1391</v>
      </c>
      <c r="E99">
        <v>10800</v>
      </c>
      <c r="F99">
        <v>10800</v>
      </c>
      <c r="G99" t="s">
        <v>1392</v>
      </c>
      <c r="H99" t="s">
        <v>1393</v>
      </c>
      <c r="I99">
        <v>15000</v>
      </c>
      <c r="J99">
        <v>15000</v>
      </c>
      <c r="K99" t="s">
        <v>1394</v>
      </c>
      <c r="L99" t="s">
        <v>1395</v>
      </c>
      <c r="M99">
        <v>11567</v>
      </c>
      <c r="N99">
        <v>11567</v>
      </c>
      <c r="O99" t="s">
        <v>1398</v>
      </c>
      <c r="P99" t="s">
        <v>1399</v>
      </c>
      <c r="Q99">
        <v>13302</v>
      </c>
      <c r="R99">
        <v>13302</v>
      </c>
      <c r="S99" t="s">
        <v>80</v>
      </c>
      <c r="T99" t="s">
        <v>81</v>
      </c>
      <c r="U99">
        <v>14269</v>
      </c>
      <c r="V99">
        <v>14269</v>
      </c>
      <c r="W99" t="s">
        <v>1396</v>
      </c>
      <c r="X99" t="s">
        <v>1397</v>
      </c>
      <c r="Z99" t="b">
        <f t="shared" si="5"/>
        <v>1</v>
      </c>
      <c r="AA99" t="b">
        <f t="shared" si="6"/>
        <v>1</v>
      </c>
      <c r="AB99" t="b">
        <f t="shared" si="7"/>
        <v>1</v>
      </c>
      <c r="AC99" t="b">
        <f t="shared" si="8"/>
        <v>1</v>
      </c>
      <c r="AD99" t="b">
        <f t="shared" si="9"/>
        <v>1</v>
      </c>
    </row>
    <row r="100" spans="1:30" x14ac:dyDescent="0.2">
      <c r="A100">
        <v>99</v>
      </c>
      <c r="B100" t="s">
        <v>180</v>
      </c>
      <c r="C100" t="s">
        <v>850</v>
      </c>
      <c r="D100" t="s">
        <v>1391</v>
      </c>
      <c r="E100">
        <v>16469</v>
      </c>
      <c r="F100">
        <v>16469</v>
      </c>
      <c r="G100" t="s">
        <v>1392</v>
      </c>
      <c r="H100" t="s">
        <v>1393</v>
      </c>
      <c r="I100">
        <v>25000</v>
      </c>
      <c r="J100">
        <v>25000</v>
      </c>
      <c r="K100" t="s">
        <v>1394</v>
      </c>
      <c r="L100" t="s">
        <v>1395</v>
      </c>
      <c r="M100">
        <v>17639</v>
      </c>
      <c r="N100">
        <v>17639</v>
      </c>
      <c r="O100" t="s">
        <v>1398</v>
      </c>
      <c r="P100" t="s">
        <v>1399</v>
      </c>
      <c r="Q100">
        <v>20285</v>
      </c>
      <c r="R100">
        <v>20285</v>
      </c>
      <c r="S100" t="s">
        <v>80</v>
      </c>
      <c r="T100" t="s">
        <v>81</v>
      </c>
      <c r="U100">
        <v>21760</v>
      </c>
      <c r="V100">
        <v>21760</v>
      </c>
      <c r="W100" t="s">
        <v>1396</v>
      </c>
      <c r="X100" t="s">
        <v>1397</v>
      </c>
      <c r="Z100" t="b">
        <f t="shared" si="5"/>
        <v>1</v>
      </c>
      <c r="AA100" t="b">
        <f t="shared" si="6"/>
        <v>1</v>
      </c>
      <c r="AB100" t="b">
        <f t="shared" si="7"/>
        <v>1</v>
      </c>
      <c r="AC100" t="b">
        <f t="shared" si="8"/>
        <v>1</v>
      </c>
      <c r="AD100" t="b">
        <f t="shared" si="9"/>
        <v>1</v>
      </c>
    </row>
    <row r="101" spans="1:30" x14ac:dyDescent="0.2">
      <c r="A101">
        <v>100</v>
      </c>
      <c r="B101" t="s">
        <v>181</v>
      </c>
      <c r="C101" t="s">
        <v>851</v>
      </c>
      <c r="D101" t="s">
        <v>1391</v>
      </c>
      <c r="E101">
        <v>12264</v>
      </c>
      <c r="F101">
        <v>12264</v>
      </c>
      <c r="G101" t="s">
        <v>1392</v>
      </c>
      <c r="H101" t="s">
        <v>1393</v>
      </c>
      <c r="I101">
        <v>20000</v>
      </c>
      <c r="J101">
        <v>20000</v>
      </c>
      <c r="K101" t="s">
        <v>1394</v>
      </c>
      <c r="L101" t="s">
        <v>1395</v>
      </c>
      <c r="M101">
        <v>13135</v>
      </c>
      <c r="N101">
        <v>13135</v>
      </c>
      <c r="O101" t="s">
        <v>1398</v>
      </c>
      <c r="P101" t="s">
        <v>1399</v>
      </c>
      <c r="Q101">
        <v>15105</v>
      </c>
      <c r="R101">
        <v>15105</v>
      </c>
      <c r="S101" t="s">
        <v>80</v>
      </c>
      <c r="T101" t="s">
        <v>81</v>
      </c>
      <c r="U101">
        <v>16204</v>
      </c>
      <c r="V101">
        <v>16204</v>
      </c>
      <c r="W101" t="s">
        <v>1396</v>
      </c>
      <c r="X101" t="s">
        <v>1397</v>
      </c>
      <c r="Z101" t="b">
        <f t="shared" si="5"/>
        <v>1</v>
      </c>
      <c r="AA101" t="b">
        <f t="shared" si="6"/>
        <v>1</v>
      </c>
      <c r="AB101" t="b">
        <f t="shared" si="7"/>
        <v>1</v>
      </c>
      <c r="AC101" t="b">
        <f t="shared" si="8"/>
        <v>1</v>
      </c>
      <c r="AD101" t="b">
        <f t="shared" si="9"/>
        <v>1</v>
      </c>
    </row>
    <row r="102" spans="1:30" x14ac:dyDescent="0.2">
      <c r="A102">
        <v>101</v>
      </c>
      <c r="B102" t="s">
        <v>182</v>
      </c>
      <c r="C102" t="s">
        <v>852</v>
      </c>
      <c r="D102" t="s">
        <v>1391</v>
      </c>
      <c r="E102">
        <v>14075</v>
      </c>
      <c r="F102">
        <v>14075</v>
      </c>
      <c r="G102" t="s">
        <v>1392</v>
      </c>
      <c r="H102" t="s">
        <v>1393</v>
      </c>
      <c r="I102">
        <v>30000</v>
      </c>
      <c r="J102">
        <v>30000</v>
      </c>
      <c r="K102" t="s">
        <v>1394</v>
      </c>
      <c r="L102" t="s">
        <v>1395</v>
      </c>
      <c r="M102">
        <v>15075</v>
      </c>
      <c r="N102">
        <v>15075</v>
      </c>
      <c r="O102" t="s">
        <v>1398</v>
      </c>
      <c r="P102" t="s">
        <v>1399</v>
      </c>
      <c r="Q102">
        <v>17337</v>
      </c>
      <c r="R102">
        <v>17337</v>
      </c>
      <c r="S102" t="s">
        <v>80</v>
      </c>
      <c r="T102" t="s">
        <v>81</v>
      </c>
      <c r="U102">
        <v>18598</v>
      </c>
      <c r="V102">
        <v>18598</v>
      </c>
      <c r="W102" t="s">
        <v>1396</v>
      </c>
      <c r="X102" t="s">
        <v>1397</v>
      </c>
      <c r="Z102" t="b">
        <f t="shared" si="5"/>
        <v>1</v>
      </c>
      <c r="AA102" t="b">
        <f t="shared" si="6"/>
        <v>1</v>
      </c>
      <c r="AB102" t="b">
        <f t="shared" si="7"/>
        <v>1</v>
      </c>
      <c r="AC102" t="b">
        <f t="shared" si="8"/>
        <v>1</v>
      </c>
      <c r="AD102" t="b">
        <f t="shared" si="9"/>
        <v>1</v>
      </c>
    </row>
    <row r="103" spans="1:30" x14ac:dyDescent="0.2">
      <c r="A103">
        <v>102</v>
      </c>
      <c r="B103" t="s">
        <v>183</v>
      </c>
      <c r="C103" t="s">
        <v>853</v>
      </c>
      <c r="D103" t="s">
        <v>1391</v>
      </c>
      <c r="E103">
        <v>9123</v>
      </c>
      <c r="F103">
        <v>9123</v>
      </c>
      <c r="G103" t="s">
        <v>1392</v>
      </c>
      <c r="H103" t="s">
        <v>1393</v>
      </c>
      <c r="I103">
        <v>25000</v>
      </c>
      <c r="J103">
        <v>25000</v>
      </c>
      <c r="K103" t="s">
        <v>1394</v>
      </c>
      <c r="L103" t="s">
        <v>1395</v>
      </c>
      <c r="M103">
        <v>9770</v>
      </c>
      <c r="N103">
        <v>9770</v>
      </c>
      <c r="O103" t="s">
        <v>1398</v>
      </c>
      <c r="P103" t="s">
        <v>1399</v>
      </c>
      <c r="Q103">
        <v>11236</v>
      </c>
      <c r="R103">
        <v>11236</v>
      </c>
      <c r="S103" t="s">
        <v>80</v>
      </c>
      <c r="T103" t="s">
        <v>81</v>
      </c>
      <c r="U103">
        <v>12053</v>
      </c>
      <c r="V103">
        <v>12053</v>
      </c>
      <c r="W103" t="s">
        <v>1396</v>
      </c>
      <c r="X103" t="s">
        <v>1397</v>
      </c>
      <c r="Z103" t="b">
        <f t="shared" si="5"/>
        <v>1</v>
      </c>
      <c r="AA103" t="b">
        <f t="shared" si="6"/>
        <v>1</v>
      </c>
      <c r="AB103" t="b">
        <f t="shared" si="7"/>
        <v>1</v>
      </c>
      <c r="AC103" t="b">
        <f t="shared" si="8"/>
        <v>1</v>
      </c>
      <c r="AD103" t="b">
        <f t="shared" si="9"/>
        <v>1</v>
      </c>
    </row>
    <row r="104" spans="1:30" x14ac:dyDescent="0.2">
      <c r="A104">
        <v>103</v>
      </c>
      <c r="B104" t="s">
        <v>184</v>
      </c>
      <c r="C104" t="s">
        <v>854</v>
      </c>
      <c r="D104" t="s">
        <v>1391</v>
      </c>
      <c r="E104">
        <v>161056</v>
      </c>
      <c r="F104">
        <v>161056</v>
      </c>
      <c r="G104" t="s">
        <v>1392</v>
      </c>
      <c r="H104" t="s">
        <v>1393</v>
      </c>
      <c r="I104">
        <v>80000</v>
      </c>
      <c r="J104">
        <v>80000</v>
      </c>
      <c r="K104" t="s">
        <v>1394</v>
      </c>
      <c r="L104" t="s">
        <v>1395</v>
      </c>
      <c r="M104">
        <v>172494</v>
      </c>
      <c r="N104">
        <v>172494</v>
      </c>
      <c r="O104" t="s">
        <v>1398</v>
      </c>
      <c r="P104" t="s">
        <v>1399</v>
      </c>
      <c r="Q104">
        <v>198368</v>
      </c>
      <c r="R104">
        <v>198368</v>
      </c>
      <c r="S104" t="s">
        <v>80</v>
      </c>
      <c r="T104" t="s">
        <v>81</v>
      </c>
      <c r="U104">
        <v>212796</v>
      </c>
      <c r="V104">
        <v>212796</v>
      </c>
      <c r="W104" t="s">
        <v>1396</v>
      </c>
      <c r="X104" t="s">
        <v>1397</v>
      </c>
      <c r="Z104" t="b">
        <f t="shared" si="5"/>
        <v>1</v>
      </c>
      <c r="AA104" t="b">
        <f t="shared" si="6"/>
        <v>1</v>
      </c>
      <c r="AB104" t="b">
        <f t="shared" si="7"/>
        <v>1</v>
      </c>
      <c r="AC104" t="b">
        <f t="shared" si="8"/>
        <v>1</v>
      </c>
      <c r="AD104" t="b">
        <f t="shared" si="9"/>
        <v>1</v>
      </c>
    </row>
    <row r="105" spans="1:30" x14ac:dyDescent="0.2">
      <c r="A105">
        <v>104</v>
      </c>
      <c r="B105" t="s">
        <v>185</v>
      </c>
      <c r="C105" t="s">
        <v>855</v>
      </c>
      <c r="D105" t="s">
        <v>1391</v>
      </c>
      <c r="E105">
        <v>154238</v>
      </c>
      <c r="F105">
        <v>154238</v>
      </c>
      <c r="G105" t="s">
        <v>1392</v>
      </c>
      <c r="H105" t="s">
        <v>1393</v>
      </c>
      <c r="I105">
        <v>150000</v>
      </c>
      <c r="J105">
        <v>150000</v>
      </c>
      <c r="K105" t="s">
        <v>1394</v>
      </c>
      <c r="L105" t="s">
        <v>1395</v>
      </c>
      <c r="M105">
        <v>165192</v>
      </c>
      <c r="N105">
        <v>165192</v>
      </c>
      <c r="O105" t="s">
        <v>1398</v>
      </c>
      <c r="P105" t="s">
        <v>1399</v>
      </c>
      <c r="Q105">
        <v>189971</v>
      </c>
      <c r="R105">
        <v>189971</v>
      </c>
      <c r="S105" t="s">
        <v>80</v>
      </c>
      <c r="T105" t="s">
        <v>81</v>
      </c>
      <c r="U105">
        <v>203788</v>
      </c>
      <c r="V105">
        <v>203788</v>
      </c>
      <c r="W105" t="s">
        <v>1396</v>
      </c>
      <c r="X105" t="s">
        <v>1397</v>
      </c>
      <c r="Z105" t="b">
        <f t="shared" si="5"/>
        <v>1</v>
      </c>
      <c r="AA105" t="b">
        <f t="shared" si="6"/>
        <v>1</v>
      </c>
      <c r="AB105" t="b">
        <f t="shared" si="7"/>
        <v>1</v>
      </c>
      <c r="AC105" t="b">
        <f t="shared" si="8"/>
        <v>1</v>
      </c>
      <c r="AD105" t="b">
        <f t="shared" si="9"/>
        <v>1</v>
      </c>
    </row>
    <row r="106" spans="1:30" x14ac:dyDescent="0.2">
      <c r="A106">
        <v>105</v>
      </c>
      <c r="B106" t="s">
        <v>186</v>
      </c>
      <c r="C106" t="s">
        <v>856</v>
      </c>
      <c r="D106" t="s">
        <v>1391</v>
      </c>
      <c r="E106">
        <v>294451</v>
      </c>
      <c r="F106">
        <v>294451</v>
      </c>
      <c r="G106" t="s">
        <v>1392</v>
      </c>
      <c r="H106" t="s">
        <v>1393</v>
      </c>
      <c r="I106">
        <v>350000</v>
      </c>
      <c r="J106">
        <v>350000</v>
      </c>
      <c r="K106" t="s">
        <v>1394</v>
      </c>
      <c r="L106" t="s">
        <v>1395</v>
      </c>
      <c r="M106">
        <v>315362</v>
      </c>
      <c r="N106">
        <v>315362</v>
      </c>
      <c r="O106" t="s">
        <v>1398</v>
      </c>
      <c r="P106" t="s">
        <v>1399</v>
      </c>
      <c r="Q106">
        <v>362667</v>
      </c>
      <c r="R106">
        <v>362667</v>
      </c>
      <c r="S106" t="s">
        <v>80</v>
      </c>
      <c r="T106" t="s">
        <v>81</v>
      </c>
      <c r="U106">
        <v>389045</v>
      </c>
      <c r="V106">
        <v>389045</v>
      </c>
      <c r="W106" t="s">
        <v>1396</v>
      </c>
      <c r="X106" t="s">
        <v>1397</v>
      </c>
      <c r="Z106" t="b">
        <f t="shared" si="5"/>
        <v>1</v>
      </c>
      <c r="AA106" t="b">
        <f t="shared" si="6"/>
        <v>1</v>
      </c>
      <c r="AB106" t="b">
        <f t="shared" si="7"/>
        <v>1</v>
      </c>
      <c r="AC106" t="b">
        <f t="shared" si="8"/>
        <v>1</v>
      </c>
      <c r="AD106" t="b">
        <f t="shared" si="9"/>
        <v>1</v>
      </c>
    </row>
    <row r="107" spans="1:30" x14ac:dyDescent="0.2">
      <c r="A107">
        <v>106</v>
      </c>
      <c r="B107" t="s">
        <v>187</v>
      </c>
      <c r="C107" t="s">
        <v>857</v>
      </c>
      <c r="D107" t="s">
        <v>1391</v>
      </c>
      <c r="E107">
        <v>16610</v>
      </c>
      <c r="F107">
        <v>16610</v>
      </c>
      <c r="G107" t="s">
        <v>1392</v>
      </c>
      <c r="H107" t="s">
        <v>1393</v>
      </c>
      <c r="I107">
        <v>20000</v>
      </c>
      <c r="J107">
        <v>20000</v>
      </c>
      <c r="K107" t="s">
        <v>1394</v>
      </c>
      <c r="L107" t="s">
        <v>1395</v>
      </c>
      <c r="M107">
        <v>17790</v>
      </c>
      <c r="N107">
        <v>17790</v>
      </c>
      <c r="O107" t="s">
        <v>1398</v>
      </c>
      <c r="P107" t="s">
        <v>1399</v>
      </c>
      <c r="Q107">
        <v>20458</v>
      </c>
      <c r="R107">
        <v>20458</v>
      </c>
      <c r="S107" t="s">
        <v>80</v>
      </c>
      <c r="T107" t="s">
        <v>81</v>
      </c>
      <c r="U107">
        <v>21946</v>
      </c>
      <c r="V107">
        <v>21946</v>
      </c>
      <c r="W107" t="s">
        <v>1396</v>
      </c>
      <c r="X107" t="s">
        <v>1397</v>
      </c>
      <c r="Z107" t="b">
        <f t="shared" si="5"/>
        <v>1</v>
      </c>
      <c r="AA107" t="b">
        <f t="shared" si="6"/>
        <v>1</v>
      </c>
      <c r="AB107" t="b">
        <f t="shared" si="7"/>
        <v>1</v>
      </c>
      <c r="AC107" t="b">
        <f t="shared" si="8"/>
        <v>1</v>
      </c>
      <c r="AD107" t="b">
        <f t="shared" si="9"/>
        <v>1</v>
      </c>
    </row>
    <row r="108" spans="1:30" x14ac:dyDescent="0.2">
      <c r="A108">
        <v>107</v>
      </c>
      <c r="B108" t="s">
        <v>188</v>
      </c>
      <c r="C108" t="s">
        <v>858</v>
      </c>
      <c r="D108" t="s">
        <v>1391</v>
      </c>
      <c r="E108">
        <v>542813</v>
      </c>
      <c r="F108">
        <v>542813</v>
      </c>
      <c r="G108" t="s">
        <v>1392</v>
      </c>
      <c r="H108" t="s">
        <v>1393</v>
      </c>
      <c r="I108">
        <v>750000</v>
      </c>
      <c r="J108">
        <v>750000</v>
      </c>
      <c r="K108" t="s">
        <v>1394</v>
      </c>
      <c r="L108" t="s">
        <v>1395</v>
      </c>
      <c r="M108">
        <v>581362</v>
      </c>
      <c r="N108">
        <v>581362</v>
      </c>
      <c r="O108" t="s">
        <v>1398</v>
      </c>
      <c r="P108" t="s">
        <v>1399</v>
      </c>
      <c r="Q108">
        <v>668567</v>
      </c>
      <c r="R108">
        <v>668567</v>
      </c>
      <c r="S108" t="s">
        <v>80</v>
      </c>
      <c r="T108" t="s">
        <v>81</v>
      </c>
      <c r="U108">
        <v>717195</v>
      </c>
      <c r="V108">
        <v>717195</v>
      </c>
      <c r="W108" t="s">
        <v>1396</v>
      </c>
      <c r="X108" t="s">
        <v>1397</v>
      </c>
      <c r="Z108" t="b">
        <f t="shared" si="5"/>
        <v>1</v>
      </c>
      <c r="AA108" t="b">
        <f t="shared" si="6"/>
        <v>1</v>
      </c>
      <c r="AB108" t="b">
        <f t="shared" si="7"/>
        <v>1</v>
      </c>
      <c r="AC108" t="b">
        <f t="shared" si="8"/>
        <v>1</v>
      </c>
      <c r="AD108" t="b">
        <f t="shared" si="9"/>
        <v>1</v>
      </c>
    </row>
    <row r="109" spans="1:30" x14ac:dyDescent="0.2">
      <c r="A109">
        <v>108</v>
      </c>
      <c r="B109" t="s">
        <v>189</v>
      </c>
      <c r="C109" t="s">
        <v>859</v>
      </c>
      <c r="D109" t="s">
        <v>1391</v>
      </c>
      <c r="E109">
        <v>756718</v>
      </c>
      <c r="F109">
        <v>756718</v>
      </c>
      <c r="G109" t="s">
        <v>1392</v>
      </c>
      <c r="H109" t="s">
        <v>1393</v>
      </c>
      <c r="I109">
        <v>950000</v>
      </c>
      <c r="J109">
        <v>950000</v>
      </c>
      <c r="K109" t="s">
        <v>1394</v>
      </c>
      <c r="L109" t="s">
        <v>1395</v>
      </c>
      <c r="M109">
        <v>810458</v>
      </c>
      <c r="N109">
        <v>810458</v>
      </c>
      <c r="O109" t="s">
        <v>1398</v>
      </c>
      <c r="P109" t="s">
        <v>1399</v>
      </c>
      <c r="Q109">
        <v>932027</v>
      </c>
      <c r="R109">
        <v>932027</v>
      </c>
      <c r="S109" t="s">
        <v>80</v>
      </c>
      <c r="T109" t="s">
        <v>81</v>
      </c>
      <c r="U109">
        <v>999818</v>
      </c>
      <c r="V109">
        <v>999818</v>
      </c>
      <c r="W109" t="s">
        <v>1396</v>
      </c>
      <c r="X109" t="s">
        <v>1397</v>
      </c>
      <c r="Z109" t="b">
        <f t="shared" si="5"/>
        <v>1</v>
      </c>
      <c r="AA109" t="b">
        <f t="shared" si="6"/>
        <v>1</v>
      </c>
      <c r="AB109" t="b">
        <f t="shared" si="7"/>
        <v>1</v>
      </c>
      <c r="AC109" t="b">
        <f t="shared" si="8"/>
        <v>1</v>
      </c>
      <c r="AD109" t="b">
        <f t="shared" si="9"/>
        <v>1</v>
      </c>
    </row>
    <row r="110" spans="1:30" x14ac:dyDescent="0.2">
      <c r="A110">
        <v>109</v>
      </c>
      <c r="B110" t="s">
        <v>190</v>
      </c>
      <c r="C110" t="s">
        <v>860</v>
      </c>
      <c r="D110" t="s">
        <v>1391</v>
      </c>
      <c r="E110">
        <v>629325</v>
      </c>
      <c r="F110">
        <v>629325</v>
      </c>
      <c r="G110" t="s">
        <v>1392</v>
      </c>
      <c r="H110" t="s">
        <v>1393</v>
      </c>
      <c r="I110">
        <v>1000000</v>
      </c>
      <c r="J110">
        <v>1000000</v>
      </c>
      <c r="K110" t="s">
        <v>1394</v>
      </c>
      <c r="L110" t="s">
        <v>1395</v>
      </c>
      <c r="M110">
        <v>674018</v>
      </c>
      <c r="N110">
        <v>674018</v>
      </c>
      <c r="O110" t="s">
        <v>1398</v>
      </c>
      <c r="P110" t="s">
        <v>1399</v>
      </c>
      <c r="Q110">
        <v>775121</v>
      </c>
      <c r="R110">
        <v>775121</v>
      </c>
      <c r="S110" t="s">
        <v>80</v>
      </c>
      <c r="T110" t="s">
        <v>81</v>
      </c>
      <c r="U110">
        <v>831499</v>
      </c>
      <c r="V110">
        <v>831499</v>
      </c>
      <c r="W110" t="s">
        <v>1396</v>
      </c>
      <c r="X110" t="s">
        <v>1397</v>
      </c>
      <c r="Z110" t="b">
        <f t="shared" si="5"/>
        <v>1</v>
      </c>
      <c r="AA110" t="b">
        <f t="shared" si="6"/>
        <v>1</v>
      </c>
      <c r="AB110" t="b">
        <f t="shared" si="7"/>
        <v>1</v>
      </c>
      <c r="AC110" t="b">
        <f t="shared" si="8"/>
        <v>1</v>
      </c>
      <c r="AD110" t="b">
        <f t="shared" si="9"/>
        <v>1</v>
      </c>
    </row>
    <row r="111" spans="1:30" x14ac:dyDescent="0.2">
      <c r="A111">
        <v>110</v>
      </c>
      <c r="B111" t="s">
        <v>191</v>
      </c>
      <c r="C111" t="s">
        <v>861</v>
      </c>
      <c r="D111" t="s">
        <v>1391</v>
      </c>
      <c r="E111">
        <v>716803</v>
      </c>
      <c r="F111">
        <v>716803</v>
      </c>
      <c r="G111" t="s">
        <v>1392</v>
      </c>
      <c r="H111" t="s">
        <v>1393</v>
      </c>
      <c r="I111">
        <v>1100000</v>
      </c>
      <c r="J111">
        <v>1100000</v>
      </c>
      <c r="K111" t="s">
        <v>1394</v>
      </c>
      <c r="L111" t="s">
        <v>1395</v>
      </c>
      <c r="M111">
        <v>767709</v>
      </c>
      <c r="N111">
        <v>767709</v>
      </c>
      <c r="O111" t="s">
        <v>1398</v>
      </c>
      <c r="P111" t="s">
        <v>1399</v>
      </c>
      <c r="Q111">
        <v>882865</v>
      </c>
      <c r="R111">
        <v>882865</v>
      </c>
      <c r="S111" t="s">
        <v>80</v>
      </c>
      <c r="T111" t="s">
        <v>81</v>
      </c>
      <c r="U111">
        <v>947080</v>
      </c>
      <c r="V111">
        <v>947080</v>
      </c>
      <c r="W111" t="s">
        <v>1396</v>
      </c>
      <c r="X111" t="s">
        <v>1397</v>
      </c>
      <c r="Z111" t="b">
        <f t="shared" si="5"/>
        <v>1</v>
      </c>
      <c r="AA111" t="b">
        <f t="shared" si="6"/>
        <v>1</v>
      </c>
      <c r="AB111" t="b">
        <f t="shared" si="7"/>
        <v>1</v>
      </c>
      <c r="AC111" t="b">
        <f t="shared" si="8"/>
        <v>1</v>
      </c>
      <c r="AD111" t="b">
        <f t="shared" si="9"/>
        <v>1</v>
      </c>
    </row>
    <row r="112" spans="1:30" x14ac:dyDescent="0.2">
      <c r="A112">
        <v>111</v>
      </c>
      <c r="B112" t="s">
        <v>192</v>
      </c>
      <c r="C112" t="s">
        <v>862</v>
      </c>
      <c r="D112" t="s">
        <v>1391</v>
      </c>
      <c r="E112">
        <v>1088794</v>
      </c>
      <c r="F112">
        <v>1088794</v>
      </c>
      <c r="G112" t="s">
        <v>1392</v>
      </c>
      <c r="H112" t="s">
        <v>1393</v>
      </c>
      <c r="I112">
        <v>1300000</v>
      </c>
      <c r="J112">
        <v>1300000</v>
      </c>
      <c r="K112" t="s">
        <v>1394</v>
      </c>
      <c r="L112" t="s">
        <v>1395</v>
      </c>
      <c r="M112">
        <v>1166118</v>
      </c>
      <c r="N112">
        <v>1166118</v>
      </c>
      <c r="O112" t="s">
        <v>1398</v>
      </c>
      <c r="P112" t="s">
        <v>1399</v>
      </c>
      <c r="Q112">
        <v>1341036</v>
      </c>
      <c r="R112">
        <v>1341036</v>
      </c>
      <c r="S112" t="s">
        <v>80</v>
      </c>
      <c r="T112" t="s">
        <v>81</v>
      </c>
      <c r="U112">
        <v>1438576</v>
      </c>
      <c r="V112">
        <v>1438576</v>
      </c>
      <c r="W112" t="s">
        <v>1396</v>
      </c>
      <c r="X112" t="s">
        <v>1397</v>
      </c>
      <c r="Z112" t="b">
        <f t="shared" si="5"/>
        <v>1</v>
      </c>
      <c r="AA112" t="b">
        <f t="shared" si="6"/>
        <v>1</v>
      </c>
      <c r="AB112" t="b">
        <f t="shared" si="7"/>
        <v>1</v>
      </c>
      <c r="AC112" t="b">
        <f t="shared" si="8"/>
        <v>1</v>
      </c>
      <c r="AD112" t="b">
        <f t="shared" si="9"/>
        <v>1</v>
      </c>
    </row>
    <row r="113" spans="1:30" x14ac:dyDescent="0.2">
      <c r="A113">
        <v>112</v>
      </c>
      <c r="B113" t="s">
        <v>193</v>
      </c>
      <c r="C113" t="s">
        <v>863</v>
      </c>
      <c r="D113" t="s">
        <v>1391</v>
      </c>
      <c r="E113">
        <v>847051</v>
      </c>
      <c r="F113">
        <v>847051</v>
      </c>
      <c r="G113" t="s">
        <v>1392</v>
      </c>
      <c r="H113" t="s">
        <v>1393</v>
      </c>
      <c r="I113">
        <v>1400000</v>
      </c>
      <c r="J113">
        <v>1400000</v>
      </c>
      <c r="K113" t="s">
        <v>1394</v>
      </c>
      <c r="L113" t="s">
        <v>1395</v>
      </c>
      <c r="M113">
        <v>907207</v>
      </c>
      <c r="N113">
        <v>907207</v>
      </c>
      <c r="O113" t="s">
        <v>1398</v>
      </c>
      <c r="P113" t="s">
        <v>1399</v>
      </c>
      <c r="Q113">
        <v>1043288</v>
      </c>
      <c r="R113">
        <v>1043288</v>
      </c>
      <c r="S113" t="s">
        <v>80</v>
      </c>
      <c r="T113" t="s">
        <v>81</v>
      </c>
      <c r="U113">
        <v>1119171</v>
      </c>
      <c r="V113">
        <v>1119171</v>
      </c>
      <c r="W113" t="s">
        <v>1396</v>
      </c>
      <c r="X113" t="s">
        <v>1397</v>
      </c>
      <c r="Z113" t="b">
        <f t="shared" si="5"/>
        <v>1</v>
      </c>
      <c r="AA113" t="b">
        <f t="shared" si="6"/>
        <v>1</v>
      </c>
      <c r="AB113" t="b">
        <f t="shared" si="7"/>
        <v>1</v>
      </c>
      <c r="AC113" t="b">
        <f t="shared" si="8"/>
        <v>1</v>
      </c>
      <c r="AD113" t="b">
        <f t="shared" si="9"/>
        <v>1</v>
      </c>
    </row>
    <row r="114" spans="1:30" x14ac:dyDescent="0.2">
      <c r="A114">
        <v>113</v>
      </c>
      <c r="B114" t="s">
        <v>194</v>
      </c>
      <c r="C114" t="s">
        <v>864</v>
      </c>
      <c r="D114" t="s">
        <v>1391</v>
      </c>
      <c r="E114">
        <v>920241</v>
      </c>
      <c r="F114">
        <v>920241</v>
      </c>
      <c r="G114" t="s">
        <v>1392</v>
      </c>
      <c r="H114" t="s">
        <v>1393</v>
      </c>
      <c r="I114">
        <v>1900000</v>
      </c>
      <c r="J114">
        <v>1900000</v>
      </c>
      <c r="K114" t="s">
        <v>1394</v>
      </c>
      <c r="L114" t="s">
        <v>1395</v>
      </c>
      <c r="M114">
        <v>985594</v>
      </c>
      <c r="N114">
        <v>985594</v>
      </c>
      <c r="O114" t="s">
        <v>1398</v>
      </c>
      <c r="P114" t="s">
        <v>1399</v>
      </c>
      <c r="Q114">
        <v>1133433</v>
      </c>
      <c r="R114">
        <v>1133433</v>
      </c>
      <c r="S114" t="s">
        <v>80</v>
      </c>
      <c r="T114" t="s">
        <v>81</v>
      </c>
      <c r="U114">
        <v>1215873</v>
      </c>
      <c r="V114">
        <v>1215873</v>
      </c>
      <c r="W114" t="s">
        <v>1396</v>
      </c>
      <c r="X114" t="s">
        <v>1397</v>
      </c>
      <c r="Z114" t="b">
        <f t="shared" si="5"/>
        <v>1</v>
      </c>
      <c r="AA114" t="b">
        <f t="shared" si="6"/>
        <v>1</v>
      </c>
      <c r="AB114" t="b">
        <f t="shared" si="7"/>
        <v>1</v>
      </c>
      <c r="AC114" t="b">
        <f t="shared" si="8"/>
        <v>1</v>
      </c>
      <c r="AD114" t="b">
        <f t="shared" si="9"/>
        <v>1</v>
      </c>
    </row>
    <row r="115" spans="1:30" x14ac:dyDescent="0.2">
      <c r="A115">
        <v>114</v>
      </c>
      <c r="B115" t="s">
        <v>195</v>
      </c>
      <c r="C115" t="s">
        <v>865</v>
      </c>
      <c r="D115" t="s">
        <v>1391</v>
      </c>
      <c r="E115">
        <v>1010022</v>
      </c>
      <c r="F115">
        <v>1010022</v>
      </c>
      <c r="G115" t="s">
        <v>1392</v>
      </c>
      <c r="H115" t="s">
        <v>1393</v>
      </c>
      <c r="I115">
        <v>1950000</v>
      </c>
      <c r="J115">
        <v>1950000</v>
      </c>
      <c r="K115" t="s">
        <v>1394</v>
      </c>
      <c r="L115" t="s">
        <v>1395</v>
      </c>
      <c r="M115">
        <v>1081751</v>
      </c>
      <c r="N115">
        <v>1081751</v>
      </c>
      <c r="O115" t="s">
        <v>1398</v>
      </c>
      <c r="P115" t="s">
        <v>1399</v>
      </c>
      <c r="Q115">
        <v>1244014</v>
      </c>
      <c r="R115">
        <v>1244014</v>
      </c>
      <c r="S115" t="s">
        <v>80</v>
      </c>
      <c r="T115" t="s">
        <v>81</v>
      </c>
      <c r="U115">
        <v>1334497</v>
      </c>
      <c r="V115">
        <v>1334497</v>
      </c>
      <c r="W115" t="s">
        <v>1396</v>
      </c>
      <c r="X115" t="s">
        <v>1397</v>
      </c>
      <c r="Z115" t="b">
        <f t="shared" si="5"/>
        <v>1</v>
      </c>
      <c r="AA115" t="b">
        <f t="shared" si="6"/>
        <v>1</v>
      </c>
      <c r="AB115" t="b">
        <f t="shared" si="7"/>
        <v>1</v>
      </c>
      <c r="AC115" t="b">
        <f t="shared" si="8"/>
        <v>1</v>
      </c>
      <c r="AD115" t="b">
        <f t="shared" si="9"/>
        <v>1</v>
      </c>
    </row>
    <row r="116" spans="1:30" x14ac:dyDescent="0.2">
      <c r="A116">
        <v>115</v>
      </c>
      <c r="B116" t="s">
        <v>196</v>
      </c>
      <c r="C116" t="s">
        <v>866</v>
      </c>
      <c r="D116" t="s">
        <v>1391</v>
      </c>
      <c r="E116">
        <v>1029495</v>
      </c>
      <c r="F116">
        <v>1029495</v>
      </c>
      <c r="G116" t="s">
        <v>1392</v>
      </c>
      <c r="H116" t="s">
        <v>1393</v>
      </c>
      <c r="I116">
        <v>2500000</v>
      </c>
      <c r="J116">
        <v>2500000</v>
      </c>
      <c r="K116" t="s">
        <v>1394</v>
      </c>
      <c r="L116" t="s">
        <v>1395</v>
      </c>
      <c r="M116">
        <v>1102608</v>
      </c>
      <c r="N116">
        <v>1102608</v>
      </c>
      <c r="O116" t="s">
        <v>1398</v>
      </c>
      <c r="P116" t="s">
        <v>1399</v>
      </c>
      <c r="Q116">
        <v>1267999</v>
      </c>
      <c r="R116">
        <v>1267999</v>
      </c>
      <c r="S116" t="s">
        <v>80</v>
      </c>
      <c r="T116" t="s">
        <v>81</v>
      </c>
      <c r="U116">
        <v>1360227</v>
      </c>
      <c r="V116">
        <v>1360227</v>
      </c>
      <c r="W116" t="s">
        <v>1396</v>
      </c>
      <c r="X116" t="s">
        <v>1397</v>
      </c>
      <c r="Z116" t="b">
        <f t="shared" si="5"/>
        <v>1</v>
      </c>
      <c r="AA116" t="b">
        <f t="shared" si="6"/>
        <v>1</v>
      </c>
      <c r="AB116" t="b">
        <f t="shared" si="7"/>
        <v>1</v>
      </c>
      <c r="AC116" t="b">
        <f t="shared" si="8"/>
        <v>1</v>
      </c>
      <c r="AD116" t="b">
        <f t="shared" si="9"/>
        <v>1</v>
      </c>
    </row>
    <row r="117" spans="1:30" x14ac:dyDescent="0.2">
      <c r="A117">
        <v>116</v>
      </c>
      <c r="B117" t="s">
        <v>197</v>
      </c>
      <c r="C117" t="s">
        <v>867</v>
      </c>
      <c r="D117" t="s">
        <v>1391</v>
      </c>
      <c r="E117">
        <v>638910</v>
      </c>
      <c r="F117">
        <v>638910</v>
      </c>
      <c r="G117" t="s">
        <v>1392</v>
      </c>
      <c r="H117" t="s">
        <v>1393</v>
      </c>
      <c r="I117">
        <v>1100000</v>
      </c>
      <c r="J117">
        <v>1100000</v>
      </c>
      <c r="K117" t="s">
        <v>1394</v>
      </c>
      <c r="L117" t="s">
        <v>1395</v>
      </c>
      <c r="M117">
        <v>684284</v>
      </c>
      <c r="N117">
        <v>684284</v>
      </c>
      <c r="O117" t="s">
        <v>1398</v>
      </c>
      <c r="P117" t="s">
        <v>1399</v>
      </c>
      <c r="Q117">
        <v>786926</v>
      </c>
      <c r="R117">
        <v>786926</v>
      </c>
      <c r="S117" t="s">
        <v>80</v>
      </c>
      <c r="T117" t="s">
        <v>81</v>
      </c>
      <c r="U117">
        <v>844163</v>
      </c>
      <c r="V117">
        <v>844163</v>
      </c>
      <c r="W117" t="s">
        <v>1396</v>
      </c>
      <c r="X117" t="s">
        <v>1397</v>
      </c>
      <c r="Z117" t="b">
        <f t="shared" si="5"/>
        <v>1</v>
      </c>
      <c r="AA117" t="b">
        <f t="shared" si="6"/>
        <v>1</v>
      </c>
      <c r="AB117" t="b">
        <f t="shared" si="7"/>
        <v>1</v>
      </c>
      <c r="AC117" t="b">
        <f t="shared" si="8"/>
        <v>1</v>
      </c>
      <c r="AD117" t="b">
        <f t="shared" si="9"/>
        <v>1</v>
      </c>
    </row>
    <row r="118" spans="1:30" x14ac:dyDescent="0.2">
      <c r="A118">
        <v>117</v>
      </c>
      <c r="B118" t="s">
        <v>198</v>
      </c>
      <c r="C118" t="s">
        <v>868</v>
      </c>
      <c r="D118" t="s">
        <v>1391</v>
      </c>
      <c r="E118">
        <v>634042</v>
      </c>
      <c r="F118">
        <v>634042</v>
      </c>
      <c r="G118" t="s">
        <v>1392</v>
      </c>
      <c r="H118" t="s">
        <v>1393</v>
      </c>
      <c r="I118">
        <v>1300000</v>
      </c>
      <c r="J118">
        <v>1300000</v>
      </c>
      <c r="K118" t="s">
        <v>1394</v>
      </c>
      <c r="L118" t="s">
        <v>1395</v>
      </c>
      <c r="M118">
        <v>679071</v>
      </c>
      <c r="N118">
        <v>679071</v>
      </c>
      <c r="O118" t="s">
        <v>1398</v>
      </c>
      <c r="P118" t="s">
        <v>1399</v>
      </c>
      <c r="Q118">
        <v>780931</v>
      </c>
      <c r="R118">
        <v>780931</v>
      </c>
      <c r="S118" t="s">
        <v>80</v>
      </c>
      <c r="T118" t="s">
        <v>81</v>
      </c>
      <c r="U118">
        <v>837732</v>
      </c>
      <c r="V118">
        <v>837732</v>
      </c>
      <c r="W118" t="s">
        <v>1396</v>
      </c>
      <c r="X118" t="s">
        <v>1397</v>
      </c>
      <c r="Z118" t="b">
        <f t="shared" si="5"/>
        <v>1</v>
      </c>
      <c r="AA118" t="b">
        <f t="shared" si="6"/>
        <v>1</v>
      </c>
      <c r="AB118" t="b">
        <f t="shared" si="7"/>
        <v>1</v>
      </c>
      <c r="AC118" t="b">
        <f t="shared" si="8"/>
        <v>1</v>
      </c>
      <c r="AD118" t="b">
        <f t="shared" si="9"/>
        <v>1</v>
      </c>
    </row>
    <row r="119" spans="1:30" x14ac:dyDescent="0.2">
      <c r="A119">
        <v>118</v>
      </c>
      <c r="B119" t="s">
        <v>199</v>
      </c>
      <c r="C119" t="s">
        <v>869</v>
      </c>
      <c r="D119" t="s">
        <v>1391</v>
      </c>
      <c r="E119">
        <v>733942</v>
      </c>
      <c r="F119">
        <v>733942</v>
      </c>
      <c r="G119" t="s">
        <v>1392</v>
      </c>
      <c r="H119" t="s">
        <v>1393</v>
      </c>
      <c r="I119">
        <v>1400000</v>
      </c>
      <c r="J119">
        <v>1400000</v>
      </c>
      <c r="K119" t="s">
        <v>1394</v>
      </c>
      <c r="L119" t="s">
        <v>1395</v>
      </c>
      <c r="M119">
        <v>786066</v>
      </c>
      <c r="N119">
        <v>786066</v>
      </c>
      <c r="O119" t="s">
        <v>1398</v>
      </c>
      <c r="P119" t="s">
        <v>1399</v>
      </c>
      <c r="Q119">
        <v>903976</v>
      </c>
      <c r="R119">
        <v>903976</v>
      </c>
      <c r="S119" t="s">
        <v>80</v>
      </c>
      <c r="T119" t="s">
        <v>81</v>
      </c>
      <c r="U119">
        <v>969726</v>
      </c>
      <c r="V119">
        <v>969726</v>
      </c>
      <c r="W119" t="s">
        <v>1396</v>
      </c>
      <c r="X119" t="s">
        <v>1397</v>
      </c>
      <c r="Z119" t="b">
        <f t="shared" si="5"/>
        <v>1</v>
      </c>
      <c r="AA119" t="b">
        <f t="shared" si="6"/>
        <v>1</v>
      </c>
      <c r="AB119" t="b">
        <f t="shared" si="7"/>
        <v>1</v>
      </c>
      <c r="AC119" t="b">
        <f t="shared" si="8"/>
        <v>1</v>
      </c>
      <c r="AD119" t="b">
        <f t="shared" si="9"/>
        <v>1</v>
      </c>
    </row>
    <row r="120" spans="1:30" x14ac:dyDescent="0.2">
      <c r="A120">
        <v>119</v>
      </c>
      <c r="B120" t="s">
        <v>200</v>
      </c>
      <c r="C120" t="s">
        <v>870</v>
      </c>
      <c r="D120" t="s">
        <v>1391</v>
      </c>
      <c r="E120">
        <v>247294</v>
      </c>
      <c r="F120">
        <v>247294</v>
      </c>
      <c r="G120" t="s">
        <v>1392</v>
      </c>
      <c r="H120" t="s">
        <v>1393</v>
      </c>
      <c r="I120">
        <v>250000</v>
      </c>
      <c r="J120">
        <v>250000</v>
      </c>
      <c r="K120" t="s">
        <v>1394</v>
      </c>
      <c r="L120" t="s">
        <v>1395</v>
      </c>
      <c r="M120">
        <v>264605</v>
      </c>
      <c r="N120">
        <v>264605</v>
      </c>
      <c r="O120" t="s">
        <v>1398</v>
      </c>
      <c r="P120" t="s">
        <v>1399</v>
      </c>
      <c r="Q120">
        <v>304295</v>
      </c>
      <c r="R120">
        <v>304295</v>
      </c>
      <c r="S120" t="s">
        <v>80</v>
      </c>
      <c r="T120" t="s">
        <v>81</v>
      </c>
      <c r="U120">
        <v>326428</v>
      </c>
      <c r="V120">
        <v>326428</v>
      </c>
      <c r="W120" t="s">
        <v>1396</v>
      </c>
      <c r="X120" t="s">
        <v>1397</v>
      </c>
      <c r="Z120" t="b">
        <f t="shared" si="5"/>
        <v>1</v>
      </c>
      <c r="AA120" t="b">
        <f t="shared" si="6"/>
        <v>1</v>
      </c>
      <c r="AB120" t="b">
        <f t="shared" si="7"/>
        <v>1</v>
      </c>
      <c r="AC120" t="b">
        <f t="shared" si="8"/>
        <v>1</v>
      </c>
      <c r="AD120" t="b">
        <f t="shared" si="9"/>
        <v>1</v>
      </c>
    </row>
    <row r="121" spans="1:30" x14ac:dyDescent="0.2">
      <c r="A121">
        <v>120</v>
      </c>
      <c r="B121" t="s">
        <v>201</v>
      </c>
      <c r="C121" t="s">
        <v>871</v>
      </c>
      <c r="D121" t="s">
        <v>1391</v>
      </c>
      <c r="E121">
        <v>268538</v>
      </c>
      <c r="F121">
        <v>268538</v>
      </c>
      <c r="G121" t="s">
        <v>1392</v>
      </c>
      <c r="H121" t="s">
        <v>1393</v>
      </c>
      <c r="I121">
        <v>150000</v>
      </c>
      <c r="J121">
        <v>150000</v>
      </c>
      <c r="K121" t="s">
        <v>1394</v>
      </c>
      <c r="L121" t="s">
        <v>1395</v>
      </c>
      <c r="M121">
        <v>287610</v>
      </c>
      <c r="N121">
        <v>287610</v>
      </c>
      <c r="O121" t="s">
        <v>1398</v>
      </c>
      <c r="P121" t="s">
        <v>1399</v>
      </c>
      <c r="Q121">
        <v>330751</v>
      </c>
      <c r="R121">
        <v>330751</v>
      </c>
      <c r="S121" t="s">
        <v>80</v>
      </c>
      <c r="T121" t="s">
        <v>81</v>
      </c>
      <c r="U121">
        <v>354808</v>
      </c>
      <c r="V121">
        <v>354808</v>
      </c>
      <c r="W121" t="s">
        <v>1396</v>
      </c>
      <c r="X121" t="s">
        <v>1397</v>
      </c>
      <c r="Z121" t="b">
        <f t="shared" si="5"/>
        <v>1</v>
      </c>
      <c r="AA121" t="b">
        <f t="shared" si="6"/>
        <v>1</v>
      </c>
      <c r="AB121" t="b">
        <f t="shared" si="7"/>
        <v>1</v>
      </c>
      <c r="AC121" t="b">
        <f t="shared" si="8"/>
        <v>1</v>
      </c>
      <c r="AD121" t="b">
        <f t="shared" si="9"/>
        <v>1</v>
      </c>
    </row>
    <row r="122" spans="1:30" x14ac:dyDescent="0.2">
      <c r="A122">
        <v>121</v>
      </c>
      <c r="B122" t="s">
        <v>202</v>
      </c>
      <c r="C122" t="s">
        <v>872</v>
      </c>
      <c r="D122" t="s">
        <v>1391</v>
      </c>
      <c r="E122">
        <v>268603</v>
      </c>
      <c r="F122">
        <v>268603</v>
      </c>
      <c r="G122" t="s">
        <v>1392</v>
      </c>
      <c r="H122" t="s">
        <v>1393</v>
      </c>
      <c r="I122">
        <v>160000</v>
      </c>
      <c r="J122">
        <v>160000</v>
      </c>
      <c r="K122" t="s">
        <v>1394</v>
      </c>
      <c r="L122" t="s">
        <v>1395</v>
      </c>
      <c r="M122">
        <v>287679</v>
      </c>
      <c r="N122">
        <v>287679</v>
      </c>
      <c r="O122" t="s">
        <v>1398</v>
      </c>
      <c r="P122" t="s">
        <v>1399</v>
      </c>
      <c r="Q122">
        <v>330831</v>
      </c>
      <c r="R122">
        <v>330831</v>
      </c>
      <c r="S122" t="s">
        <v>80</v>
      </c>
      <c r="T122" t="s">
        <v>81</v>
      </c>
      <c r="U122">
        <v>354894</v>
      </c>
      <c r="V122">
        <v>354894</v>
      </c>
      <c r="W122" t="s">
        <v>1396</v>
      </c>
      <c r="X122" t="s">
        <v>1397</v>
      </c>
      <c r="Z122" t="b">
        <f t="shared" si="5"/>
        <v>1</v>
      </c>
      <c r="AA122" t="b">
        <f t="shared" si="6"/>
        <v>1</v>
      </c>
      <c r="AB122" t="b">
        <f t="shared" si="7"/>
        <v>1</v>
      </c>
      <c r="AC122" t="b">
        <f t="shared" si="8"/>
        <v>1</v>
      </c>
      <c r="AD122" t="b">
        <f t="shared" si="9"/>
        <v>1</v>
      </c>
    </row>
    <row r="123" spans="1:30" x14ac:dyDescent="0.2">
      <c r="A123">
        <v>122</v>
      </c>
      <c r="B123" t="s">
        <v>203</v>
      </c>
      <c r="C123" t="s">
        <v>873</v>
      </c>
      <c r="D123" t="s">
        <v>1391</v>
      </c>
      <c r="E123">
        <v>298524</v>
      </c>
      <c r="F123">
        <v>298524</v>
      </c>
      <c r="G123" t="s">
        <v>1392</v>
      </c>
      <c r="H123" t="s">
        <v>1393</v>
      </c>
      <c r="I123">
        <v>200000</v>
      </c>
      <c r="J123">
        <v>200000</v>
      </c>
      <c r="K123" t="s">
        <v>1394</v>
      </c>
      <c r="L123" t="s">
        <v>1395</v>
      </c>
      <c r="M123">
        <v>319724</v>
      </c>
      <c r="N123">
        <v>319724</v>
      </c>
      <c r="O123" t="s">
        <v>1398</v>
      </c>
      <c r="P123" t="s">
        <v>1399</v>
      </c>
      <c r="Q123">
        <v>367683</v>
      </c>
      <c r="R123">
        <v>367683</v>
      </c>
      <c r="S123" t="s">
        <v>80</v>
      </c>
      <c r="T123" t="s">
        <v>81</v>
      </c>
      <c r="U123">
        <v>394426</v>
      </c>
      <c r="V123">
        <v>394426</v>
      </c>
      <c r="W123" t="s">
        <v>1396</v>
      </c>
      <c r="X123" t="s">
        <v>1397</v>
      </c>
      <c r="Z123" t="b">
        <f t="shared" si="5"/>
        <v>1</v>
      </c>
      <c r="AA123" t="b">
        <f t="shared" si="6"/>
        <v>1</v>
      </c>
      <c r="AB123" t="b">
        <f t="shared" si="7"/>
        <v>1</v>
      </c>
      <c r="AC123" t="b">
        <f t="shared" si="8"/>
        <v>1</v>
      </c>
      <c r="AD123" t="b">
        <f t="shared" si="9"/>
        <v>1</v>
      </c>
    </row>
    <row r="124" spans="1:30" x14ac:dyDescent="0.2">
      <c r="A124">
        <v>123</v>
      </c>
      <c r="B124" t="s">
        <v>204</v>
      </c>
      <c r="C124" t="s">
        <v>874</v>
      </c>
      <c r="D124" t="s">
        <v>1391</v>
      </c>
      <c r="E124">
        <v>79019</v>
      </c>
      <c r="F124">
        <v>79019</v>
      </c>
      <c r="G124" t="s">
        <v>1392</v>
      </c>
      <c r="H124" t="s">
        <v>1393</v>
      </c>
      <c r="I124">
        <v>150000</v>
      </c>
      <c r="J124">
        <v>150000</v>
      </c>
      <c r="K124" t="s">
        <v>1394</v>
      </c>
      <c r="L124" t="s">
        <v>1395</v>
      </c>
      <c r="M124">
        <v>84631</v>
      </c>
      <c r="N124">
        <v>84631</v>
      </c>
      <c r="O124" t="s">
        <v>1398</v>
      </c>
      <c r="P124" t="s">
        <v>1399</v>
      </c>
      <c r="Q124">
        <v>97325</v>
      </c>
      <c r="R124">
        <v>97325</v>
      </c>
      <c r="S124" t="s">
        <v>80</v>
      </c>
      <c r="T124" t="s">
        <v>81</v>
      </c>
      <c r="U124">
        <v>104404</v>
      </c>
      <c r="V124">
        <v>104404</v>
      </c>
      <c r="W124" t="s">
        <v>1396</v>
      </c>
      <c r="X124" t="s">
        <v>1397</v>
      </c>
      <c r="Z124" t="b">
        <f t="shared" si="5"/>
        <v>1</v>
      </c>
      <c r="AA124" t="b">
        <f t="shared" si="6"/>
        <v>1</v>
      </c>
      <c r="AB124" t="b">
        <f t="shared" si="7"/>
        <v>1</v>
      </c>
      <c r="AC124" t="b">
        <f t="shared" si="8"/>
        <v>1</v>
      </c>
      <c r="AD124" t="b">
        <f t="shared" si="9"/>
        <v>1</v>
      </c>
    </row>
    <row r="125" spans="1:30" x14ac:dyDescent="0.2">
      <c r="A125">
        <v>124</v>
      </c>
      <c r="B125" t="s">
        <v>205</v>
      </c>
      <c r="C125" t="s">
        <v>875</v>
      </c>
      <c r="D125" t="s">
        <v>1391</v>
      </c>
      <c r="E125">
        <v>343122</v>
      </c>
      <c r="F125">
        <v>343122</v>
      </c>
      <c r="G125" t="s">
        <v>1392</v>
      </c>
      <c r="H125" t="s">
        <v>1393</v>
      </c>
      <c r="I125">
        <v>200000</v>
      </c>
      <c r="J125">
        <v>200000</v>
      </c>
      <c r="K125" t="s">
        <v>1394</v>
      </c>
      <c r="L125" t="s">
        <v>1395</v>
      </c>
      <c r="M125">
        <v>367490</v>
      </c>
      <c r="N125">
        <v>367490</v>
      </c>
      <c r="O125" t="s">
        <v>1398</v>
      </c>
      <c r="P125" t="s">
        <v>1399</v>
      </c>
      <c r="Q125">
        <v>422614</v>
      </c>
      <c r="R125">
        <v>422614</v>
      </c>
      <c r="S125" t="s">
        <v>80</v>
      </c>
      <c r="T125" t="s">
        <v>81</v>
      </c>
      <c r="U125">
        <v>453352</v>
      </c>
      <c r="V125">
        <v>453352</v>
      </c>
      <c r="W125" t="s">
        <v>1396</v>
      </c>
      <c r="X125" t="s">
        <v>1397</v>
      </c>
      <c r="Z125" t="b">
        <f t="shared" si="5"/>
        <v>1</v>
      </c>
      <c r="AA125" t="b">
        <f t="shared" si="6"/>
        <v>1</v>
      </c>
      <c r="AB125" t="b">
        <f t="shared" si="7"/>
        <v>1</v>
      </c>
      <c r="AC125" t="b">
        <f t="shared" si="8"/>
        <v>1</v>
      </c>
      <c r="AD125" t="b">
        <f t="shared" si="9"/>
        <v>1</v>
      </c>
    </row>
    <row r="126" spans="1:30" x14ac:dyDescent="0.2">
      <c r="A126">
        <v>125</v>
      </c>
      <c r="B126" t="s">
        <v>206</v>
      </c>
      <c r="C126" t="s">
        <v>876</v>
      </c>
      <c r="D126" t="s">
        <v>1391</v>
      </c>
      <c r="E126">
        <v>346976</v>
      </c>
      <c r="F126">
        <v>346976</v>
      </c>
      <c r="G126" t="s">
        <v>1392</v>
      </c>
      <c r="H126" t="s">
        <v>1393</v>
      </c>
      <c r="I126">
        <v>250000</v>
      </c>
      <c r="J126">
        <v>250000</v>
      </c>
      <c r="K126" t="s">
        <v>1394</v>
      </c>
      <c r="L126" t="s">
        <v>1395</v>
      </c>
      <c r="M126">
        <v>371617</v>
      </c>
      <c r="N126">
        <v>371617</v>
      </c>
      <c r="O126" t="s">
        <v>1398</v>
      </c>
      <c r="P126" t="s">
        <v>1399</v>
      </c>
      <c r="Q126">
        <v>427360</v>
      </c>
      <c r="R126">
        <v>427360</v>
      </c>
      <c r="S126" t="s">
        <v>80</v>
      </c>
      <c r="T126" t="s">
        <v>81</v>
      </c>
      <c r="U126">
        <v>458444</v>
      </c>
      <c r="V126">
        <v>458444</v>
      </c>
      <c r="W126" t="s">
        <v>1396</v>
      </c>
      <c r="X126" t="s">
        <v>1397</v>
      </c>
      <c r="Z126" t="b">
        <f t="shared" si="5"/>
        <v>1</v>
      </c>
      <c r="AA126" t="b">
        <f t="shared" si="6"/>
        <v>1</v>
      </c>
      <c r="AB126" t="b">
        <f t="shared" si="7"/>
        <v>1</v>
      </c>
      <c r="AC126" t="b">
        <f t="shared" si="8"/>
        <v>1</v>
      </c>
      <c r="AD126" t="b">
        <f t="shared" si="9"/>
        <v>1</v>
      </c>
    </row>
    <row r="127" spans="1:30" x14ac:dyDescent="0.2">
      <c r="A127">
        <v>126</v>
      </c>
      <c r="B127" t="s">
        <v>207</v>
      </c>
      <c r="C127" t="s">
        <v>877</v>
      </c>
      <c r="D127" t="s">
        <v>1391</v>
      </c>
      <c r="E127">
        <v>100087</v>
      </c>
      <c r="F127">
        <v>100087</v>
      </c>
      <c r="G127" t="s">
        <v>1392</v>
      </c>
      <c r="H127" t="s">
        <v>1393</v>
      </c>
      <c r="I127">
        <v>150000</v>
      </c>
      <c r="J127">
        <v>150000</v>
      </c>
      <c r="K127" t="s">
        <v>1394</v>
      </c>
      <c r="L127" t="s">
        <v>1395</v>
      </c>
      <c r="M127">
        <v>107195</v>
      </c>
      <c r="N127">
        <v>107195</v>
      </c>
      <c r="O127" t="s">
        <v>1398</v>
      </c>
      <c r="P127" t="s">
        <v>1399</v>
      </c>
      <c r="Q127">
        <v>123274</v>
      </c>
      <c r="R127">
        <v>123274</v>
      </c>
      <c r="S127" t="s">
        <v>80</v>
      </c>
      <c r="T127" t="s">
        <v>81</v>
      </c>
      <c r="U127">
        <v>132241</v>
      </c>
      <c r="V127">
        <v>132241</v>
      </c>
      <c r="W127" t="s">
        <v>1396</v>
      </c>
      <c r="X127" t="s">
        <v>1397</v>
      </c>
      <c r="Z127" t="b">
        <f t="shared" si="5"/>
        <v>1</v>
      </c>
      <c r="AA127" t="b">
        <f t="shared" si="6"/>
        <v>1</v>
      </c>
      <c r="AB127" t="b">
        <f t="shared" si="7"/>
        <v>1</v>
      </c>
      <c r="AC127" t="b">
        <f t="shared" si="8"/>
        <v>1</v>
      </c>
      <c r="AD127" t="b">
        <f t="shared" si="9"/>
        <v>1</v>
      </c>
    </row>
    <row r="128" spans="1:30" x14ac:dyDescent="0.2">
      <c r="A128">
        <v>127</v>
      </c>
      <c r="B128" t="s">
        <v>208</v>
      </c>
      <c r="C128" t="s">
        <v>878</v>
      </c>
      <c r="D128" t="s">
        <v>1391</v>
      </c>
      <c r="E128">
        <v>420637</v>
      </c>
      <c r="F128">
        <v>420637</v>
      </c>
      <c r="G128" t="s">
        <v>1392</v>
      </c>
      <c r="H128" t="s">
        <v>1393</v>
      </c>
      <c r="I128">
        <v>300000</v>
      </c>
      <c r="J128">
        <v>300000</v>
      </c>
      <c r="K128" t="s">
        <v>1394</v>
      </c>
      <c r="L128" t="s">
        <v>1395</v>
      </c>
      <c r="M128">
        <v>450510</v>
      </c>
      <c r="N128">
        <v>450510</v>
      </c>
      <c r="O128" t="s">
        <v>1398</v>
      </c>
      <c r="P128" t="s">
        <v>1399</v>
      </c>
      <c r="Q128">
        <v>518086</v>
      </c>
      <c r="R128">
        <v>518086</v>
      </c>
      <c r="S128" t="s">
        <v>80</v>
      </c>
      <c r="T128" t="s">
        <v>81</v>
      </c>
      <c r="U128">
        <v>555769</v>
      </c>
      <c r="V128">
        <v>555769</v>
      </c>
      <c r="W128" t="s">
        <v>1396</v>
      </c>
      <c r="X128" t="s">
        <v>1397</v>
      </c>
      <c r="Z128" t="b">
        <f t="shared" si="5"/>
        <v>1</v>
      </c>
      <c r="AA128" t="b">
        <f t="shared" si="6"/>
        <v>1</v>
      </c>
      <c r="AB128" t="b">
        <f t="shared" si="7"/>
        <v>1</v>
      </c>
      <c r="AC128" t="b">
        <f t="shared" si="8"/>
        <v>1</v>
      </c>
      <c r="AD128" t="b">
        <f t="shared" si="9"/>
        <v>1</v>
      </c>
    </row>
    <row r="129" spans="1:30" x14ac:dyDescent="0.2">
      <c r="A129">
        <v>128</v>
      </c>
      <c r="B129" t="s">
        <v>209</v>
      </c>
      <c r="C129" t="s">
        <v>879</v>
      </c>
      <c r="D129" t="s">
        <v>1391</v>
      </c>
      <c r="E129">
        <v>143915</v>
      </c>
      <c r="F129">
        <v>143915</v>
      </c>
      <c r="G129" t="s">
        <v>1392</v>
      </c>
      <c r="H129" t="s">
        <v>1393</v>
      </c>
      <c r="I129">
        <v>150000</v>
      </c>
      <c r="J129">
        <v>150000</v>
      </c>
      <c r="K129" t="s">
        <v>1394</v>
      </c>
      <c r="L129" t="s">
        <v>1395</v>
      </c>
      <c r="M129">
        <v>154136</v>
      </c>
      <c r="N129">
        <v>154136</v>
      </c>
      <c r="O129" t="s">
        <v>1398</v>
      </c>
      <c r="P129" t="s">
        <v>1399</v>
      </c>
      <c r="Q129">
        <v>177256</v>
      </c>
      <c r="R129">
        <v>177256</v>
      </c>
      <c r="S129" t="s">
        <v>80</v>
      </c>
      <c r="T129" t="s">
        <v>81</v>
      </c>
      <c r="U129">
        <v>190149</v>
      </c>
      <c r="V129">
        <v>190149</v>
      </c>
      <c r="W129" t="s">
        <v>1396</v>
      </c>
      <c r="X129" t="s">
        <v>1397</v>
      </c>
      <c r="Z129" t="b">
        <f t="shared" si="5"/>
        <v>1</v>
      </c>
      <c r="AA129" t="b">
        <f t="shared" si="6"/>
        <v>1</v>
      </c>
      <c r="AB129" t="b">
        <f t="shared" si="7"/>
        <v>1</v>
      </c>
      <c r="AC129" t="b">
        <f t="shared" si="8"/>
        <v>1</v>
      </c>
      <c r="AD129" t="b">
        <f t="shared" si="9"/>
        <v>1</v>
      </c>
    </row>
    <row r="130" spans="1:30" x14ac:dyDescent="0.2">
      <c r="A130">
        <v>129</v>
      </c>
      <c r="B130" t="s">
        <v>210</v>
      </c>
      <c r="C130" t="s">
        <v>880</v>
      </c>
      <c r="D130" t="s">
        <v>1391</v>
      </c>
      <c r="E130">
        <v>195037</v>
      </c>
      <c r="F130">
        <v>195037</v>
      </c>
      <c r="G130" t="s">
        <v>1392</v>
      </c>
      <c r="H130" t="s">
        <v>1393</v>
      </c>
      <c r="I130">
        <v>200000</v>
      </c>
      <c r="J130">
        <v>200000</v>
      </c>
      <c r="K130" t="s">
        <v>1394</v>
      </c>
      <c r="L130" t="s">
        <v>1395</v>
      </c>
      <c r="M130">
        <v>208888</v>
      </c>
      <c r="N130">
        <v>208888</v>
      </c>
      <c r="O130" t="s">
        <v>1398</v>
      </c>
      <c r="P130" t="s">
        <v>1399</v>
      </c>
      <c r="Q130">
        <v>240222</v>
      </c>
      <c r="R130">
        <v>240222</v>
      </c>
      <c r="S130" t="s">
        <v>80</v>
      </c>
      <c r="T130" t="s">
        <v>81</v>
      </c>
      <c r="U130">
        <v>257694</v>
      </c>
      <c r="V130">
        <v>257694</v>
      </c>
      <c r="W130" t="s">
        <v>1396</v>
      </c>
      <c r="X130" t="s">
        <v>1397</v>
      </c>
      <c r="Z130" t="b">
        <f t="shared" si="5"/>
        <v>1</v>
      </c>
      <c r="AA130" t="b">
        <f t="shared" si="6"/>
        <v>1</v>
      </c>
      <c r="AB130" t="b">
        <f t="shared" si="7"/>
        <v>1</v>
      </c>
      <c r="AC130" t="b">
        <f t="shared" si="8"/>
        <v>1</v>
      </c>
      <c r="AD130" t="b">
        <f t="shared" si="9"/>
        <v>1</v>
      </c>
    </row>
    <row r="131" spans="1:30" x14ac:dyDescent="0.2">
      <c r="A131">
        <v>130</v>
      </c>
      <c r="B131" t="s">
        <v>211</v>
      </c>
      <c r="C131" t="s">
        <v>881</v>
      </c>
      <c r="D131" t="s">
        <v>1391</v>
      </c>
      <c r="E131">
        <v>202925</v>
      </c>
      <c r="F131">
        <v>202925</v>
      </c>
      <c r="G131" t="s">
        <v>1392</v>
      </c>
      <c r="H131" t="s">
        <v>1393</v>
      </c>
      <c r="I131">
        <v>250000</v>
      </c>
      <c r="J131">
        <v>250000</v>
      </c>
      <c r="K131" t="s">
        <v>1394</v>
      </c>
      <c r="L131" t="s">
        <v>1395</v>
      </c>
      <c r="M131">
        <v>217337</v>
      </c>
      <c r="N131">
        <v>217337</v>
      </c>
      <c r="O131" t="s">
        <v>1398</v>
      </c>
      <c r="P131" t="s">
        <v>1399</v>
      </c>
      <c r="Q131">
        <v>249937</v>
      </c>
      <c r="R131">
        <v>249937</v>
      </c>
      <c r="S131" t="s">
        <v>80</v>
      </c>
      <c r="T131" t="s">
        <v>81</v>
      </c>
      <c r="U131">
        <v>268116</v>
      </c>
      <c r="V131">
        <v>268116</v>
      </c>
      <c r="W131" t="s">
        <v>1396</v>
      </c>
      <c r="X131" t="s">
        <v>1397</v>
      </c>
      <c r="Z131" t="b">
        <f t="shared" ref="Z131:Z194" si="10">+E131=F131</f>
        <v>1</v>
      </c>
      <c r="AA131" t="b">
        <f t="shared" ref="AA131:AA194" si="11">+I131=J131</f>
        <v>1</v>
      </c>
      <c r="AB131" t="b">
        <f t="shared" ref="AB131:AB194" si="12">+M131=N131</f>
        <v>1</v>
      </c>
      <c r="AC131" t="b">
        <f t="shared" ref="AC131:AC194" si="13">+Q131=R131</f>
        <v>1</v>
      </c>
      <c r="AD131" t="b">
        <f t="shared" ref="AD131:AD194" si="14">+U131=V131</f>
        <v>1</v>
      </c>
    </row>
    <row r="132" spans="1:30" x14ac:dyDescent="0.2">
      <c r="A132">
        <v>131</v>
      </c>
      <c r="B132" t="s">
        <v>212</v>
      </c>
      <c r="C132" t="s">
        <v>882</v>
      </c>
      <c r="D132" t="s">
        <v>1391</v>
      </c>
      <c r="E132">
        <v>62122</v>
      </c>
      <c r="F132">
        <v>62122</v>
      </c>
      <c r="G132" t="s">
        <v>1392</v>
      </c>
      <c r="H132" t="s">
        <v>1393</v>
      </c>
      <c r="I132">
        <v>150000</v>
      </c>
      <c r="J132">
        <v>150000</v>
      </c>
      <c r="K132" t="s">
        <v>1394</v>
      </c>
      <c r="L132" t="s">
        <v>1395</v>
      </c>
      <c r="M132">
        <v>66534</v>
      </c>
      <c r="N132">
        <v>66534</v>
      </c>
      <c r="O132" t="s">
        <v>1398</v>
      </c>
      <c r="P132" t="s">
        <v>1399</v>
      </c>
      <c r="Q132">
        <v>76514</v>
      </c>
      <c r="R132">
        <v>76514</v>
      </c>
      <c r="S132" t="s">
        <v>80</v>
      </c>
      <c r="T132" t="s">
        <v>81</v>
      </c>
      <c r="U132">
        <v>82080</v>
      </c>
      <c r="V132">
        <v>82080</v>
      </c>
      <c r="W132" t="s">
        <v>1396</v>
      </c>
      <c r="X132" t="s">
        <v>1397</v>
      </c>
      <c r="Z132" t="b">
        <f t="shared" si="10"/>
        <v>1</v>
      </c>
      <c r="AA132" t="b">
        <f t="shared" si="11"/>
        <v>1</v>
      </c>
      <c r="AB132" t="b">
        <f t="shared" si="12"/>
        <v>1</v>
      </c>
      <c r="AC132" t="b">
        <f t="shared" si="13"/>
        <v>1</v>
      </c>
      <c r="AD132" t="b">
        <f t="shared" si="14"/>
        <v>1</v>
      </c>
    </row>
    <row r="133" spans="1:30" x14ac:dyDescent="0.2">
      <c r="A133">
        <v>132</v>
      </c>
      <c r="B133" t="s">
        <v>213</v>
      </c>
      <c r="C133" t="s">
        <v>883</v>
      </c>
      <c r="D133" t="s">
        <v>1391</v>
      </c>
      <c r="E133">
        <v>85291</v>
      </c>
      <c r="F133">
        <v>85291</v>
      </c>
      <c r="G133" t="s">
        <v>1392</v>
      </c>
      <c r="H133" t="s">
        <v>1393</v>
      </c>
      <c r="I133">
        <v>80000</v>
      </c>
      <c r="J133">
        <v>80000</v>
      </c>
      <c r="K133" t="s">
        <v>1394</v>
      </c>
      <c r="L133" t="s">
        <v>1395</v>
      </c>
      <c r="M133">
        <v>91348</v>
      </c>
      <c r="N133">
        <v>91348</v>
      </c>
      <c r="O133" t="s">
        <v>1398</v>
      </c>
      <c r="P133" t="s">
        <v>1399</v>
      </c>
      <c r="Q133">
        <v>105051</v>
      </c>
      <c r="R133">
        <v>105051</v>
      </c>
      <c r="S133" t="s">
        <v>80</v>
      </c>
      <c r="T133" t="s">
        <v>81</v>
      </c>
      <c r="U133">
        <v>112691</v>
      </c>
      <c r="V133">
        <v>112691</v>
      </c>
      <c r="W133" t="s">
        <v>1396</v>
      </c>
      <c r="X133" t="s">
        <v>1397</v>
      </c>
      <c r="Z133" t="b">
        <f t="shared" si="10"/>
        <v>1</v>
      </c>
      <c r="AA133" t="b">
        <f t="shared" si="11"/>
        <v>1</v>
      </c>
      <c r="AB133" t="b">
        <f t="shared" si="12"/>
        <v>1</v>
      </c>
      <c r="AC133" t="b">
        <f t="shared" si="13"/>
        <v>1</v>
      </c>
      <c r="AD133" t="b">
        <f t="shared" si="14"/>
        <v>1</v>
      </c>
    </row>
    <row r="134" spans="1:30" x14ac:dyDescent="0.2">
      <c r="A134">
        <v>133</v>
      </c>
      <c r="B134" t="s">
        <v>214</v>
      </c>
      <c r="C134" t="s">
        <v>884</v>
      </c>
      <c r="D134" t="s">
        <v>1391</v>
      </c>
      <c r="E134">
        <v>132224</v>
      </c>
      <c r="F134">
        <v>132224</v>
      </c>
      <c r="G134" t="s">
        <v>1392</v>
      </c>
      <c r="H134" t="s">
        <v>1393</v>
      </c>
      <c r="I134">
        <v>120000</v>
      </c>
      <c r="J134">
        <v>120000</v>
      </c>
      <c r="K134" t="s">
        <v>1394</v>
      </c>
      <c r="L134" t="s">
        <v>1395</v>
      </c>
      <c r="M134">
        <v>141614</v>
      </c>
      <c r="N134">
        <v>141614</v>
      </c>
      <c r="O134" t="s">
        <v>1398</v>
      </c>
      <c r="P134" t="s">
        <v>1399</v>
      </c>
      <c r="Q134">
        <v>162856</v>
      </c>
      <c r="R134">
        <v>162856</v>
      </c>
      <c r="S134" t="s">
        <v>80</v>
      </c>
      <c r="T134" t="s">
        <v>81</v>
      </c>
      <c r="U134">
        <v>174701</v>
      </c>
      <c r="V134">
        <v>174701</v>
      </c>
      <c r="W134" t="s">
        <v>1396</v>
      </c>
      <c r="X134" t="s">
        <v>1397</v>
      </c>
      <c r="Z134" t="b">
        <f t="shared" si="10"/>
        <v>1</v>
      </c>
      <c r="AA134" t="b">
        <f t="shared" si="11"/>
        <v>1</v>
      </c>
      <c r="AB134" t="b">
        <f t="shared" si="12"/>
        <v>1</v>
      </c>
      <c r="AC134" t="b">
        <f t="shared" si="13"/>
        <v>1</v>
      </c>
      <c r="AD134" t="b">
        <f t="shared" si="14"/>
        <v>1</v>
      </c>
    </row>
    <row r="135" spans="1:30" x14ac:dyDescent="0.2">
      <c r="A135">
        <v>134</v>
      </c>
      <c r="B135" t="s">
        <v>215</v>
      </c>
      <c r="C135" t="s">
        <v>885</v>
      </c>
      <c r="D135" t="s">
        <v>1391</v>
      </c>
      <c r="E135">
        <v>1174750</v>
      </c>
      <c r="F135">
        <v>1174750</v>
      </c>
      <c r="G135" t="s">
        <v>1392</v>
      </c>
      <c r="H135" t="s">
        <v>1393</v>
      </c>
      <c r="I135">
        <v>1500000</v>
      </c>
      <c r="J135">
        <v>1500000</v>
      </c>
      <c r="K135" t="s">
        <v>1394</v>
      </c>
      <c r="L135" t="s">
        <v>1395</v>
      </c>
      <c r="M135">
        <v>1258178</v>
      </c>
      <c r="N135">
        <v>1258178</v>
      </c>
      <c r="O135" t="s">
        <v>1398</v>
      </c>
      <c r="P135" t="s">
        <v>1399</v>
      </c>
      <c r="Q135">
        <v>1446905</v>
      </c>
      <c r="R135">
        <v>1446905</v>
      </c>
      <c r="S135" t="s">
        <v>80</v>
      </c>
      <c r="T135" t="s">
        <v>81</v>
      </c>
      <c r="U135">
        <v>1552145</v>
      </c>
      <c r="V135">
        <v>1552145</v>
      </c>
      <c r="W135" t="s">
        <v>1396</v>
      </c>
      <c r="X135" t="s">
        <v>1397</v>
      </c>
      <c r="Z135" t="b">
        <f t="shared" si="10"/>
        <v>1</v>
      </c>
      <c r="AA135" t="b">
        <f t="shared" si="11"/>
        <v>1</v>
      </c>
      <c r="AB135" t="b">
        <f t="shared" si="12"/>
        <v>1</v>
      </c>
      <c r="AC135" t="b">
        <f t="shared" si="13"/>
        <v>1</v>
      </c>
      <c r="AD135" t="b">
        <f t="shared" si="14"/>
        <v>1</v>
      </c>
    </row>
    <row r="136" spans="1:30" x14ac:dyDescent="0.2">
      <c r="A136">
        <v>135</v>
      </c>
      <c r="B136" t="s">
        <v>216</v>
      </c>
      <c r="C136" t="s">
        <v>886</v>
      </c>
      <c r="D136" t="s">
        <v>1391</v>
      </c>
      <c r="E136">
        <v>1589748</v>
      </c>
      <c r="F136">
        <v>1589748</v>
      </c>
      <c r="G136" t="s">
        <v>1392</v>
      </c>
      <c r="H136" t="s">
        <v>1393</v>
      </c>
      <c r="I136">
        <v>850000</v>
      </c>
      <c r="J136">
        <v>850000</v>
      </c>
      <c r="K136" t="s">
        <v>1394</v>
      </c>
      <c r="L136" t="s">
        <v>1395</v>
      </c>
      <c r="M136">
        <v>1701030</v>
      </c>
      <c r="N136">
        <v>1701030</v>
      </c>
      <c r="O136" t="s">
        <v>1398</v>
      </c>
      <c r="P136" t="s">
        <v>1399</v>
      </c>
      <c r="Q136">
        <v>1956185</v>
      </c>
      <c r="R136">
        <v>1956185</v>
      </c>
      <c r="S136" t="s">
        <v>80</v>
      </c>
      <c r="T136" t="s">
        <v>81</v>
      </c>
      <c r="U136">
        <v>2098467</v>
      </c>
      <c r="V136">
        <v>2098467</v>
      </c>
      <c r="W136" t="s">
        <v>1396</v>
      </c>
      <c r="X136" t="s">
        <v>1397</v>
      </c>
      <c r="Z136" t="b">
        <f t="shared" si="10"/>
        <v>1</v>
      </c>
      <c r="AA136" t="b">
        <f t="shared" si="11"/>
        <v>1</v>
      </c>
      <c r="AB136" t="b">
        <f t="shared" si="12"/>
        <v>1</v>
      </c>
      <c r="AC136" t="b">
        <f t="shared" si="13"/>
        <v>1</v>
      </c>
      <c r="AD136" t="b">
        <f t="shared" si="14"/>
        <v>1</v>
      </c>
    </row>
    <row r="137" spans="1:30" x14ac:dyDescent="0.2">
      <c r="A137">
        <v>136</v>
      </c>
      <c r="B137" t="s">
        <v>217</v>
      </c>
      <c r="C137" t="s">
        <v>887</v>
      </c>
      <c r="D137" t="s">
        <v>1391</v>
      </c>
      <c r="E137">
        <v>2119664</v>
      </c>
      <c r="F137">
        <v>2119664</v>
      </c>
      <c r="G137" t="s">
        <v>1392</v>
      </c>
      <c r="H137" t="s">
        <v>1393</v>
      </c>
      <c r="I137">
        <v>900000</v>
      </c>
      <c r="J137">
        <v>900000</v>
      </c>
      <c r="K137" t="s">
        <v>1394</v>
      </c>
      <c r="L137" t="s">
        <v>1395</v>
      </c>
      <c r="M137">
        <v>2268040</v>
      </c>
      <c r="N137">
        <v>2268040</v>
      </c>
      <c r="O137" t="s">
        <v>1398</v>
      </c>
      <c r="P137" t="s">
        <v>1399</v>
      </c>
      <c r="Q137">
        <v>2608246</v>
      </c>
      <c r="R137">
        <v>2608246</v>
      </c>
      <c r="S137" t="s">
        <v>80</v>
      </c>
      <c r="T137" t="s">
        <v>81</v>
      </c>
      <c r="U137">
        <v>2797956</v>
      </c>
      <c r="V137">
        <v>2797956</v>
      </c>
      <c r="W137" t="s">
        <v>1396</v>
      </c>
      <c r="X137" t="s">
        <v>1397</v>
      </c>
      <c r="Z137" t="b">
        <f t="shared" si="10"/>
        <v>1</v>
      </c>
      <c r="AA137" t="b">
        <f t="shared" si="11"/>
        <v>1</v>
      </c>
      <c r="AB137" t="b">
        <f t="shared" si="12"/>
        <v>1</v>
      </c>
      <c r="AC137" t="b">
        <f t="shared" si="13"/>
        <v>1</v>
      </c>
      <c r="AD137" t="b">
        <f t="shared" si="14"/>
        <v>1</v>
      </c>
    </row>
    <row r="138" spans="1:30" x14ac:dyDescent="0.2">
      <c r="A138">
        <v>137</v>
      </c>
      <c r="B138" t="s">
        <v>218</v>
      </c>
      <c r="C138" t="s">
        <v>888</v>
      </c>
      <c r="D138" t="s">
        <v>1391</v>
      </c>
      <c r="E138">
        <v>3179496</v>
      </c>
      <c r="F138">
        <v>3179496</v>
      </c>
      <c r="G138" t="s">
        <v>1392</v>
      </c>
      <c r="H138" t="s">
        <v>1393</v>
      </c>
      <c r="I138">
        <v>950000</v>
      </c>
      <c r="J138">
        <v>950000</v>
      </c>
      <c r="K138" t="s">
        <v>1394</v>
      </c>
      <c r="L138" t="s">
        <v>1395</v>
      </c>
      <c r="M138">
        <v>3402061</v>
      </c>
      <c r="N138">
        <v>3402061</v>
      </c>
      <c r="O138" t="s">
        <v>1398</v>
      </c>
      <c r="P138" t="s">
        <v>1399</v>
      </c>
      <c r="Q138">
        <v>3912370</v>
      </c>
      <c r="R138">
        <v>3912370</v>
      </c>
      <c r="S138" t="s">
        <v>80</v>
      </c>
      <c r="T138" t="s">
        <v>81</v>
      </c>
      <c r="U138">
        <v>4196934</v>
      </c>
      <c r="V138">
        <v>4196934</v>
      </c>
      <c r="W138" t="s">
        <v>1396</v>
      </c>
      <c r="X138" t="s">
        <v>1397</v>
      </c>
      <c r="Z138" t="b">
        <f t="shared" si="10"/>
        <v>1</v>
      </c>
      <c r="AA138" t="b">
        <f t="shared" si="11"/>
        <v>1</v>
      </c>
      <c r="AB138" t="b">
        <f t="shared" si="12"/>
        <v>1</v>
      </c>
      <c r="AC138" t="b">
        <f t="shared" si="13"/>
        <v>1</v>
      </c>
      <c r="AD138" t="b">
        <f t="shared" si="14"/>
        <v>1</v>
      </c>
    </row>
    <row r="139" spans="1:30" x14ac:dyDescent="0.2">
      <c r="A139">
        <v>138</v>
      </c>
      <c r="B139" t="s">
        <v>219</v>
      </c>
      <c r="C139" t="s">
        <v>889</v>
      </c>
      <c r="D139" t="s">
        <v>1391</v>
      </c>
      <c r="E139">
        <v>4239328</v>
      </c>
      <c r="F139">
        <v>4239328</v>
      </c>
      <c r="G139" t="s">
        <v>1392</v>
      </c>
      <c r="H139" t="s">
        <v>1393</v>
      </c>
      <c r="I139">
        <v>980000</v>
      </c>
      <c r="J139">
        <v>980000</v>
      </c>
      <c r="K139" t="s">
        <v>1394</v>
      </c>
      <c r="L139" t="s">
        <v>1395</v>
      </c>
      <c r="M139">
        <v>4536081</v>
      </c>
      <c r="N139">
        <v>4536081</v>
      </c>
      <c r="O139" t="s">
        <v>1398</v>
      </c>
      <c r="P139" t="s">
        <v>1399</v>
      </c>
      <c r="Q139">
        <v>5216493</v>
      </c>
      <c r="R139">
        <v>5216493</v>
      </c>
      <c r="S139" t="s">
        <v>80</v>
      </c>
      <c r="T139" t="s">
        <v>81</v>
      </c>
      <c r="U139">
        <v>5595913</v>
      </c>
      <c r="V139">
        <v>5595913</v>
      </c>
      <c r="W139" t="s">
        <v>1396</v>
      </c>
      <c r="X139" t="s">
        <v>1397</v>
      </c>
      <c r="Z139" t="b">
        <f t="shared" si="10"/>
        <v>1</v>
      </c>
      <c r="AA139" t="b">
        <f t="shared" si="11"/>
        <v>1</v>
      </c>
      <c r="AB139" t="b">
        <f t="shared" si="12"/>
        <v>1</v>
      </c>
      <c r="AC139" t="b">
        <f t="shared" si="13"/>
        <v>1</v>
      </c>
      <c r="AD139" t="b">
        <f t="shared" si="14"/>
        <v>1</v>
      </c>
    </row>
    <row r="140" spans="1:30" x14ac:dyDescent="0.2">
      <c r="A140">
        <v>139</v>
      </c>
      <c r="B140" t="s">
        <v>220</v>
      </c>
      <c r="C140" t="s">
        <v>890</v>
      </c>
      <c r="D140" t="s">
        <v>1391</v>
      </c>
      <c r="E140">
        <v>4592605</v>
      </c>
      <c r="F140">
        <v>4592605</v>
      </c>
      <c r="G140" t="s">
        <v>1392</v>
      </c>
      <c r="H140" t="s">
        <v>1393</v>
      </c>
      <c r="I140">
        <v>1500000</v>
      </c>
      <c r="J140">
        <v>1500000</v>
      </c>
      <c r="K140" t="s">
        <v>1394</v>
      </c>
      <c r="L140" t="s">
        <v>1395</v>
      </c>
      <c r="M140">
        <v>4914087</v>
      </c>
      <c r="N140">
        <v>4914087</v>
      </c>
      <c r="O140" t="s">
        <v>1398</v>
      </c>
      <c r="P140" t="s">
        <v>1399</v>
      </c>
      <c r="Q140">
        <v>5651201</v>
      </c>
      <c r="R140">
        <v>5651201</v>
      </c>
      <c r="S140" t="s">
        <v>80</v>
      </c>
      <c r="T140" t="s">
        <v>81</v>
      </c>
      <c r="U140">
        <v>6062239</v>
      </c>
      <c r="V140">
        <v>6062239</v>
      </c>
      <c r="W140" t="s">
        <v>1396</v>
      </c>
      <c r="X140" t="s">
        <v>1397</v>
      </c>
      <c r="Z140" t="b">
        <f t="shared" si="10"/>
        <v>1</v>
      </c>
      <c r="AA140" t="b">
        <f t="shared" si="11"/>
        <v>1</v>
      </c>
      <c r="AB140" t="b">
        <f t="shared" si="12"/>
        <v>1</v>
      </c>
      <c r="AC140" t="b">
        <f t="shared" si="13"/>
        <v>1</v>
      </c>
      <c r="AD140" t="b">
        <f t="shared" si="14"/>
        <v>1</v>
      </c>
    </row>
    <row r="141" spans="1:30" x14ac:dyDescent="0.2">
      <c r="A141">
        <v>140</v>
      </c>
      <c r="B141" t="s">
        <v>221</v>
      </c>
      <c r="C141" t="s">
        <v>891</v>
      </c>
      <c r="D141" t="s">
        <v>1391</v>
      </c>
      <c r="E141">
        <v>140014</v>
      </c>
      <c r="F141">
        <v>140014</v>
      </c>
      <c r="G141" t="s">
        <v>1392</v>
      </c>
      <c r="H141" t="s">
        <v>1393</v>
      </c>
      <c r="I141">
        <v>390000</v>
      </c>
      <c r="J141">
        <v>390000</v>
      </c>
      <c r="K141" t="s">
        <v>1394</v>
      </c>
      <c r="L141" t="s">
        <v>1395</v>
      </c>
      <c r="M141">
        <v>149958</v>
      </c>
      <c r="N141">
        <v>149958</v>
      </c>
      <c r="O141" t="s">
        <v>1398</v>
      </c>
      <c r="P141" t="s">
        <v>1399</v>
      </c>
      <c r="Q141">
        <v>172452</v>
      </c>
      <c r="R141">
        <v>172452</v>
      </c>
      <c r="S141" t="s">
        <v>80</v>
      </c>
      <c r="T141" t="s">
        <v>81</v>
      </c>
      <c r="U141">
        <v>184995</v>
      </c>
      <c r="V141">
        <v>184995</v>
      </c>
      <c r="W141" t="s">
        <v>1396</v>
      </c>
      <c r="X141" t="s">
        <v>1397</v>
      </c>
      <c r="Z141" t="b">
        <f t="shared" si="10"/>
        <v>1</v>
      </c>
      <c r="AA141" t="b">
        <f t="shared" si="11"/>
        <v>1</v>
      </c>
      <c r="AB141" t="b">
        <f t="shared" si="12"/>
        <v>1</v>
      </c>
      <c r="AC141" t="b">
        <f t="shared" si="13"/>
        <v>1</v>
      </c>
      <c r="AD141" t="b">
        <f t="shared" si="14"/>
        <v>1</v>
      </c>
    </row>
    <row r="142" spans="1:30" x14ac:dyDescent="0.2">
      <c r="A142">
        <v>141</v>
      </c>
      <c r="B142" t="s">
        <v>222</v>
      </c>
      <c r="C142" t="s">
        <v>892</v>
      </c>
      <c r="D142" t="s">
        <v>1391</v>
      </c>
      <c r="E142">
        <v>348323</v>
      </c>
      <c r="F142">
        <v>348323</v>
      </c>
      <c r="G142" t="s">
        <v>1392</v>
      </c>
      <c r="H142" t="s">
        <v>1393</v>
      </c>
      <c r="I142">
        <v>550000</v>
      </c>
      <c r="J142">
        <v>550000</v>
      </c>
      <c r="K142" t="s">
        <v>1394</v>
      </c>
      <c r="L142" t="s">
        <v>1395</v>
      </c>
      <c r="M142">
        <v>373060</v>
      </c>
      <c r="N142">
        <v>373060</v>
      </c>
      <c r="O142" t="s">
        <v>1398</v>
      </c>
      <c r="P142" t="s">
        <v>1399</v>
      </c>
      <c r="Q142">
        <v>429018</v>
      </c>
      <c r="R142">
        <v>429018</v>
      </c>
      <c r="S142" t="s">
        <v>80</v>
      </c>
      <c r="T142" t="s">
        <v>81</v>
      </c>
      <c r="U142">
        <v>460223</v>
      </c>
      <c r="V142">
        <v>460223</v>
      </c>
      <c r="W142" t="s">
        <v>1396</v>
      </c>
      <c r="X142" t="s">
        <v>1397</v>
      </c>
      <c r="Z142" t="b">
        <f t="shared" si="10"/>
        <v>1</v>
      </c>
      <c r="AA142" t="b">
        <f t="shared" si="11"/>
        <v>1</v>
      </c>
      <c r="AB142" t="b">
        <f t="shared" si="12"/>
        <v>1</v>
      </c>
      <c r="AC142" t="b">
        <f t="shared" si="13"/>
        <v>1</v>
      </c>
      <c r="AD142" t="b">
        <f t="shared" si="14"/>
        <v>1</v>
      </c>
    </row>
    <row r="143" spans="1:30" x14ac:dyDescent="0.2">
      <c r="A143">
        <v>142</v>
      </c>
      <c r="B143" t="s">
        <v>223</v>
      </c>
      <c r="C143" t="s">
        <v>893</v>
      </c>
      <c r="D143" t="s">
        <v>1391</v>
      </c>
      <c r="E143">
        <v>93121</v>
      </c>
      <c r="F143">
        <v>93121</v>
      </c>
      <c r="G143" t="s">
        <v>1392</v>
      </c>
      <c r="H143" t="s">
        <v>1393</v>
      </c>
      <c r="I143">
        <v>180000</v>
      </c>
      <c r="J143">
        <v>180000</v>
      </c>
      <c r="K143" t="s">
        <v>1394</v>
      </c>
      <c r="L143" t="s">
        <v>1395</v>
      </c>
      <c r="M143">
        <v>99735</v>
      </c>
      <c r="N143">
        <v>99735</v>
      </c>
      <c r="O143" t="s">
        <v>1398</v>
      </c>
      <c r="P143" t="s">
        <v>1399</v>
      </c>
      <c r="Q143">
        <v>114695</v>
      </c>
      <c r="R143">
        <v>114695</v>
      </c>
      <c r="S143" t="s">
        <v>80</v>
      </c>
      <c r="T143" t="s">
        <v>81</v>
      </c>
      <c r="U143">
        <v>123037</v>
      </c>
      <c r="V143">
        <v>123037</v>
      </c>
      <c r="W143" t="s">
        <v>1396</v>
      </c>
      <c r="X143" t="s">
        <v>1397</v>
      </c>
      <c r="Z143" t="b">
        <f t="shared" si="10"/>
        <v>1</v>
      </c>
      <c r="AA143" t="b">
        <f t="shared" si="11"/>
        <v>1</v>
      </c>
      <c r="AB143" t="b">
        <f t="shared" si="12"/>
        <v>1</v>
      </c>
      <c r="AC143" t="b">
        <f t="shared" si="13"/>
        <v>1</v>
      </c>
      <c r="AD143" t="b">
        <f t="shared" si="14"/>
        <v>1</v>
      </c>
    </row>
    <row r="144" spans="1:30" x14ac:dyDescent="0.2">
      <c r="A144">
        <v>143</v>
      </c>
      <c r="B144" t="s">
        <v>224</v>
      </c>
      <c r="C144" t="s">
        <v>894</v>
      </c>
      <c r="D144" t="s">
        <v>1391</v>
      </c>
      <c r="E144">
        <v>426398</v>
      </c>
      <c r="F144">
        <v>426398</v>
      </c>
      <c r="G144" t="s">
        <v>1392</v>
      </c>
      <c r="H144" t="s">
        <v>1393</v>
      </c>
      <c r="I144">
        <v>400000</v>
      </c>
      <c r="J144">
        <v>400000</v>
      </c>
      <c r="K144" t="s">
        <v>1394</v>
      </c>
      <c r="L144" t="s">
        <v>1395</v>
      </c>
      <c r="M144">
        <v>456680</v>
      </c>
      <c r="N144">
        <v>456680</v>
      </c>
      <c r="O144" t="s">
        <v>1398</v>
      </c>
      <c r="P144" t="s">
        <v>1399</v>
      </c>
      <c r="Q144">
        <v>525182</v>
      </c>
      <c r="R144">
        <v>525182</v>
      </c>
      <c r="S144" t="s">
        <v>80</v>
      </c>
      <c r="T144" t="s">
        <v>81</v>
      </c>
      <c r="U144">
        <v>563380</v>
      </c>
      <c r="V144">
        <v>563380</v>
      </c>
      <c r="W144" t="s">
        <v>1396</v>
      </c>
      <c r="X144" t="s">
        <v>1397</v>
      </c>
      <c r="Z144" t="b">
        <f t="shared" si="10"/>
        <v>1</v>
      </c>
      <c r="AA144" t="b">
        <f t="shared" si="11"/>
        <v>1</v>
      </c>
      <c r="AB144" t="b">
        <f t="shared" si="12"/>
        <v>1</v>
      </c>
      <c r="AC144" t="b">
        <f t="shared" si="13"/>
        <v>1</v>
      </c>
      <c r="AD144" t="b">
        <f t="shared" si="14"/>
        <v>1</v>
      </c>
    </row>
    <row r="145" spans="1:30" x14ac:dyDescent="0.2">
      <c r="A145">
        <v>144</v>
      </c>
      <c r="B145" t="s">
        <v>225</v>
      </c>
      <c r="C145" t="s">
        <v>895</v>
      </c>
      <c r="D145" t="s">
        <v>1391</v>
      </c>
      <c r="E145">
        <v>204124</v>
      </c>
      <c r="F145">
        <v>204124</v>
      </c>
      <c r="G145" t="s">
        <v>1392</v>
      </c>
      <c r="H145" t="s">
        <v>1393</v>
      </c>
      <c r="I145">
        <v>390000</v>
      </c>
      <c r="J145">
        <v>390000</v>
      </c>
      <c r="K145" t="s">
        <v>1394</v>
      </c>
      <c r="L145" t="s">
        <v>1395</v>
      </c>
      <c r="M145">
        <v>218620</v>
      </c>
      <c r="N145">
        <v>218620</v>
      </c>
      <c r="O145" t="s">
        <v>1398</v>
      </c>
      <c r="P145" t="s">
        <v>1399</v>
      </c>
      <c r="Q145">
        <v>251413</v>
      </c>
      <c r="R145">
        <v>251413</v>
      </c>
      <c r="S145" t="s">
        <v>80</v>
      </c>
      <c r="T145" t="s">
        <v>81</v>
      </c>
      <c r="U145">
        <v>269699</v>
      </c>
      <c r="V145">
        <v>269699</v>
      </c>
      <c r="W145" t="s">
        <v>1396</v>
      </c>
      <c r="X145" t="s">
        <v>1397</v>
      </c>
      <c r="Z145" t="b">
        <f t="shared" si="10"/>
        <v>1</v>
      </c>
      <c r="AA145" t="b">
        <f t="shared" si="11"/>
        <v>1</v>
      </c>
      <c r="AB145" t="b">
        <f t="shared" si="12"/>
        <v>1</v>
      </c>
      <c r="AC145" t="b">
        <f t="shared" si="13"/>
        <v>1</v>
      </c>
      <c r="AD145" t="b">
        <f t="shared" si="14"/>
        <v>1</v>
      </c>
    </row>
    <row r="146" spans="1:30" x14ac:dyDescent="0.2">
      <c r="A146">
        <v>145</v>
      </c>
      <c r="B146" t="s">
        <v>226</v>
      </c>
      <c r="C146" t="s">
        <v>896</v>
      </c>
      <c r="D146" t="s">
        <v>1391</v>
      </c>
      <c r="E146">
        <v>655853</v>
      </c>
      <c r="F146">
        <v>655853</v>
      </c>
      <c r="G146" t="s">
        <v>1392</v>
      </c>
      <c r="H146" t="s">
        <v>1393</v>
      </c>
      <c r="I146">
        <v>1500000</v>
      </c>
      <c r="J146">
        <v>1500000</v>
      </c>
      <c r="K146" t="s">
        <v>1394</v>
      </c>
      <c r="L146" t="s">
        <v>1395</v>
      </c>
      <c r="M146">
        <v>702431</v>
      </c>
      <c r="N146">
        <v>702431</v>
      </c>
      <c r="O146" t="s">
        <v>1398</v>
      </c>
      <c r="P146" t="s">
        <v>1399</v>
      </c>
      <c r="Q146">
        <v>807795</v>
      </c>
      <c r="R146">
        <v>807795</v>
      </c>
      <c r="S146" t="s">
        <v>80</v>
      </c>
      <c r="T146" t="s">
        <v>81</v>
      </c>
      <c r="U146">
        <v>866550</v>
      </c>
      <c r="V146">
        <v>866550</v>
      </c>
      <c r="W146" t="s">
        <v>1396</v>
      </c>
      <c r="X146" t="s">
        <v>1397</v>
      </c>
      <c r="Z146" t="b">
        <f t="shared" si="10"/>
        <v>1</v>
      </c>
      <c r="AA146" t="b">
        <f t="shared" si="11"/>
        <v>1</v>
      </c>
      <c r="AB146" t="b">
        <f t="shared" si="12"/>
        <v>1</v>
      </c>
      <c r="AC146" t="b">
        <f t="shared" si="13"/>
        <v>1</v>
      </c>
      <c r="AD146" t="b">
        <f t="shared" si="14"/>
        <v>1</v>
      </c>
    </row>
    <row r="147" spans="1:30" x14ac:dyDescent="0.2">
      <c r="A147">
        <v>146</v>
      </c>
      <c r="B147" t="s">
        <v>227</v>
      </c>
      <c r="C147" t="s">
        <v>897</v>
      </c>
      <c r="D147" t="s">
        <v>1391</v>
      </c>
      <c r="E147">
        <v>270188</v>
      </c>
      <c r="F147">
        <v>270188</v>
      </c>
      <c r="G147" t="s">
        <v>1392</v>
      </c>
      <c r="H147" t="s">
        <v>1393</v>
      </c>
      <c r="I147">
        <v>190000</v>
      </c>
      <c r="J147">
        <v>190000</v>
      </c>
      <c r="K147" t="s">
        <v>1394</v>
      </c>
      <c r="L147" t="s">
        <v>1395</v>
      </c>
      <c r="M147">
        <v>289377</v>
      </c>
      <c r="N147">
        <v>289377</v>
      </c>
      <c r="O147" t="s">
        <v>1398</v>
      </c>
      <c r="P147" t="s">
        <v>1399</v>
      </c>
      <c r="Q147">
        <v>332783</v>
      </c>
      <c r="R147">
        <v>332783</v>
      </c>
      <c r="S147" t="s">
        <v>80</v>
      </c>
      <c r="T147" t="s">
        <v>81</v>
      </c>
      <c r="U147">
        <v>356988</v>
      </c>
      <c r="V147">
        <v>356988</v>
      </c>
      <c r="W147" t="s">
        <v>1396</v>
      </c>
      <c r="X147" t="s">
        <v>1397</v>
      </c>
      <c r="Z147" t="b">
        <f t="shared" si="10"/>
        <v>1</v>
      </c>
      <c r="AA147" t="b">
        <f t="shared" si="11"/>
        <v>1</v>
      </c>
      <c r="AB147" t="b">
        <f t="shared" si="12"/>
        <v>1</v>
      </c>
      <c r="AC147" t="b">
        <f t="shared" si="13"/>
        <v>1</v>
      </c>
      <c r="AD147" t="b">
        <f t="shared" si="14"/>
        <v>1</v>
      </c>
    </row>
    <row r="148" spans="1:30" x14ac:dyDescent="0.2">
      <c r="A148">
        <v>147</v>
      </c>
      <c r="B148" t="s">
        <v>228</v>
      </c>
      <c r="C148" t="s">
        <v>898</v>
      </c>
      <c r="D148" t="s">
        <v>1391</v>
      </c>
      <c r="E148">
        <v>634209</v>
      </c>
      <c r="F148">
        <v>634209</v>
      </c>
      <c r="G148" t="s">
        <v>1392</v>
      </c>
      <c r="H148" t="s">
        <v>1393</v>
      </c>
      <c r="I148">
        <v>3500000</v>
      </c>
      <c r="J148">
        <v>3500000</v>
      </c>
      <c r="K148" t="s">
        <v>1394</v>
      </c>
      <c r="L148" t="s">
        <v>1395</v>
      </c>
      <c r="M148">
        <v>679249</v>
      </c>
      <c r="N148">
        <v>679249</v>
      </c>
      <c r="O148" t="s">
        <v>1398</v>
      </c>
      <c r="P148" t="s">
        <v>1399</v>
      </c>
      <c r="Q148">
        <v>781136</v>
      </c>
      <c r="R148">
        <v>781136</v>
      </c>
      <c r="S148" t="s">
        <v>80</v>
      </c>
      <c r="T148" t="s">
        <v>81</v>
      </c>
      <c r="U148">
        <v>837952</v>
      </c>
      <c r="V148">
        <v>837952</v>
      </c>
      <c r="W148" t="s">
        <v>1396</v>
      </c>
      <c r="X148" t="s">
        <v>1397</v>
      </c>
      <c r="Z148" t="b">
        <f t="shared" si="10"/>
        <v>1</v>
      </c>
      <c r="AA148" t="b">
        <f t="shared" si="11"/>
        <v>1</v>
      </c>
      <c r="AB148" t="b">
        <f t="shared" si="12"/>
        <v>1</v>
      </c>
      <c r="AC148" t="b">
        <f t="shared" si="13"/>
        <v>1</v>
      </c>
      <c r="AD148" t="b">
        <f t="shared" si="14"/>
        <v>1</v>
      </c>
    </row>
    <row r="149" spans="1:30" x14ac:dyDescent="0.2">
      <c r="A149">
        <v>148</v>
      </c>
      <c r="B149" t="s">
        <v>229</v>
      </c>
      <c r="C149" t="s">
        <v>899</v>
      </c>
      <c r="D149" t="s">
        <v>1391</v>
      </c>
      <c r="E149">
        <v>1501429</v>
      </c>
      <c r="F149">
        <v>1501429</v>
      </c>
      <c r="G149" t="s">
        <v>1392</v>
      </c>
      <c r="H149" t="s">
        <v>1393</v>
      </c>
      <c r="I149">
        <v>4500000</v>
      </c>
      <c r="J149">
        <v>4500000</v>
      </c>
      <c r="K149" t="s">
        <v>1394</v>
      </c>
      <c r="L149" t="s">
        <v>1395</v>
      </c>
      <c r="M149">
        <v>1606529</v>
      </c>
      <c r="N149">
        <v>1606529</v>
      </c>
      <c r="O149" t="s">
        <v>1398</v>
      </c>
      <c r="P149" t="s">
        <v>1399</v>
      </c>
      <c r="Q149">
        <v>1847509</v>
      </c>
      <c r="R149">
        <v>1847509</v>
      </c>
      <c r="S149" t="s">
        <v>80</v>
      </c>
      <c r="T149" t="s">
        <v>81</v>
      </c>
      <c r="U149">
        <v>2181887</v>
      </c>
      <c r="V149">
        <v>2181887</v>
      </c>
      <c r="W149" t="s">
        <v>1396</v>
      </c>
      <c r="X149" t="s">
        <v>1397</v>
      </c>
      <c r="Z149" t="b">
        <f t="shared" si="10"/>
        <v>1</v>
      </c>
      <c r="AA149" t="b">
        <f t="shared" si="11"/>
        <v>1</v>
      </c>
      <c r="AB149" t="b">
        <f t="shared" si="12"/>
        <v>1</v>
      </c>
      <c r="AC149" t="b">
        <f t="shared" si="13"/>
        <v>1</v>
      </c>
      <c r="AD149" t="b">
        <f t="shared" si="14"/>
        <v>1</v>
      </c>
    </row>
    <row r="150" spans="1:30" x14ac:dyDescent="0.2">
      <c r="A150">
        <v>149</v>
      </c>
      <c r="B150" t="s">
        <v>230</v>
      </c>
      <c r="C150" t="s">
        <v>900</v>
      </c>
      <c r="D150" t="s">
        <v>1391</v>
      </c>
      <c r="E150">
        <v>193175</v>
      </c>
      <c r="F150">
        <v>193175</v>
      </c>
      <c r="G150" t="s">
        <v>1392</v>
      </c>
      <c r="H150" t="s">
        <v>1393</v>
      </c>
      <c r="I150">
        <v>290000</v>
      </c>
      <c r="J150">
        <v>290000</v>
      </c>
      <c r="K150" t="s">
        <v>1394</v>
      </c>
      <c r="L150" t="s">
        <v>1395</v>
      </c>
      <c r="M150">
        <v>206894</v>
      </c>
      <c r="N150">
        <v>206894</v>
      </c>
      <c r="O150" t="s">
        <v>1398</v>
      </c>
      <c r="P150" t="s">
        <v>1399</v>
      </c>
      <c r="Q150">
        <v>237928</v>
      </c>
      <c r="R150">
        <v>237928</v>
      </c>
      <c r="S150" t="s">
        <v>80</v>
      </c>
      <c r="T150" t="s">
        <v>81</v>
      </c>
      <c r="U150">
        <v>255234</v>
      </c>
      <c r="V150">
        <v>255234</v>
      </c>
      <c r="W150" t="s">
        <v>1396</v>
      </c>
      <c r="X150" t="s">
        <v>1397</v>
      </c>
      <c r="Z150" t="b">
        <f t="shared" si="10"/>
        <v>1</v>
      </c>
      <c r="AA150" t="b">
        <f t="shared" si="11"/>
        <v>1</v>
      </c>
      <c r="AB150" t="b">
        <f t="shared" si="12"/>
        <v>1</v>
      </c>
      <c r="AC150" t="b">
        <f t="shared" si="13"/>
        <v>1</v>
      </c>
      <c r="AD150" t="b">
        <f t="shared" si="14"/>
        <v>1</v>
      </c>
    </row>
    <row r="151" spans="1:30" x14ac:dyDescent="0.2">
      <c r="A151">
        <v>150</v>
      </c>
      <c r="B151" t="s">
        <v>231</v>
      </c>
      <c r="C151" t="s">
        <v>901</v>
      </c>
      <c r="D151" t="s">
        <v>1391</v>
      </c>
      <c r="E151">
        <v>107704</v>
      </c>
      <c r="F151">
        <v>107704</v>
      </c>
      <c r="G151" t="s">
        <v>1392</v>
      </c>
      <c r="H151" t="s">
        <v>1393</v>
      </c>
      <c r="I151">
        <v>150000</v>
      </c>
      <c r="J151">
        <v>150000</v>
      </c>
      <c r="K151" t="s">
        <v>1394</v>
      </c>
      <c r="L151" t="s">
        <v>1395</v>
      </c>
      <c r="M151">
        <v>115352</v>
      </c>
      <c r="N151">
        <v>115352</v>
      </c>
      <c r="O151" t="s">
        <v>1398</v>
      </c>
      <c r="P151" t="s">
        <v>1399</v>
      </c>
      <c r="Q151">
        <v>132655</v>
      </c>
      <c r="R151">
        <v>132655</v>
      </c>
      <c r="S151" t="s">
        <v>80</v>
      </c>
      <c r="T151" t="s">
        <v>81</v>
      </c>
      <c r="U151">
        <v>142304</v>
      </c>
      <c r="V151">
        <v>142304</v>
      </c>
      <c r="W151" t="s">
        <v>1396</v>
      </c>
      <c r="X151" t="s">
        <v>1397</v>
      </c>
      <c r="Z151" t="b">
        <f t="shared" si="10"/>
        <v>1</v>
      </c>
      <c r="AA151" t="b">
        <f t="shared" si="11"/>
        <v>1</v>
      </c>
      <c r="AB151" t="b">
        <f t="shared" si="12"/>
        <v>1</v>
      </c>
      <c r="AC151" t="b">
        <f t="shared" si="13"/>
        <v>1</v>
      </c>
      <c r="AD151" t="b">
        <f t="shared" si="14"/>
        <v>1</v>
      </c>
    </row>
    <row r="152" spans="1:30" x14ac:dyDescent="0.2">
      <c r="A152">
        <v>151</v>
      </c>
      <c r="B152" t="s">
        <v>232</v>
      </c>
      <c r="C152" t="s">
        <v>902</v>
      </c>
      <c r="D152" t="s">
        <v>1391</v>
      </c>
      <c r="E152">
        <v>308659</v>
      </c>
      <c r="F152">
        <v>308659</v>
      </c>
      <c r="G152" t="s">
        <v>1392</v>
      </c>
      <c r="H152" t="s">
        <v>1393</v>
      </c>
      <c r="I152">
        <v>400000</v>
      </c>
      <c r="J152">
        <v>400000</v>
      </c>
      <c r="K152" t="s">
        <v>1394</v>
      </c>
      <c r="L152" t="s">
        <v>1395</v>
      </c>
      <c r="M152">
        <v>330580</v>
      </c>
      <c r="N152">
        <v>330580</v>
      </c>
      <c r="O152" t="s">
        <v>1398</v>
      </c>
      <c r="P152" t="s">
        <v>1399</v>
      </c>
      <c r="Q152">
        <v>380167</v>
      </c>
      <c r="R152">
        <v>380167</v>
      </c>
      <c r="S152" t="s">
        <v>80</v>
      </c>
      <c r="T152" t="s">
        <v>81</v>
      </c>
      <c r="U152">
        <v>407818</v>
      </c>
      <c r="V152">
        <v>407818</v>
      </c>
      <c r="W152" t="s">
        <v>1396</v>
      </c>
      <c r="X152" t="s">
        <v>1397</v>
      </c>
      <c r="Z152" t="b">
        <f t="shared" si="10"/>
        <v>1</v>
      </c>
      <c r="AA152" t="b">
        <f t="shared" si="11"/>
        <v>1</v>
      </c>
      <c r="AB152" t="b">
        <f t="shared" si="12"/>
        <v>1</v>
      </c>
      <c r="AC152" t="b">
        <f t="shared" si="13"/>
        <v>1</v>
      </c>
      <c r="AD152" t="b">
        <f t="shared" si="14"/>
        <v>1</v>
      </c>
    </row>
    <row r="153" spans="1:30" x14ac:dyDescent="0.2">
      <c r="A153">
        <v>152</v>
      </c>
      <c r="B153" t="s">
        <v>233</v>
      </c>
      <c r="C153" t="s">
        <v>903</v>
      </c>
      <c r="D153" t="s">
        <v>1391</v>
      </c>
      <c r="E153">
        <v>307273</v>
      </c>
      <c r="F153">
        <v>307273</v>
      </c>
      <c r="G153" t="s">
        <v>1392</v>
      </c>
      <c r="H153" t="s">
        <v>1393</v>
      </c>
      <c r="I153">
        <v>390000</v>
      </c>
      <c r="J153">
        <v>390000</v>
      </c>
      <c r="K153" t="s">
        <v>1394</v>
      </c>
      <c r="L153" t="s">
        <v>1395</v>
      </c>
      <c r="M153">
        <v>329094</v>
      </c>
      <c r="N153">
        <v>329094</v>
      </c>
      <c r="O153" t="s">
        <v>1398</v>
      </c>
      <c r="P153" t="s">
        <v>1399</v>
      </c>
      <c r="Q153">
        <v>378458</v>
      </c>
      <c r="R153">
        <v>378458</v>
      </c>
      <c r="S153" t="s">
        <v>80</v>
      </c>
      <c r="T153" t="s">
        <v>81</v>
      </c>
      <c r="U153">
        <v>405985</v>
      </c>
      <c r="V153">
        <v>405985</v>
      </c>
      <c r="W153" t="s">
        <v>1396</v>
      </c>
      <c r="X153" t="s">
        <v>1397</v>
      </c>
      <c r="Z153" t="b">
        <f t="shared" si="10"/>
        <v>1</v>
      </c>
      <c r="AA153" t="b">
        <f t="shared" si="11"/>
        <v>1</v>
      </c>
      <c r="AB153" t="b">
        <f t="shared" si="12"/>
        <v>1</v>
      </c>
      <c r="AC153" t="b">
        <f t="shared" si="13"/>
        <v>1</v>
      </c>
      <c r="AD153" t="b">
        <f t="shared" si="14"/>
        <v>1</v>
      </c>
    </row>
    <row r="154" spans="1:30" x14ac:dyDescent="0.2">
      <c r="A154">
        <v>153</v>
      </c>
      <c r="B154" t="s">
        <v>234</v>
      </c>
      <c r="C154" t="s">
        <v>904</v>
      </c>
      <c r="D154" t="s">
        <v>1391</v>
      </c>
      <c r="E154">
        <v>381061</v>
      </c>
      <c r="F154">
        <v>381061</v>
      </c>
      <c r="G154" t="s">
        <v>1392</v>
      </c>
      <c r="H154" t="s">
        <v>1393</v>
      </c>
      <c r="I154">
        <v>550000</v>
      </c>
      <c r="J154">
        <v>550000</v>
      </c>
      <c r="K154" t="s">
        <v>1394</v>
      </c>
      <c r="L154" t="s">
        <v>1395</v>
      </c>
      <c r="M154">
        <v>408123</v>
      </c>
      <c r="N154">
        <v>408123</v>
      </c>
      <c r="O154" t="s">
        <v>1398</v>
      </c>
      <c r="P154" t="s">
        <v>1399</v>
      </c>
      <c r="Q154">
        <v>469342</v>
      </c>
      <c r="R154">
        <v>469342</v>
      </c>
      <c r="S154" t="s">
        <v>80</v>
      </c>
      <c r="T154" t="s">
        <v>81</v>
      </c>
      <c r="U154">
        <v>503479</v>
      </c>
      <c r="V154">
        <v>503479</v>
      </c>
      <c r="W154" t="s">
        <v>1396</v>
      </c>
      <c r="X154" t="s">
        <v>1397</v>
      </c>
      <c r="Z154" t="b">
        <f t="shared" si="10"/>
        <v>1</v>
      </c>
      <c r="AA154" t="b">
        <f t="shared" si="11"/>
        <v>1</v>
      </c>
      <c r="AB154" t="b">
        <f t="shared" si="12"/>
        <v>1</v>
      </c>
      <c r="AC154" t="b">
        <f t="shared" si="13"/>
        <v>1</v>
      </c>
      <c r="AD154" t="b">
        <f t="shared" si="14"/>
        <v>1</v>
      </c>
    </row>
    <row r="155" spans="1:30" x14ac:dyDescent="0.2">
      <c r="A155">
        <v>154</v>
      </c>
      <c r="B155" t="s">
        <v>235</v>
      </c>
      <c r="C155" t="s">
        <v>905</v>
      </c>
      <c r="D155" t="s">
        <v>1391</v>
      </c>
      <c r="E155">
        <v>706162</v>
      </c>
      <c r="F155">
        <v>706162</v>
      </c>
      <c r="G155" t="s">
        <v>1392</v>
      </c>
      <c r="H155" t="s">
        <v>1393</v>
      </c>
      <c r="I155">
        <v>1500000</v>
      </c>
      <c r="J155">
        <v>1500000</v>
      </c>
      <c r="K155" t="s">
        <v>1394</v>
      </c>
      <c r="L155" t="s">
        <v>1395</v>
      </c>
      <c r="M155">
        <v>756312</v>
      </c>
      <c r="N155">
        <v>756312</v>
      </c>
      <c r="O155" t="s">
        <v>1398</v>
      </c>
      <c r="P155" t="s">
        <v>1399</v>
      </c>
      <c r="Q155">
        <v>869759</v>
      </c>
      <c r="R155">
        <v>869759</v>
      </c>
      <c r="S155" t="s">
        <v>80</v>
      </c>
      <c r="T155" t="s">
        <v>81</v>
      </c>
      <c r="U155">
        <v>933020</v>
      </c>
      <c r="V155">
        <v>933020</v>
      </c>
      <c r="W155" t="s">
        <v>1396</v>
      </c>
      <c r="X155" t="s">
        <v>1397</v>
      </c>
      <c r="Z155" t="b">
        <f t="shared" si="10"/>
        <v>1</v>
      </c>
      <c r="AA155" t="b">
        <f t="shared" si="11"/>
        <v>1</v>
      </c>
      <c r="AB155" t="b">
        <f t="shared" si="12"/>
        <v>1</v>
      </c>
      <c r="AC155" t="b">
        <f t="shared" si="13"/>
        <v>1</v>
      </c>
      <c r="AD155" t="b">
        <f t="shared" si="14"/>
        <v>1</v>
      </c>
    </row>
    <row r="156" spans="1:30" x14ac:dyDescent="0.2">
      <c r="A156">
        <v>155</v>
      </c>
      <c r="B156" t="s">
        <v>236</v>
      </c>
      <c r="C156" t="s">
        <v>906</v>
      </c>
      <c r="D156" t="s">
        <v>1391</v>
      </c>
      <c r="E156">
        <v>1053207</v>
      </c>
      <c r="F156">
        <v>1053207</v>
      </c>
      <c r="G156" t="s">
        <v>1392</v>
      </c>
      <c r="H156" t="s">
        <v>1393</v>
      </c>
      <c r="I156">
        <v>3500000</v>
      </c>
      <c r="J156">
        <v>3500000</v>
      </c>
      <c r="K156" t="s">
        <v>1394</v>
      </c>
      <c r="L156" t="s">
        <v>1395</v>
      </c>
      <c r="M156">
        <v>1128004</v>
      </c>
      <c r="N156">
        <v>1128004</v>
      </c>
      <c r="O156" t="s">
        <v>1398</v>
      </c>
      <c r="P156" t="s">
        <v>1399</v>
      </c>
      <c r="Q156">
        <v>1297204</v>
      </c>
      <c r="R156">
        <v>1297204</v>
      </c>
      <c r="S156" t="s">
        <v>80</v>
      </c>
      <c r="T156" t="s">
        <v>81</v>
      </c>
      <c r="U156">
        <v>1391556</v>
      </c>
      <c r="V156">
        <v>1391556</v>
      </c>
      <c r="W156" t="s">
        <v>1396</v>
      </c>
      <c r="X156" t="s">
        <v>1397</v>
      </c>
      <c r="Z156" t="b">
        <f t="shared" si="10"/>
        <v>1</v>
      </c>
      <c r="AA156" t="b">
        <f t="shared" si="11"/>
        <v>1</v>
      </c>
      <c r="AB156" t="b">
        <f t="shared" si="12"/>
        <v>1</v>
      </c>
      <c r="AC156" t="b">
        <f t="shared" si="13"/>
        <v>1</v>
      </c>
      <c r="AD156" t="b">
        <f t="shared" si="14"/>
        <v>1</v>
      </c>
    </row>
    <row r="157" spans="1:30" x14ac:dyDescent="0.2">
      <c r="A157">
        <v>157</v>
      </c>
      <c r="B157" t="s">
        <v>237</v>
      </c>
      <c r="C157" t="s">
        <v>907</v>
      </c>
      <c r="D157" t="s">
        <v>1391</v>
      </c>
      <c r="E157">
        <v>66021</v>
      </c>
      <c r="F157">
        <v>66021</v>
      </c>
      <c r="G157" t="s">
        <v>1392</v>
      </c>
      <c r="H157" t="s">
        <v>1393</v>
      </c>
      <c r="I157">
        <v>150000</v>
      </c>
      <c r="J157">
        <v>150000</v>
      </c>
      <c r="K157" t="s">
        <v>1394</v>
      </c>
      <c r="L157" t="s">
        <v>1395</v>
      </c>
      <c r="M157">
        <v>70710</v>
      </c>
      <c r="N157">
        <v>70710</v>
      </c>
      <c r="O157" t="s">
        <v>1398</v>
      </c>
      <c r="P157" t="s">
        <v>1399</v>
      </c>
      <c r="Q157">
        <v>81316</v>
      </c>
      <c r="R157">
        <v>81316</v>
      </c>
      <c r="S157" t="s">
        <v>80</v>
      </c>
      <c r="T157" t="s">
        <v>81</v>
      </c>
      <c r="U157">
        <v>87231</v>
      </c>
      <c r="V157">
        <v>87231</v>
      </c>
      <c r="W157" t="s">
        <v>1396</v>
      </c>
      <c r="X157" t="s">
        <v>1397</v>
      </c>
      <c r="Z157" t="b">
        <f t="shared" si="10"/>
        <v>1</v>
      </c>
      <c r="AA157" t="b">
        <f t="shared" si="11"/>
        <v>1</v>
      </c>
      <c r="AB157" t="b">
        <f t="shared" si="12"/>
        <v>1</v>
      </c>
      <c r="AC157" t="b">
        <f t="shared" si="13"/>
        <v>1</v>
      </c>
      <c r="AD157" t="b">
        <f t="shared" si="14"/>
        <v>1</v>
      </c>
    </row>
    <row r="158" spans="1:30" x14ac:dyDescent="0.2">
      <c r="A158">
        <v>158</v>
      </c>
      <c r="B158" t="s">
        <v>238</v>
      </c>
      <c r="C158" t="s">
        <v>908</v>
      </c>
      <c r="D158" t="s">
        <v>1391</v>
      </c>
      <c r="E158">
        <v>66215</v>
      </c>
      <c r="F158">
        <v>66215</v>
      </c>
      <c r="G158" t="s">
        <v>1392</v>
      </c>
      <c r="H158" t="s">
        <v>1393</v>
      </c>
      <c r="I158">
        <v>150000</v>
      </c>
      <c r="J158">
        <v>150000</v>
      </c>
      <c r="K158" t="s">
        <v>1394</v>
      </c>
      <c r="L158" t="s">
        <v>1395</v>
      </c>
      <c r="M158">
        <v>70918</v>
      </c>
      <c r="N158">
        <v>70918</v>
      </c>
      <c r="O158" t="s">
        <v>1398</v>
      </c>
      <c r="P158" t="s">
        <v>1399</v>
      </c>
      <c r="Q158">
        <v>81555</v>
      </c>
      <c r="R158">
        <v>81555</v>
      </c>
      <c r="S158" t="s">
        <v>80</v>
      </c>
      <c r="T158" t="s">
        <v>81</v>
      </c>
      <c r="U158">
        <v>87487</v>
      </c>
      <c r="V158">
        <v>87487</v>
      </c>
      <c r="W158" t="s">
        <v>1396</v>
      </c>
      <c r="X158" t="s">
        <v>1397</v>
      </c>
      <c r="Z158" t="b">
        <f t="shared" si="10"/>
        <v>1</v>
      </c>
      <c r="AA158" t="b">
        <f t="shared" si="11"/>
        <v>1</v>
      </c>
      <c r="AB158" t="b">
        <f t="shared" si="12"/>
        <v>1</v>
      </c>
      <c r="AC158" t="b">
        <f t="shared" si="13"/>
        <v>1</v>
      </c>
      <c r="AD158" t="b">
        <f t="shared" si="14"/>
        <v>1</v>
      </c>
    </row>
    <row r="159" spans="1:30" x14ac:dyDescent="0.2">
      <c r="A159">
        <v>159</v>
      </c>
      <c r="B159" t="s">
        <v>239</v>
      </c>
      <c r="C159" t="s">
        <v>909</v>
      </c>
      <c r="D159" t="s">
        <v>1391</v>
      </c>
      <c r="E159">
        <v>64757</v>
      </c>
      <c r="F159">
        <v>64757</v>
      </c>
      <c r="G159" t="s">
        <v>1392</v>
      </c>
      <c r="H159" t="s">
        <v>1393</v>
      </c>
      <c r="I159">
        <v>200000</v>
      </c>
      <c r="J159">
        <v>200000</v>
      </c>
      <c r="K159" t="s">
        <v>1394</v>
      </c>
      <c r="L159" t="s">
        <v>1395</v>
      </c>
      <c r="M159">
        <v>69356</v>
      </c>
      <c r="N159">
        <v>69356</v>
      </c>
      <c r="O159" t="s">
        <v>1398</v>
      </c>
      <c r="P159" t="s">
        <v>1399</v>
      </c>
      <c r="Q159">
        <v>79759</v>
      </c>
      <c r="R159">
        <v>79759</v>
      </c>
      <c r="S159" t="s">
        <v>80</v>
      </c>
      <c r="T159" t="s">
        <v>81</v>
      </c>
      <c r="U159">
        <v>85560</v>
      </c>
      <c r="V159">
        <v>85560</v>
      </c>
      <c r="W159" t="s">
        <v>1396</v>
      </c>
      <c r="X159" t="s">
        <v>1397</v>
      </c>
      <c r="Z159" t="b">
        <f t="shared" si="10"/>
        <v>1</v>
      </c>
      <c r="AA159" t="b">
        <f t="shared" si="11"/>
        <v>1</v>
      </c>
      <c r="AB159" t="b">
        <f t="shared" si="12"/>
        <v>1</v>
      </c>
      <c r="AC159" t="b">
        <f t="shared" si="13"/>
        <v>1</v>
      </c>
      <c r="AD159" t="b">
        <f t="shared" si="14"/>
        <v>1</v>
      </c>
    </row>
    <row r="160" spans="1:30" x14ac:dyDescent="0.2">
      <c r="A160">
        <v>160</v>
      </c>
      <c r="B160" t="s">
        <v>240</v>
      </c>
      <c r="C160" t="s">
        <v>910</v>
      </c>
      <c r="D160" t="s">
        <v>1391</v>
      </c>
      <c r="E160">
        <v>72691</v>
      </c>
      <c r="F160">
        <v>72691</v>
      </c>
      <c r="G160" t="s">
        <v>1392</v>
      </c>
      <c r="H160" t="s">
        <v>1393</v>
      </c>
      <c r="I160">
        <v>200000</v>
      </c>
      <c r="J160">
        <v>200000</v>
      </c>
      <c r="K160" t="s">
        <v>1394</v>
      </c>
      <c r="L160" t="s">
        <v>1395</v>
      </c>
      <c r="M160">
        <v>77854</v>
      </c>
      <c r="N160">
        <v>77854</v>
      </c>
      <c r="O160" t="s">
        <v>1398</v>
      </c>
      <c r="P160" t="s">
        <v>1399</v>
      </c>
      <c r="Q160">
        <v>89532</v>
      </c>
      <c r="R160">
        <v>89532</v>
      </c>
      <c r="S160" t="s">
        <v>80</v>
      </c>
      <c r="T160" t="s">
        <v>81</v>
      </c>
      <c r="U160">
        <v>96044</v>
      </c>
      <c r="V160">
        <v>96044</v>
      </c>
      <c r="W160" t="s">
        <v>1396</v>
      </c>
      <c r="X160" t="s">
        <v>1397</v>
      </c>
      <c r="Z160" t="b">
        <f t="shared" si="10"/>
        <v>1</v>
      </c>
      <c r="AA160" t="b">
        <f t="shared" si="11"/>
        <v>1</v>
      </c>
      <c r="AB160" t="b">
        <f t="shared" si="12"/>
        <v>1</v>
      </c>
      <c r="AC160" t="b">
        <f t="shared" si="13"/>
        <v>1</v>
      </c>
      <c r="AD160" t="b">
        <f t="shared" si="14"/>
        <v>1</v>
      </c>
    </row>
    <row r="161" spans="1:30" x14ac:dyDescent="0.2">
      <c r="A161">
        <v>161</v>
      </c>
      <c r="B161" t="s">
        <v>241</v>
      </c>
      <c r="C161" t="s">
        <v>911</v>
      </c>
      <c r="D161" t="s">
        <v>1391</v>
      </c>
      <c r="E161">
        <v>112226</v>
      </c>
      <c r="F161">
        <v>112226</v>
      </c>
      <c r="G161" t="s">
        <v>1392</v>
      </c>
      <c r="H161" t="s">
        <v>1393</v>
      </c>
      <c r="I161">
        <v>250000</v>
      </c>
      <c r="J161">
        <v>250000</v>
      </c>
      <c r="K161" t="s">
        <v>1394</v>
      </c>
      <c r="L161" t="s">
        <v>1395</v>
      </c>
      <c r="M161">
        <v>120197</v>
      </c>
      <c r="N161">
        <v>120197</v>
      </c>
      <c r="O161" t="s">
        <v>1398</v>
      </c>
      <c r="P161" t="s">
        <v>1399</v>
      </c>
      <c r="Q161">
        <v>138227</v>
      </c>
      <c r="R161">
        <v>138227</v>
      </c>
      <c r="S161" t="s">
        <v>80</v>
      </c>
      <c r="T161" t="s">
        <v>81</v>
      </c>
      <c r="U161">
        <v>148280</v>
      </c>
      <c r="V161">
        <v>148280</v>
      </c>
      <c r="W161" t="s">
        <v>1396</v>
      </c>
      <c r="X161" t="s">
        <v>1397</v>
      </c>
      <c r="Z161" t="b">
        <f t="shared" si="10"/>
        <v>1</v>
      </c>
      <c r="AA161" t="b">
        <f t="shared" si="11"/>
        <v>1</v>
      </c>
      <c r="AB161" t="b">
        <f t="shared" si="12"/>
        <v>1</v>
      </c>
      <c r="AC161" t="b">
        <f t="shared" si="13"/>
        <v>1</v>
      </c>
      <c r="AD161" t="b">
        <f t="shared" si="14"/>
        <v>1</v>
      </c>
    </row>
    <row r="162" spans="1:30" x14ac:dyDescent="0.2">
      <c r="A162">
        <v>162</v>
      </c>
      <c r="B162" t="s">
        <v>242</v>
      </c>
      <c r="C162" t="s">
        <v>912</v>
      </c>
      <c r="D162" t="s">
        <v>1391</v>
      </c>
      <c r="E162">
        <v>128192</v>
      </c>
      <c r="F162">
        <v>128192</v>
      </c>
      <c r="G162" t="s">
        <v>1392</v>
      </c>
      <c r="H162" t="s">
        <v>1393</v>
      </c>
      <c r="I162">
        <v>250000</v>
      </c>
      <c r="J162">
        <v>250000</v>
      </c>
      <c r="K162" t="s">
        <v>1394</v>
      </c>
      <c r="L162" t="s">
        <v>1395</v>
      </c>
      <c r="M162">
        <v>137296</v>
      </c>
      <c r="N162">
        <v>137296</v>
      </c>
      <c r="O162" t="s">
        <v>1398</v>
      </c>
      <c r="P162" t="s">
        <v>1399</v>
      </c>
      <c r="Q162">
        <v>157891</v>
      </c>
      <c r="R162">
        <v>157891</v>
      </c>
      <c r="S162" t="s">
        <v>80</v>
      </c>
      <c r="T162" t="s">
        <v>81</v>
      </c>
      <c r="U162">
        <v>169375</v>
      </c>
      <c r="V162">
        <v>169375</v>
      </c>
      <c r="W162" t="s">
        <v>1396</v>
      </c>
      <c r="X162" t="s">
        <v>1397</v>
      </c>
      <c r="Z162" t="b">
        <f t="shared" si="10"/>
        <v>1</v>
      </c>
      <c r="AA162" t="b">
        <f t="shared" si="11"/>
        <v>1</v>
      </c>
      <c r="AB162" t="b">
        <f t="shared" si="12"/>
        <v>1</v>
      </c>
      <c r="AC162" t="b">
        <f t="shared" si="13"/>
        <v>1</v>
      </c>
      <c r="AD162" t="b">
        <f t="shared" si="14"/>
        <v>1</v>
      </c>
    </row>
    <row r="163" spans="1:30" x14ac:dyDescent="0.2">
      <c r="A163">
        <v>163</v>
      </c>
      <c r="B163" t="s">
        <v>243</v>
      </c>
      <c r="C163" t="s">
        <v>912</v>
      </c>
      <c r="D163" t="s">
        <v>1391</v>
      </c>
      <c r="E163">
        <v>971513</v>
      </c>
      <c r="F163">
        <v>971513</v>
      </c>
      <c r="G163" t="s">
        <v>1392</v>
      </c>
      <c r="H163" t="s">
        <v>1393</v>
      </c>
      <c r="I163">
        <v>450000</v>
      </c>
      <c r="J163">
        <v>450000</v>
      </c>
      <c r="K163" t="s">
        <v>1394</v>
      </c>
      <c r="L163" t="s">
        <v>1395</v>
      </c>
      <c r="M163">
        <v>1039518</v>
      </c>
      <c r="N163">
        <v>1039518</v>
      </c>
      <c r="O163" t="s">
        <v>1398</v>
      </c>
      <c r="P163" t="s">
        <v>1399</v>
      </c>
      <c r="Q163">
        <v>1195446</v>
      </c>
      <c r="R163">
        <v>1195446</v>
      </c>
      <c r="S163" t="s">
        <v>80</v>
      </c>
      <c r="T163" t="s">
        <v>81</v>
      </c>
      <c r="U163">
        <v>1282397</v>
      </c>
      <c r="V163">
        <v>1282397</v>
      </c>
      <c r="W163" t="s">
        <v>1396</v>
      </c>
      <c r="X163" t="s">
        <v>1397</v>
      </c>
      <c r="Z163" t="b">
        <f t="shared" si="10"/>
        <v>1</v>
      </c>
      <c r="AA163" t="b">
        <f t="shared" si="11"/>
        <v>1</v>
      </c>
      <c r="AB163" t="b">
        <f t="shared" si="12"/>
        <v>1</v>
      </c>
      <c r="AC163" t="b">
        <f t="shared" si="13"/>
        <v>1</v>
      </c>
      <c r="AD163" t="b">
        <f t="shared" si="14"/>
        <v>1</v>
      </c>
    </row>
    <row r="164" spans="1:30" x14ac:dyDescent="0.2">
      <c r="A164">
        <v>164</v>
      </c>
      <c r="B164" t="s">
        <v>244</v>
      </c>
      <c r="C164" t="s">
        <v>913</v>
      </c>
      <c r="D164" t="s">
        <v>1391</v>
      </c>
      <c r="E164">
        <v>9750</v>
      </c>
      <c r="F164">
        <v>9750</v>
      </c>
      <c r="G164" t="s">
        <v>1392</v>
      </c>
      <c r="H164" t="s">
        <v>1393</v>
      </c>
      <c r="I164">
        <v>80000</v>
      </c>
      <c r="J164">
        <v>80000</v>
      </c>
      <c r="K164" t="s">
        <v>1394</v>
      </c>
      <c r="L164" t="s">
        <v>1395</v>
      </c>
      <c r="M164">
        <v>10442</v>
      </c>
      <c r="N164">
        <v>10442</v>
      </c>
      <c r="O164" t="s">
        <v>1398</v>
      </c>
      <c r="P164" t="s">
        <v>1399</v>
      </c>
      <c r="Q164">
        <v>12008</v>
      </c>
      <c r="R164">
        <v>12008</v>
      </c>
      <c r="S164" t="s">
        <v>80</v>
      </c>
      <c r="T164" t="s">
        <v>81</v>
      </c>
      <c r="U164">
        <v>12882</v>
      </c>
      <c r="V164">
        <v>12882</v>
      </c>
      <c r="W164" t="s">
        <v>1396</v>
      </c>
      <c r="X164" t="s">
        <v>1397</v>
      </c>
      <c r="Z164" t="b">
        <f t="shared" si="10"/>
        <v>1</v>
      </c>
      <c r="AA164" t="b">
        <f t="shared" si="11"/>
        <v>1</v>
      </c>
      <c r="AB164" t="b">
        <f t="shared" si="12"/>
        <v>1</v>
      </c>
      <c r="AC164" t="b">
        <f t="shared" si="13"/>
        <v>1</v>
      </c>
      <c r="AD164" t="b">
        <f t="shared" si="14"/>
        <v>1</v>
      </c>
    </row>
    <row r="165" spans="1:30" x14ac:dyDescent="0.2">
      <c r="A165">
        <v>165</v>
      </c>
      <c r="B165" t="s">
        <v>245</v>
      </c>
      <c r="C165" t="s">
        <v>914</v>
      </c>
      <c r="D165" t="s">
        <v>1391</v>
      </c>
      <c r="E165">
        <v>24110</v>
      </c>
      <c r="F165">
        <v>24110</v>
      </c>
      <c r="G165" t="s">
        <v>1392</v>
      </c>
      <c r="H165" t="s">
        <v>1393</v>
      </c>
      <c r="I165">
        <v>120000</v>
      </c>
      <c r="J165">
        <v>120000</v>
      </c>
      <c r="K165" t="s">
        <v>1394</v>
      </c>
      <c r="L165" t="s">
        <v>1395</v>
      </c>
      <c r="M165">
        <v>25823</v>
      </c>
      <c r="N165">
        <v>25823</v>
      </c>
      <c r="O165" t="s">
        <v>1398</v>
      </c>
      <c r="P165" t="s">
        <v>1399</v>
      </c>
      <c r="Q165">
        <v>29696</v>
      </c>
      <c r="R165">
        <v>29696</v>
      </c>
      <c r="S165" t="s">
        <v>80</v>
      </c>
      <c r="T165" t="s">
        <v>81</v>
      </c>
      <c r="U165">
        <v>31856</v>
      </c>
      <c r="V165">
        <v>31856</v>
      </c>
      <c r="W165" t="s">
        <v>1396</v>
      </c>
      <c r="X165" t="s">
        <v>1397</v>
      </c>
      <c r="Z165" t="b">
        <f t="shared" si="10"/>
        <v>1</v>
      </c>
      <c r="AA165" t="b">
        <f t="shared" si="11"/>
        <v>1</v>
      </c>
      <c r="AB165" t="b">
        <f t="shared" si="12"/>
        <v>1</v>
      </c>
      <c r="AC165" t="b">
        <f t="shared" si="13"/>
        <v>1</v>
      </c>
      <c r="AD165" t="b">
        <f t="shared" si="14"/>
        <v>1</v>
      </c>
    </row>
    <row r="166" spans="1:30" x14ac:dyDescent="0.2">
      <c r="A166">
        <v>166</v>
      </c>
      <c r="B166" t="s">
        <v>246</v>
      </c>
      <c r="C166" t="s">
        <v>915</v>
      </c>
      <c r="D166" t="s">
        <v>1391</v>
      </c>
      <c r="E166">
        <v>46771</v>
      </c>
      <c r="F166">
        <v>46771</v>
      </c>
      <c r="G166" t="s">
        <v>1392</v>
      </c>
      <c r="H166" t="s">
        <v>1393</v>
      </c>
      <c r="I166">
        <v>150000</v>
      </c>
      <c r="J166">
        <v>150000</v>
      </c>
      <c r="K166" t="s">
        <v>1394</v>
      </c>
      <c r="L166" t="s">
        <v>1395</v>
      </c>
      <c r="M166">
        <v>50093</v>
      </c>
      <c r="N166">
        <v>50093</v>
      </c>
      <c r="O166" t="s">
        <v>1398</v>
      </c>
      <c r="P166" t="s">
        <v>1399</v>
      </c>
      <c r="Q166">
        <v>57607</v>
      </c>
      <c r="R166">
        <v>57607</v>
      </c>
      <c r="S166" t="s">
        <v>80</v>
      </c>
      <c r="T166" t="s">
        <v>81</v>
      </c>
      <c r="U166">
        <v>61797</v>
      </c>
      <c r="V166">
        <v>61797</v>
      </c>
      <c r="W166" t="s">
        <v>1396</v>
      </c>
      <c r="X166" t="s">
        <v>1397</v>
      </c>
      <c r="Z166" t="b">
        <f t="shared" si="10"/>
        <v>1</v>
      </c>
      <c r="AA166" t="b">
        <f t="shared" si="11"/>
        <v>1</v>
      </c>
      <c r="AB166" t="b">
        <f t="shared" si="12"/>
        <v>1</v>
      </c>
      <c r="AC166" t="b">
        <f t="shared" si="13"/>
        <v>1</v>
      </c>
      <c r="AD166" t="b">
        <f t="shared" si="14"/>
        <v>1</v>
      </c>
    </row>
    <row r="167" spans="1:30" x14ac:dyDescent="0.2">
      <c r="A167">
        <v>167</v>
      </c>
      <c r="B167" t="s">
        <v>247</v>
      </c>
      <c r="C167" t="s">
        <v>916</v>
      </c>
      <c r="D167" t="s">
        <v>1391</v>
      </c>
      <c r="E167">
        <v>27020</v>
      </c>
      <c r="F167">
        <v>27020</v>
      </c>
      <c r="G167" t="s">
        <v>1392</v>
      </c>
      <c r="H167" t="s">
        <v>1393</v>
      </c>
      <c r="I167">
        <v>100000</v>
      </c>
      <c r="J167">
        <v>100000</v>
      </c>
      <c r="K167" t="s">
        <v>1394</v>
      </c>
      <c r="L167" t="s">
        <v>1395</v>
      </c>
      <c r="M167">
        <v>28939</v>
      </c>
      <c r="N167">
        <v>28939</v>
      </c>
      <c r="O167" t="s">
        <v>1398</v>
      </c>
      <c r="P167" t="s">
        <v>1399</v>
      </c>
      <c r="Q167">
        <v>33279</v>
      </c>
      <c r="R167">
        <v>33279</v>
      </c>
      <c r="S167" t="s">
        <v>80</v>
      </c>
      <c r="T167" t="s">
        <v>81</v>
      </c>
      <c r="U167">
        <v>35700</v>
      </c>
      <c r="V167">
        <v>35700</v>
      </c>
      <c r="W167" t="s">
        <v>1396</v>
      </c>
      <c r="X167" t="s">
        <v>1397</v>
      </c>
      <c r="Z167" t="b">
        <f t="shared" si="10"/>
        <v>1</v>
      </c>
      <c r="AA167" t="b">
        <f t="shared" si="11"/>
        <v>1</v>
      </c>
      <c r="AB167" t="b">
        <f t="shared" si="12"/>
        <v>1</v>
      </c>
      <c r="AC167" t="b">
        <f t="shared" si="13"/>
        <v>1</v>
      </c>
      <c r="AD167" t="b">
        <f t="shared" si="14"/>
        <v>1</v>
      </c>
    </row>
    <row r="168" spans="1:30" x14ac:dyDescent="0.2">
      <c r="A168">
        <v>168</v>
      </c>
      <c r="B168" t="s">
        <v>248</v>
      </c>
      <c r="C168" t="s">
        <v>917</v>
      </c>
      <c r="D168" t="s">
        <v>1391</v>
      </c>
      <c r="E168">
        <v>23105</v>
      </c>
      <c r="F168">
        <v>23105</v>
      </c>
      <c r="G168" t="s">
        <v>1392</v>
      </c>
      <c r="H168" t="s">
        <v>1393</v>
      </c>
      <c r="I168">
        <v>90000</v>
      </c>
      <c r="J168">
        <v>90000</v>
      </c>
      <c r="K168" t="s">
        <v>1394</v>
      </c>
      <c r="L168" t="s">
        <v>1395</v>
      </c>
      <c r="M168">
        <v>24746</v>
      </c>
      <c r="N168">
        <v>24746</v>
      </c>
      <c r="O168" t="s">
        <v>1398</v>
      </c>
      <c r="P168" t="s">
        <v>1399</v>
      </c>
      <c r="Q168">
        <v>28458</v>
      </c>
      <c r="R168">
        <v>28458</v>
      </c>
      <c r="S168" t="s">
        <v>80</v>
      </c>
      <c r="T168" t="s">
        <v>81</v>
      </c>
      <c r="U168">
        <v>30527</v>
      </c>
      <c r="V168">
        <v>30527</v>
      </c>
      <c r="W168" t="s">
        <v>1396</v>
      </c>
      <c r="X168" t="s">
        <v>1397</v>
      </c>
      <c r="Z168" t="b">
        <f t="shared" si="10"/>
        <v>1</v>
      </c>
      <c r="AA168" t="b">
        <f t="shared" si="11"/>
        <v>1</v>
      </c>
      <c r="AB168" t="b">
        <f t="shared" si="12"/>
        <v>1</v>
      </c>
      <c r="AC168" t="b">
        <f t="shared" si="13"/>
        <v>1</v>
      </c>
      <c r="AD168" t="b">
        <f t="shared" si="14"/>
        <v>1</v>
      </c>
    </row>
    <row r="169" spans="1:30" x14ac:dyDescent="0.2">
      <c r="A169">
        <v>169</v>
      </c>
      <c r="B169" t="s">
        <v>249</v>
      </c>
      <c r="C169" t="s">
        <v>918</v>
      </c>
      <c r="D169" t="s">
        <v>1391</v>
      </c>
      <c r="E169">
        <v>107071</v>
      </c>
      <c r="F169">
        <v>107071</v>
      </c>
      <c r="G169" t="s">
        <v>1392</v>
      </c>
      <c r="H169" t="s">
        <v>1393</v>
      </c>
      <c r="I169">
        <v>200000</v>
      </c>
      <c r="J169">
        <v>200000</v>
      </c>
      <c r="K169" t="s">
        <v>1394</v>
      </c>
      <c r="L169" t="s">
        <v>1395</v>
      </c>
      <c r="M169">
        <v>114675</v>
      </c>
      <c r="N169">
        <v>114675</v>
      </c>
      <c r="O169" t="s">
        <v>1398</v>
      </c>
      <c r="P169" t="s">
        <v>1399</v>
      </c>
      <c r="Q169">
        <v>131877</v>
      </c>
      <c r="R169">
        <v>131877</v>
      </c>
      <c r="S169" t="s">
        <v>80</v>
      </c>
      <c r="T169" t="s">
        <v>81</v>
      </c>
      <c r="U169">
        <v>141469</v>
      </c>
      <c r="V169">
        <v>141469</v>
      </c>
      <c r="W169" t="s">
        <v>1396</v>
      </c>
      <c r="X169" t="s">
        <v>1397</v>
      </c>
      <c r="Z169" t="b">
        <f t="shared" si="10"/>
        <v>1</v>
      </c>
      <c r="AA169" t="b">
        <f t="shared" si="11"/>
        <v>1</v>
      </c>
      <c r="AB169" t="b">
        <f t="shared" si="12"/>
        <v>1</v>
      </c>
      <c r="AC169" t="b">
        <f t="shared" si="13"/>
        <v>1</v>
      </c>
      <c r="AD169" t="b">
        <f t="shared" si="14"/>
        <v>1</v>
      </c>
    </row>
    <row r="170" spans="1:30" x14ac:dyDescent="0.2">
      <c r="A170">
        <v>170</v>
      </c>
      <c r="B170" t="s">
        <v>250</v>
      </c>
      <c r="C170" t="s">
        <v>919</v>
      </c>
      <c r="D170" t="s">
        <v>1391</v>
      </c>
      <c r="E170">
        <v>88786</v>
      </c>
      <c r="F170">
        <v>88786</v>
      </c>
      <c r="G170" t="s">
        <v>1392</v>
      </c>
      <c r="H170" t="s">
        <v>1393</v>
      </c>
      <c r="I170">
        <v>150000</v>
      </c>
      <c r="J170">
        <v>150000</v>
      </c>
      <c r="K170" t="s">
        <v>1394</v>
      </c>
      <c r="L170" t="s">
        <v>1395</v>
      </c>
      <c r="M170">
        <v>95091</v>
      </c>
      <c r="N170">
        <v>95091</v>
      </c>
      <c r="O170" t="s">
        <v>1398</v>
      </c>
      <c r="P170" t="s">
        <v>1399</v>
      </c>
      <c r="Q170">
        <v>109354</v>
      </c>
      <c r="R170">
        <v>109354</v>
      </c>
      <c r="S170" t="s">
        <v>80</v>
      </c>
      <c r="T170" t="s">
        <v>81</v>
      </c>
      <c r="U170">
        <v>117308</v>
      </c>
      <c r="V170">
        <v>117308</v>
      </c>
      <c r="W170" t="s">
        <v>1396</v>
      </c>
      <c r="X170" t="s">
        <v>1397</v>
      </c>
      <c r="Z170" t="b">
        <f t="shared" si="10"/>
        <v>1</v>
      </c>
      <c r="AA170" t="b">
        <f t="shared" si="11"/>
        <v>1</v>
      </c>
      <c r="AB170" t="b">
        <f t="shared" si="12"/>
        <v>1</v>
      </c>
      <c r="AC170" t="b">
        <f t="shared" si="13"/>
        <v>1</v>
      </c>
      <c r="AD170" t="b">
        <f t="shared" si="14"/>
        <v>1</v>
      </c>
    </row>
    <row r="171" spans="1:30" x14ac:dyDescent="0.2">
      <c r="A171">
        <v>171</v>
      </c>
      <c r="B171" t="s">
        <v>251</v>
      </c>
      <c r="C171" t="s">
        <v>920</v>
      </c>
      <c r="D171" t="s">
        <v>1391</v>
      </c>
      <c r="E171">
        <v>126260</v>
      </c>
      <c r="F171">
        <v>126260</v>
      </c>
      <c r="G171" t="s">
        <v>1392</v>
      </c>
      <c r="H171" t="s">
        <v>1393</v>
      </c>
      <c r="I171">
        <v>400000</v>
      </c>
      <c r="J171">
        <v>400000</v>
      </c>
      <c r="K171" t="s">
        <v>1394</v>
      </c>
      <c r="L171" t="s">
        <v>1395</v>
      </c>
      <c r="M171">
        <v>135227</v>
      </c>
      <c r="N171">
        <v>135227</v>
      </c>
      <c r="O171" t="s">
        <v>1398</v>
      </c>
      <c r="P171" t="s">
        <v>1399</v>
      </c>
      <c r="Q171">
        <v>155511</v>
      </c>
      <c r="R171">
        <v>155511</v>
      </c>
      <c r="S171" t="s">
        <v>80</v>
      </c>
      <c r="T171" t="s">
        <v>81</v>
      </c>
      <c r="U171">
        <v>166822</v>
      </c>
      <c r="V171">
        <v>166822</v>
      </c>
      <c r="W171" t="s">
        <v>1396</v>
      </c>
      <c r="X171" t="s">
        <v>1397</v>
      </c>
      <c r="Z171" t="b">
        <f t="shared" si="10"/>
        <v>1</v>
      </c>
      <c r="AA171" t="b">
        <f t="shared" si="11"/>
        <v>1</v>
      </c>
      <c r="AB171" t="b">
        <f t="shared" si="12"/>
        <v>1</v>
      </c>
      <c r="AC171" t="b">
        <f t="shared" si="13"/>
        <v>1</v>
      </c>
      <c r="AD171" t="b">
        <f t="shared" si="14"/>
        <v>1</v>
      </c>
    </row>
    <row r="172" spans="1:30" x14ac:dyDescent="0.2">
      <c r="A172">
        <v>172</v>
      </c>
      <c r="B172" t="s">
        <v>252</v>
      </c>
      <c r="C172" t="s">
        <v>921</v>
      </c>
      <c r="D172" t="s">
        <v>1391</v>
      </c>
      <c r="E172">
        <v>71487</v>
      </c>
      <c r="F172">
        <v>71487</v>
      </c>
      <c r="G172" t="s">
        <v>1392</v>
      </c>
      <c r="H172" t="s">
        <v>1393</v>
      </c>
      <c r="I172">
        <v>380000</v>
      </c>
      <c r="J172">
        <v>380000</v>
      </c>
      <c r="K172" t="s">
        <v>1394</v>
      </c>
      <c r="L172" t="s">
        <v>1395</v>
      </c>
      <c r="M172">
        <v>76563</v>
      </c>
      <c r="N172">
        <v>76563</v>
      </c>
      <c r="O172" t="s">
        <v>1398</v>
      </c>
      <c r="P172" t="s">
        <v>1399</v>
      </c>
      <c r="Q172">
        <v>88048</v>
      </c>
      <c r="R172">
        <v>88048</v>
      </c>
      <c r="S172" t="s">
        <v>80</v>
      </c>
      <c r="T172" t="s">
        <v>81</v>
      </c>
      <c r="U172">
        <v>94452</v>
      </c>
      <c r="V172">
        <v>94452</v>
      </c>
      <c r="W172" t="s">
        <v>1396</v>
      </c>
      <c r="X172" t="s">
        <v>1397</v>
      </c>
      <c r="Z172" t="b">
        <f t="shared" si="10"/>
        <v>1</v>
      </c>
      <c r="AA172" t="b">
        <f t="shared" si="11"/>
        <v>1</v>
      </c>
      <c r="AB172" t="b">
        <f t="shared" si="12"/>
        <v>1</v>
      </c>
      <c r="AC172" t="b">
        <f t="shared" si="13"/>
        <v>1</v>
      </c>
      <c r="AD172" t="b">
        <f t="shared" si="14"/>
        <v>1</v>
      </c>
    </row>
    <row r="173" spans="1:30" x14ac:dyDescent="0.2">
      <c r="A173">
        <v>173</v>
      </c>
      <c r="B173" t="s">
        <v>253</v>
      </c>
      <c r="C173" t="s">
        <v>922</v>
      </c>
      <c r="D173" t="s">
        <v>1391</v>
      </c>
      <c r="E173">
        <v>300449</v>
      </c>
      <c r="F173">
        <v>300449</v>
      </c>
      <c r="G173" t="s">
        <v>1392</v>
      </c>
      <c r="H173" t="s">
        <v>1393</v>
      </c>
      <c r="I173">
        <v>750000</v>
      </c>
      <c r="J173">
        <v>750000</v>
      </c>
      <c r="K173" t="s">
        <v>1394</v>
      </c>
      <c r="L173" t="s">
        <v>1395</v>
      </c>
      <c r="M173">
        <v>321787</v>
      </c>
      <c r="N173">
        <v>321787</v>
      </c>
      <c r="O173" t="s">
        <v>1398</v>
      </c>
      <c r="P173" t="s">
        <v>1399</v>
      </c>
      <c r="Q173">
        <v>370055</v>
      </c>
      <c r="R173">
        <v>370055</v>
      </c>
      <c r="S173" t="s">
        <v>80</v>
      </c>
      <c r="T173" t="s">
        <v>81</v>
      </c>
      <c r="U173">
        <v>396971</v>
      </c>
      <c r="V173">
        <v>396971</v>
      </c>
      <c r="W173" t="s">
        <v>1396</v>
      </c>
      <c r="X173" t="s">
        <v>1397</v>
      </c>
      <c r="Z173" t="b">
        <f t="shared" si="10"/>
        <v>1</v>
      </c>
      <c r="AA173" t="b">
        <f t="shared" si="11"/>
        <v>1</v>
      </c>
      <c r="AB173" t="b">
        <f t="shared" si="12"/>
        <v>1</v>
      </c>
      <c r="AC173" t="b">
        <f t="shared" si="13"/>
        <v>1</v>
      </c>
      <c r="AD173" t="b">
        <f t="shared" si="14"/>
        <v>1</v>
      </c>
    </row>
    <row r="174" spans="1:30" x14ac:dyDescent="0.2">
      <c r="A174">
        <v>174</v>
      </c>
      <c r="B174" t="s">
        <v>254</v>
      </c>
      <c r="C174" t="s">
        <v>923</v>
      </c>
      <c r="D174" t="s">
        <v>1391</v>
      </c>
      <c r="E174">
        <v>369478</v>
      </c>
      <c r="F174">
        <v>369478</v>
      </c>
      <c r="G174" t="s">
        <v>1392</v>
      </c>
      <c r="H174" t="s">
        <v>1393</v>
      </c>
      <c r="I174">
        <v>800000</v>
      </c>
      <c r="J174">
        <v>800000</v>
      </c>
      <c r="K174" t="s">
        <v>1394</v>
      </c>
      <c r="L174" t="s">
        <v>1395</v>
      </c>
      <c r="M174">
        <v>395717</v>
      </c>
      <c r="N174">
        <v>395717</v>
      </c>
      <c r="O174" t="s">
        <v>1398</v>
      </c>
      <c r="P174" t="s">
        <v>1399</v>
      </c>
      <c r="Q174">
        <v>455075</v>
      </c>
      <c r="R174">
        <v>455075</v>
      </c>
      <c r="S174" t="s">
        <v>80</v>
      </c>
      <c r="T174" t="s">
        <v>81</v>
      </c>
      <c r="U174">
        <v>488175</v>
      </c>
      <c r="V174">
        <v>488175</v>
      </c>
      <c r="W174" t="s">
        <v>1396</v>
      </c>
      <c r="X174" t="s">
        <v>1397</v>
      </c>
      <c r="Z174" t="b">
        <f t="shared" si="10"/>
        <v>1</v>
      </c>
      <c r="AA174" t="b">
        <f t="shared" si="11"/>
        <v>1</v>
      </c>
      <c r="AB174" t="b">
        <f t="shared" si="12"/>
        <v>1</v>
      </c>
      <c r="AC174" t="b">
        <f t="shared" si="13"/>
        <v>1</v>
      </c>
      <c r="AD174" t="b">
        <f t="shared" si="14"/>
        <v>1</v>
      </c>
    </row>
    <row r="175" spans="1:30" x14ac:dyDescent="0.2">
      <c r="A175">
        <v>175</v>
      </c>
      <c r="B175" t="s">
        <v>255</v>
      </c>
      <c r="C175" t="s">
        <v>924</v>
      </c>
      <c r="D175" t="s">
        <v>1391</v>
      </c>
      <c r="E175">
        <v>1236471</v>
      </c>
      <c r="F175">
        <v>1236471</v>
      </c>
      <c r="G175" t="s">
        <v>1392</v>
      </c>
      <c r="H175" t="s">
        <v>1393</v>
      </c>
      <c r="I175">
        <v>1500000</v>
      </c>
      <c r="J175">
        <v>1500000</v>
      </c>
      <c r="K175" t="s">
        <v>1394</v>
      </c>
      <c r="L175" t="s">
        <v>1395</v>
      </c>
      <c r="M175">
        <v>1323024</v>
      </c>
      <c r="N175">
        <v>1323024</v>
      </c>
      <c r="O175" t="s">
        <v>1398</v>
      </c>
      <c r="P175" t="s">
        <v>1399</v>
      </c>
      <c r="Q175">
        <v>1521477</v>
      </c>
      <c r="R175">
        <v>1521477</v>
      </c>
      <c r="S175" t="s">
        <v>80</v>
      </c>
      <c r="T175" t="s">
        <v>81</v>
      </c>
      <c r="U175">
        <v>1632141</v>
      </c>
      <c r="V175">
        <v>1632141</v>
      </c>
      <c r="W175" t="s">
        <v>1396</v>
      </c>
      <c r="X175" t="s">
        <v>1397</v>
      </c>
      <c r="Z175" t="b">
        <f t="shared" si="10"/>
        <v>1</v>
      </c>
      <c r="AA175" t="b">
        <f t="shared" si="11"/>
        <v>1</v>
      </c>
      <c r="AB175" t="b">
        <f t="shared" si="12"/>
        <v>1</v>
      </c>
      <c r="AC175" t="b">
        <f t="shared" si="13"/>
        <v>1</v>
      </c>
      <c r="AD175" t="b">
        <f t="shared" si="14"/>
        <v>1</v>
      </c>
    </row>
    <row r="176" spans="1:30" x14ac:dyDescent="0.2">
      <c r="A176">
        <v>176</v>
      </c>
      <c r="B176" t="s">
        <v>256</v>
      </c>
      <c r="C176" t="s">
        <v>925</v>
      </c>
      <c r="D176" t="s">
        <v>1391</v>
      </c>
      <c r="E176">
        <v>54369</v>
      </c>
      <c r="F176">
        <v>54369</v>
      </c>
      <c r="G176" t="s">
        <v>1392</v>
      </c>
      <c r="H176" t="s">
        <v>1393</v>
      </c>
      <c r="I176">
        <v>350000</v>
      </c>
      <c r="J176">
        <v>350000</v>
      </c>
      <c r="K176" t="s">
        <v>1394</v>
      </c>
      <c r="L176" t="s">
        <v>1395</v>
      </c>
      <c r="M176">
        <v>58230</v>
      </c>
      <c r="N176">
        <v>58230</v>
      </c>
      <c r="O176" t="s">
        <v>1398</v>
      </c>
      <c r="P176" t="s">
        <v>1399</v>
      </c>
      <c r="Q176">
        <v>66965</v>
      </c>
      <c r="R176">
        <v>66965</v>
      </c>
      <c r="S176" t="s">
        <v>80</v>
      </c>
      <c r="T176" t="s">
        <v>81</v>
      </c>
      <c r="U176">
        <v>71836</v>
      </c>
      <c r="V176">
        <v>71836</v>
      </c>
      <c r="W176" t="s">
        <v>1396</v>
      </c>
      <c r="X176" t="s">
        <v>1397</v>
      </c>
      <c r="Z176" t="b">
        <f t="shared" si="10"/>
        <v>1</v>
      </c>
      <c r="AA176" t="b">
        <f t="shared" si="11"/>
        <v>1</v>
      </c>
      <c r="AB176" t="b">
        <f t="shared" si="12"/>
        <v>1</v>
      </c>
      <c r="AC176" t="b">
        <f t="shared" si="13"/>
        <v>1</v>
      </c>
      <c r="AD176" t="b">
        <f t="shared" si="14"/>
        <v>1</v>
      </c>
    </row>
    <row r="177" spans="1:30" x14ac:dyDescent="0.2">
      <c r="A177">
        <v>177</v>
      </c>
      <c r="B177" t="s">
        <v>257</v>
      </c>
      <c r="C177" t="s">
        <v>926</v>
      </c>
      <c r="D177" t="s">
        <v>1391</v>
      </c>
      <c r="E177">
        <v>62157</v>
      </c>
      <c r="F177">
        <v>62157</v>
      </c>
      <c r="G177" t="s">
        <v>1392</v>
      </c>
      <c r="H177" t="s">
        <v>1393</v>
      </c>
      <c r="I177">
        <v>450000</v>
      </c>
      <c r="J177">
        <v>450000</v>
      </c>
      <c r="K177" t="s">
        <v>1394</v>
      </c>
      <c r="L177" t="s">
        <v>1395</v>
      </c>
      <c r="M177">
        <v>66572</v>
      </c>
      <c r="N177">
        <v>66572</v>
      </c>
      <c r="O177" t="s">
        <v>1398</v>
      </c>
      <c r="P177" t="s">
        <v>1399</v>
      </c>
      <c r="Q177">
        <v>76558</v>
      </c>
      <c r="R177">
        <v>76558</v>
      </c>
      <c r="S177" t="s">
        <v>80</v>
      </c>
      <c r="T177" t="s">
        <v>81</v>
      </c>
      <c r="U177">
        <v>82126</v>
      </c>
      <c r="V177">
        <v>82126</v>
      </c>
      <c r="W177" t="s">
        <v>1396</v>
      </c>
      <c r="X177" t="s">
        <v>1397</v>
      </c>
      <c r="Z177" t="b">
        <f t="shared" si="10"/>
        <v>1</v>
      </c>
      <c r="AA177" t="b">
        <f t="shared" si="11"/>
        <v>1</v>
      </c>
      <c r="AB177" t="b">
        <f t="shared" si="12"/>
        <v>1</v>
      </c>
      <c r="AC177" t="b">
        <f t="shared" si="13"/>
        <v>1</v>
      </c>
      <c r="AD177" t="b">
        <f t="shared" si="14"/>
        <v>1</v>
      </c>
    </row>
    <row r="178" spans="1:30" x14ac:dyDescent="0.2">
      <c r="A178">
        <v>178</v>
      </c>
      <c r="B178" t="s">
        <v>258</v>
      </c>
      <c r="C178" t="s">
        <v>927</v>
      </c>
      <c r="D178" t="s">
        <v>1391</v>
      </c>
      <c r="E178">
        <v>808122</v>
      </c>
      <c r="F178">
        <v>808122</v>
      </c>
      <c r="G178" t="s">
        <v>1392</v>
      </c>
      <c r="H178" t="s">
        <v>1393</v>
      </c>
      <c r="I178">
        <v>700000</v>
      </c>
      <c r="J178">
        <v>700000</v>
      </c>
      <c r="K178" t="s">
        <v>1394</v>
      </c>
      <c r="L178" t="s">
        <v>1395</v>
      </c>
      <c r="M178">
        <v>864690</v>
      </c>
      <c r="N178">
        <v>864690</v>
      </c>
      <c r="O178" t="s">
        <v>1398</v>
      </c>
      <c r="P178" t="s">
        <v>1399</v>
      </c>
      <c r="Q178">
        <v>994394</v>
      </c>
      <c r="R178">
        <v>994394</v>
      </c>
      <c r="S178" t="s">
        <v>80</v>
      </c>
      <c r="T178" t="s">
        <v>81</v>
      </c>
      <c r="U178">
        <v>1066721</v>
      </c>
      <c r="V178">
        <v>1066721</v>
      </c>
      <c r="W178" t="s">
        <v>1396</v>
      </c>
      <c r="X178" t="s">
        <v>1397</v>
      </c>
      <c r="Z178" t="b">
        <f t="shared" si="10"/>
        <v>1</v>
      </c>
      <c r="AA178" t="b">
        <f t="shared" si="11"/>
        <v>1</v>
      </c>
      <c r="AB178" t="b">
        <f t="shared" si="12"/>
        <v>1</v>
      </c>
      <c r="AC178" t="b">
        <f t="shared" si="13"/>
        <v>1</v>
      </c>
      <c r="AD178" t="b">
        <f t="shared" si="14"/>
        <v>1</v>
      </c>
    </row>
    <row r="179" spans="1:30" x14ac:dyDescent="0.2">
      <c r="A179">
        <v>179</v>
      </c>
      <c r="B179" t="s">
        <v>259</v>
      </c>
      <c r="C179" t="s">
        <v>928</v>
      </c>
      <c r="D179" t="s">
        <v>1391</v>
      </c>
      <c r="E179">
        <v>9003</v>
      </c>
      <c r="F179">
        <v>9003</v>
      </c>
      <c r="G179" t="s">
        <v>1392</v>
      </c>
      <c r="H179" t="s">
        <v>1393</v>
      </c>
      <c r="I179">
        <v>80000</v>
      </c>
      <c r="J179">
        <v>80000</v>
      </c>
      <c r="K179" t="s">
        <v>1394</v>
      </c>
      <c r="L179" t="s">
        <v>1395</v>
      </c>
      <c r="M179">
        <v>9643</v>
      </c>
      <c r="N179">
        <v>9643</v>
      </c>
      <c r="O179" t="s">
        <v>1398</v>
      </c>
      <c r="P179" t="s">
        <v>1399</v>
      </c>
      <c r="Q179">
        <v>11089</v>
      </c>
      <c r="R179">
        <v>11089</v>
      </c>
      <c r="S179" t="s">
        <v>80</v>
      </c>
      <c r="T179" t="s">
        <v>81</v>
      </c>
      <c r="U179">
        <v>11896</v>
      </c>
      <c r="V179">
        <v>11896</v>
      </c>
      <c r="W179" t="s">
        <v>1396</v>
      </c>
      <c r="X179" t="s">
        <v>1397</v>
      </c>
      <c r="Z179" t="b">
        <f t="shared" si="10"/>
        <v>1</v>
      </c>
      <c r="AA179" t="b">
        <f t="shared" si="11"/>
        <v>1</v>
      </c>
      <c r="AB179" t="b">
        <f t="shared" si="12"/>
        <v>1</v>
      </c>
      <c r="AC179" t="b">
        <f t="shared" si="13"/>
        <v>1</v>
      </c>
      <c r="AD179" t="b">
        <f t="shared" si="14"/>
        <v>1</v>
      </c>
    </row>
    <row r="180" spans="1:30" x14ac:dyDescent="0.2">
      <c r="A180">
        <v>180</v>
      </c>
      <c r="B180" t="s">
        <v>260</v>
      </c>
      <c r="C180" t="s">
        <v>929</v>
      </c>
      <c r="D180" t="s">
        <v>1391</v>
      </c>
      <c r="E180">
        <v>10747</v>
      </c>
      <c r="F180">
        <v>10747</v>
      </c>
      <c r="G180" t="s">
        <v>1392</v>
      </c>
      <c r="H180" t="s">
        <v>1393</v>
      </c>
      <c r="I180">
        <v>70000</v>
      </c>
      <c r="J180">
        <v>70000</v>
      </c>
      <c r="K180" t="s">
        <v>1394</v>
      </c>
      <c r="L180" t="s">
        <v>1395</v>
      </c>
      <c r="M180">
        <v>11510</v>
      </c>
      <c r="N180">
        <v>11510</v>
      </c>
      <c r="O180" t="s">
        <v>1398</v>
      </c>
      <c r="P180" t="s">
        <v>1399</v>
      </c>
      <c r="Q180">
        <v>13237</v>
      </c>
      <c r="R180">
        <v>13237</v>
      </c>
      <c r="S180" t="s">
        <v>80</v>
      </c>
      <c r="T180" t="s">
        <v>81</v>
      </c>
      <c r="U180">
        <v>14199</v>
      </c>
      <c r="V180">
        <v>14199</v>
      </c>
      <c r="W180" t="s">
        <v>1396</v>
      </c>
      <c r="X180" t="s">
        <v>1397</v>
      </c>
      <c r="Z180" t="b">
        <f t="shared" si="10"/>
        <v>1</v>
      </c>
      <c r="AA180" t="b">
        <f t="shared" si="11"/>
        <v>1</v>
      </c>
      <c r="AB180" t="b">
        <f t="shared" si="12"/>
        <v>1</v>
      </c>
      <c r="AC180" t="b">
        <f t="shared" si="13"/>
        <v>1</v>
      </c>
      <c r="AD180" t="b">
        <f t="shared" si="14"/>
        <v>1</v>
      </c>
    </row>
    <row r="181" spans="1:30" x14ac:dyDescent="0.2">
      <c r="A181">
        <v>181</v>
      </c>
      <c r="B181" t="s">
        <v>261</v>
      </c>
      <c r="C181" t="s">
        <v>930</v>
      </c>
      <c r="D181" t="s">
        <v>1391</v>
      </c>
      <c r="E181">
        <v>6129</v>
      </c>
      <c r="F181">
        <v>6129</v>
      </c>
      <c r="G181" t="s">
        <v>1392</v>
      </c>
      <c r="H181" t="s">
        <v>1393</v>
      </c>
      <c r="I181">
        <v>60000</v>
      </c>
      <c r="J181">
        <v>60000</v>
      </c>
      <c r="K181" t="s">
        <v>1394</v>
      </c>
      <c r="L181" t="s">
        <v>1395</v>
      </c>
      <c r="M181">
        <v>6565</v>
      </c>
      <c r="N181">
        <v>6565</v>
      </c>
      <c r="O181" t="s">
        <v>1398</v>
      </c>
      <c r="P181" t="s">
        <v>1399</v>
      </c>
      <c r="Q181">
        <v>7549</v>
      </c>
      <c r="R181">
        <v>7549</v>
      </c>
      <c r="S181" t="s">
        <v>80</v>
      </c>
      <c r="T181" t="s">
        <v>81</v>
      </c>
      <c r="U181">
        <v>8099</v>
      </c>
      <c r="V181">
        <v>8099</v>
      </c>
      <c r="W181" t="s">
        <v>1396</v>
      </c>
      <c r="X181" t="s">
        <v>1397</v>
      </c>
      <c r="Z181" t="b">
        <f t="shared" si="10"/>
        <v>1</v>
      </c>
      <c r="AA181" t="b">
        <f t="shared" si="11"/>
        <v>1</v>
      </c>
      <c r="AB181" t="b">
        <f t="shared" si="12"/>
        <v>1</v>
      </c>
      <c r="AC181" t="b">
        <f t="shared" si="13"/>
        <v>1</v>
      </c>
      <c r="AD181" t="b">
        <f t="shared" si="14"/>
        <v>1</v>
      </c>
    </row>
    <row r="182" spans="1:30" x14ac:dyDescent="0.2">
      <c r="A182">
        <v>182</v>
      </c>
      <c r="B182" t="s">
        <v>262</v>
      </c>
      <c r="C182" t="s">
        <v>931</v>
      </c>
      <c r="D182" t="s">
        <v>1391</v>
      </c>
      <c r="E182">
        <v>28624</v>
      </c>
      <c r="F182">
        <v>28624</v>
      </c>
      <c r="G182" t="s">
        <v>1392</v>
      </c>
      <c r="H182" t="s">
        <v>1393</v>
      </c>
      <c r="I182">
        <v>150000</v>
      </c>
      <c r="J182">
        <v>150000</v>
      </c>
      <c r="K182" t="s">
        <v>1394</v>
      </c>
      <c r="L182" t="s">
        <v>1395</v>
      </c>
      <c r="M182">
        <v>30657</v>
      </c>
      <c r="N182">
        <v>30657</v>
      </c>
      <c r="O182" t="s">
        <v>1398</v>
      </c>
      <c r="P182" t="s">
        <v>1399</v>
      </c>
      <c r="Q182">
        <v>35255</v>
      </c>
      <c r="R182">
        <v>35255</v>
      </c>
      <c r="S182" t="s">
        <v>80</v>
      </c>
      <c r="T182" t="s">
        <v>81</v>
      </c>
      <c r="U182">
        <v>37820</v>
      </c>
      <c r="V182">
        <v>37820</v>
      </c>
      <c r="W182" t="s">
        <v>1396</v>
      </c>
      <c r="X182" t="s">
        <v>1397</v>
      </c>
      <c r="Z182" t="b">
        <f t="shared" si="10"/>
        <v>1</v>
      </c>
      <c r="AA182" t="b">
        <f t="shared" si="11"/>
        <v>1</v>
      </c>
      <c r="AB182" t="b">
        <f t="shared" si="12"/>
        <v>1</v>
      </c>
      <c r="AC182" t="b">
        <f t="shared" si="13"/>
        <v>1</v>
      </c>
      <c r="AD182" t="b">
        <f t="shared" si="14"/>
        <v>1</v>
      </c>
    </row>
    <row r="183" spans="1:30" x14ac:dyDescent="0.2">
      <c r="A183">
        <v>183</v>
      </c>
      <c r="B183" t="s">
        <v>263</v>
      </c>
      <c r="C183" t="s">
        <v>932</v>
      </c>
      <c r="D183" t="s">
        <v>1391</v>
      </c>
      <c r="E183">
        <v>23648</v>
      </c>
      <c r="F183">
        <v>23648</v>
      </c>
      <c r="G183" t="s">
        <v>1392</v>
      </c>
      <c r="H183" t="s">
        <v>1393</v>
      </c>
      <c r="I183">
        <v>140000</v>
      </c>
      <c r="J183">
        <v>140000</v>
      </c>
      <c r="K183" t="s">
        <v>1394</v>
      </c>
      <c r="L183" t="s">
        <v>1395</v>
      </c>
      <c r="M183">
        <v>25327</v>
      </c>
      <c r="N183">
        <v>25327</v>
      </c>
      <c r="O183" t="s">
        <v>1398</v>
      </c>
      <c r="P183" t="s">
        <v>1399</v>
      </c>
      <c r="Q183">
        <v>29126</v>
      </c>
      <c r="R183">
        <v>29126</v>
      </c>
      <c r="S183" t="s">
        <v>80</v>
      </c>
      <c r="T183" t="s">
        <v>81</v>
      </c>
      <c r="U183">
        <v>31244</v>
      </c>
      <c r="V183">
        <v>31244</v>
      </c>
      <c r="W183" t="s">
        <v>1396</v>
      </c>
      <c r="X183" t="s">
        <v>1397</v>
      </c>
      <c r="Z183" t="b">
        <f t="shared" si="10"/>
        <v>1</v>
      </c>
      <c r="AA183" t="b">
        <f t="shared" si="11"/>
        <v>1</v>
      </c>
      <c r="AB183" t="b">
        <f t="shared" si="12"/>
        <v>1</v>
      </c>
      <c r="AC183" t="b">
        <f t="shared" si="13"/>
        <v>1</v>
      </c>
      <c r="AD183" t="b">
        <f t="shared" si="14"/>
        <v>1</v>
      </c>
    </row>
    <row r="184" spans="1:30" x14ac:dyDescent="0.2">
      <c r="A184">
        <v>184</v>
      </c>
      <c r="B184" t="s">
        <v>264</v>
      </c>
      <c r="C184" t="s">
        <v>933</v>
      </c>
      <c r="D184" t="s">
        <v>1391</v>
      </c>
      <c r="E184">
        <v>31889</v>
      </c>
      <c r="F184">
        <v>31889</v>
      </c>
      <c r="G184" t="s">
        <v>1392</v>
      </c>
      <c r="H184" t="s">
        <v>1393</v>
      </c>
      <c r="I184">
        <v>380000</v>
      </c>
      <c r="J184">
        <v>380000</v>
      </c>
      <c r="K184" t="s">
        <v>1394</v>
      </c>
      <c r="L184" t="s">
        <v>1395</v>
      </c>
      <c r="M184">
        <v>34155</v>
      </c>
      <c r="N184">
        <v>34155</v>
      </c>
      <c r="O184" t="s">
        <v>1398</v>
      </c>
      <c r="P184" t="s">
        <v>1399</v>
      </c>
      <c r="Q184">
        <v>39278</v>
      </c>
      <c r="R184">
        <v>39278</v>
      </c>
      <c r="S184" t="s">
        <v>80</v>
      </c>
      <c r="T184" t="s">
        <v>81</v>
      </c>
      <c r="U184">
        <v>42135</v>
      </c>
      <c r="V184">
        <v>42135</v>
      </c>
      <c r="W184" t="s">
        <v>1396</v>
      </c>
      <c r="X184" t="s">
        <v>1397</v>
      </c>
      <c r="Z184" t="b">
        <f t="shared" si="10"/>
        <v>1</v>
      </c>
      <c r="AA184" t="b">
        <f t="shared" si="11"/>
        <v>1</v>
      </c>
      <c r="AB184" t="b">
        <f t="shared" si="12"/>
        <v>1</v>
      </c>
      <c r="AC184" t="b">
        <f t="shared" si="13"/>
        <v>1</v>
      </c>
      <c r="AD184" t="b">
        <f t="shared" si="14"/>
        <v>1</v>
      </c>
    </row>
    <row r="185" spans="1:30" x14ac:dyDescent="0.2">
      <c r="A185">
        <v>185</v>
      </c>
      <c r="B185" t="s">
        <v>265</v>
      </c>
      <c r="C185" t="s">
        <v>934</v>
      </c>
      <c r="D185" t="s">
        <v>1391</v>
      </c>
      <c r="E185">
        <v>30275</v>
      </c>
      <c r="F185">
        <v>30275</v>
      </c>
      <c r="G185" t="s">
        <v>1392</v>
      </c>
      <c r="H185" t="s">
        <v>1393</v>
      </c>
      <c r="I185">
        <v>350000</v>
      </c>
      <c r="J185">
        <v>350000</v>
      </c>
      <c r="K185" t="s">
        <v>1394</v>
      </c>
      <c r="L185" t="s">
        <v>1395</v>
      </c>
      <c r="M185">
        <v>32425</v>
      </c>
      <c r="N185">
        <v>32425</v>
      </c>
      <c r="O185" t="s">
        <v>1398</v>
      </c>
      <c r="P185" t="s">
        <v>1399</v>
      </c>
      <c r="Q185">
        <v>37289</v>
      </c>
      <c r="R185">
        <v>37289</v>
      </c>
      <c r="S185" t="s">
        <v>80</v>
      </c>
      <c r="T185" t="s">
        <v>81</v>
      </c>
      <c r="U185">
        <v>40002</v>
      </c>
      <c r="V185">
        <v>40002</v>
      </c>
      <c r="W185" t="s">
        <v>1396</v>
      </c>
      <c r="X185" t="s">
        <v>1397</v>
      </c>
      <c r="Z185" t="b">
        <f t="shared" si="10"/>
        <v>1</v>
      </c>
      <c r="AA185" t="b">
        <f t="shared" si="11"/>
        <v>1</v>
      </c>
      <c r="AB185" t="b">
        <f t="shared" si="12"/>
        <v>1</v>
      </c>
      <c r="AC185" t="b">
        <f t="shared" si="13"/>
        <v>1</v>
      </c>
      <c r="AD185" t="b">
        <f t="shared" si="14"/>
        <v>1</v>
      </c>
    </row>
    <row r="186" spans="1:30" x14ac:dyDescent="0.2">
      <c r="A186">
        <v>186</v>
      </c>
      <c r="B186" t="s">
        <v>266</v>
      </c>
      <c r="C186" t="s">
        <v>935</v>
      </c>
      <c r="D186" t="s">
        <v>1391</v>
      </c>
      <c r="E186">
        <v>11345</v>
      </c>
      <c r="F186">
        <v>11345</v>
      </c>
      <c r="G186" t="s">
        <v>1392</v>
      </c>
      <c r="H186" t="s">
        <v>1393</v>
      </c>
      <c r="I186">
        <v>20000</v>
      </c>
      <c r="J186">
        <v>20000</v>
      </c>
      <c r="K186" t="s">
        <v>1394</v>
      </c>
      <c r="L186" t="s">
        <v>1395</v>
      </c>
      <c r="M186">
        <v>12150</v>
      </c>
      <c r="N186">
        <v>12150</v>
      </c>
      <c r="O186" t="s">
        <v>1398</v>
      </c>
      <c r="P186" t="s">
        <v>1399</v>
      </c>
      <c r="Q186">
        <v>13973</v>
      </c>
      <c r="R186">
        <v>13973</v>
      </c>
      <c r="S186" t="s">
        <v>80</v>
      </c>
      <c r="T186" t="s">
        <v>81</v>
      </c>
      <c r="U186">
        <v>14989</v>
      </c>
      <c r="V186">
        <v>14989</v>
      </c>
      <c r="W186" t="s">
        <v>1396</v>
      </c>
      <c r="X186" t="s">
        <v>1397</v>
      </c>
      <c r="Z186" t="b">
        <f t="shared" si="10"/>
        <v>1</v>
      </c>
      <c r="AA186" t="b">
        <f t="shared" si="11"/>
        <v>1</v>
      </c>
      <c r="AB186" t="b">
        <f t="shared" si="12"/>
        <v>1</v>
      </c>
      <c r="AC186" t="b">
        <f t="shared" si="13"/>
        <v>1</v>
      </c>
      <c r="AD186" t="b">
        <f t="shared" si="14"/>
        <v>1</v>
      </c>
    </row>
    <row r="187" spans="1:30" x14ac:dyDescent="0.2">
      <c r="A187">
        <v>187</v>
      </c>
      <c r="B187" t="s">
        <v>267</v>
      </c>
      <c r="C187" t="s">
        <v>936</v>
      </c>
      <c r="D187" t="s">
        <v>1391</v>
      </c>
      <c r="E187">
        <v>2997</v>
      </c>
      <c r="F187">
        <v>2997</v>
      </c>
      <c r="G187" t="s">
        <v>1392</v>
      </c>
      <c r="H187" t="s">
        <v>1393</v>
      </c>
      <c r="I187">
        <v>15000</v>
      </c>
      <c r="J187">
        <v>15000</v>
      </c>
      <c r="K187" t="s">
        <v>1394</v>
      </c>
      <c r="L187" t="s">
        <v>1395</v>
      </c>
      <c r="M187">
        <v>3209</v>
      </c>
      <c r="N187">
        <v>3209</v>
      </c>
      <c r="O187" t="s">
        <v>1398</v>
      </c>
      <c r="P187" t="s">
        <v>1399</v>
      </c>
      <c r="Q187">
        <v>3690</v>
      </c>
      <c r="R187">
        <v>3690</v>
      </c>
      <c r="S187" t="s">
        <v>80</v>
      </c>
      <c r="T187" t="s">
        <v>81</v>
      </c>
      <c r="U187">
        <v>3959</v>
      </c>
      <c r="V187">
        <v>3959</v>
      </c>
      <c r="W187" t="s">
        <v>1396</v>
      </c>
      <c r="X187" t="s">
        <v>1397</v>
      </c>
      <c r="Z187" t="b">
        <f t="shared" si="10"/>
        <v>1</v>
      </c>
      <c r="AA187" t="b">
        <f t="shared" si="11"/>
        <v>1</v>
      </c>
      <c r="AB187" t="b">
        <f t="shared" si="12"/>
        <v>1</v>
      </c>
      <c r="AC187" t="b">
        <f t="shared" si="13"/>
        <v>1</v>
      </c>
      <c r="AD187" t="b">
        <f t="shared" si="14"/>
        <v>1</v>
      </c>
    </row>
    <row r="188" spans="1:30" x14ac:dyDescent="0.2">
      <c r="A188">
        <v>188</v>
      </c>
      <c r="B188" t="s">
        <v>268</v>
      </c>
      <c r="C188" t="s">
        <v>937</v>
      </c>
      <c r="D188" t="s">
        <v>1391</v>
      </c>
      <c r="E188">
        <v>1408</v>
      </c>
      <c r="F188">
        <v>1408</v>
      </c>
      <c r="G188" t="s">
        <v>1392</v>
      </c>
      <c r="H188" t="s">
        <v>1393</v>
      </c>
      <c r="I188">
        <v>8000</v>
      </c>
      <c r="J188">
        <v>8000</v>
      </c>
      <c r="K188" t="s">
        <v>1394</v>
      </c>
      <c r="L188" t="s">
        <v>1395</v>
      </c>
      <c r="M188">
        <v>1508</v>
      </c>
      <c r="N188">
        <v>1508</v>
      </c>
      <c r="O188" t="s">
        <v>1398</v>
      </c>
      <c r="P188" t="s">
        <v>1399</v>
      </c>
      <c r="Q188">
        <v>1734</v>
      </c>
      <c r="R188">
        <v>1734</v>
      </c>
      <c r="S188" t="s">
        <v>80</v>
      </c>
      <c r="T188" t="s">
        <v>81</v>
      </c>
      <c r="U188">
        <v>1860</v>
      </c>
      <c r="V188">
        <v>1860</v>
      </c>
      <c r="W188" t="s">
        <v>1396</v>
      </c>
      <c r="X188" t="s">
        <v>1397</v>
      </c>
      <c r="Z188" t="b">
        <f t="shared" si="10"/>
        <v>1</v>
      </c>
      <c r="AA188" t="b">
        <f t="shared" si="11"/>
        <v>1</v>
      </c>
      <c r="AB188" t="b">
        <f t="shared" si="12"/>
        <v>1</v>
      </c>
      <c r="AC188" t="b">
        <f t="shared" si="13"/>
        <v>1</v>
      </c>
      <c r="AD188" t="b">
        <f t="shared" si="14"/>
        <v>1</v>
      </c>
    </row>
    <row r="189" spans="1:30" x14ac:dyDescent="0.2">
      <c r="A189">
        <v>189</v>
      </c>
      <c r="B189" t="s">
        <v>269</v>
      </c>
      <c r="C189" t="s">
        <v>938</v>
      </c>
      <c r="D189" t="s">
        <v>1391</v>
      </c>
      <c r="E189">
        <v>8999</v>
      </c>
      <c r="F189">
        <v>8999</v>
      </c>
      <c r="G189" t="s">
        <v>1392</v>
      </c>
      <c r="H189" t="s">
        <v>1393</v>
      </c>
      <c r="I189">
        <v>30000</v>
      </c>
      <c r="J189">
        <v>30000</v>
      </c>
      <c r="K189" t="s">
        <v>1394</v>
      </c>
      <c r="L189" t="s">
        <v>1395</v>
      </c>
      <c r="M189">
        <v>9638</v>
      </c>
      <c r="N189">
        <v>9638</v>
      </c>
      <c r="O189" t="s">
        <v>1398</v>
      </c>
      <c r="P189" t="s">
        <v>1399</v>
      </c>
      <c r="Q189">
        <v>11084</v>
      </c>
      <c r="R189">
        <v>11084</v>
      </c>
      <c r="S189" t="s">
        <v>80</v>
      </c>
      <c r="T189" t="s">
        <v>81</v>
      </c>
      <c r="U189">
        <v>11890</v>
      </c>
      <c r="V189">
        <v>11890</v>
      </c>
      <c r="W189" t="s">
        <v>1396</v>
      </c>
      <c r="X189" t="s">
        <v>1397</v>
      </c>
      <c r="Z189" t="b">
        <f t="shared" si="10"/>
        <v>1</v>
      </c>
      <c r="AA189" t="b">
        <f t="shared" si="11"/>
        <v>1</v>
      </c>
      <c r="AB189" t="b">
        <f t="shared" si="12"/>
        <v>1</v>
      </c>
      <c r="AC189" t="b">
        <f t="shared" si="13"/>
        <v>1</v>
      </c>
      <c r="AD189" t="b">
        <f t="shared" si="14"/>
        <v>1</v>
      </c>
    </row>
    <row r="190" spans="1:30" x14ac:dyDescent="0.2">
      <c r="A190">
        <v>190</v>
      </c>
      <c r="B190" t="s">
        <v>270</v>
      </c>
      <c r="C190" t="s">
        <v>939</v>
      </c>
      <c r="D190" t="s">
        <v>1391</v>
      </c>
      <c r="E190">
        <v>17842</v>
      </c>
      <c r="F190">
        <v>17842</v>
      </c>
      <c r="G190" t="s">
        <v>1392</v>
      </c>
      <c r="H190" t="s">
        <v>1393</v>
      </c>
      <c r="I190">
        <v>50000</v>
      </c>
      <c r="J190">
        <v>50000</v>
      </c>
      <c r="K190" t="s">
        <v>1394</v>
      </c>
      <c r="L190" t="s">
        <v>1395</v>
      </c>
      <c r="M190">
        <v>19110</v>
      </c>
      <c r="N190">
        <v>19110</v>
      </c>
      <c r="O190" t="s">
        <v>1398</v>
      </c>
      <c r="P190" t="s">
        <v>1399</v>
      </c>
      <c r="Q190">
        <v>21976</v>
      </c>
      <c r="R190">
        <v>21976</v>
      </c>
      <c r="S190" t="s">
        <v>80</v>
      </c>
      <c r="T190" t="s">
        <v>81</v>
      </c>
      <c r="U190">
        <v>23575</v>
      </c>
      <c r="V190">
        <v>23575</v>
      </c>
      <c r="W190" t="s">
        <v>1396</v>
      </c>
      <c r="X190" t="s">
        <v>1397</v>
      </c>
      <c r="Z190" t="b">
        <f t="shared" si="10"/>
        <v>1</v>
      </c>
      <c r="AA190" t="b">
        <f t="shared" si="11"/>
        <v>1</v>
      </c>
      <c r="AB190" t="b">
        <f t="shared" si="12"/>
        <v>1</v>
      </c>
      <c r="AC190" t="b">
        <f t="shared" si="13"/>
        <v>1</v>
      </c>
      <c r="AD190" t="b">
        <f t="shared" si="14"/>
        <v>1</v>
      </c>
    </row>
    <row r="191" spans="1:30" x14ac:dyDescent="0.2">
      <c r="A191">
        <v>191</v>
      </c>
      <c r="B191" t="s">
        <v>271</v>
      </c>
      <c r="C191" t="s">
        <v>940</v>
      </c>
      <c r="D191" t="s">
        <v>1391</v>
      </c>
      <c r="E191">
        <v>113297</v>
      </c>
      <c r="F191">
        <v>113297</v>
      </c>
      <c r="G191" t="s">
        <v>1392</v>
      </c>
      <c r="H191" t="s">
        <v>1393</v>
      </c>
      <c r="I191">
        <v>200000</v>
      </c>
      <c r="J191">
        <v>200000</v>
      </c>
      <c r="K191" t="s">
        <v>1394</v>
      </c>
      <c r="L191" t="s">
        <v>1395</v>
      </c>
      <c r="M191">
        <v>121343</v>
      </c>
      <c r="N191">
        <v>121343</v>
      </c>
      <c r="O191" t="s">
        <v>1398</v>
      </c>
      <c r="P191" t="s">
        <v>1399</v>
      </c>
      <c r="Q191">
        <v>139545</v>
      </c>
      <c r="R191">
        <v>139545</v>
      </c>
      <c r="S191" t="s">
        <v>80</v>
      </c>
      <c r="T191" t="s">
        <v>81</v>
      </c>
      <c r="U191">
        <v>149695</v>
      </c>
      <c r="V191">
        <v>149695</v>
      </c>
      <c r="W191" t="s">
        <v>1396</v>
      </c>
      <c r="X191" t="s">
        <v>1397</v>
      </c>
      <c r="Z191" t="b">
        <f t="shared" si="10"/>
        <v>1</v>
      </c>
      <c r="AA191" t="b">
        <f t="shared" si="11"/>
        <v>1</v>
      </c>
      <c r="AB191" t="b">
        <f t="shared" si="12"/>
        <v>1</v>
      </c>
      <c r="AC191" t="b">
        <f t="shared" si="13"/>
        <v>1</v>
      </c>
      <c r="AD191" t="b">
        <f t="shared" si="14"/>
        <v>1</v>
      </c>
    </row>
    <row r="192" spans="1:30" x14ac:dyDescent="0.2">
      <c r="A192">
        <v>192</v>
      </c>
      <c r="B192" t="s">
        <v>272</v>
      </c>
      <c r="C192" t="s">
        <v>941</v>
      </c>
      <c r="D192" t="s">
        <v>1391</v>
      </c>
      <c r="E192">
        <v>78247</v>
      </c>
      <c r="F192">
        <v>78247</v>
      </c>
      <c r="G192" t="s">
        <v>1392</v>
      </c>
      <c r="H192" t="s">
        <v>1393</v>
      </c>
      <c r="I192">
        <v>250000</v>
      </c>
      <c r="J192">
        <v>250000</v>
      </c>
      <c r="K192" t="s">
        <v>1394</v>
      </c>
      <c r="L192" t="s">
        <v>1395</v>
      </c>
      <c r="M192">
        <v>83804</v>
      </c>
      <c r="N192">
        <v>83804</v>
      </c>
      <c r="O192" t="s">
        <v>1398</v>
      </c>
      <c r="P192" t="s">
        <v>1399</v>
      </c>
      <c r="Q192">
        <v>96375</v>
      </c>
      <c r="R192">
        <v>96375</v>
      </c>
      <c r="S192" t="s">
        <v>80</v>
      </c>
      <c r="T192" t="s">
        <v>81</v>
      </c>
      <c r="U192">
        <v>103385</v>
      </c>
      <c r="V192">
        <v>103385</v>
      </c>
      <c r="W192" t="s">
        <v>1396</v>
      </c>
      <c r="X192" t="s">
        <v>1397</v>
      </c>
      <c r="Z192" t="b">
        <f t="shared" si="10"/>
        <v>1</v>
      </c>
      <c r="AA192" t="b">
        <f t="shared" si="11"/>
        <v>1</v>
      </c>
      <c r="AB192" t="b">
        <f t="shared" si="12"/>
        <v>1</v>
      </c>
      <c r="AC192" t="b">
        <f t="shared" si="13"/>
        <v>1</v>
      </c>
      <c r="AD192" t="b">
        <f t="shared" si="14"/>
        <v>1</v>
      </c>
    </row>
    <row r="193" spans="1:30" x14ac:dyDescent="0.2">
      <c r="A193">
        <v>193</v>
      </c>
      <c r="B193" t="s">
        <v>273</v>
      </c>
      <c r="C193" t="s">
        <v>942</v>
      </c>
      <c r="D193" t="s">
        <v>1391</v>
      </c>
      <c r="E193">
        <v>185471</v>
      </c>
      <c r="F193">
        <v>185471</v>
      </c>
      <c r="G193" t="s">
        <v>1392</v>
      </c>
      <c r="H193" t="s">
        <v>1393</v>
      </c>
      <c r="I193">
        <v>400000</v>
      </c>
      <c r="J193">
        <v>400000</v>
      </c>
      <c r="K193" t="s">
        <v>1394</v>
      </c>
      <c r="L193" t="s">
        <v>1395</v>
      </c>
      <c r="M193">
        <v>198454</v>
      </c>
      <c r="N193">
        <v>198454</v>
      </c>
      <c r="O193" t="s">
        <v>1398</v>
      </c>
      <c r="P193" t="s">
        <v>1399</v>
      </c>
      <c r="Q193">
        <v>228222</v>
      </c>
      <c r="R193">
        <v>228222</v>
      </c>
      <c r="S193" t="s">
        <v>80</v>
      </c>
      <c r="T193" t="s">
        <v>81</v>
      </c>
      <c r="U193">
        <v>244821</v>
      </c>
      <c r="V193">
        <v>244821</v>
      </c>
      <c r="W193" t="s">
        <v>1396</v>
      </c>
      <c r="X193" t="s">
        <v>1397</v>
      </c>
      <c r="Z193" t="b">
        <f t="shared" si="10"/>
        <v>1</v>
      </c>
      <c r="AA193" t="b">
        <f t="shared" si="11"/>
        <v>1</v>
      </c>
      <c r="AB193" t="b">
        <f t="shared" si="12"/>
        <v>1</v>
      </c>
      <c r="AC193" t="b">
        <f t="shared" si="13"/>
        <v>1</v>
      </c>
      <c r="AD193" t="b">
        <f t="shared" si="14"/>
        <v>1</v>
      </c>
    </row>
    <row r="194" spans="1:30" x14ac:dyDescent="0.2">
      <c r="A194">
        <v>194</v>
      </c>
      <c r="B194" t="s">
        <v>274</v>
      </c>
      <c r="C194" t="s">
        <v>943</v>
      </c>
      <c r="D194" t="s">
        <v>1391</v>
      </c>
      <c r="E194">
        <v>356810</v>
      </c>
      <c r="F194">
        <v>356810</v>
      </c>
      <c r="G194" t="s">
        <v>1392</v>
      </c>
      <c r="H194" t="s">
        <v>1393</v>
      </c>
      <c r="I194">
        <v>800000</v>
      </c>
      <c r="J194">
        <v>800000</v>
      </c>
      <c r="K194" t="s">
        <v>1394</v>
      </c>
      <c r="L194" t="s">
        <v>1395</v>
      </c>
      <c r="M194">
        <v>381787</v>
      </c>
      <c r="N194">
        <v>381787</v>
      </c>
      <c r="O194" t="s">
        <v>1398</v>
      </c>
      <c r="P194" t="s">
        <v>1399</v>
      </c>
      <c r="Q194">
        <v>439055</v>
      </c>
      <c r="R194">
        <v>439055</v>
      </c>
      <c r="S194" t="s">
        <v>80</v>
      </c>
      <c r="T194" t="s">
        <v>81</v>
      </c>
      <c r="U194">
        <v>470989</v>
      </c>
      <c r="V194">
        <v>470989</v>
      </c>
      <c r="W194" t="s">
        <v>1396</v>
      </c>
      <c r="X194" t="s">
        <v>1397</v>
      </c>
      <c r="Z194" t="b">
        <f t="shared" si="10"/>
        <v>1</v>
      </c>
      <c r="AA194" t="b">
        <f t="shared" si="11"/>
        <v>1</v>
      </c>
      <c r="AB194" t="b">
        <f t="shared" si="12"/>
        <v>1</v>
      </c>
      <c r="AC194" t="b">
        <f t="shared" si="13"/>
        <v>1</v>
      </c>
      <c r="AD194" t="b">
        <f t="shared" si="14"/>
        <v>1</v>
      </c>
    </row>
    <row r="195" spans="1:30" x14ac:dyDescent="0.2">
      <c r="A195">
        <v>195</v>
      </c>
      <c r="B195" t="s">
        <v>275</v>
      </c>
      <c r="C195" t="s">
        <v>944</v>
      </c>
      <c r="D195" t="s">
        <v>1391</v>
      </c>
      <c r="E195">
        <v>3187</v>
      </c>
      <c r="F195">
        <v>3187</v>
      </c>
      <c r="G195" t="s">
        <v>1392</v>
      </c>
      <c r="H195" t="s">
        <v>1393</v>
      </c>
      <c r="I195">
        <v>10000</v>
      </c>
      <c r="J195">
        <v>10000</v>
      </c>
      <c r="K195" t="s">
        <v>1394</v>
      </c>
      <c r="L195" t="s">
        <v>1395</v>
      </c>
      <c r="M195">
        <v>3414</v>
      </c>
      <c r="N195">
        <v>3414</v>
      </c>
      <c r="O195" t="s">
        <v>1398</v>
      </c>
      <c r="P195" t="s">
        <v>1399</v>
      </c>
      <c r="Q195">
        <v>3926</v>
      </c>
      <c r="R195">
        <v>3926</v>
      </c>
      <c r="S195" t="s">
        <v>80</v>
      </c>
      <c r="T195" t="s">
        <v>81</v>
      </c>
      <c r="U195">
        <v>4212</v>
      </c>
      <c r="V195">
        <v>4212</v>
      </c>
      <c r="W195" t="s">
        <v>1396</v>
      </c>
      <c r="X195" t="s">
        <v>1397</v>
      </c>
      <c r="Z195" t="b">
        <f t="shared" ref="Z195:Z258" si="15">+E195=F195</f>
        <v>1</v>
      </c>
      <c r="AA195" t="b">
        <f t="shared" ref="AA195:AA258" si="16">+I195=J195</f>
        <v>1</v>
      </c>
      <c r="AB195" t="b">
        <f t="shared" ref="AB195:AB258" si="17">+M195=N195</f>
        <v>1</v>
      </c>
      <c r="AC195" t="b">
        <f t="shared" ref="AC195:AC258" si="18">+Q195=R195</f>
        <v>1</v>
      </c>
      <c r="AD195" t="b">
        <f t="shared" ref="AD195:AD258" si="19">+U195=V195</f>
        <v>1</v>
      </c>
    </row>
    <row r="196" spans="1:30" x14ac:dyDescent="0.2">
      <c r="A196">
        <v>196</v>
      </c>
      <c r="B196" t="s">
        <v>276</v>
      </c>
      <c r="C196" t="s">
        <v>945</v>
      </c>
      <c r="D196" t="s">
        <v>1391</v>
      </c>
      <c r="E196">
        <v>18622</v>
      </c>
      <c r="F196">
        <v>18622</v>
      </c>
      <c r="G196" t="s">
        <v>1392</v>
      </c>
      <c r="H196" t="s">
        <v>1393</v>
      </c>
      <c r="I196">
        <v>140000</v>
      </c>
      <c r="J196">
        <v>140000</v>
      </c>
      <c r="K196" t="s">
        <v>1394</v>
      </c>
      <c r="L196" t="s">
        <v>1395</v>
      </c>
      <c r="M196">
        <v>19944</v>
      </c>
      <c r="N196">
        <v>19944</v>
      </c>
      <c r="O196" t="s">
        <v>1398</v>
      </c>
      <c r="P196" t="s">
        <v>1399</v>
      </c>
      <c r="Q196">
        <v>22936</v>
      </c>
      <c r="R196">
        <v>22936</v>
      </c>
      <c r="S196" t="s">
        <v>80</v>
      </c>
      <c r="T196" t="s">
        <v>81</v>
      </c>
      <c r="U196">
        <v>24604</v>
      </c>
      <c r="V196">
        <v>24604</v>
      </c>
      <c r="W196" t="s">
        <v>1396</v>
      </c>
      <c r="X196" t="s">
        <v>1397</v>
      </c>
      <c r="Z196" t="b">
        <f t="shared" si="15"/>
        <v>1</v>
      </c>
      <c r="AA196" t="b">
        <f t="shared" si="16"/>
        <v>1</v>
      </c>
      <c r="AB196" t="b">
        <f t="shared" si="17"/>
        <v>1</v>
      </c>
      <c r="AC196" t="b">
        <f t="shared" si="18"/>
        <v>1</v>
      </c>
      <c r="AD196" t="b">
        <f t="shared" si="19"/>
        <v>1</v>
      </c>
    </row>
    <row r="197" spans="1:30" x14ac:dyDescent="0.2">
      <c r="A197">
        <v>197</v>
      </c>
      <c r="B197" t="s">
        <v>277</v>
      </c>
      <c r="C197" t="s">
        <v>946</v>
      </c>
      <c r="D197" t="s">
        <v>1391</v>
      </c>
      <c r="E197">
        <v>34831</v>
      </c>
      <c r="F197">
        <v>34831</v>
      </c>
      <c r="G197" t="s">
        <v>1392</v>
      </c>
      <c r="H197" t="s">
        <v>1393</v>
      </c>
      <c r="I197">
        <v>120000</v>
      </c>
      <c r="J197">
        <v>120000</v>
      </c>
      <c r="K197" t="s">
        <v>1394</v>
      </c>
      <c r="L197" t="s">
        <v>1395</v>
      </c>
      <c r="M197">
        <v>37305</v>
      </c>
      <c r="N197">
        <v>37305</v>
      </c>
      <c r="O197" t="s">
        <v>1398</v>
      </c>
      <c r="P197" t="s">
        <v>1399</v>
      </c>
      <c r="Q197">
        <v>42901</v>
      </c>
      <c r="R197">
        <v>42901</v>
      </c>
      <c r="S197" t="s">
        <v>80</v>
      </c>
      <c r="T197" t="s">
        <v>81</v>
      </c>
      <c r="U197">
        <v>46021</v>
      </c>
      <c r="V197">
        <v>46021</v>
      </c>
      <c r="W197" t="s">
        <v>1396</v>
      </c>
      <c r="X197" t="s">
        <v>1397</v>
      </c>
      <c r="Z197" t="b">
        <f t="shared" si="15"/>
        <v>1</v>
      </c>
      <c r="AA197" t="b">
        <f t="shared" si="16"/>
        <v>1</v>
      </c>
      <c r="AB197" t="b">
        <f t="shared" si="17"/>
        <v>1</v>
      </c>
      <c r="AC197" t="b">
        <f t="shared" si="18"/>
        <v>1</v>
      </c>
      <c r="AD197" t="b">
        <f t="shared" si="19"/>
        <v>1</v>
      </c>
    </row>
    <row r="198" spans="1:30" x14ac:dyDescent="0.2">
      <c r="A198">
        <v>198</v>
      </c>
      <c r="B198" t="s">
        <v>278</v>
      </c>
      <c r="C198" t="s">
        <v>947</v>
      </c>
      <c r="D198" t="s">
        <v>1391</v>
      </c>
      <c r="E198">
        <v>54736</v>
      </c>
      <c r="F198">
        <v>54736</v>
      </c>
      <c r="G198" t="s">
        <v>1392</v>
      </c>
      <c r="H198" t="s">
        <v>1393</v>
      </c>
      <c r="I198">
        <v>350000</v>
      </c>
      <c r="J198">
        <v>350000</v>
      </c>
      <c r="K198" t="s">
        <v>1394</v>
      </c>
      <c r="L198" t="s">
        <v>1395</v>
      </c>
      <c r="M198">
        <v>58623</v>
      </c>
      <c r="N198">
        <v>58623</v>
      </c>
      <c r="O198" t="s">
        <v>1398</v>
      </c>
      <c r="P198" t="s">
        <v>1399</v>
      </c>
      <c r="Q198">
        <v>67417</v>
      </c>
      <c r="R198">
        <v>67417</v>
      </c>
      <c r="S198" t="s">
        <v>80</v>
      </c>
      <c r="T198" t="s">
        <v>81</v>
      </c>
      <c r="U198">
        <v>72320</v>
      </c>
      <c r="V198">
        <v>72320</v>
      </c>
      <c r="W198" t="s">
        <v>1396</v>
      </c>
      <c r="X198" t="s">
        <v>1397</v>
      </c>
      <c r="Z198" t="b">
        <f t="shared" si="15"/>
        <v>1</v>
      </c>
      <c r="AA198" t="b">
        <f t="shared" si="16"/>
        <v>1</v>
      </c>
      <c r="AB198" t="b">
        <f t="shared" si="17"/>
        <v>1</v>
      </c>
      <c r="AC198" t="b">
        <f t="shared" si="18"/>
        <v>1</v>
      </c>
      <c r="AD198" t="b">
        <f t="shared" si="19"/>
        <v>1</v>
      </c>
    </row>
    <row r="199" spans="1:30" x14ac:dyDescent="0.2">
      <c r="A199">
        <v>199</v>
      </c>
      <c r="B199" t="s">
        <v>279</v>
      </c>
      <c r="C199" t="s">
        <v>948</v>
      </c>
      <c r="D199" t="s">
        <v>1391</v>
      </c>
      <c r="E199">
        <v>83831</v>
      </c>
      <c r="F199">
        <v>83831</v>
      </c>
      <c r="G199" t="s">
        <v>1392</v>
      </c>
      <c r="H199" t="s">
        <v>1393</v>
      </c>
      <c r="I199">
        <v>500000</v>
      </c>
      <c r="J199">
        <v>500000</v>
      </c>
      <c r="K199" t="s">
        <v>1394</v>
      </c>
      <c r="L199" t="s">
        <v>1395</v>
      </c>
      <c r="M199">
        <v>89785</v>
      </c>
      <c r="N199">
        <v>89785</v>
      </c>
      <c r="O199" t="s">
        <v>1398</v>
      </c>
      <c r="P199" t="s">
        <v>1399</v>
      </c>
      <c r="Q199">
        <v>103252</v>
      </c>
      <c r="R199">
        <v>103252</v>
      </c>
      <c r="S199" t="s">
        <v>80</v>
      </c>
      <c r="T199" t="s">
        <v>81</v>
      </c>
      <c r="U199">
        <v>110762</v>
      </c>
      <c r="V199">
        <v>110762</v>
      </c>
      <c r="W199" t="s">
        <v>1396</v>
      </c>
      <c r="X199" t="s">
        <v>1397</v>
      </c>
      <c r="Z199" t="b">
        <f t="shared" si="15"/>
        <v>1</v>
      </c>
      <c r="AA199" t="b">
        <f t="shared" si="16"/>
        <v>1</v>
      </c>
      <c r="AB199" t="b">
        <f t="shared" si="17"/>
        <v>1</v>
      </c>
      <c r="AC199" t="b">
        <f t="shared" si="18"/>
        <v>1</v>
      </c>
      <c r="AD199" t="b">
        <f t="shared" si="19"/>
        <v>1</v>
      </c>
    </row>
    <row r="200" spans="1:30" x14ac:dyDescent="0.2">
      <c r="A200">
        <v>200</v>
      </c>
      <c r="B200" t="s">
        <v>280</v>
      </c>
      <c r="C200" t="s">
        <v>949</v>
      </c>
      <c r="D200" t="s">
        <v>1391</v>
      </c>
      <c r="E200">
        <v>1148151</v>
      </c>
      <c r="F200">
        <v>1148151</v>
      </c>
      <c r="G200" t="s">
        <v>1392</v>
      </c>
      <c r="H200" t="s">
        <v>1393</v>
      </c>
      <c r="I200">
        <v>900000</v>
      </c>
      <c r="J200">
        <v>900000</v>
      </c>
      <c r="K200" t="s">
        <v>1394</v>
      </c>
      <c r="L200" t="s">
        <v>1395</v>
      </c>
      <c r="M200">
        <v>1228522</v>
      </c>
      <c r="N200">
        <v>1228522</v>
      </c>
      <c r="O200" t="s">
        <v>1398</v>
      </c>
      <c r="P200" t="s">
        <v>1399</v>
      </c>
      <c r="Q200">
        <v>1412800</v>
      </c>
      <c r="R200">
        <v>1412800</v>
      </c>
      <c r="S200" t="s">
        <v>80</v>
      </c>
      <c r="T200" t="s">
        <v>81</v>
      </c>
      <c r="U200">
        <v>1515560</v>
      </c>
      <c r="V200">
        <v>1515560</v>
      </c>
      <c r="W200" t="s">
        <v>1396</v>
      </c>
      <c r="X200" t="s">
        <v>1397</v>
      </c>
      <c r="Z200" t="b">
        <f t="shared" si="15"/>
        <v>1</v>
      </c>
      <c r="AA200" t="b">
        <f t="shared" si="16"/>
        <v>1</v>
      </c>
      <c r="AB200" t="b">
        <f t="shared" si="17"/>
        <v>1</v>
      </c>
      <c r="AC200" t="b">
        <f t="shared" si="18"/>
        <v>1</v>
      </c>
      <c r="AD200" t="b">
        <f t="shared" si="19"/>
        <v>1</v>
      </c>
    </row>
    <row r="201" spans="1:30" x14ac:dyDescent="0.2">
      <c r="A201">
        <v>201</v>
      </c>
      <c r="B201" t="s">
        <v>281</v>
      </c>
      <c r="C201" t="s">
        <v>950</v>
      </c>
      <c r="D201" t="s">
        <v>1391</v>
      </c>
      <c r="E201">
        <v>20321</v>
      </c>
      <c r="F201">
        <v>20321</v>
      </c>
      <c r="G201" t="s">
        <v>1392</v>
      </c>
      <c r="H201" t="s">
        <v>1393</v>
      </c>
      <c r="I201">
        <v>150000</v>
      </c>
      <c r="J201">
        <v>150000</v>
      </c>
      <c r="K201" t="s">
        <v>1394</v>
      </c>
      <c r="L201" t="s">
        <v>1395</v>
      </c>
      <c r="M201">
        <v>21763</v>
      </c>
      <c r="N201">
        <v>21763</v>
      </c>
      <c r="O201" t="s">
        <v>1398</v>
      </c>
      <c r="P201" t="s">
        <v>1399</v>
      </c>
      <c r="Q201">
        <v>25028</v>
      </c>
      <c r="R201">
        <v>25028</v>
      </c>
      <c r="S201" t="s">
        <v>80</v>
      </c>
      <c r="T201" t="s">
        <v>81</v>
      </c>
      <c r="U201">
        <v>26848</v>
      </c>
      <c r="V201">
        <v>26848</v>
      </c>
      <c r="W201" t="s">
        <v>1396</v>
      </c>
      <c r="X201" t="s">
        <v>1397</v>
      </c>
      <c r="Z201" t="b">
        <f t="shared" si="15"/>
        <v>1</v>
      </c>
      <c r="AA201" t="b">
        <f t="shared" si="16"/>
        <v>1</v>
      </c>
      <c r="AB201" t="b">
        <f t="shared" si="17"/>
        <v>1</v>
      </c>
      <c r="AC201" t="b">
        <f t="shared" si="18"/>
        <v>1</v>
      </c>
      <c r="AD201" t="b">
        <f t="shared" si="19"/>
        <v>1</v>
      </c>
    </row>
    <row r="202" spans="1:30" x14ac:dyDescent="0.2">
      <c r="A202">
        <v>202</v>
      </c>
      <c r="B202" t="s">
        <v>282</v>
      </c>
      <c r="C202" t="s">
        <v>951</v>
      </c>
      <c r="D202" t="s">
        <v>1391</v>
      </c>
      <c r="E202">
        <v>18215</v>
      </c>
      <c r="F202">
        <v>18215</v>
      </c>
      <c r="G202" t="s">
        <v>1392</v>
      </c>
      <c r="H202" t="s">
        <v>1393</v>
      </c>
      <c r="I202">
        <v>140000</v>
      </c>
      <c r="J202">
        <v>140000</v>
      </c>
      <c r="K202" t="s">
        <v>1394</v>
      </c>
      <c r="L202" t="s">
        <v>1395</v>
      </c>
      <c r="M202">
        <v>19508</v>
      </c>
      <c r="N202">
        <v>19508</v>
      </c>
      <c r="O202" t="s">
        <v>1398</v>
      </c>
      <c r="P202" t="s">
        <v>1399</v>
      </c>
      <c r="Q202">
        <v>22434</v>
      </c>
      <c r="R202">
        <v>22434</v>
      </c>
      <c r="S202" t="s">
        <v>80</v>
      </c>
      <c r="T202" t="s">
        <v>81</v>
      </c>
      <c r="U202">
        <v>24066</v>
      </c>
      <c r="V202">
        <v>24066</v>
      </c>
      <c r="W202" t="s">
        <v>1396</v>
      </c>
      <c r="X202" t="s">
        <v>1397</v>
      </c>
      <c r="Z202" t="b">
        <f t="shared" si="15"/>
        <v>1</v>
      </c>
      <c r="AA202" t="b">
        <f t="shared" si="16"/>
        <v>1</v>
      </c>
      <c r="AB202" t="b">
        <f t="shared" si="17"/>
        <v>1</v>
      </c>
      <c r="AC202" t="b">
        <f t="shared" si="18"/>
        <v>1</v>
      </c>
      <c r="AD202" t="b">
        <f t="shared" si="19"/>
        <v>1</v>
      </c>
    </row>
    <row r="203" spans="1:30" x14ac:dyDescent="0.2">
      <c r="A203">
        <v>203</v>
      </c>
      <c r="B203" t="s">
        <v>283</v>
      </c>
      <c r="C203" t="s">
        <v>952</v>
      </c>
      <c r="D203" t="s">
        <v>1391</v>
      </c>
      <c r="E203">
        <v>29213</v>
      </c>
      <c r="F203">
        <v>29213</v>
      </c>
      <c r="G203" t="s">
        <v>1392</v>
      </c>
      <c r="H203" t="s">
        <v>1393</v>
      </c>
      <c r="I203">
        <v>400000</v>
      </c>
      <c r="J203">
        <v>400000</v>
      </c>
      <c r="K203" t="s">
        <v>1394</v>
      </c>
      <c r="L203" t="s">
        <v>1395</v>
      </c>
      <c r="M203">
        <v>31288</v>
      </c>
      <c r="N203">
        <v>31288</v>
      </c>
      <c r="O203" t="s">
        <v>1398</v>
      </c>
      <c r="P203" t="s">
        <v>1399</v>
      </c>
      <c r="Q203">
        <v>35981</v>
      </c>
      <c r="R203">
        <v>35981</v>
      </c>
      <c r="S203" t="s">
        <v>80</v>
      </c>
      <c r="T203" t="s">
        <v>81</v>
      </c>
      <c r="U203">
        <v>38598</v>
      </c>
      <c r="V203">
        <v>38598</v>
      </c>
      <c r="W203" t="s">
        <v>1396</v>
      </c>
      <c r="X203" t="s">
        <v>1397</v>
      </c>
      <c r="Z203" t="b">
        <f t="shared" si="15"/>
        <v>1</v>
      </c>
      <c r="AA203" t="b">
        <f t="shared" si="16"/>
        <v>1</v>
      </c>
      <c r="AB203" t="b">
        <f t="shared" si="17"/>
        <v>1</v>
      </c>
      <c r="AC203" t="b">
        <f t="shared" si="18"/>
        <v>1</v>
      </c>
      <c r="AD203" t="b">
        <f t="shared" si="19"/>
        <v>1</v>
      </c>
    </row>
    <row r="204" spans="1:30" x14ac:dyDescent="0.2">
      <c r="A204">
        <v>204</v>
      </c>
      <c r="B204" t="s">
        <v>284</v>
      </c>
      <c r="C204" t="s">
        <v>953</v>
      </c>
      <c r="D204" t="s">
        <v>1391</v>
      </c>
      <c r="E204">
        <v>26132</v>
      </c>
      <c r="F204">
        <v>26132</v>
      </c>
      <c r="G204" t="s">
        <v>1392</v>
      </c>
      <c r="H204" t="s">
        <v>1393</v>
      </c>
      <c r="I204">
        <v>380000</v>
      </c>
      <c r="J204">
        <v>380000</v>
      </c>
      <c r="K204" t="s">
        <v>1394</v>
      </c>
      <c r="L204" t="s">
        <v>1395</v>
      </c>
      <c r="M204">
        <v>27988</v>
      </c>
      <c r="N204">
        <v>27988</v>
      </c>
      <c r="O204" t="s">
        <v>1398</v>
      </c>
      <c r="P204" t="s">
        <v>1399</v>
      </c>
      <c r="Q204">
        <v>32186</v>
      </c>
      <c r="R204">
        <v>32186</v>
      </c>
      <c r="S204" t="s">
        <v>80</v>
      </c>
      <c r="T204" t="s">
        <v>81</v>
      </c>
      <c r="U204">
        <v>34527</v>
      </c>
      <c r="V204">
        <v>34527</v>
      </c>
      <c r="W204" t="s">
        <v>1396</v>
      </c>
      <c r="X204" t="s">
        <v>1397</v>
      </c>
      <c r="Z204" t="b">
        <f t="shared" si="15"/>
        <v>1</v>
      </c>
      <c r="AA204" t="b">
        <f t="shared" si="16"/>
        <v>1</v>
      </c>
      <c r="AB204" t="b">
        <f t="shared" si="17"/>
        <v>1</v>
      </c>
      <c r="AC204" t="b">
        <f t="shared" si="18"/>
        <v>1</v>
      </c>
      <c r="AD204" t="b">
        <f t="shared" si="19"/>
        <v>1</v>
      </c>
    </row>
    <row r="205" spans="1:30" x14ac:dyDescent="0.2">
      <c r="A205">
        <v>205</v>
      </c>
      <c r="B205" t="s">
        <v>285</v>
      </c>
      <c r="C205" t="s">
        <v>954</v>
      </c>
      <c r="D205" t="s">
        <v>1391</v>
      </c>
      <c r="E205">
        <v>52125</v>
      </c>
      <c r="F205">
        <v>52125</v>
      </c>
      <c r="G205" t="s">
        <v>1392</v>
      </c>
      <c r="H205" t="s">
        <v>1393</v>
      </c>
      <c r="I205">
        <v>150000</v>
      </c>
      <c r="J205">
        <v>150000</v>
      </c>
      <c r="K205" t="s">
        <v>1394</v>
      </c>
      <c r="L205" t="s">
        <v>1395</v>
      </c>
      <c r="M205">
        <v>55827</v>
      </c>
      <c r="N205">
        <v>55827</v>
      </c>
      <c r="O205" t="s">
        <v>1398</v>
      </c>
      <c r="P205" t="s">
        <v>1399</v>
      </c>
      <c r="Q205">
        <v>64201</v>
      </c>
      <c r="R205">
        <v>64201</v>
      </c>
      <c r="S205" t="s">
        <v>80</v>
      </c>
      <c r="T205" t="s">
        <v>81</v>
      </c>
      <c r="U205">
        <v>68871</v>
      </c>
      <c r="V205">
        <v>68871</v>
      </c>
      <c r="W205" t="s">
        <v>1396</v>
      </c>
      <c r="X205" t="s">
        <v>1397</v>
      </c>
      <c r="Z205" t="b">
        <f t="shared" si="15"/>
        <v>1</v>
      </c>
      <c r="AA205" t="b">
        <f t="shared" si="16"/>
        <v>1</v>
      </c>
      <c r="AB205" t="b">
        <f t="shared" si="17"/>
        <v>1</v>
      </c>
      <c r="AC205" t="b">
        <f t="shared" si="18"/>
        <v>1</v>
      </c>
      <c r="AD205" t="b">
        <f t="shared" si="19"/>
        <v>1</v>
      </c>
    </row>
    <row r="206" spans="1:30" x14ac:dyDescent="0.2">
      <c r="A206">
        <v>206</v>
      </c>
      <c r="B206" t="s">
        <v>286</v>
      </c>
      <c r="C206" t="s">
        <v>955</v>
      </c>
      <c r="D206" t="s">
        <v>1391</v>
      </c>
      <c r="E206">
        <v>663470</v>
      </c>
      <c r="F206">
        <v>663470</v>
      </c>
      <c r="G206" t="s">
        <v>1392</v>
      </c>
      <c r="H206" t="s">
        <v>1393</v>
      </c>
      <c r="I206">
        <v>500000</v>
      </c>
      <c r="J206">
        <v>500000</v>
      </c>
      <c r="K206" t="s">
        <v>1394</v>
      </c>
      <c r="L206" t="s">
        <v>1395</v>
      </c>
      <c r="M206">
        <v>710588</v>
      </c>
      <c r="N206">
        <v>710588</v>
      </c>
      <c r="O206" t="s">
        <v>1398</v>
      </c>
      <c r="P206" t="s">
        <v>1399</v>
      </c>
      <c r="Q206">
        <v>817176</v>
      </c>
      <c r="R206">
        <v>817176</v>
      </c>
      <c r="S206" t="s">
        <v>80</v>
      </c>
      <c r="T206" t="s">
        <v>81</v>
      </c>
      <c r="U206">
        <v>876613</v>
      </c>
      <c r="V206">
        <v>876613</v>
      </c>
      <c r="W206" t="s">
        <v>1396</v>
      </c>
      <c r="X206" t="s">
        <v>1397</v>
      </c>
      <c r="Z206" t="b">
        <f t="shared" si="15"/>
        <v>1</v>
      </c>
      <c r="AA206" t="b">
        <f t="shared" si="16"/>
        <v>1</v>
      </c>
      <c r="AB206" t="b">
        <f t="shared" si="17"/>
        <v>1</v>
      </c>
      <c r="AC206" t="b">
        <f t="shared" si="18"/>
        <v>1</v>
      </c>
      <c r="AD206" t="b">
        <f t="shared" si="19"/>
        <v>1</v>
      </c>
    </row>
    <row r="207" spans="1:30" x14ac:dyDescent="0.2">
      <c r="A207">
        <v>207</v>
      </c>
      <c r="B207" t="s">
        <v>287</v>
      </c>
      <c r="C207" t="s">
        <v>956</v>
      </c>
      <c r="D207" t="s">
        <v>1391</v>
      </c>
      <c r="E207">
        <v>555776</v>
      </c>
      <c r="F207">
        <v>555776</v>
      </c>
      <c r="G207" t="s">
        <v>1392</v>
      </c>
      <c r="H207" t="s">
        <v>1393</v>
      </c>
      <c r="I207">
        <v>200000</v>
      </c>
      <c r="J207">
        <v>200000</v>
      </c>
      <c r="K207" t="s">
        <v>1394</v>
      </c>
      <c r="L207" t="s">
        <v>1395</v>
      </c>
      <c r="M207">
        <v>595246</v>
      </c>
      <c r="N207">
        <v>595246</v>
      </c>
      <c r="O207" t="s">
        <v>1398</v>
      </c>
      <c r="P207" t="s">
        <v>1399</v>
      </c>
      <c r="Q207">
        <v>684533</v>
      </c>
      <c r="R207">
        <v>684533</v>
      </c>
      <c r="S207" t="s">
        <v>80</v>
      </c>
      <c r="T207" t="s">
        <v>81</v>
      </c>
      <c r="U207">
        <v>734323</v>
      </c>
      <c r="V207">
        <v>734323</v>
      </c>
      <c r="W207" t="s">
        <v>1396</v>
      </c>
      <c r="X207" t="s">
        <v>1397</v>
      </c>
      <c r="Z207" t="b">
        <f t="shared" si="15"/>
        <v>1</v>
      </c>
      <c r="AA207" t="b">
        <f t="shared" si="16"/>
        <v>1</v>
      </c>
      <c r="AB207" t="b">
        <f t="shared" si="17"/>
        <v>1</v>
      </c>
      <c r="AC207" t="b">
        <f t="shared" si="18"/>
        <v>1</v>
      </c>
      <c r="AD207" t="b">
        <f t="shared" si="19"/>
        <v>1</v>
      </c>
    </row>
    <row r="208" spans="1:30" x14ac:dyDescent="0.2">
      <c r="A208">
        <v>208</v>
      </c>
      <c r="B208" t="s">
        <v>288</v>
      </c>
      <c r="C208" t="s">
        <v>957</v>
      </c>
      <c r="D208" t="s">
        <v>1391</v>
      </c>
      <c r="E208">
        <v>481567</v>
      </c>
      <c r="F208">
        <v>481567</v>
      </c>
      <c r="G208" t="s">
        <v>1392</v>
      </c>
      <c r="H208" t="s">
        <v>1393</v>
      </c>
      <c r="I208">
        <v>500000</v>
      </c>
      <c r="J208">
        <v>500000</v>
      </c>
      <c r="K208" t="s">
        <v>1394</v>
      </c>
      <c r="L208" t="s">
        <v>1395</v>
      </c>
      <c r="M208">
        <v>515767</v>
      </c>
      <c r="N208">
        <v>515767</v>
      </c>
      <c r="O208" t="s">
        <v>1398</v>
      </c>
      <c r="P208" t="s">
        <v>1399</v>
      </c>
      <c r="Q208">
        <v>593132</v>
      </c>
      <c r="R208">
        <v>593132</v>
      </c>
      <c r="S208" t="s">
        <v>80</v>
      </c>
      <c r="T208" t="s">
        <v>81</v>
      </c>
      <c r="U208">
        <v>636273</v>
      </c>
      <c r="V208">
        <v>636273</v>
      </c>
      <c r="W208" t="s">
        <v>1396</v>
      </c>
      <c r="X208" t="s">
        <v>1397</v>
      </c>
      <c r="Z208" t="b">
        <f t="shared" si="15"/>
        <v>1</v>
      </c>
      <c r="AA208" t="b">
        <f t="shared" si="16"/>
        <v>1</v>
      </c>
      <c r="AB208" t="b">
        <f t="shared" si="17"/>
        <v>1</v>
      </c>
      <c r="AC208" t="b">
        <f t="shared" si="18"/>
        <v>1</v>
      </c>
      <c r="AD208" t="b">
        <f t="shared" si="19"/>
        <v>1</v>
      </c>
    </row>
    <row r="209" spans="1:30" x14ac:dyDescent="0.2">
      <c r="A209">
        <v>209</v>
      </c>
      <c r="B209" t="s">
        <v>289</v>
      </c>
      <c r="C209" t="s">
        <v>958</v>
      </c>
      <c r="D209" t="s">
        <v>1391</v>
      </c>
      <c r="E209">
        <v>555295</v>
      </c>
      <c r="F209">
        <v>555295</v>
      </c>
      <c r="G209" t="s">
        <v>1392</v>
      </c>
      <c r="H209" t="s">
        <v>1393</v>
      </c>
      <c r="I209">
        <v>550000</v>
      </c>
      <c r="J209">
        <v>550000</v>
      </c>
      <c r="K209" t="s">
        <v>1394</v>
      </c>
      <c r="L209" t="s">
        <v>1395</v>
      </c>
      <c r="M209">
        <v>594730</v>
      </c>
      <c r="N209">
        <v>594730</v>
      </c>
      <c r="O209" t="s">
        <v>1398</v>
      </c>
      <c r="P209" t="s">
        <v>1399</v>
      </c>
      <c r="Q209">
        <v>683940</v>
      </c>
      <c r="R209">
        <v>683940</v>
      </c>
      <c r="S209" t="s">
        <v>80</v>
      </c>
      <c r="T209" t="s">
        <v>81</v>
      </c>
      <c r="U209">
        <v>733686</v>
      </c>
      <c r="V209">
        <v>733686</v>
      </c>
      <c r="W209" t="s">
        <v>1396</v>
      </c>
      <c r="X209" t="s">
        <v>1397</v>
      </c>
      <c r="Z209" t="b">
        <f t="shared" si="15"/>
        <v>1</v>
      </c>
      <c r="AA209" t="b">
        <f t="shared" si="16"/>
        <v>1</v>
      </c>
      <c r="AB209" t="b">
        <f t="shared" si="17"/>
        <v>1</v>
      </c>
      <c r="AC209" t="b">
        <f t="shared" si="18"/>
        <v>1</v>
      </c>
      <c r="AD209" t="b">
        <f t="shared" si="19"/>
        <v>1</v>
      </c>
    </row>
    <row r="210" spans="1:30" x14ac:dyDescent="0.2">
      <c r="A210">
        <v>210</v>
      </c>
      <c r="B210" t="s">
        <v>290</v>
      </c>
      <c r="C210" t="s">
        <v>959</v>
      </c>
      <c r="D210" t="s">
        <v>1391</v>
      </c>
      <c r="E210">
        <v>584315</v>
      </c>
      <c r="F210">
        <v>584315</v>
      </c>
      <c r="G210" t="s">
        <v>1392</v>
      </c>
      <c r="H210" t="s">
        <v>1393</v>
      </c>
      <c r="I210">
        <v>600000</v>
      </c>
      <c r="J210">
        <v>600000</v>
      </c>
      <c r="K210" t="s">
        <v>1394</v>
      </c>
      <c r="L210" t="s">
        <v>1395</v>
      </c>
      <c r="M210">
        <v>625812</v>
      </c>
      <c r="N210">
        <v>625812</v>
      </c>
      <c r="O210" t="s">
        <v>1398</v>
      </c>
      <c r="P210" t="s">
        <v>1399</v>
      </c>
      <c r="Q210">
        <v>719684</v>
      </c>
      <c r="R210">
        <v>719684</v>
      </c>
      <c r="S210" t="s">
        <v>80</v>
      </c>
      <c r="T210" t="s">
        <v>81</v>
      </c>
      <c r="U210">
        <v>772030</v>
      </c>
      <c r="V210">
        <v>772030</v>
      </c>
      <c r="W210" t="s">
        <v>1396</v>
      </c>
      <c r="X210" t="s">
        <v>1397</v>
      </c>
      <c r="Z210" t="b">
        <f t="shared" si="15"/>
        <v>1</v>
      </c>
      <c r="AA210" t="b">
        <f t="shared" si="16"/>
        <v>1</v>
      </c>
      <c r="AB210" t="b">
        <f t="shared" si="17"/>
        <v>1</v>
      </c>
      <c r="AC210" t="b">
        <f t="shared" si="18"/>
        <v>1</v>
      </c>
      <c r="AD210" t="b">
        <f t="shared" si="19"/>
        <v>1</v>
      </c>
    </row>
    <row r="211" spans="1:30" x14ac:dyDescent="0.2">
      <c r="A211">
        <v>211</v>
      </c>
      <c r="B211" t="s">
        <v>291</v>
      </c>
      <c r="C211" t="s">
        <v>960</v>
      </c>
      <c r="D211" t="s">
        <v>1391</v>
      </c>
      <c r="E211">
        <v>670563</v>
      </c>
      <c r="F211">
        <v>670563</v>
      </c>
      <c r="G211" t="s">
        <v>1392</v>
      </c>
      <c r="H211" t="s">
        <v>1393</v>
      </c>
      <c r="I211">
        <v>650000</v>
      </c>
      <c r="J211">
        <v>650000</v>
      </c>
      <c r="K211" t="s">
        <v>1394</v>
      </c>
      <c r="L211" t="s">
        <v>1395</v>
      </c>
      <c r="M211">
        <v>718185</v>
      </c>
      <c r="N211">
        <v>718185</v>
      </c>
      <c r="O211" t="s">
        <v>1398</v>
      </c>
      <c r="P211" t="s">
        <v>1399</v>
      </c>
      <c r="Q211">
        <v>825913</v>
      </c>
      <c r="R211">
        <v>825913</v>
      </c>
      <c r="S211" t="s">
        <v>80</v>
      </c>
      <c r="T211" t="s">
        <v>81</v>
      </c>
      <c r="U211">
        <v>885985</v>
      </c>
      <c r="V211">
        <v>885985</v>
      </c>
      <c r="W211" t="s">
        <v>1396</v>
      </c>
      <c r="X211" t="s">
        <v>1397</v>
      </c>
      <c r="Z211" t="b">
        <f t="shared" si="15"/>
        <v>1</v>
      </c>
      <c r="AA211" t="b">
        <f t="shared" si="16"/>
        <v>1</v>
      </c>
      <c r="AB211" t="b">
        <f t="shared" si="17"/>
        <v>1</v>
      </c>
      <c r="AC211" t="b">
        <f t="shared" si="18"/>
        <v>1</v>
      </c>
      <c r="AD211" t="b">
        <f t="shared" si="19"/>
        <v>1</v>
      </c>
    </row>
    <row r="212" spans="1:30" x14ac:dyDescent="0.2">
      <c r="A212">
        <v>212</v>
      </c>
      <c r="B212" t="s">
        <v>292</v>
      </c>
      <c r="C212" t="s">
        <v>961</v>
      </c>
      <c r="D212" t="s">
        <v>1391</v>
      </c>
      <c r="E212">
        <v>734702</v>
      </c>
      <c r="F212">
        <v>734702</v>
      </c>
      <c r="G212" t="s">
        <v>1392</v>
      </c>
      <c r="H212" t="s">
        <v>1393</v>
      </c>
      <c r="I212">
        <v>700000</v>
      </c>
      <c r="J212">
        <v>700000</v>
      </c>
      <c r="K212" t="s">
        <v>1394</v>
      </c>
      <c r="L212" t="s">
        <v>1395</v>
      </c>
      <c r="M212">
        <v>786879</v>
      </c>
      <c r="N212">
        <v>786879</v>
      </c>
      <c r="O212" t="s">
        <v>1398</v>
      </c>
      <c r="P212" t="s">
        <v>1399</v>
      </c>
      <c r="Q212">
        <v>904911</v>
      </c>
      <c r="R212">
        <v>904911</v>
      </c>
      <c r="S212" t="s">
        <v>80</v>
      </c>
      <c r="T212" t="s">
        <v>81</v>
      </c>
      <c r="U212">
        <v>970729</v>
      </c>
      <c r="V212">
        <v>970729</v>
      </c>
      <c r="W212" t="s">
        <v>1396</v>
      </c>
      <c r="X212" t="s">
        <v>1397</v>
      </c>
      <c r="Z212" t="b">
        <f t="shared" si="15"/>
        <v>1</v>
      </c>
      <c r="AA212" t="b">
        <f t="shared" si="16"/>
        <v>1</v>
      </c>
      <c r="AB212" t="b">
        <f t="shared" si="17"/>
        <v>1</v>
      </c>
      <c r="AC212" t="b">
        <f t="shared" si="18"/>
        <v>1</v>
      </c>
      <c r="AD212" t="b">
        <f t="shared" si="19"/>
        <v>1</v>
      </c>
    </row>
    <row r="213" spans="1:30" x14ac:dyDescent="0.2">
      <c r="A213">
        <v>213</v>
      </c>
      <c r="B213" t="s">
        <v>293</v>
      </c>
      <c r="C213" t="s">
        <v>962</v>
      </c>
      <c r="D213" t="s">
        <v>1391</v>
      </c>
      <c r="E213">
        <v>694978</v>
      </c>
      <c r="F213">
        <v>694978</v>
      </c>
      <c r="G213" t="s">
        <v>1392</v>
      </c>
      <c r="H213" t="s">
        <v>1393</v>
      </c>
      <c r="I213">
        <v>800000</v>
      </c>
      <c r="J213">
        <v>800000</v>
      </c>
      <c r="K213" t="s">
        <v>1394</v>
      </c>
      <c r="L213" t="s">
        <v>1395</v>
      </c>
      <c r="M213">
        <v>744333</v>
      </c>
      <c r="N213">
        <v>744333</v>
      </c>
      <c r="O213" t="s">
        <v>1398</v>
      </c>
      <c r="P213" t="s">
        <v>1399</v>
      </c>
      <c r="Q213">
        <v>855983</v>
      </c>
      <c r="R213">
        <v>855983</v>
      </c>
      <c r="S213" t="s">
        <v>80</v>
      </c>
      <c r="T213" t="s">
        <v>81</v>
      </c>
      <c r="U213">
        <v>918243</v>
      </c>
      <c r="V213">
        <v>918243</v>
      </c>
      <c r="W213" t="s">
        <v>1396</v>
      </c>
      <c r="X213" t="s">
        <v>1397</v>
      </c>
      <c r="Z213" t="b">
        <f t="shared" si="15"/>
        <v>1</v>
      </c>
      <c r="AA213" t="b">
        <f t="shared" si="16"/>
        <v>1</v>
      </c>
      <c r="AB213" t="b">
        <f t="shared" si="17"/>
        <v>1</v>
      </c>
      <c r="AC213" t="b">
        <f t="shared" si="18"/>
        <v>1</v>
      </c>
      <c r="AD213" t="b">
        <f t="shared" si="19"/>
        <v>1</v>
      </c>
    </row>
    <row r="214" spans="1:30" x14ac:dyDescent="0.2">
      <c r="A214">
        <v>214</v>
      </c>
      <c r="B214" t="s">
        <v>294</v>
      </c>
      <c r="C214" t="s">
        <v>963</v>
      </c>
      <c r="D214" t="s">
        <v>1391</v>
      </c>
      <c r="E214">
        <v>923054</v>
      </c>
      <c r="F214">
        <v>923054</v>
      </c>
      <c r="G214" t="s">
        <v>1392</v>
      </c>
      <c r="H214" t="s">
        <v>1393</v>
      </c>
      <c r="I214">
        <v>850000</v>
      </c>
      <c r="J214">
        <v>850000</v>
      </c>
      <c r="K214" t="s">
        <v>1394</v>
      </c>
      <c r="L214" t="s">
        <v>1395</v>
      </c>
      <c r="M214">
        <v>988607</v>
      </c>
      <c r="N214">
        <v>988607</v>
      </c>
      <c r="O214" t="s">
        <v>1398</v>
      </c>
      <c r="P214" t="s">
        <v>1399</v>
      </c>
      <c r="Q214">
        <v>1136898</v>
      </c>
      <c r="R214">
        <v>1136898</v>
      </c>
      <c r="S214" t="s">
        <v>80</v>
      </c>
      <c r="T214" t="s">
        <v>81</v>
      </c>
      <c r="U214">
        <v>1219590</v>
      </c>
      <c r="V214">
        <v>1219590</v>
      </c>
      <c r="W214" t="s">
        <v>1396</v>
      </c>
      <c r="X214" t="s">
        <v>1397</v>
      </c>
      <c r="Z214" t="b">
        <f t="shared" si="15"/>
        <v>1</v>
      </c>
      <c r="AA214" t="b">
        <f t="shared" si="16"/>
        <v>1</v>
      </c>
      <c r="AB214" t="b">
        <f t="shared" si="17"/>
        <v>1</v>
      </c>
      <c r="AC214" t="b">
        <f t="shared" si="18"/>
        <v>1</v>
      </c>
      <c r="AD214" t="b">
        <f t="shared" si="19"/>
        <v>1</v>
      </c>
    </row>
    <row r="215" spans="1:30" x14ac:dyDescent="0.2">
      <c r="A215">
        <v>215</v>
      </c>
      <c r="B215" t="s">
        <v>295</v>
      </c>
      <c r="C215" t="s">
        <v>964</v>
      </c>
      <c r="D215" t="s">
        <v>1391</v>
      </c>
      <c r="E215">
        <v>1065952</v>
      </c>
      <c r="F215">
        <v>1065952</v>
      </c>
      <c r="G215" t="s">
        <v>1392</v>
      </c>
      <c r="H215" t="s">
        <v>1393</v>
      </c>
      <c r="I215">
        <v>850000</v>
      </c>
      <c r="J215">
        <v>850000</v>
      </c>
      <c r="K215" t="s">
        <v>1394</v>
      </c>
      <c r="L215" t="s">
        <v>1395</v>
      </c>
      <c r="M215">
        <v>1141653</v>
      </c>
      <c r="N215">
        <v>1141653</v>
      </c>
      <c r="O215" t="s">
        <v>1398</v>
      </c>
      <c r="P215" t="s">
        <v>1399</v>
      </c>
      <c r="Q215">
        <v>1312901</v>
      </c>
      <c r="R215">
        <v>1312901</v>
      </c>
      <c r="S215" t="s">
        <v>80</v>
      </c>
      <c r="T215" t="s">
        <v>81</v>
      </c>
      <c r="U215">
        <v>1408395</v>
      </c>
      <c r="V215">
        <v>1408395</v>
      </c>
      <c r="W215" t="s">
        <v>1396</v>
      </c>
      <c r="X215" t="s">
        <v>1397</v>
      </c>
      <c r="Z215" t="b">
        <f t="shared" si="15"/>
        <v>1</v>
      </c>
      <c r="AA215" t="b">
        <f t="shared" si="16"/>
        <v>1</v>
      </c>
      <c r="AB215" t="b">
        <f t="shared" si="17"/>
        <v>1</v>
      </c>
      <c r="AC215" t="b">
        <f t="shared" si="18"/>
        <v>1</v>
      </c>
      <c r="AD215" t="b">
        <f t="shared" si="19"/>
        <v>1</v>
      </c>
    </row>
    <row r="216" spans="1:30" x14ac:dyDescent="0.2">
      <c r="A216">
        <v>216</v>
      </c>
      <c r="B216" t="s">
        <v>296</v>
      </c>
      <c r="C216" t="s">
        <v>965</v>
      </c>
      <c r="D216" t="s">
        <v>1391</v>
      </c>
      <c r="E216">
        <v>972149</v>
      </c>
      <c r="F216">
        <v>972149</v>
      </c>
      <c r="G216" t="s">
        <v>1392</v>
      </c>
      <c r="H216" t="s">
        <v>1393</v>
      </c>
      <c r="I216">
        <v>950000</v>
      </c>
      <c r="J216">
        <v>950000</v>
      </c>
      <c r="K216" t="s">
        <v>1394</v>
      </c>
      <c r="L216" t="s">
        <v>1395</v>
      </c>
      <c r="M216">
        <v>1041189</v>
      </c>
      <c r="N216">
        <v>1041189</v>
      </c>
      <c r="O216" t="s">
        <v>1398</v>
      </c>
      <c r="P216" t="s">
        <v>1399</v>
      </c>
      <c r="Q216">
        <v>1197367</v>
      </c>
      <c r="R216">
        <v>1197367</v>
      </c>
      <c r="S216" t="s">
        <v>80</v>
      </c>
      <c r="T216" t="s">
        <v>81</v>
      </c>
      <c r="U216">
        <v>1284458</v>
      </c>
      <c r="V216">
        <v>1284458</v>
      </c>
      <c r="W216" t="s">
        <v>1396</v>
      </c>
      <c r="X216" t="s">
        <v>1397</v>
      </c>
      <c r="Z216" t="b">
        <f t="shared" si="15"/>
        <v>1</v>
      </c>
      <c r="AA216" t="b">
        <f t="shared" si="16"/>
        <v>1</v>
      </c>
      <c r="AB216" t="b">
        <f t="shared" si="17"/>
        <v>1</v>
      </c>
      <c r="AC216" t="b">
        <f t="shared" si="18"/>
        <v>1</v>
      </c>
      <c r="AD216" t="b">
        <f t="shared" si="19"/>
        <v>1</v>
      </c>
    </row>
    <row r="217" spans="1:30" x14ac:dyDescent="0.2">
      <c r="A217">
        <v>217</v>
      </c>
      <c r="B217" t="s">
        <v>297</v>
      </c>
      <c r="C217" t="s">
        <v>966</v>
      </c>
      <c r="D217" t="s">
        <v>1391</v>
      </c>
      <c r="E217">
        <v>406269</v>
      </c>
      <c r="F217">
        <v>406269</v>
      </c>
      <c r="G217" t="s">
        <v>1392</v>
      </c>
      <c r="H217" t="s">
        <v>1393</v>
      </c>
      <c r="I217">
        <v>960000</v>
      </c>
      <c r="J217">
        <v>960000</v>
      </c>
      <c r="K217" t="s">
        <v>1394</v>
      </c>
      <c r="L217" t="s">
        <v>1395</v>
      </c>
      <c r="M217">
        <v>434708</v>
      </c>
      <c r="N217">
        <v>434708</v>
      </c>
      <c r="O217" t="s">
        <v>1398</v>
      </c>
      <c r="P217" t="s">
        <v>1399</v>
      </c>
      <c r="Q217">
        <v>499914</v>
      </c>
      <c r="R217">
        <v>499914</v>
      </c>
      <c r="S217" t="s">
        <v>80</v>
      </c>
      <c r="T217" t="s">
        <v>81</v>
      </c>
      <c r="U217">
        <v>536275</v>
      </c>
      <c r="V217">
        <v>536275</v>
      </c>
      <c r="W217" t="s">
        <v>1396</v>
      </c>
      <c r="X217" t="s">
        <v>1397</v>
      </c>
      <c r="Z217" t="b">
        <f t="shared" si="15"/>
        <v>1</v>
      </c>
      <c r="AA217" t="b">
        <f t="shared" si="16"/>
        <v>1</v>
      </c>
      <c r="AB217" t="b">
        <f t="shared" si="17"/>
        <v>1</v>
      </c>
      <c r="AC217" t="b">
        <f t="shared" si="18"/>
        <v>1</v>
      </c>
      <c r="AD217" t="b">
        <f t="shared" si="19"/>
        <v>1</v>
      </c>
    </row>
    <row r="218" spans="1:30" x14ac:dyDescent="0.2">
      <c r="A218">
        <v>218</v>
      </c>
      <c r="B218" t="s">
        <v>298</v>
      </c>
      <c r="C218" t="s">
        <v>967</v>
      </c>
      <c r="D218" t="s">
        <v>1391</v>
      </c>
      <c r="E218">
        <v>433314</v>
      </c>
      <c r="F218">
        <v>433314</v>
      </c>
      <c r="G218" t="s">
        <v>1392</v>
      </c>
      <c r="H218" t="s">
        <v>1393</v>
      </c>
      <c r="I218">
        <v>450000</v>
      </c>
      <c r="J218">
        <v>450000</v>
      </c>
      <c r="K218" t="s">
        <v>1394</v>
      </c>
      <c r="L218" t="s">
        <v>1395</v>
      </c>
      <c r="M218">
        <v>464087</v>
      </c>
      <c r="N218">
        <v>464087</v>
      </c>
      <c r="O218" t="s">
        <v>1398</v>
      </c>
      <c r="P218" t="s">
        <v>1399</v>
      </c>
      <c r="Q218">
        <v>533700</v>
      </c>
      <c r="R218">
        <v>533700</v>
      </c>
      <c r="S218" t="s">
        <v>80</v>
      </c>
      <c r="T218" t="s">
        <v>81</v>
      </c>
      <c r="U218">
        <v>572518</v>
      </c>
      <c r="V218">
        <v>572518</v>
      </c>
      <c r="W218" t="s">
        <v>1396</v>
      </c>
      <c r="X218" t="s">
        <v>1397</v>
      </c>
      <c r="Z218" t="b">
        <f t="shared" si="15"/>
        <v>1</v>
      </c>
      <c r="AA218" t="b">
        <f t="shared" si="16"/>
        <v>1</v>
      </c>
      <c r="AB218" t="b">
        <f t="shared" si="17"/>
        <v>1</v>
      </c>
      <c r="AC218" t="b">
        <f t="shared" si="18"/>
        <v>1</v>
      </c>
      <c r="AD218" t="b">
        <f t="shared" si="19"/>
        <v>1</v>
      </c>
    </row>
    <row r="219" spans="1:30" x14ac:dyDescent="0.2">
      <c r="A219">
        <v>219</v>
      </c>
      <c r="B219" t="s">
        <v>299</v>
      </c>
      <c r="C219" t="s">
        <v>968</v>
      </c>
      <c r="D219" t="s">
        <v>1391</v>
      </c>
      <c r="E219">
        <v>52914</v>
      </c>
      <c r="F219">
        <v>52914</v>
      </c>
      <c r="G219" t="s">
        <v>1392</v>
      </c>
      <c r="H219" t="s">
        <v>1393</v>
      </c>
      <c r="I219">
        <v>100000</v>
      </c>
      <c r="J219">
        <v>100000</v>
      </c>
      <c r="K219" t="s">
        <v>1394</v>
      </c>
      <c r="L219" t="s">
        <v>1395</v>
      </c>
      <c r="M219">
        <v>56671</v>
      </c>
      <c r="N219">
        <v>56671</v>
      </c>
      <c r="O219" t="s">
        <v>1398</v>
      </c>
      <c r="P219" t="s">
        <v>1399</v>
      </c>
      <c r="Q219">
        <v>65172</v>
      </c>
      <c r="R219">
        <v>65172</v>
      </c>
      <c r="S219" t="s">
        <v>80</v>
      </c>
      <c r="T219" t="s">
        <v>81</v>
      </c>
      <c r="U219">
        <v>69912</v>
      </c>
      <c r="V219">
        <v>69912</v>
      </c>
      <c r="W219" t="s">
        <v>1396</v>
      </c>
      <c r="X219" t="s">
        <v>1397</v>
      </c>
      <c r="Z219" t="b">
        <f t="shared" si="15"/>
        <v>1</v>
      </c>
      <c r="AA219" t="b">
        <f t="shared" si="16"/>
        <v>1</v>
      </c>
      <c r="AB219" t="b">
        <f t="shared" si="17"/>
        <v>1</v>
      </c>
      <c r="AC219" t="b">
        <f t="shared" si="18"/>
        <v>1</v>
      </c>
      <c r="AD219" t="b">
        <f t="shared" si="19"/>
        <v>1</v>
      </c>
    </row>
    <row r="220" spans="1:30" x14ac:dyDescent="0.2">
      <c r="A220">
        <v>220</v>
      </c>
      <c r="B220" t="s">
        <v>300</v>
      </c>
      <c r="C220" t="s">
        <v>969</v>
      </c>
      <c r="D220" t="s">
        <v>1391</v>
      </c>
      <c r="E220">
        <v>61789</v>
      </c>
      <c r="F220">
        <v>61789</v>
      </c>
      <c r="G220" t="s">
        <v>1392</v>
      </c>
      <c r="H220" t="s">
        <v>1393</v>
      </c>
      <c r="I220">
        <v>1600000</v>
      </c>
      <c r="J220">
        <v>1600000</v>
      </c>
      <c r="K220" t="s">
        <v>1394</v>
      </c>
      <c r="L220" t="s">
        <v>1395</v>
      </c>
      <c r="M220">
        <v>66114</v>
      </c>
      <c r="N220">
        <v>66114</v>
      </c>
      <c r="O220" t="s">
        <v>1398</v>
      </c>
      <c r="P220" t="s">
        <v>1399</v>
      </c>
      <c r="Q220">
        <v>76031</v>
      </c>
      <c r="R220">
        <v>76031</v>
      </c>
      <c r="S220" t="s">
        <v>80</v>
      </c>
      <c r="T220" t="s">
        <v>81</v>
      </c>
      <c r="U220">
        <v>81562</v>
      </c>
      <c r="V220">
        <v>81562</v>
      </c>
      <c r="W220" t="s">
        <v>1396</v>
      </c>
      <c r="X220" t="s">
        <v>1397</v>
      </c>
      <c r="Z220" t="b">
        <f t="shared" si="15"/>
        <v>1</v>
      </c>
      <c r="AA220" t="b">
        <f t="shared" si="16"/>
        <v>1</v>
      </c>
      <c r="AB220" t="b">
        <f t="shared" si="17"/>
        <v>1</v>
      </c>
      <c r="AC220" t="b">
        <f t="shared" si="18"/>
        <v>1</v>
      </c>
      <c r="AD220" t="b">
        <f t="shared" si="19"/>
        <v>1</v>
      </c>
    </row>
    <row r="221" spans="1:30" x14ac:dyDescent="0.2">
      <c r="A221">
        <v>221</v>
      </c>
      <c r="B221" t="s">
        <v>301</v>
      </c>
      <c r="C221" t="s">
        <v>970</v>
      </c>
      <c r="D221" t="s">
        <v>1391</v>
      </c>
      <c r="E221">
        <v>441597</v>
      </c>
      <c r="F221">
        <v>441597</v>
      </c>
      <c r="G221" t="s">
        <v>1392</v>
      </c>
      <c r="H221" t="s">
        <v>1393</v>
      </c>
      <c r="I221">
        <v>1500000</v>
      </c>
      <c r="J221">
        <v>1500000</v>
      </c>
      <c r="K221" t="s">
        <v>1394</v>
      </c>
      <c r="L221" t="s">
        <v>1395</v>
      </c>
      <c r="M221">
        <v>472508</v>
      </c>
      <c r="N221">
        <v>472508</v>
      </c>
      <c r="O221" t="s">
        <v>1398</v>
      </c>
      <c r="P221" t="s">
        <v>1399</v>
      </c>
      <c r="Q221">
        <v>543385</v>
      </c>
      <c r="R221">
        <v>543385</v>
      </c>
      <c r="S221" t="s">
        <v>80</v>
      </c>
      <c r="T221" t="s">
        <v>81</v>
      </c>
      <c r="U221">
        <v>582908</v>
      </c>
      <c r="V221">
        <v>582908</v>
      </c>
      <c r="W221" t="s">
        <v>1396</v>
      </c>
      <c r="X221" t="s">
        <v>1397</v>
      </c>
      <c r="Z221" t="b">
        <f t="shared" si="15"/>
        <v>1</v>
      </c>
      <c r="AA221" t="b">
        <f t="shared" si="16"/>
        <v>1</v>
      </c>
      <c r="AB221" t="b">
        <f t="shared" si="17"/>
        <v>1</v>
      </c>
      <c r="AC221" t="b">
        <f t="shared" si="18"/>
        <v>1</v>
      </c>
      <c r="AD221" t="b">
        <f t="shared" si="19"/>
        <v>1</v>
      </c>
    </row>
    <row r="222" spans="1:30" x14ac:dyDescent="0.2">
      <c r="A222">
        <v>222</v>
      </c>
      <c r="B222" t="s">
        <v>302</v>
      </c>
      <c r="C222" t="s">
        <v>971</v>
      </c>
      <c r="D222" t="s">
        <v>1391</v>
      </c>
      <c r="E222">
        <v>706555</v>
      </c>
      <c r="F222">
        <v>706555</v>
      </c>
      <c r="G222" t="s">
        <v>1392</v>
      </c>
      <c r="H222" t="s">
        <v>1393</v>
      </c>
      <c r="I222">
        <v>1400000</v>
      </c>
      <c r="J222">
        <v>1400000</v>
      </c>
      <c r="K222" t="s">
        <v>1394</v>
      </c>
      <c r="L222" t="s">
        <v>1395</v>
      </c>
      <c r="M222">
        <v>756013</v>
      </c>
      <c r="N222">
        <v>756013</v>
      </c>
      <c r="O222" t="s">
        <v>1398</v>
      </c>
      <c r="P222" t="s">
        <v>1399</v>
      </c>
      <c r="Q222">
        <v>869415</v>
      </c>
      <c r="R222">
        <v>869415</v>
      </c>
      <c r="S222" t="s">
        <v>80</v>
      </c>
      <c r="T222" t="s">
        <v>81</v>
      </c>
      <c r="U222">
        <v>932652</v>
      </c>
      <c r="V222">
        <v>932652</v>
      </c>
      <c r="W222" t="s">
        <v>1396</v>
      </c>
      <c r="X222" t="s">
        <v>1397</v>
      </c>
      <c r="Z222" t="b">
        <f t="shared" si="15"/>
        <v>1</v>
      </c>
      <c r="AA222" t="b">
        <f t="shared" si="16"/>
        <v>1</v>
      </c>
      <c r="AB222" t="b">
        <f t="shared" si="17"/>
        <v>1</v>
      </c>
      <c r="AC222" t="b">
        <f t="shared" si="18"/>
        <v>1</v>
      </c>
      <c r="AD222" t="b">
        <f t="shared" si="19"/>
        <v>1</v>
      </c>
    </row>
    <row r="223" spans="1:30" x14ac:dyDescent="0.2">
      <c r="A223">
        <v>223</v>
      </c>
      <c r="B223" t="s">
        <v>303</v>
      </c>
      <c r="C223" t="s">
        <v>972</v>
      </c>
      <c r="D223" t="s">
        <v>1391</v>
      </c>
      <c r="E223">
        <v>971513</v>
      </c>
      <c r="F223">
        <v>971513</v>
      </c>
      <c r="G223" t="s">
        <v>1392</v>
      </c>
      <c r="H223" t="s">
        <v>1393</v>
      </c>
      <c r="I223">
        <v>1300000</v>
      </c>
      <c r="J223">
        <v>1300000</v>
      </c>
      <c r="K223" t="s">
        <v>1394</v>
      </c>
      <c r="L223" t="s">
        <v>1395</v>
      </c>
      <c r="M223">
        <v>1039518</v>
      </c>
      <c r="N223">
        <v>1039518</v>
      </c>
      <c r="O223" t="s">
        <v>1398</v>
      </c>
      <c r="P223" t="s">
        <v>1399</v>
      </c>
      <c r="Q223">
        <v>1195446</v>
      </c>
      <c r="R223">
        <v>1195446</v>
      </c>
      <c r="S223" t="s">
        <v>80</v>
      </c>
      <c r="T223" t="s">
        <v>81</v>
      </c>
      <c r="U223">
        <v>1282397</v>
      </c>
      <c r="V223">
        <v>1282397</v>
      </c>
      <c r="W223" t="s">
        <v>1396</v>
      </c>
      <c r="X223" t="s">
        <v>1397</v>
      </c>
      <c r="Z223" t="b">
        <f t="shared" si="15"/>
        <v>1</v>
      </c>
      <c r="AA223" t="b">
        <f t="shared" si="16"/>
        <v>1</v>
      </c>
      <c r="AB223" t="b">
        <f t="shared" si="17"/>
        <v>1</v>
      </c>
      <c r="AC223" t="b">
        <f t="shared" si="18"/>
        <v>1</v>
      </c>
      <c r="AD223" t="b">
        <f t="shared" si="19"/>
        <v>1</v>
      </c>
    </row>
    <row r="224" spans="1:30" x14ac:dyDescent="0.2">
      <c r="A224">
        <v>224</v>
      </c>
      <c r="B224" t="s">
        <v>304</v>
      </c>
      <c r="C224" t="s">
        <v>973</v>
      </c>
      <c r="D224" t="s">
        <v>1391</v>
      </c>
      <c r="E224">
        <v>706555</v>
      </c>
      <c r="F224">
        <v>706555</v>
      </c>
      <c r="G224" t="s">
        <v>1392</v>
      </c>
      <c r="H224" t="s">
        <v>1393</v>
      </c>
      <c r="I224">
        <v>500000</v>
      </c>
      <c r="J224">
        <v>500000</v>
      </c>
      <c r="K224" t="s">
        <v>1394</v>
      </c>
      <c r="L224" t="s">
        <v>1395</v>
      </c>
      <c r="M224">
        <v>66177</v>
      </c>
      <c r="N224">
        <v>66177</v>
      </c>
      <c r="O224" t="s">
        <v>1398</v>
      </c>
      <c r="P224" t="s">
        <v>1399</v>
      </c>
      <c r="Q224">
        <v>76104</v>
      </c>
      <c r="R224">
        <v>76104</v>
      </c>
      <c r="S224" t="s">
        <v>80</v>
      </c>
      <c r="T224" t="s">
        <v>81</v>
      </c>
      <c r="U224">
        <v>81639</v>
      </c>
      <c r="V224">
        <v>81639</v>
      </c>
      <c r="W224" t="s">
        <v>1396</v>
      </c>
      <c r="X224" t="s">
        <v>1397</v>
      </c>
      <c r="Z224" t="b">
        <f t="shared" si="15"/>
        <v>1</v>
      </c>
      <c r="AA224" t="b">
        <f t="shared" si="16"/>
        <v>1</v>
      </c>
      <c r="AB224" t="b">
        <f t="shared" si="17"/>
        <v>1</v>
      </c>
      <c r="AC224" t="b">
        <f t="shared" si="18"/>
        <v>1</v>
      </c>
      <c r="AD224" t="b">
        <f t="shared" si="19"/>
        <v>1</v>
      </c>
    </row>
    <row r="225" spans="1:30" x14ac:dyDescent="0.2">
      <c r="A225">
        <v>225</v>
      </c>
      <c r="B225" t="s">
        <v>305</v>
      </c>
      <c r="C225" t="s">
        <v>974</v>
      </c>
      <c r="D225" t="s">
        <v>1391</v>
      </c>
      <c r="E225">
        <v>57559</v>
      </c>
      <c r="F225">
        <v>57559</v>
      </c>
      <c r="G225" t="s">
        <v>1392</v>
      </c>
      <c r="H225" t="s">
        <v>1393</v>
      </c>
      <c r="I225">
        <v>700000</v>
      </c>
      <c r="J225">
        <v>700000</v>
      </c>
      <c r="K225" t="s">
        <v>1394</v>
      </c>
      <c r="L225" t="s">
        <v>1395</v>
      </c>
      <c r="M225">
        <v>61646</v>
      </c>
      <c r="N225">
        <v>61646</v>
      </c>
      <c r="O225" t="s">
        <v>1398</v>
      </c>
      <c r="P225" t="s">
        <v>1399</v>
      </c>
      <c r="Q225">
        <v>70893</v>
      </c>
      <c r="R225">
        <v>70893</v>
      </c>
      <c r="S225" t="s">
        <v>80</v>
      </c>
      <c r="T225" t="s">
        <v>81</v>
      </c>
      <c r="U225">
        <v>76050</v>
      </c>
      <c r="V225">
        <v>76050</v>
      </c>
      <c r="W225" t="s">
        <v>1396</v>
      </c>
      <c r="X225" t="s">
        <v>1397</v>
      </c>
      <c r="Z225" t="b">
        <f t="shared" si="15"/>
        <v>1</v>
      </c>
      <c r="AA225" t="b">
        <f t="shared" si="16"/>
        <v>1</v>
      </c>
      <c r="AB225" t="b">
        <f t="shared" si="17"/>
        <v>1</v>
      </c>
      <c r="AC225" t="b">
        <f t="shared" si="18"/>
        <v>1</v>
      </c>
      <c r="AD225" t="b">
        <f t="shared" si="19"/>
        <v>1</v>
      </c>
    </row>
    <row r="226" spans="1:30" x14ac:dyDescent="0.2">
      <c r="A226">
        <v>226</v>
      </c>
      <c r="B226" t="s">
        <v>306</v>
      </c>
      <c r="C226" t="s">
        <v>975</v>
      </c>
      <c r="D226" t="s">
        <v>1391</v>
      </c>
      <c r="E226">
        <v>53958</v>
      </c>
      <c r="F226">
        <v>53958</v>
      </c>
      <c r="G226" t="s">
        <v>1392</v>
      </c>
      <c r="H226" t="s">
        <v>1393</v>
      </c>
      <c r="I226">
        <v>250000</v>
      </c>
      <c r="J226">
        <v>250000</v>
      </c>
      <c r="K226" t="s">
        <v>1394</v>
      </c>
      <c r="L226" t="s">
        <v>1395</v>
      </c>
      <c r="M226">
        <v>57790</v>
      </c>
      <c r="N226">
        <v>57790</v>
      </c>
      <c r="O226" t="s">
        <v>1398</v>
      </c>
      <c r="P226" t="s">
        <v>1399</v>
      </c>
      <c r="Q226">
        <v>66458</v>
      </c>
      <c r="R226">
        <v>66458</v>
      </c>
      <c r="S226" t="s">
        <v>80</v>
      </c>
      <c r="T226" t="s">
        <v>81</v>
      </c>
      <c r="U226">
        <v>71292</v>
      </c>
      <c r="V226">
        <v>71292</v>
      </c>
      <c r="W226" t="s">
        <v>1396</v>
      </c>
      <c r="X226" t="s">
        <v>1397</v>
      </c>
      <c r="Z226" t="b">
        <f t="shared" si="15"/>
        <v>1</v>
      </c>
      <c r="AA226" t="b">
        <f t="shared" si="16"/>
        <v>1</v>
      </c>
      <c r="AB226" t="b">
        <f t="shared" si="17"/>
        <v>1</v>
      </c>
      <c r="AC226" t="b">
        <f t="shared" si="18"/>
        <v>1</v>
      </c>
      <c r="AD226" t="b">
        <f t="shared" si="19"/>
        <v>1</v>
      </c>
    </row>
    <row r="227" spans="1:30" x14ac:dyDescent="0.2">
      <c r="A227">
        <v>227</v>
      </c>
      <c r="B227" t="s">
        <v>307</v>
      </c>
      <c r="C227" t="s">
        <v>976</v>
      </c>
      <c r="D227" t="s">
        <v>1391</v>
      </c>
      <c r="E227">
        <v>32572</v>
      </c>
      <c r="F227">
        <v>32572</v>
      </c>
      <c r="G227" t="s">
        <v>1392</v>
      </c>
      <c r="H227" t="s">
        <v>1393</v>
      </c>
      <c r="I227">
        <v>30000</v>
      </c>
      <c r="J227">
        <v>30000</v>
      </c>
      <c r="K227" t="s">
        <v>1394</v>
      </c>
      <c r="L227" t="s">
        <v>1395</v>
      </c>
      <c r="M227">
        <v>34886</v>
      </c>
      <c r="N227">
        <v>34886</v>
      </c>
      <c r="O227" t="s">
        <v>1398</v>
      </c>
      <c r="P227" t="s">
        <v>1399</v>
      </c>
      <c r="Q227">
        <v>40118</v>
      </c>
      <c r="R227">
        <v>40118</v>
      </c>
      <c r="S227" t="s">
        <v>80</v>
      </c>
      <c r="T227" t="s">
        <v>81</v>
      </c>
      <c r="U227">
        <v>43036</v>
      </c>
      <c r="V227">
        <v>43036</v>
      </c>
      <c r="W227" t="s">
        <v>1396</v>
      </c>
      <c r="X227" t="s">
        <v>1397</v>
      </c>
      <c r="Z227" t="b">
        <f t="shared" si="15"/>
        <v>1</v>
      </c>
      <c r="AA227" t="b">
        <f t="shared" si="16"/>
        <v>1</v>
      </c>
      <c r="AB227" t="b">
        <f t="shared" si="17"/>
        <v>1</v>
      </c>
      <c r="AC227" t="b">
        <f t="shared" si="18"/>
        <v>1</v>
      </c>
      <c r="AD227" t="b">
        <f t="shared" si="19"/>
        <v>1</v>
      </c>
    </row>
    <row r="228" spans="1:30" x14ac:dyDescent="0.2">
      <c r="A228">
        <v>228</v>
      </c>
      <c r="B228" t="s">
        <v>308</v>
      </c>
      <c r="C228" t="s">
        <v>977</v>
      </c>
      <c r="D228" t="s">
        <v>1391</v>
      </c>
      <c r="E228">
        <v>26086</v>
      </c>
      <c r="F228">
        <v>26086</v>
      </c>
      <c r="G228" t="s">
        <v>1392</v>
      </c>
      <c r="H228" t="s">
        <v>1393</v>
      </c>
      <c r="I228">
        <v>20000</v>
      </c>
      <c r="J228">
        <v>20000</v>
      </c>
      <c r="K228" t="s">
        <v>1394</v>
      </c>
      <c r="L228" t="s">
        <v>1395</v>
      </c>
      <c r="M228">
        <v>27939</v>
      </c>
      <c r="N228">
        <v>27939</v>
      </c>
      <c r="O228" t="s">
        <v>1398</v>
      </c>
      <c r="P228" t="s">
        <v>1399</v>
      </c>
      <c r="Q228">
        <v>32129</v>
      </c>
      <c r="R228">
        <v>32129</v>
      </c>
      <c r="S228" t="s">
        <v>80</v>
      </c>
      <c r="T228" t="s">
        <v>81</v>
      </c>
      <c r="U228">
        <v>34466</v>
      </c>
      <c r="V228">
        <v>34466</v>
      </c>
      <c r="W228" t="s">
        <v>1396</v>
      </c>
      <c r="X228" t="s">
        <v>1397</v>
      </c>
      <c r="Z228" t="b">
        <f t="shared" si="15"/>
        <v>1</v>
      </c>
      <c r="AA228" t="b">
        <f t="shared" si="16"/>
        <v>1</v>
      </c>
      <c r="AB228" t="b">
        <f t="shared" si="17"/>
        <v>1</v>
      </c>
      <c r="AC228" t="b">
        <f t="shared" si="18"/>
        <v>1</v>
      </c>
      <c r="AD228" t="b">
        <f t="shared" si="19"/>
        <v>1</v>
      </c>
    </row>
    <row r="229" spans="1:30" x14ac:dyDescent="0.2">
      <c r="A229">
        <v>229</v>
      </c>
      <c r="B229" t="s">
        <v>309</v>
      </c>
      <c r="C229" t="s">
        <v>978</v>
      </c>
      <c r="D229" t="s">
        <v>1391</v>
      </c>
      <c r="E229">
        <v>37084</v>
      </c>
      <c r="F229">
        <v>37084</v>
      </c>
      <c r="G229" t="s">
        <v>1392</v>
      </c>
      <c r="H229" t="s">
        <v>1393</v>
      </c>
      <c r="I229">
        <v>20000</v>
      </c>
      <c r="J229">
        <v>20000</v>
      </c>
      <c r="K229" t="s">
        <v>1394</v>
      </c>
      <c r="L229" t="s">
        <v>1395</v>
      </c>
      <c r="M229">
        <v>39717</v>
      </c>
      <c r="N229">
        <v>39717</v>
      </c>
      <c r="O229" t="s">
        <v>1398</v>
      </c>
      <c r="P229" t="s">
        <v>1399</v>
      </c>
      <c r="Q229">
        <v>45674</v>
      </c>
      <c r="R229">
        <v>45674</v>
      </c>
      <c r="S229" t="s">
        <v>80</v>
      </c>
      <c r="T229" t="s">
        <v>81</v>
      </c>
      <c r="U229">
        <v>48996</v>
      </c>
      <c r="V229">
        <v>48996</v>
      </c>
      <c r="W229" t="s">
        <v>1396</v>
      </c>
      <c r="X229" t="s">
        <v>1397</v>
      </c>
      <c r="Z229" t="b">
        <f t="shared" si="15"/>
        <v>1</v>
      </c>
      <c r="AA229" t="b">
        <f t="shared" si="16"/>
        <v>1</v>
      </c>
      <c r="AB229" t="b">
        <f t="shared" si="17"/>
        <v>1</v>
      </c>
      <c r="AC229" t="b">
        <f t="shared" si="18"/>
        <v>1</v>
      </c>
      <c r="AD229" t="b">
        <f t="shared" si="19"/>
        <v>1</v>
      </c>
    </row>
    <row r="230" spans="1:30" x14ac:dyDescent="0.2">
      <c r="A230">
        <v>230</v>
      </c>
      <c r="B230" t="s">
        <v>310</v>
      </c>
      <c r="C230" t="s">
        <v>979</v>
      </c>
      <c r="D230" t="s">
        <v>1391</v>
      </c>
      <c r="E230">
        <v>441597</v>
      </c>
      <c r="F230">
        <v>441597</v>
      </c>
      <c r="G230" t="s">
        <v>1392</v>
      </c>
      <c r="H230" t="s">
        <v>1393</v>
      </c>
      <c r="I230">
        <v>550000</v>
      </c>
      <c r="J230">
        <v>550000</v>
      </c>
      <c r="K230" t="s">
        <v>1394</v>
      </c>
      <c r="L230" t="s">
        <v>1395</v>
      </c>
      <c r="M230">
        <v>472508</v>
      </c>
      <c r="N230">
        <v>472508</v>
      </c>
      <c r="O230" t="s">
        <v>1398</v>
      </c>
      <c r="P230" t="s">
        <v>1399</v>
      </c>
      <c r="Q230">
        <v>543385</v>
      </c>
      <c r="R230">
        <v>543385</v>
      </c>
      <c r="S230" t="s">
        <v>80</v>
      </c>
      <c r="T230" t="s">
        <v>81</v>
      </c>
      <c r="U230">
        <v>582908</v>
      </c>
      <c r="V230">
        <v>582908</v>
      </c>
      <c r="W230" t="s">
        <v>1396</v>
      </c>
      <c r="X230" t="s">
        <v>1397</v>
      </c>
      <c r="Z230" t="b">
        <f t="shared" si="15"/>
        <v>1</v>
      </c>
      <c r="AA230" t="b">
        <f t="shared" si="16"/>
        <v>1</v>
      </c>
      <c r="AB230" t="b">
        <f t="shared" si="17"/>
        <v>1</v>
      </c>
      <c r="AC230" t="b">
        <f t="shared" si="18"/>
        <v>1</v>
      </c>
      <c r="AD230" t="b">
        <f t="shared" si="19"/>
        <v>1</v>
      </c>
    </row>
    <row r="231" spans="1:30" x14ac:dyDescent="0.2">
      <c r="A231">
        <v>231</v>
      </c>
      <c r="B231" t="s">
        <v>311</v>
      </c>
      <c r="C231" t="s">
        <v>980</v>
      </c>
      <c r="D231" t="s">
        <v>1391</v>
      </c>
      <c r="E231">
        <v>121928</v>
      </c>
      <c r="F231">
        <v>121928</v>
      </c>
      <c r="G231" t="s">
        <v>1392</v>
      </c>
      <c r="H231" t="s">
        <v>1393</v>
      </c>
      <c r="I231">
        <v>400000</v>
      </c>
      <c r="J231">
        <v>400000</v>
      </c>
      <c r="K231" t="s">
        <v>1394</v>
      </c>
      <c r="L231" t="s">
        <v>1395</v>
      </c>
      <c r="M231">
        <v>130588</v>
      </c>
      <c r="N231">
        <v>130588</v>
      </c>
      <c r="O231" t="s">
        <v>1398</v>
      </c>
      <c r="P231" t="s">
        <v>1399</v>
      </c>
      <c r="Q231">
        <v>150176</v>
      </c>
      <c r="R231">
        <v>150176</v>
      </c>
      <c r="S231" t="s">
        <v>80</v>
      </c>
      <c r="T231" t="s">
        <v>81</v>
      </c>
      <c r="U231">
        <v>161099</v>
      </c>
      <c r="V231">
        <v>161099</v>
      </c>
      <c r="W231" t="s">
        <v>1396</v>
      </c>
      <c r="X231" t="s">
        <v>1397</v>
      </c>
      <c r="Z231" t="b">
        <f t="shared" si="15"/>
        <v>1</v>
      </c>
      <c r="AA231" t="b">
        <f t="shared" si="16"/>
        <v>1</v>
      </c>
      <c r="AB231" t="b">
        <f t="shared" si="17"/>
        <v>1</v>
      </c>
      <c r="AC231" t="b">
        <f t="shared" si="18"/>
        <v>1</v>
      </c>
      <c r="AD231" t="b">
        <f t="shared" si="19"/>
        <v>1</v>
      </c>
    </row>
    <row r="232" spans="1:30" x14ac:dyDescent="0.2">
      <c r="A232">
        <v>232</v>
      </c>
      <c r="B232" t="s">
        <v>312</v>
      </c>
      <c r="C232" t="s">
        <v>981</v>
      </c>
      <c r="D232" t="s">
        <v>1391</v>
      </c>
      <c r="E232">
        <v>30203</v>
      </c>
      <c r="F232">
        <v>30203</v>
      </c>
      <c r="G232" t="s">
        <v>1392</v>
      </c>
      <c r="H232" t="s">
        <v>1393</v>
      </c>
      <c r="I232">
        <v>100000</v>
      </c>
      <c r="J232">
        <v>100000</v>
      </c>
      <c r="K232" t="s">
        <v>1394</v>
      </c>
      <c r="L232" t="s">
        <v>1395</v>
      </c>
      <c r="M232">
        <v>32347</v>
      </c>
      <c r="N232">
        <v>32347</v>
      </c>
      <c r="O232" t="s">
        <v>1398</v>
      </c>
      <c r="P232" t="s">
        <v>1399</v>
      </c>
      <c r="Q232">
        <v>37199</v>
      </c>
      <c r="R232">
        <v>37199</v>
      </c>
      <c r="S232" t="s">
        <v>80</v>
      </c>
      <c r="T232" t="s">
        <v>81</v>
      </c>
      <c r="U232">
        <v>39905</v>
      </c>
      <c r="V232">
        <v>39905</v>
      </c>
      <c r="W232" t="s">
        <v>1396</v>
      </c>
      <c r="X232" t="s">
        <v>1397</v>
      </c>
      <c r="Z232" t="b">
        <f t="shared" si="15"/>
        <v>1</v>
      </c>
      <c r="AA232" t="b">
        <f t="shared" si="16"/>
        <v>1</v>
      </c>
      <c r="AB232" t="b">
        <f t="shared" si="17"/>
        <v>1</v>
      </c>
      <c r="AC232" t="b">
        <f t="shared" si="18"/>
        <v>1</v>
      </c>
      <c r="AD232" t="b">
        <f t="shared" si="19"/>
        <v>1</v>
      </c>
    </row>
    <row r="233" spans="1:30" x14ac:dyDescent="0.2">
      <c r="A233">
        <v>233</v>
      </c>
      <c r="B233" t="s">
        <v>313</v>
      </c>
      <c r="C233" t="s">
        <v>982</v>
      </c>
      <c r="D233" t="s">
        <v>1391</v>
      </c>
      <c r="E233">
        <v>55076</v>
      </c>
      <c r="F233">
        <v>55076</v>
      </c>
      <c r="G233" t="s">
        <v>1392</v>
      </c>
      <c r="H233" t="s">
        <v>1393</v>
      </c>
      <c r="I233">
        <v>150000</v>
      </c>
      <c r="J233">
        <v>150000</v>
      </c>
      <c r="K233" t="s">
        <v>1394</v>
      </c>
      <c r="L233" t="s">
        <v>1395</v>
      </c>
      <c r="M233">
        <v>58988</v>
      </c>
      <c r="N233">
        <v>58988</v>
      </c>
      <c r="O233" t="s">
        <v>1398</v>
      </c>
      <c r="P233" t="s">
        <v>1399</v>
      </c>
      <c r="Q233">
        <v>67836</v>
      </c>
      <c r="R233">
        <v>67836</v>
      </c>
      <c r="S233" t="s">
        <v>80</v>
      </c>
      <c r="T233" t="s">
        <v>81</v>
      </c>
      <c r="U233">
        <v>72770</v>
      </c>
      <c r="V233">
        <v>72770</v>
      </c>
      <c r="W233" t="s">
        <v>1396</v>
      </c>
      <c r="X233" t="s">
        <v>1397</v>
      </c>
      <c r="Z233" t="b">
        <f t="shared" si="15"/>
        <v>1</v>
      </c>
      <c r="AA233" t="b">
        <f t="shared" si="16"/>
        <v>1</v>
      </c>
      <c r="AB233" t="b">
        <f t="shared" si="17"/>
        <v>1</v>
      </c>
      <c r="AC233" t="b">
        <f t="shared" si="18"/>
        <v>1</v>
      </c>
      <c r="AD233" t="b">
        <f t="shared" si="19"/>
        <v>1</v>
      </c>
    </row>
    <row r="234" spans="1:30" x14ac:dyDescent="0.2">
      <c r="A234">
        <v>234</v>
      </c>
      <c r="B234" t="s">
        <v>314</v>
      </c>
      <c r="C234" t="s">
        <v>983</v>
      </c>
      <c r="D234" t="s">
        <v>1391</v>
      </c>
      <c r="E234">
        <v>51762</v>
      </c>
      <c r="F234">
        <v>51762</v>
      </c>
      <c r="G234" t="s">
        <v>1392</v>
      </c>
      <c r="H234" t="s">
        <v>1393</v>
      </c>
      <c r="I234">
        <v>140000</v>
      </c>
      <c r="J234">
        <v>140000</v>
      </c>
      <c r="K234" t="s">
        <v>1394</v>
      </c>
      <c r="L234" t="s">
        <v>1395</v>
      </c>
      <c r="M234">
        <v>55439</v>
      </c>
      <c r="N234">
        <v>55439</v>
      </c>
      <c r="O234" t="s">
        <v>1398</v>
      </c>
      <c r="P234" t="s">
        <v>1399</v>
      </c>
      <c r="Q234">
        <v>63754</v>
      </c>
      <c r="R234">
        <v>63754</v>
      </c>
      <c r="S234" t="s">
        <v>80</v>
      </c>
      <c r="T234" t="s">
        <v>81</v>
      </c>
      <c r="U234">
        <v>68392</v>
      </c>
      <c r="V234">
        <v>68392</v>
      </c>
      <c r="W234" t="s">
        <v>1396</v>
      </c>
      <c r="X234" t="s">
        <v>1397</v>
      </c>
      <c r="Z234" t="b">
        <f t="shared" si="15"/>
        <v>1</v>
      </c>
      <c r="AA234" t="b">
        <f t="shared" si="16"/>
        <v>1</v>
      </c>
      <c r="AB234" t="b">
        <f t="shared" si="17"/>
        <v>1</v>
      </c>
      <c r="AC234" t="b">
        <f t="shared" si="18"/>
        <v>1</v>
      </c>
      <c r="AD234" t="b">
        <f t="shared" si="19"/>
        <v>1</v>
      </c>
    </row>
    <row r="235" spans="1:30" x14ac:dyDescent="0.2">
      <c r="A235">
        <v>235</v>
      </c>
      <c r="B235" t="s">
        <v>315</v>
      </c>
      <c r="C235" t="s">
        <v>984</v>
      </c>
      <c r="D235" t="s">
        <v>1391</v>
      </c>
      <c r="E235">
        <v>85883</v>
      </c>
      <c r="F235">
        <v>85883</v>
      </c>
      <c r="G235" t="s">
        <v>1392</v>
      </c>
      <c r="H235" t="s">
        <v>1393</v>
      </c>
      <c r="I235">
        <v>200000</v>
      </c>
      <c r="J235">
        <v>200000</v>
      </c>
      <c r="K235" t="s">
        <v>1394</v>
      </c>
      <c r="L235" t="s">
        <v>1395</v>
      </c>
      <c r="M235">
        <v>91982</v>
      </c>
      <c r="N235">
        <v>91982</v>
      </c>
      <c r="O235" t="s">
        <v>1398</v>
      </c>
      <c r="P235" t="s">
        <v>1399</v>
      </c>
      <c r="Q235">
        <v>105780</v>
      </c>
      <c r="R235">
        <v>105780</v>
      </c>
      <c r="S235" t="s">
        <v>80</v>
      </c>
      <c r="T235" t="s">
        <v>81</v>
      </c>
      <c r="U235">
        <v>113473</v>
      </c>
      <c r="V235">
        <v>113473</v>
      </c>
      <c r="W235" t="s">
        <v>1396</v>
      </c>
      <c r="X235" t="s">
        <v>1397</v>
      </c>
      <c r="Z235" t="b">
        <f t="shared" si="15"/>
        <v>1</v>
      </c>
      <c r="AA235" t="b">
        <f t="shared" si="16"/>
        <v>1</v>
      </c>
      <c r="AB235" t="b">
        <f t="shared" si="17"/>
        <v>1</v>
      </c>
      <c r="AC235" t="b">
        <f t="shared" si="18"/>
        <v>1</v>
      </c>
      <c r="AD235" t="b">
        <f t="shared" si="19"/>
        <v>1</v>
      </c>
    </row>
    <row r="236" spans="1:30" x14ac:dyDescent="0.2">
      <c r="A236">
        <v>236</v>
      </c>
      <c r="B236" t="s">
        <v>316</v>
      </c>
      <c r="C236" t="s">
        <v>985</v>
      </c>
      <c r="D236" t="s">
        <v>1391</v>
      </c>
      <c r="E236">
        <v>92353</v>
      </c>
      <c r="F236">
        <v>92353</v>
      </c>
      <c r="G236" t="s">
        <v>1392</v>
      </c>
      <c r="H236" t="s">
        <v>1393</v>
      </c>
      <c r="I236">
        <v>250000</v>
      </c>
      <c r="J236">
        <v>250000</v>
      </c>
      <c r="K236" t="s">
        <v>1394</v>
      </c>
      <c r="L236" t="s">
        <v>1395</v>
      </c>
      <c r="M236">
        <v>98911</v>
      </c>
      <c r="N236">
        <v>98911</v>
      </c>
      <c r="O236" t="s">
        <v>1398</v>
      </c>
      <c r="P236" t="s">
        <v>1399</v>
      </c>
      <c r="Q236">
        <v>113748</v>
      </c>
      <c r="R236">
        <v>113748</v>
      </c>
      <c r="S236" t="s">
        <v>80</v>
      </c>
      <c r="T236" t="s">
        <v>81</v>
      </c>
      <c r="U236">
        <v>122021</v>
      </c>
      <c r="V236">
        <v>122021</v>
      </c>
      <c r="W236" t="s">
        <v>1396</v>
      </c>
      <c r="X236" t="s">
        <v>1397</v>
      </c>
      <c r="Z236" t="b">
        <f t="shared" si="15"/>
        <v>1</v>
      </c>
      <c r="AA236" t="b">
        <f t="shared" si="16"/>
        <v>1</v>
      </c>
      <c r="AB236" t="b">
        <f t="shared" si="17"/>
        <v>1</v>
      </c>
      <c r="AC236" t="b">
        <f t="shared" si="18"/>
        <v>1</v>
      </c>
      <c r="AD236" t="b">
        <f t="shared" si="19"/>
        <v>1</v>
      </c>
    </row>
    <row r="237" spans="1:30" x14ac:dyDescent="0.2">
      <c r="A237">
        <v>237</v>
      </c>
      <c r="B237" t="s">
        <v>317</v>
      </c>
      <c r="C237" t="s">
        <v>986</v>
      </c>
      <c r="D237" t="s">
        <v>1391</v>
      </c>
      <c r="E237">
        <v>71772</v>
      </c>
      <c r="F237">
        <v>71772</v>
      </c>
      <c r="G237" t="s">
        <v>1392</v>
      </c>
      <c r="H237" t="s">
        <v>1393</v>
      </c>
      <c r="I237">
        <v>150000</v>
      </c>
      <c r="J237">
        <v>150000</v>
      </c>
      <c r="K237" t="s">
        <v>1394</v>
      </c>
      <c r="L237" t="s">
        <v>1395</v>
      </c>
      <c r="M237">
        <v>76869</v>
      </c>
      <c r="N237">
        <v>76869</v>
      </c>
      <c r="O237" t="s">
        <v>1398</v>
      </c>
      <c r="P237" t="s">
        <v>1399</v>
      </c>
      <c r="Q237">
        <v>88400</v>
      </c>
      <c r="R237">
        <v>88400</v>
      </c>
      <c r="S237" t="s">
        <v>80</v>
      </c>
      <c r="T237" t="s">
        <v>81</v>
      </c>
      <c r="U237">
        <v>94829</v>
      </c>
      <c r="V237">
        <v>94829</v>
      </c>
      <c r="W237" t="s">
        <v>1396</v>
      </c>
      <c r="X237" t="s">
        <v>1397</v>
      </c>
      <c r="Z237" t="b">
        <f t="shared" si="15"/>
        <v>1</v>
      </c>
      <c r="AA237" t="b">
        <f t="shared" si="16"/>
        <v>1</v>
      </c>
      <c r="AB237" t="b">
        <f t="shared" si="17"/>
        <v>1</v>
      </c>
      <c r="AC237" t="b">
        <f t="shared" si="18"/>
        <v>1</v>
      </c>
      <c r="AD237" t="b">
        <f t="shared" si="19"/>
        <v>1</v>
      </c>
    </row>
    <row r="238" spans="1:30" x14ac:dyDescent="0.2">
      <c r="A238">
        <v>238</v>
      </c>
      <c r="B238" t="s">
        <v>318</v>
      </c>
      <c r="C238" t="s">
        <v>987</v>
      </c>
      <c r="D238" t="s">
        <v>1391</v>
      </c>
      <c r="E238">
        <v>60953</v>
      </c>
      <c r="F238">
        <v>60953</v>
      </c>
      <c r="G238" t="s">
        <v>1392</v>
      </c>
      <c r="H238" t="s">
        <v>1393</v>
      </c>
      <c r="I238">
        <v>140000</v>
      </c>
      <c r="J238">
        <v>140000</v>
      </c>
      <c r="K238" t="s">
        <v>1394</v>
      </c>
      <c r="L238" t="s">
        <v>1395</v>
      </c>
      <c r="M238">
        <v>65282</v>
      </c>
      <c r="N238">
        <v>65282</v>
      </c>
      <c r="O238" t="s">
        <v>1398</v>
      </c>
      <c r="P238" t="s">
        <v>1399</v>
      </c>
      <c r="Q238">
        <v>75074</v>
      </c>
      <c r="R238">
        <v>75074</v>
      </c>
      <c r="S238" t="s">
        <v>80</v>
      </c>
      <c r="T238" t="s">
        <v>81</v>
      </c>
      <c r="U238">
        <v>80534</v>
      </c>
      <c r="V238">
        <v>80534</v>
      </c>
      <c r="W238" t="s">
        <v>1396</v>
      </c>
      <c r="X238" t="s">
        <v>1397</v>
      </c>
      <c r="Z238" t="b">
        <f t="shared" si="15"/>
        <v>1</v>
      </c>
      <c r="AA238" t="b">
        <f t="shared" si="16"/>
        <v>1</v>
      </c>
      <c r="AB238" t="b">
        <f t="shared" si="17"/>
        <v>1</v>
      </c>
      <c r="AC238" t="b">
        <f t="shared" si="18"/>
        <v>1</v>
      </c>
      <c r="AD238" t="b">
        <f t="shared" si="19"/>
        <v>1</v>
      </c>
    </row>
    <row r="239" spans="1:30" x14ac:dyDescent="0.2">
      <c r="A239">
        <v>239</v>
      </c>
      <c r="B239" t="s">
        <v>319</v>
      </c>
      <c r="C239" t="s">
        <v>988</v>
      </c>
      <c r="D239" t="s">
        <v>1391</v>
      </c>
      <c r="E239">
        <v>102995</v>
      </c>
      <c r="F239">
        <v>102995</v>
      </c>
      <c r="G239" t="s">
        <v>1392</v>
      </c>
      <c r="H239" t="s">
        <v>1393</v>
      </c>
      <c r="I239">
        <v>90000</v>
      </c>
      <c r="J239">
        <v>90000</v>
      </c>
      <c r="K239" t="s">
        <v>1394</v>
      </c>
      <c r="L239" t="s">
        <v>1395</v>
      </c>
      <c r="M239">
        <v>110310</v>
      </c>
      <c r="N239">
        <v>110310</v>
      </c>
      <c r="O239" t="s">
        <v>1398</v>
      </c>
      <c r="P239" t="s">
        <v>1399</v>
      </c>
      <c r="Q239">
        <v>126856</v>
      </c>
      <c r="R239">
        <v>126856</v>
      </c>
      <c r="S239" t="s">
        <v>80</v>
      </c>
      <c r="T239" t="s">
        <v>81</v>
      </c>
      <c r="U239">
        <v>136083</v>
      </c>
      <c r="V239">
        <v>136083</v>
      </c>
      <c r="W239" t="s">
        <v>1396</v>
      </c>
      <c r="X239" t="s">
        <v>1397</v>
      </c>
      <c r="Z239" t="b">
        <f t="shared" si="15"/>
        <v>1</v>
      </c>
      <c r="AA239" t="b">
        <f t="shared" si="16"/>
        <v>1</v>
      </c>
      <c r="AB239" t="b">
        <f t="shared" si="17"/>
        <v>1</v>
      </c>
      <c r="AC239" t="b">
        <f t="shared" si="18"/>
        <v>1</v>
      </c>
      <c r="AD239" t="b">
        <f t="shared" si="19"/>
        <v>1</v>
      </c>
    </row>
    <row r="240" spans="1:30" x14ac:dyDescent="0.2">
      <c r="A240">
        <v>240</v>
      </c>
      <c r="B240" t="s">
        <v>320</v>
      </c>
      <c r="C240" t="s">
        <v>989</v>
      </c>
      <c r="D240" t="s">
        <v>1391</v>
      </c>
      <c r="E240">
        <v>41192</v>
      </c>
      <c r="F240">
        <v>41192</v>
      </c>
      <c r="G240" t="s">
        <v>1392</v>
      </c>
      <c r="H240" t="s">
        <v>1393</v>
      </c>
      <c r="I240">
        <v>20000</v>
      </c>
      <c r="J240">
        <v>20000</v>
      </c>
      <c r="K240" t="s">
        <v>1394</v>
      </c>
      <c r="L240" t="s">
        <v>1395</v>
      </c>
      <c r="M240">
        <v>44117</v>
      </c>
      <c r="N240">
        <v>44117</v>
      </c>
      <c r="O240" t="s">
        <v>1398</v>
      </c>
      <c r="P240" t="s">
        <v>1399</v>
      </c>
      <c r="Q240">
        <v>50735</v>
      </c>
      <c r="R240">
        <v>50735</v>
      </c>
      <c r="S240" t="s">
        <v>80</v>
      </c>
      <c r="T240" t="s">
        <v>81</v>
      </c>
      <c r="U240">
        <v>54425</v>
      </c>
      <c r="V240">
        <v>54425</v>
      </c>
      <c r="W240" t="s">
        <v>1396</v>
      </c>
      <c r="X240" t="s">
        <v>1397</v>
      </c>
      <c r="Z240" t="b">
        <f t="shared" si="15"/>
        <v>1</v>
      </c>
      <c r="AA240" t="b">
        <f t="shared" si="16"/>
        <v>1</v>
      </c>
      <c r="AB240" t="b">
        <f t="shared" si="17"/>
        <v>1</v>
      </c>
      <c r="AC240" t="b">
        <f t="shared" si="18"/>
        <v>1</v>
      </c>
      <c r="AD240" t="b">
        <f t="shared" si="19"/>
        <v>1</v>
      </c>
    </row>
    <row r="241" spans="1:30" x14ac:dyDescent="0.2">
      <c r="A241">
        <v>241</v>
      </c>
      <c r="B241" t="s">
        <v>321</v>
      </c>
      <c r="C241" t="s">
        <v>990</v>
      </c>
      <c r="D241" t="s">
        <v>1391</v>
      </c>
      <c r="E241">
        <v>32967</v>
      </c>
      <c r="F241">
        <v>32967</v>
      </c>
      <c r="G241" t="s">
        <v>1392</v>
      </c>
      <c r="H241" t="s">
        <v>1393</v>
      </c>
      <c r="I241">
        <v>18000</v>
      </c>
      <c r="J241">
        <v>18000</v>
      </c>
      <c r="K241" t="s">
        <v>1394</v>
      </c>
      <c r="L241" t="s">
        <v>1395</v>
      </c>
      <c r="M241">
        <v>35308</v>
      </c>
      <c r="N241">
        <v>35308</v>
      </c>
      <c r="O241" t="s">
        <v>1398</v>
      </c>
      <c r="P241" t="s">
        <v>1399</v>
      </c>
      <c r="Q241">
        <v>40604</v>
      </c>
      <c r="R241">
        <v>40604</v>
      </c>
      <c r="S241" t="s">
        <v>80</v>
      </c>
      <c r="T241" t="s">
        <v>81</v>
      </c>
      <c r="U241">
        <v>43558</v>
      </c>
      <c r="V241">
        <v>43558</v>
      </c>
      <c r="W241" t="s">
        <v>1396</v>
      </c>
      <c r="X241" t="s">
        <v>1397</v>
      </c>
      <c r="Z241" t="b">
        <f t="shared" si="15"/>
        <v>1</v>
      </c>
      <c r="AA241" t="b">
        <f t="shared" si="16"/>
        <v>1</v>
      </c>
      <c r="AB241" t="b">
        <f t="shared" si="17"/>
        <v>1</v>
      </c>
      <c r="AC241" t="b">
        <f t="shared" si="18"/>
        <v>1</v>
      </c>
      <c r="AD241" t="b">
        <f t="shared" si="19"/>
        <v>1</v>
      </c>
    </row>
    <row r="242" spans="1:30" x14ac:dyDescent="0.2">
      <c r="A242">
        <v>242</v>
      </c>
      <c r="B242" t="s">
        <v>322</v>
      </c>
      <c r="C242" t="s">
        <v>991</v>
      </c>
      <c r="D242" t="s">
        <v>1391</v>
      </c>
      <c r="E242">
        <v>36207</v>
      </c>
      <c r="F242">
        <v>36207</v>
      </c>
      <c r="G242" t="s">
        <v>1392</v>
      </c>
      <c r="H242" t="s">
        <v>1393</v>
      </c>
      <c r="I242">
        <v>19000</v>
      </c>
      <c r="J242">
        <v>19000</v>
      </c>
      <c r="K242" t="s">
        <v>1394</v>
      </c>
      <c r="L242" t="s">
        <v>1395</v>
      </c>
      <c r="M242">
        <v>38778</v>
      </c>
      <c r="N242">
        <v>38778</v>
      </c>
      <c r="O242" t="s">
        <v>1398</v>
      </c>
      <c r="P242" t="s">
        <v>1399</v>
      </c>
      <c r="Q242">
        <v>44595</v>
      </c>
      <c r="R242">
        <v>44595</v>
      </c>
      <c r="S242" t="s">
        <v>80</v>
      </c>
      <c r="T242" t="s">
        <v>81</v>
      </c>
      <c r="U242">
        <v>47838</v>
      </c>
      <c r="V242">
        <v>47838</v>
      </c>
      <c r="W242" t="s">
        <v>1396</v>
      </c>
      <c r="X242" t="s">
        <v>1397</v>
      </c>
      <c r="Z242" t="b">
        <f t="shared" si="15"/>
        <v>1</v>
      </c>
      <c r="AA242" t="b">
        <f t="shared" si="16"/>
        <v>1</v>
      </c>
      <c r="AB242" t="b">
        <f t="shared" si="17"/>
        <v>1</v>
      </c>
      <c r="AC242" t="b">
        <f t="shared" si="18"/>
        <v>1</v>
      </c>
      <c r="AD242" t="b">
        <f t="shared" si="19"/>
        <v>1</v>
      </c>
    </row>
    <row r="243" spans="1:30" x14ac:dyDescent="0.2">
      <c r="A243">
        <v>243</v>
      </c>
      <c r="B243" t="s">
        <v>323</v>
      </c>
      <c r="C243" t="s">
        <v>992</v>
      </c>
      <c r="D243" t="s">
        <v>1391</v>
      </c>
      <c r="E243">
        <v>4000</v>
      </c>
      <c r="F243">
        <v>4000</v>
      </c>
      <c r="G243" t="s">
        <v>1392</v>
      </c>
      <c r="H243" t="s">
        <v>1393</v>
      </c>
      <c r="I243">
        <v>20000</v>
      </c>
      <c r="J243">
        <v>20000</v>
      </c>
      <c r="K243" t="s">
        <v>1394</v>
      </c>
      <c r="L243" t="s">
        <v>1395</v>
      </c>
      <c r="M243">
        <v>4284</v>
      </c>
      <c r="N243">
        <v>4284</v>
      </c>
      <c r="O243" t="s">
        <v>1398</v>
      </c>
      <c r="P243" t="s">
        <v>1399</v>
      </c>
      <c r="Q243">
        <v>4927</v>
      </c>
      <c r="R243">
        <v>4927</v>
      </c>
      <c r="S243" t="s">
        <v>80</v>
      </c>
      <c r="T243" t="s">
        <v>81</v>
      </c>
      <c r="U243">
        <v>5286</v>
      </c>
      <c r="V243">
        <v>5286</v>
      </c>
      <c r="W243" t="s">
        <v>1396</v>
      </c>
      <c r="X243" t="s">
        <v>1397</v>
      </c>
      <c r="Z243" t="b">
        <f t="shared" si="15"/>
        <v>1</v>
      </c>
      <c r="AA243" t="b">
        <f t="shared" si="16"/>
        <v>1</v>
      </c>
      <c r="AB243" t="b">
        <f t="shared" si="17"/>
        <v>1</v>
      </c>
      <c r="AC243" t="b">
        <f t="shared" si="18"/>
        <v>1</v>
      </c>
      <c r="AD243" t="b">
        <f t="shared" si="19"/>
        <v>1</v>
      </c>
    </row>
    <row r="244" spans="1:30" x14ac:dyDescent="0.2">
      <c r="A244">
        <v>244</v>
      </c>
      <c r="B244" t="s">
        <v>324</v>
      </c>
      <c r="C244" t="s">
        <v>993</v>
      </c>
      <c r="D244" t="s">
        <v>1391</v>
      </c>
      <c r="E244">
        <v>1864</v>
      </c>
      <c r="F244">
        <v>1864</v>
      </c>
      <c r="G244" t="s">
        <v>1392</v>
      </c>
      <c r="H244" t="s">
        <v>1393</v>
      </c>
      <c r="I244">
        <v>15000</v>
      </c>
      <c r="J244">
        <v>15000</v>
      </c>
      <c r="K244" t="s">
        <v>1394</v>
      </c>
      <c r="L244" t="s">
        <v>1395</v>
      </c>
      <c r="M244">
        <v>1996</v>
      </c>
      <c r="N244">
        <v>1996</v>
      </c>
      <c r="O244" t="s">
        <v>1398</v>
      </c>
      <c r="P244" t="s">
        <v>1399</v>
      </c>
      <c r="Q244">
        <v>2296</v>
      </c>
      <c r="R244">
        <v>2296</v>
      </c>
      <c r="S244" t="s">
        <v>80</v>
      </c>
      <c r="T244" t="s">
        <v>81</v>
      </c>
      <c r="U244">
        <v>2463</v>
      </c>
      <c r="V244">
        <v>2463</v>
      </c>
      <c r="W244" t="s">
        <v>1396</v>
      </c>
      <c r="X244" t="s">
        <v>1397</v>
      </c>
      <c r="Z244" t="b">
        <f t="shared" si="15"/>
        <v>1</v>
      </c>
      <c r="AA244" t="b">
        <f t="shared" si="16"/>
        <v>1</v>
      </c>
      <c r="AB244" t="b">
        <f t="shared" si="17"/>
        <v>1</v>
      </c>
      <c r="AC244" t="b">
        <f t="shared" si="18"/>
        <v>1</v>
      </c>
      <c r="AD244" t="b">
        <f t="shared" si="19"/>
        <v>1</v>
      </c>
    </row>
    <row r="245" spans="1:30" x14ac:dyDescent="0.2">
      <c r="A245">
        <v>245</v>
      </c>
      <c r="B245" t="s">
        <v>325</v>
      </c>
      <c r="C245" t="s">
        <v>994</v>
      </c>
      <c r="D245" t="s">
        <v>1391</v>
      </c>
      <c r="E245">
        <v>3445</v>
      </c>
      <c r="F245">
        <v>3445</v>
      </c>
      <c r="G245" t="s">
        <v>1392</v>
      </c>
      <c r="H245" t="s">
        <v>1393</v>
      </c>
      <c r="I245">
        <v>17000</v>
      </c>
      <c r="J245">
        <v>17000</v>
      </c>
      <c r="K245" t="s">
        <v>1394</v>
      </c>
      <c r="L245" t="s">
        <v>1395</v>
      </c>
      <c r="M245">
        <v>3690</v>
      </c>
      <c r="N245">
        <v>3690</v>
      </c>
      <c r="O245" t="s">
        <v>1398</v>
      </c>
      <c r="P245" t="s">
        <v>1399</v>
      </c>
      <c r="Q245">
        <v>4244</v>
      </c>
      <c r="R245">
        <v>4244</v>
      </c>
      <c r="S245" t="s">
        <v>80</v>
      </c>
      <c r="T245" t="s">
        <v>81</v>
      </c>
      <c r="U245">
        <v>4552</v>
      </c>
      <c r="V245">
        <v>4552</v>
      </c>
      <c r="W245" t="s">
        <v>1396</v>
      </c>
      <c r="X245" t="s">
        <v>1397</v>
      </c>
      <c r="Z245" t="b">
        <f t="shared" si="15"/>
        <v>1</v>
      </c>
      <c r="AA245" t="b">
        <f t="shared" si="16"/>
        <v>1</v>
      </c>
      <c r="AB245" t="b">
        <f t="shared" si="17"/>
        <v>1</v>
      </c>
      <c r="AC245" t="b">
        <f t="shared" si="18"/>
        <v>1</v>
      </c>
      <c r="AD245" t="b">
        <f t="shared" si="19"/>
        <v>1</v>
      </c>
    </row>
    <row r="246" spans="1:30" x14ac:dyDescent="0.2">
      <c r="A246">
        <v>246</v>
      </c>
      <c r="B246" t="s">
        <v>326</v>
      </c>
      <c r="C246" t="s">
        <v>995</v>
      </c>
      <c r="D246" t="s">
        <v>1391</v>
      </c>
      <c r="E246">
        <v>267396</v>
      </c>
      <c r="F246">
        <v>267396</v>
      </c>
      <c r="G246" t="s">
        <v>1392</v>
      </c>
      <c r="H246" t="s">
        <v>1393</v>
      </c>
      <c r="I246">
        <v>850000</v>
      </c>
      <c r="J246">
        <v>850000</v>
      </c>
      <c r="K246" t="s">
        <v>1394</v>
      </c>
      <c r="L246" t="s">
        <v>1395</v>
      </c>
      <c r="M246">
        <v>286387</v>
      </c>
      <c r="N246">
        <v>286387</v>
      </c>
      <c r="O246" t="s">
        <v>1398</v>
      </c>
      <c r="P246" t="s">
        <v>1399</v>
      </c>
      <c r="Q246">
        <v>329345</v>
      </c>
      <c r="R246">
        <v>329345</v>
      </c>
      <c r="S246" t="s">
        <v>80</v>
      </c>
      <c r="T246" t="s">
        <v>81</v>
      </c>
      <c r="U246">
        <v>353300</v>
      </c>
      <c r="V246">
        <v>353300</v>
      </c>
      <c r="W246" t="s">
        <v>1396</v>
      </c>
      <c r="X246" t="s">
        <v>1397</v>
      </c>
      <c r="Z246" t="b">
        <f t="shared" si="15"/>
        <v>1</v>
      </c>
      <c r="AA246" t="b">
        <f t="shared" si="16"/>
        <v>1</v>
      </c>
      <c r="AB246" t="b">
        <f t="shared" si="17"/>
        <v>1</v>
      </c>
      <c r="AC246" t="b">
        <f t="shared" si="18"/>
        <v>1</v>
      </c>
      <c r="AD246" t="b">
        <f t="shared" si="19"/>
        <v>1</v>
      </c>
    </row>
    <row r="247" spans="1:30" x14ac:dyDescent="0.2">
      <c r="A247">
        <v>247</v>
      </c>
      <c r="B247" t="s">
        <v>327</v>
      </c>
      <c r="C247" t="s">
        <v>996</v>
      </c>
      <c r="D247" t="s">
        <v>1391</v>
      </c>
      <c r="E247">
        <v>537709</v>
      </c>
      <c r="F247">
        <v>537709</v>
      </c>
      <c r="G247" t="s">
        <v>1392</v>
      </c>
      <c r="H247" t="s">
        <v>1393</v>
      </c>
      <c r="I247">
        <v>1000000</v>
      </c>
      <c r="J247">
        <v>1000000</v>
      </c>
      <c r="K247" t="s">
        <v>1394</v>
      </c>
      <c r="L247" t="s">
        <v>1395</v>
      </c>
      <c r="M247">
        <v>575896</v>
      </c>
      <c r="N247">
        <v>575896</v>
      </c>
      <c r="O247" t="s">
        <v>1398</v>
      </c>
      <c r="P247" t="s">
        <v>1399</v>
      </c>
      <c r="Q247">
        <v>662281</v>
      </c>
      <c r="R247">
        <v>662281</v>
      </c>
      <c r="S247" t="s">
        <v>80</v>
      </c>
      <c r="T247" t="s">
        <v>81</v>
      </c>
      <c r="U247">
        <v>710452</v>
      </c>
      <c r="V247">
        <v>710452</v>
      </c>
      <c r="W247" t="s">
        <v>1396</v>
      </c>
      <c r="X247" t="s">
        <v>1397</v>
      </c>
      <c r="Z247" t="b">
        <f t="shared" si="15"/>
        <v>1</v>
      </c>
      <c r="AA247" t="b">
        <f t="shared" si="16"/>
        <v>1</v>
      </c>
      <c r="AB247" t="b">
        <f t="shared" si="17"/>
        <v>1</v>
      </c>
      <c r="AC247" t="b">
        <f t="shared" si="18"/>
        <v>1</v>
      </c>
      <c r="AD247" t="b">
        <f t="shared" si="19"/>
        <v>1</v>
      </c>
    </row>
    <row r="248" spans="1:30" x14ac:dyDescent="0.2">
      <c r="A248">
        <v>248</v>
      </c>
      <c r="B248" t="s">
        <v>328</v>
      </c>
      <c r="C248" t="s">
        <v>997</v>
      </c>
      <c r="D248" t="s">
        <v>1391</v>
      </c>
      <c r="E248">
        <v>956875</v>
      </c>
      <c r="F248">
        <v>956875</v>
      </c>
      <c r="G248" t="s">
        <v>1392</v>
      </c>
      <c r="H248" t="s">
        <v>1393</v>
      </c>
      <c r="I248">
        <v>1200000</v>
      </c>
      <c r="J248">
        <v>1200000</v>
      </c>
      <c r="K248" t="s">
        <v>1394</v>
      </c>
      <c r="L248" t="s">
        <v>1395</v>
      </c>
      <c r="M248">
        <v>1024830</v>
      </c>
      <c r="N248">
        <v>1024830</v>
      </c>
      <c r="O248" t="s">
        <v>1398</v>
      </c>
      <c r="P248" t="s">
        <v>1399</v>
      </c>
      <c r="Q248">
        <v>1178554</v>
      </c>
      <c r="R248">
        <v>1178554</v>
      </c>
      <c r="S248" t="s">
        <v>80</v>
      </c>
      <c r="T248" t="s">
        <v>81</v>
      </c>
      <c r="U248">
        <v>1264276</v>
      </c>
      <c r="V248">
        <v>1264276</v>
      </c>
      <c r="W248" t="s">
        <v>1396</v>
      </c>
      <c r="X248" t="s">
        <v>1397</v>
      </c>
      <c r="Z248" t="b">
        <f t="shared" si="15"/>
        <v>1</v>
      </c>
      <c r="AA248" t="b">
        <f t="shared" si="16"/>
        <v>1</v>
      </c>
      <c r="AB248" t="b">
        <f t="shared" si="17"/>
        <v>1</v>
      </c>
      <c r="AC248" t="b">
        <f t="shared" si="18"/>
        <v>1</v>
      </c>
      <c r="AD248" t="b">
        <f t="shared" si="19"/>
        <v>1</v>
      </c>
    </row>
    <row r="249" spans="1:30" x14ac:dyDescent="0.2">
      <c r="A249">
        <v>249</v>
      </c>
      <c r="B249" t="s">
        <v>329</v>
      </c>
      <c r="C249" t="s">
        <v>998</v>
      </c>
      <c r="D249" t="s">
        <v>1391</v>
      </c>
      <c r="E249">
        <v>1139426</v>
      </c>
      <c r="F249">
        <v>1139426</v>
      </c>
      <c r="G249" t="s">
        <v>1392</v>
      </c>
      <c r="H249" t="s">
        <v>1393</v>
      </c>
      <c r="I249">
        <v>1500000</v>
      </c>
      <c r="J249">
        <v>1500000</v>
      </c>
      <c r="K249" t="s">
        <v>1394</v>
      </c>
      <c r="L249" t="s">
        <v>1395</v>
      </c>
      <c r="M249">
        <v>1220346</v>
      </c>
      <c r="N249">
        <v>1220346</v>
      </c>
      <c r="O249" t="s">
        <v>1398</v>
      </c>
      <c r="P249" t="s">
        <v>1399</v>
      </c>
      <c r="Q249">
        <v>1403398</v>
      </c>
      <c r="R249">
        <v>1403398</v>
      </c>
      <c r="S249" t="s">
        <v>80</v>
      </c>
      <c r="T249" t="s">
        <v>81</v>
      </c>
      <c r="U249">
        <v>1505473</v>
      </c>
      <c r="V249">
        <v>1505473</v>
      </c>
      <c r="W249" t="s">
        <v>1396</v>
      </c>
      <c r="X249" t="s">
        <v>1397</v>
      </c>
      <c r="Z249" t="b">
        <f t="shared" si="15"/>
        <v>1</v>
      </c>
      <c r="AA249" t="b">
        <f t="shared" si="16"/>
        <v>1</v>
      </c>
      <c r="AB249" t="b">
        <f t="shared" si="17"/>
        <v>1</v>
      </c>
      <c r="AC249" t="b">
        <f t="shared" si="18"/>
        <v>1</v>
      </c>
      <c r="AD249" t="b">
        <f t="shared" si="19"/>
        <v>1</v>
      </c>
    </row>
    <row r="250" spans="1:30" x14ac:dyDescent="0.2">
      <c r="A250">
        <v>250</v>
      </c>
      <c r="B250" t="s">
        <v>330</v>
      </c>
      <c r="C250" t="s">
        <v>999</v>
      </c>
      <c r="D250" t="s">
        <v>1391</v>
      </c>
      <c r="E250">
        <v>256384</v>
      </c>
      <c r="F250">
        <v>256384</v>
      </c>
      <c r="G250" t="s">
        <v>1392</v>
      </c>
      <c r="H250" t="s">
        <v>1393</v>
      </c>
      <c r="I250">
        <v>1000000</v>
      </c>
      <c r="J250">
        <v>1000000</v>
      </c>
      <c r="K250" t="s">
        <v>1394</v>
      </c>
      <c r="L250" t="s">
        <v>1395</v>
      </c>
      <c r="M250">
        <v>274592</v>
      </c>
      <c r="N250">
        <v>274592</v>
      </c>
      <c r="O250" t="s">
        <v>1398</v>
      </c>
      <c r="P250" t="s">
        <v>1399</v>
      </c>
      <c r="Q250">
        <v>315780</v>
      </c>
      <c r="R250">
        <v>315780</v>
      </c>
      <c r="S250" t="s">
        <v>80</v>
      </c>
      <c r="T250" t="s">
        <v>81</v>
      </c>
      <c r="U250">
        <v>338749</v>
      </c>
      <c r="V250">
        <v>338749</v>
      </c>
      <c r="W250" t="s">
        <v>1396</v>
      </c>
      <c r="X250" t="s">
        <v>1397</v>
      </c>
      <c r="Z250" t="b">
        <f t="shared" si="15"/>
        <v>1</v>
      </c>
      <c r="AA250" t="b">
        <f t="shared" si="16"/>
        <v>1</v>
      </c>
      <c r="AB250" t="b">
        <f t="shared" si="17"/>
        <v>1</v>
      </c>
      <c r="AC250" t="b">
        <f t="shared" si="18"/>
        <v>1</v>
      </c>
      <c r="AD250" t="b">
        <f t="shared" si="19"/>
        <v>1</v>
      </c>
    </row>
    <row r="251" spans="1:30" x14ac:dyDescent="0.2">
      <c r="A251">
        <v>251</v>
      </c>
      <c r="B251" t="s">
        <v>331</v>
      </c>
      <c r="C251" t="s">
        <v>1000</v>
      </c>
      <c r="D251" t="s">
        <v>1391</v>
      </c>
      <c r="E251">
        <v>1237992</v>
      </c>
      <c r="F251">
        <v>1237992</v>
      </c>
      <c r="G251" t="s">
        <v>1392</v>
      </c>
      <c r="H251" t="s">
        <v>1393</v>
      </c>
      <c r="I251">
        <v>1500000</v>
      </c>
      <c r="J251">
        <v>1500000</v>
      </c>
      <c r="K251" t="s">
        <v>1394</v>
      </c>
      <c r="L251" t="s">
        <v>1395</v>
      </c>
      <c r="M251">
        <v>1325913</v>
      </c>
      <c r="N251">
        <v>1325913</v>
      </c>
      <c r="O251" t="s">
        <v>1398</v>
      </c>
      <c r="P251" t="s">
        <v>1399</v>
      </c>
      <c r="Q251">
        <v>1524799</v>
      </c>
      <c r="R251">
        <v>1524799</v>
      </c>
      <c r="S251" t="s">
        <v>80</v>
      </c>
      <c r="T251" t="s">
        <v>81</v>
      </c>
      <c r="U251">
        <v>1635705</v>
      </c>
      <c r="V251">
        <v>1635705</v>
      </c>
      <c r="W251" t="s">
        <v>1396</v>
      </c>
      <c r="X251" t="s">
        <v>1397</v>
      </c>
      <c r="Z251" t="b">
        <f t="shared" si="15"/>
        <v>1</v>
      </c>
      <c r="AA251" t="b">
        <f t="shared" si="16"/>
        <v>1</v>
      </c>
      <c r="AB251" t="b">
        <f t="shared" si="17"/>
        <v>1</v>
      </c>
      <c r="AC251" t="b">
        <f t="shared" si="18"/>
        <v>1</v>
      </c>
      <c r="AD251" t="b">
        <f t="shared" si="19"/>
        <v>1</v>
      </c>
    </row>
    <row r="252" spans="1:30" x14ac:dyDescent="0.2">
      <c r="A252">
        <v>252</v>
      </c>
      <c r="B252" t="s">
        <v>332</v>
      </c>
      <c r="C252" t="s">
        <v>1001</v>
      </c>
      <c r="D252" t="s">
        <v>1391</v>
      </c>
      <c r="E252">
        <v>1275585</v>
      </c>
      <c r="F252">
        <v>1275585</v>
      </c>
      <c r="G252" t="s">
        <v>1392</v>
      </c>
      <c r="H252" t="s">
        <v>1393</v>
      </c>
      <c r="I252">
        <v>2500000</v>
      </c>
      <c r="J252">
        <v>2500000</v>
      </c>
      <c r="K252" t="s">
        <v>1394</v>
      </c>
      <c r="L252" t="s">
        <v>1395</v>
      </c>
      <c r="M252">
        <v>1366175</v>
      </c>
      <c r="N252">
        <v>1366175</v>
      </c>
      <c r="O252" t="s">
        <v>1398</v>
      </c>
      <c r="P252" t="s">
        <v>1399</v>
      </c>
      <c r="Q252">
        <v>1571101</v>
      </c>
      <c r="R252">
        <v>1571101</v>
      </c>
      <c r="S252" t="s">
        <v>80</v>
      </c>
      <c r="T252" t="s">
        <v>81</v>
      </c>
      <c r="U252">
        <v>1685375</v>
      </c>
      <c r="V252">
        <v>1685375</v>
      </c>
      <c r="W252" t="s">
        <v>1396</v>
      </c>
      <c r="X252" t="s">
        <v>1397</v>
      </c>
      <c r="Z252" t="b">
        <f t="shared" si="15"/>
        <v>1</v>
      </c>
      <c r="AA252" t="b">
        <f t="shared" si="16"/>
        <v>1</v>
      </c>
      <c r="AB252" t="b">
        <f t="shared" si="17"/>
        <v>1</v>
      </c>
      <c r="AC252" t="b">
        <f t="shared" si="18"/>
        <v>1</v>
      </c>
      <c r="AD252" t="b">
        <f t="shared" si="19"/>
        <v>1</v>
      </c>
    </row>
    <row r="253" spans="1:30" x14ac:dyDescent="0.2">
      <c r="A253">
        <v>253</v>
      </c>
      <c r="B253" t="s">
        <v>333</v>
      </c>
      <c r="C253" t="s">
        <v>1002</v>
      </c>
      <c r="D253" t="s">
        <v>1391</v>
      </c>
      <c r="E253">
        <v>297127</v>
      </c>
      <c r="F253">
        <v>297127</v>
      </c>
      <c r="G253" t="s">
        <v>1392</v>
      </c>
      <c r="H253" t="s">
        <v>1393</v>
      </c>
      <c r="I253">
        <v>1000000</v>
      </c>
      <c r="J253">
        <v>1000000</v>
      </c>
      <c r="K253" t="s">
        <v>1394</v>
      </c>
      <c r="L253" t="s">
        <v>1395</v>
      </c>
      <c r="M253">
        <v>318229</v>
      </c>
      <c r="N253">
        <v>318229</v>
      </c>
      <c r="O253" t="s">
        <v>1398</v>
      </c>
      <c r="P253" t="s">
        <v>1399</v>
      </c>
      <c r="Q253">
        <v>365963</v>
      </c>
      <c r="R253">
        <v>365963</v>
      </c>
      <c r="S253" t="s">
        <v>80</v>
      </c>
      <c r="T253" t="s">
        <v>81</v>
      </c>
      <c r="U253">
        <v>392581</v>
      </c>
      <c r="V253">
        <v>392581</v>
      </c>
      <c r="W253" t="s">
        <v>1396</v>
      </c>
      <c r="X253" t="s">
        <v>1397</v>
      </c>
      <c r="Z253" t="b">
        <f t="shared" si="15"/>
        <v>1</v>
      </c>
      <c r="AA253" t="b">
        <f t="shared" si="16"/>
        <v>1</v>
      </c>
      <c r="AB253" t="b">
        <f t="shared" si="17"/>
        <v>1</v>
      </c>
      <c r="AC253" t="b">
        <f t="shared" si="18"/>
        <v>1</v>
      </c>
      <c r="AD253" t="b">
        <f t="shared" si="19"/>
        <v>1</v>
      </c>
    </row>
    <row r="254" spans="1:30" x14ac:dyDescent="0.2">
      <c r="A254">
        <v>254</v>
      </c>
      <c r="B254" t="s">
        <v>334</v>
      </c>
      <c r="C254" t="s">
        <v>1003</v>
      </c>
      <c r="D254" t="s">
        <v>1391</v>
      </c>
      <c r="E254">
        <v>1617254</v>
      </c>
      <c r="F254">
        <v>1617254</v>
      </c>
      <c r="G254" t="s">
        <v>1392</v>
      </c>
      <c r="H254" t="s">
        <v>1393</v>
      </c>
      <c r="I254">
        <v>2500000</v>
      </c>
      <c r="J254">
        <v>2500000</v>
      </c>
      <c r="K254" t="s">
        <v>1394</v>
      </c>
      <c r="L254" t="s">
        <v>1395</v>
      </c>
      <c r="M254">
        <v>1732108</v>
      </c>
      <c r="N254">
        <v>1732108</v>
      </c>
      <c r="O254" t="s">
        <v>1398</v>
      </c>
      <c r="P254" t="s">
        <v>1399</v>
      </c>
      <c r="Q254">
        <v>1991924</v>
      </c>
      <c r="R254">
        <v>1991924</v>
      </c>
      <c r="S254" t="s">
        <v>80</v>
      </c>
      <c r="T254" t="s">
        <v>81</v>
      </c>
      <c r="U254">
        <v>2136806</v>
      </c>
      <c r="V254">
        <v>2136806</v>
      </c>
      <c r="W254" t="s">
        <v>1396</v>
      </c>
      <c r="X254" t="s">
        <v>1397</v>
      </c>
      <c r="Z254" t="b">
        <f t="shared" si="15"/>
        <v>1</v>
      </c>
      <c r="AA254" t="b">
        <f t="shared" si="16"/>
        <v>1</v>
      </c>
      <c r="AB254" t="b">
        <f t="shared" si="17"/>
        <v>1</v>
      </c>
      <c r="AC254" t="b">
        <f t="shared" si="18"/>
        <v>1</v>
      </c>
      <c r="AD254" t="b">
        <f t="shared" si="19"/>
        <v>1</v>
      </c>
    </row>
    <row r="255" spans="1:30" x14ac:dyDescent="0.2">
      <c r="A255">
        <v>255</v>
      </c>
      <c r="B255" t="s">
        <v>335</v>
      </c>
      <c r="C255" t="s">
        <v>1004</v>
      </c>
      <c r="D255" t="s">
        <v>1391</v>
      </c>
      <c r="E255">
        <v>308029</v>
      </c>
      <c r="F255">
        <v>308029</v>
      </c>
      <c r="G255" t="s">
        <v>1392</v>
      </c>
      <c r="H255" t="s">
        <v>1393</v>
      </c>
      <c r="I255">
        <v>1000000</v>
      </c>
      <c r="J255">
        <v>1000000</v>
      </c>
      <c r="K255" t="s">
        <v>1394</v>
      </c>
      <c r="L255" t="s">
        <v>1395</v>
      </c>
      <c r="M255">
        <v>329904</v>
      </c>
      <c r="N255">
        <v>329904</v>
      </c>
      <c r="O255" t="s">
        <v>1398</v>
      </c>
      <c r="P255" t="s">
        <v>1399</v>
      </c>
      <c r="Q255">
        <v>379390</v>
      </c>
      <c r="R255">
        <v>379390</v>
      </c>
      <c r="S255" t="s">
        <v>80</v>
      </c>
      <c r="T255" t="s">
        <v>81</v>
      </c>
      <c r="U255">
        <v>406985</v>
      </c>
      <c r="V255">
        <v>406985</v>
      </c>
      <c r="W255" t="s">
        <v>1396</v>
      </c>
      <c r="X255" t="s">
        <v>1397</v>
      </c>
      <c r="Z255" t="b">
        <f t="shared" si="15"/>
        <v>1</v>
      </c>
      <c r="AA255" t="b">
        <f t="shared" si="16"/>
        <v>1</v>
      </c>
      <c r="AB255" t="b">
        <f t="shared" si="17"/>
        <v>1</v>
      </c>
      <c r="AC255" t="b">
        <f t="shared" si="18"/>
        <v>1</v>
      </c>
      <c r="AD255" t="b">
        <f t="shared" si="19"/>
        <v>1</v>
      </c>
    </row>
    <row r="256" spans="1:30" x14ac:dyDescent="0.2">
      <c r="A256">
        <v>256</v>
      </c>
      <c r="B256" t="s">
        <v>336</v>
      </c>
      <c r="C256" t="s">
        <v>1005</v>
      </c>
      <c r="D256" t="s">
        <v>1391</v>
      </c>
      <c r="E256">
        <v>408720</v>
      </c>
      <c r="F256">
        <v>408720</v>
      </c>
      <c r="G256" t="s">
        <v>1392</v>
      </c>
      <c r="H256" t="s">
        <v>1393</v>
      </c>
      <c r="I256">
        <v>1000000</v>
      </c>
      <c r="J256">
        <v>1000000</v>
      </c>
      <c r="K256" t="s">
        <v>1394</v>
      </c>
      <c r="L256" t="s">
        <v>1395</v>
      </c>
      <c r="M256">
        <v>437746</v>
      </c>
      <c r="N256">
        <v>437746</v>
      </c>
      <c r="O256" t="s">
        <v>1398</v>
      </c>
      <c r="P256" t="s">
        <v>1399</v>
      </c>
      <c r="Q256">
        <v>503408</v>
      </c>
      <c r="R256">
        <v>503408</v>
      </c>
      <c r="S256" t="s">
        <v>80</v>
      </c>
      <c r="T256" t="s">
        <v>81</v>
      </c>
      <c r="U256">
        <v>540023</v>
      </c>
      <c r="V256">
        <v>540023</v>
      </c>
      <c r="W256" t="s">
        <v>1396</v>
      </c>
      <c r="X256" t="s">
        <v>1397</v>
      </c>
      <c r="Z256" t="b">
        <f t="shared" si="15"/>
        <v>1</v>
      </c>
      <c r="AA256" t="b">
        <f t="shared" si="16"/>
        <v>1</v>
      </c>
      <c r="AB256" t="b">
        <f t="shared" si="17"/>
        <v>1</v>
      </c>
      <c r="AC256" t="b">
        <f t="shared" si="18"/>
        <v>1</v>
      </c>
      <c r="AD256" t="b">
        <f t="shared" si="19"/>
        <v>1</v>
      </c>
    </row>
    <row r="257" spans="1:30" x14ac:dyDescent="0.2">
      <c r="A257">
        <v>257</v>
      </c>
      <c r="B257" t="s">
        <v>337</v>
      </c>
      <c r="C257" t="s">
        <v>1006</v>
      </c>
      <c r="D257" t="s">
        <v>1391</v>
      </c>
      <c r="E257">
        <v>790156</v>
      </c>
      <c r="F257">
        <v>790156</v>
      </c>
      <c r="G257" t="s">
        <v>1392</v>
      </c>
      <c r="H257" t="s">
        <v>1393</v>
      </c>
      <c r="I257">
        <v>1200000</v>
      </c>
      <c r="J257">
        <v>1200000</v>
      </c>
      <c r="K257" t="s">
        <v>1394</v>
      </c>
      <c r="L257" t="s">
        <v>1395</v>
      </c>
      <c r="M257">
        <v>846271</v>
      </c>
      <c r="N257">
        <v>846271</v>
      </c>
      <c r="O257" t="s">
        <v>1398</v>
      </c>
      <c r="P257" t="s">
        <v>1399</v>
      </c>
      <c r="Q257">
        <v>973212</v>
      </c>
      <c r="R257">
        <v>973212</v>
      </c>
      <c r="S257" t="s">
        <v>80</v>
      </c>
      <c r="T257" t="s">
        <v>81</v>
      </c>
      <c r="U257">
        <v>1043998</v>
      </c>
      <c r="V257">
        <v>1043998</v>
      </c>
      <c r="W257" t="s">
        <v>1396</v>
      </c>
      <c r="X257" t="s">
        <v>1397</v>
      </c>
      <c r="Z257" t="b">
        <f t="shared" si="15"/>
        <v>1</v>
      </c>
      <c r="AA257" t="b">
        <f t="shared" si="16"/>
        <v>1</v>
      </c>
      <c r="AB257" t="b">
        <f t="shared" si="17"/>
        <v>1</v>
      </c>
      <c r="AC257" t="b">
        <f t="shared" si="18"/>
        <v>1</v>
      </c>
      <c r="AD257" t="b">
        <f t="shared" si="19"/>
        <v>1</v>
      </c>
    </row>
    <row r="258" spans="1:30" x14ac:dyDescent="0.2">
      <c r="A258">
        <v>258</v>
      </c>
      <c r="B258" t="s">
        <v>338</v>
      </c>
      <c r="C258" t="s">
        <v>1007</v>
      </c>
      <c r="D258" t="s">
        <v>1391</v>
      </c>
      <c r="E258">
        <v>330945</v>
      </c>
      <c r="F258">
        <v>330945</v>
      </c>
      <c r="G258" t="s">
        <v>1392</v>
      </c>
      <c r="H258" t="s">
        <v>1393</v>
      </c>
      <c r="I258">
        <v>350000</v>
      </c>
      <c r="J258">
        <v>350000</v>
      </c>
      <c r="K258" t="s">
        <v>1394</v>
      </c>
      <c r="L258" t="s">
        <v>1395</v>
      </c>
      <c r="M258">
        <v>354448</v>
      </c>
      <c r="N258">
        <v>354448</v>
      </c>
      <c r="O258" t="s">
        <v>1398</v>
      </c>
      <c r="P258" t="s">
        <v>1399</v>
      </c>
      <c r="Q258">
        <v>407615</v>
      </c>
      <c r="R258">
        <v>407615</v>
      </c>
      <c r="S258" t="s">
        <v>80</v>
      </c>
      <c r="T258" t="s">
        <v>81</v>
      </c>
      <c r="U258">
        <v>437263</v>
      </c>
      <c r="V258">
        <v>437263</v>
      </c>
      <c r="W258" t="s">
        <v>1396</v>
      </c>
      <c r="X258" t="s">
        <v>1397</v>
      </c>
      <c r="Z258" t="b">
        <f t="shared" si="15"/>
        <v>1</v>
      </c>
      <c r="AA258" t="b">
        <f t="shared" si="16"/>
        <v>1</v>
      </c>
      <c r="AB258" t="b">
        <f t="shared" si="17"/>
        <v>1</v>
      </c>
      <c r="AC258" t="b">
        <f t="shared" si="18"/>
        <v>1</v>
      </c>
      <c r="AD258" t="b">
        <f t="shared" si="19"/>
        <v>1</v>
      </c>
    </row>
    <row r="259" spans="1:30" x14ac:dyDescent="0.2">
      <c r="A259">
        <v>259</v>
      </c>
      <c r="B259" t="s">
        <v>339</v>
      </c>
      <c r="C259" t="s">
        <v>1008</v>
      </c>
      <c r="D259" t="s">
        <v>1391</v>
      </c>
      <c r="E259">
        <v>224331</v>
      </c>
      <c r="F259">
        <v>224331</v>
      </c>
      <c r="G259" t="s">
        <v>1392</v>
      </c>
      <c r="H259" t="s">
        <v>1393</v>
      </c>
      <c r="I259">
        <v>380000</v>
      </c>
      <c r="J259">
        <v>380000</v>
      </c>
      <c r="K259" t="s">
        <v>1394</v>
      </c>
      <c r="L259" t="s">
        <v>1395</v>
      </c>
      <c r="M259">
        <v>316996</v>
      </c>
      <c r="N259">
        <v>316996</v>
      </c>
      <c r="O259" t="s">
        <v>1398</v>
      </c>
      <c r="P259" t="s">
        <v>1399</v>
      </c>
      <c r="Q259">
        <v>364545</v>
      </c>
      <c r="R259">
        <v>364545</v>
      </c>
      <c r="S259" t="s">
        <v>80</v>
      </c>
      <c r="T259" t="s">
        <v>81</v>
      </c>
      <c r="U259">
        <v>391061</v>
      </c>
      <c r="V259">
        <v>391061</v>
      </c>
      <c r="W259" t="s">
        <v>1396</v>
      </c>
      <c r="X259" t="s">
        <v>1397</v>
      </c>
      <c r="Z259" t="b">
        <f t="shared" ref="Z259:Z322" si="20">+E259=F259</f>
        <v>1</v>
      </c>
      <c r="AA259" t="b">
        <f t="shared" ref="AA259:AA322" si="21">+I259=J259</f>
        <v>1</v>
      </c>
      <c r="AB259" t="b">
        <f t="shared" ref="AB259:AB322" si="22">+M259=N259</f>
        <v>1</v>
      </c>
      <c r="AC259" t="b">
        <f t="shared" ref="AC259:AC322" si="23">+Q259=R259</f>
        <v>1</v>
      </c>
      <c r="AD259" t="b">
        <f t="shared" ref="AD259:AD322" si="24">+U259=V259</f>
        <v>1</v>
      </c>
    </row>
    <row r="260" spans="1:30" x14ac:dyDescent="0.2">
      <c r="A260">
        <v>260</v>
      </c>
      <c r="B260" t="s">
        <v>340</v>
      </c>
      <c r="C260" t="s">
        <v>1009</v>
      </c>
      <c r="D260" t="s">
        <v>1391</v>
      </c>
      <c r="E260">
        <v>267608</v>
      </c>
      <c r="F260">
        <v>267608</v>
      </c>
      <c r="G260" t="s">
        <v>1392</v>
      </c>
      <c r="H260" t="s">
        <v>1393</v>
      </c>
      <c r="I260">
        <v>390000</v>
      </c>
      <c r="J260">
        <v>390000</v>
      </c>
      <c r="K260" t="s">
        <v>1394</v>
      </c>
      <c r="L260" t="s">
        <v>1395</v>
      </c>
      <c r="M260">
        <v>322014</v>
      </c>
      <c r="N260">
        <v>322014</v>
      </c>
      <c r="O260" t="s">
        <v>1398</v>
      </c>
      <c r="P260" t="s">
        <v>1399</v>
      </c>
      <c r="Q260">
        <v>370316</v>
      </c>
      <c r="R260">
        <v>370316</v>
      </c>
      <c r="S260" t="s">
        <v>80</v>
      </c>
      <c r="T260" t="s">
        <v>81</v>
      </c>
      <c r="U260">
        <v>397251</v>
      </c>
      <c r="V260">
        <v>397251</v>
      </c>
      <c r="W260" t="s">
        <v>1396</v>
      </c>
      <c r="X260" t="s">
        <v>1397</v>
      </c>
      <c r="Z260" t="b">
        <f t="shared" si="20"/>
        <v>1</v>
      </c>
      <c r="AA260" t="b">
        <f t="shared" si="21"/>
        <v>1</v>
      </c>
      <c r="AB260" t="b">
        <f t="shared" si="22"/>
        <v>1</v>
      </c>
      <c r="AC260" t="b">
        <f t="shared" si="23"/>
        <v>1</v>
      </c>
      <c r="AD260" t="b">
        <f t="shared" si="24"/>
        <v>1</v>
      </c>
    </row>
    <row r="261" spans="1:30" x14ac:dyDescent="0.2">
      <c r="A261">
        <v>261</v>
      </c>
      <c r="B261" t="s">
        <v>341</v>
      </c>
      <c r="C261" t="s">
        <v>1010</v>
      </c>
      <c r="D261" t="s">
        <v>1391</v>
      </c>
      <c r="E261">
        <v>295977</v>
      </c>
      <c r="F261">
        <v>295977</v>
      </c>
      <c r="G261" t="s">
        <v>1392</v>
      </c>
      <c r="H261" t="s">
        <v>1393</v>
      </c>
      <c r="I261">
        <v>450000</v>
      </c>
      <c r="J261">
        <v>450000</v>
      </c>
      <c r="K261" t="s">
        <v>1394</v>
      </c>
      <c r="L261" t="s">
        <v>1395</v>
      </c>
      <c r="M261">
        <v>351577</v>
      </c>
      <c r="N261">
        <v>351577</v>
      </c>
      <c r="O261" t="s">
        <v>1398</v>
      </c>
      <c r="P261" t="s">
        <v>1399</v>
      </c>
      <c r="Q261">
        <v>404313</v>
      </c>
      <c r="R261">
        <v>404313</v>
      </c>
      <c r="S261" t="s">
        <v>80</v>
      </c>
      <c r="T261" t="s">
        <v>81</v>
      </c>
      <c r="U261">
        <v>433721</v>
      </c>
      <c r="V261">
        <v>433721</v>
      </c>
      <c r="W261" t="s">
        <v>1396</v>
      </c>
      <c r="X261" t="s">
        <v>1397</v>
      </c>
      <c r="Z261" t="b">
        <f t="shared" si="20"/>
        <v>1</v>
      </c>
      <c r="AA261" t="b">
        <f t="shared" si="21"/>
        <v>1</v>
      </c>
      <c r="AB261" t="b">
        <f t="shared" si="22"/>
        <v>1</v>
      </c>
      <c r="AC261" t="b">
        <f t="shared" si="23"/>
        <v>1</v>
      </c>
      <c r="AD261" t="b">
        <f t="shared" si="24"/>
        <v>1</v>
      </c>
    </row>
    <row r="262" spans="1:30" x14ac:dyDescent="0.2">
      <c r="A262">
        <v>265</v>
      </c>
      <c r="B262" t="s">
        <v>342</v>
      </c>
      <c r="C262" t="s">
        <v>1011</v>
      </c>
      <c r="D262" t="s">
        <v>1391</v>
      </c>
      <c r="E262">
        <v>751871</v>
      </c>
      <c r="F262">
        <v>751871</v>
      </c>
      <c r="G262" t="s">
        <v>1392</v>
      </c>
      <c r="H262" t="s">
        <v>1393</v>
      </c>
      <c r="I262">
        <v>550000</v>
      </c>
      <c r="J262">
        <v>550000</v>
      </c>
      <c r="K262" t="s">
        <v>1394</v>
      </c>
      <c r="L262" t="s">
        <v>1395</v>
      </c>
      <c r="M262">
        <v>805268</v>
      </c>
      <c r="N262">
        <v>805268</v>
      </c>
      <c r="O262" t="s">
        <v>1398</v>
      </c>
      <c r="P262" t="s">
        <v>1399</v>
      </c>
      <c r="Q262">
        <v>926058</v>
      </c>
      <c r="R262">
        <v>926058</v>
      </c>
      <c r="S262" t="s">
        <v>80</v>
      </c>
      <c r="T262" t="s">
        <v>81</v>
      </c>
      <c r="U262">
        <v>993414</v>
      </c>
      <c r="V262">
        <v>993414</v>
      </c>
      <c r="W262" t="s">
        <v>1396</v>
      </c>
      <c r="X262" t="s">
        <v>1397</v>
      </c>
      <c r="Z262" t="b">
        <f t="shared" si="20"/>
        <v>1</v>
      </c>
      <c r="AA262" t="b">
        <f t="shared" si="21"/>
        <v>1</v>
      </c>
      <c r="AB262" t="b">
        <f t="shared" si="22"/>
        <v>1</v>
      </c>
      <c r="AC262" t="b">
        <f t="shared" si="23"/>
        <v>1</v>
      </c>
      <c r="AD262" t="b">
        <f t="shared" si="24"/>
        <v>1</v>
      </c>
    </row>
    <row r="263" spans="1:30" x14ac:dyDescent="0.2">
      <c r="A263">
        <v>266</v>
      </c>
      <c r="B263" t="s">
        <v>343</v>
      </c>
      <c r="C263" t="s">
        <v>1012</v>
      </c>
      <c r="D263" t="s">
        <v>1391</v>
      </c>
      <c r="E263">
        <v>714419</v>
      </c>
      <c r="F263">
        <v>714419</v>
      </c>
      <c r="G263" t="s">
        <v>1392</v>
      </c>
      <c r="H263" t="s">
        <v>1393</v>
      </c>
      <c r="I263">
        <v>650000</v>
      </c>
      <c r="J263">
        <v>650000</v>
      </c>
      <c r="K263" t="s">
        <v>1394</v>
      </c>
      <c r="L263" t="s">
        <v>1395</v>
      </c>
      <c r="M263">
        <v>765155</v>
      </c>
      <c r="N263">
        <v>765155</v>
      </c>
      <c r="O263" t="s">
        <v>1398</v>
      </c>
      <c r="P263" t="s">
        <v>1399</v>
      </c>
      <c r="Q263">
        <v>879928</v>
      </c>
      <c r="R263">
        <v>879928</v>
      </c>
      <c r="S263" t="s">
        <v>80</v>
      </c>
      <c r="T263" t="s">
        <v>81</v>
      </c>
      <c r="U263">
        <v>943930</v>
      </c>
      <c r="V263">
        <v>943930</v>
      </c>
      <c r="W263" t="s">
        <v>1396</v>
      </c>
      <c r="X263" t="s">
        <v>1397</v>
      </c>
      <c r="Z263" t="b">
        <f t="shared" si="20"/>
        <v>1</v>
      </c>
      <c r="AA263" t="b">
        <f t="shared" si="21"/>
        <v>1</v>
      </c>
      <c r="AB263" t="b">
        <f t="shared" si="22"/>
        <v>1</v>
      </c>
      <c r="AC263" t="b">
        <f t="shared" si="23"/>
        <v>1</v>
      </c>
      <c r="AD263" t="b">
        <f t="shared" si="24"/>
        <v>1</v>
      </c>
    </row>
    <row r="264" spans="1:30" x14ac:dyDescent="0.2">
      <c r="A264">
        <v>267</v>
      </c>
      <c r="B264" t="s">
        <v>344</v>
      </c>
      <c r="C264" t="s">
        <v>1013</v>
      </c>
      <c r="D264" t="s">
        <v>1391</v>
      </c>
      <c r="E264">
        <v>796399</v>
      </c>
      <c r="F264">
        <v>796399</v>
      </c>
      <c r="G264" t="s">
        <v>1392</v>
      </c>
      <c r="H264" t="s">
        <v>1393</v>
      </c>
      <c r="I264">
        <v>700000</v>
      </c>
      <c r="J264">
        <v>700000</v>
      </c>
      <c r="K264" t="s">
        <v>1394</v>
      </c>
      <c r="L264" t="s">
        <v>1395</v>
      </c>
      <c r="M264">
        <v>852958</v>
      </c>
      <c r="N264">
        <v>852958</v>
      </c>
      <c r="O264" t="s">
        <v>1398</v>
      </c>
      <c r="P264" t="s">
        <v>1399</v>
      </c>
      <c r="Q264">
        <v>980902</v>
      </c>
      <c r="R264">
        <v>980902</v>
      </c>
      <c r="S264" t="s">
        <v>80</v>
      </c>
      <c r="T264" t="s">
        <v>81</v>
      </c>
      <c r="U264">
        <v>1052247</v>
      </c>
      <c r="V264">
        <v>1052247</v>
      </c>
      <c r="W264" t="s">
        <v>1396</v>
      </c>
      <c r="X264" t="s">
        <v>1397</v>
      </c>
      <c r="Z264" t="b">
        <f t="shared" si="20"/>
        <v>1</v>
      </c>
      <c r="AA264" t="b">
        <f t="shared" si="21"/>
        <v>1</v>
      </c>
      <c r="AB264" t="b">
        <f t="shared" si="22"/>
        <v>1</v>
      </c>
      <c r="AC264" t="b">
        <f t="shared" si="23"/>
        <v>1</v>
      </c>
      <c r="AD264" t="b">
        <f t="shared" si="24"/>
        <v>1</v>
      </c>
    </row>
    <row r="265" spans="1:30" x14ac:dyDescent="0.2">
      <c r="A265">
        <v>268</v>
      </c>
      <c r="B265" t="s">
        <v>345</v>
      </c>
      <c r="C265" t="s">
        <v>1014</v>
      </c>
      <c r="D265" t="s">
        <v>1391</v>
      </c>
      <c r="E265">
        <v>696306</v>
      </c>
      <c r="F265">
        <v>696306</v>
      </c>
      <c r="G265" t="s">
        <v>1392</v>
      </c>
      <c r="H265" t="s">
        <v>1393</v>
      </c>
      <c r="I265">
        <v>650000</v>
      </c>
      <c r="J265">
        <v>650000</v>
      </c>
      <c r="K265" t="s">
        <v>1394</v>
      </c>
      <c r="L265" t="s">
        <v>1395</v>
      </c>
      <c r="M265">
        <v>745757</v>
      </c>
      <c r="N265">
        <v>745757</v>
      </c>
      <c r="O265" t="s">
        <v>1398</v>
      </c>
      <c r="P265" t="s">
        <v>1399</v>
      </c>
      <c r="Q265">
        <v>857620</v>
      </c>
      <c r="R265">
        <v>857620</v>
      </c>
      <c r="S265" t="s">
        <v>80</v>
      </c>
      <c r="T265" t="s">
        <v>81</v>
      </c>
      <c r="U265">
        <v>919999</v>
      </c>
      <c r="V265">
        <v>919999</v>
      </c>
      <c r="W265" t="s">
        <v>1396</v>
      </c>
      <c r="X265" t="s">
        <v>1397</v>
      </c>
      <c r="Z265" t="b">
        <f t="shared" si="20"/>
        <v>1</v>
      </c>
      <c r="AA265" t="b">
        <f t="shared" si="21"/>
        <v>1</v>
      </c>
      <c r="AB265" t="b">
        <f t="shared" si="22"/>
        <v>1</v>
      </c>
      <c r="AC265" t="b">
        <f t="shared" si="23"/>
        <v>1</v>
      </c>
      <c r="AD265" t="b">
        <f t="shared" si="24"/>
        <v>1</v>
      </c>
    </row>
    <row r="266" spans="1:30" x14ac:dyDescent="0.2">
      <c r="A266">
        <v>269</v>
      </c>
      <c r="B266" t="s">
        <v>346</v>
      </c>
      <c r="C266" t="s">
        <v>1015</v>
      </c>
      <c r="D266" t="s">
        <v>1391</v>
      </c>
      <c r="E266">
        <v>882043</v>
      </c>
      <c r="F266">
        <v>882043</v>
      </c>
      <c r="G266" t="s">
        <v>1392</v>
      </c>
      <c r="H266" t="s">
        <v>1393</v>
      </c>
      <c r="I266">
        <v>800000</v>
      </c>
      <c r="J266">
        <v>800000</v>
      </c>
      <c r="K266" t="s">
        <v>1394</v>
      </c>
      <c r="L266" t="s">
        <v>1395</v>
      </c>
      <c r="M266">
        <v>944684</v>
      </c>
      <c r="N266">
        <v>944684</v>
      </c>
      <c r="O266" t="s">
        <v>1398</v>
      </c>
      <c r="P266" t="s">
        <v>1399</v>
      </c>
      <c r="Q266">
        <v>1086387</v>
      </c>
      <c r="R266">
        <v>1086387</v>
      </c>
      <c r="S266" t="s">
        <v>80</v>
      </c>
      <c r="T266" t="s">
        <v>81</v>
      </c>
      <c r="U266">
        <v>1165405</v>
      </c>
      <c r="V266">
        <v>1165405</v>
      </c>
      <c r="W266" t="s">
        <v>1396</v>
      </c>
      <c r="X266" t="s">
        <v>1397</v>
      </c>
      <c r="Z266" t="b">
        <f t="shared" si="20"/>
        <v>1</v>
      </c>
      <c r="AA266" t="b">
        <f t="shared" si="21"/>
        <v>1</v>
      </c>
      <c r="AB266" t="b">
        <f t="shared" si="22"/>
        <v>1</v>
      </c>
      <c r="AC266" t="b">
        <f t="shared" si="23"/>
        <v>1</v>
      </c>
      <c r="AD266" t="b">
        <f t="shared" si="24"/>
        <v>1</v>
      </c>
    </row>
    <row r="267" spans="1:30" x14ac:dyDescent="0.2">
      <c r="A267">
        <v>270</v>
      </c>
      <c r="B267" t="s">
        <v>347</v>
      </c>
      <c r="C267" t="s">
        <v>1016</v>
      </c>
      <c r="D267" t="s">
        <v>1391</v>
      </c>
      <c r="E267">
        <v>459261</v>
      </c>
      <c r="F267">
        <v>459261</v>
      </c>
      <c r="G267" t="s">
        <v>1392</v>
      </c>
      <c r="H267" t="s">
        <v>1393</v>
      </c>
      <c r="I267">
        <v>950000</v>
      </c>
      <c r="J267">
        <v>950000</v>
      </c>
      <c r="K267" t="s">
        <v>1394</v>
      </c>
      <c r="L267" t="s">
        <v>1395</v>
      </c>
      <c r="M267">
        <v>491410</v>
      </c>
      <c r="N267">
        <v>491410</v>
      </c>
      <c r="O267" t="s">
        <v>1398</v>
      </c>
      <c r="P267" t="s">
        <v>1399</v>
      </c>
      <c r="Q267">
        <v>565121</v>
      </c>
      <c r="R267">
        <v>565121</v>
      </c>
      <c r="S267" t="s">
        <v>80</v>
      </c>
      <c r="T267" t="s">
        <v>81</v>
      </c>
      <c r="U267">
        <v>606225</v>
      </c>
      <c r="V267">
        <v>606225</v>
      </c>
      <c r="W267" t="s">
        <v>1396</v>
      </c>
      <c r="X267" t="s">
        <v>1397</v>
      </c>
      <c r="Z267" t="b">
        <f t="shared" si="20"/>
        <v>1</v>
      </c>
      <c r="AA267" t="b">
        <f t="shared" si="21"/>
        <v>1</v>
      </c>
      <c r="AB267" t="b">
        <f t="shared" si="22"/>
        <v>1</v>
      </c>
      <c r="AC267" t="b">
        <f t="shared" si="23"/>
        <v>1</v>
      </c>
      <c r="AD267" t="b">
        <f t="shared" si="24"/>
        <v>1</v>
      </c>
    </row>
    <row r="268" spans="1:30" x14ac:dyDescent="0.2">
      <c r="A268">
        <v>271</v>
      </c>
      <c r="B268" t="s">
        <v>348</v>
      </c>
      <c r="C268" t="s">
        <v>1017</v>
      </c>
      <c r="D268" t="s">
        <v>1391</v>
      </c>
      <c r="E268">
        <v>58625</v>
      </c>
      <c r="F268">
        <v>58625</v>
      </c>
      <c r="G268" t="s">
        <v>1392</v>
      </c>
      <c r="H268" t="s">
        <v>1393</v>
      </c>
      <c r="I268">
        <v>250000</v>
      </c>
      <c r="J268">
        <v>250000</v>
      </c>
      <c r="K268" t="s">
        <v>1394</v>
      </c>
      <c r="L268" t="s">
        <v>1395</v>
      </c>
      <c r="M268">
        <v>62789</v>
      </c>
      <c r="N268">
        <v>62789</v>
      </c>
      <c r="O268" t="s">
        <v>1398</v>
      </c>
      <c r="P268" t="s">
        <v>1399</v>
      </c>
      <c r="Q268">
        <v>72208</v>
      </c>
      <c r="R268">
        <v>72208</v>
      </c>
      <c r="S268" t="s">
        <v>80</v>
      </c>
      <c r="T268" t="s">
        <v>81</v>
      </c>
      <c r="U268">
        <v>77460</v>
      </c>
      <c r="V268">
        <v>77460</v>
      </c>
      <c r="W268" t="s">
        <v>1396</v>
      </c>
      <c r="X268" t="s">
        <v>1397</v>
      </c>
      <c r="Z268" t="b">
        <f t="shared" si="20"/>
        <v>1</v>
      </c>
      <c r="AA268" t="b">
        <f t="shared" si="21"/>
        <v>1</v>
      </c>
      <c r="AB268" t="b">
        <f t="shared" si="22"/>
        <v>1</v>
      </c>
      <c r="AC268" t="b">
        <f t="shared" si="23"/>
        <v>1</v>
      </c>
      <c r="AD268" t="b">
        <f t="shared" si="24"/>
        <v>1</v>
      </c>
    </row>
    <row r="269" spans="1:30" x14ac:dyDescent="0.2">
      <c r="A269">
        <v>272</v>
      </c>
      <c r="B269" t="s">
        <v>349</v>
      </c>
      <c r="C269" t="s">
        <v>1018</v>
      </c>
      <c r="D269" t="s">
        <v>1391</v>
      </c>
      <c r="E269">
        <v>101031</v>
      </c>
      <c r="F269">
        <v>101031</v>
      </c>
      <c r="G269" t="s">
        <v>1392</v>
      </c>
      <c r="H269" t="s">
        <v>1393</v>
      </c>
      <c r="I269">
        <v>180000</v>
      </c>
      <c r="J269">
        <v>180000</v>
      </c>
      <c r="K269" t="s">
        <v>1394</v>
      </c>
      <c r="L269" t="s">
        <v>1395</v>
      </c>
      <c r="M269">
        <v>108206</v>
      </c>
      <c r="N269">
        <v>108206</v>
      </c>
      <c r="O269" t="s">
        <v>1398</v>
      </c>
      <c r="P269" t="s">
        <v>1399</v>
      </c>
      <c r="Q269">
        <v>124437</v>
      </c>
      <c r="R269">
        <v>124437</v>
      </c>
      <c r="S269" t="s">
        <v>80</v>
      </c>
      <c r="T269" t="s">
        <v>81</v>
      </c>
      <c r="U269">
        <v>133487</v>
      </c>
      <c r="V269">
        <v>133487</v>
      </c>
      <c r="W269" t="s">
        <v>1396</v>
      </c>
      <c r="X269" t="s">
        <v>1397</v>
      </c>
      <c r="Z269" t="b">
        <f t="shared" si="20"/>
        <v>1</v>
      </c>
      <c r="AA269" t="b">
        <f t="shared" si="21"/>
        <v>1</v>
      </c>
      <c r="AB269" t="b">
        <f t="shared" si="22"/>
        <v>1</v>
      </c>
      <c r="AC269" t="b">
        <f t="shared" si="23"/>
        <v>1</v>
      </c>
      <c r="AD269" t="b">
        <f t="shared" si="24"/>
        <v>1</v>
      </c>
    </row>
    <row r="270" spans="1:30" x14ac:dyDescent="0.2">
      <c r="A270">
        <v>273</v>
      </c>
      <c r="B270" t="s">
        <v>350</v>
      </c>
      <c r="C270" t="s">
        <v>1019</v>
      </c>
      <c r="D270" t="s">
        <v>1391</v>
      </c>
      <c r="E270">
        <v>149963</v>
      </c>
      <c r="F270">
        <v>149963</v>
      </c>
      <c r="G270" t="s">
        <v>1392</v>
      </c>
      <c r="H270" t="s">
        <v>1393</v>
      </c>
      <c r="I270">
        <v>350000</v>
      </c>
      <c r="J270">
        <v>350000</v>
      </c>
      <c r="K270" t="s">
        <v>1394</v>
      </c>
      <c r="L270" t="s">
        <v>1395</v>
      </c>
      <c r="M270">
        <v>160612</v>
      </c>
      <c r="N270">
        <v>160612</v>
      </c>
      <c r="O270" t="s">
        <v>1398</v>
      </c>
      <c r="P270" t="s">
        <v>1399</v>
      </c>
      <c r="Q270">
        <v>184704</v>
      </c>
      <c r="R270">
        <v>184704</v>
      </c>
      <c r="S270" t="s">
        <v>80</v>
      </c>
      <c r="T270" t="s">
        <v>81</v>
      </c>
      <c r="U270">
        <v>198139</v>
      </c>
      <c r="V270">
        <v>198139</v>
      </c>
      <c r="W270" t="s">
        <v>1396</v>
      </c>
      <c r="X270" t="s">
        <v>1397</v>
      </c>
      <c r="Z270" t="b">
        <f t="shared" si="20"/>
        <v>1</v>
      </c>
      <c r="AA270" t="b">
        <f t="shared" si="21"/>
        <v>1</v>
      </c>
      <c r="AB270" t="b">
        <f t="shared" si="22"/>
        <v>1</v>
      </c>
      <c r="AC270" t="b">
        <f t="shared" si="23"/>
        <v>1</v>
      </c>
      <c r="AD270" t="b">
        <f t="shared" si="24"/>
        <v>1</v>
      </c>
    </row>
    <row r="271" spans="1:30" x14ac:dyDescent="0.2">
      <c r="A271">
        <v>274</v>
      </c>
      <c r="B271" t="s">
        <v>351</v>
      </c>
      <c r="C271" t="s">
        <v>1020</v>
      </c>
      <c r="D271" t="s">
        <v>1391</v>
      </c>
      <c r="E271">
        <v>626435</v>
      </c>
      <c r="F271">
        <v>626435</v>
      </c>
      <c r="G271" t="s">
        <v>1392</v>
      </c>
      <c r="H271" t="s">
        <v>1393</v>
      </c>
      <c r="I271">
        <v>550000</v>
      </c>
      <c r="J271">
        <v>550000</v>
      </c>
      <c r="K271" t="s">
        <v>1394</v>
      </c>
      <c r="L271" t="s">
        <v>1395</v>
      </c>
      <c r="M271">
        <v>670923</v>
      </c>
      <c r="N271">
        <v>670923</v>
      </c>
      <c r="O271" t="s">
        <v>1398</v>
      </c>
      <c r="P271" t="s">
        <v>1399</v>
      </c>
      <c r="Q271">
        <v>771562</v>
      </c>
      <c r="R271">
        <v>771562</v>
      </c>
      <c r="S271" t="s">
        <v>80</v>
      </c>
      <c r="T271" t="s">
        <v>81</v>
      </c>
      <c r="U271">
        <v>827681</v>
      </c>
      <c r="V271">
        <v>827681</v>
      </c>
      <c r="W271" t="s">
        <v>1396</v>
      </c>
      <c r="X271" t="s">
        <v>1397</v>
      </c>
      <c r="Z271" t="b">
        <f t="shared" si="20"/>
        <v>1</v>
      </c>
      <c r="AA271" t="b">
        <f t="shared" si="21"/>
        <v>1</v>
      </c>
      <c r="AB271" t="b">
        <f t="shared" si="22"/>
        <v>1</v>
      </c>
      <c r="AC271" t="b">
        <f t="shared" si="23"/>
        <v>1</v>
      </c>
      <c r="AD271" t="b">
        <f t="shared" si="24"/>
        <v>1</v>
      </c>
    </row>
    <row r="272" spans="1:30" x14ac:dyDescent="0.2">
      <c r="A272">
        <v>275</v>
      </c>
      <c r="B272" t="s">
        <v>352</v>
      </c>
      <c r="C272" t="s">
        <v>1021</v>
      </c>
      <c r="D272" t="s">
        <v>1391</v>
      </c>
      <c r="E272">
        <v>711950</v>
      </c>
      <c r="F272">
        <v>711950</v>
      </c>
      <c r="G272" t="s">
        <v>1392</v>
      </c>
      <c r="H272" t="s">
        <v>1393</v>
      </c>
      <c r="I272">
        <v>700000</v>
      </c>
      <c r="J272">
        <v>700000</v>
      </c>
      <c r="K272" t="s">
        <v>1394</v>
      </c>
      <c r="L272" t="s">
        <v>1395</v>
      </c>
      <c r="M272">
        <v>762512</v>
      </c>
      <c r="N272">
        <v>762512</v>
      </c>
      <c r="O272" t="s">
        <v>1398</v>
      </c>
      <c r="P272" t="s">
        <v>1399</v>
      </c>
      <c r="Q272">
        <v>876888</v>
      </c>
      <c r="R272">
        <v>876888</v>
      </c>
      <c r="S272" t="s">
        <v>80</v>
      </c>
      <c r="T272" t="s">
        <v>81</v>
      </c>
      <c r="U272">
        <v>940669</v>
      </c>
      <c r="V272">
        <v>940669</v>
      </c>
      <c r="W272" t="s">
        <v>1396</v>
      </c>
      <c r="X272" t="s">
        <v>1397</v>
      </c>
      <c r="Z272" t="b">
        <f t="shared" si="20"/>
        <v>1</v>
      </c>
      <c r="AA272" t="b">
        <f t="shared" si="21"/>
        <v>1</v>
      </c>
      <c r="AB272" t="b">
        <f t="shared" si="22"/>
        <v>1</v>
      </c>
      <c r="AC272" t="b">
        <f t="shared" si="23"/>
        <v>1</v>
      </c>
      <c r="AD272" t="b">
        <f t="shared" si="24"/>
        <v>1</v>
      </c>
    </row>
    <row r="273" spans="1:30" x14ac:dyDescent="0.2">
      <c r="A273">
        <v>276</v>
      </c>
      <c r="B273" t="s">
        <v>353</v>
      </c>
      <c r="C273" t="s">
        <v>1022</v>
      </c>
      <c r="D273" t="s">
        <v>1391</v>
      </c>
      <c r="E273">
        <v>780227</v>
      </c>
      <c r="F273">
        <v>780227</v>
      </c>
      <c r="G273" t="s">
        <v>1392</v>
      </c>
      <c r="H273" t="s">
        <v>1393</v>
      </c>
      <c r="I273">
        <v>750000</v>
      </c>
      <c r="J273">
        <v>750000</v>
      </c>
      <c r="K273" t="s">
        <v>1394</v>
      </c>
      <c r="L273" t="s">
        <v>1395</v>
      </c>
      <c r="M273">
        <v>835638</v>
      </c>
      <c r="N273">
        <v>835638</v>
      </c>
      <c r="O273" t="s">
        <v>1398</v>
      </c>
      <c r="P273" t="s">
        <v>1399</v>
      </c>
      <c r="Q273">
        <v>960983</v>
      </c>
      <c r="R273">
        <v>960983</v>
      </c>
      <c r="S273" t="s">
        <v>80</v>
      </c>
      <c r="T273" t="s">
        <v>81</v>
      </c>
      <c r="U273">
        <v>1030880</v>
      </c>
      <c r="V273">
        <v>1030880</v>
      </c>
      <c r="W273" t="s">
        <v>1396</v>
      </c>
      <c r="X273" t="s">
        <v>1397</v>
      </c>
      <c r="Z273" t="b">
        <f t="shared" si="20"/>
        <v>1</v>
      </c>
      <c r="AA273" t="b">
        <f t="shared" si="21"/>
        <v>1</v>
      </c>
      <c r="AB273" t="b">
        <f t="shared" si="22"/>
        <v>1</v>
      </c>
      <c r="AC273" t="b">
        <f t="shared" si="23"/>
        <v>1</v>
      </c>
      <c r="AD273" t="b">
        <f t="shared" si="24"/>
        <v>1</v>
      </c>
    </row>
    <row r="274" spans="1:30" x14ac:dyDescent="0.2">
      <c r="A274">
        <v>277</v>
      </c>
      <c r="B274" t="s">
        <v>354</v>
      </c>
      <c r="C274" t="s">
        <v>1023</v>
      </c>
      <c r="D274" t="s">
        <v>1391</v>
      </c>
      <c r="E274">
        <v>244426</v>
      </c>
      <c r="F274">
        <v>244426</v>
      </c>
      <c r="G274" t="s">
        <v>1392</v>
      </c>
      <c r="H274" t="s">
        <v>1393</v>
      </c>
      <c r="I274">
        <v>400000</v>
      </c>
      <c r="J274">
        <v>400000</v>
      </c>
      <c r="K274" t="s">
        <v>1394</v>
      </c>
      <c r="L274" t="s">
        <v>1395</v>
      </c>
      <c r="M274">
        <v>261784</v>
      </c>
      <c r="N274">
        <v>261784</v>
      </c>
      <c r="O274" t="s">
        <v>1398</v>
      </c>
      <c r="P274" t="s">
        <v>1399</v>
      </c>
      <c r="Q274">
        <v>301052</v>
      </c>
      <c r="R274">
        <v>301052</v>
      </c>
      <c r="S274" t="s">
        <v>80</v>
      </c>
      <c r="T274" t="s">
        <v>81</v>
      </c>
      <c r="U274">
        <v>322949</v>
      </c>
      <c r="V274">
        <v>322949</v>
      </c>
      <c r="W274" t="s">
        <v>1396</v>
      </c>
      <c r="X274" t="s">
        <v>1397</v>
      </c>
      <c r="Z274" t="b">
        <f t="shared" si="20"/>
        <v>1</v>
      </c>
      <c r="AA274" t="b">
        <f t="shared" si="21"/>
        <v>1</v>
      </c>
      <c r="AB274" t="b">
        <f t="shared" si="22"/>
        <v>1</v>
      </c>
      <c r="AC274" t="b">
        <f t="shared" si="23"/>
        <v>1</v>
      </c>
      <c r="AD274" t="b">
        <f t="shared" si="24"/>
        <v>1</v>
      </c>
    </row>
    <row r="275" spans="1:30" x14ac:dyDescent="0.2">
      <c r="A275">
        <v>278</v>
      </c>
      <c r="B275" t="s">
        <v>355</v>
      </c>
      <c r="C275" t="s">
        <v>1024</v>
      </c>
      <c r="D275" t="s">
        <v>1391</v>
      </c>
      <c r="E275">
        <v>863120</v>
      </c>
      <c r="F275">
        <v>863120</v>
      </c>
      <c r="G275" t="s">
        <v>1392</v>
      </c>
      <c r="H275" t="s">
        <v>1393</v>
      </c>
      <c r="I275">
        <v>900000</v>
      </c>
      <c r="J275">
        <v>900000</v>
      </c>
      <c r="K275" t="s">
        <v>1394</v>
      </c>
      <c r="L275" t="s">
        <v>1395</v>
      </c>
      <c r="M275">
        <v>924417</v>
      </c>
      <c r="N275">
        <v>924417</v>
      </c>
      <c r="O275" t="s">
        <v>1398</v>
      </c>
      <c r="P275" t="s">
        <v>1399</v>
      </c>
      <c r="Q275">
        <v>1063080</v>
      </c>
      <c r="R275">
        <v>1063080</v>
      </c>
      <c r="S275" t="s">
        <v>80</v>
      </c>
      <c r="T275" t="s">
        <v>81</v>
      </c>
      <c r="U275">
        <v>1140402</v>
      </c>
      <c r="V275">
        <v>1140402</v>
      </c>
      <c r="W275" t="s">
        <v>1396</v>
      </c>
      <c r="X275" t="s">
        <v>1397</v>
      </c>
      <c r="Z275" t="b">
        <f t="shared" si="20"/>
        <v>1</v>
      </c>
      <c r="AA275" t="b">
        <f t="shared" si="21"/>
        <v>1</v>
      </c>
      <c r="AB275" t="b">
        <f t="shared" si="22"/>
        <v>1</v>
      </c>
      <c r="AC275" t="b">
        <f t="shared" si="23"/>
        <v>1</v>
      </c>
      <c r="AD275" t="b">
        <f t="shared" si="24"/>
        <v>1</v>
      </c>
    </row>
    <row r="276" spans="1:30" x14ac:dyDescent="0.2">
      <c r="A276">
        <v>279</v>
      </c>
      <c r="B276" t="s">
        <v>356</v>
      </c>
      <c r="C276" t="s">
        <v>1025</v>
      </c>
      <c r="D276" t="s">
        <v>1391</v>
      </c>
      <c r="E276">
        <v>386049</v>
      </c>
      <c r="F276">
        <v>386049</v>
      </c>
      <c r="G276" t="s">
        <v>1392</v>
      </c>
      <c r="H276" t="s">
        <v>1393</v>
      </c>
      <c r="I276">
        <v>1100000</v>
      </c>
      <c r="J276">
        <v>1100000</v>
      </c>
      <c r="K276" t="s">
        <v>1394</v>
      </c>
      <c r="L276" t="s">
        <v>1395</v>
      </c>
      <c r="M276">
        <v>413466</v>
      </c>
      <c r="N276">
        <v>413466</v>
      </c>
      <c r="O276" t="s">
        <v>1398</v>
      </c>
      <c r="P276" t="s">
        <v>1399</v>
      </c>
      <c r="Q276">
        <v>475486</v>
      </c>
      <c r="R276">
        <v>475486</v>
      </c>
      <c r="S276" t="s">
        <v>80</v>
      </c>
      <c r="T276" t="s">
        <v>81</v>
      </c>
      <c r="U276">
        <v>510070</v>
      </c>
      <c r="V276">
        <v>510070</v>
      </c>
      <c r="W276" t="s">
        <v>1396</v>
      </c>
      <c r="X276" t="s">
        <v>1397</v>
      </c>
      <c r="Z276" t="b">
        <f t="shared" si="20"/>
        <v>1</v>
      </c>
      <c r="AA276" t="b">
        <f t="shared" si="21"/>
        <v>1</v>
      </c>
      <c r="AB276" t="b">
        <f t="shared" si="22"/>
        <v>1</v>
      </c>
      <c r="AC276" t="b">
        <f t="shared" si="23"/>
        <v>1</v>
      </c>
      <c r="AD276" t="b">
        <f t="shared" si="24"/>
        <v>1</v>
      </c>
    </row>
    <row r="277" spans="1:30" x14ac:dyDescent="0.2">
      <c r="A277">
        <v>280</v>
      </c>
      <c r="B277" t="s">
        <v>357</v>
      </c>
      <c r="C277" t="s">
        <v>1026</v>
      </c>
      <c r="D277" t="s">
        <v>1391</v>
      </c>
      <c r="E277">
        <v>307209</v>
      </c>
      <c r="F277">
        <v>307209</v>
      </c>
      <c r="G277" t="s">
        <v>1392</v>
      </c>
      <c r="H277" t="s">
        <v>1393</v>
      </c>
      <c r="I277">
        <v>390000</v>
      </c>
      <c r="J277">
        <v>390000</v>
      </c>
      <c r="K277" t="s">
        <v>1394</v>
      </c>
      <c r="L277" t="s">
        <v>1395</v>
      </c>
      <c r="M277">
        <v>329027</v>
      </c>
      <c r="N277">
        <v>329027</v>
      </c>
      <c r="O277" t="s">
        <v>1398</v>
      </c>
      <c r="P277" t="s">
        <v>1399</v>
      </c>
      <c r="Q277">
        <v>378381</v>
      </c>
      <c r="R277">
        <v>378381</v>
      </c>
      <c r="S277" t="s">
        <v>80</v>
      </c>
      <c r="T277" t="s">
        <v>81</v>
      </c>
      <c r="U277">
        <v>405902</v>
      </c>
      <c r="V277">
        <v>405902</v>
      </c>
      <c r="W277" t="s">
        <v>1396</v>
      </c>
      <c r="X277" t="s">
        <v>1397</v>
      </c>
      <c r="Z277" t="b">
        <f t="shared" si="20"/>
        <v>1</v>
      </c>
      <c r="AA277" t="b">
        <f t="shared" si="21"/>
        <v>1</v>
      </c>
      <c r="AB277" t="b">
        <f t="shared" si="22"/>
        <v>1</v>
      </c>
      <c r="AC277" t="b">
        <f t="shared" si="23"/>
        <v>1</v>
      </c>
      <c r="AD277" t="b">
        <f t="shared" si="24"/>
        <v>1</v>
      </c>
    </row>
    <row r="278" spans="1:30" x14ac:dyDescent="0.2">
      <c r="A278">
        <v>281</v>
      </c>
      <c r="B278" t="s">
        <v>358</v>
      </c>
      <c r="C278" t="s">
        <v>1027</v>
      </c>
      <c r="D278" t="s">
        <v>1391</v>
      </c>
      <c r="E278">
        <v>403406</v>
      </c>
      <c r="F278">
        <v>403406</v>
      </c>
      <c r="G278" t="s">
        <v>1392</v>
      </c>
      <c r="H278" t="s">
        <v>1393</v>
      </c>
      <c r="I278">
        <v>1200000</v>
      </c>
      <c r="J278">
        <v>1200000</v>
      </c>
      <c r="K278" t="s">
        <v>1394</v>
      </c>
      <c r="L278" t="s">
        <v>1395</v>
      </c>
      <c r="M278">
        <v>432054</v>
      </c>
      <c r="N278">
        <v>432054</v>
      </c>
      <c r="O278" t="s">
        <v>1398</v>
      </c>
      <c r="P278" t="s">
        <v>1399</v>
      </c>
      <c r="Q278">
        <v>496862</v>
      </c>
      <c r="R278">
        <v>496862</v>
      </c>
      <c r="S278" t="s">
        <v>80</v>
      </c>
      <c r="T278" t="s">
        <v>81</v>
      </c>
      <c r="U278">
        <v>533002</v>
      </c>
      <c r="V278">
        <v>533002</v>
      </c>
      <c r="W278" t="s">
        <v>1396</v>
      </c>
      <c r="X278" t="s">
        <v>1397</v>
      </c>
      <c r="Z278" t="b">
        <f t="shared" si="20"/>
        <v>1</v>
      </c>
      <c r="AA278" t="b">
        <f t="shared" si="21"/>
        <v>1</v>
      </c>
      <c r="AB278" t="b">
        <f t="shared" si="22"/>
        <v>1</v>
      </c>
      <c r="AC278" t="b">
        <f t="shared" si="23"/>
        <v>1</v>
      </c>
      <c r="AD278" t="b">
        <f t="shared" si="24"/>
        <v>1</v>
      </c>
    </row>
    <row r="279" spans="1:30" x14ac:dyDescent="0.2">
      <c r="A279">
        <v>282</v>
      </c>
      <c r="B279" t="s">
        <v>359</v>
      </c>
      <c r="C279" t="s">
        <v>1028</v>
      </c>
      <c r="D279" t="s">
        <v>1391</v>
      </c>
      <c r="E279">
        <v>341299</v>
      </c>
      <c r="F279">
        <v>341299</v>
      </c>
      <c r="G279" t="s">
        <v>1392</v>
      </c>
      <c r="H279" t="s">
        <v>1393</v>
      </c>
      <c r="I279">
        <v>400000</v>
      </c>
      <c r="J279">
        <v>400000</v>
      </c>
      <c r="K279" t="s">
        <v>1394</v>
      </c>
      <c r="L279" t="s">
        <v>1395</v>
      </c>
      <c r="M279">
        <v>365537</v>
      </c>
      <c r="N279">
        <v>365537</v>
      </c>
      <c r="O279" t="s">
        <v>1398</v>
      </c>
      <c r="P279" t="s">
        <v>1399</v>
      </c>
      <c r="Q279">
        <v>420368</v>
      </c>
      <c r="R279">
        <v>420368</v>
      </c>
      <c r="S279" t="s">
        <v>80</v>
      </c>
      <c r="T279" t="s">
        <v>81</v>
      </c>
      <c r="U279">
        <v>450943</v>
      </c>
      <c r="V279">
        <v>450943</v>
      </c>
      <c r="W279" t="s">
        <v>1396</v>
      </c>
      <c r="X279" t="s">
        <v>1397</v>
      </c>
      <c r="Z279" t="b">
        <f t="shared" si="20"/>
        <v>1</v>
      </c>
      <c r="AA279" t="b">
        <f t="shared" si="21"/>
        <v>1</v>
      </c>
      <c r="AB279" t="b">
        <f t="shared" si="22"/>
        <v>1</v>
      </c>
      <c r="AC279" t="b">
        <f t="shared" si="23"/>
        <v>1</v>
      </c>
      <c r="AD279" t="b">
        <f t="shared" si="24"/>
        <v>1</v>
      </c>
    </row>
    <row r="280" spans="1:30" x14ac:dyDescent="0.2">
      <c r="A280">
        <v>283</v>
      </c>
      <c r="B280" t="s">
        <v>360</v>
      </c>
      <c r="C280" t="s">
        <v>1029</v>
      </c>
      <c r="D280" t="s">
        <v>1391</v>
      </c>
      <c r="E280">
        <v>526925</v>
      </c>
      <c r="F280">
        <v>526925</v>
      </c>
      <c r="G280" t="s">
        <v>1392</v>
      </c>
      <c r="H280" t="s">
        <v>1393</v>
      </c>
      <c r="I280">
        <v>650000</v>
      </c>
      <c r="J280">
        <v>650000</v>
      </c>
      <c r="K280" t="s">
        <v>1394</v>
      </c>
      <c r="L280" t="s">
        <v>1395</v>
      </c>
      <c r="M280">
        <v>564347</v>
      </c>
      <c r="N280">
        <v>564347</v>
      </c>
      <c r="O280" t="s">
        <v>1398</v>
      </c>
      <c r="P280" t="s">
        <v>1399</v>
      </c>
      <c r="Q280">
        <v>648999</v>
      </c>
      <c r="R280">
        <v>648999</v>
      </c>
      <c r="S280" t="s">
        <v>80</v>
      </c>
      <c r="T280" t="s">
        <v>81</v>
      </c>
      <c r="U280">
        <v>696203</v>
      </c>
      <c r="V280">
        <v>696203</v>
      </c>
      <c r="W280" t="s">
        <v>1396</v>
      </c>
      <c r="X280" t="s">
        <v>1397</v>
      </c>
      <c r="Z280" t="b">
        <f t="shared" si="20"/>
        <v>1</v>
      </c>
      <c r="AA280" t="b">
        <f t="shared" si="21"/>
        <v>1</v>
      </c>
      <c r="AB280" t="b">
        <f t="shared" si="22"/>
        <v>1</v>
      </c>
      <c r="AC280" t="b">
        <f t="shared" si="23"/>
        <v>1</v>
      </c>
      <c r="AD280" t="b">
        <f t="shared" si="24"/>
        <v>1</v>
      </c>
    </row>
    <row r="281" spans="1:30" x14ac:dyDescent="0.2">
      <c r="A281">
        <v>284</v>
      </c>
      <c r="B281" t="s">
        <v>361</v>
      </c>
      <c r="C281" t="s">
        <v>1030</v>
      </c>
      <c r="D281" t="s">
        <v>1391</v>
      </c>
      <c r="E281">
        <v>613160</v>
      </c>
      <c r="F281">
        <v>613160</v>
      </c>
      <c r="G281" t="s">
        <v>1392</v>
      </c>
      <c r="H281" t="s">
        <v>1393</v>
      </c>
      <c r="I281">
        <v>650000</v>
      </c>
      <c r="J281">
        <v>650000</v>
      </c>
      <c r="K281" t="s">
        <v>1394</v>
      </c>
      <c r="L281" t="s">
        <v>1395</v>
      </c>
      <c r="M281">
        <v>656706</v>
      </c>
      <c r="N281">
        <v>656706</v>
      </c>
      <c r="O281" t="s">
        <v>1398</v>
      </c>
      <c r="P281" t="s">
        <v>1399</v>
      </c>
      <c r="Q281">
        <v>755212</v>
      </c>
      <c r="R281">
        <v>755212</v>
      </c>
      <c r="S281" t="s">
        <v>80</v>
      </c>
      <c r="T281" t="s">
        <v>81</v>
      </c>
      <c r="U281">
        <v>810142</v>
      </c>
      <c r="V281">
        <v>810142</v>
      </c>
      <c r="W281" t="s">
        <v>1396</v>
      </c>
      <c r="X281" t="s">
        <v>1397</v>
      </c>
      <c r="Z281" t="b">
        <f t="shared" si="20"/>
        <v>1</v>
      </c>
      <c r="AA281" t="b">
        <f t="shared" si="21"/>
        <v>1</v>
      </c>
      <c r="AB281" t="b">
        <f t="shared" si="22"/>
        <v>1</v>
      </c>
      <c r="AC281" t="b">
        <f t="shared" si="23"/>
        <v>1</v>
      </c>
      <c r="AD281" t="b">
        <f t="shared" si="24"/>
        <v>1</v>
      </c>
    </row>
    <row r="282" spans="1:30" x14ac:dyDescent="0.2">
      <c r="A282">
        <v>285</v>
      </c>
      <c r="B282" t="s">
        <v>362</v>
      </c>
      <c r="C282" t="s">
        <v>1031</v>
      </c>
      <c r="D282" t="s">
        <v>1391</v>
      </c>
      <c r="E282">
        <v>122230</v>
      </c>
      <c r="F282">
        <v>122230</v>
      </c>
      <c r="G282" t="s">
        <v>1392</v>
      </c>
      <c r="H282" t="s">
        <v>1393</v>
      </c>
      <c r="I282">
        <v>250000</v>
      </c>
      <c r="J282">
        <v>250000</v>
      </c>
      <c r="K282" t="s">
        <v>1394</v>
      </c>
      <c r="L282" t="s">
        <v>1395</v>
      </c>
      <c r="M282">
        <v>130911</v>
      </c>
      <c r="N282">
        <v>130911</v>
      </c>
      <c r="O282" t="s">
        <v>1398</v>
      </c>
      <c r="P282" t="s">
        <v>1399</v>
      </c>
      <c r="Q282">
        <v>150548</v>
      </c>
      <c r="R282">
        <v>150548</v>
      </c>
      <c r="S282" t="s">
        <v>80</v>
      </c>
      <c r="T282" t="s">
        <v>81</v>
      </c>
      <c r="U282">
        <v>161498</v>
      </c>
      <c r="V282">
        <v>161498</v>
      </c>
      <c r="W282" t="s">
        <v>1396</v>
      </c>
      <c r="X282" t="s">
        <v>1397</v>
      </c>
      <c r="Z282" t="b">
        <f t="shared" si="20"/>
        <v>1</v>
      </c>
      <c r="AA282" t="b">
        <f t="shared" si="21"/>
        <v>1</v>
      </c>
      <c r="AB282" t="b">
        <f t="shared" si="22"/>
        <v>1</v>
      </c>
      <c r="AC282" t="b">
        <f t="shared" si="23"/>
        <v>1</v>
      </c>
      <c r="AD282" t="b">
        <f t="shared" si="24"/>
        <v>1</v>
      </c>
    </row>
    <row r="283" spans="1:30" x14ac:dyDescent="0.2">
      <c r="A283">
        <v>286</v>
      </c>
      <c r="B283" t="s">
        <v>363</v>
      </c>
      <c r="C283" t="s">
        <v>1032</v>
      </c>
      <c r="D283" t="s">
        <v>1391</v>
      </c>
      <c r="E283">
        <v>125062</v>
      </c>
      <c r="F283">
        <v>125062</v>
      </c>
      <c r="G283" t="s">
        <v>1392</v>
      </c>
      <c r="H283" t="s">
        <v>1393</v>
      </c>
      <c r="I283">
        <v>300000</v>
      </c>
      <c r="J283">
        <v>300000</v>
      </c>
      <c r="K283" t="s">
        <v>1394</v>
      </c>
      <c r="L283" t="s">
        <v>1395</v>
      </c>
      <c r="M283">
        <v>133943</v>
      </c>
      <c r="N283">
        <v>133943</v>
      </c>
      <c r="O283" t="s">
        <v>1398</v>
      </c>
      <c r="P283" t="s">
        <v>1399</v>
      </c>
      <c r="Q283">
        <v>154035</v>
      </c>
      <c r="R283">
        <v>154035</v>
      </c>
      <c r="S283" t="s">
        <v>80</v>
      </c>
      <c r="T283" t="s">
        <v>81</v>
      </c>
      <c r="U283">
        <v>165238</v>
      </c>
      <c r="V283">
        <v>165238</v>
      </c>
      <c r="W283" t="s">
        <v>1396</v>
      </c>
      <c r="X283" t="s">
        <v>1397</v>
      </c>
      <c r="Z283" t="b">
        <f t="shared" si="20"/>
        <v>1</v>
      </c>
      <c r="AA283" t="b">
        <f t="shared" si="21"/>
        <v>1</v>
      </c>
      <c r="AB283" t="b">
        <f t="shared" si="22"/>
        <v>1</v>
      </c>
      <c r="AC283" t="b">
        <f t="shared" si="23"/>
        <v>1</v>
      </c>
      <c r="AD283" t="b">
        <f t="shared" si="24"/>
        <v>1</v>
      </c>
    </row>
    <row r="284" spans="1:30" x14ac:dyDescent="0.2">
      <c r="A284">
        <v>287</v>
      </c>
      <c r="B284" t="s">
        <v>364</v>
      </c>
      <c r="C284" t="s">
        <v>1033</v>
      </c>
      <c r="D284" t="s">
        <v>1391</v>
      </c>
      <c r="E284">
        <v>51730</v>
      </c>
      <c r="F284">
        <v>51730</v>
      </c>
      <c r="G284" t="s">
        <v>1392</v>
      </c>
      <c r="H284" t="s">
        <v>1393</v>
      </c>
      <c r="I284">
        <v>80000</v>
      </c>
      <c r="J284">
        <v>80000</v>
      </c>
      <c r="K284" t="s">
        <v>1394</v>
      </c>
      <c r="L284" t="s">
        <v>1395</v>
      </c>
      <c r="M284">
        <v>55404</v>
      </c>
      <c r="N284">
        <v>55404</v>
      </c>
      <c r="O284" t="s">
        <v>1398</v>
      </c>
      <c r="P284" t="s">
        <v>1399</v>
      </c>
      <c r="Q284">
        <v>63714</v>
      </c>
      <c r="R284">
        <v>63714</v>
      </c>
      <c r="S284" t="s">
        <v>80</v>
      </c>
      <c r="T284" t="s">
        <v>81</v>
      </c>
      <c r="U284">
        <v>68348</v>
      </c>
      <c r="V284">
        <v>68348</v>
      </c>
      <c r="W284" t="s">
        <v>1396</v>
      </c>
      <c r="X284" t="s">
        <v>1397</v>
      </c>
      <c r="Z284" t="b">
        <f t="shared" si="20"/>
        <v>1</v>
      </c>
      <c r="AA284" t="b">
        <f t="shared" si="21"/>
        <v>1</v>
      </c>
      <c r="AB284" t="b">
        <f t="shared" si="22"/>
        <v>1</v>
      </c>
      <c r="AC284" t="b">
        <f t="shared" si="23"/>
        <v>1</v>
      </c>
      <c r="AD284" t="b">
        <f t="shared" si="24"/>
        <v>1</v>
      </c>
    </row>
    <row r="285" spans="1:30" x14ac:dyDescent="0.2">
      <c r="A285">
        <v>288</v>
      </c>
      <c r="B285" t="s">
        <v>365</v>
      </c>
      <c r="C285" t="s">
        <v>1034</v>
      </c>
      <c r="D285" t="s">
        <v>1391</v>
      </c>
      <c r="E285">
        <v>472085</v>
      </c>
      <c r="F285">
        <v>472085</v>
      </c>
      <c r="G285" t="s">
        <v>1392</v>
      </c>
      <c r="H285" t="s">
        <v>1393</v>
      </c>
      <c r="I285">
        <v>450000</v>
      </c>
      <c r="J285">
        <v>450000</v>
      </c>
      <c r="K285" t="s">
        <v>1394</v>
      </c>
      <c r="L285" t="s">
        <v>1395</v>
      </c>
      <c r="M285">
        <v>505612</v>
      </c>
      <c r="N285">
        <v>505612</v>
      </c>
      <c r="O285" t="s">
        <v>1398</v>
      </c>
      <c r="P285" t="s">
        <v>1399</v>
      </c>
      <c r="Q285">
        <v>581454</v>
      </c>
      <c r="R285">
        <v>581454</v>
      </c>
      <c r="S285" t="s">
        <v>80</v>
      </c>
      <c r="T285" t="s">
        <v>81</v>
      </c>
      <c r="U285">
        <v>623745</v>
      </c>
      <c r="V285">
        <v>623745</v>
      </c>
      <c r="W285" t="s">
        <v>1396</v>
      </c>
      <c r="X285" t="s">
        <v>1397</v>
      </c>
      <c r="Z285" t="b">
        <f t="shared" si="20"/>
        <v>1</v>
      </c>
      <c r="AA285" t="b">
        <f t="shared" si="21"/>
        <v>1</v>
      </c>
      <c r="AB285" t="b">
        <f t="shared" si="22"/>
        <v>1</v>
      </c>
      <c r="AC285" t="b">
        <f t="shared" si="23"/>
        <v>1</v>
      </c>
      <c r="AD285" t="b">
        <f t="shared" si="24"/>
        <v>1</v>
      </c>
    </row>
    <row r="286" spans="1:30" x14ac:dyDescent="0.2">
      <c r="A286">
        <v>289</v>
      </c>
      <c r="B286" t="s">
        <v>366</v>
      </c>
      <c r="C286" t="s">
        <v>1035</v>
      </c>
      <c r="D286" t="s">
        <v>1391</v>
      </c>
      <c r="E286">
        <v>200071</v>
      </c>
      <c r="F286">
        <v>200071</v>
      </c>
      <c r="G286" t="s">
        <v>1392</v>
      </c>
      <c r="H286" t="s">
        <v>1393</v>
      </c>
      <c r="I286">
        <v>150000</v>
      </c>
      <c r="J286">
        <v>150000</v>
      </c>
      <c r="K286" t="s">
        <v>1394</v>
      </c>
      <c r="L286" t="s">
        <v>1395</v>
      </c>
      <c r="M286">
        <v>214280</v>
      </c>
      <c r="N286">
        <v>214280</v>
      </c>
      <c r="O286" t="s">
        <v>1398</v>
      </c>
      <c r="P286" t="s">
        <v>1399</v>
      </c>
      <c r="Q286">
        <v>246422</v>
      </c>
      <c r="R286">
        <v>246422</v>
      </c>
      <c r="S286" t="s">
        <v>80</v>
      </c>
      <c r="T286" t="s">
        <v>81</v>
      </c>
      <c r="U286">
        <v>264345</v>
      </c>
      <c r="V286">
        <v>264345</v>
      </c>
      <c r="W286" t="s">
        <v>1396</v>
      </c>
      <c r="X286" t="s">
        <v>1397</v>
      </c>
      <c r="Z286" t="b">
        <f t="shared" si="20"/>
        <v>1</v>
      </c>
      <c r="AA286" t="b">
        <f t="shared" si="21"/>
        <v>1</v>
      </c>
      <c r="AB286" t="b">
        <f t="shared" si="22"/>
        <v>1</v>
      </c>
      <c r="AC286" t="b">
        <f t="shared" si="23"/>
        <v>1</v>
      </c>
      <c r="AD286" t="b">
        <f t="shared" si="24"/>
        <v>1</v>
      </c>
    </row>
    <row r="287" spans="1:30" x14ac:dyDescent="0.2">
      <c r="A287">
        <v>290</v>
      </c>
      <c r="B287" t="s">
        <v>367</v>
      </c>
      <c r="C287" t="s">
        <v>1036</v>
      </c>
      <c r="D287" t="s">
        <v>1391</v>
      </c>
      <c r="E287">
        <v>106813</v>
      </c>
      <c r="F287">
        <v>106813</v>
      </c>
      <c r="G287" t="s">
        <v>1392</v>
      </c>
      <c r="H287" t="s">
        <v>1393</v>
      </c>
      <c r="I287">
        <v>140000</v>
      </c>
      <c r="J287">
        <v>140000</v>
      </c>
      <c r="K287" t="s">
        <v>1394</v>
      </c>
      <c r="L287" t="s">
        <v>1395</v>
      </c>
      <c r="M287">
        <v>114399</v>
      </c>
      <c r="N287">
        <v>114399</v>
      </c>
      <c r="O287" t="s">
        <v>1398</v>
      </c>
      <c r="P287" t="s">
        <v>1399</v>
      </c>
      <c r="Q287">
        <v>131559</v>
      </c>
      <c r="R287">
        <v>131559</v>
      </c>
      <c r="S287" t="s">
        <v>80</v>
      </c>
      <c r="T287" t="s">
        <v>81</v>
      </c>
      <c r="U287">
        <v>141128</v>
      </c>
      <c r="V287">
        <v>141128</v>
      </c>
      <c r="W287" t="s">
        <v>1396</v>
      </c>
      <c r="X287" t="s">
        <v>1397</v>
      </c>
      <c r="Z287" t="b">
        <f t="shared" si="20"/>
        <v>1</v>
      </c>
      <c r="AA287" t="b">
        <f t="shared" si="21"/>
        <v>1</v>
      </c>
      <c r="AB287" t="b">
        <f t="shared" si="22"/>
        <v>1</v>
      </c>
      <c r="AC287" t="b">
        <f t="shared" si="23"/>
        <v>1</v>
      </c>
      <c r="AD287" t="b">
        <f t="shared" si="24"/>
        <v>1</v>
      </c>
    </row>
    <row r="288" spans="1:30" x14ac:dyDescent="0.2">
      <c r="A288">
        <v>291</v>
      </c>
      <c r="B288" t="s">
        <v>368</v>
      </c>
      <c r="C288" t="s">
        <v>1037</v>
      </c>
      <c r="D288" t="s">
        <v>1391</v>
      </c>
      <c r="E288">
        <v>263940</v>
      </c>
      <c r="F288">
        <v>263940</v>
      </c>
      <c r="G288" t="s">
        <v>1392</v>
      </c>
      <c r="H288" t="s">
        <v>1393</v>
      </c>
      <c r="I288">
        <v>200000</v>
      </c>
      <c r="J288">
        <v>200000</v>
      </c>
      <c r="K288" t="s">
        <v>1394</v>
      </c>
      <c r="L288" t="s">
        <v>1395</v>
      </c>
      <c r="M288">
        <v>282684</v>
      </c>
      <c r="N288">
        <v>282684</v>
      </c>
      <c r="O288" t="s">
        <v>1398</v>
      </c>
      <c r="P288" t="s">
        <v>1399</v>
      </c>
      <c r="Q288">
        <v>325087</v>
      </c>
      <c r="R288">
        <v>325087</v>
      </c>
      <c r="S288" t="s">
        <v>80</v>
      </c>
      <c r="T288" t="s">
        <v>81</v>
      </c>
      <c r="U288">
        <v>348732</v>
      </c>
      <c r="V288">
        <v>348732</v>
      </c>
      <c r="W288" t="s">
        <v>1396</v>
      </c>
      <c r="X288" t="s">
        <v>1397</v>
      </c>
      <c r="Z288" t="b">
        <f t="shared" si="20"/>
        <v>1</v>
      </c>
      <c r="AA288" t="b">
        <f t="shared" si="21"/>
        <v>1</v>
      </c>
      <c r="AB288" t="b">
        <f t="shared" si="22"/>
        <v>1</v>
      </c>
      <c r="AC288" t="b">
        <f t="shared" si="23"/>
        <v>1</v>
      </c>
      <c r="AD288" t="b">
        <f t="shared" si="24"/>
        <v>1</v>
      </c>
    </row>
    <row r="289" spans="1:30" x14ac:dyDescent="0.2">
      <c r="A289">
        <v>292</v>
      </c>
      <c r="B289" t="s">
        <v>369</v>
      </c>
      <c r="C289" t="s">
        <v>1038</v>
      </c>
      <c r="D289" t="s">
        <v>1391</v>
      </c>
      <c r="E289">
        <v>1215587</v>
      </c>
      <c r="F289">
        <v>1215587</v>
      </c>
      <c r="G289" t="s">
        <v>1392</v>
      </c>
      <c r="H289" t="s">
        <v>1393</v>
      </c>
      <c r="I289">
        <v>280000</v>
      </c>
      <c r="J289">
        <v>280000</v>
      </c>
      <c r="K289" t="s">
        <v>1394</v>
      </c>
      <c r="L289" t="s">
        <v>1395</v>
      </c>
      <c r="M289">
        <v>1301915</v>
      </c>
      <c r="N289">
        <v>1301915</v>
      </c>
      <c r="O289" t="s">
        <v>1398</v>
      </c>
      <c r="P289" t="s">
        <v>1399</v>
      </c>
      <c r="Q289">
        <v>1497202</v>
      </c>
      <c r="R289">
        <v>1497202</v>
      </c>
      <c r="S289" t="s">
        <v>80</v>
      </c>
      <c r="T289" t="s">
        <v>81</v>
      </c>
      <c r="U289">
        <v>1606101</v>
      </c>
      <c r="V289">
        <v>1606101</v>
      </c>
      <c r="W289" t="s">
        <v>1396</v>
      </c>
      <c r="X289" t="s">
        <v>1397</v>
      </c>
      <c r="Z289" t="b">
        <f t="shared" si="20"/>
        <v>1</v>
      </c>
      <c r="AA289" t="b">
        <f t="shared" si="21"/>
        <v>1</v>
      </c>
      <c r="AB289" t="b">
        <f t="shared" si="22"/>
        <v>1</v>
      </c>
      <c r="AC289" t="b">
        <f t="shared" si="23"/>
        <v>1</v>
      </c>
      <c r="AD289" t="b">
        <f t="shared" si="24"/>
        <v>1</v>
      </c>
    </row>
    <row r="290" spans="1:30" x14ac:dyDescent="0.2">
      <c r="A290">
        <v>293</v>
      </c>
      <c r="B290" t="s">
        <v>370</v>
      </c>
      <c r="C290" t="s">
        <v>1039</v>
      </c>
      <c r="D290" t="s">
        <v>1391</v>
      </c>
      <c r="E290">
        <v>159234</v>
      </c>
      <c r="F290">
        <v>159234</v>
      </c>
      <c r="G290" t="s">
        <v>1392</v>
      </c>
      <c r="H290" t="s">
        <v>1393</v>
      </c>
      <c r="I290">
        <v>550000</v>
      </c>
      <c r="J290">
        <v>550000</v>
      </c>
      <c r="K290" t="s">
        <v>1394</v>
      </c>
      <c r="L290" t="s">
        <v>1395</v>
      </c>
      <c r="M290">
        <v>170542</v>
      </c>
      <c r="N290">
        <v>170542</v>
      </c>
      <c r="O290" t="s">
        <v>1398</v>
      </c>
      <c r="P290" t="s">
        <v>1399</v>
      </c>
      <c r="Q290">
        <v>196123</v>
      </c>
      <c r="R290">
        <v>196123</v>
      </c>
      <c r="S290" t="s">
        <v>80</v>
      </c>
      <c r="T290" t="s">
        <v>81</v>
      </c>
      <c r="U290">
        <v>210388</v>
      </c>
      <c r="V290">
        <v>210388</v>
      </c>
      <c r="W290" t="s">
        <v>1396</v>
      </c>
      <c r="X290" t="s">
        <v>1397</v>
      </c>
      <c r="Z290" t="b">
        <f t="shared" si="20"/>
        <v>1</v>
      </c>
      <c r="AA290" t="b">
        <f t="shared" si="21"/>
        <v>1</v>
      </c>
      <c r="AB290" t="b">
        <f t="shared" si="22"/>
        <v>1</v>
      </c>
      <c r="AC290" t="b">
        <f t="shared" si="23"/>
        <v>1</v>
      </c>
      <c r="AD290" t="b">
        <f t="shared" si="24"/>
        <v>1</v>
      </c>
    </row>
    <row r="291" spans="1:30" x14ac:dyDescent="0.2">
      <c r="A291">
        <v>294</v>
      </c>
      <c r="B291" t="s">
        <v>371</v>
      </c>
      <c r="C291" t="s">
        <v>1040</v>
      </c>
      <c r="D291" t="s">
        <v>1391</v>
      </c>
      <c r="E291">
        <v>206275</v>
      </c>
      <c r="F291">
        <v>206275</v>
      </c>
      <c r="G291" t="s">
        <v>1392</v>
      </c>
      <c r="H291" t="s">
        <v>1393</v>
      </c>
      <c r="I291">
        <v>600000</v>
      </c>
      <c r="J291">
        <v>600000</v>
      </c>
      <c r="K291" t="s">
        <v>1394</v>
      </c>
      <c r="L291" t="s">
        <v>1395</v>
      </c>
      <c r="M291">
        <v>220924</v>
      </c>
      <c r="N291">
        <v>220924</v>
      </c>
      <c r="O291" t="s">
        <v>1398</v>
      </c>
      <c r="P291" t="s">
        <v>1399</v>
      </c>
      <c r="Q291">
        <v>254063</v>
      </c>
      <c r="R291">
        <v>254063</v>
      </c>
      <c r="S291" t="s">
        <v>80</v>
      </c>
      <c r="T291" t="s">
        <v>81</v>
      </c>
      <c r="U291">
        <v>272542</v>
      </c>
      <c r="V291">
        <v>272542</v>
      </c>
      <c r="W291" t="s">
        <v>1396</v>
      </c>
      <c r="X291" t="s">
        <v>1397</v>
      </c>
      <c r="Z291" t="b">
        <f t="shared" si="20"/>
        <v>1</v>
      </c>
      <c r="AA291" t="b">
        <f t="shared" si="21"/>
        <v>1</v>
      </c>
      <c r="AB291" t="b">
        <f t="shared" si="22"/>
        <v>1</v>
      </c>
      <c r="AC291" t="b">
        <f t="shared" si="23"/>
        <v>1</v>
      </c>
      <c r="AD291" t="b">
        <f t="shared" si="24"/>
        <v>1</v>
      </c>
    </row>
    <row r="292" spans="1:30" x14ac:dyDescent="0.2">
      <c r="A292">
        <v>295</v>
      </c>
      <c r="B292" t="s">
        <v>372</v>
      </c>
      <c r="C292" t="s">
        <v>1041</v>
      </c>
      <c r="D292" t="s">
        <v>1391</v>
      </c>
      <c r="E292">
        <v>216994</v>
      </c>
      <c r="F292">
        <v>216994</v>
      </c>
      <c r="G292" t="s">
        <v>1392</v>
      </c>
      <c r="H292" t="s">
        <v>1393</v>
      </c>
      <c r="I292">
        <v>650000</v>
      </c>
      <c r="J292">
        <v>650000</v>
      </c>
      <c r="K292" t="s">
        <v>1394</v>
      </c>
      <c r="L292" t="s">
        <v>1395</v>
      </c>
      <c r="M292">
        <v>232405</v>
      </c>
      <c r="N292">
        <v>232405</v>
      </c>
      <c r="O292" t="s">
        <v>1398</v>
      </c>
      <c r="P292" t="s">
        <v>1399</v>
      </c>
      <c r="Q292">
        <v>267266</v>
      </c>
      <c r="R292">
        <v>267266</v>
      </c>
      <c r="S292" t="s">
        <v>80</v>
      </c>
      <c r="T292" t="s">
        <v>81</v>
      </c>
      <c r="U292">
        <v>286705</v>
      </c>
      <c r="V292">
        <v>286705</v>
      </c>
      <c r="W292" t="s">
        <v>1396</v>
      </c>
      <c r="X292" t="s">
        <v>1397</v>
      </c>
      <c r="Z292" t="b">
        <f t="shared" si="20"/>
        <v>1</v>
      </c>
      <c r="AA292" t="b">
        <f t="shared" si="21"/>
        <v>1</v>
      </c>
      <c r="AB292" t="b">
        <f t="shared" si="22"/>
        <v>1</v>
      </c>
      <c r="AC292" t="b">
        <f t="shared" si="23"/>
        <v>1</v>
      </c>
      <c r="AD292" t="b">
        <f t="shared" si="24"/>
        <v>1</v>
      </c>
    </row>
    <row r="293" spans="1:30" x14ac:dyDescent="0.2">
      <c r="A293">
        <v>296</v>
      </c>
      <c r="B293" t="s">
        <v>373</v>
      </c>
      <c r="C293" t="s">
        <v>1042</v>
      </c>
      <c r="D293" t="s">
        <v>1391</v>
      </c>
      <c r="E293">
        <v>291344</v>
      </c>
      <c r="F293">
        <v>291344</v>
      </c>
      <c r="G293" t="s">
        <v>1392</v>
      </c>
      <c r="H293" t="s">
        <v>1393</v>
      </c>
      <c r="I293">
        <v>750000</v>
      </c>
      <c r="J293">
        <v>750000</v>
      </c>
      <c r="K293" t="s">
        <v>1394</v>
      </c>
      <c r="L293" t="s">
        <v>1395</v>
      </c>
      <c r="M293">
        <v>312035</v>
      </c>
      <c r="N293">
        <v>312035</v>
      </c>
      <c r="O293" t="s">
        <v>1398</v>
      </c>
      <c r="P293" t="s">
        <v>1399</v>
      </c>
      <c r="Q293">
        <v>358841</v>
      </c>
      <c r="R293">
        <v>358841</v>
      </c>
      <c r="S293" t="s">
        <v>80</v>
      </c>
      <c r="T293" t="s">
        <v>81</v>
      </c>
      <c r="U293">
        <v>384941</v>
      </c>
      <c r="V293">
        <v>384941</v>
      </c>
      <c r="W293" t="s">
        <v>1396</v>
      </c>
      <c r="X293" t="s">
        <v>1397</v>
      </c>
      <c r="Z293" t="b">
        <f t="shared" si="20"/>
        <v>1</v>
      </c>
      <c r="AA293" t="b">
        <f t="shared" si="21"/>
        <v>1</v>
      </c>
      <c r="AB293" t="b">
        <f t="shared" si="22"/>
        <v>1</v>
      </c>
      <c r="AC293" t="b">
        <f t="shared" si="23"/>
        <v>1</v>
      </c>
      <c r="AD293" t="b">
        <f t="shared" si="24"/>
        <v>1</v>
      </c>
    </row>
    <row r="294" spans="1:30" x14ac:dyDescent="0.2">
      <c r="A294">
        <v>297</v>
      </c>
      <c r="B294" t="s">
        <v>374</v>
      </c>
      <c r="C294" t="s">
        <v>1043</v>
      </c>
      <c r="D294" t="s">
        <v>1391</v>
      </c>
      <c r="E294">
        <v>324483</v>
      </c>
      <c r="F294">
        <v>324483</v>
      </c>
      <c r="G294" t="s">
        <v>1392</v>
      </c>
      <c r="H294" t="s">
        <v>1393</v>
      </c>
      <c r="I294">
        <v>750000</v>
      </c>
      <c r="J294">
        <v>750000</v>
      </c>
      <c r="K294" t="s">
        <v>1394</v>
      </c>
      <c r="L294" t="s">
        <v>1395</v>
      </c>
      <c r="M294">
        <v>347527</v>
      </c>
      <c r="N294">
        <v>347527</v>
      </c>
      <c r="O294" t="s">
        <v>1398</v>
      </c>
      <c r="P294" t="s">
        <v>1399</v>
      </c>
      <c r="Q294">
        <v>399656</v>
      </c>
      <c r="R294">
        <v>399656</v>
      </c>
      <c r="S294" t="s">
        <v>80</v>
      </c>
      <c r="T294" t="s">
        <v>81</v>
      </c>
      <c r="U294">
        <v>428725</v>
      </c>
      <c r="V294">
        <v>428725</v>
      </c>
      <c r="W294" t="s">
        <v>1396</v>
      </c>
      <c r="X294" t="s">
        <v>1397</v>
      </c>
      <c r="Z294" t="b">
        <f t="shared" si="20"/>
        <v>1</v>
      </c>
      <c r="AA294" t="b">
        <f t="shared" si="21"/>
        <v>1</v>
      </c>
      <c r="AB294" t="b">
        <f t="shared" si="22"/>
        <v>1</v>
      </c>
      <c r="AC294" t="b">
        <f t="shared" si="23"/>
        <v>1</v>
      </c>
      <c r="AD294" t="b">
        <f t="shared" si="24"/>
        <v>1</v>
      </c>
    </row>
    <row r="295" spans="1:30" x14ac:dyDescent="0.2">
      <c r="A295">
        <v>298</v>
      </c>
      <c r="B295" t="s">
        <v>375</v>
      </c>
      <c r="C295" t="s">
        <v>1044</v>
      </c>
      <c r="D295" t="s">
        <v>1391</v>
      </c>
      <c r="E295">
        <v>1059832</v>
      </c>
      <c r="F295">
        <v>1059832</v>
      </c>
      <c r="G295" t="s">
        <v>1392</v>
      </c>
      <c r="H295" t="s">
        <v>1393</v>
      </c>
      <c r="I295">
        <v>4500000</v>
      </c>
      <c r="J295">
        <v>4500000</v>
      </c>
      <c r="K295" t="s">
        <v>1394</v>
      </c>
      <c r="L295" t="s">
        <v>1395</v>
      </c>
      <c r="M295">
        <v>1134020</v>
      </c>
      <c r="N295">
        <v>1134020</v>
      </c>
      <c r="O295" t="s">
        <v>1398</v>
      </c>
      <c r="P295" t="s">
        <v>1399</v>
      </c>
      <c r="Q295">
        <v>1304123</v>
      </c>
      <c r="R295">
        <v>1304123</v>
      </c>
      <c r="S295" t="s">
        <v>80</v>
      </c>
      <c r="T295" t="s">
        <v>81</v>
      </c>
      <c r="U295">
        <v>1398978</v>
      </c>
      <c r="V295">
        <v>1398978</v>
      </c>
      <c r="W295" t="s">
        <v>1396</v>
      </c>
      <c r="X295" t="s">
        <v>1397</v>
      </c>
      <c r="Z295" t="b">
        <f t="shared" si="20"/>
        <v>1</v>
      </c>
      <c r="AA295" t="b">
        <f t="shared" si="21"/>
        <v>1</v>
      </c>
      <c r="AB295" t="b">
        <f t="shared" si="22"/>
        <v>1</v>
      </c>
      <c r="AC295" t="b">
        <f t="shared" si="23"/>
        <v>1</v>
      </c>
      <c r="AD295" t="b">
        <f t="shared" si="24"/>
        <v>1</v>
      </c>
    </row>
    <row r="296" spans="1:30" x14ac:dyDescent="0.2">
      <c r="A296">
        <v>299</v>
      </c>
      <c r="B296" t="s">
        <v>376</v>
      </c>
      <c r="C296" t="s">
        <v>1045</v>
      </c>
      <c r="D296" t="s">
        <v>1391</v>
      </c>
      <c r="E296">
        <v>27297</v>
      </c>
      <c r="F296">
        <v>27297</v>
      </c>
      <c r="G296" t="s">
        <v>1392</v>
      </c>
      <c r="H296" t="s">
        <v>1393</v>
      </c>
      <c r="I296">
        <v>100000</v>
      </c>
      <c r="J296">
        <v>100000</v>
      </c>
      <c r="K296" t="s">
        <v>1394</v>
      </c>
      <c r="L296" t="s">
        <v>1395</v>
      </c>
      <c r="M296">
        <v>29235</v>
      </c>
      <c r="N296">
        <v>29235</v>
      </c>
      <c r="O296" t="s">
        <v>1398</v>
      </c>
      <c r="P296" t="s">
        <v>1399</v>
      </c>
      <c r="Q296">
        <v>33621</v>
      </c>
      <c r="R296">
        <v>33621</v>
      </c>
      <c r="S296" t="s">
        <v>80</v>
      </c>
      <c r="T296" t="s">
        <v>81</v>
      </c>
      <c r="U296">
        <v>36066</v>
      </c>
      <c r="V296">
        <v>36066</v>
      </c>
      <c r="W296" t="s">
        <v>1396</v>
      </c>
      <c r="X296" t="s">
        <v>1397</v>
      </c>
      <c r="Z296" t="b">
        <f t="shared" si="20"/>
        <v>1</v>
      </c>
      <c r="AA296" t="b">
        <f t="shared" si="21"/>
        <v>1</v>
      </c>
      <c r="AB296" t="b">
        <f t="shared" si="22"/>
        <v>1</v>
      </c>
      <c r="AC296" t="b">
        <f t="shared" si="23"/>
        <v>1</v>
      </c>
      <c r="AD296" t="b">
        <f t="shared" si="24"/>
        <v>1</v>
      </c>
    </row>
    <row r="297" spans="1:30" x14ac:dyDescent="0.2">
      <c r="A297">
        <v>300</v>
      </c>
      <c r="B297" t="s">
        <v>377</v>
      </c>
      <c r="C297" t="s">
        <v>1046</v>
      </c>
      <c r="D297" t="s">
        <v>1391</v>
      </c>
      <c r="E297">
        <v>41793</v>
      </c>
      <c r="F297">
        <v>41793</v>
      </c>
      <c r="G297" t="s">
        <v>1392</v>
      </c>
      <c r="H297" t="s">
        <v>1393</v>
      </c>
      <c r="I297">
        <v>150000</v>
      </c>
      <c r="J297">
        <v>150000</v>
      </c>
      <c r="K297" t="s">
        <v>1394</v>
      </c>
      <c r="L297" t="s">
        <v>1395</v>
      </c>
      <c r="M297">
        <v>44761</v>
      </c>
      <c r="N297">
        <v>44761</v>
      </c>
      <c r="O297" t="s">
        <v>1398</v>
      </c>
      <c r="P297" t="s">
        <v>1399</v>
      </c>
      <c r="Q297">
        <v>51475</v>
      </c>
      <c r="R297">
        <v>51475</v>
      </c>
      <c r="S297" t="s">
        <v>80</v>
      </c>
      <c r="T297" t="s">
        <v>81</v>
      </c>
      <c r="U297">
        <v>55219</v>
      </c>
      <c r="V297">
        <v>55219</v>
      </c>
      <c r="W297" t="s">
        <v>1396</v>
      </c>
      <c r="X297" t="s">
        <v>1397</v>
      </c>
      <c r="Z297" t="b">
        <f t="shared" si="20"/>
        <v>1</v>
      </c>
      <c r="AA297" t="b">
        <f t="shared" si="21"/>
        <v>1</v>
      </c>
      <c r="AB297" t="b">
        <f t="shared" si="22"/>
        <v>1</v>
      </c>
      <c r="AC297" t="b">
        <f t="shared" si="23"/>
        <v>1</v>
      </c>
      <c r="AD297" t="b">
        <f t="shared" si="24"/>
        <v>1</v>
      </c>
    </row>
    <row r="298" spans="1:30" x14ac:dyDescent="0.2">
      <c r="A298">
        <v>301</v>
      </c>
      <c r="B298" t="s">
        <v>378</v>
      </c>
      <c r="C298" t="s">
        <v>1047</v>
      </c>
      <c r="D298" t="s">
        <v>1391</v>
      </c>
      <c r="E298">
        <v>31748</v>
      </c>
      <c r="F298">
        <v>31748</v>
      </c>
      <c r="G298" t="s">
        <v>1392</v>
      </c>
      <c r="H298" t="s">
        <v>1393</v>
      </c>
      <c r="I298">
        <v>100000</v>
      </c>
      <c r="J298">
        <v>100000</v>
      </c>
      <c r="K298" t="s">
        <v>1394</v>
      </c>
      <c r="L298" t="s">
        <v>1395</v>
      </c>
      <c r="M298">
        <v>34003</v>
      </c>
      <c r="N298">
        <v>34003</v>
      </c>
      <c r="O298" t="s">
        <v>1398</v>
      </c>
      <c r="P298" t="s">
        <v>1399</v>
      </c>
      <c r="Q298">
        <v>39103</v>
      </c>
      <c r="R298">
        <v>39103</v>
      </c>
      <c r="S298" t="s">
        <v>80</v>
      </c>
      <c r="T298" t="s">
        <v>81</v>
      </c>
      <c r="U298">
        <v>41947</v>
      </c>
      <c r="V298">
        <v>41947</v>
      </c>
      <c r="W298" t="s">
        <v>1396</v>
      </c>
      <c r="X298" t="s">
        <v>1397</v>
      </c>
      <c r="Z298" t="b">
        <f t="shared" si="20"/>
        <v>1</v>
      </c>
      <c r="AA298" t="b">
        <f t="shared" si="21"/>
        <v>1</v>
      </c>
      <c r="AB298" t="b">
        <f t="shared" si="22"/>
        <v>1</v>
      </c>
      <c r="AC298" t="b">
        <f t="shared" si="23"/>
        <v>1</v>
      </c>
      <c r="AD298" t="b">
        <f t="shared" si="24"/>
        <v>1</v>
      </c>
    </row>
    <row r="299" spans="1:30" x14ac:dyDescent="0.2">
      <c r="A299">
        <v>302</v>
      </c>
      <c r="B299" t="s">
        <v>379</v>
      </c>
      <c r="C299" t="s">
        <v>1048</v>
      </c>
      <c r="D299" t="s">
        <v>1391</v>
      </c>
      <c r="E299">
        <v>32159</v>
      </c>
      <c r="F299">
        <v>32159</v>
      </c>
      <c r="G299" t="s">
        <v>1392</v>
      </c>
      <c r="H299" t="s">
        <v>1393</v>
      </c>
      <c r="I299">
        <v>90000</v>
      </c>
      <c r="J299">
        <v>90000</v>
      </c>
      <c r="K299" t="s">
        <v>1394</v>
      </c>
      <c r="L299" t="s">
        <v>1395</v>
      </c>
      <c r="M299">
        <v>34442</v>
      </c>
      <c r="N299">
        <v>34442</v>
      </c>
      <c r="O299" t="s">
        <v>1398</v>
      </c>
      <c r="P299" t="s">
        <v>1399</v>
      </c>
      <c r="Q299">
        <v>39609</v>
      </c>
      <c r="R299">
        <v>39609</v>
      </c>
      <c r="S299" t="s">
        <v>80</v>
      </c>
      <c r="T299" t="s">
        <v>81</v>
      </c>
      <c r="U299">
        <v>42490</v>
      </c>
      <c r="V299">
        <v>42490</v>
      </c>
      <c r="W299" t="s">
        <v>1396</v>
      </c>
      <c r="X299" t="s">
        <v>1397</v>
      </c>
      <c r="Z299" t="b">
        <f t="shared" si="20"/>
        <v>1</v>
      </c>
      <c r="AA299" t="b">
        <f t="shared" si="21"/>
        <v>1</v>
      </c>
      <c r="AB299" t="b">
        <f t="shared" si="22"/>
        <v>1</v>
      </c>
      <c r="AC299" t="b">
        <f t="shared" si="23"/>
        <v>1</v>
      </c>
      <c r="AD299" t="b">
        <f t="shared" si="24"/>
        <v>1</v>
      </c>
    </row>
    <row r="300" spans="1:30" x14ac:dyDescent="0.2">
      <c r="A300">
        <v>303</v>
      </c>
      <c r="B300" t="s">
        <v>380</v>
      </c>
      <c r="C300" t="s">
        <v>1049</v>
      </c>
      <c r="D300" t="s">
        <v>1391</v>
      </c>
      <c r="E300">
        <v>27607</v>
      </c>
      <c r="F300">
        <v>27607</v>
      </c>
      <c r="G300" t="s">
        <v>1392</v>
      </c>
      <c r="H300" t="s">
        <v>1393</v>
      </c>
      <c r="I300">
        <v>95000</v>
      </c>
      <c r="J300">
        <v>95000</v>
      </c>
      <c r="K300" t="s">
        <v>1394</v>
      </c>
      <c r="L300" t="s">
        <v>1395</v>
      </c>
      <c r="M300">
        <v>29567</v>
      </c>
      <c r="N300">
        <v>29567</v>
      </c>
      <c r="O300" t="s">
        <v>1398</v>
      </c>
      <c r="P300" t="s">
        <v>1399</v>
      </c>
      <c r="Q300">
        <v>34002</v>
      </c>
      <c r="R300">
        <v>34002</v>
      </c>
      <c r="S300" t="s">
        <v>80</v>
      </c>
      <c r="T300" t="s">
        <v>81</v>
      </c>
      <c r="U300">
        <v>36475</v>
      </c>
      <c r="V300">
        <v>36475</v>
      </c>
      <c r="W300" t="s">
        <v>1396</v>
      </c>
      <c r="X300" t="s">
        <v>1397</v>
      </c>
      <c r="Z300" t="b">
        <f t="shared" si="20"/>
        <v>1</v>
      </c>
      <c r="AA300" t="b">
        <f t="shared" si="21"/>
        <v>1</v>
      </c>
      <c r="AB300" t="b">
        <f t="shared" si="22"/>
        <v>1</v>
      </c>
      <c r="AC300" t="b">
        <f t="shared" si="23"/>
        <v>1</v>
      </c>
      <c r="AD300" t="b">
        <f t="shared" si="24"/>
        <v>1</v>
      </c>
    </row>
    <row r="301" spans="1:30" x14ac:dyDescent="0.2">
      <c r="A301">
        <v>304</v>
      </c>
      <c r="B301" t="s">
        <v>381</v>
      </c>
      <c r="C301" t="s">
        <v>1050</v>
      </c>
      <c r="D301" t="s">
        <v>1391</v>
      </c>
      <c r="E301">
        <v>33425</v>
      </c>
      <c r="F301">
        <v>33425</v>
      </c>
      <c r="G301" t="s">
        <v>1392</v>
      </c>
      <c r="H301" t="s">
        <v>1393</v>
      </c>
      <c r="I301">
        <v>140000</v>
      </c>
      <c r="J301">
        <v>140000</v>
      </c>
      <c r="K301" t="s">
        <v>1394</v>
      </c>
      <c r="L301" t="s">
        <v>1395</v>
      </c>
      <c r="M301">
        <v>35799</v>
      </c>
      <c r="N301">
        <v>35799</v>
      </c>
      <c r="O301" t="s">
        <v>1398</v>
      </c>
      <c r="P301" t="s">
        <v>1399</v>
      </c>
      <c r="Q301">
        <v>41169</v>
      </c>
      <c r="R301">
        <v>41169</v>
      </c>
      <c r="S301" t="s">
        <v>80</v>
      </c>
      <c r="T301" t="s">
        <v>81</v>
      </c>
      <c r="U301">
        <v>44163</v>
      </c>
      <c r="V301">
        <v>44163</v>
      </c>
      <c r="W301" t="s">
        <v>1396</v>
      </c>
      <c r="X301" t="s">
        <v>1397</v>
      </c>
      <c r="Z301" t="b">
        <f t="shared" si="20"/>
        <v>1</v>
      </c>
      <c r="AA301" t="b">
        <f t="shared" si="21"/>
        <v>1</v>
      </c>
      <c r="AB301" t="b">
        <f t="shared" si="22"/>
        <v>1</v>
      </c>
      <c r="AC301" t="b">
        <f t="shared" si="23"/>
        <v>1</v>
      </c>
      <c r="AD301" t="b">
        <f t="shared" si="24"/>
        <v>1</v>
      </c>
    </row>
    <row r="302" spans="1:30" x14ac:dyDescent="0.2">
      <c r="A302">
        <v>305</v>
      </c>
      <c r="B302" t="s">
        <v>382</v>
      </c>
      <c r="C302" t="s">
        <v>1051</v>
      </c>
      <c r="D302" t="s">
        <v>1391</v>
      </c>
      <c r="E302">
        <v>27644</v>
      </c>
      <c r="F302">
        <v>27644</v>
      </c>
      <c r="G302" t="s">
        <v>1392</v>
      </c>
      <c r="H302" t="s">
        <v>1393</v>
      </c>
      <c r="I302">
        <v>120000</v>
      </c>
      <c r="J302">
        <v>120000</v>
      </c>
      <c r="K302" t="s">
        <v>1394</v>
      </c>
      <c r="L302" t="s">
        <v>1395</v>
      </c>
      <c r="M302">
        <v>29608</v>
      </c>
      <c r="N302">
        <v>29608</v>
      </c>
      <c r="O302" t="s">
        <v>1398</v>
      </c>
      <c r="P302" t="s">
        <v>1399</v>
      </c>
      <c r="Q302">
        <v>34049</v>
      </c>
      <c r="R302">
        <v>34049</v>
      </c>
      <c r="S302" t="s">
        <v>80</v>
      </c>
      <c r="T302" t="s">
        <v>81</v>
      </c>
      <c r="U302">
        <v>36525</v>
      </c>
      <c r="V302">
        <v>36525</v>
      </c>
      <c r="W302" t="s">
        <v>1396</v>
      </c>
      <c r="X302" t="s">
        <v>1397</v>
      </c>
      <c r="Z302" t="b">
        <f t="shared" si="20"/>
        <v>1</v>
      </c>
      <c r="AA302" t="b">
        <f t="shared" si="21"/>
        <v>1</v>
      </c>
      <c r="AB302" t="b">
        <f t="shared" si="22"/>
        <v>1</v>
      </c>
      <c r="AC302" t="b">
        <f t="shared" si="23"/>
        <v>1</v>
      </c>
      <c r="AD302" t="b">
        <f t="shared" si="24"/>
        <v>1</v>
      </c>
    </row>
    <row r="303" spans="1:30" x14ac:dyDescent="0.2">
      <c r="A303">
        <v>306</v>
      </c>
      <c r="B303" t="s">
        <v>383</v>
      </c>
      <c r="C303" t="s">
        <v>1052</v>
      </c>
      <c r="D303" t="s">
        <v>1391</v>
      </c>
      <c r="E303">
        <v>36664</v>
      </c>
      <c r="F303">
        <v>36664</v>
      </c>
      <c r="G303" t="s">
        <v>1392</v>
      </c>
      <c r="H303" t="s">
        <v>1393</v>
      </c>
      <c r="I303">
        <v>120000</v>
      </c>
      <c r="J303">
        <v>120000</v>
      </c>
      <c r="K303" t="s">
        <v>1394</v>
      </c>
      <c r="L303" t="s">
        <v>1395</v>
      </c>
      <c r="M303">
        <v>39268</v>
      </c>
      <c r="N303">
        <v>39268</v>
      </c>
      <c r="O303" t="s">
        <v>1398</v>
      </c>
      <c r="P303" t="s">
        <v>1399</v>
      </c>
      <c r="Q303">
        <v>45158</v>
      </c>
      <c r="R303">
        <v>45158</v>
      </c>
      <c r="S303" t="s">
        <v>80</v>
      </c>
      <c r="T303" t="s">
        <v>81</v>
      </c>
      <c r="U303">
        <v>48443</v>
      </c>
      <c r="V303">
        <v>48443</v>
      </c>
      <c r="W303" t="s">
        <v>1396</v>
      </c>
      <c r="X303" t="s">
        <v>1397</v>
      </c>
      <c r="Z303" t="b">
        <f t="shared" si="20"/>
        <v>1</v>
      </c>
      <c r="AA303" t="b">
        <f t="shared" si="21"/>
        <v>1</v>
      </c>
      <c r="AB303" t="b">
        <f t="shared" si="22"/>
        <v>1</v>
      </c>
      <c r="AC303" t="b">
        <f t="shared" si="23"/>
        <v>1</v>
      </c>
      <c r="AD303" t="b">
        <f t="shared" si="24"/>
        <v>1</v>
      </c>
    </row>
    <row r="304" spans="1:30" x14ac:dyDescent="0.2">
      <c r="A304">
        <v>307</v>
      </c>
      <c r="B304" t="s">
        <v>384</v>
      </c>
      <c r="C304" t="s">
        <v>1053</v>
      </c>
      <c r="D304" t="s">
        <v>1391</v>
      </c>
      <c r="E304">
        <v>26737</v>
      </c>
      <c r="F304">
        <v>26737</v>
      </c>
      <c r="G304" t="s">
        <v>1392</v>
      </c>
      <c r="H304" t="s">
        <v>1393</v>
      </c>
      <c r="I304">
        <v>150000</v>
      </c>
      <c r="J304">
        <v>150000</v>
      </c>
      <c r="K304" t="s">
        <v>1394</v>
      </c>
      <c r="L304" t="s">
        <v>1395</v>
      </c>
      <c r="M304">
        <v>28636</v>
      </c>
      <c r="N304">
        <v>28636</v>
      </c>
      <c r="O304" t="s">
        <v>1398</v>
      </c>
      <c r="P304" t="s">
        <v>1399</v>
      </c>
      <c r="Q304">
        <v>32931</v>
      </c>
      <c r="R304">
        <v>32931</v>
      </c>
      <c r="S304" t="s">
        <v>80</v>
      </c>
      <c r="T304" t="s">
        <v>81</v>
      </c>
      <c r="U304">
        <v>35326</v>
      </c>
      <c r="V304">
        <v>35326</v>
      </c>
      <c r="W304" t="s">
        <v>1396</v>
      </c>
      <c r="X304" t="s">
        <v>1397</v>
      </c>
      <c r="Z304" t="b">
        <f t="shared" si="20"/>
        <v>1</v>
      </c>
      <c r="AA304" t="b">
        <f t="shared" si="21"/>
        <v>1</v>
      </c>
      <c r="AB304" t="b">
        <f t="shared" si="22"/>
        <v>1</v>
      </c>
      <c r="AC304" t="b">
        <f t="shared" si="23"/>
        <v>1</v>
      </c>
      <c r="AD304" t="b">
        <f t="shared" si="24"/>
        <v>1</v>
      </c>
    </row>
    <row r="305" spans="1:30" x14ac:dyDescent="0.2">
      <c r="A305">
        <v>308</v>
      </c>
      <c r="B305" t="s">
        <v>385</v>
      </c>
      <c r="C305" t="s">
        <v>1054</v>
      </c>
      <c r="D305" t="s">
        <v>1391</v>
      </c>
      <c r="E305">
        <v>39261</v>
      </c>
      <c r="F305">
        <v>39261</v>
      </c>
      <c r="G305" t="s">
        <v>1392</v>
      </c>
      <c r="H305" t="s">
        <v>1393</v>
      </c>
      <c r="I305">
        <v>150000</v>
      </c>
      <c r="J305">
        <v>150000</v>
      </c>
      <c r="K305" t="s">
        <v>1394</v>
      </c>
      <c r="L305" t="s">
        <v>1395</v>
      </c>
      <c r="M305">
        <v>42049</v>
      </c>
      <c r="N305">
        <v>42049</v>
      </c>
      <c r="O305" t="s">
        <v>1398</v>
      </c>
      <c r="P305" t="s">
        <v>1399</v>
      </c>
      <c r="Q305">
        <v>48357</v>
      </c>
      <c r="R305">
        <v>48357</v>
      </c>
      <c r="S305" t="s">
        <v>80</v>
      </c>
      <c r="T305" t="s">
        <v>81</v>
      </c>
      <c r="U305">
        <v>51874</v>
      </c>
      <c r="V305">
        <v>51874</v>
      </c>
      <c r="W305" t="s">
        <v>1396</v>
      </c>
      <c r="X305" t="s">
        <v>1397</v>
      </c>
      <c r="Z305" t="b">
        <f t="shared" si="20"/>
        <v>1</v>
      </c>
      <c r="AA305" t="b">
        <f t="shared" si="21"/>
        <v>1</v>
      </c>
      <c r="AB305" t="b">
        <f t="shared" si="22"/>
        <v>1</v>
      </c>
      <c r="AC305" t="b">
        <f t="shared" si="23"/>
        <v>1</v>
      </c>
      <c r="AD305" t="b">
        <f t="shared" si="24"/>
        <v>1</v>
      </c>
    </row>
    <row r="306" spans="1:30" x14ac:dyDescent="0.2">
      <c r="A306">
        <v>309</v>
      </c>
      <c r="B306" t="s">
        <v>386</v>
      </c>
      <c r="C306" t="s">
        <v>1055</v>
      </c>
      <c r="D306" t="s">
        <v>1391</v>
      </c>
      <c r="E306">
        <v>37394</v>
      </c>
      <c r="F306">
        <v>37394</v>
      </c>
      <c r="G306" t="s">
        <v>1392</v>
      </c>
      <c r="H306" t="s">
        <v>1393</v>
      </c>
      <c r="I306">
        <v>180000</v>
      </c>
      <c r="J306">
        <v>180000</v>
      </c>
      <c r="K306" t="s">
        <v>1394</v>
      </c>
      <c r="L306" t="s">
        <v>1395</v>
      </c>
      <c r="M306">
        <v>40049</v>
      </c>
      <c r="N306">
        <v>40049</v>
      </c>
      <c r="O306" t="s">
        <v>1398</v>
      </c>
      <c r="P306" t="s">
        <v>1399</v>
      </c>
      <c r="Q306">
        <v>46057</v>
      </c>
      <c r="R306">
        <v>46057</v>
      </c>
      <c r="S306" t="s">
        <v>80</v>
      </c>
      <c r="T306" t="s">
        <v>81</v>
      </c>
      <c r="U306">
        <v>49407</v>
      </c>
      <c r="V306">
        <v>49407</v>
      </c>
      <c r="W306" t="s">
        <v>1396</v>
      </c>
      <c r="X306" t="s">
        <v>1397</v>
      </c>
      <c r="Z306" t="b">
        <f t="shared" si="20"/>
        <v>1</v>
      </c>
      <c r="AA306" t="b">
        <f t="shared" si="21"/>
        <v>1</v>
      </c>
      <c r="AB306" t="b">
        <f t="shared" si="22"/>
        <v>1</v>
      </c>
      <c r="AC306" t="b">
        <f t="shared" si="23"/>
        <v>1</v>
      </c>
      <c r="AD306" t="b">
        <f t="shared" si="24"/>
        <v>1</v>
      </c>
    </row>
    <row r="307" spans="1:30" x14ac:dyDescent="0.2">
      <c r="A307">
        <v>310</v>
      </c>
      <c r="B307" t="s">
        <v>387</v>
      </c>
      <c r="C307" t="s">
        <v>1056</v>
      </c>
      <c r="D307" t="s">
        <v>1391</v>
      </c>
      <c r="E307">
        <v>47892</v>
      </c>
      <c r="F307">
        <v>47892</v>
      </c>
      <c r="G307" t="s">
        <v>1392</v>
      </c>
      <c r="H307" t="s">
        <v>1393</v>
      </c>
      <c r="I307">
        <v>200000</v>
      </c>
      <c r="J307">
        <v>200000</v>
      </c>
      <c r="K307" t="s">
        <v>1394</v>
      </c>
      <c r="L307" t="s">
        <v>1395</v>
      </c>
      <c r="M307">
        <v>51293</v>
      </c>
      <c r="N307">
        <v>51293</v>
      </c>
      <c r="O307" t="s">
        <v>1398</v>
      </c>
      <c r="P307" t="s">
        <v>1399</v>
      </c>
      <c r="Q307">
        <v>58987</v>
      </c>
      <c r="R307">
        <v>58987</v>
      </c>
      <c r="S307" t="s">
        <v>80</v>
      </c>
      <c r="T307" t="s">
        <v>81</v>
      </c>
      <c r="U307">
        <v>63278</v>
      </c>
      <c r="V307">
        <v>63278</v>
      </c>
      <c r="W307" t="s">
        <v>1396</v>
      </c>
      <c r="X307" t="s">
        <v>1397</v>
      </c>
      <c r="Z307" t="b">
        <f t="shared" si="20"/>
        <v>1</v>
      </c>
      <c r="AA307" t="b">
        <f t="shared" si="21"/>
        <v>1</v>
      </c>
      <c r="AB307" t="b">
        <f t="shared" si="22"/>
        <v>1</v>
      </c>
      <c r="AC307" t="b">
        <f t="shared" si="23"/>
        <v>1</v>
      </c>
      <c r="AD307" t="b">
        <f t="shared" si="24"/>
        <v>1</v>
      </c>
    </row>
    <row r="308" spans="1:30" x14ac:dyDescent="0.2">
      <c r="A308">
        <v>311</v>
      </c>
      <c r="B308" t="s">
        <v>388</v>
      </c>
      <c r="C308" t="s">
        <v>1057</v>
      </c>
      <c r="D308" t="s">
        <v>1391</v>
      </c>
      <c r="E308">
        <v>39314</v>
      </c>
      <c r="F308">
        <v>39314</v>
      </c>
      <c r="G308" t="s">
        <v>1392</v>
      </c>
      <c r="H308" t="s">
        <v>1393</v>
      </c>
      <c r="I308">
        <v>220000</v>
      </c>
      <c r="J308">
        <v>220000</v>
      </c>
      <c r="K308" t="s">
        <v>1394</v>
      </c>
      <c r="L308" t="s">
        <v>1395</v>
      </c>
      <c r="M308">
        <v>42106</v>
      </c>
      <c r="N308">
        <v>42106</v>
      </c>
      <c r="O308" t="s">
        <v>1398</v>
      </c>
      <c r="P308" t="s">
        <v>1399</v>
      </c>
      <c r="Q308">
        <v>48422</v>
      </c>
      <c r="R308">
        <v>48422</v>
      </c>
      <c r="S308" t="s">
        <v>80</v>
      </c>
      <c r="T308" t="s">
        <v>81</v>
      </c>
      <c r="U308">
        <v>51944</v>
      </c>
      <c r="V308">
        <v>51944</v>
      </c>
      <c r="W308" t="s">
        <v>1396</v>
      </c>
      <c r="X308" t="s">
        <v>1397</v>
      </c>
      <c r="Z308" t="b">
        <f t="shared" si="20"/>
        <v>1</v>
      </c>
      <c r="AA308" t="b">
        <f t="shared" si="21"/>
        <v>1</v>
      </c>
      <c r="AB308" t="b">
        <f t="shared" si="22"/>
        <v>1</v>
      </c>
      <c r="AC308" t="b">
        <f t="shared" si="23"/>
        <v>1</v>
      </c>
      <c r="AD308" t="b">
        <f t="shared" si="24"/>
        <v>1</v>
      </c>
    </row>
    <row r="309" spans="1:30" x14ac:dyDescent="0.2">
      <c r="A309">
        <v>312</v>
      </c>
      <c r="B309" t="s">
        <v>389</v>
      </c>
      <c r="C309" t="s">
        <v>1058</v>
      </c>
      <c r="D309" t="s">
        <v>1391</v>
      </c>
      <c r="E309">
        <v>141311</v>
      </c>
      <c r="F309">
        <v>141311</v>
      </c>
      <c r="G309" t="s">
        <v>1392</v>
      </c>
      <c r="H309" t="s">
        <v>1393</v>
      </c>
      <c r="I309">
        <v>300000</v>
      </c>
      <c r="J309">
        <v>300000</v>
      </c>
      <c r="K309" t="s">
        <v>1394</v>
      </c>
      <c r="L309" t="s">
        <v>1395</v>
      </c>
      <c r="M309">
        <v>151203</v>
      </c>
      <c r="N309">
        <v>151203</v>
      </c>
      <c r="O309" t="s">
        <v>1398</v>
      </c>
      <c r="P309" t="s">
        <v>1399</v>
      </c>
      <c r="Q309">
        <v>173883</v>
      </c>
      <c r="R309">
        <v>173883</v>
      </c>
      <c r="S309" t="s">
        <v>80</v>
      </c>
      <c r="T309" t="s">
        <v>81</v>
      </c>
      <c r="U309">
        <v>186530</v>
      </c>
      <c r="V309">
        <v>186530</v>
      </c>
      <c r="W309" t="s">
        <v>1396</v>
      </c>
      <c r="X309" t="s">
        <v>1397</v>
      </c>
      <c r="Z309" t="b">
        <f t="shared" si="20"/>
        <v>1</v>
      </c>
      <c r="AA309" t="b">
        <f t="shared" si="21"/>
        <v>1</v>
      </c>
      <c r="AB309" t="b">
        <f t="shared" si="22"/>
        <v>1</v>
      </c>
      <c r="AC309" t="b">
        <f t="shared" si="23"/>
        <v>1</v>
      </c>
      <c r="AD309" t="b">
        <f t="shared" si="24"/>
        <v>1</v>
      </c>
    </row>
    <row r="310" spans="1:30" x14ac:dyDescent="0.2">
      <c r="A310">
        <v>313</v>
      </c>
      <c r="B310" t="s">
        <v>390</v>
      </c>
      <c r="C310" t="s">
        <v>1059</v>
      </c>
      <c r="D310" t="s">
        <v>1391</v>
      </c>
      <c r="E310">
        <v>50852</v>
      </c>
      <c r="F310">
        <v>50852</v>
      </c>
      <c r="G310" t="s">
        <v>1392</v>
      </c>
      <c r="H310" t="s">
        <v>1393</v>
      </c>
      <c r="I310">
        <v>450000</v>
      </c>
      <c r="J310">
        <v>450000</v>
      </c>
      <c r="K310" t="s">
        <v>1394</v>
      </c>
      <c r="L310" t="s">
        <v>1395</v>
      </c>
      <c r="M310">
        <v>54463</v>
      </c>
      <c r="N310">
        <v>54463</v>
      </c>
      <c r="O310" t="s">
        <v>1398</v>
      </c>
      <c r="P310" t="s">
        <v>1399</v>
      </c>
      <c r="Q310">
        <v>62632</v>
      </c>
      <c r="R310">
        <v>62632</v>
      </c>
      <c r="S310" t="s">
        <v>80</v>
      </c>
      <c r="T310" t="s">
        <v>81</v>
      </c>
      <c r="U310">
        <v>67188</v>
      </c>
      <c r="V310">
        <v>67188</v>
      </c>
      <c r="W310" t="s">
        <v>1396</v>
      </c>
      <c r="X310" t="s">
        <v>1397</v>
      </c>
      <c r="Z310" t="b">
        <f t="shared" si="20"/>
        <v>1</v>
      </c>
      <c r="AA310" t="b">
        <f t="shared" si="21"/>
        <v>1</v>
      </c>
      <c r="AB310" t="b">
        <f t="shared" si="22"/>
        <v>1</v>
      </c>
      <c r="AC310" t="b">
        <f t="shared" si="23"/>
        <v>1</v>
      </c>
      <c r="AD310" t="b">
        <f t="shared" si="24"/>
        <v>1</v>
      </c>
    </row>
    <row r="311" spans="1:30" x14ac:dyDescent="0.2">
      <c r="A311">
        <v>314</v>
      </c>
      <c r="B311" t="s">
        <v>391</v>
      </c>
      <c r="C311" t="s">
        <v>1060</v>
      </c>
      <c r="D311" t="s">
        <v>1391</v>
      </c>
      <c r="E311">
        <v>317950</v>
      </c>
      <c r="F311">
        <v>317950</v>
      </c>
      <c r="G311" t="s">
        <v>1392</v>
      </c>
      <c r="H311" t="s">
        <v>1393</v>
      </c>
      <c r="I311">
        <v>500000</v>
      </c>
      <c r="J311">
        <v>500000</v>
      </c>
      <c r="K311" t="s">
        <v>1394</v>
      </c>
      <c r="L311" t="s">
        <v>1395</v>
      </c>
      <c r="M311">
        <v>340207</v>
      </c>
      <c r="N311">
        <v>340207</v>
      </c>
      <c r="O311" t="s">
        <v>1398</v>
      </c>
      <c r="P311" t="s">
        <v>1399</v>
      </c>
      <c r="Q311">
        <v>391238</v>
      </c>
      <c r="R311">
        <v>391238</v>
      </c>
      <c r="S311" t="s">
        <v>80</v>
      </c>
      <c r="T311" t="s">
        <v>81</v>
      </c>
      <c r="U311">
        <v>419695</v>
      </c>
      <c r="V311">
        <v>419695</v>
      </c>
      <c r="W311" t="s">
        <v>1396</v>
      </c>
      <c r="X311" t="s">
        <v>1397</v>
      </c>
      <c r="Z311" t="b">
        <f t="shared" si="20"/>
        <v>1</v>
      </c>
      <c r="AA311" t="b">
        <f t="shared" si="21"/>
        <v>1</v>
      </c>
      <c r="AB311" t="b">
        <f t="shared" si="22"/>
        <v>1</v>
      </c>
      <c r="AC311" t="b">
        <f t="shared" si="23"/>
        <v>1</v>
      </c>
      <c r="AD311" t="b">
        <f t="shared" si="24"/>
        <v>1</v>
      </c>
    </row>
    <row r="312" spans="1:30" x14ac:dyDescent="0.2">
      <c r="A312">
        <v>315</v>
      </c>
      <c r="B312" t="s">
        <v>392</v>
      </c>
      <c r="C312" t="s">
        <v>1061</v>
      </c>
      <c r="D312" t="s">
        <v>1391</v>
      </c>
      <c r="E312">
        <v>221817</v>
      </c>
      <c r="F312">
        <v>221817</v>
      </c>
      <c r="G312" t="s">
        <v>1392</v>
      </c>
      <c r="H312" t="s">
        <v>1393</v>
      </c>
      <c r="I312">
        <v>1200000</v>
      </c>
      <c r="J312">
        <v>1200000</v>
      </c>
      <c r="K312" t="s">
        <v>1394</v>
      </c>
      <c r="L312" t="s">
        <v>1395</v>
      </c>
      <c r="M312">
        <v>237570</v>
      </c>
      <c r="N312">
        <v>237570</v>
      </c>
      <c r="O312" t="s">
        <v>1398</v>
      </c>
      <c r="P312" t="s">
        <v>1399</v>
      </c>
      <c r="Q312">
        <v>273205</v>
      </c>
      <c r="R312">
        <v>273205</v>
      </c>
      <c r="S312" t="s">
        <v>80</v>
      </c>
      <c r="T312" t="s">
        <v>81</v>
      </c>
      <c r="U312">
        <v>293077</v>
      </c>
      <c r="V312">
        <v>293077</v>
      </c>
      <c r="W312" t="s">
        <v>1396</v>
      </c>
      <c r="X312" t="s">
        <v>1397</v>
      </c>
      <c r="Z312" t="b">
        <f t="shared" si="20"/>
        <v>1</v>
      </c>
      <c r="AA312" t="b">
        <f t="shared" si="21"/>
        <v>1</v>
      </c>
      <c r="AB312" t="b">
        <f t="shared" si="22"/>
        <v>1</v>
      </c>
      <c r="AC312" t="b">
        <f t="shared" si="23"/>
        <v>1</v>
      </c>
      <c r="AD312" t="b">
        <f t="shared" si="24"/>
        <v>1</v>
      </c>
    </row>
    <row r="313" spans="1:30" x14ac:dyDescent="0.2">
      <c r="A313">
        <v>316</v>
      </c>
      <c r="B313" t="s">
        <v>393</v>
      </c>
      <c r="C313" t="s">
        <v>1061</v>
      </c>
      <c r="D313" t="s">
        <v>1391</v>
      </c>
      <c r="E313">
        <v>915601</v>
      </c>
      <c r="F313">
        <v>915601</v>
      </c>
      <c r="G313" t="s">
        <v>1392</v>
      </c>
      <c r="H313" t="s">
        <v>1393</v>
      </c>
      <c r="I313">
        <v>2000000</v>
      </c>
      <c r="J313">
        <v>2000000</v>
      </c>
      <c r="K313" t="s">
        <v>1394</v>
      </c>
      <c r="L313" t="s">
        <v>1395</v>
      </c>
      <c r="M313">
        <v>980625</v>
      </c>
      <c r="N313">
        <v>980625</v>
      </c>
      <c r="O313" t="s">
        <v>1398</v>
      </c>
      <c r="P313" t="s">
        <v>1399</v>
      </c>
      <c r="Q313">
        <v>1127719</v>
      </c>
      <c r="R313">
        <v>1127719</v>
      </c>
      <c r="S313" t="s">
        <v>80</v>
      </c>
      <c r="T313" t="s">
        <v>81</v>
      </c>
      <c r="U313">
        <v>1209743</v>
      </c>
      <c r="V313">
        <v>1209743</v>
      </c>
      <c r="W313" t="s">
        <v>1396</v>
      </c>
      <c r="X313" t="s">
        <v>1397</v>
      </c>
      <c r="Z313" t="b">
        <f t="shared" si="20"/>
        <v>1</v>
      </c>
      <c r="AA313" t="b">
        <f t="shared" si="21"/>
        <v>1</v>
      </c>
      <c r="AB313" t="b">
        <f t="shared" si="22"/>
        <v>1</v>
      </c>
      <c r="AC313" t="b">
        <f t="shared" si="23"/>
        <v>1</v>
      </c>
      <c r="AD313" t="b">
        <f t="shared" si="24"/>
        <v>1</v>
      </c>
    </row>
    <row r="314" spans="1:30" x14ac:dyDescent="0.2">
      <c r="A314">
        <v>317</v>
      </c>
      <c r="B314" t="s">
        <v>394</v>
      </c>
      <c r="C314" t="s">
        <v>1061</v>
      </c>
      <c r="D314" t="s">
        <v>1391</v>
      </c>
      <c r="E314">
        <v>1774212</v>
      </c>
      <c r="F314">
        <v>1774212</v>
      </c>
      <c r="G314" t="s">
        <v>1392</v>
      </c>
      <c r="H314" t="s">
        <v>1393</v>
      </c>
      <c r="I314">
        <v>2200000</v>
      </c>
      <c r="J314">
        <v>2200000</v>
      </c>
      <c r="K314" t="s">
        <v>1394</v>
      </c>
      <c r="L314" t="s">
        <v>1395</v>
      </c>
      <c r="M314">
        <v>1900213</v>
      </c>
      <c r="N314">
        <v>1900213</v>
      </c>
      <c r="O314" t="s">
        <v>1398</v>
      </c>
      <c r="P314" t="s">
        <v>1399</v>
      </c>
      <c r="Q314">
        <v>2185245</v>
      </c>
      <c r="R314">
        <v>2185245</v>
      </c>
      <c r="S314" t="s">
        <v>80</v>
      </c>
      <c r="T314" t="s">
        <v>81</v>
      </c>
      <c r="U314">
        <v>2344188</v>
      </c>
      <c r="V314">
        <v>2344188</v>
      </c>
      <c r="W314" t="s">
        <v>1396</v>
      </c>
      <c r="X314" t="s">
        <v>1397</v>
      </c>
      <c r="Z314" t="b">
        <f t="shared" si="20"/>
        <v>1</v>
      </c>
      <c r="AA314" t="b">
        <f t="shared" si="21"/>
        <v>1</v>
      </c>
      <c r="AB314" t="b">
        <f t="shared" si="22"/>
        <v>1</v>
      </c>
      <c r="AC314" t="b">
        <f t="shared" si="23"/>
        <v>1</v>
      </c>
      <c r="AD314" t="b">
        <f t="shared" si="24"/>
        <v>1</v>
      </c>
    </row>
    <row r="315" spans="1:30" x14ac:dyDescent="0.2">
      <c r="A315">
        <v>318</v>
      </c>
      <c r="B315" t="s">
        <v>395</v>
      </c>
      <c r="C315" t="s">
        <v>1061</v>
      </c>
      <c r="D315" t="s">
        <v>1391</v>
      </c>
      <c r="E315">
        <v>2149979</v>
      </c>
      <c r="F315">
        <v>2149979</v>
      </c>
      <c r="G315" t="s">
        <v>1392</v>
      </c>
      <c r="H315" t="s">
        <v>1393</v>
      </c>
      <c r="I315">
        <v>2500000</v>
      </c>
      <c r="J315">
        <v>2500000</v>
      </c>
      <c r="K315" t="s">
        <v>1394</v>
      </c>
      <c r="L315" t="s">
        <v>1395</v>
      </c>
      <c r="M315">
        <v>2302667</v>
      </c>
      <c r="N315">
        <v>2302667</v>
      </c>
      <c r="O315" t="s">
        <v>1398</v>
      </c>
      <c r="P315" t="s">
        <v>1399</v>
      </c>
      <c r="Q315">
        <v>2648067</v>
      </c>
      <c r="R315">
        <v>2648067</v>
      </c>
      <c r="S315" t="s">
        <v>80</v>
      </c>
      <c r="T315" t="s">
        <v>81</v>
      </c>
      <c r="U315">
        <v>2840673</v>
      </c>
      <c r="V315">
        <v>2840673</v>
      </c>
      <c r="W315" t="s">
        <v>1396</v>
      </c>
      <c r="X315" t="s">
        <v>1397</v>
      </c>
      <c r="Z315" t="b">
        <f t="shared" si="20"/>
        <v>1</v>
      </c>
      <c r="AA315" t="b">
        <f t="shared" si="21"/>
        <v>1</v>
      </c>
      <c r="AB315" t="b">
        <f t="shared" si="22"/>
        <v>1</v>
      </c>
      <c r="AC315" t="b">
        <f t="shared" si="23"/>
        <v>1</v>
      </c>
      <c r="AD315" t="b">
        <f t="shared" si="24"/>
        <v>1</v>
      </c>
    </row>
    <row r="316" spans="1:30" x14ac:dyDescent="0.2">
      <c r="A316">
        <v>319</v>
      </c>
      <c r="B316" t="s">
        <v>396</v>
      </c>
      <c r="C316" t="s">
        <v>1061</v>
      </c>
      <c r="D316" t="s">
        <v>1391</v>
      </c>
      <c r="E316">
        <v>486413</v>
      </c>
      <c r="F316">
        <v>486413</v>
      </c>
      <c r="G316" t="s">
        <v>1392</v>
      </c>
      <c r="H316" t="s">
        <v>1393</v>
      </c>
      <c r="I316">
        <v>1500000</v>
      </c>
      <c r="J316">
        <v>1500000</v>
      </c>
      <c r="K316" t="s">
        <v>1394</v>
      </c>
      <c r="L316" t="s">
        <v>1395</v>
      </c>
      <c r="M316">
        <v>520957</v>
      </c>
      <c r="N316">
        <v>520957</v>
      </c>
      <c r="O316" t="s">
        <v>1398</v>
      </c>
      <c r="P316" t="s">
        <v>1399</v>
      </c>
      <c r="Q316">
        <v>599100</v>
      </c>
      <c r="R316">
        <v>599100</v>
      </c>
      <c r="S316" t="s">
        <v>80</v>
      </c>
      <c r="T316" t="s">
        <v>81</v>
      </c>
      <c r="U316">
        <v>642676</v>
      </c>
      <c r="V316">
        <v>642676</v>
      </c>
      <c r="W316" t="s">
        <v>1396</v>
      </c>
      <c r="X316" t="s">
        <v>1397</v>
      </c>
      <c r="Z316" t="b">
        <f t="shared" si="20"/>
        <v>1</v>
      </c>
      <c r="AA316" t="b">
        <f t="shared" si="21"/>
        <v>1</v>
      </c>
      <c r="AB316" t="b">
        <f t="shared" si="22"/>
        <v>1</v>
      </c>
      <c r="AC316" t="b">
        <f t="shared" si="23"/>
        <v>1</v>
      </c>
      <c r="AD316" t="b">
        <f t="shared" si="24"/>
        <v>1</v>
      </c>
    </row>
    <row r="317" spans="1:30" x14ac:dyDescent="0.2">
      <c r="A317">
        <v>320</v>
      </c>
      <c r="B317" t="s">
        <v>397</v>
      </c>
      <c r="C317" t="s">
        <v>1061</v>
      </c>
      <c r="D317" t="s">
        <v>1391</v>
      </c>
      <c r="E317">
        <v>2550187</v>
      </c>
      <c r="F317">
        <v>2550187</v>
      </c>
      <c r="G317" t="s">
        <v>1392</v>
      </c>
      <c r="H317" t="s">
        <v>1393</v>
      </c>
      <c r="I317">
        <v>2800000</v>
      </c>
      <c r="J317">
        <v>2800000</v>
      </c>
      <c r="K317" t="s">
        <v>1394</v>
      </c>
      <c r="L317" t="s">
        <v>1395</v>
      </c>
      <c r="M317">
        <v>2731296</v>
      </c>
      <c r="N317">
        <v>2731296</v>
      </c>
      <c r="O317" t="s">
        <v>1398</v>
      </c>
      <c r="P317" t="s">
        <v>1399</v>
      </c>
      <c r="Q317">
        <v>3140991</v>
      </c>
      <c r="R317">
        <v>3140991</v>
      </c>
      <c r="S317" t="s">
        <v>80</v>
      </c>
      <c r="T317" t="s">
        <v>81</v>
      </c>
      <c r="U317">
        <v>3369450</v>
      </c>
      <c r="V317">
        <v>3369450</v>
      </c>
      <c r="W317" t="s">
        <v>1396</v>
      </c>
      <c r="X317" t="s">
        <v>1397</v>
      </c>
      <c r="Z317" t="b">
        <f t="shared" si="20"/>
        <v>1</v>
      </c>
      <c r="AA317" t="b">
        <f t="shared" si="21"/>
        <v>1</v>
      </c>
      <c r="AB317" t="b">
        <f t="shared" si="22"/>
        <v>1</v>
      </c>
      <c r="AC317" t="b">
        <f t="shared" si="23"/>
        <v>1</v>
      </c>
      <c r="AD317" t="b">
        <f t="shared" si="24"/>
        <v>1</v>
      </c>
    </row>
    <row r="318" spans="1:30" x14ac:dyDescent="0.2">
      <c r="A318">
        <v>321</v>
      </c>
      <c r="B318" t="s">
        <v>398</v>
      </c>
      <c r="C318" t="s">
        <v>1061</v>
      </c>
      <c r="D318" t="s">
        <v>1391</v>
      </c>
      <c r="E318">
        <v>1715788</v>
      </c>
      <c r="F318">
        <v>1715788</v>
      </c>
      <c r="G318" t="s">
        <v>1392</v>
      </c>
      <c r="H318" t="s">
        <v>1393</v>
      </c>
      <c r="I318">
        <v>3000000</v>
      </c>
      <c r="J318">
        <v>3000000</v>
      </c>
      <c r="K318" t="s">
        <v>1394</v>
      </c>
      <c r="L318" t="s">
        <v>1395</v>
      </c>
      <c r="M318">
        <v>1837640</v>
      </c>
      <c r="N318">
        <v>1837640</v>
      </c>
      <c r="O318" t="s">
        <v>1398</v>
      </c>
      <c r="P318" t="s">
        <v>1399</v>
      </c>
      <c r="Q318">
        <v>2113287</v>
      </c>
      <c r="R318">
        <v>2113287</v>
      </c>
      <c r="S318" t="s">
        <v>80</v>
      </c>
      <c r="T318" t="s">
        <v>81</v>
      </c>
      <c r="U318">
        <v>2266996</v>
      </c>
      <c r="V318">
        <v>2266996</v>
      </c>
      <c r="W318" t="s">
        <v>1396</v>
      </c>
      <c r="X318" t="s">
        <v>1397</v>
      </c>
      <c r="Z318" t="b">
        <f t="shared" si="20"/>
        <v>1</v>
      </c>
      <c r="AA318" t="b">
        <f t="shared" si="21"/>
        <v>1</v>
      </c>
      <c r="AB318" t="b">
        <f t="shared" si="22"/>
        <v>1</v>
      </c>
      <c r="AC318" t="b">
        <f t="shared" si="23"/>
        <v>1</v>
      </c>
      <c r="AD318" t="b">
        <f t="shared" si="24"/>
        <v>1</v>
      </c>
    </row>
    <row r="319" spans="1:30" x14ac:dyDescent="0.2">
      <c r="A319">
        <v>322</v>
      </c>
      <c r="B319" t="s">
        <v>399</v>
      </c>
      <c r="C319" t="s">
        <v>1061</v>
      </c>
      <c r="D319" t="s">
        <v>1391</v>
      </c>
      <c r="E319">
        <v>582498</v>
      </c>
      <c r="F319">
        <v>582498</v>
      </c>
      <c r="G319" t="s">
        <v>1392</v>
      </c>
      <c r="H319" t="s">
        <v>1393</v>
      </c>
      <c r="I319">
        <v>1300000</v>
      </c>
      <c r="J319">
        <v>1300000</v>
      </c>
      <c r="K319" t="s">
        <v>1394</v>
      </c>
      <c r="L319" t="s">
        <v>1395</v>
      </c>
      <c r="M319">
        <v>623866</v>
      </c>
      <c r="N319">
        <v>623866</v>
      </c>
      <c r="O319" t="s">
        <v>1398</v>
      </c>
      <c r="P319" t="s">
        <v>1399</v>
      </c>
      <c r="Q319">
        <v>717446</v>
      </c>
      <c r="R319">
        <v>717446</v>
      </c>
      <c r="S319" t="s">
        <v>80</v>
      </c>
      <c r="T319" t="s">
        <v>81</v>
      </c>
      <c r="U319">
        <v>769629</v>
      </c>
      <c r="V319">
        <v>769629</v>
      </c>
      <c r="W319" t="s">
        <v>1396</v>
      </c>
      <c r="X319" t="s">
        <v>1397</v>
      </c>
      <c r="Z319" t="b">
        <f t="shared" si="20"/>
        <v>1</v>
      </c>
      <c r="AA319" t="b">
        <f t="shared" si="21"/>
        <v>1</v>
      </c>
      <c r="AB319" t="b">
        <f t="shared" si="22"/>
        <v>1</v>
      </c>
      <c r="AC319" t="b">
        <f t="shared" si="23"/>
        <v>1</v>
      </c>
      <c r="AD319" t="b">
        <f t="shared" si="24"/>
        <v>1</v>
      </c>
    </row>
    <row r="320" spans="1:30" x14ac:dyDescent="0.2">
      <c r="A320">
        <v>323</v>
      </c>
      <c r="B320" t="s">
        <v>400</v>
      </c>
      <c r="C320" t="s">
        <v>1061</v>
      </c>
      <c r="D320" t="s">
        <v>1391</v>
      </c>
      <c r="E320">
        <v>3867207</v>
      </c>
      <c r="F320">
        <v>3867207</v>
      </c>
      <c r="G320" t="s">
        <v>1392</v>
      </c>
      <c r="H320" t="s">
        <v>1393</v>
      </c>
      <c r="I320">
        <v>3800000</v>
      </c>
      <c r="J320">
        <v>3800000</v>
      </c>
      <c r="K320" t="s">
        <v>1394</v>
      </c>
      <c r="L320" t="s">
        <v>1395</v>
      </c>
      <c r="M320">
        <v>4141850</v>
      </c>
      <c r="N320">
        <v>4141850</v>
      </c>
      <c r="O320" t="s">
        <v>1398</v>
      </c>
      <c r="P320" t="s">
        <v>1399</v>
      </c>
      <c r="Q320">
        <v>4763127</v>
      </c>
      <c r="R320">
        <v>4763127</v>
      </c>
      <c r="S320" t="s">
        <v>80</v>
      </c>
      <c r="T320" t="s">
        <v>81</v>
      </c>
      <c r="U320">
        <v>5109571</v>
      </c>
      <c r="V320">
        <v>5109571</v>
      </c>
      <c r="W320" t="s">
        <v>1396</v>
      </c>
      <c r="X320" t="s">
        <v>1397</v>
      </c>
      <c r="Z320" t="b">
        <f t="shared" si="20"/>
        <v>1</v>
      </c>
      <c r="AA320" t="b">
        <f t="shared" si="21"/>
        <v>1</v>
      </c>
      <c r="AB320" t="b">
        <f t="shared" si="22"/>
        <v>1</v>
      </c>
      <c r="AC320" t="b">
        <f t="shared" si="23"/>
        <v>1</v>
      </c>
      <c r="AD320" t="b">
        <f t="shared" si="24"/>
        <v>1</v>
      </c>
    </row>
    <row r="321" spans="1:30" x14ac:dyDescent="0.2">
      <c r="A321">
        <v>324</v>
      </c>
      <c r="B321" t="s">
        <v>401</v>
      </c>
      <c r="C321" t="s">
        <v>1061</v>
      </c>
      <c r="D321" t="s">
        <v>1391</v>
      </c>
      <c r="E321">
        <v>713826</v>
      </c>
      <c r="F321">
        <v>713826</v>
      </c>
      <c r="G321" t="s">
        <v>1392</v>
      </c>
      <c r="H321" t="s">
        <v>1393</v>
      </c>
      <c r="I321">
        <v>1500000</v>
      </c>
      <c r="J321">
        <v>1500000</v>
      </c>
      <c r="K321" t="s">
        <v>1394</v>
      </c>
      <c r="L321" t="s">
        <v>1395</v>
      </c>
      <c r="M321">
        <v>764520</v>
      </c>
      <c r="N321">
        <v>764520</v>
      </c>
      <c r="O321" t="s">
        <v>1398</v>
      </c>
      <c r="P321" t="s">
        <v>1399</v>
      </c>
      <c r="Q321">
        <v>879198</v>
      </c>
      <c r="R321">
        <v>879198</v>
      </c>
      <c r="S321" t="s">
        <v>80</v>
      </c>
      <c r="T321" t="s">
        <v>81</v>
      </c>
      <c r="U321">
        <v>943147</v>
      </c>
      <c r="V321">
        <v>943147</v>
      </c>
      <c r="W321" t="s">
        <v>1396</v>
      </c>
      <c r="X321" t="s">
        <v>1397</v>
      </c>
      <c r="Z321" t="b">
        <f t="shared" si="20"/>
        <v>1</v>
      </c>
      <c r="AA321" t="b">
        <f t="shared" si="21"/>
        <v>1</v>
      </c>
      <c r="AB321" t="b">
        <f t="shared" si="22"/>
        <v>1</v>
      </c>
      <c r="AC321" t="b">
        <f t="shared" si="23"/>
        <v>1</v>
      </c>
      <c r="AD321" t="b">
        <f t="shared" si="24"/>
        <v>1</v>
      </c>
    </row>
    <row r="322" spans="1:30" x14ac:dyDescent="0.2">
      <c r="A322">
        <v>325</v>
      </c>
      <c r="B322" t="s">
        <v>402</v>
      </c>
      <c r="C322" t="s">
        <v>1061</v>
      </c>
      <c r="D322" t="s">
        <v>1391</v>
      </c>
      <c r="E322">
        <v>955572</v>
      </c>
      <c r="F322">
        <v>955572</v>
      </c>
      <c r="G322" t="s">
        <v>1392</v>
      </c>
      <c r="H322" t="s">
        <v>1393</v>
      </c>
      <c r="I322">
        <v>1500000</v>
      </c>
      <c r="J322">
        <v>1500000</v>
      </c>
      <c r="K322" t="s">
        <v>1394</v>
      </c>
      <c r="L322" t="s">
        <v>1395</v>
      </c>
      <c r="M322">
        <v>1023434</v>
      </c>
      <c r="N322">
        <v>1023434</v>
      </c>
      <c r="O322" t="s">
        <v>1398</v>
      </c>
      <c r="P322" t="s">
        <v>1399</v>
      </c>
      <c r="Q322">
        <v>1176949</v>
      </c>
      <c r="R322">
        <v>1176949</v>
      </c>
      <c r="S322" t="s">
        <v>80</v>
      </c>
      <c r="T322" t="s">
        <v>81</v>
      </c>
      <c r="U322">
        <v>1262554</v>
      </c>
      <c r="V322">
        <v>1262554</v>
      </c>
      <c r="W322" t="s">
        <v>1396</v>
      </c>
      <c r="X322" t="s">
        <v>1397</v>
      </c>
      <c r="Z322" t="b">
        <f t="shared" si="20"/>
        <v>1</v>
      </c>
      <c r="AA322" t="b">
        <f t="shared" si="21"/>
        <v>1</v>
      </c>
      <c r="AB322" t="b">
        <f t="shared" si="22"/>
        <v>1</v>
      </c>
      <c r="AC322" t="b">
        <f t="shared" si="23"/>
        <v>1</v>
      </c>
      <c r="AD322" t="b">
        <f t="shared" si="24"/>
        <v>1</v>
      </c>
    </row>
    <row r="323" spans="1:30" x14ac:dyDescent="0.2">
      <c r="A323">
        <v>326</v>
      </c>
      <c r="B323" t="s">
        <v>403</v>
      </c>
      <c r="C323" t="s">
        <v>1061</v>
      </c>
      <c r="D323" t="s">
        <v>1391</v>
      </c>
      <c r="E323">
        <v>1900850</v>
      </c>
      <c r="F323">
        <v>1900850</v>
      </c>
      <c r="G323" t="s">
        <v>1392</v>
      </c>
      <c r="H323" t="s">
        <v>1393</v>
      </c>
      <c r="I323">
        <v>1700000</v>
      </c>
      <c r="J323">
        <v>1700000</v>
      </c>
      <c r="K323" t="s">
        <v>1394</v>
      </c>
      <c r="L323" t="s">
        <v>1395</v>
      </c>
      <c r="M323">
        <v>2035845</v>
      </c>
      <c r="N323">
        <v>2035845</v>
      </c>
      <c r="O323" t="s">
        <v>1398</v>
      </c>
      <c r="P323" t="s">
        <v>1399</v>
      </c>
      <c r="Q323">
        <v>2341222</v>
      </c>
      <c r="R323">
        <v>2341222</v>
      </c>
      <c r="S323" t="s">
        <v>80</v>
      </c>
      <c r="T323" t="s">
        <v>81</v>
      </c>
      <c r="U323">
        <v>2511510</v>
      </c>
      <c r="V323">
        <v>2511510</v>
      </c>
      <c r="W323" t="s">
        <v>1396</v>
      </c>
      <c r="X323" t="s">
        <v>1397</v>
      </c>
      <c r="Z323" t="b">
        <f t="shared" ref="Z323:Z386" si="25">+E323=F323</f>
        <v>1</v>
      </c>
      <c r="AA323" t="b">
        <f t="shared" ref="AA323:AA386" si="26">+I323=J323</f>
        <v>1</v>
      </c>
      <c r="AB323" t="b">
        <f t="shared" ref="AB323:AB386" si="27">+M323=N323</f>
        <v>1</v>
      </c>
      <c r="AC323" t="b">
        <f t="shared" ref="AC323:AC386" si="28">+Q323=R323</f>
        <v>1</v>
      </c>
      <c r="AD323" t="b">
        <f t="shared" ref="AD323:AD386" si="29">+U323=V323</f>
        <v>1</v>
      </c>
    </row>
    <row r="324" spans="1:30" x14ac:dyDescent="0.2">
      <c r="A324">
        <v>327</v>
      </c>
      <c r="B324" t="s">
        <v>404</v>
      </c>
      <c r="C324" t="s">
        <v>1062</v>
      </c>
      <c r="D324" t="s">
        <v>1391</v>
      </c>
      <c r="E324">
        <v>10258</v>
      </c>
      <c r="F324">
        <v>10258</v>
      </c>
      <c r="G324" t="s">
        <v>1392</v>
      </c>
      <c r="H324" t="s">
        <v>1393</v>
      </c>
      <c r="I324">
        <v>10000</v>
      </c>
      <c r="J324">
        <v>10000</v>
      </c>
      <c r="K324" t="s">
        <v>1394</v>
      </c>
      <c r="L324" t="s">
        <v>1395</v>
      </c>
      <c r="M324">
        <v>10987</v>
      </c>
      <c r="N324">
        <v>10987</v>
      </c>
      <c r="O324" t="s">
        <v>1398</v>
      </c>
      <c r="P324" t="s">
        <v>1399</v>
      </c>
      <c r="Q324">
        <v>12635</v>
      </c>
      <c r="R324">
        <v>12635</v>
      </c>
      <c r="S324" t="s">
        <v>80</v>
      </c>
      <c r="T324" t="s">
        <v>81</v>
      </c>
      <c r="U324">
        <v>13554</v>
      </c>
      <c r="V324">
        <v>13554</v>
      </c>
      <c r="W324" t="s">
        <v>1396</v>
      </c>
      <c r="X324" t="s">
        <v>1397</v>
      </c>
      <c r="Z324" t="b">
        <f t="shared" si="25"/>
        <v>1</v>
      </c>
      <c r="AA324" t="b">
        <f t="shared" si="26"/>
        <v>1</v>
      </c>
      <c r="AB324" t="b">
        <f t="shared" si="27"/>
        <v>1</v>
      </c>
      <c r="AC324" t="b">
        <f t="shared" si="28"/>
        <v>1</v>
      </c>
      <c r="AD324" t="b">
        <f t="shared" si="29"/>
        <v>1</v>
      </c>
    </row>
    <row r="325" spans="1:30" x14ac:dyDescent="0.2">
      <c r="A325">
        <v>328</v>
      </c>
      <c r="B325" t="s">
        <v>405</v>
      </c>
      <c r="C325" t="s">
        <v>1063</v>
      </c>
      <c r="D325" t="s">
        <v>1391</v>
      </c>
      <c r="E325">
        <v>10015</v>
      </c>
      <c r="F325">
        <v>10015</v>
      </c>
      <c r="G325" t="s">
        <v>1392</v>
      </c>
      <c r="H325" t="s">
        <v>1393</v>
      </c>
      <c r="I325">
        <v>9000</v>
      </c>
      <c r="J325">
        <v>9000</v>
      </c>
      <c r="K325" t="s">
        <v>1394</v>
      </c>
      <c r="L325" t="s">
        <v>1395</v>
      </c>
      <c r="M325">
        <v>10726</v>
      </c>
      <c r="N325">
        <v>10726</v>
      </c>
      <c r="O325" t="s">
        <v>1398</v>
      </c>
      <c r="P325" t="s">
        <v>1399</v>
      </c>
      <c r="Q325">
        <v>12335</v>
      </c>
      <c r="R325">
        <v>12335</v>
      </c>
      <c r="S325" t="s">
        <v>80</v>
      </c>
      <c r="T325" t="s">
        <v>81</v>
      </c>
      <c r="U325">
        <v>13232</v>
      </c>
      <c r="V325">
        <v>13232</v>
      </c>
      <c r="W325" t="s">
        <v>1396</v>
      </c>
      <c r="X325" t="s">
        <v>1397</v>
      </c>
      <c r="Z325" t="b">
        <f t="shared" si="25"/>
        <v>1</v>
      </c>
      <c r="AA325" t="b">
        <f t="shared" si="26"/>
        <v>1</v>
      </c>
      <c r="AB325" t="b">
        <f t="shared" si="27"/>
        <v>1</v>
      </c>
      <c r="AC325" t="b">
        <f t="shared" si="28"/>
        <v>1</v>
      </c>
      <c r="AD325" t="b">
        <f t="shared" si="29"/>
        <v>1</v>
      </c>
    </row>
    <row r="326" spans="1:30" x14ac:dyDescent="0.2">
      <c r="A326">
        <v>329</v>
      </c>
      <c r="B326" t="s">
        <v>406</v>
      </c>
      <c r="C326" t="s">
        <v>1064</v>
      </c>
      <c r="D326" t="s">
        <v>1391</v>
      </c>
      <c r="E326">
        <v>13678</v>
      </c>
      <c r="F326">
        <v>13678</v>
      </c>
      <c r="G326" t="s">
        <v>1392</v>
      </c>
      <c r="H326" t="s">
        <v>1393</v>
      </c>
      <c r="I326">
        <v>20000</v>
      </c>
      <c r="J326">
        <v>20000</v>
      </c>
      <c r="K326" t="s">
        <v>1394</v>
      </c>
      <c r="L326" t="s">
        <v>1395</v>
      </c>
      <c r="M326">
        <v>14649</v>
      </c>
      <c r="N326">
        <v>14649</v>
      </c>
      <c r="O326" t="s">
        <v>1398</v>
      </c>
      <c r="P326" t="s">
        <v>1399</v>
      </c>
      <c r="Q326">
        <v>16846</v>
      </c>
      <c r="R326">
        <v>16846</v>
      </c>
      <c r="S326" t="s">
        <v>80</v>
      </c>
      <c r="T326" t="s">
        <v>81</v>
      </c>
      <c r="U326">
        <v>18072</v>
      </c>
      <c r="V326">
        <v>18072</v>
      </c>
      <c r="W326" t="s">
        <v>1396</v>
      </c>
      <c r="X326" t="s">
        <v>1397</v>
      </c>
      <c r="Z326" t="b">
        <f t="shared" si="25"/>
        <v>1</v>
      </c>
      <c r="AA326" t="b">
        <f t="shared" si="26"/>
        <v>1</v>
      </c>
      <c r="AB326" t="b">
        <f t="shared" si="27"/>
        <v>1</v>
      </c>
      <c r="AC326" t="b">
        <f t="shared" si="28"/>
        <v>1</v>
      </c>
      <c r="AD326" t="b">
        <f t="shared" si="29"/>
        <v>1</v>
      </c>
    </row>
    <row r="327" spans="1:30" x14ac:dyDescent="0.2">
      <c r="A327">
        <v>330</v>
      </c>
      <c r="B327" t="s">
        <v>407</v>
      </c>
      <c r="C327" t="s">
        <v>1065</v>
      </c>
      <c r="D327" t="s">
        <v>1391</v>
      </c>
      <c r="E327">
        <v>9759</v>
      </c>
      <c r="F327">
        <v>9759</v>
      </c>
      <c r="G327" t="s">
        <v>1392</v>
      </c>
      <c r="H327" t="s">
        <v>1393</v>
      </c>
      <c r="I327">
        <v>15000</v>
      </c>
      <c r="J327">
        <v>15000</v>
      </c>
      <c r="K327" t="s">
        <v>1394</v>
      </c>
      <c r="L327" t="s">
        <v>1395</v>
      </c>
      <c r="M327">
        <v>10453</v>
      </c>
      <c r="N327">
        <v>10453</v>
      </c>
      <c r="O327" t="s">
        <v>1398</v>
      </c>
      <c r="P327" t="s">
        <v>1399</v>
      </c>
      <c r="Q327">
        <v>12021</v>
      </c>
      <c r="R327">
        <v>12021</v>
      </c>
      <c r="S327" t="s">
        <v>80</v>
      </c>
      <c r="T327" t="s">
        <v>81</v>
      </c>
      <c r="U327">
        <v>12895</v>
      </c>
      <c r="V327">
        <v>12895</v>
      </c>
      <c r="W327" t="s">
        <v>1396</v>
      </c>
      <c r="X327" t="s">
        <v>1397</v>
      </c>
      <c r="Z327" t="b">
        <f t="shared" si="25"/>
        <v>1</v>
      </c>
      <c r="AA327" t="b">
        <f t="shared" si="26"/>
        <v>1</v>
      </c>
      <c r="AB327" t="b">
        <f t="shared" si="27"/>
        <v>1</v>
      </c>
      <c r="AC327" t="b">
        <f t="shared" si="28"/>
        <v>1</v>
      </c>
      <c r="AD327" t="b">
        <f t="shared" si="29"/>
        <v>1</v>
      </c>
    </row>
    <row r="328" spans="1:30" x14ac:dyDescent="0.2">
      <c r="A328">
        <v>331</v>
      </c>
      <c r="B328" t="s">
        <v>408</v>
      </c>
      <c r="C328" t="s">
        <v>1066</v>
      </c>
      <c r="D328" t="s">
        <v>1391</v>
      </c>
      <c r="E328">
        <v>15092</v>
      </c>
      <c r="F328">
        <v>15092</v>
      </c>
      <c r="G328" t="s">
        <v>1392</v>
      </c>
      <c r="H328" t="s">
        <v>1393</v>
      </c>
      <c r="I328">
        <v>25000</v>
      </c>
      <c r="J328">
        <v>25000</v>
      </c>
      <c r="K328" t="s">
        <v>1394</v>
      </c>
      <c r="L328" t="s">
        <v>1395</v>
      </c>
      <c r="M328">
        <v>16164</v>
      </c>
      <c r="N328">
        <v>16164</v>
      </c>
      <c r="O328" t="s">
        <v>1398</v>
      </c>
      <c r="P328" t="s">
        <v>1399</v>
      </c>
      <c r="Q328">
        <v>18589</v>
      </c>
      <c r="R328">
        <v>18589</v>
      </c>
      <c r="S328" t="s">
        <v>80</v>
      </c>
      <c r="T328" t="s">
        <v>81</v>
      </c>
      <c r="U328">
        <v>19941</v>
      </c>
      <c r="V328">
        <v>19941</v>
      </c>
      <c r="W328" t="s">
        <v>1396</v>
      </c>
      <c r="X328" t="s">
        <v>1397</v>
      </c>
      <c r="Z328" t="b">
        <f t="shared" si="25"/>
        <v>1</v>
      </c>
      <c r="AA328" t="b">
        <f t="shared" si="26"/>
        <v>1</v>
      </c>
      <c r="AB328" t="b">
        <f t="shared" si="27"/>
        <v>1</v>
      </c>
      <c r="AC328" t="b">
        <f t="shared" si="28"/>
        <v>1</v>
      </c>
      <c r="AD328" t="b">
        <f t="shared" si="29"/>
        <v>1</v>
      </c>
    </row>
    <row r="329" spans="1:30" x14ac:dyDescent="0.2">
      <c r="A329">
        <v>332</v>
      </c>
      <c r="B329" t="s">
        <v>409</v>
      </c>
      <c r="C329" t="s">
        <v>1067</v>
      </c>
      <c r="D329" t="s">
        <v>1391</v>
      </c>
      <c r="E329">
        <v>13686</v>
      </c>
      <c r="F329">
        <v>13686</v>
      </c>
      <c r="G329" t="s">
        <v>1392</v>
      </c>
      <c r="H329" t="s">
        <v>1393</v>
      </c>
      <c r="I329">
        <v>25000</v>
      </c>
      <c r="J329">
        <v>25000</v>
      </c>
      <c r="K329" t="s">
        <v>1394</v>
      </c>
      <c r="L329" t="s">
        <v>1395</v>
      </c>
      <c r="M329">
        <v>14658</v>
      </c>
      <c r="N329">
        <v>14658</v>
      </c>
      <c r="O329" t="s">
        <v>1398</v>
      </c>
      <c r="P329" t="s">
        <v>1399</v>
      </c>
      <c r="Q329">
        <v>16857</v>
      </c>
      <c r="R329">
        <v>16857</v>
      </c>
      <c r="S329" t="s">
        <v>80</v>
      </c>
      <c r="T329" t="s">
        <v>81</v>
      </c>
      <c r="U329">
        <v>18083</v>
      </c>
      <c r="V329">
        <v>18083</v>
      </c>
      <c r="W329" t="s">
        <v>1396</v>
      </c>
      <c r="X329" t="s">
        <v>1397</v>
      </c>
      <c r="Z329" t="b">
        <f t="shared" si="25"/>
        <v>1</v>
      </c>
      <c r="AA329" t="b">
        <f t="shared" si="26"/>
        <v>1</v>
      </c>
      <c r="AB329" t="b">
        <f t="shared" si="27"/>
        <v>1</v>
      </c>
      <c r="AC329" t="b">
        <f t="shared" si="28"/>
        <v>1</v>
      </c>
      <c r="AD329" t="b">
        <f t="shared" si="29"/>
        <v>1</v>
      </c>
    </row>
    <row r="330" spans="1:30" x14ac:dyDescent="0.2">
      <c r="A330">
        <v>333</v>
      </c>
      <c r="B330" t="s">
        <v>410</v>
      </c>
      <c r="C330" t="s">
        <v>1068</v>
      </c>
      <c r="D330" t="s">
        <v>1391</v>
      </c>
      <c r="E330">
        <v>13860</v>
      </c>
      <c r="F330">
        <v>13860</v>
      </c>
      <c r="G330" t="s">
        <v>1392</v>
      </c>
      <c r="H330" t="s">
        <v>1393</v>
      </c>
      <c r="I330">
        <v>25000</v>
      </c>
      <c r="J330">
        <v>25000</v>
      </c>
      <c r="K330" t="s">
        <v>1394</v>
      </c>
      <c r="L330" t="s">
        <v>1395</v>
      </c>
      <c r="M330">
        <v>14844</v>
      </c>
      <c r="N330">
        <v>14844</v>
      </c>
      <c r="O330" t="s">
        <v>1398</v>
      </c>
      <c r="P330" t="s">
        <v>1399</v>
      </c>
      <c r="Q330">
        <v>17071</v>
      </c>
      <c r="R330">
        <v>17071</v>
      </c>
      <c r="S330" t="s">
        <v>80</v>
      </c>
      <c r="T330" t="s">
        <v>81</v>
      </c>
      <c r="U330">
        <v>18313</v>
      </c>
      <c r="V330">
        <v>18313</v>
      </c>
      <c r="W330" t="s">
        <v>1396</v>
      </c>
      <c r="X330" t="s">
        <v>1397</v>
      </c>
      <c r="Z330" t="b">
        <f t="shared" si="25"/>
        <v>1</v>
      </c>
      <c r="AA330" t="b">
        <f t="shared" si="26"/>
        <v>1</v>
      </c>
      <c r="AB330" t="b">
        <f t="shared" si="27"/>
        <v>1</v>
      </c>
      <c r="AC330" t="b">
        <f t="shared" si="28"/>
        <v>1</v>
      </c>
      <c r="AD330" t="b">
        <f t="shared" si="29"/>
        <v>1</v>
      </c>
    </row>
    <row r="331" spans="1:30" x14ac:dyDescent="0.2">
      <c r="A331">
        <v>334</v>
      </c>
      <c r="B331" t="s">
        <v>411</v>
      </c>
      <c r="C331" t="s">
        <v>1069</v>
      </c>
      <c r="D331" t="s">
        <v>1391</v>
      </c>
      <c r="E331">
        <v>30605</v>
      </c>
      <c r="F331">
        <v>30605</v>
      </c>
      <c r="G331" t="s">
        <v>1392</v>
      </c>
      <c r="H331" t="s">
        <v>1393</v>
      </c>
      <c r="I331">
        <v>60000</v>
      </c>
      <c r="J331">
        <v>60000</v>
      </c>
      <c r="K331" t="s">
        <v>1394</v>
      </c>
      <c r="L331" t="s">
        <v>1395</v>
      </c>
      <c r="M331">
        <v>32779</v>
      </c>
      <c r="N331">
        <v>32779</v>
      </c>
      <c r="O331" t="s">
        <v>1398</v>
      </c>
      <c r="P331" t="s">
        <v>1399</v>
      </c>
      <c r="Q331">
        <v>37696</v>
      </c>
      <c r="R331">
        <v>37696</v>
      </c>
      <c r="S331" t="s">
        <v>80</v>
      </c>
      <c r="T331" t="s">
        <v>81</v>
      </c>
      <c r="U331">
        <v>40437</v>
      </c>
      <c r="V331">
        <v>40437</v>
      </c>
      <c r="W331" t="s">
        <v>1396</v>
      </c>
      <c r="X331" t="s">
        <v>1397</v>
      </c>
      <c r="Z331" t="b">
        <f t="shared" si="25"/>
        <v>1</v>
      </c>
      <c r="AA331" t="b">
        <f t="shared" si="26"/>
        <v>1</v>
      </c>
      <c r="AB331" t="b">
        <f t="shared" si="27"/>
        <v>1</v>
      </c>
      <c r="AC331" t="b">
        <f t="shared" si="28"/>
        <v>1</v>
      </c>
      <c r="AD331" t="b">
        <f t="shared" si="29"/>
        <v>1</v>
      </c>
    </row>
    <row r="332" spans="1:30" x14ac:dyDescent="0.2">
      <c r="A332">
        <v>335</v>
      </c>
      <c r="B332" t="s">
        <v>412</v>
      </c>
      <c r="C332" t="s">
        <v>1070</v>
      </c>
      <c r="D332" t="s">
        <v>1391</v>
      </c>
      <c r="E332">
        <v>37754</v>
      </c>
      <c r="F332">
        <v>37754</v>
      </c>
      <c r="G332" t="s">
        <v>1392</v>
      </c>
      <c r="H332" t="s">
        <v>1393</v>
      </c>
      <c r="I332">
        <v>100000</v>
      </c>
      <c r="J332">
        <v>100000</v>
      </c>
      <c r="K332" t="s">
        <v>1394</v>
      </c>
      <c r="L332" t="s">
        <v>1395</v>
      </c>
      <c r="M332">
        <v>40435</v>
      </c>
      <c r="N332">
        <v>40435</v>
      </c>
      <c r="O332" t="s">
        <v>1398</v>
      </c>
      <c r="P332" t="s">
        <v>1399</v>
      </c>
      <c r="Q332">
        <v>46500</v>
      </c>
      <c r="R332">
        <v>46500</v>
      </c>
      <c r="S332" t="s">
        <v>80</v>
      </c>
      <c r="T332" t="s">
        <v>81</v>
      </c>
      <c r="U332">
        <v>49883</v>
      </c>
      <c r="V332">
        <v>49883</v>
      </c>
      <c r="W332" t="s">
        <v>1396</v>
      </c>
      <c r="X332" t="s">
        <v>1397</v>
      </c>
      <c r="Z332" t="b">
        <f t="shared" si="25"/>
        <v>1</v>
      </c>
      <c r="AA332" t="b">
        <f t="shared" si="26"/>
        <v>1</v>
      </c>
      <c r="AB332" t="b">
        <f t="shared" si="27"/>
        <v>1</v>
      </c>
      <c r="AC332" t="b">
        <f t="shared" si="28"/>
        <v>1</v>
      </c>
      <c r="AD332" t="b">
        <f t="shared" si="29"/>
        <v>1</v>
      </c>
    </row>
    <row r="333" spans="1:30" x14ac:dyDescent="0.2">
      <c r="A333">
        <v>336</v>
      </c>
      <c r="B333" t="s">
        <v>413</v>
      </c>
      <c r="C333" t="s">
        <v>1071</v>
      </c>
      <c r="D333" t="s">
        <v>1391</v>
      </c>
      <c r="E333">
        <v>27292</v>
      </c>
      <c r="F333">
        <v>27292</v>
      </c>
      <c r="G333" t="s">
        <v>1392</v>
      </c>
      <c r="H333" t="s">
        <v>1393</v>
      </c>
      <c r="I333">
        <v>100000</v>
      </c>
      <c r="J333">
        <v>100000</v>
      </c>
      <c r="K333" t="s">
        <v>1394</v>
      </c>
      <c r="L333" t="s">
        <v>1395</v>
      </c>
      <c r="M333">
        <v>29230</v>
      </c>
      <c r="N333">
        <v>29230</v>
      </c>
      <c r="O333" t="s">
        <v>1398</v>
      </c>
      <c r="P333" t="s">
        <v>1399</v>
      </c>
      <c r="Q333">
        <v>33614</v>
      </c>
      <c r="R333">
        <v>33614</v>
      </c>
      <c r="S333" t="s">
        <v>80</v>
      </c>
      <c r="T333" t="s">
        <v>81</v>
      </c>
      <c r="U333">
        <v>36059</v>
      </c>
      <c r="V333">
        <v>36059</v>
      </c>
      <c r="W333" t="s">
        <v>1396</v>
      </c>
      <c r="X333" t="s">
        <v>1397</v>
      </c>
      <c r="Z333" t="b">
        <f t="shared" si="25"/>
        <v>1</v>
      </c>
      <c r="AA333" t="b">
        <f t="shared" si="26"/>
        <v>1</v>
      </c>
      <c r="AB333" t="b">
        <f t="shared" si="27"/>
        <v>1</v>
      </c>
      <c r="AC333" t="b">
        <f t="shared" si="28"/>
        <v>1</v>
      </c>
      <c r="AD333" t="b">
        <f t="shared" si="29"/>
        <v>1</v>
      </c>
    </row>
    <row r="334" spans="1:30" x14ac:dyDescent="0.2">
      <c r="A334">
        <v>337</v>
      </c>
      <c r="B334" t="s">
        <v>414</v>
      </c>
      <c r="C334" t="s">
        <v>1072</v>
      </c>
      <c r="D334" t="s">
        <v>1391</v>
      </c>
      <c r="E334">
        <v>50294</v>
      </c>
      <c r="F334">
        <v>50294</v>
      </c>
      <c r="G334" t="s">
        <v>1392</v>
      </c>
      <c r="H334" t="s">
        <v>1393</v>
      </c>
      <c r="I334">
        <v>120000</v>
      </c>
      <c r="J334">
        <v>120000</v>
      </c>
      <c r="K334" t="s">
        <v>1394</v>
      </c>
      <c r="L334" t="s">
        <v>1395</v>
      </c>
      <c r="M334">
        <v>53866</v>
      </c>
      <c r="N334">
        <v>53866</v>
      </c>
      <c r="O334" t="s">
        <v>1398</v>
      </c>
      <c r="P334" t="s">
        <v>1399</v>
      </c>
      <c r="Q334">
        <v>61946</v>
      </c>
      <c r="R334">
        <v>61946</v>
      </c>
      <c r="S334" t="s">
        <v>80</v>
      </c>
      <c r="T334" t="s">
        <v>81</v>
      </c>
      <c r="U334">
        <v>66451</v>
      </c>
      <c r="V334">
        <v>66451</v>
      </c>
      <c r="W334" t="s">
        <v>1396</v>
      </c>
      <c r="X334" t="s">
        <v>1397</v>
      </c>
      <c r="Z334" t="b">
        <f t="shared" si="25"/>
        <v>1</v>
      </c>
      <c r="AA334" t="b">
        <f t="shared" si="26"/>
        <v>1</v>
      </c>
      <c r="AB334" t="b">
        <f t="shared" si="27"/>
        <v>1</v>
      </c>
      <c r="AC334" t="b">
        <f t="shared" si="28"/>
        <v>1</v>
      </c>
      <c r="AD334" t="b">
        <f t="shared" si="29"/>
        <v>1</v>
      </c>
    </row>
    <row r="335" spans="1:30" x14ac:dyDescent="0.2">
      <c r="A335">
        <v>338</v>
      </c>
      <c r="B335" t="s">
        <v>415</v>
      </c>
      <c r="C335" t="s">
        <v>1073</v>
      </c>
      <c r="D335" t="s">
        <v>1391</v>
      </c>
      <c r="E335">
        <v>317950</v>
      </c>
      <c r="F335">
        <v>317950</v>
      </c>
      <c r="G335" t="s">
        <v>1392</v>
      </c>
      <c r="H335" t="s">
        <v>1393</v>
      </c>
      <c r="I335">
        <v>300000</v>
      </c>
      <c r="J335">
        <v>300000</v>
      </c>
      <c r="K335" t="s">
        <v>1394</v>
      </c>
      <c r="L335" t="s">
        <v>1395</v>
      </c>
      <c r="M335">
        <v>340207</v>
      </c>
      <c r="N335">
        <v>340207</v>
      </c>
      <c r="O335" t="s">
        <v>1398</v>
      </c>
      <c r="P335" t="s">
        <v>1399</v>
      </c>
      <c r="Q335">
        <v>391238</v>
      </c>
      <c r="R335">
        <v>391238</v>
      </c>
      <c r="S335" t="s">
        <v>80</v>
      </c>
      <c r="T335" t="s">
        <v>81</v>
      </c>
      <c r="U335">
        <v>419695</v>
      </c>
      <c r="V335">
        <v>419695</v>
      </c>
      <c r="W335" t="s">
        <v>1396</v>
      </c>
      <c r="X335" t="s">
        <v>1397</v>
      </c>
      <c r="Z335" t="b">
        <f t="shared" si="25"/>
        <v>1</v>
      </c>
      <c r="AA335" t="b">
        <f t="shared" si="26"/>
        <v>1</v>
      </c>
      <c r="AB335" t="b">
        <f t="shared" si="27"/>
        <v>1</v>
      </c>
      <c r="AC335" t="b">
        <f t="shared" si="28"/>
        <v>1</v>
      </c>
      <c r="AD335" t="b">
        <f t="shared" si="29"/>
        <v>1</v>
      </c>
    </row>
    <row r="336" spans="1:30" x14ac:dyDescent="0.2">
      <c r="A336">
        <v>339</v>
      </c>
      <c r="B336" t="s">
        <v>416</v>
      </c>
      <c r="C336" t="s">
        <v>1074</v>
      </c>
      <c r="D336" t="s">
        <v>1391</v>
      </c>
      <c r="E336">
        <v>353277</v>
      </c>
      <c r="F336">
        <v>353277</v>
      </c>
      <c r="G336" t="s">
        <v>1392</v>
      </c>
      <c r="H336" t="s">
        <v>1393</v>
      </c>
      <c r="I336">
        <v>290000</v>
      </c>
      <c r="J336">
        <v>290000</v>
      </c>
      <c r="K336" t="s">
        <v>1394</v>
      </c>
      <c r="L336" t="s">
        <v>1395</v>
      </c>
      <c r="M336">
        <v>378007</v>
      </c>
      <c r="N336">
        <v>378007</v>
      </c>
      <c r="O336" t="s">
        <v>1398</v>
      </c>
      <c r="P336" t="s">
        <v>1399</v>
      </c>
      <c r="Q336">
        <v>434708</v>
      </c>
      <c r="R336">
        <v>434708</v>
      </c>
      <c r="S336" t="s">
        <v>80</v>
      </c>
      <c r="T336" t="s">
        <v>81</v>
      </c>
      <c r="U336">
        <v>466326</v>
      </c>
      <c r="V336">
        <v>466326</v>
      </c>
      <c r="W336" t="s">
        <v>1396</v>
      </c>
      <c r="X336" t="s">
        <v>1397</v>
      </c>
      <c r="Z336" t="b">
        <f t="shared" si="25"/>
        <v>1</v>
      </c>
      <c r="AA336" t="b">
        <f t="shared" si="26"/>
        <v>1</v>
      </c>
      <c r="AB336" t="b">
        <f t="shared" si="27"/>
        <v>1</v>
      </c>
      <c r="AC336" t="b">
        <f t="shared" si="28"/>
        <v>1</v>
      </c>
      <c r="AD336" t="b">
        <f t="shared" si="29"/>
        <v>1</v>
      </c>
    </row>
    <row r="337" spans="1:30" x14ac:dyDescent="0.2">
      <c r="A337">
        <v>340</v>
      </c>
      <c r="B337" t="s">
        <v>417</v>
      </c>
      <c r="C337" t="s">
        <v>1075</v>
      </c>
      <c r="D337" t="s">
        <v>1391</v>
      </c>
      <c r="E337">
        <v>9893</v>
      </c>
      <c r="F337">
        <v>9893</v>
      </c>
      <c r="G337" t="s">
        <v>1392</v>
      </c>
      <c r="H337" t="s">
        <v>1393</v>
      </c>
      <c r="I337">
        <v>30000</v>
      </c>
      <c r="J337">
        <v>30000</v>
      </c>
      <c r="K337" t="s">
        <v>1394</v>
      </c>
      <c r="L337" t="s">
        <v>1395</v>
      </c>
      <c r="M337">
        <v>10595</v>
      </c>
      <c r="N337">
        <v>10595</v>
      </c>
      <c r="O337" t="s">
        <v>1398</v>
      </c>
      <c r="P337" t="s">
        <v>1399</v>
      </c>
      <c r="Q337">
        <v>12184</v>
      </c>
      <c r="R337">
        <v>12184</v>
      </c>
      <c r="S337" t="s">
        <v>80</v>
      </c>
      <c r="T337" t="s">
        <v>81</v>
      </c>
      <c r="U337">
        <v>13070</v>
      </c>
      <c r="V337">
        <v>13070</v>
      </c>
      <c r="W337" t="s">
        <v>1396</v>
      </c>
      <c r="X337" t="s">
        <v>1397</v>
      </c>
      <c r="Z337" t="b">
        <f t="shared" si="25"/>
        <v>1</v>
      </c>
      <c r="AA337" t="b">
        <f t="shared" si="26"/>
        <v>1</v>
      </c>
      <c r="AB337" t="b">
        <f t="shared" si="27"/>
        <v>1</v>
      </c>
      <c r="AC337" t="b">
        <f t="shared" si="28"/>
        <v>1</v>
      </c>
      <c r="AD337" t="b">
        <f t="shared" si="29"/>
        <v>1</v>
      </c>
    </row>
    <row r="338" spans="1:30" x14ac:dyDescent="0.2">
      <c r="A338">
        <v>341</v>
      </c>
      <c r="B338" t="s">
        <v>418</v>
      </c>
      <c r="C338" t="s">
        <v>1076</v>
      </c>
      <c r="D338" t="s">
        <v>1391</v>
      </c>
      <c r="E338">
        <v>13319</v>
      </c>
      <c r="F338">
        <v>13319</v>
      </c>
      <c r="G338" t="s">
        <v>1392</v>
      </c>
      <c r="H338" t="s">
        <v>1393</v>
      </c>
      <c r="I338">
        <v>30000</v>
      </c>
      <c r="J338">
        <v>30000</v>
      </c>
      <c r="K338" t="s">
        <v>1394</v>
      </c>
      <c r="L338" t="s">
        <v>1395</v>
      </c>
      <c r="M338">
        <v>14265</v>
      </c>
      <c r="N338">
        <v>14265</v>
      </c>
      <c r="O338" t="s">
        <v>1398</v>
      </c>
      <c r="P338" t="s">
        <v>1399</v>
      </c>
      <c r="Q338">
        <v>16405</v>
      </c>
      <c r="R338">
        <v>16405</v>
      </c>
      <c r="S338" t="s">
        <v>80</v>
      </c>
      <c r="T338" t="s">
        <v>81</v>
      </c>
      <c r="U338">
        <v>17598</v>
      </c>
      <c r="V338">
        <v>17598</v>
      </c>
      <c r="W338" t="s">
        <v>1396</v>
      </c>
      <c r="X338" t="s">
        <v>1397</v>
      </c>
      <c r="Z338" t="b">
        <f t="shared" si="25"/>
        <v>1</v>
      </c>
      <c r="AA338" t="b">
        <f t="shared" si="26"/>
        <v>1</v>
      </c>
      <c r="AB338" t="b">
        <f t="shared" si="27"/>
        <v>1</v>
      </c>
      <c r="AC338" t="b">
        <f t="shared" si="28"/>
        <v>1</v>
      </c>
      <c r="AD338" t="b">
        <f t="shared" si="29"/>
        <v>1</v>
      </c>
    </row>
    <row r="339" spans="1:30" x14ac:dyDescent="0.2">
      <c r="A339">
        <v>342</v>
      </c>
      <c r="B339" t="s">
        <v>419</v>
      </c>
      <c r="C339" t="s">
        <v>1077</v>
      </c>
      <c r="D339" t="s">
        <v>1391</v>
      </c>
      <c r="E339">
        <v>13387</v>
      </c>
      <c r="F339">
        <v>13387</v>
      </c>
      <c r="G339" t="s">
        <v>1392</v>
      </c>
      <c r="H339" t="s">
        <v>1393</v>
      </c>
      <c r="I339">
        <v>80000</v>
      </c>
      <c r="J339">
        <v>80000</v>
      </c>
      <c r="K339" t="s">
        <v>1394</v>
      </c>
      <c r="L339" t="s">
        <v>1395</v>
      </c>
      <c r="M339">
        <v>14338</v>
      </c>
      <c r="N339">
        <v>14338</v>
      </c>
      <c r="O339" t="s">
        <v>1398</v>
      </c>
      <c r="P339" t="s">
        <v>1399</v>
      </c>
      <c r="Q339">
        <v>16489</v>
      </c>
      <c r="R339">
        <v>16489</v>
      </c>
      <c r="S339" t="s">
        <v>80</v>
      </c>
      <c r="T339" t="s">
        <v>81</v>
      </c>
      <c r="U339">
        <v>17688</v>
      </c>
      <c r="V339">
        <v>17688</v>
      </c>
      <c r="W339" t="s">
        <v>1396</v>
      </c>
      <c r="X339" t="s">
        <v>1397</v>
      </c>
      <c r="Z339" t="b">
        <f t="shared" si="25"/>
        <v>1</v>
      </c>
      <c r="AA339" t="b">
        <f t="shared" si="26"/>
        <v>1</v>
      </c>
      <c r="AB339" t="b">
        <f t="shared" si="27"/>
        <v>1</v>
      </c>
      <c r="AC339" t="b">
        <f t="shared" si="28"/>
        <v>1</v>
      </c>
      <c r="AD339" t="b">
        <f t="shared" si="29"/>
        <v>1</v>
      </c>
    </row>
    <row r="340" spans="1:30" x14ac:dyDescent="0.2">
      <c r="A340">
        <v>343</v>
      </c>
      <c r="B340" t="s">
        <v>420</v>
      </c>
      <c r="C340" t="s">
        <v>1078</v>
      </c>
      <c r="D340" t="s">
        <v>1391</v>
      </c>
      <c r="E340">
        <v>26393</v>
      </c>
      <c r="F340">
        <v>26393</v>
      </c>
      <c r="G340" t="s">
        <v>1392</v>
      </c>
      <c r="H340" t="s">
        <v>1393</v>
      </c>
      <c r="I340">
        <v>120000</v>
      </c>
      <c r="J340">
        <v>120000</v>
      </c>
      <c r="K340" t="s">
        <v>1394</v>
      </c>
      <c r="L340" t="s">
        <v>1395</v>
      </c>
      <c r="M340">
        <v>28268</v>
      </c>
      <c r="N340">
        <v>28268</v>
      </c>
      <c r="O340" t="s">
        <v>1398</v>
      </c>
      <c r="P340" t="s">
        <v>1399</v>
      </c>
      <c r="Q340">
        <v>32508</v>
      </c>
      <c r="R340">
        <v>32508</v>
      </c>
      <c r="S340" t="s">
        <v>80</v>
      </c>
      <c r="T340" t="s">
        <v>81</v>
      </c>
      <c r="U340">
        <v>34872</v>
      </c>
      <c r="V340">
        <v>34872</v>
      </c>
      <c r="W340" t="s">
        <v>1396</v>
      </c>
      <c r="X340" t="s">
        <v>1397</v>
      </c>
      <c r="Z340" t="b">
        <f t="shared" si="25"/>
        <v>1</v>
      </c>
      <c r="AA340" t="b">
        <f t="shared" si="26"/>
        <v>1</v>
      </c>
      <c r="AB340" t="b">
        <f t="shared" si="27"/>
        <v>1</v>
      </c>
      <c r="AC340" t="b">
        <f t="shared" si="28"/>
        <v>1</v>
      </c>
      <c r="AD340" t="b">
        <f t="shared" si="29"/>
        <v>1</v>
      </c>
    </row>
    <row r="341" spans="1:30" x14ac:dyDescent="0.2">
      <c r="A341">
        <v>344</v>
      </c>
      <c r="B341" t="s">
        <v>421</v>
      </c>
      <c r="C341" t="s">
        <v>1079</v>
      </c>
      <c r="D341" t="s">
        <v>1391</v>
      </c>
      <c r="E341">
        <v>18276</v>
      </c>
      <c r="F341">
        <v>18276</v>
      </c>
      <c r="G341" t="s">
        <v>1392</v>
      </c>
      <c r="H341" t="s">
        <v>1393</v>
      </c>
      <c r="I341">
        <v>100000</v>
      </c>
      <c r="J341">
        <v>100000</v>
      </c>
      <c r="K341" t="s">
        <v>1394</v>
      </c>
      <c r="L341" t="s">
        <v>1395</v>
      </c>
      <c r="M341">
        <v>19574</v>
      </c>
      <c r="N341">
        <v>19574</v>
      </c>
      <c r="O341" t="s">
        <v>1398</v>
      </c>
      <c r="P341" t="s">
        <v>1399</v>
      </c>
      <c r="Q341">
        <v>22510</v>
      </c>
      <c r="R341">
        <v>22510</v>
      </c>
      <c r="S341" t="s">
        <v>80</v>
      </c>
      <c r="T341" t="s">
        <v>81</v>
      </c>
      <c r="U341">
        <v>24147</v>
      </c>
      <c r="V341">
        <v>24147</v>
      </c>
      <c r="W341" t="s">
        <v>1396</v>
      </c>
      <c r="X341" t="s">
        <v>1397</v>
      </c>
      <c r="Z341" t="b">
        <f t="shared" si="25"/>
        <v>1</v>
      </c>
      <c r="AA341" t="b">
        <f t="shared" si="26"/>
        <v>1</v>
      </c>
      <c r="AB341" t="b">
        <f t="shared" si="27"/>
        <v>1</v>
      </c>
      <c r="AC341" t="b">
        <f t="shared" si="28"/>
        <v>1</v>
      </c>
      <c r="AD341" t="b">
        <f t="shared" si="29"/>
        <v>1</v>
      </c>
    </row>
    <row r="342" spans="1:30" x14ac:dyDescent="0.2">
      <c r="A342">
        <v>345</v>
      </c>
      <c r="B342" t="s">
        <v>422</v>
      </c>
      <c r="C342" t="s">
        <v>1080</v>
      </c>
      <c r="D342" t="s">
        <v>1391</v>
      </c>
      <c r="E342">
        <v>24435</v>
      </c>
      <c r="F342">
        <v>24435</v>
      </c>
      <c r="G342" t="s">
        <v>1392</v>
      </c>
      <c r="H342" t="s">
        <v>1393</v>
      </c>
      <c r="I342">
        <v>150000</v>
      </c>
      <c r="J342">
        <v>150000</v>
      </c>
      <c r="K342" t="s">
        <v>1394</v>
      </c>
      <c r="L342" t="s">
        <v>1395</v>
      </c>
      <c r="M342">
        <v>26171</v>
      </c>
      <c r="N342">
        <v>26171</v>
      </c>
      <c r="O342" t="s">
        <v>1398</v>
      </c>
      <c r="P342" t="s">
        <v>1399</v>
      </c>
      <c r="Q342">
        <v>30097</v>
      </c>
      <c r="R342">
        <v>30097</v>
      </c>
      <c r="S342" t="s">
        <v>80</v>
      </c>
      <c r="T342" t="s">
        <v>81</v>
      </c>
      <c r="U342">
        <v>32286</v>
      </c>
      <c r="V342">
        <v>32286</v>
      </c>
      <c r="W342" t="s">
        <v>1396</v>
      </c>
      <c r="X342" t="s">
        <v>1397</v>
      </c>
      <c r="Z342" t="b">
        <f t="shared" si="25"/>
        <v>1</v>
      </c>
      <c r="AA342" t="b">
        <f t="shared" si="26"/>
        <v>1</v>
      </c>
      <c r="AB342" t="b">
        <f t="shared" si="27"/>
        <v>1</v>
      </c>
      <c r="AC342" t="b">
        <f t="shared" si="28"/>
        <v>1</v>
      </c>
      <c r="AD342" t="b">
        <f t="shared" si="29"/>
        <v>1</v>
      </c>
    </row>
    <row r="343" spans="1:30" x14ac:dyDescent="0.2">
      <c r="A343">
        <v>346</v>
      </c>
      <c r="B343" t="s">
        <v>423</v>
      </c>
      <c r="C343" t="s">
        <v>1081</v>
      </c>
      <c r="D343" t="s">
        <v>1391</v>
      </c>
      <c r="E343">
        <v>24904</v>
      </c>
      <c r="F343">
        <v>24904</v>
      </c>
      <c r="G343" t="s">
        <v>1392</v>
      </c>
      <c r="H343" t="s">
        <v>1393</v>
      </c>
      <c r="I343">
        <v>150000</v>
      </c>
      <c r="J343">
        <v>150000</v>
      </c>
      <c r="K343" t="s">
        <v>1394</v>
      </c>
      <c r="L343" t="s">
        <v>1395</v>
      </c>
      <c r="M343">
        <v>26673</v>
      </c>
      <c r="N343">
        <v>26673</v>
      </c>
      <c r="O343" t="s">
        <v>1398</v>
      </c>
      <c r="P343" t="s">
        <v>1399</v>
      </c>
      <c r="Q343">
        <v>30674</v>
      </c>
      <c r="R343">
        <v>30674</v>
      </c>
      <c r="S343" t="s">
        <v>80</v>
      </c>
      <c r="T343" t="s">
        <v>81</v>
      </c>
      <c r="U343">
        <v>32905</v>
      </c>
      <c r="V343">
        <v>32905</v>
      </c>
      <c r="W343" t="s">
        <v>1396</v>
      </c>
      <c r="X343" t="s">
        <v>1397</v>
      </c>
      <c r="Z343" t="b">
        <f t="shared" si="25"/>
        <v>1</v>
      </c>
      <c r="AA343" t="b">
        <f t="shared" si="26"/>
        <v>1</v>
      </c>
      <c r="AB343" t="b">
        <f t="shared" si="27"/>
        <v>1</v>
      </c>
      <c r="AC343" t="b">
        <f t="shared" si="28"/>
        <v>1</v>
      </c>
      <c r="AD343" t="b">
        <f t="shared" si="29"/>
        <v>1</v>
      </c>
    </row>
    <row r="344" spans="1:30" x14ac:dyDescent="0.2">
      <c r="A344">
        <v>347</v>
      </c>
      <c r="B344" t="s">
        <v>424</v>
      </c>
      <c r="C344" t="s">
        <v>1082</v>
      </c>
      <c r="D344" t="s">
        <v>1391</v>
      </c>
      <c r="E344">
        <v>13860</v>
      </c>
      <c r="F344">
        <v>13860</v>
      </c>
      <c r="G344" t="s">
        <v>1392</v>
      </c>
      <c r="H344" t="s">
        <v>1393</v>
      </c>
      <c r="I344">
        <v>150000</v>
      </c>
      <c r="J344">
        <v>150000</v>
      </c>
      <c r="K344" t="s">
        <v>1394</v>
      </c>
      <c r="L344" t="s">
        <v>1395</v>
      </c>
      <c r="M344">
        <v>14844</v>
      </c>
      <c r="N344">
        <v>14844</v>
      </c>
      <c r="O344" t="s">
        <v>1398</v>
      </c>
      <c r="P344" t="s">
        <v>1399</v>
      </c>
      <c r="Q344">
        <v>17071</v>
      </c>
      <c r="R344">
        <v>17071</v>
      </c>
      <c r="S344" t="s">
        <v>80</v>
      </c>
      <c r="T344" t="s">
        <v>81</v>
      </c>
      <c r="U344">
        <v>18313</v>
      </c>
      <c r="V344">
        <v>18313</v>
      </c>
      <c r="W344" t="s">
        <v>1396</v>
      </c>
      <c r="X344" t="s">
        <v>1397</v>
      </c>
      <c r="Z344" t="b">
        <f t="shared" si="25"/>
        <v>1</v>
      </c>
      <c r="AA344" t="b">
        <f t="shared" si="26"/>
        <v>1</v>
      </c>
      <c r="AB344" t="b">
        <f t="shared" si="27"/>
        <v>1</v>
      </c>
      <c r="AC344" t="b">
        <f t="shared" si="28"/>
        <v>1</v>
      </c>
      <c r="AD344" t="b">
        <f t="shared" si="29"/>
        <v>1</v>
      </c>
    </row>
    <row r="345" spans="1:30" x14ac:dyDescent="0.2">
      <c r="A345">
        <v>348</v>
      </c>
      <c r="B345" t="s">
        <v>425</v>
      </c>
      <c r="C345" t="s">
        <v>1083</v>
      </c>
      <c r="D345" t="s">
        <v>1391</v>
      </c>
      <c r="E345">
        <v>25303</v>
      </c>
      <c r="F345">
        <v>25303</v>
      </c>
      <c r="G345" t="s">
        <v>1392</v>
      </c>
      <c r="H345" t="s">
        <v>1393</v>
      </c>
      <c r="I345">
        <v>150000</v>
      </c>
      <c r="J345">
        <v>150000</v>
      </c>
      <c r="K345" t="s">
        <v>1394</v>
      </c>
      <c r="L345" t="s">
        <v>1395</v>
      </c>
      <c r="M345">
        <v>27101</v>
      </c>
      <c r="N345">
        <v>27101</v>
      </c>
      <c r="O345" t="s">
        <v>1398</v>
      </c>
      <c r="P345" t="s">
        <v>1399</v>
      </c>
      <c r="Q345">
        <v>31166</v>
      </c>
      <c r="R345">
        <v>31166</v>
      </c>
      <c r="S345" t="s">
        <v>80</v>
      </c>
      <c r="T345" t="s">
        <v>81</v>
      </c>
      <c r="U345">
        <v>33433</v>
      </c>
      <c r="V345">
        <v>33433</v>
      </c>
      <c r="W345" t="s">
        <v>1396</v>
      </c>
      <c r="X345" t="s">
        <v>1397</v>
      </c>
      <c r="Z345" t="b">
        <f t="shared" si="25"/>
        <v>1</v>
      </c>
      <c r="AA345" t="b">
        <f t="shared" si="26"/>
        <v>1</v>
      </c>
      <c r="AB345" t="b">
        <f t="shared" si="27"/>
        <v>1</v>
      </c>
      <c r="AC345" t="b">
        <f t="shared" si="28"/>
        <v>1</v>
      </c>
      <c r="AD345" t="b">
        <f t="shared" si="29"/>
        <v>1</v>
      </c>
    </row>
    <row r="346" spans="1:30" x14ac:dyDescent="0.2">
      <c r="A346">
        <v>349</v>
      </c>
      <c r="B346" t="s">
        <v>426</v>
      </c>
      <c r="C346" t="s">
        <v>1084</v>
      </c>
      <c r="D346" t="s">
        <v>1391</v>
      </c>
      <c r="E346">
        <v>60780</v>
      </c>
      <c r="F346">
        <v>60780</v>
      </c>
      <c r="G346" t="s">
        <v>1392</v>
      </c>
      <c r="H346" t="s">
        <v>1393</v>
      </c>
      <c r="I346">
        <v>170000</v>
      </c>
      <c r="J346">
        <v>170000</v>
      </c>
      <c r="K346" t="s">
        <v>1394</v>
      </c>
      <c r="L346" t="s">
        <v>1395</v>
      </c>
      <c r="M346">
        <v>65096</v>
      </c>
      <c r="N346">
        <v>65096</v>
      </c>
      <c r="O346" t="s">
        <v>1398</v>
      </c>
      <c r="P346" t="s">
        <v>1399</v>
      </c>
      <c r="Q346">
        <v>74861</v>
      </c>
      <c r="R346">
        <v>74861</v>
      </c>
      <c r="S346" t="s">
        <v>80</v>
      </c>
      <c r="T346" t="s">
        <v>81</v>
      </c>
      <c r="U346">
        <v>80306</v>
      </c>
      <c r="V346">
        <v>80306</v>
      </c>
      <c r="W346" t="s">
        <v>1396</v>
      </c>
      <c r="X346" t="s">
        <v>1397</v>
      </c>
      <c r="Z346" t="b">
        <f t="shared" si="25"/>
        <v>1</v>
      </c>
      <c r="AA346" t="b">
        <f t="shared" si="26"/>
        <v>1</v>
      </c>
      <c r="AB346" t="b">
        <f t="shared" si="27"/>
        <v>1</v>
      </c>
      <c r="AC346" t="b">
        <f t="shared" si="28"/>
        <v>1</v>
      </c>
      <c r="AD346" t="b">
        <f t="shared" si="29"/>
        <v>1</v>
      </c>
    </row>
    <row r="347" spans="1:30" x14ac:dyDescent="0.2">
      <c r="A347">
        <v>350</v>
      </c>
      <c r="B347" t="s">
        <v>427</v>
      </c>
      <c r="C347" t="s">
        <v>1085</v>
      </c>
      <c r="D347" t="s">
        <v>1391</v>
      </c>
      <c r="E347">
        <v>52323</v>
      </c>
      <c r="F347">
        <v>52323</v>
      </c>
      <c r="G347" t="s">
        <v>1392</v>
      </c>
      <c r="H347" t="s">
        <v>1393</v>
      </c>
      <c r="I347">
        <v>170000</v>
      </c>
      <c r="J347">
        <v>170000</v>
      </c>
      <c r="K347" t="s">
        <v>1394</v>
      </c>
      <c r="L347" t="s">
        <v>1395</v>
      </c>
      <c r="M347">
        <v>56039</v>
      </c>
      <c r="N347">
        <v>56039</v>
      </c>
      <c r="O347" t="s">
        <v>1398</v>
      </c>
      <c r="P347" t="s">
        <v>1399</v>
      </c>
      <c r="Q347">
        <v>64445</v>
      </c>
      <c r="R347">
        <v>64445</v>
      </c>
      <c r="S347" t="s">
        <v>80</v>
      </c>
      <c r="T347" t="s">
        <v>81</v>
      </c>
      <c r="U347">
        <v>69133</v>
      </c>
      <c r="V347">
        <v>69133</v>
      </c>
      <c r="W347" t="s">
        <v>1396</v>
      </c>
      <c r="X347" t="s">
        <v>1397</v>
      </c>
      <c r="Z347" t="b">
        <f t="shared" si="25"/>
        <v>1</v>
      </c>
      <c r="AA347" t="b">
        <f t="shared" si="26"/>
        <v>1</v>
      </c>
      <c r="AB347" t="b">
        <f t="shared" si="27"/>
        <v>1</v>
      </c>
      <c r="AC347" t="b">
        <f t="shared" si="28"/>
        <v>1</v>
      </c>
      <c r="AD347" t="b">
        <f t="shared" si="29"/>
        <v>1</v>
      </c>
    </row>
    <row r="348" spans="1:30" x14ac:dyDescent="0.2">
      <c r="A348">
        <v>351</v>
      </c>
      <c r="B348" t="s">
        <v>428</v>
      </c>
      <c r="C348" t="s">
        <v>1086</v>
      </c>
      <c r="D348" t="s">
        <v>1391</v>
      </c>
      <c r="E348">
        <v>28267</v>
      </c>
      <c r="F348">
        <v>28267</v>
      </c>
      <c r="G348" t="s">
        <v>1392</v>
      </c>
      <c r="H348" t="s">
        <v>1393</v>
      </c>
      <c r="I348">
        <v>170000</v>
      </c>
      <c r="J348">
        <v>170000</v>
      </c>
      <c r="K348" t="s">
        <v>1394</v>
      </c>
      <c r="L348" t="s">
        <v>1395</v>
      </c>
      <c r="M348">
        <v>30274</v>
      </c>
      <c r="N348">
        <v>30274</v>
      </c>
      <c r="O348" t="s">
        <v>1398</v>
      </c>
      <c r="P348" t="s">
        <v>1399</v>
      </c>
      <c r="Q348">
        <v>34815</v>
      </c>
      <c r="R348">
        <v>34815</v>
      </c>
      <c r="S348" t="s">
        <v>80</v>
      </c>
      <c r="T348" t="s">
        <v>81</v>
      </c>
      <c r="U348">
        <v>37347</v>
      </c>
      <c r="V348">
        <v>37347</v>
      </c>
      <c r="W348" t="s">
        <v>1396</v>
      </c>
      <c r="X348" t="s">
        <v>1397</v>
      </c>
      <c r="Z348" t="b">
        <f t="shared" si="25"/>
        <v>1</v>
      </c>
      <c r="AA348" t="b">
        <f t="shared" si="26"/>
        <v>1</v>
      </c>
      <c r="AB348" t="b">
        <f t="shared" si="27"/>
        <v>1</v>
      </c>
      <c r="AC348" t="b">
        <f t="shared" si="28"/>
        <v>1</v>
      </c>
      <c r="AD348" t="b">
        <f t="shared" si="29"/>
        <v>1</v>
      </c>
    </row>
    <row r="349" spans="1:30" x14ac:dyDescent="0.2">
      <c r="A349">
        <v>352</v>
      </c>
      <c r="B349" t="s">
        <v>429</v>
      </c>
      <c r="C349" t="s">
        <v>1087</v>
      </c>
      <c r="D349" t="s">
        <v>1391</v>
      </c>
      <c r="E349">
        <v>47185</v>
      </c>
      <c r="F349">
        <v>47185</v>
      </c>
      <c r="G349" t="s">
        <v>1392</v>
      </c>
      <c r="H349" t="s">
        <v>1393</v>
      </c>
      <c r="I349">
        <v>200000</v>
      </c>
      <c r="J349">
        <v>200000</v>
      </c>
      <c r="K349" t="s">
        <v>1394</v>
      </c>
      <c r="L349" t="s">
        <v>1395</v>
      </c>
      <c r="M349">
        <v>50536</v>
      </c>
      <c r="N349">
        <v>50536</v>
      </c>
      <c r="O349" t="s">
        <v>1398</v>
      </c>
      <c r="P349" t="s">
        <v>1399</v>
      </c>
      <c r="Q349">
        <v>58117</v>
      </c>
      <c r="R349">
        <v>58117</v>
      </c>
      <c r="S349" t="s">
        <v>80</v>
      </c>
      <c r="T349" t="s">
        <v>81</v>
      </c>
      <c r="U349">
        <v>62344</v>
      </c>
      <c r="V349">
        <v>62344</v>
      </c>
      <c r="W349" t="s">
        <v>1396</v>
      </c>
      <c r="X349" t="s">
        <v>1397</v>
      </c>
      <c r="Z349" t="b">
        <f t="shared" si="25"/>
        <v>1</v>
      </c>
      <c r="AA349" t="b">
        <f t="shared" si="26"/>
        <v>1</v>
      </c>
      <c r="AB349" t="b">
        <f t="shared" si="27"/>
        <v>1</v>
      </c>
      <c r="AC349" t="b">
        <f t="shared" si="28"/>
        <v>1</v>
      </c>
      <c r="AD349" t="b">
        <f t="shared" si="29"/>
        <v>1</v>
      </c>
    </row>
    <row r="350" spans="1:30" x14ac:dyDescent="0.2">
      <c r="A350">
        <v>353</v>
      </c>
      <c r="B350" t="s">
        <v>430</v>
      </c>
      <c r="C350" t="s">
        <v>1088</v>
      </c>
      <c r="D350" t="s">
        <v>1391</v>
      </c>
      <c r="E350">
        <v>59450</v>
      </c>
      <c r="F350">
        <v>59450</v>
      </c>
      <c r="G350" t="s">
        <v>1392</v>
      </c>
      <c r="H350" t="s">
        <v>1393</v>
      </c>
      <c r="I350">
        <v>180000</v>
      </c>
      <c r="J350">
        <v>180000</v>
      </c>
      <c r="K350" t="s">
        <v>1394</v>
      </c>
      <c r="L350" t="s">
        <v>1395</v>
      </c>
      <c r="M350">
        <v>63671</v>
      </c>
      <c r="N350">
        <v>63671</v>
      </c>
      <c r="O350" t="s">
        <v>1398</v>
      </c>
      <c r="P350" t="s">
        <v>1399</v>
      </c>
      <c r="Q350">
        <v>73222</v>
      </c>
      <c r="R350">
        <v>73222</v>
      </c>
      <c r="S350" t="s">
        <v>80</v>
      </c>
      <c r="T350" t="s">
        <v>81</v>
      </c>
      <c r="U350">
        <v>78548</v>
      </c>
      <c r="V350">
        <v>78548</v>
      </c>
      <c r="W350" t="s">
        <v>1396</v>
      </c>
      <c r="X350" t="s">
        <v>1397</v>
      </c>
      <c r="Z350" t="b">
        <f t="shared" si="25"/>
        <v>1</v>
      </c>
      <c r="AA350" t="b">
        <f t="shared" si="26"/>
        <v>1</v>
      </c>
      <c r="AB350" t="b">
        <f t="shared" si="27"/>
        <v>1</v>
      </c>
      <c r="AC350" t="b">
        <f t="shared" si="28"/>
        <v>1</v>
      </c>
      <c r="AD350" t="b">
        <f t="shared" si="29"/>
        <v>1</v>
      </c>
    </row>
    <row r="351" spans="1:30" x14ac:dyDescent="0.2">
      <c r="A351">
        <v>354</v>
      </c>
      <c r="B351" t="s">
        <v>431</v>
      </c>
      <c r="C351" t="s">
        <v>1089</v>
      </c>
      <c r="D351" t="s">
        <v>1391</v>
      </c>
      <c r="E351">
        <v>115787</v>
      </c>
      <c r="F351">
        <v>115787</v>
      </c>
      <c r="G351" t="s">
        <v>1392</v>
      </c>
      <c r="H351" t="s">
        <v>1393</v>
      </c>
      <c r="I351">
        <v>200000</v>
      </c>
      <c r="J351">
        <v>200000</v>
      </c>
      <c r="K351" t="s">
        <v>1394</v>
      </c>
      <c r="L351" t="s">
        <v>1395</v>
      </c>
      <c r="M351">
        <v>124009</v>
      </c>
      <c r="N351">
        <v>124009</v>
      </c>
      <c r="O351" t="s">
        <v>1398</v>
      </c>
      <c r="P351" t="s">
        <v>1399</v>
      </c>
      <c r="Q351">
        <v>142611</v>
      </c>
      <c r="R351">
        <v>142611</v>
      </c>
      <c r="S351" t="s">
        <v>80</v>
      </c>
      <c r="T351" t="s">
        <v>81</v>
      </c>
      <c r="U351">
        <v>152984</v>
      </c>
      <c r="V351">
        <v>152984</v>
      </c>
      <c r="W351" t="s">
        <v>1396</v>
      </c>
      <c r="X351" t="s">
        <v>1397</v>
      </c>
      <c r="Z351" t="b">
        <f t="shared" si="25"/>
        <v>1</v>
      </c>
      <c r="AA351" t="b">
        <f t="shared" si="26"/>
        <v>1</v>
      </c>
      <c r="AB351" t="b">
        <f t="shared" si="27"/>
        <v>1</v>
      </c>
      <c r="AC351" t="b">
        <f t="shared" si="28"/>
        <v>1</v>
      </c>
      <c r="AD351" t="b">
        <f t="shared" si="29"/>
        <v>1</v>
      </c>
    </row>
    <row r="352" spans="1:30" x14ac:dyDescent="0.2">
      <c r="A352">
        <v>355</v>
      </c>
      <c r="B352" t="s">
        <v>432</v>
      </c>
      <c r="C352" t="s">
        <v>1090</v>
      </c>
      <c r="D352" t="s">
        <v>1391</v>
      </c>
      <c r="E352">
        <v>27953</v>
      </c>
      <c r="F352">
        <v>27953</v>
      </c>
      <c r="G352" t="s">
        <v>1392</v>
      </c>
      <c r="H352" t="s">
        <v>1393</v>
      </c>
      <c r="I352">
        <v>180000</v>
      </c>
      <c r="J352">
        <v>180000</v>
      </c>
      <c r="K352" t="s">
        <v>1394</v>
      </c>
      <c r="L352" t="s">
        <v>1395</v>
      </c>
      <c r="M352">
        <v>29938</v>
      </c>
      <c r="N352">
        <v>29938</v>
      </c>
      <c r="O352" t="s">
        <v>1398</v>
      </c>
      <c r="P352" t="s">
        <v>1399</v>
      </c>
      <c r="Q352">
        <v>34429</v>
      </c>
      <c r="R352">
        <v>34429</v>
      </c>
      <c r="S352" t="s">
        <v>80</v>
      </c>
      <c r="T352" t="s">
        <v>81</v>
      </c>
      <c r="U352">
        <v>36933</v>
      </c>
      <c r="V352">
        <v>36933</v>
      </c>
      <c r="W352" t="s">
        <v>1396</v>
      </c>
      <c r="X352" t="s">
        <v>1397</v>
      </c>
      <c r="Z352" t="b">
        <f t="shared" si="25"/>
        <v>1</v>
      </c>
      <c r="AA352" t="b">
        <f t="shared" si="26"/>
        <v>1</v>
      </c>
      <c r="AB352" t="b">
        <f t="shared" si="27"/>
        <v>1</v>
      </c>
      <c r="AC352" t="b">
        <f t="shared" si="28"/>
        <v>1</v>
      </c>
      <c r="AD352" t="b">
        <f t="shared" si="29"/>
        <v>1</v>
      </c>
    </row>
    <row r="353" spans="1:30" x14ac:dyDescent="0.2">
      <c r="A353">
        <v>356</v>
      </c>
      <c r="B353" t="s">
        <v>433</v>
      </c>
      <c r="C353" t="s">
        <v>1091</v>
      </c>
      <c r="D353" t="s">
        <v>1391</v>
      </c>
      <c r="E353">
        <v>50655</v>
      </c>
      <c r="F353">
        <v>50655</v>
      </c>
      <c r="G353" t="s">
        <v>1392</v>
      </c>
      <c r="H353" t="s">
        <v>1393</v>
      </c>
      <c r="I353">
        <v>300000</v>
      </c>
      <c r="J353">
        <v>300000</v>
      </c>
      <c r="K353" t="s">
        <v>1394</v>
      </c>
      <c r="L353" t="s">
        <v>1395</v>
      </c>
      <c r="M353">
        <v>54252</v>
      </c>
      <c r="N353">
        <v>54252</v>
      </c>
      <c r="O353" t="s">
        <v>1398</v>
      </c>
      <c r="P353" t="s">
        <v>1399</v>
      </c>
      <c r="Q353">
        <v>62389</v>
      </c>
      <c r="R353">
        <v>62389</v>
      </c>
      <c r="S353" t="s">
        <v>80</v>
      </c>
      <c r="T353" t="s">
        <v>81</v>
      </c>
      <c r="U353">
        <v>66927</v>
      </c>
      <c r="V353">
        <v>66927</v>
      </c>
      <c r="W353" t="s">
        <v>1396</v>
      </c>
      <c r="X353" t="s">
        <v>1397</v>
      </c>
      <c r="Z353" t="b">
        <f t="shared" si="25"/>
        <v>1</v>
      </c>
      <c r="AA353" t="b">
        <f t="shared" si="26"/>
        <v>1</v>
      </c>
      <c r="AB353" t="b">
        <f t="shared" si="27"/>
        <v>1</v>
      </c>
      <c r="AC353" t="b">
        <f t="shared" si="28"/>
        <v>1</v>
      </c>
      <c r="AD353" t="b">
        <f t="shared" si="29"/>
        <v>1</v>
      </c>
    </row>
    <row r="354" spans="1:30" x14ac:dyDescent="0.2">
      <c r="A354">
        <v>357</v>
      </c>
      <c r="B354" t="s">
        <v>434</v>
      </c>
      <c r="C354" t="s">
        <v>1092</v>
      </c>
      <c r="D354" t="s">
        <v>1391</v>
      </c>
      <c r="E354">
        <v>63873</v>
      </c>
      <c r="F354">
        <v>63873</v>
      </c>
      <c r="G354" t="s">
        <v>1392</v>
      </c>
      <c r="H354" t="s">
        <v>1393</v>
      </c>
      <c r="I354">
        <v>280000</v>
      </c>
      <c r="J354">
        <v>280000</v>
      </c>
      <c r="K354" t="s">
        <v>1394</v>
      </c>
      <c r="L354" t="s">
        <v>1395</v>
      </c>
      <c r="M354">
        <v>68410</v>
      </c>
      <c r="N354">
        <v>68410</v>
      </c>
      <c r="O354" t="s">
        <v>1398</v>
      </c>
      <c r="P354" t="s">
        <v>1399</v>
      </c>
      <c r="Q354">
        <v>78671</v>
      </c>
      <c r="R354">
        <v>78671</v>
      </c>
      <c r="S354" t="s">
        <v>80</v>
      </c>
      <c r="T354" t="s">
        <v>81</v>
      </c>
      <c r="U354">
        <v>84393</v>
      </c>
      <c r="V354">
        <v>84393</v>
      </c>
      <c r="W354" t="s">
        <v>1396</v>
      </c>
      <c r="X354" t="s">
        <v>1397</v>
      </c>
      <c r="Z354" t="b">
        <f t="shared" si="25"/>
        <v>1</v>
      </c>
      <c r="AA354" t="b">
        <f t="shared" si="26"/>
        <v>1</v>
      </c>
      <c r="AB354" t="b">
        <f t="shared" si="27"/>
        <v>1</v>
      </c>
      <c r="AC354" t="b">
        <f t="shared" si="28"/>
        <v>1</v>
      </c>
      <c r="AD354" t="b">
        <f t="shared" si="29"/>
        <v>1</v>
      </c>
    </row>
    <row r="355" spans="1:30" x14ac:dyDescent="0.2">
      <c r="A355">
        <v>358</v>
      </c>
      <c r="B355" t="s">
        <v>435</v>
      </c>
      <c r="C355" t="s">
        <v>1093</v>
      </c>
      <c r="D355" t="s">
        <v>1391</v>
      </c>
      <c r="E355">
        <v>51557</v>
      </c>
      <c r="F355">
        <v>51557</v>
      </c>
      <c r="G355" t="s">
        <v>1392</v>
      </c>
      <c r="H355" t="s">
        <v>1393</v>
      </c>
      <c r="I355">
        <v>250000</v>
      </c>
      <c r="J355">
        <v>250000</v>
      </c>
      <c r="K355" t="s">
        <v>1394</v>
      </c>
      <c r="L355" t="s">
        <v>1395</v>
      </c>
      <c r="M355">
        <v>55219</v>
      </c>
      <c r="N355">
        <v>55219</v>
      </c>
      <c r="O355" t="s">
        <v>1398</v>
      </c>
      <c r="P355" t="s">
        <v>1399</v>
      </c>
      <c r="Q355">
        <v>63502</v>
      </c>
      <c r="R355">
        <v>63502</v>
      </c>
      <c r="S355" t="s">
        <v>80</v>
      </c>
      <c r="T355" t="s">
        <v>81</v>
      </c>
      <c r="U355">
        <v>68121</v>
      </c>
      <c r="V355">
        <v>68121</v>
      </c>
      <c r="W355" t="s">
        <v>1396</v>
      </c>
      <c r="X355" t="s">
        <v>1397</v>
      </c>
      <c r="Z355" t="b">
        <f t="shared" si="25"/>
        <v>1</v>
      </c>
      <c r="AA355" t="b">
        <f t="shared" si="26"/>
        <v>1</v>
      </c>
      <c r="AB355" t="b">
        <f t="shared" si="27"/>
        <v>1</v>
      </c>
      <c r="AC355" t="b">
        <f t="shared" si="28"/>
        <v>1</v>
      </c>
      <c r="AD355" t="b">
        <f t="shared" si="29"/>
        <v>1</v>
      </c>
    </row>
    <row r="356" spans="1:30" x14ac:dyDescent="0.2">
      <c r="A356">
        <v>359</v>
      </c>
      <c r="B356" t="s">
        <v>436</v>
      </c>
      <c r="C356" t="s">
        <v>1094</v>
      </c>
      <c r="D356" t="s">
        <v>1391</v>
      </c>
      <c r="E356">
        <v>91520</v>
      </c>
      <c r="F356">
        <v>91520</v>
      </c>
      <c r="G356" t="s">
        <v>1392</v>
      </c>
      <c r="H356" t="s">
        <v>1393</v>
      </c>
      <c r="I356">
        <v>300000</v>
      </c>
      <c r="J356">
        <v>300000</v>
      </c>
      <c r="K356" t="s">
        <v>1394</v>
      </c>
      <c r="L356" t="s">
        <v>1395</v>
      </c>
      <c r="M356">
        <v>98019</v>
      </c>
      <c r="N356">
        <v>98019</v>
      </c>
      <c r="O356" t="s">
        <v>1398</v>
      </c>
      <c r="P356" t="s">
        <v>1399</v>
      </c>
      <c r="Q356">
        <v>112722</v>
      </c>
      <c r="R356">
        <v>112722</v>
      </c>
      <c r="S356" t="s">
        <v>80</v>
      </c>
      <c r="T356" t="s">
        <v>81</v>
      </c>
      <c r="U356">
        <v>120921</v>
      </c>
      <c r="V356">
        <v>120921</v>
      </c>
      <c r="W356" t="s">
        <v>1396</v>
      </c>
      <c r="X356" t="s">
        <v>1397</v>
      </c>
      <c r="Z356" t="b">
        <f t="shared" si="25"/>
        <v>1</v>
      </c>
      <c r="AA356" t="b">
        <f t="shared" si="26"/>
        <v>1</v>
      </c>
      <c r="AB356" t="b">
        <f t="shared" si="27"/>
        <v>1</v>
      </c>
      <c r="AC356" t="b">
        <f t="shared" si="28"/>
        <v>1</v>
      </c>
      <c r="AD356" t="b">
        <f t="shared" si="29"/>
        <v>1</v>
      </c>
    </row>
    <row r="357" spans="1:30" x14ac:dyDescent="0.2">
      <c r="A357">
        <v>360</v>
      </c>
      <c r="B357" t="s">
        <v>437</v>
      </c>
      <c r="C357" t="s">
        <v>1095</v>
      </c>
      <c r="D357" t="s">
        <v>1391</v>
      </c>
      <c r="E357">
        <v>105398</v>
      </c>
      <c r="F357">
        <v>105398</v>
      </c>
      <c r="G357" t="s">
        <v>1392</v>
      </c>
      <c r="H357" t="s">
        <v>1393</v>
      </c>
      <c r="I357">
        <v>350000</v>
      </c>
      <c r="J357">
        <v>350000</v>
      </c>
      <c r="K357" t="s">
        <v>1394</v>
      </c>
      <c r="L357" t="s">
        <v>1395</v>
      </c>
      <c r="M357">
        <v>112883</v>
      </c>
      <c r="N357">
        <v>112883</v>
      </c>
      <c r="O357" t="s">
        <v>1398</v>
      </c>
      <c r="P357" t="s">
        <v>1399</v>
      </c>
      <c r="Q357">
        <v>129816</v>
      </c>
      <c r="R357">
        <v>129816</v>
      </c>
      <c r="S357" t="s">
        <v>80</v>
      </c>
      <c r="T357" t="s">
        <v>81</v>
      </c>
      <c r="U357">
        <v>139258</v>
      </c>
      <c r="V357">
        <v>139258</v>
      </c>
      <c r="W357" t="s">
        <v>1396</v>
      </c>
      <c r="X357" t="s">
        <v>1397</v>
      </c>
      <c r="Z357" t="b">
        <f t="shared" si="25"/>
        <v>1</v>
      </c>
      <c r="AA357" t="b">
        <f t="shared" si="26"/>
        <v>1</v>
      </c>
      <c r="AB357" t="b">
        <f t="shared" si="27"/>
        <v>1</v>
      </c>
      <c r="AC357" t="b">
        <f t="shared" si="28"/>
        <v>1</v>
      </c>
      <c r="AD357" t="b">
        <f t="shared" si="29"/>
        <v>1</v>
      </c>
    </row>
    <row r="358" spans="1:30" x14ac:dyDescent="0.2">
      <c r="A358">
        <v>361</v>
      </c>
      <c r="B358" t="s">
        <v>438</v>
      </c>
      <c r="C358" t="s">
        <v>1096</v>
      </c>
      <c r="D358" t="s">
        <v>1391</v>
      </c>
      <c r="E358">
        <v>76846</v>
      </c>
      <c r="F358">
        <v>76846</v>
      </c>
      <c r="G358" t="s">
        <v>1392</v>
      </c>
      <c r="H358" t="s">
        <v>1393</v>
      </c>
      <c r="I358">
        <v>300000</v>
      </c>
      <c r="J358">
        <v>300000</v>
      </c>
      <c r="K358" t="s">
        <v>1394</v>
      </c>
      <c r="L358" t="s">
        <v>1395</v>
      </c>
      <c r="M358">
        <v>82303</v>
      </c>
      <c r="N358">
        <v>82303</v>
      </c>
      <c r="O358" t="s">
        <v>1398</v>
      </c>
      <c r="P358" t="s">
        <v>1399</v>
      </c>
      <c r="Q358">
        <v>94648</v>
      </c>
      <c r="R358">
        <v>94648</v>
      </c>
      <c r="S358" t="s">
        <v>80</v>
      </c>
      <c r="T358" t="s">
        <v>81</v>
      </c>
      <c r="U358">
        <v>101532</v>
      </c>
      <c r="V358">
        <v>101532</v>
      </c>
      <c r="W358" t="s">
        <v>1396</v>
      </c>
      <c r="X358" t="s">
        <v>1397</v>
      </c>
      <c r="Z358" t="b">
        <f t="shared" si="25"/>
        <v>1</v>
      </c>
      <c r="AA358" t="b">
        <f t="shared" si="26"/>
        <v>1</v>
      </c>
      <c r="AB358" t="b">
        <f t="shared" si="27"/>
        <v>1</v>
      </c>
      <c r="AC358" t="b">
        <f t="shared" si="28"/>
        <v>1</v>
      </c>
      <c r="AD358" t="b">
        <f t="shared" si="29"/>
        <v>1</v>
      </c>
    </row>
    <row r="359" spans="1:30" x14ac:dyDescent="0.2">
      <c r="A359">
        <v>362</v>
      </c>
      <c r="B359" t="s">
        <v>439</v>
      </c>
      <c r="C359" t="s">
        <v>1097</v>
      </c>
      <c r="D359" t="s">
        <v>1391</v>
      </c>
      <c r="E359">
        <v>19326</v>
      </c>
      <c r="F359">
        <v>19326</v>
      </c>
      <c r="G359" t="s">
        <v>1392</v>
      </c>
      <c r="H359" t="s">
        <v>1393</v>
      </c>
      <c r="I359">
        <v>100000</v>
      </c>
      <c r="J359">
        <v>100000</v>
      </c>
      <c r="K359" t="s">
        <v>1394</v>
      </c>
      <c r="L359" t="s">
        <v>1395</v>
      </c>
      <c r="M359">
        <v>20699</v>
      </c>
      <c r="N359">
        <v>20699</v>
      </c>
      <c r="O359" t="s">
        <v>1398</v>
      </c>
      <c r="P359" t="s">
        <v>1399</v>
      </c>
      <c r="Q359">
        <v>23803</v>
      </c>
      <c r="R359">
        <v>23803</v>
      </c>
      <c r="S359" t="s">
        <v>80</v>
      </c>
      <c r="T359" t="s">
        <v>81</v>
      </c>
      <c r="U359">
        <v>25535</v>
      </c>
      <c r="V359">
        <v>25535</v>
      </c>
      <c r="W359" t="s">
        <v>1396</v>
      </c>
      <c r="X359" t="s">
        <v>1397</v>
      </c>
      <c r="Z359" t="b">
        <f t="shared" si="25"/>
        <v>1</v>
      </c>
      <c r="AA359" t="b">
        <f t="shared" si="26"/>
        <v>1</v>
      </c>
      <c r="AB359" t="b">
        <f t="shared" si="27"/>
        <v>1</v>
      </c>
      <c r="AC359" t="b">
        <f t="shared" si="28"/>
        <v>1</v>
      </c>
      <c r="AD359" t="b">
        <f t="shared" si="29"/>
        <v>1</v>
      </c>
    </row>
    <row r="360" spans="1:30" x14ac:dyDescent="0.2">
      <c r="A360">
        <v>363</v>
      </c>
      <c r="B360" t="s">
        <v>440</v>
      </c>
      <c r="C360" t="s">
        <v>1098</v>
      </c>
      <c r="D360" t="s">
        <v>1391</v>
      </c>
      <c r="E360">
        <v>127296</v>
      </c>
      <c r="F360">
        <v>127296</v>
      </c>
      <c r="G360" t="s">
        <v>1392</v>
      </c>
      <c r="H360" t="s">
        <v>1393</v>
      </c>
      <c r="I360">
        <v>400000</v>
      </c>
      <c r="J360">
        <v>400000</v>
      </c>
      <c r="K360" t="s">
        <v>1394</v>
      </c>
      <c r="L360" t="s">
        <v>1395</v>
      </c>
      <c r="M360">
        <v>136336</v>
      </c>
      <c r="N360">
        <v>136336</v>
      </c>
      <c r="O360" t="s">
        <v>1398</v>
      </c>
      <c r="P360" t="s">
        <v>1399</v>
      </c>
      <c r="Q360">
        <v>156786</v>
      </c>
      <c r="R360">
        <v>156786</v>
      </c>
      <c r="S360" t="s">
        <v>80</v>
      </c>
      <c r="T360" t="s">
        <v>81</v>
      </c>
      <c r="U360">
        <v>168190</v>
      </c>
      <c r="V360">
        <v>168190</v>
      </c>
      <c r="W360" t="s">
        <v>1396</v>
      </c>
      <c r="X360" t="s">
        <v>1397</v>
      </c>
      <c r="Z360" t="b">
        <f t="shared" si="25"/>
        <v>1</v>
      </c>
      <c r="AA360" t="b">
        <f t="shared" si="26"/>
        <v>1</v>
      </c>
      <c r="AB360" t="b">
        <f t="shared" si="27"/>
        <v>1</v>
      </c>
      <c r="AC360" t="b">
        <f t="shared" si="28"/>
        <v>1</v>
      </c>
      <c r="AD360" t="b">
        <f t="shared" si="29"/>
        <v>1</v>
      </c>
    </row>
    <row r="361" spans="1:30" x14ac:dyDescent="0.2">
      <c r="A361">
        <v>364</v>
      </c>
      <c r="B361" t="s">
        <v>441</v>
      </c>
      <c r="C361" t="s">
        <v>1099</v>
      </c>
      <c r="D361" t="s">
        <v>1391</v>
      </c>
      <c r="E361">
        <v>6947</v>
      </c>
      <c r="F361">
        <v>6947</v>
      </c>
      <c r="G361" t="s">
        <v>1392</v>
      </c>
      <c r="H361" t="s">
        <v>1393</v>
      </c>
      <c r="I361">
        <v>50000</v>
      </c>
      <c r="J361">
        <v>50000</v>
      </c>
      <c r="K361" t="s">
        <v>1394</v>
      </c>
      <c r="L361" t="s">
        <v>1395</v>
      </c>
      <c r="M361">
        <v>7441</v>
      </c>
      <c r="N361">
        <v>7441</v>
      </c>
      <c r="O361" t="s">
        <v>1398</v>
      </c>
      <c r="P361" t="s">
        <v>1399</v>
      </c>
      <c r="Q361">
        <v>8557</v>
      </c>
      <c r="R361">
        <v>8557</v>
      </c>
      <c r="S361" t="s">
        <v>80</v>
      </c>
      <c r="T361" t="s">
        <v>81</v>
      </c>
      <c r="U361">
        <v>9179</v>
      </c>
      <c r="V361">
        <v>9179</v>
      </c>
      <c r="W361" t="s">
        <v>1396</v>
      </c>
      <c r="X361" t="s">
        <v>1397</v>
      </c>
      <c r="Z361" t="b">
        <f t="shared" si="25"/>
        <v>1</v>
      </c>
      <c r="AA361" t="b">
        <f t="shared" si="26"/>
        <v>1</v>
      </c>
      <c r="AB361" t="b">
        <f t="shared" si="27"/>
        <v>1</v>
      </c>
      <c r="AC361" t="b">
        <f t="shared" si="28"/>
        <v>1</v>
      </c>
      <c r="AD361" t="b">
        <f t="shared" si="29"/>
        <v>1</v>
      </c>
    </row>
    <row r="362" spans="1:30" x14ac:dyDescent="0.2">
      <c r="A362">
        <v>365</v>
      </c>
      <c r="B362" t="s">
        <v>442</v>
      </c>
      <c r="C362" t="s">
        <v>1100</v>
      </c>
      <c r="D362" t="s">
        <v>1391</v>
      </c>
      <c r="E362">
        <v>39994</v>
      </c>
      <c r="F362">
        <v>39994</v>
      </c>
      <c r="G362" t="s">
        <v>1392</v>
      </c>
      <c r="H362" t="s">
        <v>1393</v>
      </c>
      <c r="I362">
        <v>200000</v>
      </c>
      <c r="J362">
        <v>200000</v>
      </c>
      <c r="K362" t="s">
        <v>1394</v>
      </c>
      <c r="L362" t="s">
        <v>1395</v>
      </c>
      <c r="M362">
        <v>42834</v>
      </c>
      <c r="N362">
        <v>42834</v>
      </c>
      <c r="O362" t="s">
        <v>1398</v>
      </c>
      <c r="P362" t="s">
        <v>1399</v>
      </c>
      <c r="Q362">
        <v>49259</v>
      </c>
      <c r="R362">
        <v>49259</v>
      </c>
      <c r="S362" t="s">
        <v>80</v>
      </c>
      <c r="T362" t="s">
        <v>81</v>
      </c>
      <c r="U362">
        <v>52842</v>
      </c>
      <c r="V362">
        <v>52842</v>
      </c>
      <c r="W362" t="s">
        <v>1396</v>
      </c>
      <c r="X362" t="s">
        <v>1397</v>
      </c>
      <c r="Z362" t="b">
        <f t="shared" si="25"/>
        <v>1</v>
      </c>
      <c r="AA362" t="b">
        <f t="shared" si="26"/>
        <v>1</v>
      </c>
      <c r="AB362" t="b">
        <f t="shared" si="27"/>
        <v>1</v>
      </c>
      <c r="AC362" t="b">
        <f t="shared" si="28"/>
        <v>1</v>
      </c>
      <c r="AD362" t="b">
        <f t="shared" si="29"/>
        <v>1</v>
      </c>
    </row>
    <row r="363" spans="1:30" x14ac:dyDescent="0.2">
      <c r="A363">
        <v>366</v>
      </c>
      <c r="B363" t="s">
        <v>443</v>
      </c>
      <c r="C363" t="s">
        <v>1101</v>
      </c>
      <c r="D363" t="s">
        <v>1391</v>
      </c>
      <c r="E363">
        <v>65351</v>
      </c>
      <c r="F363">
        <v>65351</v>
      </c>
      <c r="G363" t="s">
        <v>1392</v>
      </c>
      <c r="H363" t="s">
        <v>1393</v>
      </c>
      <c r="I363">
        <v>250000</v>
      </c>
      <c r="J363">
        <v>250000</v>
      </c>
      <c r="K363" t="s">
        <v>1394</v>
      </c>
      <c r="L363" t="s">
        <v>1395</v>
      </c>
      <c r="M363">
        <v>69992</v>
      </c>
      <c r="N363">
        <v>69992</v>
      </c>
      <c r="O363" t="s">
        <v>1398</v>
      </c>
      <c r="P363" t="s">
        <v>1399</v>
      </c>
      <c r="Q363">
        <v>80491</v>
      </c>
      <c r="R363">
        <v>80491</v>
      </c>
      <c r="S363" t="s">
        <v>80</v>
      </c>
      <c r="T363" t="s">
        <v>81</v>
      </c>
      <c r="U363">
        <v>86346</v>
      </c>
      <c r="V363">
        <v>86346</v>
      </c>
      <c r="W363" t="s">
        <v>1396</v>
      </c>
      <c r="X363" t="s">
        <v>1397</v>
      </c>
      <c r="Z363" t="b">
        <f t="shared" si="25"/>
        <v>1</v>
      </c>
      <c r="AA363" t="b">
        <f t="shared" si="26"/>
        <v>1</v>
      </c>
      <c r="AB363" t="b">
        <f t="shared" si="27"/>
        <v>1</v>
      </c>
      <c r="AC363" t="b">
        <f t="shared" si="28"/>
        <v>1</v>
      </c>
      <c r="AD363" t="b">
        <f t="shared" si="29"/>
        <v>1</v>
      </c>
    </row>
    <row r="364" spans="1:30" x14ac:dyDescent="0.2">
      <c r="A364">
        <v>367</v>
      </c>
      <c r="B364" t="s">
        <v>444</v>
      </c>
      <c r="C364" t="s">
        <v>1102</v>
      </c>
      <c r="D364" t="s">
        <v>1391</v>
      </c>
      <c r="E364">
        <v>50851</v>
      </c>
      <c r="F364">
        <v>50851</v>
      </c>
      <c r="G364" t="s">
        <v>1392</v>
      </c>
      <c r="H364" t="s">
        <v>1393</v>
      </c>
      <c r="I364">
        <v>150000</v>
      </c>
      <c r="J364">
        <v>150000</v>
      </c>
      <c r="K364" t="s">
        <v>1394</v>
      </c>
      <c r="L364" t="s">
        <v>1395</v>
      </c>
      <c r="M364">
        <v>54462</v>
      </c>
      <c r="N364">
        <v>54462</v>
      </c>
      <c r="O364" t="s">
        <v>1398</v>
      </c>
      <c r="P364" t="s">
        <v>1399</v>
      </c>
      <c r="Q364">
        <v>62631</v>
      </c>
      <c r="R364">
        <v>62631</v>
      </c>
      <c r="S364" t="s">
        <v>80</v>
      </c>
      <c r="T364" t="s">
        <v>81</v>
      </c>
      <c r="U364">
        <v>67187</v>
      </c>
      <c r="V364">
        <v>67187</v>
      </c>
      <c r="W364" t="s">
        <v>1396</v>
      </c>
      <c r="X364" t="s">
        <v>1397</v>
      </c>
      <c r="Z364" t="b">
        <f t="shared" si="25"/>
        <v>1</v>
      </c>
      <c r="AA364" t="b">
        <f t="shared" si="26"/>
        <v>1</v>
      </c>
      <c r="AB364" t="b">
        <f t="shared" si="27"/>
        <v>1</v>
      </c>
      <c r="AC364" t="b">
        <f t="shared" si="28"/>
        <v>1</v>
      </c>
      <c r="AD364" t="b">
        <f t="shared" si="29"/>
        <v>1</v>
      </c>
    </row>
    <row r="365" spans="1:30" x14ac:dyDescent="0.2">
      <c r="A365">
        <v>368</v>
      </c>
      <c r="B365" t="s">
        <v>445</v>
      </c>
      <c r="C365" t="s">
        <v>1103</v>
      </c>
      <c r="D365" t="s">
        <v>1391</v>
      </c>
      <c r="E365">
        <v>52571</v>
      </c>
      <c r="F365">
        <v>52571</v>
      </c>
      <c r="G365" t="s">
        <v>1392</v>
      </c>
      <c r="H365" t="s">
        <v>1393</v>
      </c>
      <c r="I365">
        <v>200000</v>
      </c>
      <c r="J365">
        <v>200000</v>
      </c>
      <c r="K365" t="s">
        <v>1394</v>
      </c>
      <c r="L365" t="s">
        <v>1395</v>
      </c>
      <c r="M365">
        <v>56304</v>
      </c>
      <c r="N365">
        <v>56304</v>
      </c>
      <c r="O365" t="s">
        <v>1398</v>
      </c>
      <c r="P365" t="s">
        <v>1399</v>
      </c>
      <c r="Q365">
        <v>64750</v>
      </c>
      <c r="R365">
        <v>64750</v>
      </c>
      <c r="S365" t="s">
        <v>80</v>
      </c>
      <c r="T365" t="s">
        <v>81</v>
      </c>
      <c r="U365">
        <v>69460</v>
      </c>
      <c r="V365">
        <v>69460</v>
      </c>
      <c r="W365" t="s">
        <v>1396</v>
      </c>
      <c r="X365" t="s">
        <v>1397</v>
      </c>
      <c r="Z365" t="b">
        <f t="shared" si="25"/>
        <v>1</v>
      </c>
      <c r="AA365" t="b">
        <f t="shared" si="26"/>
        <v>1</v>
      </c>
      <c r="AB365" t="b">
        <f t="shared" si="27"/>
        <v>1</v>
      </c>
      <c r="AC365" t="b">
        <f t="shared" si="28"/>
        <v>1</v>
      </c>
      <c r="AD365" t="b">
        <f t="shared" si="29"/>
        <v>1</v>
      </c>
    </row>
    <row r="366" spans="1:30" x14ac:dyDescent="0.2">
      <c r="A366">
        <v>369</v>
      </c>
      <c r="B366" t="s">
        <v>446</v>
      </c>
      <c r="C366" t="s">
        <v>1104</v>
      </c>
      <c r="D366" t="s">
        <v>1391</v>
      </c>
      <c r="E366">
        <v>92242</v>
      </c>
      <c r="F366">
        <v>92242</v>
      </c>
      <c r="G366" t="s">
        <v>1392</v>
      </c>
      <c r="H366" t="s">
        <v>1393</v>
      </c>
      <c r="I366">
        <v>250000</v>
      </c>
      <c r="J366">
        <v>250000</v>
      </c>
      <c r="K366" t="s">
        <v>1394</v>
      </c>
      <c r="L366" t="s">
        <v>1395</v>
      </c>
      <c r="M366">
        <v>98793</v>
      </c>
      <c r="N366">
        <v>98793</v>
      </c>
      <c r="O366" t="s">
        <v>1398</v>
      </c>
      <c r="P366" t="s">
        <v>1399</v>
      </c>
      <c r="Q366">
        <v>113612</v>
      </c>
      <c r="R366">
        <v>113612</v>
      </c>
      <c r="S366" t="s">
        <v>80</v>
      </c>
      <c r="T366" t="s">
        <v>81</v>
      </c>
      <c r="U366">
        <v>121876</v>
      </c>
      <c r="V366">
        <v>121876</v>
      </c>
      <c r="W366" t="s">
        <v>1396</v>
      </c>
      <c r="X366" t="s">
        <v>1397</v>
      </c>
      <c r="Z366" t="b">
        <f t="shared" si="25"/>
        <v>1</v>
      </c>
      <c r="AA366" t="b">
        <f t="shared" si="26"/>
        <v>1</v>
      </c>
      <c r="AB366" t="b">
        <f t="shared" si="27"/>
        <v>1</v>
      </c>
      <c r="AC366" t="b">
        <f t="shared" si="28"/>
        <v>1</v>
      </c>
      <c r="AD366" t="b">
        <f t="shared" si="29"/>
        <v>1</v>
      </c>
    </row>
    <row r="367" spans="1:30" x14ac:dyDescent="0.2">
      <c r="A367">
        <v>370</v>
      </c>
      <c r="B367" t="s">
        <v>447</v>
      </c>
      <c r="C367" t="s">
        <v>1105</v>
      </c>
      <c r="D367" t="s">
        <v>1391</v>
      </c>
      <c r="E367">
        <v>280580</v>
      </c>
      <c r="F367">
        <v>280580</v>
      </c>
      <c r="G367" t="s">
        <v>1392</v>
      </c>
      <c r="H367" t="s">
        <v>1393</v>
      </c>
      <c r="I367">
        <v>400000</v>
      </c>
      <c r="J367">
        <v>400000</v>
      </c>
      <c r="K367" t="s">
        <v>1394</v>
      </c>
      <c r="L367" t="s">
        <v>1395</v>
      </c>
      <c r="M367">
        <v>300506</v>
      </c>
      <c r="N367">
        <v>300506</v>
      </c>
      <c r="O367" t="s">
        <v>1398</v>
      </c>
      <c r="P367" t="s">
        <v>1399</v>
      </c>
      <c r="Q367">
        <v>345582</v>
      </c>
      <c r="R367">
        <v>345582</v>
      </c>
      <c r="S367" t="s">
        <v>80</v>
      </c>
      <c r="T367" t="s">
        <v>81</v>
      </c>
      <c r="U367">
        <v>370718</v>
      </c>
      <c r="V367">
        <v>370718</v>
      </c>
      <c r="W367" t="s">
        <v>1396</v>
      </c>
      <c r="X367" t="s">
        <v>1397</v>
      </c>
      <c r="Z367" t="b">
        <f t="shared" si="25"/>
        <v>1</v>
      </c>
      <c r="AA367" t="b">
        <f t="shared" si="26"/>
        <v>1</v>
      </c>
      <c r="AB367" t="b">
        <f t="shared" si="27"/>
        <v>1</v>
      </c>
      <c r="AC367" t="b">
        <f t="shared" si="28"/>
        <v>1</v>
      </c>
      <c r="AD367" t="b">
        <f t="shared" si="29"/>
        <v>1</v>
      </c>
    </row>
    <row r="368" spans="1:30" x14ac:dyDescent="0.2">
      <c r="A368">
        <v>371</v>
      </c>
      <c r="B368" t="s">
        <v>448</v>
      </c>
      <c r="C368" t="s">
        <v>1106</v>
      </c>
      <c r="D368" t="s">
        <v>1391</v>
      </c>
      <c r="E368">
        <v>35702</v>
      </c>
      <c r="F368">
        <v>35702</v>
      </c>
      <c r="G368" t="s">
        <v>1392</v>
      </c>
      <c r="H368" t="s">
        <v>1393</v>
      </c>
      <c r="I368">
        <v>150000</v>
      </c>
      <c r="J368">
        <v>150000</v>
      </c>
      <c r="K368" t="s">
        <v>1394</v>
      </c>
      <c r="L368" t="s">
        <v>1395</v>
      </c>
      <c r="M368">
        <v>38238</v>
      </c>
      <c r="N368">
        <v>38238</v>
      </c>
      <c r="O368" t="s">
        <v>1398</v>
      </c>
      <c r="P368" t="s">
        <v>1399</v>
      </c>
      <c r="Q368">
        <v>43973</v>
      </c>
      <c r="R368">
        <v>43973</v>
      </c>
      <c r="S368" t="s">
        <v>80</v>
      </c>
      <c r="T368" t="s">
        <v>81</v>
      </c>
      <c r="U368">
        <v>47172</v>
      </c>
      <c r="V368">
        <v>47172</v>
      </c>
      <c r="W368" t="s">
        <v>1396</v>
      </c>
      <c r="X368" t="s">
        <v>1397</v>
      </c>
      <c r="Z368" t="b">
        <f t="shared" si="25"/>
        <v>1</v>
      </c>
      <c r="AA368" t="b">
        <f t="shared" si="26"/>
        <v>1</v>
      </c>
      <c r="AB368" t="b">
        <f t="shared" si="27"/>
        <v>1</v>
      </c>
      <c r="AC368" t="b">
        <f t="shared" si="28"/>
        <v>1</v>
      </c>
      <c r="AD368" t="b">
        <f t="shared" si="29"/>
        <v>1</v>
      </c>
    </row>
    <row r="369" spans="1:30" x14ac:dyDescent="0.2">
      <c r="A369">
        <v>372</v>
      </c>
      <c r="B369" t="s">
        <v>449</v>
      </c>
      <c r="C369" t="s">
        <v>1107</v>
      </c>
      <c r="D369" t="s">
        <v>1391</v>
      </c>
      <c r="E369">
        <v>80484</v>
      </c>
      <c r="F369">
        <v>80484</v>
      </c>
      <c r="G369" t="s">
        <v>1392</v>
      </c>
      <c r="H369" t="s">
        <v>1393</v>
      </c>
      <c r="I369">
        <v>350000</v>
      </c>
      <c r="J369">
        <v>350000</v>
      </c>
      <c r="K369" t="s">
        <v>1394</v>
      </c>
      <c r="L369" t="s">
        <v>1395</v>
      </c>
      <c r="M369">
        <v>86200</v>
      </c>
      <c r="N369">
        <v>86200</v>
      </c>
      <c r="O369" t="s">
        <v>1398</v>
      </c>
      <c r="P369" t="s">
        <v>1399</v>
      </c>
      <c r="Q369">
        <v>99130</v>
      </c>
      <c r="R369">
        <v>99130</v>
      </c>
      <c r="S369" t="s">
        <v>80</v>
      </c>
      <c r="T369" t="s">
        <v>81</v>
      </c>
      <c r="U369">
        <v>106340</v>
      </c>
      <c r="V369">
        <v>106340</v>
      </c>
      <c r="W369" t="s">
        <v>1396</v>
      </c>
      <c r="X369" t="s">
        <v>1397</v>
      </c>
      <c r="Z369" t="b">
        <f t="shared" si="25"/>
        <v>1</v>
      </c>
      <c r="AA369" t="b">
        <f t="shared" si="26"/>
        <v>1</v>
      </c>
      <c r="AB369" t="b">
        <f t="shared" si="27"/>
        <v>1</v>
      </c>
      <c r="AC369" t="b">
        <f t="shared" si="28"/>
        <v>1</v>
      </c>
      <c r="AD369" t="b">
        <f t="shared" si="29"/>
        <v>1</v>
      </c>
    </row>
    <row r="370" spans="1:30" x14ac:dyDescent="0.2">
      <c r="A370">
        <v>373</v>
      </c>
      <c r="B370" t="s">
        <v>450</v>
      </c>
      <c r="C370" t="s">
        <v>1108</v>
      </c>
      <c r="D370" t="s">
        <v>1391</v>
      </c>
      <c r="E370">
        <v>49161</v>
      </c>
      <c r="F370">
        <v>49161</v>
      </c>
      <c r="G370" t="s">
        <v>1392</v>
      </c>
      <c r="H370" t="s">
        <v>1393</v>
      </c>
      <c r="I370">
        <v>250000</v>
      </c>
      <c r="J370">
        <v>250000</v>
      </c>
      <c r="K370" t="s">
        <v>1394</v>
      </c>
      <c r="L370" t="s">
        <v>1395</v>
      </c>
      <c r="M370">
        <v>52652</v>
      </c>
      <c r="N370">
        <v>52652</v>
      </c>
      <c r="O370" t="s">
        <v>1398</v>
      </c>
      <c r="P370" t="s">
        <v>1399</v>
      </c>
      <c r="Q370">
        <v>60550</v>
      </c>
      <c r="R370">
        <v>60550</v>
      </c>
      <c r="S370" t="s">
        <v>80</v>
      </c>
      <c r="T370" t="s">
        <v>81</v>
      </c>
      <c r="U370">
        <v>64954</v>
      </c>
      <c r="V370">
        <v>64954</v>
      </c>
      <c r="W370" t="s">
        <v>1396</v>
      </c>
      <c r="X370" t="s">
        <v>1397</v>
      </c>
      <c r="Z370" t="b">
        <f t="shared" si="25"/>
        <v>1</v>
      </c>
      <c r="AA370" t="b">
        <f t="shared" si="26"/>
        <v>1</v>
      </c>
      <c r="AB370" t="b">
        <f t="shared" si="27"/>
        <v>1</v>
      </c>
      <c r="AC370" t="b">
        <f t="shared" si="28"/>
        <v>1</v>
      </c>
      <c r="AD370" t="b">
        <f t="shared" si="29"/>
        <v>1</v>
      </c>
    </row>
    <row r="371" spans="1:30" x14ac:dyDescent="0.2">
      <c r="A371">
        <v>374</v>
      </c>
      <c r="B371" t="s">
        <v>451</v>
      </c>
      <c r="C371" t="s">
        <v>1109</v>
      </c>
      <c r="D371" t="s">
        <v>1391</v>
      </c>
      <c r="E371">
        <v>56281</v>
      </c>
      <c r="F371">
        <v>56281</v>
      </c>
      <c r="G371" t="s">
        <v>1392</v>
      </c>
      <c r="H371" t="s">
        <v>1393</v>
      </c>
      <c r="I371">
        <v>150000</v>
      </c>
      <c r="J371">
        <v>150000</v>
      </c>
      <c r="K371" t="s">
        <v>1394</v>
      </c>
      <c r="L371" t="s">
        <v>1395</v>
      </c>
      <c r="M371">
        <v>60278</v>
      </c>
      <c r="N371">
        <v>60278</v>
      </c>
      <c r="O371" t="s">
        <v>1398</v>
      </c>
      <c r="P371" t="s">
        <v>1399</v>
      </c>
      <c r="Q371">
        <v>69320</v>
      </c>
      <c r="R371">
        <v>69320</v>
      </c>
      <c r="S371" t="s">
        <v>80</v>
      </c>
      <c r="T371" t="s">
        <v>81</v>
      </c>
      <c r="U371">
        <v>74361</v>
      </c>
      <c r="V371">
        <v>74361</v>
      </c>
      <c r="W371" t="s">
        <v>1396</v>
      </c>
      <c r="X371" t="s">
        <v>1397</v>
      </c>
      <c r="Z371" t="b">
        <f t="shared" si="25"/>
        <v>1</v>
      </c>
      <c r="AA371" t="b">
        <f t="shared" si="26"/>
        <v>1</v>
      </c>
      <c r="AB371" t="b">
        <f t="shared" si="27"/>
        <v>1</v>
      </c>
      <c r="AC371" t="b">
        <f t="shared" si="28"/>
        <v>1</v>
      </c>
      <c r="AD371" t="b">
        <f t="shared" si="29"/>
        <v>1</v>
      </c>
    </row>
    <row r="372" spans="1:30" x14ac:dyDescent="0.2">
      <c r="A372">
        <v>375</v>
      </c>
      <c r="B372" t="s">
        <v>452</v>
      </c>
      <c r="C372" t="s">
        <v>1110</v>
      </c>
      <c r="D372" t="s">
        <v>1391</v>
      </c>
      <c r="E372">
        <v>78930</v>
      </c>
      <c r="F372">
        <v>78930</v>
      </c>
      <c r="G372" t="s">
        <v>1392</v>
      </c>
      <c r="H372" t="s">
        <v>1393</v>
      </c>
      <c r="I372">
        <v>200000</v>
      </c>
      <c r="J372">
        <v>200000</v>
      </c>
      <c r="K372" t="s">
        <v>1394</v>
      </c>
      <c r="L372" t="s">
        <v>1395</v>
      </c>
      <c r="M372">
        <v>84535</v>
      </c>
      <c r="N372">
        <v>84535</v>
      </c>
      <c r="O372" t="s">
        <v>1398</v>
      </c>
      <c r="P372" t="s">
        <v>1399</v>
      </c>
      <c r="Q372">
        <v>97216</v>
      </c>
      <c r="R372">
        <v>97216</v>
      </c>
      <c r="S372" t="s">
        <v>80</v>
      </c>
      <c r="T372" t="s">
        <v>81</v>
      </c>
      <c r="U372">
        <v>104287</v>
      </c>
      <c r="V372">
        <v>104287</v>
      </c>
      <c r="W372" t="s">
        <v>1396</v>
      </c>
      <c r="X372" t="s">
        <v>1397</v>
      </c>
      <c r="Z372" t="b">
        <f t="shared" si="25"/>
        <v>1</v>
      </c>
      <c r="AA372" t="b">
        <f t="shared" si="26"/>
        <v>1</v>
      </c>
      <c r="AB372" t="b">
        <f t="shared" si="27"/>
        <v>1</v>
      </c>
      <c r="AC372" t="b">
        <f t="shared" si="28"/>
        <v>1</v>
      </c>
      <c r="AD372" t="b">
        <f t="shared" si="29"/>
        <v>1</v>
      </c>
    </row>
    <row r="373" spans="1:30" x14ac:dyDescent="0.2">
      <c r="A373">
        <v>376</v>
      </c>
      <c r="B373" t="s">
        <v>453</v>
      </c>
      <c r="C373" t="s">
        <v>1111</v>
      </c>
      <c r="D373" t="s">
        <v>1391</v>
      </c>
      <c r="E373">
        <v>123992</v>
      </c>
      <c r="F373">
        <v>123992</v>
      </c>
      <c r="G373" t="s">
        <v>1392</v>
      </c>
      <c r="H373" t="s">
        <v>1393</v>
      </c>
      <c r="I373">
        <v>950000</v>
      </c>
      <c r="J373">
        <v>950000</v>
      </c>
      <c r="K373" t="s">
        <v>1394</v>
      </c>
      <c r="L373" t="s">
        <v>1395</v>
      </c>
      <c r="M373">
        <v>132798</v>
      </c>
      <c r="N373">
        <v>132798</v>
      </c>
      <c r="O373" t="s">
        <v>1398</v>
      </c>
      <c r="P373" t="s">
        <v>1399</v>
      </c>
      <c r="Q373">
        <v>152717</v>
      </c>
      <c r="R373">
        <v>152717</v>
      </c>
      <c r="S373" t="s">
        <v>80</v>
      </c>
      <c r="T373" t="s">
        <v>81</v>
      </c>
      <c r="U373">
        <v>163825</v>
      </c>
      <c r="V373">
        <v>163825</v>
      </c>
      <c r="W373" t="s">
        <v>1396</v>
      </c>
      <c r="X373" t="s">
        <v>1397</v>
      </c>
      <c r="Z373" t="b">
        <f t="shared" si="25"/>
        <v>1</v>
      </c>
      <c r="AA373" t="b">
        <f t="shared" si="26"/>
        <v>1</v>
      </c>
      <c r="AB373" t="b">
        <f t="shared" si="27"/>
        <v>1</v>
      </c>
      <c r="AC373" t="b">
        <f t="shared" si="28"/>
        <v>1</v>
      </c>
      <c r="AD373" t="b">
        <f t="shared" si="29"/>
        <v>1</v>
      </c>
    </row>
    <row r="374" spans="1:30" x14ac:dyDescent="0.2">
      <c r="A374">
        <v>377</v>
      </c>
      <c r="B374" t="s">
        <v>454</v>
      </c>
      <c r="C374" t="s">
        <v>1112</v>
      </c>
      <c r="D374" t="s">
        <v>1391</v>
      </c>
      <c r="E374">
        <v>74465</v>
      </c>
      <c r="F374">
        <v>74465</v>
      </c>
      <c r="G374" t="s">
        <v>1392</v>
      </c>
      <c r="H374" t="s">
        <v>1393</v>
      </c>
      <c r="I374">
        <v>850000</v>
      </c>
      <c r="J374">
        <v>850000</v>
      </c>
      <c r="K374" t="s">
        <v>1394</v>
      </c>
      <c r="L374" t="s">
        <v>1395</v>
      </c>
      <c r="M374">
        <v>79753</v>
      </c>
      <c r="N374">
        <v>79753</v>
      </c>
      <c r="O374" t="s">
        <v>1398</v>
      </c>
      <c r="P374" t="s">
        <v>1399</v>
      </c>
      <c r="Q374">
        <v>91716</v>
      </c>
      <c r="R374">
        <v>91716</v>
      </c>
      <c r="S374" t="s">
        <v>80</v>
      </c>
      <c r="T374" t="s">
        <v>81</v>
      </c>
      <c r="U374">
        <v>98387</v>
      </c>
      <c r="V374">
        <v>98387</v>
      </c>
      <c r="W374" t="s">
        <v>1396</v>
      </c>
      <c r="X374" t="s">
        <v>1397</v>
      </c>
      <c r="Z374" t="b">
        <f t="shared" si="25"/>
        <v>1</v>
      </c>
      <c r="AA374" t="b">
        <f t="shared" si="26"/>
        <v>1</v>
      </c>
      <c r="AB374" t="b">
        <f t="shared" si="27"/>
        <v>1</v>
      </c>
      <c r="AC374" t="b">
        <f t="shared" si="28"/>
        <v>1</v>
      </c>
      <c r="AD374" t="b">
        <f t="shared" si="29"/>
        <v>1</v>
      </c>
    </row>
    <row r="375" spans="1:30" x14ac:dyDescent="0.2">
      <c r="A375">
        <v>378</v>
      </c>
      <c r="B375" t="s">
        <v>455</v>
      </c>
      <c r="C375" t="s">
        <v>1113</v>
      </c>
      <c r="D375" t="s">
        <v>1391</v>
      </c>
      <c r="E375">
        <v>55319</v>
      </c>
      <c r="F375">
        <v>55319</v>
      </c>
      <c r="G375" t="s">
        <v>1392</v>
      </c>
      <c r="H375" t="s">
        <v>1393</v>
      </c>
      <c r="I375">
        <v>400000</v>
      </c>
      <c r="J375">
        <v>400000</v>
      </c>
      <c r="K375" t="s">
        <v>1394</v>
      </c>
      <c r="L375" t="s">
        <v>1395</v>
      </c>
      <c r="M375">
        <v>59247</v>
      </c>
      <c r="N375">
        <v>59247</v>
      </c>
      <c r="O375" t="s">
        <v>1398</v>
      </c>
      <c r="P375" t="s">
        <v>1399</v>
      </c>
      <c r="Q375">
        <v>68135</v>
      </c>
      <c r="R375">
        <v>68135</v>
      </c>
      <c r="S375" t="s">
        <v>80</v>
      </c>
      <c r="T375" t="s">
        <v>81</v>
      </c>
      <c r="U375">
        <v>73090</v>
      </c>
      <c r="V375">
        <v>73090</v>
      </c>
      <c r="W375" t="s">
        <v>1396</v>
      </c>
      <c r="X375" t="s">
        <v>1397</v>
      </c>
      <c r="Z375" t="b">
        <f t="shared" si="25"/>
        <v>1</v>
      </c>
      <c r="AA375" t="b">
        <f t="shared" si="26"/>
        <v>1</v>
      </c>
      <c r="AB375" t="b">
        <f t="shared" si="27"/>
        <v>1</v>
      </c>
      <c r="AC375" t="b">
        <f t="shared" si="28"/>
        <v>1</v>
      </c>
      <c r="AD375" t="b">
        <f t="shared" si="29"/>
        <v>1</v>
      </c>
    </row>
    <row r="376" spans="1:30" x14ac:dyDescent="0.2">
      <c r="A376">
        <v>379</v>
      </c>
      <c r="B376" t="s">
        <v>456</v>
      </c>
      <c r="C376" t="s">
        <v>1114</v>
      </c>
      <c r="D376" t="s">
        <v>1391</v>
      </c>
      <c r="E376">
        <v>94248</v>
      </c>
      <c r="F376">
        <v>94248</v>
      </c>
      <c r="G376" t="s">
        <v>1392</v>
      </c>
      <c r="H376" t="s">
        <v>1393</v>
      </c>
      <c r="I376">
        <v>300000</v>
      </c>
      <c r="J376">
        <v>300000</v>
      </c>
      <c r="K376" t="s">
        <v>1394</v>
      </c>
      <c r="L376" t="s">
        <v>1395</v>
      </c>
      <c r="M376">
        <v>100941</v>
      </c>
      <c r="N376">
        <v>100941</v>
      </c>
      <c r="O376" t="s">
        <v>1398</v>
      </c>
      <c r="P376" t="s">
        <v>1399</v>
      </c>
      <c r="Q376">
        <v>116083</v>
      </c>
      <c r="R376">
        <v>116083</v>
      </c>
      <c r="S376" t="s">
        <v>80</v>
      </c>
      <c r="T376" t="s">
        <v>81</v>
      </c>
      <c r="U376">
        <v>124526</v>
      </c>
      <c r="V376">
        <v>124526</v>
      </c>
      <c r="W376" t="s">
        <v>1396</v>
      </c>
      <c r="X376" t="s">
        <v>1397</v>
      </c>
      <c r="Z376" t="b">
        <f t="shared" si="25"/>
        <v>1</v>
      </c>
      <c r="AA376" t="b">
        <f t="shared" si="26"/>
        <v>1</v>
      </c>
      <c r="AB376" t="b">
        <f t="shared" si="27"/>
        <v>1</v>
      </c>
      <c r="AC376" t="b">
        <f t="shared" si="28"/>
        <v>1</v>
      </c>
      <c r="AD376" t="b">
        <f t="shared" si="29"/>
        <v>1</v>
      </c>
    </row>
    <row r="377" spans="1:30" x14ac:dyDescent="0.2">
      <c r="A377">
        <v>380</v>
      </c>
      <c r="B377" t="s">
        <v>457</v>
      </c>
      <c r="C377" t="s">
        <v>1115</v>
      </c>
      <c r="D377" t="s">
        <v>1391</v>
      </c>
      <c r="E377">
        <v>264275</v>
      </c>
      <c r="F377">
        <v>264275</v>
      </c>
      <c r="G377" t="s">
        <v>1392</v>
      </c>
      <c r="H377" t="s">
        <v>1393</v>
      </c>
      <c r="I377">
        <v>750000</v>
      </c>
      <c r="J377">
        <v>750000</v>
      </c>
      <c r="K377" t="s">
        <v>1394</v>
      </c>
      <c r="L377" t="s">
        <v>1395</v>
      </c>
      <c r="M377">
        <v>283044</v>
      </c>
      <c r="N377">
        <v>283044</v>
      </c>
      <c r="O377" t="s">
        <v>1398</v>
      </c>
      <c r="P377" t="s">
        <v>1399</v>
      </c>
      <c r="Q377">
        <v>325500</v>
      </c>
      <c r="R377">
        <v>325500</v>
      </c>
      <c r="S377" t="s">
        <v>80</v>
      </c>
      <c r="T377" t="s">
        <v>81</v>
      </c>
      <c r="U377">
        <v>349175</v>
      </c>
      <c r="V377">
        <v>349175</v>
      </c>
      <c r="W377" t="s">
        <v>1396</v>
      </c>
      <c r="X377" t="s">
        <v>1397</v>
      </c>
      <c r="Z377" t="b">
        <f t="shared" si="25"/>
        <v>1</v>
      </c>
      <c r="AA377" t="b">
        <f t="shared" si="26"/>
        <v>1</v>
      </c>
      <c r="AB377" t="b">
        <f t="shared" si="27"/>
        <v>1</v>
      </c>
      <c r="AC377" t="b">
        <f t="shared" si="28"/>
        <v>1</v>
      </c>
      <c r="AD377" t="b">
        <f t="shared" si="29"/>
        <v>1</v>
      </c>
    </row>
    <row r="378" spans="1:30" x14ac:dyDescent="0.2">
      <c r="A378">
        <v>381</v>
      </c>
      <c r="B378" t="s">
        <v>458</v>
      </c>
      <c r="C378" t="s">
        <v>1116</v>
      </c>
      <c r="D378" t="s">
        <v>1391</v>
      </c>
      <c r="E378">
        <v>356033</v>
      </c>
      <c r="F378">
        <v>356033</v>
      </c>
      <c r="G378" t="s">
        <v>1392</v>
      </c>
      <c r="H378" t="s">
        <v>1393</v>
      </c>
      <c r="I378">
        <v>900000</v>
      </c>
      <c r="J378">
        <v>900000</v>
      </c>
      <c r="K378" t="s">
        <v>1394</v>
      </c>
      <c r="L378" t="s">
        <v>1395</v>
      </c>
      <c r="M378">
        <v>381317</v>
      </c>
      <c r="N378">
        <v>381317</v>
      </c>
      <c r="O378" t="s">
        <v>1398</v>
      </c>
      <c r="P378" t="s">
        <v>1399</v>
      </c>
      <c r="Q378">
        <v>438515</v>
      </c>
      <c r="R378">
        <v>438515</v>
      </c>
      <c r="S378" t="s">
        <v>80</v>
      </c>
      <c r="T378" t="s">
        <v>81</v>
      </c>
      <c r="U378">
        <v>470410</v>
      </c>
      <c r="V378">
        <v>470410</v>
      </c>
      <c r="W378" t="s">
        <v>1396</v>
      </c>
      <c r="X378" t="s">
        <v>1397</v>
      </c>
      <c r="Z378" t="b">
        <f t="shared" si="25"/>
        <v>1</v>
      </c>
      <c r="AA378" t="b">
        <f t="shared" si="26"/>
        <v>1</v>
      </c>
      <c r="AB378" t="b">
        <f t="shared" si="27"/>
        <v>1</v>
      </c>
      <c r="AC378" t="b">
        <f t="shared" si="28"/>
        <v>1</v>
      </c>
      <c r="AD378" t="b">
        <f t="shared" si="29"/>
        <v>1</v>
      </c>
    </row>
    <row r="379" spans="1:30" x14ac:dyDescent="0.2">
      <c r="A379">
        <v>382</v>
      </c>
      <c r="B379" t="s">
        <v>459</v>
      </c>
      <c r="C379" t="s">
        <v>1117</v>
      </c>
      <c r="D379" t="s">
        <v>1391</v>
      </c>
      <c r="E379">
        <v>205020</v>
      </c>
      <c r="F379">
        <v>205020</v>
      </c>
      <c r="G379" t="s">
        <v>1392</v>
      </c>
      <c r="H379" t="s">
        <v>1393</v>
      </c>
      <c r="I379">
        <v>450000</v>
      </c>
      <c r="J379">
        <v>450000</v>
      </c>
      <c r="K379" t="s">
        <v>1394</v>
      </c>
      <c r="L379" t="s">
        <v>1395</v>
      </c>
      <c r="M379">
        <v>219580</v>
      </c>
      <c r="N379">
        <v>219580</v>
      </c>
      <c r="O379" t="s">
        <v>1398</v>
      </c>
      <c r="P379" t="s">
        <v>1399</v>
      </c>
      <c r="Q379">
        <v>252517</v>
      </c>
      <c r="R379">
        <v>252517</v>
      </c>
      <c r="S379" t="s">
        <v>80</v>
      </c>
      <c r="T379" t="s">
        <v>81</v>
      </c>
      <c r="U379">
        <v>270884</v>
      </c>
      <c r="V379">
        <v>270884</v>
      </c>
      <c r="W379" t="s">
        <v>1396</v>
      </c>
      <c r="X379" t="s">
        <v>1397</v>
      </c>
      <c r="Z379" t="b">
        <f t="shared" si="25"/>
        <v>1</v>
      </c>
      <c r="AA379" t="b">
        <f t="shared" si="26"/>
        <v>1</v>
      </c>
      <c r="AB379" t="b">
        <f t="shared" si="27"/>
        <v>1</v>
      </c>
      <c r="AC379" t="b">
        <f t="shared" si="28"/>
        <v>1</v>
      </c>
      <c r="AD379" t="b">
        <f t="shared" si="29"/>
        <v>1</v>
      </c>
    </row>
    <row r="380" spans="1:30" x14ac:dyDescent="0.2">
      <c r="A380">
        <v>383</v>
      </c>
      <c r="B380" t="s">
        <v>460</v>
      </c>
      <c r="C380" t="s">
        <v>1118</v>
      </c>
      <c r="D380" t="s">
        <v>1391</v>
      </c>
      <c r="E380">
        <v>791213</v>
      </c>
      <c r="F380">
        <v>791213</v>
      </c>
      <c r="G380" t="s">
        <v>1392</v>
      </c>
      <c r="H380" t="s">
        <v>1393</v>
      </c>
      <c r="I380">
        <v>1500000</v>
      </c>
      <c r="J380">
        <v>1500000</v>
      </c>
      <c r="K380" t="s">
        <v>1394</v>
      </c>
      <c r="L380" t="s">
        <v>1395</v>
      </c>
      <c r="M380">
        <v>847403</v>
      </c>
      <c r="N380">
        <v>847403</v>
      </c>
      <c r="O380" t="s">
        <v>1398</v>
      </c>
      <c r="P380" t="s">
        <v>1399</v>
      </c>
      <c r="Q380">
        <v>974514</v>
      </c>
      <c r="R380">
        <v>974514</v>
      </c>
      <c r="S380" t="s">
        <v>80</v>
      </c>
      <c r="T380" t="s">
        <v>81</v>
      </c>
      <c r="U380">
        <v>1045395</v>
      </c>
      <c r="V380">
        <v>1045395</v>
      </c>
      <c r="W380" t="s">
        <v>1396</v>
      </c>
      <c r="X380" t="s">
        <v>1397</v>
      </c>
      <c r="Z380" t="b">
        <f t="shared" si="25"/>
        <v>1</v>
      </c>
      <c r="AA380" t="b">
        <f t="shared" si="26"/>
        <v>1</v>
      </c>
      <c r="AB380" t="b">
        <f t="shared" si="27"/>
        <v>1</v>
      </c>
      <c r="AC380" t="b">
        <f t="shared" si="28"/>
        <v>1</v>
      </c>
      <c r="AD380" t="b">
        <f t="shared" si="29"/>
        <v>1</v>
      </c>
    </row>
    <row r="381" spans="1:30" x14ac:dyDescent="0.2">
      <c r="A381">
        <v>384</v>
      </c>
      <c r="B381" t="s">
        <v>461</v>
      </c>
      <c r="C381" t="s">
        <v>1119</v>
      </c>
      <c r="D381" t="s">
        <v>1391</v>
      </c>
      <c r="E381">
        <v>1413109</v>
      </c>
      <c r="F381">
        <v>1413109</v>
      </c>
      <c r="G381" t="s">
        <v>1392</v>
      </c>
      <c r="H381" t="s">
        <v>1393</v>
      </c>
      <c r="I381">
        <v>4500000</v>
      </c>
      <c r="J381">
        <v>4500000</v>
      </c>
      <c r="K381" t="s">
        <v>1394</v>
      </c>
      <c r="L381" t="s">
        <v>1395</v>
      </c>
      <c r="M381">
        <v>1512027</v>
      </c>
      <c r="N381">
        <v>1512027</v>
      </c>
      <c r="O381" t="s">
        <v>1398</v>
      </c>
      <c r="P381" t="s">
        <v>1399</v>
      </c>
      <c r="Q381">
        <v>1738831</v>
      </c>
      <c r="R381">
        <v>1738831</v>
      </c>
      <c r="S381" t="s">
        <v>80</v>
      </c>
      <c r="T381" t="s">
        <v>81</v>
      </c>
      <c r="U381">
        <v>1565304</v>
      </c>
      <c r="V381">
        <v>1565304</v>
      </c>
      <c r="W381" t="s">
        <v>1396</v>
      </c>
      <c r="X381" t="s">
        <v>1397</v>
      </c>
      <c r="Z381" t="b">
        <f t="shared" si="25"/>
        <v>1</v>
      </c>
      <c r="AA381" t="b">
        <f t="shared" si="26"/>
        <v>1</v>
      </c>
      <c r="AB381" t="b">
        <f t="shared" si="27"/>
        <v>1</v>
      </c>
      <c r="AC381" t="b">
        <f t="shared" si="28"/>
        <v>1</v>
      </c>
      <c r="AD381" t="b">
        <f t="shared" si="29"/>
        <v>1</v>
      </c>
    </row>
    <row r="382" spans="1:30" x14ac:dyDescent="0.2">
      <c r="A382">
        <v>385</v>
      </c>
      <c r="B382" t="s">
        <v>462</v>
      </c>
      <c r="C382" t="s">
        <v>1120</v>
      </c>
      <c r="D382" t="s">
        <v>1391</v>
      </c>
      <c r="E382">
        <v>450967</v>
      </c>
      <c r="F382">
        <v>450967</v>
      </c>
      <c r="G382" t="s">
        <v>1392</v>
      </c>
      <c r="H382" t="s">
        <v>1393</v>
      </c>
      <c r="I382">
        <v>700000</v>
      </c>
      <c r="J382">
        <v>700000</v>
      </c>
      <c r="K382" t="s">
        <v>1394</v>
      </c>
      <c r="L382" t="s">
        <v>1395</v>
      </c>
      <c r="M382">
        <v>482994</v>
      </c>
      <c r="N382">
        <v>482994</v>
      </c>
      <c r="O382" t="s">
        <v>1398</v>
      </c>
      <c r="P382" t="s">
        <v>1399</v>
      </c>
      <c r="Q382">
        <v>555444</v>
      </c>
      <c r="R382">
        <v>555444</v>
      </c>
      <c r="S382" t="s">
        <v>80</v>
      </c>
      <c r="T382" t="s">
        <v>81</v>
      </c>
      <c r="U382">
        <v>595844</v>
      </c>
      <c r="V382">
        <v>595844</v>
      </c>
      <c r="W382" t="s">
        <v>1396</v>
      </c>
      <c r="X382" t="s">
        <v>1397</v>
      </c>
      <c r="Z382" t="b">
        <f t="shared" si="25"/>
        <v>1</v>
      </c>
      <c r="AA382" t="b">
        <f t="shared" si="26"/>
        <v>1</v>
      </c>
      <c r="AB382" t="b">
        <f t="shared" si="27"/>
        <v>1</v>
      </c>
      <c r="AC382" t="b">
        <f t="shared" si="28"/>
        <v>1</v>
      </c>
      <c r="AD382" t="b">
        <f t="shared" si="29"/>
        <v>1</v>
      </c>
    </row>
    <row r="383" spans="1:30" x14ac:dyDescent="0.2">
      <c r="A383">
        <v>386</v>
      </c>
      <c r="B383" t="s">
        <v>463</v>
      </c>
      <c r="C383" t="s">
        <v>1121</v>
      </c>
      <c r="D383" t="s">
        <v>1391</v>
      </c>
      <c r="E383">
        <v>73752</v>
      </c>
      <c r="F383">
        <v>73752</v>
      </c>
      <c r="G383" t="s">
        <v>1392</v>
      </c>
      <c r="H383" t="s">
        <v>1393</v>
      </c>
      <c r="I383">
        <v>290000</v>
      </c>
      <c r="J383">
        <v>290000</v>
      </c>
      <c r="K383" t="s">
        <v>1394</v>
      </c>
      <c r="L383" t="s">
        <v>1395</v>
      </c>
      <c r="M383">
        <v>78989</v>
      </c>
      <c r="N383">
        <v>78989</v>
      </c>
      <c r="O383" t="s">
        <v>1398</v>
      </c>
      <c r="P383" t="s">
        <v>1399</v>
      </c>
      <c r="Q383">
        <v>90838</v>
      </c>
      <c r="R383">
        <v>90838</v>
      </c>
      <c r="S383" t="s">
        <v>80</v>
      </c>
      <c r="T383" t="s">
        <v>81</v>
      </c>
      <c r="U383">
        <v>97445</v>
      </c>
      <c r="V383">
        <v>97445</v>
      </c>
      <c r="W383" t="s">
        <v>1396</v>
      </c>
      <c r="X383" t="s">
        <v>1397</v>
      </c>
      <c r="Z383" t="b">
        <f t="shared" si="25"/>
        <v>1</v>
      </c>
      <c r="AA383" t="b">
        <f t="shared" si="26"/>
        <v>1</v>
      </c>
      <c r="AB383" t="b">
        <f t="shared" si="27"/>
        <v>1</v>
      </c>
      <c r="AC383" t="b">
        <f t="shared" si="28"/>
        <v>1</v>
      </c>
      <c r="AD383" t="b">
        <f t="shared" si="29"/>
        <v>1</v>
      </c>
    </row>
    <row r="384" spans="1:30" x14ac:dyDescent="0.2">
      <c r="A384">
        <v>387</v>
      </c>
      <c r="B384" t="s">
        <v>464</v>
      </c>
      <c r="C384" t="s">
        <v>1122</v>
      </c>
      <c r="D384" t="s">
        <v>1391</v>
      </c>
      <c r="E384">
        <v>1197611</v>
      </c>
      <c r="F384">
        <v>1197611</v>
      </c>
      <c r="G384" t="s">
        <v>1392</v>
      </c>
      <c r="H384" t="s">
        <v>1393</v>
      </c>
      <c r="I384">
        <v>3500000</v>
      </c>
      <c r="J384">
        <v>3500000</v>
      </c>
      <c r="K384" t="s">
        <v>1394</v>
      </c>
      <c r="L384" t="s">
        <v>1395</v>
      </c>
      <c r="M384">
        <v>1282663</v>
      </c>
      <c r="N384">
        <v>1282663</v>
      </c>
      <c r="O384" t="s">
        <v>1398</v>
      </c>
      <c r="P384" t="s">
        <v>1399</v>
      </c>
      <c r="Q384">
        <v>1475062</v>
      </c>
      <c r="R384">
        <v>1475062</v>
      </c>
      <c r="S384" t="s">
        <v>80</v>
      </c>
      <c r="T384" t="s">
        <v>81</v>
      </c>
      <c r="U384">
        <v>1582351</v>
      </c>
      <c r="V384">
        <v>1582351</v>
      </c>
      <c r="W384" t="s">
        <v>1396</v>
      </c>
      <c r="X384" t="s">
        <v>1397</v>
      </c>
      <c r="Z384" t="b">
        <f t="shared" si="25"/>
        <v>1</v>
      </c>
      <c r="AA384" t="b">
        <f t="shared" si="26"/>
        <v>1</v>
      </c>
      <c r="AB384" t="b">
        <f t="shared" si="27"/>
        <v>1</v>
      </c>
      <c r="AC384" t="b">
        <f t="shared" si="28"/>
        <v>1</v>
      </c>
      <c r="AD384" t="b">
        <f t="shared" si="29"/>
        <v>1</v>
      </c>
    </row>
    <row r="385" spans="1:30" x14ac:dyDescent="0.2">
      <c r="A385">
        <v>388</v>
      </c>
      <c r="B385" t="s">
        <v>465</v>
      </c>
      <c r="C385" t="s">
        <v>1123</v>
      </c>
      <c r="D385" t="s">
        <v>1391</v>
      </c>
      <c r="E385">
        <v>113891</v>
      </c>
      <c r="F385">
        <v>113891</v>
      </c>
      <c r="G385" t="s">
        <v>1392</v>
      </c>
      <c r="H385" t="s">
        <v>1393</v>
      </c>
      <c r="I385">
        <v>500000</v>
      </c>
      <c r="J385">
        <v>500000</v>
      </c>
      <c r="K385" t="s">
        <v>1394</v>
      </c>
      <c r="L385" t="s">
        <v>1395</v>
      </c>
      <c r="M385">
        <v>121980</v>
      </c>
      <c r="N385">
        <v>121980</v>
      </c>
      <c r="O385" t="s">
        <v>1398</v>
      </c>
      <c r="P385" t="s">
        <v>1399</v>
      </c>
      <c r="Q385">
        <v>140277</v>
      </c>
      <c r="R385">
        <v>140277</v>
      </c>
      <c r="S385" t="s">
        <v>80</v>
      </c>
      <c r="T385" t="s">
        <v>81</v>
      </c>
      <c r="U385">
        <v>150480</v>
      </c>
      <c r="V385">
        <v>150480</v>
      </c>
      <c r="W385" t="s">
        <v>1396</v>
      </c>
      <c r="X385" t="s">
        <v>1397</v>
      </c>
      <c r="Z385" t="b">
        <f t="shared" si="25"/>
        <v>1</v>
      </c>
      <c r="AA385" t="b">
        <f t="shared" si="26"/>
        <v>1</v>
      </c>
      <c r="AB385" t="b">
        <f t="shared" si="27"/>
        <v>1</v>
      </c>
      <c r="AC385" t="b">
        <f t="shared" si="28"/>
        <v>1</v>
      </c>
      <c r="AD385" t="b">
        <f t="shared" si="29"/>
        <v>1</v>
      </c>
    </row>
    <row r="386" spans="1:30" x14ac:dyDescent="0.2">
      <c r="A386">
        <v>389</v>
      </c>
      <c r="B386" t="s">
        <v>466</v>
      </c>
      <c r="C386" t="s">
        <v>1124</v>
      </c>
      <c r="D386" t="s">
        <v>1391</v>
      </c>
      <c r="E386">
        <v>152580</v>
      </c>
      <c r="F386">
        <v>152580</v>
      </c>
      <c r="G386" t="s">
        <v>1392</v>
      </c>
      <c r="H386" t="s">
        <v>1393</v>
      </c>
      <c r="I386">
        <v>300000</v>
      </c>
      <c r="J386">
        <v>300000</v>
      </c>
      <c r="K386" t="s">
        <v>1394</v>
      </c>
      <c r="L386" t="s">
        <v>1395</v>
      </c>
      <c r="M386">
        <v>163417</v>
      </c>
      <c r="N386">
        <v>163417</v>
      </c>
      <c r="O386" t="s">
        <v>1398</v>
      </c>
      <c r="P386" t="s">
        <v>1399</v>
      </c>
      <c r="Q386">
        <v>187929</v>
      </c>
      <c r="R386">
        <v>187929</v>
      </c>
      <c r="S386" t="s">
        <v>80</v>
      </c>
      <c r="T386" t="s">
        <v>81</v>
      </c>
      <c r="U386">
        <v>201598</v>
      </c>
      <c r="V386">
        <v>201598</v>
      </c>
      <c r="W386" t="s">
        <v>1396</v>
      </c>
      <c r="X386" t="s">
        <v>1397</v>
      </c>
      <c r="Z386" t="b">
        <f t="shared" si="25"/>
        <v>1</v>
      </c>
      <c r="AA386" t="b">
        <f t="shared" si="26"/>
        <v>1</v>
      </c>
      <c r="AB386" t="b">
        <f t="shared" si="27"/>
        <v>1</v>
      </c>
      <c r="AC386" t="b">
        <f t="shared" si="28"/>
        <v>1</v>
      </c>
      <c r="AD386" t="b">
        <f t="shared" si="29"/>
        <v>1</v>
      </c>
    </row>
    <row r="387" spans="1:30" x14ac:dyDescent="0.2">
      <c r="A387">
        <v>390</v>
      </c>
      <c r="B387" t="s">
        <v>467</v>
      </c>
      <c r="C387" t="s">
        <v>1125</v>
      </c>
      <c r="D387" t="s">
        <v>1391</v>
      </c>
      <c r="E387">
        <v>86339</v>
      </c>
      <c r="F387">
        <v>86339</v>
      </c>
      <c r="G387" t="s">
        <v>1392</v>
      </c>
      <c r="H387" t="s">
        <v>1393</v>
      </c>
      <c r="I387">
        <v>200000</v>
      </c>
      <c r="J387">
        <v>200000</v>
      </c>
      <c r="K387" t="s">
        <v>1394</v>
      </c>
      <c r="L387" t="s">
        <v>1395</v>
      </c>
      <c r="M387">
        <v>92470</v>
      </c>
      <c r="N387">
        <v>92470</v>
      </c>
      <c r="O387" t="s">
        <v>1398</v>
      </c>
      <c r="P387" t="s">
        <v>1399</v>
      </c>
      <c r="Q387">
        <v>106341</v>
      </c>
      <c r="R387">
        <v>106341</v>
      </c>
      <c r="S387" t="s">
        <v>80</v>
      </c>
      <c r="T387" t="s">
        <v>81</v>
      </c>
      <c r="U387">
        <v>114076</v>
      </c>
      <c r="V387">
        <v>114076</v>
      </c>
      <c r="W387" t="s">
        <v>1396</v>
      </c>
      <c r="X387" t="s">
        <v>1397</v>
      </c>
      <c r="Z387" t="b">
        <f t="shared" ref="Z387:Z450" si="30">+E387=F387</f>
        <v>1</v>
      </c>
      <c r="AA387" t="b">
        <f t="shared" ref="AA387:AA450" si="31">+I387=J387</f>
        <v>1</v>
      </c>
      <c r="AB387" t="b">
        <f t="shared" ref="AB387:AB450" si="32">+M387=N387</f>
        <v>1</v>
      </c>
      <c r="AC387" t="b">
        <f t="shared" ref="AC387:AC450" si="33">+Q387=R387</f>
        <v>1</v>
      </c>
      <c r="AD387" t="b">
        <f t="shared" ref="AD387:AD450" si="34">+U387=V387</f>
        <v>1</v>
      </c>
    </row>
    <row r="388" spans="1:30" x14ac:dyDescent="0.2">
      <c r="A388">
        <v>391</v>
      </c>
      <c r="B388" t="s">
        <v>468</v>
      </c>
      <c r="C388" t="s">
        <v>1126</v>
      </c>
      <c r="D388" t="s">
        <v>1391</v>
      </c>
      <c r="E388">
        <v>392502</v>
      </c>
      <c r="F388">
        <v>392502</v>
      </c>
      <c r="G388" t="s">
        <v>1392</v>
      </c>
      <c r="H388" t="s">
        <v>1393</v>
      </c>
      <c r="I388">
        <v>500000</v>
      </c>
      <c r="J388">
        <v>500000</v>
      </c>
      <c r="K388" t="s">
        <v>1394</v>
      </c>
      <c r="L388" t="s">
        <v>1395</v>
      </c>
      <c r="M388">
        <v>420376</v>
      </c>
      <c r="N388">
        <v>420376</v>
      </c>
      <c r="O388" t="s">
        <v>1398</v>
      </c>
      <c r="P388" t="s">
        <v>1399</v>
      </c>
      <c r="Q388">
        <v>483432</v>
      </c>
      <c r="R388">
        <v>483432</v>
      </c>
      <c r="S388" t="s">
        <v>80</v>
      </c>
      <c r="T388" t="s">
        <v>81</v>
      </c>
      <c r="U388">
        <v>518595</v>
      </c>
      <c r="V388">
        <v>518595</v>
      </c>
      <c r="W388" t="s">
        <v>1396</v>
      </c>
      <c r="X388" t="s">
        <v>1397</v>
      </c>
      <c r="Z388" t="b">
        <f t="shared" si="30"/>
        <v>1</v>
      </c>
      <c r="AA388" t="b">
        <f t="shared" si="31"/>
        <v>1</v>
      </c>
      <c r="AB388" t="b">
        <f t="shared" si="32"/>
        <v>1</v>
      </c>
      <c r="AC388" t="b">
        <f t="shared" si="33"/>
        <v>1</v>
      </c>
      <c r="AD388" t="b">
        <f t="shared" si="34"/>
        <v>1</v>
      </c>
    </row>
    <row r="389" spans="1:30" x14ac:dyDescent="0.2">
      <c r="A389">
        <v>392</v>
      </c>
      <c r="B389" t="s">
        <v>469</v>
      </c>
      <c r="C389" t="s">
        <v>1127</v>
      </c>
      <c r="D389" t="s">
        <v>1391</v>
      </c>
      <c r="E389">
        <v>255709</v>
      </c>
      <c r="F389">
        <v>255709</v>
      </c>
      <c r="G389" t="s">
        <v>1392</v>
      </c>
      <c r="H389" t="s">
        <v>1393</v>
      </c>
      <c r="I389">
        <v>400000</v>
      </c>
      <c r="J389">
        <v>400000</v>
      </c>
      <c r="K389" t="s">
        <v>1394</v>
      </c>
      <c r="L389" t="s">
        <v>1395</v>
      </c>
      <c r="M389">
        <v>273869</v>
      </c>
      <c r="N389">
        <v>273869</v>
      </c>
      <c r="O389" t="s">
        <v>1398</v>
      </c>
      <c r="P389" t="s">
        <v>1399</v>
      </c>
      <c r="Q389">
        <v>314949</v>
      </c>
      <c r="R389">
        <v>314949</v>
      </c>
      <c r="S389" t="s">
        <v>80</v>
      </c>
      <c r="T389" t="s">
        <v>81</v>
      </c>
      <c r="U389">
        <v>337857</v>
      </c>
      <c r="V389">
        <v>337857</v>
      </c>
      <c r="W389" t="s">
        <v>1396</v>
      </c>
      <c r="X389" t="s">
        <v>1397</v>
      </c>
      <c r="Z389" t="b">
        <f t="shared" si="30"/>
        <v>1</v>
      </c>
      <c r="AA389" t="b">
        <f t="shared" si="31"/>
        <v>1</v>
      </c>
      <c r="AB389" t="b">
        <f t="shared" si="32"/>
        <v>1</v>
      </c>
      <c r="AC389" t="b">
        <f t="shared" si="33"/>
        <v>1</v>
      </c>
      <c r="AD389" t="b">
        <f t="shared" si="34"/>
        <v>1</v>
      </c>
    </row>
    <row r="390" spans="1:30" x14ac:dyDescent="0.2">
      <c r="A390">
        <v>393</v>
      </c>
      <c r="B390" t="s">
        <v>470</v>
      </c>
      <c r="C390" t="s">
        <v>1128</v>
      </c>
      <c r="D390" t="s">
        <v>1391</v>
      </c>
      <c r="E390">
        <v>562658</v>
      </c>
      <c r="F390">
        <v>562658</v>
      </c>
      <c r="G390" t="s">
        <v>1392</v>
      </c>
      <c r="H390" t="s">
        <v>1393</v>
      </c>
      <c r="I390">
        <v>750000</v>
      </c>
      <c r="J390">
        <v>750000</v>
      </c>
      <c r="K390" t="s">
        <v>1394</v>
      </c>
      <c r="L390" t="s">
        <v>1395</v>
      </c>
      <c r="M390">
        <v>602617</v>
      </c>
      <c r="N390">
        <v>602617</v>
      </c>
      <c r="O390" t="s">
        <v>1398</v>
      </c>
      <c r="P390" t="s">
        <v>1399</v>
      </c>
      <c r="Q390">
        <v>693009</v>
      </c>
      <c r="R390">
        <v>693009</v>
      </c>
      <c r="S390" t="s">
        <v>80</v>
      </c>
      <c r="T390" t="s">
        <v>81</v>
      </c>
      <c r="U390">
        <v>743415</v>
      </c>
      <c r="V390">
        <v>743415</v>
      </c>
      <c r="W390" t="s">
        <v>1396</v>
      </c>
      <c r="X390" t="s">
        <v>1397</v>
      </c>
      <c r="Z390" t="b">
        <f t="shared" si="30"/>
        <v>1</v>
      </c>
      <c r="AA390" t="b">
        <f t="shared" si="31"/>
        <v>1</v>
      </c>
      <c r="AB390" t="b">
        <f t="shared" si="32"/>
        <v>1</v>
      </c>
      <c r="AC390" t="b">
        <f t="shared" si="33"/>
        <v>1</v>
      </c>
      <c r="AD390" t="b">
        <f t="shared" si="34"/>
        <v>1</v>
      </c>
    </row>
    <row r="391" spans="1:30" x14ac:dyDescent="0.2">
      <c r="A391">
        <v>394</v>
      </c>
      <c r="B391" t="s">
        <v>471</v>
      </c>
      <c r="C391" t="s">
        <v>1129</v>
      </c>
      <c r="D391" t="s">
        <v>1391</v>
      </c>
      <c r="E391">
        <v>498518</v>
      </c>
      <c r="F391">
        <v>498518</v>
      </c>
      <c r="G391" t="s">
        <v>1392</v>
      </c>
      <c r="H391" t="s">
        <v>1393</v>
      </c>
      <c r="I391">
        <v>850000</v>
      </c>
      <c r="J391">
        <v>850000</v>
      </c>
      <c r="K391" t="s">
        <v>1394</v>
      </c>
      <c r="L391" t="s">
        <v>1395</v>
      </c>
      <c r="M391">
        <v>533922</v>
      </c>
      <c r="N391">
        <v>533922</v>
      </c>
      <c r="O391" t="s">
        <v>1398</v>
      </c>
      <c r="P391" t="s">
        <v>1399</v>
      </c>
      <c r="Q391">
        <v>614010</v>
      </c>
      <c r="R391">
        <v>614010</v>
      </c>
      <c r="S391" t="s">
        <v>80</v>
      </c>
      <c r="T391" t="s">
        <v>81</v>
      </c>
      <c r="U391">
        <v>658670</v>
      </c>
      <c r="V391">
        <v>658670</v>
      </c>
      <c r="W391" t="s">
        <v>1396</v>
      </c>
      <c r="X391" t="s">
        <v>1397</v>
      </c>
      <c r="Z391" t="b">
        <f t="shared" si="30"/>
        <v>1</v>
      </c>
      <c r="AA391" t="b">
        <f t="shared" si="31"/>
        <v>1</v>
      </c>
      <c r="AB391" t="b">
        <f t="shared" si="32"/>
        <v>1</v>
      </c>
      <c r="AC391" t="b">
        <f t="shared" si="33"/>
        <v>1</v>
      </c>
      <c r="AD391" t="b">
        <f t="shared" si="34"/>
        <v>1</v>
      </c>
    </row>
    <row r="392" spans="1:30" x14ac:dyDescent="0.2">
      <c r="A392">
        <v>395</v>
      </c>
      <c r="B392" t="s">
        <v>472</v>
      </c>
      <c r="C392" t="s">
        <v>1130</v>
      </c>
      <c r="D392" t="s">
        <v>1391</v>
      </c>
      <c r="E392">
        <v>591463</v>
      </c>
      <c r="F392">
        <v>591463</v>
      </c>
      <c r="G392" t="s">
        <v>1392</v>
      </c>
      <c r="H392" t="s">
        <v>1393</v>
      </c>
      <c r="I392">
        <v>1500000</v>
      </c>
      <c r="J392">
        <v>1500000</v>
      </c>
      <c r="K392" t="s">
        <v>1394</v>
      </c>
      <c r="L392" t="s">
        <v>1395</v>
      </c>
      <c r="M392">
        <v>633468</v>
      </c>
      <c r="N392">
        <v>633468</v>
      </c>
      <c r="O392" t="s">
        <v>1398</v>
      </c>
      <c r="P392" t="s">
        <v>1399</v>
      </c>
      <c r="Q392">
        <v>728488</v>
      </c>
      <c r="R392">
        <v>728488</v>
      </c>
      <c r="S392" t="s">
        <v>80</v>
      </c>
      <c r="T392" t="s">
        <v>81</v>
      </c>
      <c r="U392">
        <v>781474</v>
      </c>
      <c r="V392">
        <v>781474</v>
      </c>
      <c r="W392" t="s">
        <v>1396</v>
      </c>
      <c r="X392" t="s">
        <v>1397</v>
      </c>
      <c r="Z392" t="b">
        <f t="shared" si="30"/>
        <v>1</v>
      </c>
      <c r="AA392" t="b">
        <f t="shared" si="31"/>
        <v>1</v>
      </c>
      <c r="AB392" t="b">
        <f t="shared" si="32"/>
        <v>1</v>
      </c>
      <c r="AC392" t="b">
        <f t="shared" si="33"/>
        <v>1</v>
      </c>
      <c r="AD392" t="b">
        <f t="shared" si="34"/>
        <v>1</v>
      </c>
    </row>
    <row r="393" spans="1:30" x14ac:dyDescent="0.2">
      <c r="A393">
        <v>396</v>
      </c>
      <c r="B393" t="s">
        <v>473</v>
      </c>
      <c r="C393" t="s">
        <v>1131</v>
      </c>
      <c r="D393" t="s">
        <v>1391</v>
      </c>
      <c r="E393">
        <v>93214</v>
      </c>
      <c r="F393">
        <v>93214</v>
      </c>
      <c r="G393" t="s">
        <v>1392</v>
      </c>
      <c r="H393" t="s">
        <v>1393</v>
      </c>
      <c r="I393">
        <v>220000</v>
      </c>
      <c r="J393">
        <v>220000</v>
      </c>
      <c r="K393" t="s">
        <v>1394</v>
      </c>
      <c r="L393" t="s">
        <v>1395</v>
      </c>
      <c r="M393">
        <v>99834</v>
      </c>
      <c r="N393">
        <v>99834</v>
      </c>
      <c r="O393" t="s">
        <v>1398</v>
      </c>
      <c r="P393" t="s">
        <v>1399</v>
      </c>
      <c r="Q393">
        <v>114809</v>
      </c>
      <c r="R393">
        <v>114809</v>
      </c>
      <c r="S393" t="s">
        <v>80</v>
      </c>
      <c r="T393" t="s">
        <v>81</v>
      </c>
      <c r="U393">
        <v>123159</v>
      </c>
      <c r="V393">
        <v>123159</v>
      </c>
      <c r="W393" t="s">
        <v>1396</v>
      </c>
      <c r="X393" t="s">
        <v>1397</v>
      </c>
      <c r="Z393" t="b">
        <f t="shared" si="30"/>
        <v>1</v>
      </c>
      <c r="AA393" t="b">
        <f t="shared" si="31"/>
        <v>1</v>
      </c>
      <c r="AB393" t="b">
        <f t="shared" si="32"/>
        <v>1</v>
      </c>
      <c r="AC393" t="b">
        <f t="shared" si="33"/>
        <v>1</v>
      </c>
      <c r="AD393" t="b">
        <f t="shared" si="34"/>
        <v>1</v>
      </c>
    </row>
    <row r="394" spans="1:30" x14ac:dyDescent="0.2">
      <c r="A394">
        <v>397</v>
      </c>
      <c r="B394" t="s">
        <v>474</v>
      </c>
      <c r="C394" t="s">
        <v>1132</v>
      </c>
      <c r="D394" t="s">
        <v>1391</v>
      </c>
      <c r="E394">
        <v>898084</v>
      </c>
      <c r="F394">
        <v>898084</v>
      </c>
      <c r="G394" t="s">
        <v>1392</v>
      </c>
      <c r="H394" t="s">
        <v>1393</v>
      </c>
      <c r="I394">
        <v>3500000</v>
      </c>
      <c r="J394">
        <v>3500000</v>
      </c>
      <c r="K394" t="s">
        <v>1394</v>
      </c>
      <c r="L394" t="s">
        <v>1395</v>
      </c>
      <c r="M394">
        <v>961864</v>
      </c>
      <c r="N394">
        <v>961864</v>
      </c>
      <c r="O394" t="s">
        <v>1398</v>
      </c>
      <c r="P394" t="s">
        <v>1399</v>
      </c>
      <c r="Q394">
        <v>1106144</v>
      </c>
      <c r="R394">
        <v>1106144</v>
      </c>
      <c r="S394" t="s">
        <v>80</v>
      </c>
      <c r="T394" t="s">
        <v>81</v>
      </c>
      <c r="U394">
        <v>1186599</v>
      </c>
      <c r="V394">
        <v>1186599</v>
      </c>
      <c r="W394" t="s">
        <v>1396</v>
      </c>
      <c r="X394" t="s">
        <v>1397</v>
      </c>
      <c r="Z394" t="b">
        <f t="shared" si="30"/>
        <v>1</v>
      </c>
      <c r="AA394" t="b">
        <f t="shared" si="31"/>
        <v>1</v>
      </c>
      <c r="AB394" t="b">
        <f t="shared" si="32"/>
        <v>1</v>
      </c>
      <c r="AC394" t="b">
        <f t="shared" si="33"/>
        <v>1</v>
      </c>
      <c r="AD394" t="b">
        <f t="shared" si="34"/>
        <v>1</v>
      </c>
    </row>
    <row r="395" spans="1:30" x14ac:dyDescent="0.2">
      <c r="A395">
        <v>398</v>
      </c>
      <c r="B395" t="s">
        <v>475</v>
      </c>
      <c r="C395" t="s">
        <v>1133</v>
      </c>
      <c r="D395" t="s">
        <v>1391</v>
      </c>
      <c r="E395">
        <v>4769244</v>
      </c>
      <c r="F395">
        <v>4769244</v>
      </c>
      <c r="G395" t="s">
        <v>1392</v>
      </c>
      <c r="H395" t="s">
        <v>1393</v>
      </c>
      <c r="I395">
        <v>4500000</v>
      </c>
      <c r="J395">
        <v>4500000</v>
      </c>
      <c r="K395" t="s">
        <v>1394</v>
      </c>
      <c r="L395" t="s">
        <v>1395</v>
      </c>
      <c r="M395">
        <v>5103091</v>
      </c>
      <c r="N395">
        <v>5103091</v>
      </c>
      <c r="O395" t="s">
        <v>1398</v>
      </c>
      <c r="P395" t="s">
        <v>1399</v>
      </c>
      <c r="Q395">
        <v>5868554</v>
      </c>
      <c r="R395">
        <v>5868554</v>
      </c>
      <c r="S395" t="s">
        <v>80</v>
      </c>
      <c r="T395" t="s">
        <v>81</v>
      </c>
      <c r="U395">
        <v>4295402</v>
      </c>
      <c r="V395">
        <v>4295402</v>
      </c>
      <c r="W395" t="s">
        <v>1396</v>
      </c>
      <c r="X395" t="s">
        <v>1397</v>
      </c>
      <c r="Z395" t="b">
        <f t="shared" si="30"/>
        <v>1</v>
      </c>
      <c r="AA395" t="b">
        <f t="shared" si="31"/>
        <v>1</v>
      </c>
      <c r="AB395" t="b">
        <f t="shared" si="32"/>
        <v>1</v>
      </c>
      <c r="AC395" t="b">
        <f t="shared" si="33"/>
        <v>1</v>
      </c>
      <c r="AD395" t="b">
        <f t="shared" si="34"/>
        <v>1</v>
      </c>
    </row>
    <row r="396" spans="1:30" x14ac:dyDescent="0.2">
      <c r="A396">
        <v>399</v>
      </c>
      <c r="B396" t="s">
        <v>476</v>
      </c>
      <c r="C396" t="s">
        <v>1134</v>
      </c>
      <c r="D396" t="s">
        <v>1391</v>
      </c>
      <c r="E396">
        <v>59236</v>
      </c>
      <c r="F396">
        <v>59236</v>
      </c>
      <c r="G396" t="s">
        <v>1392</v>
      </c>
      <c r="H396" t="s">
        <v>1393</v>
      </c>
      <c r="I396">
        <v>60000</v>
      </c>
      <c r="J396">
        <v>60000</v>
      </c>
      <c r="K396" t="s">
        <v>1394</v>
      </c>
      <c r="L396" t="s">
        <v>1395</v>
      </c>
      <c r="M396">
        <v>63443</v>
      </c>
      <c r="N396">
        <v>63443</v>
      </c>
      <c r="O396" t="s">
        <v>1398</v>
      </c>
      <c r="P396" t="s">
        <v>1399</v>
      </c>
      <c r="Q396">
        <v>72959</v>
      </c>
      <c r="R396">
        <v>72959</v>
      </c>
      <c r="S396" t="s">
        <v>80</v>
      </c>
      <c r="T396" t="s">
        <v>81</v>
      </c>
      <c r="U396">
        <v>78266</v>
      </c>
      <c r="V396">
        <v>78266</v>
      </c>
      <c r="W396" t="s">
        <v>1396</v>
      </c>
      <c r="X396" t="s">
        <v>1397</v>
      </c>
      <c r="Z396" t="b">
        <f t="shared" si="30"/>
        <v>1</v>
      </c>
      <c r="AA396" t="b">
        <f t="shared" si="31"/>
        <v>1</v>
      </c>
      <c r="AB396" t="b">
        <f t="shared" si="32"/>
        <v>1</v>
      </c>
      <c r="AC396" t="b">
        <f t="shared" si="33"/>
        <v>1</v>
      </c>
      <c r="AD396" t="b">
        <f t="shared" si="34"/>
        <v>1</v>
      </c>
    </row>
    <row r="397" spans="1:30" x14ac:dyDescent="0.2">
      <c r="A397">
        <v>400</v>
      </c>
      <c r="B397" t="s">
        <v>477</v>
      </c>
      <c r="C397" t="s">
        <v>1135</v>
      </c>
      <c r="D397" t="s">
        <v>1391</v>
      </c>
      <c r="E397">
        <v>61069</v>
      </c>
      <c r="F397">
        <v>61069</v>
      </c>
      <c r="G397" t="s">
        <v>1392</v>
      </c>
      <c r="H397" t="s">
        <v>1393</v>
      </c>
      <c r="I397">
        <v>90000</v>
      </c>
      <c r="J397">
        <v>90000</v>
      </c>
      <c r="K397" t="s">
        <v>1394</v>
      </c>
      <c r="L397" t="s">
        <v>1395</v>
      </c>
      <c r="M397">
        <v>65407</v>
      </c>
      <c r="N397">
        <v>65407</v>
      </c>
      <c r="O397" t="s">
        <v>1398</v>
      </c>
      <c r="P397" t="s">
        <v>1399</v>
      </c>
      <c r="Q397">
        <v>75218</v>
      </c>
      <c r="R397">
        <v>75218</v>
      </c>
      <c r="S397" t="s">
        <v>80</v>
      </c>
      <c r="T397" t="s">
        <v>81</v>
      </c>
      <c r="U397">
        <v>80689</v>
      </c>
      <c r="V397">
        <v>80689</v>
      </c>
      <c r="W397" t="s">
        <v>1396</v>
      </c>
      <c r="X397" t="s">
        <v>1397</v>
      </c>
      <c r="Z397" t="b">
        <f t="shared" si="30"/>
        <v>1</v>
      </c>
      <c r="AA397" t="b">
        <f t="shared" si="31"/>
        <v>1</v>
      </c>
      <c r="AB397" t="b">
        <f t="shared" si="32"/>
        <v>1</v>
      </c>
      <c r="AC397" t="b">
        <f t="shared" si="33"/>
        <v>1</v>
      </c>
      <c r="AD397" t="b">
        <f t="shared" si="34"/>
        <v>1</v>
      </c>
    </row>
    <row r="398" spans="1:30" x14ac:dyDescent="0.2">
      <c r="A398">
        <v>401</v>
      </c>
      <c r="B398" t="s">
        <v>478</v>
      </c>
      <c r="C398" t="s">
        <v>1136</v>
      </c>
      <c r="D398" t="s">
        <v>1391</v>
      </c>
      <c r="E398">
        <v>723236</v>
      </c>
      <c r="F398">
        <v>723236</v>
      </c>
      <c r="G398" t="s">
        <v>1392</v>
      </c>
      <c r="H398" t="s">
        <v>1393</v>
      </c>
      <c r="I398">
        <v>450000</v>
      </c>
      <c r="J398">
        <v>450000</v>
      </c>
      <c r="K398" t="s">
        <v>1394</v>
      </c>
      <c r="L398" t="s">
        <v>1395</v>
      </c>
      <c r="M398">
        <v>774599</v>
      </c>
      <c r="N398">
        <v>774599</v>
      </c>
      <c r="O398" t="s">
        <v>1398</v>
      </c>
      <c r="P398" t="s">
        <v>1399</v>
      </c>
      <c r="Q398">
        <v>890789</v>
      </c>
      <c r="R398">
        <v>890789</v>
      </c>
      <c r="S398" t="s">
        <v>80</v>
      </c>
      <c r="T398" t="s">
        <v>81</v>
      </c>
      <c r="U398">
        <v>955580</v>
      </c>
      <c r="V398">
        <v>955580</v>
      </c>
      <c r="W398" t="s">
        <v>1396</v>
      </c>
      <c r="X398" t="s">
        <v>1397</v>
      </c>
      <c r="Z398" t="b">
        <f t="shared" si="30"/>
        <v>1</v>
      </c>
      <c r="AA398" t="b">
        <f t="shared" si="31"/>
        <v>1</v>
      </c>
      <c r="AB398" t="b">
        <f t="shared" si="32"/>
        <v>1</v>
      </c>
      <c r="AC398" t="b">
        <f t="shared" si="33"/>
        <v>1</v>
      </c>
      <c r="AD398" t="b">
        <f t="shared" si="34"/>
        <v>1</v>
      </c>
    </row>
    <row r="399" spans="1:30" x14ac:dyDescent="0.2">
      <c r="A399">
        <v>402</v>
      </c>
      <c r="B399" t="s">
        <v>479</v>
      </c>
      <c r="C399" t="s">
        <v>1137</v>
      </c>
      <c r="D399" t="s">
        <v>1391</v>
      </c>
      <c r="E399">
        <v>831133</v>
      </c>
      <c r="F399">
        <v>831133</v>
      </c>
      <c r="G399" t="s">
        <v>1392</v>
      </c>
      <c r="H399" t="s">
        <v>1393</v>
      </c>
      <c r="I399">
        <v>480000</v>
      </c>
      <c r="J399">
        <v>480000</v>
      </c>
      <c r="K399" t="s">
        <v>1394</v>
      </c>
      <c r="L399" t="s">
        <v>1395</v>
      </c>
      <c r="M399">
        <v>890158</v>
      </c>
      <c r="N399">
        <v>890158</v>
      </c>
      <c r="O399" t="s">
        <v>1398</v>
      </c>
      <c r="P399" t="s">
        <v>1399</v>
      </c>
      <c r="Q399">
        <v>1023682</v>
      </c>
      <c r="R399">
        <v>1023682</v>
      </c>
      <c r="S399" t="s">
        <v>80</v>
      </c>
      <c r="T399" t="s">
        <v>81</v>
      </c>
      <c r="U399">
        <v>1098139</v>
      </c>
      <c r="V399">
        <v>1098139</v>
      </c>
      <c r="W399" t="s">
        <v>1396</v>
      </c>
      <c r="X399" t="s">
        <v>1397</v>
      </c>
      <c r="Z399" t="b">
        <f t="shared" si="30"/>
        <v>1</v>
      </c>
      <c r="AA399" t="b">
        <f t="shared" si="31"/>
        <v>1</v>
      </c>
      <c r="AB399" t="b">
        <f t="shared" si="32"/>
        <v>1</v>
      </c>
      <c r="AC399" t="b">
        <f t="shared" si="33"/>
        <v>1</v>
      </c>
      <c r="AD399" t="b">
        <f t="shared" si="34"/>
        <v>1</v>
      </c>
    </row>
    <row r="400" spans="1:30" x14ac:dyDescent="0.2">
      <c r="A400">
        <v>403</v>
      </c>
      <c r="B400" t="s">
        <v>480</v>
      </c>
      <c r="C400" t="s">
        <v>1138</v>
      </c>
      <c r="D400" t="s">
        <v>1391</v>
      </c>
      <c r="E400">
        <v>321727</v>
      </c>
      <c r="F400">
        <v>321727</v>
      </c>
      <c r="G400" t="s">
        <v>1392</v>
      </c>
      <c r="H400" t="s">
        <v>1393</v>
      </c>
      <c r="I400">
        <v>490000</v>
      </c>
      <c r="J400">
        <v>490000</v>
      </c>
      <c r="K400" t="s">
        <v>1394</v>
      </c>
      <c r="L400" t="s">
        <v>1395</v>
      </c>
      <c r="M400">
        <v>344575</v>
      </c>
      <c r="N400">
        <v>344575</v>
      </c>
      <c r="O400" t="s">
        <v>1398</v>
      </c>
      <c r="P400" t="s">
        <v>1399</v>
      </c>
      <c r="Q400">
        <v>396261</v>
      </c>
      <c r="R400">
        <v>396261</v>
      </c>
      <c r="S400" t="s">
        <v>80</v>
      </c>
      <c r="T400" t="s">
        <v>81</v>
      </c>
      <c r="U400">
        <v>389866</v>
      </c>
      <c r="V400">
        <v>389866</v>
      </c>
      <c r="W400" t="s">
        <v>1396</v>
      </c>
      <c r="X400" t="s">
        <v>1397</v>
      </c>
      <c r="Z400" t="b">
        <f t="shared" si="30"/>
        <v>1</v>
      </c>
      <c r="AA400" t="b">
        <f t="shared" si="31"/>
        <v>1</v>
      </c>
      <c r="AB400" t="b">
        <f t="shared" si="32"/>
        <v>1</v>
      </c>
      <c r="AC400" t="b">
        <f t="shared" si="33"/>
        <v>1</v>
      </c>
      <c r="AD400" t="b">
        <f t="shared" si="34"/>
        <v>1</v>
      </c>
    </row>
    <row r="401" spans="1:30" x14ac:dyDescent="0.2">
      <c r="A401">
        <v>404</v>
      </c>
      <c r="B401" t="s">
        <v>481</v>
      </c>
      <c r="C401" t="s">
        <v>1139</v>
      </c>
      <c r="D401" t="s">
        <v>1391</v>
      </c>
      <c r="E401">
        <v>378158</v>
      </c>
      <c r="F401">
        <v>378158</v>
      </c>
      <c r="G401" t="s">
        <v>1392</v>
      </c>
      <c r="H401" t="s">
        <v>1393</v>
      </c>
      <c r="I401">
        <v>500000</v>
      </c>
      <c r="J401">
        <v>500000</v>
      </c>
      <c r="K401" t="s">
        <v>1394</v>
      </c>
      <c r="L401" t="s">
        <v>1395</v>
      </c>
      <c r="M401">
        <v>405014</v>
      </c>
      <c r="N401">
        <v>405014</v>
      </c>
      <c r="O401" t="s">
        <v>1398</v>
      </c>
      <c r="P401" t="s">
        <v>1399</v>
      </c>
      <c r="Q401">
        <v>465766</v>
      </c>
      <c r="R401">
        <v>465766</v>
      </c>
      <c r="S401" t="s">
        <v>80</v>
      </c>
      <c r="T401" t="s">
        <v>81</v>
      </c>
      <c r="U401">
        <v>410000</v>
      </c>
      <c r="V401">
        <v>410000</v>
      </c>
      <c r="W401" t="s">
        <v>1396</v>
      </c>
      <c r="X401" t="s">
        <v>1397</v>
      </c>
      <c r="Z401" t="b">
        <f t="shared" si="30"/>
        <v>1</v>
      </c>
      <c r="AA401" t="b">
        <f t="shared" si="31"/>
        <v>1</v>
      </c>
      <c r="AB401" t="b">
        <f t="shared" si="32"/>
        <v>1</v>
      </c>
      <c r="AC401" t="b">
        <f t="shared" si="33"/>
        <v>1</v>
      </c>
      <c r="AD401" t="b">
        <f t="shared" si="34"/>
        <v>1</v>
      </c>
    </row>
    <row r="402" spans="1:30" x14ac:dyDescent="0.2">
      <c r="A402">
        <v>405</v>
      </c>
      <c r="B402" t="s">
        <v>482</v>
      </c>
      <c r="C402" t="s">
        <v>1140</v>
      </c>
      <c r="D402" t="s">
        <v>1391</v>
      </c>
      <c r="E402">
        <v>310901</v>
      </c>
      <c r="F402">
        <v>310901</v>
      </c>
      <c r="G402" t="s">
        <v>1392</v>
      </c>
      <c r="H402" t="s">
        <v>1393</v>
      </c>
      <c r="I402">
        <v>450000</v>
      </c>
      <c r="J402">
        <v>450000</v>
      </c>
      <c r="K402" t="s">
        <v>1394</v>
      </c>
      <c r="L402" t="s">
        <v>1395</v>
      </c>
      <c r="M402">
        <v>332980</v>
      </c>
      <c r="N402">
        <v>332980</v>
      </c>
      <c r="O402" t="s">
        <v>1398</v>
      </c>
      <c r="P402" t="s">
        <v>1399</v>
      </c>
      <c r="Q402">
        <v>382927</v>
      </c>
      <c r="R402">
        <v>382927</v>
      </c>
      <c r="S402" t="s">
        <v>80</v>
      </c>
      <c r="T402" t="s">
        <v>81</v>
      </c>
      <c r="U402">
        <v>339866</v>
      </c>
      <c r="V402">
        <v>339866</v>
      </c>
      <c r="W402" t="s">
        <v>1396</v>
      </c>
      <c r="X402" t="s">
        <v>1397</v>
      </c>
      <c r="Z402" t="b">
        <f t="shared" si="30"/>
        <v>1</v>
      </c>
      <c r="AA402" t="b">
        <f t="shared" si="31"/>
        <v>1</v>
      </c>
      <c r="AB402" t="b">
        <f t="shared" si="32"/>
        <v>1</v>
      </c>
      <c r="AC402" t="b">
        <f t="shared" si="33"/>
        <v>1</v>
      </c>
      <c r="AD402" t="b">
        <f t="shared" si="34"/>
        <v>1</v>
      </c>
    </row>
    <row r="403" spans="1:30" x14ac:dyDescent="0.2">
      <c r="A403">
        <v>406</v>
      </c>
      <c r="B403" t="s">
        <v>483</v>
      </c>
      <c r="C403" t="s">
        <v>1141</v>
      </c>
      <c r="D403" t="s">
        <v>1391</v>
      </c>
      <c r="E403">
        <v>617168</v>
      </c>
      <c r="F403">
        <v>617168</v>
      </c>
      <c r="G403" t="s">
        <v>1392</v>
      </c>
      <c r="H403" t="s">
        <v>1393</v>
      </c>
      <c r="I403">
        <v>650000</v>
      </c>
      <c r="J403">
        <v>650000</v>
      </c>
      <c r="K403" t="s">
        <v>1394</v>
      </c>
      <c r="L403" t="s">
        <v>1395</v>
      </c>
      <c r="M403">
        <v>660998</v>
      </c>
      <c r="N403">
        <v>660998</v>
      </c>
      <c r="O403" t="s">
        <v>1398</v>
      </c>
      <c r="P403" t="s">
        <v>1399</v>
      </c>
      <c r="Q403">
        <v>760148</v>
      </c>
      <c r="R403">
        <v>760148</v>
      </c>
      <c r="S403" t="s">
        <v>80</v>
      </c>
      <c r="T403" t="s">
        <v>81</v>
      </c>
      <c r="U403">
        <v>815437</v>
      </c>
      <c r="V403">
        <v>815437</v>
      </c>
      <c r="W403" t="s">
        <v>1396</v>
      </c>
      <c r="X403" t="s">
        <v>1397</v>
      </c>
      <c r="Z403" t="b">
        <f t="shared" si="30"/>
        <v>1</v>
      </c>
      <c r="AA403" t="b">
        <f t="shared" si="31"/>
        <v>1</v>
      </c>
      <c r="AB403" t="b">
        <f t="shared" si="32"/>
        <v>1</v>
      </c>
      <c r="AC403" t="b">
        <f t="shared" si="33"/>
        <v>1</v>
      </c>
      <c r="AD403" t="b">
        <f t="shared" si="34"/>
        <v>1</v>
      </c>
    </row>
    <row r="404" spans="1:30" x14ac:dyDescent="0.2">
      <c r="A404">
        <v>407</v>
      </c>
      <c r="B404" t="s">
        <v>484</v>
      </c>
      <c r="C404" t="s">
        <v>1142</v>
      </c>
      <c r="D404" t="s">
        <v>1391</v>
      </c>
      <c r="E404">
        <v>790567</v>
      </c>
      <c r="F404">
        <v>790567</v>
      </c>
      <c r="G404" t="s">
        <v>1392</v>
      </c>
      <c r="H404" t="s">
        <v>1393</v>
      </c>
      <c r="I404">
        <v>640000</v>
      </c>
      <c r="J404">
        <v>640000</v>
      </c>
      <c r="K404" t="s">
        <v>1394</v>
      </c>
      <c r="L404" t="s">
        <v>1395</v>
      </c>
      <c r="M404">
        <v>846712</v>
      </c>
      <c r="N404">
        <v>846712</v>
      </c>
      <c r="O404" t="s">
        <v>1398</v>
      </c>
      <c r="P404" t="s">
        <v>1399</v>
      </c>
      <c r="Q404">
        <v>973718</v>
      </c>
      <c r="R404">
        <v>973718</v>
      </c>
      <c r="S404" t="s">
        <v>80</v>
      </c>
      <c r="T404" t="s">
        <v>81</v>
      </c>
      <c r="U404">
        <v>875437</v>
      </c>
      <c r="V404">
        <v>875437</v>
      </c>
      <c r="W404" t="s">
        <v>1396</v>
      </c>
      <c r="X404" t="s">
        <v>1397</v>
      </c>
      <c r="Z404" t="b">
        <f t="shared" si="30"/>
        <v>1</v>
      </c>
      <c r="AA404" t="b">
        <f t="shared" si="31"/>
        <v>1</v>
      </c>
      <c r="AB404" t="b">
        <f t="shared" si="32"/>
        <v>1</v>
      </c>
      <c r="AC404" t="b">
        <f t="shared" si="33"/>
        <v>1</v>
      </c>
      <c r="AD404" t="b">
        <f t="shared" si="34"/>
        <v>1</v>
      </c>
    </row>
    <row r="405" spans="1:30" x14ac:dyDescent="0.2">
      <c r="A405">
        <v>408</v>
      </c>
      <c r="B405" t="s">
        <v>485</v>
      </c>
      <c r="C405" t="s">
        <v>1143</v>
      </c>
      <c r="D405" t="s">
        <v>1391</v>
      </c>
      <c r="E405">
        <v>124684</v>
      </c>
      <c r="F405">
        <v>124684</v>
      </c>
      <c r="G405" t="s">
        <v>1392</v>
      </c>
      <c r="H405" t="s">
        <v>1393</v>
      </c>
      <c r="I405">
        <v>480000</v>
      </c>
      <c r="J405">
        <v>480000</v>
      </c>
      <c r="K405" t="s">
        <v>1394</v>
      </c>
      <c r="L405" t="s">
        <v>1395</v>
      </c>
      <c r="M405">
        <v>133539</v>
      </c>
      <c r="N405">
        <v>133539</v>
      </c>
      <c r="O405" t="s">
        <v>1398</v>
      </c>
      <c r="P405" t="s">
        <v>1399</v>
      </c>
      <c r="Q405">
        <v>153570</v>
      </c>
      <c r="R405">
        <v>153570</v>
      </c>
      <c r="S405" t="s">
        <v>80</v>
      </c>
      <c r="T405" t="s">
        <v>81</v>
      </c>
      <c r="U405">
        <v>164739</v>
      </c>
      <c r="V405">
        <v>164739</v>
      </c>
      <c r="W405" t="s">
        <v>1396</v>
      </c>
      <c r="X405" t="s">
        <v>1397</v>
      </c>
      <c r="Z405" t="b">
        <f t="shared" si="30"/>
        <v>1</v>
      </c>
      <c r="AA405" t="b">
        <f t="shared" si="31"/>
        <v>1</v>
      </c>
      <c r="AB405" t="b">
        <f t="shared" si="32"/>
        <v>1</v>
      </c>
      <c r="AC405" t="b">
        <f t="shared" si="33"/>
        <v>1</v>
      </c>
      <c r="AD405" t="b">
        <f t="shared" si="34"/>
        <v>1</v>
      </c>
    </row>
    <row r="406" spans="1:30" x14ac:dyDescent="0.2">
      <c r="A406">
        <v>409</v>
      </c>
      <c r="B406" t="s">
        <v>486</v>
      </c>
      <c r="C406" t="s">
        <v>1144</v>
      </c>
      <c r="D406" t="s">
        <v>1391</v>
      </c>
      <c r="E406">
        <v>120539</v>
      </c>
      <c r="F406">
        <v>120539</v>
      </c>
      <c r="G406" t="s">
        <v>1392</v>
      </c>
      <c r="H406" t="s">
        <v>1393</v>
      </c>
      <c r="I406">
        <v>450000</v>
      </c>
      <c r="J406">
        <v>450000</v>
      </c>
      <c r="K406" t="s">
        <v>1394</v>
      </c>
      <c r="L406" t="s">
        <v>1395</v>
      </c>
      <c r="M406">
        <v>129100</v>
      </c>
      <c r="N406">
        <v>129100</v>
      </c>
      <c r="O406" t="s">
        <v>1398</v>
      </c>
      <c r="P406" t="s">
        <v>1399</v>
      </c>
      <c r="Q406">
        <v>148464</v>
      </c>
      <c r="R406">
        <v>148464</v>
      </c>
      <c r="S406" t="s">
        <v>80</v>
      </c>
      <c r="T406" t="s">
        <v>81</v>
      </c>
      <c r="U406">
        <v>159263</v>
      </c>
      <c r="V406">
        <v>159263</v>
      </c>
      <c r="W406" t="s">
        <v>1396</v>
      </c>
      <c r="X406" t="s">
        <v>1397</v>
      </c>
      <c r="Z406" t="b">
        <f t="shared" si="30"/>
        <v>1</v>
      </c>
      <c r="AA406" t="b">
        <f t="shared" si="31"/>
        <v>1</v>
      </c>
      <c r="AB406" t="b">
        <f t="shared" si="32"/>
        <v>1</v>
      </c>
      <c r="AC406" t="b">
        <f t="shared" si="33"/>
        <v>1</v>
      </c>
      <c r="AD406" t="b">
        <f t="shared" si="34"/>
        <v>1</v>
      </c>
    </row>
    <row r="407" spans="1:30" x14ac:dyDescent="0.2">
      <c r="A407">
        <v>410</v>
      </c>
      <c r="B407" t="s">
        <v>487</v>
      </c>
      <c r="C407" t="s">
        <v>1145</v>
      </c>
      <c r="D407" t="s">
        <v>1391</v>
      </c>
      <c r="E407">
        <v>257229</v>
      </c>
      <c r="F407">
        <v>257229</v>
      </c>
      <c r="G407" t="s">
        <v>1392</v>
      </c>
      <c r="H407" t="s">
        <v>1393</v>
      </c>
      <c r="I407">
        <v>650000</v>
      </c>
      <c r="J407">
        <v>650000</v>
      </c>
      <c r="K407" t="s">
        <v>1394</v>
      </c>
      <c r="L407" t="s">
        <v>1395</v>
      </c>
      <c r="M407">
        <v>275497</v>
      </c>
      <c r="N407">
        <v>275497</v>
      </c>
      <c r="O407" t="s">
        <v>1398</v>
      </c>
      <c r="P407" t="s">
        <v>1399</v>
      </c>
      <c r="Q407">
        <v>316822</v>
      </c>
      <c r="R407">
        <v>316822</v>
      </c>
      <c r="S407" t="s">
        <v>80</v>
      </c>
      <c r="T407" t="s">
        <v>81</v>
      </c>
      <c r="U407">
        <v>339866</v>
      </c>
      <c r="V407">
        <v>339866</v>
      </c>
      <c r="W407" t="s">
        <v>1396</v>
      </c>
      <c r="X407" t="s">
        <v>1397</v>
      </c>
      <c r="Z407" t="b">
        <f t="shared" si="30"/>
        <v>1</v>
      </c>
      <c r="AA407" t="b">
        <f t="shared" si="31"/>
        <v>1</v>
      </c>
      <c r="AB407" t="b">
        <f t="shared" si="32"/>
        <v>1</v>
      </c>
      <c r="AC407" t="b">
        <f t="shared" si="33"/>
        <v>1</v>
      </c>
      <c r="AD407" t="b">
        <f t="shared" si="34"/>
        <v>1</v>
      </c>
    </row>
    <row r="408" spans="1:30" x14ac:dyDescent="0.2">
      <c r="A408">
        <v>411</v>
      </c>
      <c r="B408" t="s">
        <v>488</v>
      </c>
      <c r="C408" t="s">
        <v>1146</v>
      </c>
      <c r="D408" t="s">
        <v>1391</v>
      </c>
      <c r="E408">
        <v>164267</v>
      </c>
      <c r="F408">
        <v>164267</v>
      </c>
      <c r="G408" t="s">
        <v>1392</v>
      </c>
      <c r="H408" t="s">
        <v>1393</v>
      </c>
      <c r="I408">
        <v>150000</v>
      </c>
      <c r="J408">
        <v>150000</v>
      </c>
      <c r="K408" t="s">
        <v>1394</v>
      </c>
      <c r="L408" t="s">
        <v>1395</v>
      </c>
      <c r="M408">
        <v>175933</v>
      </c>
      <c r="N408">
        <v>175933</v>
      </c>
      <c r="O408" t="s">
        <v>1398</v>
      </c>
      <c r="P408" t="s">
        <v>1399</v>
      </c>
      <c r="Q408">
        <v>202323</v>
      </c>
      <c r="R408">
        <v>202323</v>
      </c>
      <c r="S408" t="s">
        <v>80</v>
      </c>
      <c r="T408" t="s">
        <v>81</v>
      </c>
      <c r="U408">
        <v>217039</v>
      </c>
      <c r="V408">
        <v>217039</v>
      </c>
      <c r="W408" t="s">
        <v>1396</v>
      </c>
      <c r="X408" t="s">
        <v>1397</v>
      </c>
      <c r="Z408" t="b">
        <f t="shared" si="30"/>
        <v>1</v>
      </c>
      <c r="AA408" t="b">
        <f t="shared" si="31"/>
        <v>1</v>
      </c>
      <c r="AB408" t="b">
        <f t="shared" si="32"/>
        <v>1</v>
      </c>
      <c r="AC408" t="b">
        <f t="shared" si="33"/>
        <v>1</v>
      </c>
      <c r="AD408" t="b">
        <f t="shared" si="34"/>
        <v>1</v>
      </c>
    </row>
    <row r="409" spans="1:30" x14ac:dyDescent="0.2">
      <c r="A409">
        <v>412</v>
      </c>
      <c r="B409" t="s">
        <v>489</v>
      </c>
      <c r="C409" t="s">
        <v>1147</v>
      </c>
      <c r="D409" t="s">
        <v>1391</v>
      </c>
      <c r="E409">
        <v>16389</v>
      </c>
      <c r="F409">
        <v>16389</v>
      </c>
      <c r="G409" t="s">
        <v>1392</v>
      </c>
      <c r="H409" t="s">
        <v>1393</v>
      </c>
      <c r="I409">
        <v>100000</v>
      </c>
      <c r="J409">
        <v>100000</v>
      </c>
      <c r="K409" t="s">
        <v>1394</v>
      </c>
      <c r="L409" t="s">
        <v>1395</v>
      </c>
      <c r="M409">
        <v>17552</v>
      </c>
      <c r="N409">
        <v>17552</v>
      </c>
      <c r="O409" t="s">
        <v>1398</v>
      </c>
      <c r="P409" t="s">
        <v>1399</v>
      </c>
      <c r="Q409">
        <v>20185</v>
      </c>
      <c r="R409">
        <v>20185</v>
      </c>
      <c r="S409" t="s">
        <v>80</v>
      </c>
      <c r="T409" t="s">
        <v>81</v>
      </c>
      <c r="U409">
        <v>21654</v>
      </c>
      <c r="V409">
        <v>21654</v>
      </c>
      <c r="W409" t="s">
        <v>1396</v>
      </c>
      <c r="X409" t="s">
        <v>1397</v>
      </c>
      <c r="Z409" t="b">
        <f t="shared" si="30"/>
        <v>1</v>
      </c>
      <c r="AA409" t="b">
        <f t="shared" si="31"/>
        <v>1</v>
      </c>
      <c r="AB409" t="b">
        <f t="shared" si="32"/>
        <v>1</v>
      </c>
      <c r="AC409" t="b">
        <f t="shared" si="33"/>
        <v>1</v>
      </c>
      <c r="AD409" t="b">
        <f t="shared" si="34"/>
        <v>1</v>
      </c>
    </row>
    <row r="410" spans="1:30" x14ac:dyDescent="0.2">
      <c r="A410">
        <v>413</v>
      </c>
      <c r="B410" t="s">
        <v>490</v>
      </c>
      <c r="C410" t="s">
        <v>1148</v>
      </c>
      <c r="D410" t="s">
        <v>1391</v>
      </c>
      <c r="E410">
        <v>11435</v>
      </c>
      <c r="F410">
        <v>11435</v>
      </c>
      <c r="G410" t="s">
        <v>1392</v>
      </c>
      <c r="H410" t="s">
        <v>1393</v>
      </c>
      <c r="I410">
        <v>100000</v>
      </c>
      <c r="J410">
        <v>100000</v>
      </c>
      <c r="K410" t="s">
        <v>1394</v>
      </c>
      <c r="L410" t="s">
        <v>1395</v>
      </c>
      <c r="M410">
        <v>12247</v>
      </c>
      <c r="N410">
        <v>12247</v>
      </c>
      <c r="O410" t="s">
        <v>1398</v>
      </c>
      <c r="P410" t="s">
        <v>1399</v>
      </c>
      <c r="Q410">
        <v>14084</v>
      </c>
      <c r="R410">
        <v>14084</v>
      </c>
      <c r="S410" t="s">
        <v>80</v>
      </c>
      <c r="T410" t="s">
        <v>81</v>
      </c>
      <c r="U410">
        <v>15108</v>
      </c>
      <c r="V410">
        <v>15108</v>
      </c>
      <c r="W410" t="s">
        <v>1396</v>
      </c>
      <c r="X410" t="s">
        <v>1397</v>
      </c>
      <c r="Z410" t="b">
        <f t="shared" si="30"/>
        <v>1</v>
      </c>
      <c r="AA410" t="b">
        <f t="shared" si="31"/>
        <v>1</v>
      </c>
      <c r="AB410" t="b">
        <f t="shared" si="32"/>
        <v>1</v>
      </c>
      <c r="AC410" t="b">
        <f t="shared" si="33"/>
        <v>1</v>
      </c>
      <c r="AD410" t="b">
        <f t="shared" si="34"/>
        <v>1</v>
      </c>
    </row>
    <row r="411" spans="1:30" x14ac:dyDescent="0.2">
      <c r="A411">
        <v>414</v>
      </c>
      <c r="B411" t="s">
        <v>491</v>
      </c>
      <c r="C411" t="s">
        <v>1149</v>
      </c>
      <c r="D411" t="s">
        <v>1391</v>
      </c>
      <c r="E411">
        <v>14349</v>
      </c>
      <c r="F411">
        <v>14349</v>
      </c>
      <c r="G411" t="s">
        <v>1392</v>
      </c>
      <c r="H411" t="s">
        <v>1393</v>
      </c>
      <c r="I411">
        <v>90000</v>
      </c>
      <c r="J411">
        <v>90000</v>
      </c>
      <c r="K411" t="s">
        <v>1394</v>
      </c>
      <c r="L411" t="s">
        <v>1395</v>
      </c>
      <c r="M411">
        <v>15368</v>
      </c>
      <c r="N411">
        <v>15368</v>
      </c>
      <c r="O411" t="s">
        <v>1398</v>
      </c>
      <c r="P411" t="s">
        <v>1399</v>
      </c>
      <c r="Q411">
        <v>17674</v>
      </c>
      <c r="R411">
        <v>17674</v>
      </c>
      <c r="S411" t="s">
        <v>80</v>
      </c>
      <c r="T411" t="s">
        <v>81</v>
      </c>
      <c r="U411">
        <v>18959</v>
      </c>
      <c r="V411">
        <v>18959</v>
      </c>
      <c r="W411" t="s">
        <v>1396</v>
      </c>
      <c r="X411" t="s">
        <v>1397</v>
      </c>
      <c r="Z411" t="b">
        <f t="shared" si="30"/>
        <v>1</v>
      </c>
      <c r="AA411" t="b">
        <f t="shared" si="31"/>
        <v>1</v>
      </c>
      <c r="AB411" t="b">
        <f t="shared" si="32"/>
        <v>1</v>
      </c>
      <c r="AC411" t="b">
        <f t="shared" si="33"/>
        <v>1</v>
      </c>
      <c r="AD411" t="b">
        <f t="shared" si="34"/>
        <v>1</v>
      </c>
    </row>
    <row r="412" spans="1:30" x14ac:dyDescent="0.2">
      <c r="A412">
        <v>415</v>
      </c>
      <c r="B412" t="s">
        <v>492</v>
      </c>
      <c r="C412" t="s">
        <v>1150</v>
      </c>
      <c r="D412" t="s">
        <v>1391</v>
      </c>
      <c r="E412">
        <v>8559</v>
      </c>
      <c r="F412">
        <v>8559</v>
      </c>
      <c r="G412" t="s">
        <v>1392</v>
      </c>
      <c r="H412" t="s">
        <v>1393</v>
      </c>
      <c r="I412">
        <v>90000</v>
      </c>
      <c r="J412">
        <v>90000</v>
      </c>
      <c r="K412" t="s">
        <v>1394</v>
      </c>
      <c r="L412" t="s">
        <v>1395</v>
      </c>
      <c r="M412">
        <v>9167</v>
      </c>
      <c r="N412">
        <v>9167</v>
      </c>
      <c r="O412" t="s">
        <v>1398</v>
      </c>
      <c r="P412" t="s">
        <v>1399</v>
      </c>
      <c r="Q412">
        <v>10542</v>
      </c>
      <c r="R412">
        <v>10542</v>
      </c>
      <c r="S412" t="s">
        <v>80</v>
      </c>
      <c r="T412" t="s">
        <v>81</v>
      </c>
      <c r="U412">
        <v>11309</v>
      </c>
      <c r="V412">
        <v>11309</v>
      </c>
      <c r="W412" t="s">
        <v>1396</v>
      </c>
      <c r="X412" t="s">
        <v>1397</v>
      </c>
      <c r="Z412" t="b">
        <f t="shared" si="30"/>
        <v>1</v>
      </c>
      <c r="AA412" t="b">
        <f t="shared" si="31"/>
        <v>1</v>
      </c>
      <c r="AB412" t="b">
        <f t="shared" si="32"/>
        <v>1</v>
      </c>
      <c r="AC412" t="b">
        <f t="shared" si="33"/>
        <v>1</v>
      </c>
      <c r="AD412" t="b">
        <f t="shared" si="34"/>
        <v>1</v>
      </c>
    </row>
    <row r="413" spans="1:30" x14ac:dyDescent="0.2">
      <c r="A413">
        <v>416</v>
      </c>
      <c r="B413" t="s">
        <v>493</v>
      </c>
      <c r="C413" t="s">
        <v>1151</v>
      </c>
      <c r="D413" t="s">
        <v>1391</v>
      </c>
      <c r="E413">
        <v>4759</v>
      </c>
      <c r="F413">
        <v>4759</v>
      </c>
      <c r="G413" t="s">
        <v>1392</v>
      </c>
      <c r="H413" t="s">
        <v>1393</v>
      </c>
      <c r="I413">
        <v>80000</v>
      </c>
      <c r="J413">
        <v>80000</v>
      </c>
      <c r="K413" t="s">
        <v>1394</v>
      </c>
      <c r="L413" t="s">
        <v>1395</v>
      </c>
      <c r="M413">
        <v>5096</v>
      </c>
      <c r="N413">
        <v>5096</v>
      </c>
      <c r="O413" t="s">
        <v>1398</v>
      </c>
      <c r="P413" t="s">
        <v>1399</v>
      </c>
      <c r="Q413">
        <v>5861</v>
      </c>
      <c r="R413">
        <v>5861</v>
      </c>
      <c r="S413" t="s">
        <v>80</v>
      </c>
      <c r="T413" t="s">
        <v>81</v>
      </c>
      <c r="U413">
        <v>6287</v>
      </c>
      <c r="V413">
        <v>6287</v>
      </c>
      <c r="W413" t="s">
        <v>1396</v>
      </c>
      <c r="X413" t="s">
        <v>1397</v>
      </c>
      <c r="Z413" t="b">
        <f t="shared" si="30"/>
        <v>1</v>
      </c>
      <c r="AA413" t="b">
        <f t="shared" si="31"/>
        <v>1</v>
      </c>
      <c r="AB413" t="b">
        <f t="shared" si="32"/>
        <v>1</v>
      </c>
      <c r="AC413" t="b">
        <f t="shared" si="33"/>
        <v>1</v>
      </c>
      <c r="AD413" t="b">
        <f t="shared" si="34"/>
        <v>1</v>
      </c>
    </row>
    <row r="414" spans="1:30" x14ac:dyDescent="0.2">
      <c r="A414">
        <v>417</v>
      </c>
      <c r="B414" t="s">
        <v>494</v>
      </c>
      <c r="C414" t="s">
        <v>1152</v>
      </c>
      <c r="D414" t="s">
        <v>1391</v>
      </c>
      <c r="E414">
        <v>9547</v>
      </c>
      <c r="F414">
        <v>9547</v>
      </c>
      <c r="G414" t="s">
        <v>1392</v>
      </c>
      <c r="H414" t="s">
        <v>1393</v>
      </c>
      <c r="I414">
        <v>80000</v>
      </c>
      <c r="J414">
        <v>80000</v>
      </c>
      <c r="K414" t="s">
        <v>1394</v>
      </c>
      <c r="L414" t="s">
        <v>1395</v>
      </c>
      <c r="M414">
        <v>10225</v>
      </c>
      <c r="N414">
        <v>10225</v>
      </c>
      <c r="O414" t="s">
        <v>1398</v>
      </c>
      <c r="P414" t="s">
        <v>1399</v>
      </c>
      <c r="Q414">
        <v>11759</v>
      </c>
      <c r="R414">
        <v>11759</v>
      </c>
      <c r="S414" t="s">
        <v>80</v>
      </c>
      <c r="T414" t="s">
        <v>81</v>
      </c>
      <c r="U414">
        <v>12614</v>
      </c>
      <c r="V414">
        <v>12614</v>
      </c>
      <c r="W414" t="s">
        <v>1396</v>
      </c>
      <c r="X414" t="s">
        <v>1397</v>
      </c>
      <c r="Z414" t="b">
        <f t="shared" si="30"/>
        <v>1</v>
      </c>
      <c r="AA414" t="b">
        <f t="shared" si="31"/>
        <v>1</v>
      </c>
      <c r="AB414" t="b">
        <f t="shared" si="32"/>
        <v>1</v>
      </c>
      <c r="AC414" t="b">
        <f t="shared" si="33"/>
        <v>1</v>
      </c>
      <c r="AD414" t="b">
        <f t="shared" si="34"/>
        <v>1</v>
      </c>
    </row>
    <row r="415" spans="1:30" x14ac:dyDescent="0.2">
      <c r="A415">
        <v>418</v>
      </c>
      <c r="B415" t="s">
        <v>495</v>
      </c>
      <c r="C415" t="s">
        <v>1153</v>
      </c>
      <c r="D415" t="s">
        <v>1391</v>
      </c>
      <c r="E415">
        <v>4444</v>
      </c>
      <c r="F415">
        <v>4444</v>
      </c>
      <c r="G415" t="s">
        <v>1392</v>
      </c>
      <c r="H415" t="s">
        <v>1393</v>
      </c>
      <c r="I415">
        <v>70000</v>
      </c>
      <c r="J415">
        <v>70000</v>
      </c>
      <c r="K415" t="s">
        <v>1394</v>
      </c>
      <c r="L415" t="s">
        <v>1395</v>
      </c>
      <c r="M415">
        <v>4760</v>
      </c>
      <c r="N415">
        <v>4760</v>
      </c>
      <c r="O415" t="s">
        <v>1398</v>
      </c>
      <c r="P415" t="s">
        <v>1399</v>
      </c>
      <c r="Q415">
        <v>5474</v>
      </c>
      <c r="R415">
        <v>5474</v>
      </c>
      <c r="S415" t="s">
        <v>80</v>
      </c>
      <c r="T415" t="s">
        <v>81</v>
      </c>
      <c r="U415">
        <v>5872</v>
      </c>
      <c r="V415">
        <v>5872</v>
      </c>
      <c r="W415" t="s">
        <v>1396</v>
      </c>
      <c r="X415" t="s">
        <v>1397</v>
      </c>
      <c r="Z415" t="b">
        <f t="shared" si="30"/>
        <v>1</v>
      </c>
      <c r="AA415" t="b">
        <f t="shared" si="31"/>
        <v>1</v>
      </c>
      <c r="AB415" t="b">
        <f t="shared" si="32"/>
        <v>1</v>
      </c>
      <c r="AC415" t="b">
        <f t="shared" si="33"/>
        <v>1</v>
      </c>
      <c r="AD415" t="b">
        <f t="shared" si="34"/>
        <v>1</v>
      </c>
    </row>
    <row r="416" spans="1:30" x14ac:dyDescent="0.2">
      <c r="A416">
        <v>419</v>
      </c>
      <c r="B416" t="s">
        <v>496</v>
      </c>
      <c r="C416" t="s">
        <v>1154</v>
      </c>
      <c r="D416" t="s">
        <v>1391</v>
      </c>
      <c r="E416">
        <v>10732</v>
      </c>
      <c r="F416">
        <v>10732</v>
      </c>
      <c r="G416" t="s">
        <v>1392</v>
      </c>
      <c r="H416" t="s">
        <v>1393</v>
      </c>
      <c r="I416">
        <v>70000</v>
      </c>
      <c r="J416">
        <v>70000</v>
      </c>
      <c r="K416" t="s">
        <v>1394</v>
      </c>
      <c r="L416" t="s">
        <v>1395</v>
      </c>
      <c r="M416">
        <v>11494</v>
      </c>
      <c r="N416">
        <v>11494</v>
      </c>
      <c r="O416" t="s">
        <v>1398</v>
      </c>
      <c r="P416" t="s">
        <v>1399</v>
      </c>
      <c r="Q416">
        <v>13218</v>
      </c>
      <c r="R416">
        <v>13218</v>
      </c>
      <c r="S416" t="s">
        <v>80</v>
      </c>
      <c r="T416" t="s">
        <v>81</v>
      </c>
      <c r="U416">
        <v>14179</v>
      </c>
      <c r="V416">
        <v>14179</v>
      </c>
      <c r="W416" t="s">
        <v>1396</v>
      </c>
      <c r="X416" t="s">
        <v>1397</v>
      </c>
      <c r="Z416" t="b">
        <f t="shared" si="30"/>
        <v>1</v>
      </c>
      <c r="AA416" t="b">
        <f t="shared" si="31"/>
        <v>1</v>
      </c>
      <c r="AB416" t="b">
        <f t="shared" si="32"/>
        <v>1</v>
      </c>
      <c r="AC416" t="b">
        <f t="shared" si="33"/>
        <v>1</v>
      </c>
      <c r="AD416" t="b">
        <f t="shared" si="34"/>
        <v>1</v>
      </c>
    </row>
    <row r="417" spans="1:30" x14ac:dyDescent="0.2">
      <c r="A417">
        <v>420</v>
      </c>
      <c r="B417" t="s">
        <v>497</v>
      </c>
      <c r="C417" t="s">
        <v>1155</v>
      </c>
      <c r="D417" t="s">
        <v>1391</v>
      </c>
      <c r="E417">
        <v>15050</v>
      </c>
      <c r="F417">
        <v>15050</v>
      </c>
      <c r="G417" t="s">
        <v>1392</v>
      </c>
      <c r="H417" t="s">
        <v>1393</v>
      </c>
      <c r="I417">
        <v>95000</v>
      </c>
      <c r="J417">
        <v>95000</v>
      </c>
      <c r="K417" t="s">
        <v>1394</v>
      </c>
      <c r="L417" t="s">
        <v>1395</v>
      </c>
      <c r="M417">
        <v>16119</v>
      </c>
      <c r="N417">
        <v>16119</v>
      </c>
      <c r="O417" t="s">
        <v>1398</v>
      </c>
      <c r="P417" t="s">
        <v>1399</v>
      </c>
      <c r="Q417">
        <v>18537</v>
      </c>
      <c r="R417">
        <v>18537</v>
      </c>
      <c r="S417" t="s">
        <v>80</v>
      </c>
      <c r="T417" t="s">
        <v>81</v>
      </c>
      <c r="U417">
        <v>19885</v>
      </c>
      <c r="V417">
        <v>19885</v>
      </c>
      <c r="W417" t="s">
        <v>1396</v>
      </c>
      <c r="X417" t="s">
        <v>1397</v>
      </c>
      <c r="Z417" t="b">
        <f t="shared" si="30"/>
        <v>1</v>
      </c>
      <c r="AA417" t="b">
        <f t="shared" si="31"/>
        <v>1</v>
      </c>
      <c r="AB417" t="b">
        <f t="shared" si="32"/>
        <v>1</v>
      </c>
      <c r="AC417" t="b">
        <f t="shared" si="33"/>
        <v>1</v>
      </c>
      <c r="AD417" t="b">
        <f t="shared" si="34"/>
        <v>1</v>
      </c>
    </row>
    <row r="418" spans="1:30" x14ac:dyDescent="0.2">
      <c r="A418">
        <v>421</v>
      </c>
      <c r="B418" t="s">
        <v>498</v>
      </c>
      <c r="C418" t="s">
        <v>1156</v>
      </c>
      <c r="D418" t="s">
        <v>1391</v>
      </c>
      <c r="E418">
        <v>9003</v>
      </c>
      <c r="F418">
        <v>9003</v>
      </c>
      <c r="G418" t="s">
        <v>1392</v>
      </c>
      <c r="H418" t="s">
        <v>1393</v>
      </c>
      <c r="I418">
        <v>95000</v>
      </c>
      <c r="J418">
        <v>95000</v>
      </c>
      <c r="K418" t="s">
        <v>1394</v>
      </c>
      <c r="L418" t="s">
        <v>1395</v>
      </c>
      <c r="M418">
        <v>9643</v>
      </c>
      <c r="N418">
        <v>9643</v>
      </c>
      <c r="O418" t="s">
        <v>1398</v>
      </c>
      <c r="P418" t="s">
        <v>1399</v>
      </c>
      <c r="Q418">
        <v>11089</v>
      </c>
      <c r="R418">
        <v>11089</v>
      </c>
      <c r="S418" t="s">
        <v>80</v>
      </c>
      <c r="T418" t="s">
        <v>81</v>
      </c>
      <c r="U418">
        <v>11896</v>
      </c>
      <c r="V418">
        <v>11896</v>
      </c>
      <c r="W418" t="s">
        <v>1396</v>
      </c>
      <c r="X418" t="s">
        <v>1397</v>
      </c>
      <c r="Z418" t="b">
        <f t="shared" si="30"/>
        <v>1</v>
      </c>
      <c r="AA418" t="b">
        <f t="shared" si="31"/>
        <v>1</v>
      </c>
      <c r="AB418" t="b">
        <f t="shared" si="32"/>
        <v>1</v>
      </c>
      <c r="AC418" t="b">
        <f t="shared" si="33"/>
        <v>1</v>
      </c>
      <c r="AD418" t="b">
        <f t="shared" si="34"/>
        <v>1</v>
      </c>
    </row>
    <row r="419" spans="1:30" x14ac:dyDescent="0.2">
      <c r="A419">
        <v>422</v>
      </c>
      <c r="B419" t="s">
        <v>499</v>
      </c>
      <c r="C419" t="s">
        <v>1157</v>
      </c>
      <c r="D419" t="s">
        <v>1391</v>
      </c>
      <c r="E419">
        <v>21945</v>
      </c>
      <c r="F419">
        <v>21945</v>
      </c>
      <c r="G419" t="s">
        <v>1392</v>
      </c>
      <c r="H419" t="s">
        <v>1393</v>
      </c>
      <c r="I419">
        <v>150000</v>
      </c>
      <c r="J419">
        <v>150000</v>
      </c>
      <c r="K419" t="s">
        <v>1394</v>
      </c>
      <c r="L419" t="s">
        <v>1395</v>
      </c>
      <c r="M419">
        <v>23503</v>
      </c>
      <c r="N419">
        <v>23503</v>
      </c>
      <c r="O419" t="s">
        <v>1398</v>
      </c>
      <c r="P419" t="s">
        <v>1399</v>
      </c>
      <c r="Q419">
        <v>27029</v>
      </c>
      <c r="R419">
        <v>27029</v>
      </c>
      <c r="S419" t="s">
        <v>80</v>
      </c>
      <c r="T419" t="s">
        <v>81</v>
      </c>
      <c r="U419">
        <v>28995</v>
      </c>
      <c r="V419">
        <v>28995</v>
      </c>
      <c r="W419" t="s">
        <v>1396</v>
      </c>
      <c r="X419" t="s">
        <v>1397</v>
      </c>
      <c r="Z419" t="b">
        <f t="shared" si="30"/>
        <v>1</v>
      </c>
      <c r="AA419" t="b">
        <f t="shared" si="31"/>
        <v>1</v>
      </c>
      <c r="AB419" t="b">
        <f t="shared" si="32"/>
        <v>1</v>
      </c>
      <c r="AC419" t="b">
        <f t="shared" si="33"/>
        <v>1</v>
      </c>
      <c r="AD419" t="b">
        <f t="shared" si="34"/>
        <v>1</v>
      </c>
    </row>
    <row r="420" spans="1:30" x14ac:dyDescent="0.2">
      <c r="A420">
        <v>423</v>
      </c>
      <c r="B420" t="s">
        <v>500</v>
      </c>
      <c r="C420" t="s">
        <v>1158</v>
      </c>
      <c r="D420" t="s">
        <v>1391</v>
      </c>
      <c r="E420">
        <v>21266</v>
      </c>
      <c r="F420">
        <v>21266</v>
      </c>
      <c r="G420" t="s">
        <v>1392</v>
      </c>
      <c r="H420" t="s">
        <v>1393</v>
      </c>
      <c r="I420">
        <v>150000</v>
      </c>
      <c r="J420">
        <v>150000</v>
      </c>
      <c r="K420" t="s">
        <v>1394</v>
      </c>
      <c r="L420" t="s">
        <v>1395</v>
      </c>
      <c r="M420">
        <v>22776</v>
      </c>
      <c r="N420">
        <v>22776</v>
      </c>
      <c r="O420" t="s">
        <v>1398</v>
      </c>
      <c r="P420" t="s">
        <v>1399</v>
      </c>
      <c r="Q420">
        <v>26192</v>
      </c>
      <c r="R420">
        <v>26192</v>
      </c>
      <c r="S420" t="s">
        <v>80</v>
      </c>
      <c r="T420" t="s">
        <v>81</v>
      </c>
      <c r="U420">
        <v>28097</v>
      </c>
      <c r="V420">
        <v>28097</v>
      </c>
      <c r="W420" t="s">
        <v>1396</v>
      </c>
      <c r="X420" t="s">
        <v>1397</v>
      </c>
      <c r="Z420" t="b">
        <f t="shared" si="30"/>
        <v>1</v>
      </c>
      <c r="AA420" t="b">
        <f t="shared" si="31"/>
        <v>1</v>
      </c>
      <c r="AB420" t="b">
        <f t="shared" si="32"/>
        <v>1</v>
      </c>
      <c r="AC420" t="b">
        <f t="shared" si="33"/>
        <v>1</v>
      </c>
      <c r="AD420" t="b">
        <f t="shared" si="34"/>
        <v>1</v>
      </c>
    </row>
    <row r="421" spans="1:30" x14ac:dyDescent="0.2">
      <c r="A421">
        <v>424</v>
      </c>
      <c r="B421" t="s">
        <v>501</v>
      </c>
      <c r="C421" t="s">
        <v>1159</v>
      </c>
      <c r="D421" t="s">
        <v>1391</v>
      </c>
      <c r="E421">
        <v>23186</v>
      </c>
      <c r="F421">
        <v>23186</v>
      </c>
      <c r="G421" t="s">
        <v>1392</v>
      </c>
      <c r="H421" t="s">
        <v>1393</v>
      </c>
      <c r="I421">
        <v>200000</v>
      </c>
      <c r="J421">
        <v>200000</v>
      </c>
      <c r="K421" t="s">
        <v>1394</v>
      </c>
      <c r="L421" t="s">
        <v>1395</v>
      </c>
      <c r="M421">
        <v>24833</v>
      </c>
      <c r="N421">
        <v>24833</v>
      </c>
      <c r="O421" t="s">
        <v>1398</v>
      </c>
      <c r="P421" t="s">
        <v>1399</v>
      </c>
      <c r="Q421">
        <v>28558</v>
      </c>
      <c r="R421">
        <v>28558</v>
      </c>
      <c r="S421" t="s">
        <v>80</v>
      </c>
      <c r="T421" t="s">
        <v>81</v>
      </c>
      <c r="U421">
        <v>30635</v>
      </c>
      <c r="V421">
        <v>30635</v>
      </c>
      <c r="W421" t="s">
        <v>1396</v>
      </c>
      <c r="X421" t="s">
        <v>1397</v>
      </c>
      <c r="Z421" t="b">
        <f t="shared" si="30"/>
        <v>1</v>
      </c>
      <c r="AA421" t="b">
        <f t="shared" si="31"/>
        <v>1</v>
      </c>
      <c r="AB421" t="b">
        <f t="shared" si="32"/>
        <v>1</v>
      </c>
      <c r="AC421" t="b">
        <f t="shared" si="33"/>
        <v>1</v>
      </c>
      <c r="AD421" t="b">
        <f t="shared" si="34"/>
        <v>1</v>
      </c>
    </row>
    <row r="422" spans="1:30" x14ac:dyDescent="0.2">
      <c r="A422">
        <v>425</v>
      </c>
      <c r="B422" t="s">
        <v>502</v>
      </c>
      <c r="C422" t="s">
        <v>1160</v>
      </c>
      <c r="D422" t="s">
        <v>1391</v>
      </c>
      <c r="E422">
        <v>29969</v>
      </c>
      <c r="F422">
        <v>29969</v>
      </c>
      <c r="G422" t="s">
        <v>1392</v>
      </c>
      <c r="H422" t="s">
        <v>1393</v>
      </c>
      <c r="I422">
        <v>200000</v>
      </c>
      <c r="J422">
        <v>200000</v>
      </c>
      <c r="K422" t="s">
        <v>1394</v>
      </c>
      <c r="L422" t="s">
        <v>1395</v>
      </c>
      <c r="M422">
        <v>32098</v>
      </c>
      <c r="N422">
        <v>32098</v>
      </c>
      <c r="O422" t="s">
        <v>1398</v>
      </c>
      <c r="P422" t="s">
        <v>1399</v>
      </c>
      <c r="Q422">
        <v>36913</v>
      </c>
      <c r="R422">
        <v>36913</v>
      </c>
      <c r="S422" t="s">
        <v>80</v>
      </c>
      <c r="T422" t="s">
        <v>81</v>
      </c>
      <c r="U422">
        <v>39598</v>
      </c>
      <c r="V422">
        <v>39598</v>
      </c>
      <c r="W422" t="s">
        <v>1396</v>
      </c>
      <c r="X422" t="s">
        <v>1397</v>
      </c>
      <c r="Z422" t="b">
        <f t="shared" si="30"/>
        <v>1</v>
      </c>
      <c r="AA422" t="b">
        <f t="shared" si="31"/>
        <v>1</v>
      </c>
      <c r="AB422" t="b">
        <f t="shared" si="32"/>
        <v>1</v>
      </c>
      <c r="AC422" t="b">
        <f t="shared" si="33"/>
        <v>1</v>
      </c>
      <c r="AD422" t="b">
        <f t="shared" si="34"/>
        <v>1</v>
      </c>
    </row>
    <row r="423" spans="1:30" x14ac:dyDescent="0.2">
      <c r="A423">
        <v>426</v>
      </c>
      <c r="B423" t="s">
        <v>503</v>
      </c>
      <c r="C423" t="s">
        <v>1161</v>
      </c>
      <c r="D423" t="s">
        <v>1391</v>
      </c>
      <c r="E423">
        <v>36078</v>
      </c>
      <c r="F423">
        <v>36078</v>
      </c>
      <c r="G423" t="s">
        <v>1392</v>
      </c>
      <c r="H423" t="s">
        <v>1393</v>
      </c>
      <c r="I423">
        <v>220000</v>
      </c>
      <c r="J423">
        <v>220000</v>
      </c>
      <c r="K423" t="s">
        <v>1394</v>
      </c>
      <c r="L423" t="s">
        <v>1395</v>
      </c>
      <c r="M423">
        <v>38640</v>
      </c>
      <c r="N423">
        <v>38640</v>
      </c>
      <c r="O423" t="s">
        <v>1398</v>
      </c>
      <c r="P423" t="s">
        <v>1399</v>
      </c>
      <c r="Q423">
        <v>44436</v>
      </c>
      <c r="R423">
        <v>44436</v>
      </c>
      <c r="S423" t="s">
        <v>80</v>
      </c>
      <c r="T423" t="s">
        <v>81</v>
      </c>
      <c r="U423">
        <v>47668</v>
      </c>
      <c r="V423">
        <v>47668</v>
      </c>
      <c r="W423" t="s">
        <v>1396</v>
      </c>
      <c r="X423" t="s">
        <v>1397</v>
      </c>
      <c r="Z423" t="b">
        <f t="shared" si="30"/>
        <v>1</v>
      </c>
      <c r="AA423" t="b">
        <f t="shared" si="31"/>
        <v>1</v>
      </c>
      <c r="AB423" t="b">
        <f t="shared" si="32"/>
        <v>1</v>
      </c>
      <c r="AC423" t="b">
        <f t="shared" si="33"/>
        <v>1</v>
      </c>
      <c r="AD423" t="b">
        <f t="shared" si="34"/>
        <v>1</v>
      </c>
    </row>
    <row r="424" spans="1:30" x14ac:dyDescent="0.2">
      <c r="A424">
        <v>427</v>
      </c>
      <c r="B424" t="s">
        <v>504</v>
      </c>
      <c r="C424" t="s">
        <v>1162</v>
      </c>
      <c r="D424" t="s">
        <v>1391</v>
      </c>
      <c r="E424">
        <v>42836</v>
      </c>
      <c r="F424">
        <v>42836</v>
      </c>
      <c r="G424" t="s">
        <v>1392</v>
      </c>
      <c r="H424" t="s">
        <v>1393</v>
      </c>
      <c r="I424">
        <v>220000</v>
      </c>
      <c r="J424">
        <v>220000</v>
      </c>
      <c r="K424" t="s">
        <v>1394</v>
      </c>
      <c r="L424" t="s">
        <v>1395</v>
      </c>
      <c r="M424">
        <v>45878</v>
      </c>
      <c r="N424">
        <v>45878</v>
      </c>
      <c r="O424" t="s">
        <v>1398</v>
      </c>
      <c r="P424" t="s">
        <v>1399</v>
      </c>
      <c r="Q424">
        <v>52759</v>
      </c>
      <c r="R424">
        <v>52759</v>
      </c>
      <c r="S424" t="s">
        <v>80</v>
      </c>
      <c r="T424" t="s">
        <v>81</v>
      </c>
      <c r="U424">
        <v>56597</v>
      </c>
      <c r="V424">
        <v>56597</v>
      </c>
      <c r="W424" t="s">
        <v>1396</v>
      </c>
      <c r="X424" t="s">
        <v>1397</v>
      </c>
      <c r="Z424" t="b">
        <f t="shared" si="30"/>
        <v>1</v>
      </c>
      <c r="AA424" t="b">
        <f t="shared" si="31"/>
        <v>1</v>
      </c>
      <c r="AB424" t="b">
        <f t="shared" si="32"/>
        <v>1</v>
      </c>
      <c r="AC424" t="b">
        <f t="shared" si="33"/>
        <v>1</v>
      </c>
      <c r="AD424" t="b">
        <f t="shared" si="34"/>
        <v>1</v>
      </c>
    </row>
    <row r="425" spans="1:30" x14ac:dyDescent="0.2">
      <c r="A425">
        <v>428</v>
      </c>
      <c r="B425" t="s">
        <v>505</v>
      </c>
      <c r="C425" t="s">
        <v>1163</v>
      </c>
      <c r="D425" t="s">
        <v>1391</v>
      </c>
      <c r="E425">
        <v>9819</v>
      </c>
      <c r="F425">
        <v>9819</v>
      </c>
      <c r="G425" t="s">
        <v>1392</v>
      </c>
      <c r="H425" t="s">
        <v>1393</v>
      </c>
      <c r="I425">
        <v>90000</v>
      </c>
      <c r="J425">
        <v>90000</v>
      </c>
      <c r="K425" t="s">
        <v>1394</v>
      </c>
      <c r="L425" t="s">
        <v>1395</v>
      </c>
      <c r="M425">
        <v>10517</v>
      </c>
      <c r="N425">
        <v>10517</v>
      </c>
      <c r="O425" t="s">
        <v>1398</v>
      </c>
      <c r="P425" t="s">
        <v>1399</v>
      </c>
      <c r="Q425">
        <v>12094</v>
      </c>
      <c r="R425">
        <v>12094</v>
      </c>
      <c r="S425" t="s">
        <v>80</v>
      </c>
      <c r="T425" t="s">
        <v>81</v>
      </c>
      <c r="U425">
        <v>12974</v>
      </c>
      <c r="V425">
        <v>12974</v>
      </c>
      <c r="W425" t="s">
        <v>1396</v>
      </c>
      <c r="X425" t="s">
        <v>1397</v>
      </c>
      <c r="Z425" t="b">
        <f t="shared" si="30"/>
        <v>1</v>
      </c>
      <c r="AA425" t="b">
        <f t="shared" si="31"/>
        <v>1</v>
      </c>
      <c r="AB425" t="b">
        <f t="shared" si="32"/>
        <v>1</v>
      </c>
      <c r="AC425" t="b">
        <f t="shared" si="33"/>
        <v>1</v>
      </c>
      <c r="AD425" t="b">
        <f t="shared" si="34"/>
        <v>1</v>
      </c>
    </row>
    <row r="426" spans="1:30" x14ac:dyDescent="0.2">
      <c r="A426">
        <v>429</v>
      </c>
      <c r="B426" t="s">
        <v>506</v>
      </c>
      <c r="C426" t="s">
        <v>1164</v>
      </c>
      <c r="D426" t="s">
        <v>1391</v>
      </c>
      <c r="E426">
        <v>4975</v>
      </c>
      <c r="F426">
        <v>4975</v>
      </c>
      <c r="G426" t="s">
        <v>1392</v>
      </c>
      <c r="H426" t="s">
        <v>1393</v>
      </c>
      <c r="I426">
        <v>90000</v>
      </c>
      <c r="J426">
        <v>90000</v>
      </c>
      <c r="K426" t="s">
        <v>1394</v>
      </c>
      <c r="L426" t="s">
        <v>1395</v>
      </c>
      <c r="M426">
        <v>5328</v>
      </c>
      <c r="N426">
        <v>5328</v>
      </c>
      <c r="O426" t="s">
        <v>1398</v>
      </c>
      <c r="P426" t="s">
        <v>1399</v>
      </c>
      <c r="Q426">
        <v>6128</v>
      </c>
      <c r="R426">
        <v>6128</v>
      </c>
      <c r="S426" t="s">
        <v>80</v>
      </c>
      <c r="T426" t="s">
        <v>81</v>
      </c>
      <c r="U426">
        <v>6573</v>
      </c>
      <c r="V426">
        <v>6573</v>
      </c>
      <c r="W426" t="s">
        <v>1396</v>
      </c>
      <c r="X426" t="s">
        <v>1397</v>
      </c>
      <c r="Z426" t="b">
        <f t="shared" si="30"/>
        <v>1</v>
      </c>
      <c r="AA426" t="b">
        <f t="shared" si="31"/>
        <v>1</v>
      </c>
      <c r="AB426" t="b">
        <f t="shared" si="32"/>
        <v>1</v>
      </c>
      <c r="AC426" t="b">
        <f t="shared" si="33"/>
        <v>1</v>
      </c>
      <c r="AD426" t="b">
        <f t="shared" si="34"/>
        <v>1</v>
      </c>
    </row>
    <row r="427" spans="1:30" x14ac:dyDescent="0.2">
      <c r="A427">
        <v>430</v>
      </c>
      <c r="B427" t="s">
        <v>507</v>
      </c>
      <c r="C427" t="s">
        <v>1165</v>
      </c>
      <c r="D427" t="s">
        <v>1391</v>
      </c>
      <c r="E427">
        <v>39088</v>
      </c>
      <c r="F427">
        <v>39088</v>
      </c>
      <c r="G427" t="s">
        <v>1392</v>
      </c>
      <c r="H427" t="s">
        <v>1393</v>
      </c>
      <c r="I427">
        <v>300000</v>
      </c>
      <c r="J427">
        <v>300000</v>
      </c>
      <c r="K427" t="s">
        <v>1394</v>
      </c>
      <c r="L427" t="s">
        <v>1395</v>
      </c>
      <c r="M427">
        <v>41864</v>
      </c>
      <c r="N427">
        <v>41864</v>
      </c>
      <c r="O427" t="s">
        <v>1398</v>
      </c>
      <c r="P427" t="s">
        <v>1399</v>
      </c>
      <c r="Q427">
        <v>48144</v>
      </c>
      <c r="R427">
        <v>48144</v>
      </c>
      <c r="S427" t="s">
        <v>80</v>
      </c>
      <c r="T427" t="s">
        <v>81</v>
      </c>
      <c r="U427">
        <v>51645</v>
      </c>
      <c r="V427">
        <v>51645</v>
      </c>
      <c r="W427" t="s">
        <v>1396</v>
      </c>
      <c r="X427" t="s">
        <v>1397</v>
      </c>
      <c r="Z427" t="b">
        <f t="shared" si="30"/>
        <v>1</v>
      </c>
      <c r="AA427" t="b">
        <f t="shared" si="31"/>
        <v>1</v>
      </c>
      <c r="AB427" t="b">
        <f t="shared" si="32"/>
        <v>1</v>
      </c>
      <c r="AC427" t="b">
        <f t="shared" si="33"/>
        <v>1</v>
      </c>
      <c r="AD427" t="b">
        <f t="shared" si="34"/>
        <v>1</v>
      </c>
    </row>
    <row r="428" spans="1:30" x14ac:dyDescent="0.2">
      <c r="A428">
        <v>431</v>
      </c>
      <c r="B428" t="s">
        <v>508</v>
      </c>
      <c r="C428" t="s">
        <v>1166</v>
      </c>
      <c r="D428" t="s">
        <v>1391</v>
      </c>
      <c r="E428">
        <v>1059832</v>
      </c>
      <c r="F428">
        <v>1059832</v>
      </c>
      <c r="G428" t="s">
        <v>1392</v>
      </c>
      <c r="H428" t="s">
        <v>1393</v>
      </c>
      <c r="I428">
        <v>450000</v>
      </c>
      <c r="J428">
        <v>450000</v>
      </c>
      <c r="K428" t="s">
        <v>1394</v>
      </c>
      <c r="L428" t="s">
        <v>1395</v>
      </c>
      <c r="M428">
        <v>1134020</v>
      </c>
      <c r="N428">
        <v>1134020</v>
      </c>
      <c r="O428" t="s">
        <v>1398</v>
      </c>
      <c r="P428" t="s">
        <v>1399</v>
      </c>
      <c r="Q428">
        <v>1304123</v>
      </c>
      <c r="R428">
        <v>1304123</v>
      </c>
      <c r="S428" t="s">
        <v>80</v>
      </c>
      <c r="T428" t="s">
        <v>81</v>
      </c>
      <c r="U428">
        <v>186000</v>
      </c>
      <c r="V428">
        <v>186000</v>
      </c>
      <c r="W428" t="s">
        <v>1396</v>
      </c>
      <c r="X428" t="s">
        <v>1397</v>
      </c>
      <c r="Z428" t="b">
        <f t="shared" si="30"/>
        <v>1</v>
      </c>
      <c r="AA428" t="b">
        <f t="shared" si="31"/>
        <v>1</v>
      </c>
      <c r="AB428" t="b">
        <f t="shared" si="32"/>
        <v>1</v>
      </c>
      <c r="AC428" t="b">
        <f t="shared" si="33"/>
        <v>1</v>
      </c>
      <c r="AD428" t="b">
        <f t="shared" si="34"/>
        <v>1</v>
      </c>
    </row>
    <row r="429" spans="1:30" x14ac:dyDescent="0.2">
      <c r="A429">
        <v>432</v>
      </c>
      <c r="B429" t="s">
        <v>509</v>
      </c>
      <c r="C429" t="s">
        <v>1167</v>
      </c>
      <c r="D429" t="s">
        <v>1391</v>
      </c>
      <c r="E429">
        <v>51765</v>
      </c>
      <c r="F429">
        <v>51765</v>
      </c>
      <c r="G429" t="s">
        <v>1392</v>
      </c>
      <c r="H429" t="s">
        <v>1393</v>
      </c>
      <c r="I429">
        <v>300000</v>
      </c>
      <c r="J429">
        <v>300000</v>
      </c>
      <c r="K429" t="s">
        <v>1394</v>
      </c>
      <c r="L429" t="s">
        <v>1395</v>
      </c>
      <c r="M429">
        <v>55441</v>
      </c>
      <c r="N429">
        <v>55441</v>
      </c>
      <c r="O429" t="s">
        <v>1398</v>
      </c>
      <c r="P429" t="s">
        <v>1399</v>
      </c>
      <c r="Q429">
        <v>63757</v>
      </c>
      <c r="R429">
        <v>63757</v>
      </c>
      <c r="S429" t="s">
        <v>80</v>
      </c>
      <c r="T429" t="s">
        <v>81</v>
      </c>
      <c r="W429" t="s">
        <v>1396</v>
      </c>
      <c r="X429" t="s">
        <v>1397</v>
      </c>
      <c r="Z429" t="b">
        <f t="shared" si="30"/>
        <v>1</v>
      </c>
      <c r="AA429" t="b">
        <f t="shared" si="31"/>
        <v>1</v>
      </c>
      <c r="AB429" t="b">
        <f t="shared" si="32"/>
        <v>1</v>
      </c>
      <c r="AC429" t="b">
        <f t="shared" si="33"/>
        <v>1</v>
      </c>
      <c r="AD429" t="b">
        <f t="shared" si="34"/>
        <v>1</v>
      </c>
    </row>
    <row r="430" spans="1:30" x14ac:dyDescent="0.2">
      <c r="A430">
        <v>433</v>
      </c>
      <c r="B430" t="s">
        <v>510</v>
      </c>
      <c r="C430" t="s">
        <v>1168</v>
      </c>
      <c r="D430" t="s">
        <v>1391</v>
      </c>
      <c r="E430">
        <v>1678067</v>
      </c>
      <c r="F430">
        <v>1678067</v>
      </c>
      <c r="G430" t="s">
        <v>1392</v>
      </c>
      <c r="H430" t="s">
        <v>1393</v>
      </c>
      <c r="I430">
        <v>450000</v>
      </c>
      <c r="J430">
        <v>450000</v>
      </c>
      <c r="K430" t="s">
        <v>1394</v>
      </c>
      <c r="L430" t="s">
        <v>1395</v>
      </c>
      <c r="M430">
        <v>1795532</v>
      </c>
      <c r="N430">
        <v>1795532</v>
      </c>
      <c r="O430" t="s">
        <v>1398</v>
      </c>
      <c r="P430" t="s">
        <v>1399</v>
      </c>
      <c r="Q430">
        <v>2064862</v>
      </c>
      <c r="R430">
        <v>2064862</v>
      </c>
      <c r="S430" t="s">
        <v>80</v>
      </c>
      <c r="T430" t="s">
        <v>81</v>
      </c>
      <c r="U430">
        <v>230000</v>
      </c>
      <c r="V430">
        <v>230000</v>
      </c>
      <c r="W430" t="s">
        <v>1396</v>
      </c>
      <c r="X430" t="s">
        <v>1397</v>
      </c>
      <c r="Z430" t="b">
        <f t="shared" si="30"/>
        <v>1</v>
      </c>
      <c r="AA430" t="b">
        <f t="shared" si="31"/>
        <v>1</v>
      </c>
      <c r="AB430" t="b">
        <f t="shared" si="32"/>
        <v>1</v>
      </c>
      <c r="AC430" t="b">
        <f t="shared" si="33"/>
        <v>1</v>
      </c>
      <c r="AD430" t="b">
        <f t="shared" si="34"/>
        <v>1</v>
      </c>
    </row>
    <row r="431" spans="1:30" x14ac:dyDescent="0.2">
      <c r="A431">
        <v>434</v>
      </c>
      <c r="B431" t="s">
        <v>511</v>
      </c>
      <c r="C431" t="s">
        <v>1169</v>
      </c>
      <c r="D431" t="s">
        <v>1391</v>
      </c>
      <c r="E431">
        <v>529879</v>
      </c>
      <c r="F431">
        <v>529879</v>
      </c>
      <c r="G431" t="s">
        <v>1392</v>
      </c>
      <c r="H431" t="s">
        <v>1393</v>
      </c>
      <c r="I431">
        <v>400000</v>
      </c>
      <c r="J431">
        <v>400000</v>
      </c>
      <c r="K431" t="s">
        <v>1394</v>
      </c>
      <c r="L431" t="s">
        <v>1395</v>
      </c>
      <c r="M431">
        <v>567510</v>
      </c>
      <c r="N431">
        <v>567510</v>
      </c>
      <c r="O431" t="s">
        <v>1398</v>
      </c>
      <c r="P431" t="s">
        <v>1399</v>
      </c>
      <c r="Q431">
        <v>652637</v>
      </c>
      <c r="R431">
        <v>652637</v>
      </c>
      <c r="S431" t="s">
        <v>80</v>
      </c>
      <c r="T431" t="s">
        <v>81</v>
      </c>
      <c r="U431">
        <v>500106</v>
      </c>
      <c r="V431">
        <v>500106</v>
      </c>
      <c r="W431" t="s">
        <v>1396</v>
      </c>
      <c r="X431" t="s">
        <v>1397</v>
      </c>
      <c r="Z431" t="b">
        <f t="shared" si="30"/>
        <v>1</v>
      </c>
      <c r="AA431" t="b">
        <f t="shared" si="31"/>
        <v>1</v>
      </c>
      <c r="AB431" t="b">
        <f t="shared" si="32"/>
        <v>1</v>
      </c>
      <c r="AC431" t="b">
        <f t="shared" si="33"/>
        <v>1</v>
      </c>
      <c r="AD431" t="b">
        <f t="shared" si="34"/>
        <v>1</v>
      </c>
    </row>
    <row r="432" spans="1:30" x14ac:dyDescent="0.2">
      <c r="A432">
        <v>435</v>
      </c>
      <c r="B432" t="s">
        <v>512</v>
      </c>
      <c r="C432" t="s">
        <v>1170</v>
      </c>
      <c r="D432" t="s">
        <v>1391</v>
      </c>
      <c r="E432">
        <v>11886</v>
      </c>
      <c r="F432">
        <v>11886</v>
      </c>
      <c r="G432" t="s">
        <v>1392</v>
      </c>
      <c r="H432" t="s">
        <v>1393</v>
      </c>
      <c r="I432">
        <v>50000</v>
      </c>
      <c r="J432">
        <v>50000</v>
      </c>
      <c r="K432" t="s">
        <v>1394</v>
      </c>
      <c r="L432" t="s">
        <v>1395</v>
      </c>
      <c r="M432">
        <v>12730</v>
      </c>
      <c r="N432">
        <v>12730</v>
      </c>
      <c r="O432" t="s">
        <v>1398</v>
      </c>
      <c r="P432" t="s">
        <v>1399</v>
      </c>
      <c r="Q432">
        <v>14640</v>
      </c>
      <c r="R432">
        <v>14640</v>
      </c>
      <c r="S432" t="s">
        <v>80</v>
      </c>
      <c r="T432" t="s">
        <v>81</v>
      </c>
      <c r="U432">
        <v>15705</v>
      </c>
      <c r="V432">
        <v>15705</v>
      </c>
      <c r="W432" t="s">
        <v>1396</v>
      </c>
      <c r="X432" t="s">
        <v>1397</v>
      </c>
      <c r="Z432" t="b">
        <f t="shared" si="30"/>
        <v>1</v>
      </c>
      <c r="AA432" t="b">
        <f t="shared" si="31"/>
        <v>1</v>
      </c>
      <c r="AB432" t="b">
        <f t="shared" si="32"/>
        <v>1</v>
      </c>
      <c r="AC432" t="b">
        <f t="shared" si="33"/>
        <v>1</v>
      </c>
      <c r="AD432" t="b">
        <f t="shared" si="34"/>
        <v>1</v>
      </c>
    </row>
    <row r="433" spans="1:30" x14ac:dyDescent="0.2">
      <c r="A433">
        <v>436</v>
      </c>
      <c r="B433" t="s">
        <v>513</v>
      </c>
      <c r="C433" t="s">
        <v>1171</v>
      </c>
      <c r="D433" t="s">
        <v>1391</v>
      </c>
      <c r="E433">
        <v>2581607</v>
      </c>
      <c r="F433">
        <v>2581607</v>
      </c>
      <c r="G433" t="s">
        <v>1392</v>
      </c>
      <c r="H433" t="s">
        <v>1393</v>
      </c>
      <c r="I433">
        <v>1500000</v>
      </c>
      <c r="J433">
        <v>1500000</v>
      </c>
      <c r="K433" t="s">
        <v>1394</v>
      </c>
      <c r="L433" t="s">
        <v>1395</v>
      </c>
      <c r="M433">
        <v>2764947</v>
      </c>
      <c r="N433">
        <v>2764947</v>
      </c>
      <c r="O433" t="s">
        <v>1398</v>
      </c>
      <c r="P433" t="s">
        <v>1399</v>
      </c>
      <c r="Q433">
        <v>3179690</v>
      </c>
      <c r="R433">
        <v>3179690</v>
      </c>
      <c r="S433" t="s">
        <v>80</v>
      </c>
      <c r="T433" t="s">
        <v>81</v>
      </c>
      <c r="U433">
        <v>3159000</v>
      </c>
      <c r="V433">
        <v>3159000</v>
      </c>
      <c r="W433" t="s">
        <v>1396</v>
      </c>
      <c r="X433" t="s">
        <v>1397</v>
      </c>
      <c r="Z433" t="b">
        <f t="shared" si="30"/>
        <v>1</v>
      </c>
      <c r="AA433" t="b">
        <f t="shared" si="31"/>
        <v>1</v>
      </c>
      <c r="AB433" t="b">
        <f t="shared" si="32"/>
        <v>1</v>
      </c>
      <c r="AC433" t="b">
        <f t="shared" si="33"/>
        <v>1</v>
      </c>
      <c r="AD433" t="b">
        <f t="shared" si="34"/>
        <v>1</v>
      </c>
    </row>
    <row r="434" spans="1:30" x14ac:dyDescent="0.2">
      <c r="A434">
        <v>437</v>
      </c>
      <c r="B434" t="s">
        <v>514</v>
      </c>
      <c r="C434" t="s">
        <v>1171</v>
      </c>
      <c r="D434" t="s">
        <v>1391</v>
      </c>
      <c r="E434">
        <v>4093996</v>
      </c>
      <c r="F434">
        <v>4093996</v>
      </c>
      <c r="G434" t="s">
        <v>1392</v>
      </c>
      <c r="H434" t="s">
        <v>1393</v>
      </c>
      <c r="I434">
        <v>1500000</v>
      </c>
      <c r="J434">
        <v>1500000</v>
      </c>
      <c r="K434" t="s">
        <v>1394</v>
      </c>
      <c r="L434" t="s">
        <v>1395</v>
      </c>
      <c r="M434">
        <v>4384743</v>
      </c>
      <c r="N434">
        <v>4384743</v>
      </c>
      <c r="O434" t="s">
        <v>1398</v>
      </c>
      <c r="P434" t="s">
        <v>1399</v>
      </c>
      <c r="Q434">
        <v>5042455</v>
      </c>
      <c r="R434">
        <v>5042455</v>
      </c>
      <c r="S434" t="s">
        <v>80</v>
      </c>
      <c r="T434" t="s">
        <v>81</v>
      </c>
      <c r="U434">
        <v>5409216</v>
      </c>
      <c r="V434">
        <v>5409216</v>
      </c>
      <c r="W434" t="s">
        <v>1396</v>
      </c>
      <c r="X434" t="s">
        <v>1397</v>
      </c>
      <c r="Z434" t="b">
        <f t="shared" si="30"/>
        <v>1</v>
      </c>
      <c r="AA434" t="b">
        <f t="shared" si="31"/>
        <v>1</v>
      </c>
      <c r="AB434" t="b">
        <f t="shared" si="32"/>
        <v>1</v>
      </c>
      <c r="AC434" t="b">
        <f t="shared" si="33"/>
        <v>1</v>
      </c>
      <c r="AD434" t="b">
        <f t="shared" si="34"/>
        <v>1</v>
      </c>
    </row>
    <row r="435" spans="1:30" x14ac:dyDescent="0.2">
      <c r="A435">
        <v>438</v>
      </c>
      <c r="B435" t="s">
        <v>515</v>
      </c>
      <c r="C435" t="s">
        <v>1171</v>
      </c>
      <c r="D435" t="s">
        <v>1391</v>
      </c>
      <c r="E435">
        <v>1566048</v>
      </c>
      <c r="F435">
        <v>1566048</v>
      </c>
      <c r="G435" t="s">
        <v>1392</v>
      </c>
      <c r="H435" t="s">
        <v>1393</v>
      </c>
      <c r="I435">
        <v>1500000</v>
      </c>
      <c r="J435">
        <v>1500000</v>
      </c>
      <c r="K435" t="s">
        <v>1394</v>
      </c>
      <c r="L435" t="s">
        <v>1395</v>
      </c>
      <c r="M435">
        <v>1677266</v>
      </c>
      <c r="N435">
        <v>1677266</v>
      </c>
      <c r="O435" t="s">
        <v>1398</v>
      </c>
      <c r="P435" t="s">
        <v>1399</v>
      </c>
      <c r="Q435">
        <v>1928856</v>
      </c>
      <c r="R435">
        <v>1928856</v>
      </c>
      <c r="S435" t="s">
        <v>80</v>
      </c>
      <c r="T435" t="s">
        <v>81</v>
      </c>
      <c r="U435">
        <v>1890000</v>
      </c>
      <c r="V435">
        <v>1890000</v>
      </c>
      <c r="W435" t="s">
        <v>1396</v>
      </c>
      <c r="X435" t="s">
        <v>1397</v>
      </c>
      <c r="Z435" t="b">
        <f t="shared" si="30"/>
        <v>1</v>
      </c>
      <c r="AA435" t="b">
        <f t="shared" si="31"/>
        <v>1</v>
      </c>
      <c r="AB435" t="b">
        <f t="shared" si="32"/>
        <v>1</v>
      </c>
      <c r="AC435" t="b">
        <f t="shared" si="33"/>
        <v>1</v>
      </c>
      <c r="AD435" t="b">
        <f t="shared" si="34"/>
        <v>1</v>
      </c>
    </row>
    <row r="436" spans="1:30" x14ac:dyDescent="0.2">
      <c r="A436">
        <v>439</v>
      </c>
      <c r="B436" t="s">
        <v>516</v>
      </c>
      <c r="C436" t="s">
        <v>1172</v>
      </c>
      <c r="D436" t="s">
        <v>1391</v>
      </c>
      <c r="E436">
        <v>13149</v>
      </c>
      <c r="F436">
        <v>13149</v>
      </c>
      <c r="G436" t="s">
        <v>1392</v>
      </c>
      <c r="H436" t="s">
        <v>1393</v>
      </c>
      <c r="I436">
        <v>150000</v>
      </c>
      <c r="J436">
        <v>150000</v>
      </c>
      <c r="K436" t="s">
        <v>1394</v>
      </c>
      <c r="L436" t="s">
        <v>1395</v>
      </c>
      <c r="M436">
        <v>14083</v>
      </c>
      <c r="N436">
        <v>14083</v>
      </c>
      <c r="O436" t="s">
        <v>1398</v>
      </c>
      <c r="P436" t="s">
        <v>1399</v>
      </c>
      <c r="Q436">
        <v>16195</v>
      </c>
      <c r="R436">
        <v>16195</v>
      </c>
      <c r="S436" t="s">
        <v>80</v>
      </c>
      <c r="T436" t="s">
        <v>81</v>
      </c>
      <c r="U436">
        <v>17373</v>
      </c>
      <c r="V436">
        <v>17373</v>
      </c>
      <c r="W436" t="s">
        <v>1396</v>
      </c>
      <c r="X436" t="s">
        <v>1397</v>
      </c>
      <c r="Z436" t="b">
        <f t="shared" si="30"/>
        <v>1</v>
      </c>
      <c r="AA436" t="b">
        <f t="shared" si="31"/>
        <v>1</v>
      </c>
      <c r="AB436" t="b">
        <f t="shared" si="32"/>
        <v>1</v>
      </c>
      <c r="AC436" t="b">
        <f t="shared" si="33"/>
        <v>1</v>
      </c>
      <c r="AD436" t="b">
        <f t="shared" si="34"/>
        <v>1</v>
      </c>
    </row>
    <row r="437" spans="1:30" x14ac:dyDescent="0.2">
      <c r="A437">
        <v>440</v>
      </c>
      <c r="B437" t="s">
        <v>517</v>
      </c>
      <c r="C437" t="s">
        <v>1173</v>
      </c>
      <c r="D437" t="s">
        <v>1391</v>
      </c>
      <c r="E437">
        <v>41213</v>
      </c>
      <c r="F437">
        <v>41213</v>
      </c>
      <c r="G437" t="s">
        <v>1392</v>
      </c>
      <c r="H437" t="s">
        <v>1393</v>
      </c>
      <c r="I437">
        <v>200000</v>
      </c>
      <c r="J437">
        <v>200000</v>
      </c>
      <c r="K437" t="s">
        <v>1394</v>
      </c>
      <c r="L437" t="s">
        <v>1395</v>
      </c>
      <c r="M437">
        <v>44141</v>
      </c>
      <c r="N437">
        <v>44141</v>
      </c>
      <c r="O437" t="s">
        <v>1398</v>
      </c>
      <c r="P437" t="s">
        <v>1399</v>
      </c>
      <c r="Q437">
        <v>50762</v>
      </c>
      <c r="R437">
        <v>50762</v>
      </c>
      <c r="S437" t="s">
        <v>80</v>
      </c>
      <c r="T437" t="s">
        <v>81</v>
      </c>
      <c r="U437">
        <v>54454</v>
      </c>
      <c r="V437">
        <v>54454</v>
      </c>
      <c r="W437" t="s">
        <v>1396</v>
      </c>
      <c r="X437" t="s">
        <v>1397</v>
      </c>
      <c r="Z437" t="b">
        <f t="shared" si="30"/>
        <v>1</v>
      </c>
      <c r="AA437" t="b">
        <f t="shared" si="31"/>
        <v>1</v>
      </c>
      <c r="AB437" t="b">
        <f t="shared" si="32"/>
        <v>1</v>
      </c>
      <c r="AC437" t="b">
        <f t="shared" si="33"/>
        <v>1</v>
      </c>
      <c r="AD437" t="b">
        <f t="shared" si="34"/>
        <v>1</v>
      </c>
    </row>
    <row r="438" spans="1:30" x14ac:dyDescent="0.2">
      <c r="A438">
        <v>441</v>
      </c>
      <c r="B438" t="s">
        <v>518</v>
      </c>
      <c r="C438" t="s">
        <v>1174</v>
      </c>
      <c r="D438" t="s">
        <v>1391</v>
      </c>
      <c r="E438">
        <v>2472941</v>
      </c>
      <c r="F438">
        <v>2472941</v>
      </c>
      <c r="G438" t="s">
        <v>1392</v>
      </c>
      <c r="H438" t="s">
        <v>1393</v>
      </c>
      <c r="I438">
        <v>2500000</v>
      </c>
      <c r="J438">
        <v>2500000</v>
      </c>
      <c r="K438" t="s">
        <v>1394</v>
      </c>
      <c r="L438" t="s">
        <v>1395</v>
      </c>
      <c r="M438">
        <v>2486124</v>
      </c>
      <c r="N438">
        <v>2486124</v>
      </c>
      <c r="O438" t="s">
        <v>1398</v>
      </c>
      <c r="P438" t="s">
        <v>1399</v>
      </c>
      <c r="Q438">
        <v>2859043</v>
      </c>
      <c r="R438">
        <v>2859043</v>
      </c>
      <c r="S438" t="s">
        <v>80</v>
      </c>
      <c r="T438" t="s">
        <v>81</v>
      </c>
      <c r="U438">
        <v>3066994</v>
      </c>
      <c r="V438">
        <v>3066994</v>
      </c>
      <c r="W438" t="s">
        <v>1396</v>
      </c>
      <c r="X438" t="s">
        <v>1397</v>
      </c>
      <c r="Z438" t="b">
        <f t="shared" si="30"/>
        <v>1</v>
      </c>
      <c r="AA438" t="b">
        <f t="shared" si="31"/>
        <v>1</v>
      </c>
      <c r="AB438" t="b">
        <f t="shared" si="32"/>
        <v>1</v>
      </c>
      <c r="AC438" t="b">
        <f t="shared" si="33"/>
        <v>1</v>
      </c>
      <c r="AD438" t="b">
        <f t="shared" si="34"/>
        <v>1</v>
      </c>
    </row>
    <row r="439" spans="1:30" x14ac:dyDescent="0.2">
      <c r="A439">
        <v>442</v>
      </c>
      <c r="B439" t="s">
        <v>519</v>
      </c>
      <c r="C439" t="s">
        <v>1175</v>
      </c>
      <c r="D439" t="s">
        <v>1391</v>
      </c>
      <c r="E439">
        <v>4404009</v>
      </c>
      <c r="F439">
        <v>4404009</v>
      </c>
      <c r="G439" t="s">
        <v>1392</v>
      </c>
      <c r="H439" t="s">
        <v>1393</v>
      </c>
      <c r="I439">
        <v>2800000</v>
      </c>
      <c r="J439">
        <v>2800000</v>
      </c>
      <c r="K439" t="s">
        <v>1394</v>
      </c>
      <c r="L439" t="s">
        <v>1395</v>
      </c>
      <c r="M439">
        <v>4716773</v>
      </c>
      <c r="N439">
        <v>4716773</v>
      </c>
      <c r="O439" t="s">
        <v>1398</v>
      </c>
      <c r="P439" t="s">
        <v>1399</v>
      </c>
      <c r="Q439">
        <v>5424289</v>
      </c>
      <c r="R439">
        <v>5424289</v>
      </c>
      <c r="S439" t="s">
        <v>80</v>
      </c>
      <c r="T439" t="s">
        <v>81</v>
      </c>
      <c r="U439">
        <v>2818823</v>
      </c>
      <c r="V439">
        <v>2818823</v>
      </c>
      <c r="W439" t="s">
        <v>1396</v>
      </c>
      <c r="X439" t="s">
        <v>1397</v>
      </c>
      <c r="Z439" t="b">
        <f t="shared" si="30"/>
        <v>1</v>
      </c>
      <c r="AA439" t="b">
        <f t="shared" si="31"/>
        <v>1</v>
      </c>
      <c r="AB439" t="b">
        <f t="shared" si="32"/>
        <v>1</v>
      </c>
      <c r="AC439" t="b">
        <f t="shared" si="33"/>
        <v>1</v>
      </c>
      <c r="AD439" t="b">
        <f t="shared" si="34"/>
        <v>1</v>
      </c>
    </row>
    <row r="440" spans="1:30" x14ac:dyDescent="0.2">
      <c r="A440">
        <v>443</v>
      </c>
      <c r="B440" t="s">
        <v>520</v>
      </c>
      <c r="C440" t="s">
        <v>1176</v>
      </c>
      <c r="D440" t="s">
        <v>1391</v>
      </c>
      <c r="E440">
        <v>2865388</v>
      </c>
      <c r="F440">
        <v>2865388</v>
      </c>
      <c r="G440" t="s">
        <v>1392</v>
      </c>
      <c r="H440" t="s">
        <v>1393</v>
      </c>
      <c r="I440">
        <v>2800000</v>
      </c>
      <c r="J440">
        <v>2800000</v>
      </c>
      <c r="K440" t="s">
        <v>1394</v>
      </c>
      <c r="L440" t="s">
        <v>1395</v>
      </c>
      <c r="M440">
        <v>3068882</v>
      </c>
      <c r="N440">
        <v>3068882</v>
      </c>
      <c r="O440" t="s">
        <v>1398</v>
      </c>
      <c r="P440" t="s">
        <v>1399</v>
      </c>
      <c r="Q440">
        <v>3529215</v>
      </c>
      <c r="R440">
        <v>3529215</v>
      </c>
      <c r="S440" t="s">
        <v>80</v>
      </c>
      <c r="T440" t="s">
        <v>81</v>
      </c>
      <c r="U440">
        <v>3785911</v>
      </c>
      <c r="V440">
        <v>3785911</v>
      </c>
      <c r="W440" t="s">
        <v>1396</v>
      </c>
      <c r="X440" t="s">
        <v>1397</v>
      </c>
      <c r="Z440" t="b">
        <f t="shared" si="30"/>
        <v>1</v>
      </c>
      <c r="AA440" t="b">
        <f t="shared" si="31"/>
        <v>1</v>
      </c>
      <c r="AB440" t="b">
        <f t="shared" si="32"/>
        <v>1</v>
      </c>
      <c r="AC440" t="b">
        <f t="shared" si="33"/>
        <v>1</v>
      </c>
      <c r="AD440" t="b">
        <f t="shared" si="34"/>
        <v>1</v>
      </c>
    </row>
    <row r="441" spans="1:30" x14ac:dyDescent="0.2">
      <c r="A441">
        <v>444</v>
      </c>
      <c r="B441" t="s">
        <v>521</v>
      </c>
      <c r="C441" t="s">
        <v>1177</v>
      </c>
      <c r="D441" t="s">
        <v>1391</v>
      </c>
      <c r="E441">
        <v>3468460</v>
      </c>
      <c r="F441">
        <v>3468460</v>
      </c>
      <c r="G441" t="s">
        <v>1392</v>
      </c>
      <c r="H441" t="s">
        <v>1393</v>
      </c>
      <c r="I441">
        <v>3500000</v>
      </c>
      <c r="J441">
        <v>3500000</v>
      </c>
      <c r="K441" t="s">
        <v>1394</v>
      </c>
      <c r="L441" t="s">
        <v>1395</v>
      </c>
      <c r="M441">
        <v>3714783</v>
      </c>
      <c r="N441">
        <v>3714783</v>
      </c>
      <c r="O441" t="s">
        <v>1398</v>
      </c>
      <c r="P441" t="s">
        <v>1399</v>
      </c>
      <c r="Q441">
        <v>4272000</v>
      </c>
      <c r="R441">
        <v>4272000</v>
      </c>
      <c r="S441" t="s">
        <v>80</v>
      </c>
      <c r="T441" t="s">
        <v>81</v>
      </c>
      <c r="U441">
        <v>4582723</v>
      </c>
      <c r="V441">
        <v>4582723</v>
      </c>
      <c r="W441" t="s">
        <v>1396</v>
      </c>
      <c r="X441" t="s">
        <v>1397</v>
      </c>
      <c r="Z441" t="b">
        <f t="shared" si="30"/>
        <v>1</v>
      </c>
      <c r="AA441" t="b">
        <f t="shared" si="31"/>
        <v>1</v>
      </c>
      <c r="AB441" t="b">
        <f t="shared" si="32"/>
        <v>1</v>
      </c>
      <c r="AC441" t="b">
        <f t="shared" si="33"/>
        <v>1</v>
      </c>
      <c r="AD441" t="b">
        <f t="shared" si="34"/>
        <v>1</v>
      </c>
    </row>
    <row r="442" spans="1:30" x14ac:dyDescent="0.2">
      <c r="A442">
        <v>445</v>
      </c>
      <c r="B442" t="s">
        <v>522</v>
      </c>
      <c r="C442" t="s">
        <v>1178</v>
      </c>
      <c r="D442" t="s">
        <v>1391</v>
      </c>
      <c r="E442">
        <v>7511147</v>
      </c>
      <c r="F442">
        <v>7511147</v>
      </c>
      <c r="G442" t="s">
        <v>1392</v>
      </c>
      <c r="H442" t="s">
        <v>1393</v>
      </c>
      <c r="I442">
        <v>3900000</v>
      </c>
      <c r="J442">
        <v>3900000</v>
      </c>
      <c r="K442" t="s">
        <v>1394</v>
      </c>
      <c r="L442" t="s">
        <v>1395</v>
      </c>
      <c r="M442">
        <v>8044575</v>
      </c>
      <c r="N442">
        <v>8044575</v>
      </c>
      <c r="O442" t="s">
        <v>1398</v>
      </c>
      <c r="P442" t="s">
        <v>1399</v>
      </c>
      <c r="Q442">
        <v>9251261</v>
      </c>
      <c r="R442">
        <v>9251261</v>
      </c>
      <c r="S442" t="s">
        <v>80</v>
      </c>
      <c r="T442" t="s">
        <v>81</v>
      </c>
      <c r="U442">
        <v>6924148</v>
      </c>
      <c r="V442">
        <v>6924148</v>
      </c>
      <c r="W442" t="s">
        <v>1396</v>
      </c>
      <c r="X442" t="s">
        <v>1397</v>
      </c>
      <c r="Z442" t="b">
        <f t="shared" si="30"/>
        <v>1</v>
      </c>
      <c r="AA442" t="b">
        <f t="shared" si="31"/>
        <v>1</v>
      </c>
      <c r="AB442" t="b">
        <f t="shared" si="32"/>
        <v>1</v>
      </c>
      <c r="AC442" t="b">
        <f t="shared" si="33"/>
        <v>1</v>
      </c>
      <c r="AD442" t="b">
        <f t="shared" si="34"/>
        <v>1</v>
      </c>
    </row>
    <row r="443" spans="1:30" x14ac:dyDescent="0.2">
      <c r="A443">
        <v>446</v>
      </c>
      <c r="B443" t="s">
        <v>523</v>
      </c>
      <c r="C443" t="s">
        <v>1179</v>
      </c>
      <c r="D443" t="s">
        <v>1391</v>
      </c>
      <c r="E443">
        <v>5160586</v>
      </c>
      <c r="F443">
        <v>5160586</v>
      </c>
      <c r="G443" t="s">
        <v>1392</v>
      </c>
      <c r="H443" t="s">
        <v>1393</v>
      </c>
      <c r="I443">
        <v>3900000</v>
      </c>
      <c r="J443">
        <v>3900000</v>
      </c>
      <c r="K443" t="s">
        <v>1394</v>
      </c>
      <c r="L443" t="s">
        <v>1395</v>
      </c>
      <c r="M443">
        <v>5527081</v>
      </c>
      <c r="N443">
        <v>5527081</v>
      </c>
      <c r="O443" t="s">
        <v>1398</v>
      </c>
      <c r="P443" t="s">
        <v>1399</v>
      </c>
      <c r="Q443">
        <v>6356143</v>
      </c>
      <c r="R443">
        <v>6356143</v>
      </c>
      <c r="S443" t="s">
        <v>80</v>
      </c>
      <c r="T443" t="s">
        <v>81</v>
      </c>
      <c r="U443">
        <v>7218454</v>
      </c>
      <c r="V443">
        <v>7218454</v>
      </c>
      <c r="W443" t="s">
        <v>1396</v>
      </c>
      <c r="X443" t="s">
        <v>1397</v>
      </c>
      <c r="Z443" t="b">
        <f t="shared" si="30"/>
        <v>1</v>
      </c>
      <c r="AA443" t="b">
        <f t="shared" si="31"/>
        <v>1</v>
      </c>
      <c r="AB443" t="b">
        <f t="shared" si="32"/>
        <v>1</v>
      </c>
      <c r="AC443" t="b">
        <f t="shared" si="33"/>
        <v>1</v>
      </c>
      <c r="AD443" t="b">
        <f t="shared" si="34"/>
        <v>1</v>
      </c>
    </row>
    <row r="444" spans="1:30" x14ac:dyDescent="0.2">
      <c r="A444">
        <v>447</v>
      </c>
      <c r="B444" t="s">
        <v>524</v>
      </c>
      <c r="C444" t="s">
        <v>1180</v>
      </c>
      <c r="D444" t="s">
        <v>1391</v>
      </c>
      <c r="E444">
        <v>4907532</v>
      </c>
      <c r="F444">
        <v>4907532</v>
      </c>
      <c r="G444" t="s">
        <v>1392</v>
      </c>
      <c r="H444" t="s">
        <v>1393</v>
      </c>
      <c r="I444">
        <v>4500000</v>
      </c>
      <c r="J444">
        <v>4500000</v>
      </c>
      <c r="K444" t="s">
        <v>1394</v>
      </c>
      <c r="L444" t="s">
        <v>1395</v>
      </c>
      <c r="M444">
        <v>5256056</v>
      </c>
      <c r="N444">
        <v>5256056</v>
      </c>
      <c r="O444" t="s">
        <v>1398</v>
      </c>
      <c r="P444" t="s">
        <v>1399</v>
      </c>
      <c r="Q444">
        <v>6044464</v>
      </c>
      <c r="R444">
        <v>6044464</v>
      </c>
      <c r="S444" t="s">
        <v>80</v>
      </c>
      <c r="T444" t="s">
        <v>81</v>
      </c>
      <c r="U444">
        <v>6984106</v>
      </c>
      <c r="V444">
        <v>6984106</v>
      </c>
      <c r="W444" t="s">
        <v>1396</v>
      </c>
      <c r="X444" t="s">
        <v>1397</v>
      </c>
      <c r="Z444" t="b">
        <f t="shared" si="30"/>
        <v>1</v>
      </c>
      <c r="AA444" t="b">
        <f t="shared" si="31"/>
        <v>1</v>
      </c>
      <c r="AB444" t="b">
        <f t="shared" si="32"/>
        <v>1</v>
      </c>
      <c r="AC444" t="b">
        <f t="shared" si="33"/>
        <v>1</v>
      </c>
      <c r="AD444" t="b">
        <f t="shared" si="34"/>
        <v>1</v>
      </c>
    </row>
    <row r="445" spans="1:30" x14ac:dyDescent="0.2">
      <c r="A445">
        <v>448</v>
      </c>
      <c r="B445" t="s">
        <v>525</v>
      </c>
      <c r="C445" t="s">
        <v>1181</v>
      </c>
      <c r="D445" t="s">
        <v>1391</v>
      </c>
      <c r="E445">
        <v>8887330</v>
      </c>
      <c r="F445">
        <v>8887330</v>
      </c>
      <c r="G445" t="s">
        <v>1392</v>
      </c>
      <c r="H445" t="s">
        <v>1393</v>
      </c>
      <c r="I445">
        <v>6000000</v>
      </c>
      <c r="J445">
        <v>6000000</v>
      </c>
      <c r="K445" t="s">
        <v>1394</v>
      </c>
      <c r="L445" t="s">
        <v>1395</v>
      </c>
      <c r="M445">
        <v>9518492</v>
      </c>
      <c r="N445">
        <v>9518492</v>
      </c>
      <c r="O445" t="s">
        <v>1398</v>
      </c>
      <c r="P445" t="s">
        <v>1399</v>
      </c>
      <c r="Q445">
        <v>10946265</v>
      </c>
      <c r="R445">
        <v>10946265</v>
      </c>
      <c r="S445" t="s">
        <v>80</v>
      </c>
      <c r="T445" t="s">
        <v>81</v>
      </c>
      <c r="U445">
        <v>7742438</v>
      </c>
      <c r="V445">
        <v>7742438</v>
      </c>
      <c r="W445" t="s">
        <v>1396</v>
      </c>
      <c r="X445" t="s">
        <v>1397</v>
      </c>
      <c r="Z445" t="b">
        <f t="shared" si="30"/>
        <v>1</v>
      </c>
      <c r="AA445" t="b">
        <f t="shared" si="31"/>
        <v>1</v>
      </c>
      <c r="AB445" t="b">
        <f t="shared" si="32"/>
        <v>1</v>
      </c>
      <c r="AC445" t="b">
        <f t="shared" si="33"/>
        <v>1</v>
      </c>
      <c r="AD445" t="b">
        <f t="shared" si="34"/>
        <v>1</v>
      </c>
    </row>
    <row r="446" spans="1:30" x14ac:dyDescent="0.2">
      <c r="A446">
        <v>449</v>
      </c>
      <c r="B446" t="s">
        <v>526</v>
      </c>
      <c r="C446" t="s">
        <v>1182</v>
      </c>
      <c r="D446" t="s">
        <v>1391</v>
      </c>
      <c r="E446">
        <v>9452050</v>
      </c>
      <c r="F446">
        <v>9452050</v>
      </c>
      <c r="G446" t="s">
        <v>1392</v>
      </c>
      <c r="H446" t="s">
        <v>1393</v>
      </c>
      <c r="I446">
        <v>5900000</v>
      </c>
      <c r="J446">
        <v>5900000</v>
      </c>
      <c r="K446" t="s">
        <v>1394</v>
      </c>
      <c r="L446" t="s">
        <v>1395</v>
      </c>
      <c r="M446">
        <v>10123317</v>
      </c>
      <c r="N446">
        <v>10123317</v>
      </c>
      <c r="O446" t="s">
        <v>1398</v>
      </c>
      <c r="P446" t="s">
        <v>1399</v>
      </c>
      <c r="Q446">
        <v>11641814</v>
      </c>
      <c r="R446">
        <v>11641814</v>
      </c>
      <c r="S446" t="s">
        <v>80</v>
      </c>
      <c r="T446" t="s">
        <v>81</v>
      </c>
      <c r="U446">
        <v>8188578</v>
      </c>
      <c r="V446">
        <v>8188578</v>
      </c>
      <c r="W446" t="s">
        <v>1396</v>
      </c>
      <c r="X446" t="s">
        <v>1397</v>
      </c>
      <c r="Z446" t="b">
        <f t="shared" si="30"/>
        <v>1</v>
      </c>
      <c r="AA446" t="b">
        <f t="shared" si="31"/>
        <v>1</v>
      </c>
      <c r="AB446" t="b">
        <f t="shared" si="32"/>
        <v>1</v>
      </c>
      <c r="AC446" t="b">
        <f t="shared" si="33"/>
        <v>1</v>
      </c>
      <c r="AD446" t="b">
        <f t="shared" si="34"/>
        <v>1</v>
      </c>
    </row>
    <row r="447" spans="1:30" x14ac:dyDescent="0.2">
      <c r="A447">
        <v>450</v>
      </c>
      <c r="B447" t="s">
        <v>527</v>
      </c>
      <c r="C447" t="s">
        <v>1183</v>
      </c>
      <c r="D447" t="s">
        <v>1391</v>
      </c>
      <c r="E447">
        <v>6707950</v>
      </c>
      <c r="F447">
        <v>6707950</v>
      </c>
      <c r="G447" t="s">
        <v>1392</v>
      </c>
      <c r="H447" t="s">
        <v>1393</v>
      </c>
      <c r="I447">
        <v>6500000</v>
      </c>
      <c r="J447">
        <v>6500000</v>
      </c>
      <c r="K447" t="s">
        <v>1394</v>
      </c>
      <c r="L447" t="s">
        <v>1395</v>
      </c>
      <c r="M447">
        <v>7184336</v>
      </c>
      <c r="N447">
        <v>7184336</v>
      </c>
      <c r="O447" t="s">
        <v>1398</v>
      </c>
      <c r="P447" t="s">
        <v>1399</v>
      </c>
      <c r="Q447">
        <v>8261986</v>
      </c>
      <c r="R447">
        <v>8261986</v>
      </c>
      <c r="S447" t="s">
        <v>80</v>
      </c>
      <c r="T447" t="s">
        <v>81</v>
      </c>
      <c r="U447">
        <v>8862919</v>
      </c>
      <c r="V447">
        <v>8862919</v>
      </c>
      <c r="W447" t="s">
        <v>1396</v>
      </c>
      <c r="X447" t="s">
        <v>1397</v>
      </c>
      <c r="Z447" t="b">
        <f t="shared" si="30"/>
        <v>1</v>
      </c>
      <c r="AA447" t="b">
        <f t="shared" si="31"/>
        <v>1</v>
      </c>
      <c r="AB447" t="b">
        <f t="shared" si="32"/>
        <v>1</v>
      </c>
      <c r="AC447" t="b">
        <f t="shared" si="33"/>
        <v>1</v>
      </c>
      <c r="AD447" t="b">
        <f t="shared" si="34"/>
        <v>1</v>
      </c>
    </row>
    <row r="448" spans="1:30" x14ac:dyDescent="0.2">
      <c r="A448">
        <v>451</v>
      </c>
      <c r="B448" t="s">
        <v>528</v>
      </c>
      <c r="C448" t="s">
        <v>1184</v>
      </c>
      <c r="D448" t="s">
        <v>1391</v>
      </c>
      <c r="E448">
        <v>8798785</v>
      </c>
      <c r="F448">
        <v>8798785</v>
      </c>
      <c r="G448" t="s">
        <v>1392</v>
      </c>
      <c r="H448" t="s">
        <v>1393</v>
      </c>
      <c r="I448">
        <v>7500000</v>
      </c>
      <c r="J448">
        <v>7500000</v>
      </c>
      <c r="K448" t="s">
        <v>1394</v>
      </c>
      <c r="L448" t="s">
        <v>1395</v>
      </c>
      <c r="M448">
        <v>9423657</v>
      </c>
      <c r="N448">
        <v>9423657</v>
      </c>
      <c r="O448" t="s">
        <v>1398</v>
      </c>
      <c r="P448" t="s">
        <v>1399</v>
      </c>
      <c r="Q448">
        <v>10837206</v>
      </c>
      <c r="R448">
        <v>10837206</v>
      </c>
      <c r="S448" t="s">
        <v>80</v>
      </c>
      <c r="T448" t="s">
        <v>81</v>
      </c>
      <c r="U448">
        <v>9625446</v>
      </c>
      <c r="V448">
        <v>9625446</v>
      </c>
      <c r="W448" t="s">
        <v>1396</v>
      </c>
      <c r="X448" t="s">
        <v>1397</v>
      </c>
      <c r="Z448" t="b">
        <f t="shared" si="30"/>
        <v>1</v>
      </c>
      <c r="AA448" t="b">
        <f t="shared" si="31"/>
        <v>1</v>
      </c>
      <c r="AB448" t="b">
        <f t="shared" si="32"/>
        <v>1</v>
      </c>
      <c r="AC448" t="b">
        <f t="shared" si="33"/>
        <v>1</v>
      </c>
      <c r="AD448" t="b">
        <f t="shared" si="34"/>
        <v>1</v>
      </c>
    </row>
    <row r="449" spans="1:30" x14ac:dyDescent="0.2">
      <c r="A449">
        <v>452</v>
      </c>
      <c r="B449" t="s">
        <v>529</v>
      </c>
      <c r="C449" t="s">
        <v>1185</v>
      </c>
      <c r="D449" t="s">
        <v>1391</v>
      </c>
      <c r="E449">
        <v>3881102</v>
      </c>
      <c r="F449">
        <v>3881102</v>
      </c>
      <c r="G449" t="s">
        <v>1392</v>
      </c>
      <c r="H449" t="s">
        <v>1393</v>
      </c>
      <c r="I449">
        <v>8000000</v>
      </c>
      <c r="J449">
        <v>8000000</v>
      </c>
      <c r="K449" t="s">
        <v>1394</v>
      </c>
      <c r="L449" t="s">
        <v>1395</v>
      </c>
      <c r="M449">
        <v>4156731</v>
      </c>
      <c r="N449">
        <v>4156731</v>
      </c>
      <c r="O449" t="s">
        <v>1398</v>
      </c>
      <c r="P449" t="s">
        <v>1399</v>
      </c>
      <c r="Q449">
        <v>4780240</v>
      </c>
      <c r="R449">
        <v>4780240</v>
      </c>
      <c r="S449" t="s">
        <v>80</v>
      </c>
      <c r="T449" t="s">
        <v>81</v>
      </c>
      <c r="U449">
        <v>5127929</v>
      </c>
      <c r="V449">
        <v>5127929</v>
      </c>
      <c r="W449" t="s">
        <v>1396</v>
      </c>
      <c r="X449" t="s">
        <v>1397</v>
      </c>
      <c r="Z449" t="b">
        <f t="shared" si="30"/>
        <v>1</v>
      </c>
      <c r="AA449" t="b">
        <f t="shared" si="31"/>
        <v>1</v>
      </c>
      <c r="AB449" t="b">
        <f t="shared" si="32"/>
        <v>1</v>
      </c>
      <c r="AC449" t="b">
        <f t="shared" si="33"/>
        <v>1</v>
      </c>
      <c r="AD449" t="b">
        <f t="shared" si="34"/>
        <v>1</v>
      </c>
    </row>
    <row r="450" spans="1:30" x14ac:dyDescent="0.2">
      <c r="A450">
        <v>453</v>
      </c>
      <c r="B450" t="s">
        <v>530</v>
      </c>
      <c r="C450" t="s">
        <v>1186</v>
      </c>
      <c r="D450" t="s">
        <v>1391</v>
      </c>
      <c r="E450">
        <v>5184011</v>
      </c>
      <c r="F450">
        <v>5184011</v>
      </c>
      <c r="G450" t="s">
        <v>1392</v>
      </c>
      <c r="H450" t="s">
        <v>1393</v>
      </c>
      <c r="I450">
        <v>10000000</v>
      </c>
      <c r="J450">
        <v>10000000</v>
      </c>
      <c r="K450" t="s">
        <v>1394</v>
      </c>
      <c r="L450" t="s">
        <v>1395</v>
      </c>
      <c r="M450">
        <v>5552169</v>
      </c>
      <c r="N450">
        <v>5552169</v>
      </c>
      <c r="O450" t="s">
        <v>1398</v>
      </c>
      <c r="P450" t="s">
        <v>1399</v>
      </c>
      <c r="Q450">
        <v>6384994</v>
      </c>
      <c r="R450">
        <v>6384994</v>
      </c>
      <c r="S450" t="s">
        <v>80</v>
      </c>
      <c r="T450" t="s">
        <v>81</v>
      </c>
      <c r="U450">
        <v>6849405</v>
      </c>
      <c r="V450">
        <v>6849405</v>
      </c>
      <c r="W450" t="s">
        <v>1396</v>
      </c>
      <c r="X450" t="s">
        <v>1397</v>
      </c>
      <c r="Z450" t="b">
        <f t="shared" si="30"/>
        <v>1</v>
      </c>
      <c r="AA450" t="b">
        <f t="shared" si="31"/>
        <v>1</v>
      </c>
      <c r="AB450" t="b">
        <f t="shared" si="32"/>
        <v>1</v>
      </c>
      <c r="AC450" t="b">
        <f t="shared" si="33"/>
        <v>1</v>
      </c>
      <c r="AD450" t="b">
        <f t="shared" si="34"/>
        <v>1</v>
      </c>
    </row>
    <row r="451" spans="1:30" x14ac:dyDescent="0.2">
      <c r="A451">
        <v>454</v>
      </c>
      <c r="B451" t="s">
        <v>531</v>
      </c>
      <c r="C451" t="s">
        <v>1187</v>
      </c>
      <c r="D451" t="s">
        <v>1391</v>
      </c>
      <c r="E451">
        <v>8935602</v>
      </c>
      <c r="F451">
        <v>8935602</v>
      </c>
      <c r="G451" t="s">
        <v>1392</v>
      </c>
      <c r="H451" t="s">
        <v>1393</v>
      </c>
      <c r="I451">
        <v>12000000</v>
      </c>
      <c r="J451">
        <v>12000000</v>
      </c>
      <c r="K451" t="s">
        <v>1394</v>
      </c>
      <c r="L451" t="s">
        <v>1395</v>
      </c>
      <c r="M451">
        <v>9570191</v>
      </c>
      <c r="N451">
        <v>9570191</v>
      </c>
      <c r="O451" t="s">
        <v>1398</v>
      </c>
      <c r="P451" t="s">
        <v>1399</v>
      </c>
      <c r="Q451">
        <v>11005720</v>
      </c>
      <c r="R451">
        <v>11005720</v>
      </c>
      <c r="S451" t="s">
        <v>80</v>
      </c>
      <c r="T451" t="s">
        <v>81</v>
      </c>
      <c r="U451">
        <v>8806218</v>
      </c>
      <c r="V451">
        <v>8806218</v>
      </c>
      <c r="W451" t="s">
        <v>1396</v>
      </c>
      <c r="X451" t="s">
        <v>1397</v>
      </c>
      <c r="Z451" t="b">
        <f t="shared" ref="Z451:Z514" si="35">+E451=F451</f>
        <v>1</v>
      </c>
      <c r="AA451" t="b">
        <f t="shared" ref="AA451:AA514" si="36">+I451=J451</f>
        <v>1</v>
      </c>
      <c r="AB451" t="b">
        <f t="shared" ref="AB451:AB514" si="37">+M451=N451</f>
        <v>1</v>
      </c>
      <c r="AC451" t="b">
        <f t="shared" ref="AC451:AC514" si="38">+Q451=R451</f>
        <v>1</v>
      </c>
      <c r="AD451" t="b">
        <f t="shared" ref="AD451:AD514" si="39">+U451=V451</f>
        <v>1</v>
      </c>
    </row>
    <row r="452" spans="1:30" x14ac:dyDescent="0.2">
      <c r="A452">
        <v>455</v>
      </c>
      <c r="B452" t="s">
        <v>532</v>
      </c>
      <c r="C452" t="s">
        <v>1188</v>
      </c>
      <c r="D452" t="s">
        <v>1391</v>
      </c>
      <c r="E452">
        <v>4338</v>
      </c>
      <c r="F452">
        <v>4338</v>
      </c>
      <c r="G452" t="s">
        <v>1392</v>
      </c>
      <c r="H452" t="s">
        <v>1393</v>
      </c>
      <c r="I452">
        <v>5000</v>
      </c>
      <c r="J452">
        <v>5000</v>
      </c>
      <c r="K452" t="s">
        <v>1394</v>
      </c>
      <c r="L452" t="s">
        <v>1395</v>
      </c>
      <c r="M452">
        <v>4646</v>
      </c>
      <c r="N452">
        <v>4646</v>
      </c>
      <c r="O452" t="s">
        <v>1398</v>
      </c>
      <c r="P452" t="s">
        <v>1399</v>
      </c>
      <c r="Q452">
        <v>5343</v>
      </c>
      <c r="R452">
        <v>5343</v>
      </c>
      <c r="S452" t="s">
        <v>80</v>
      </c>
      <c r="T452" t="s">
        <v>81</v>
      </c>
      <c r="U452">
        <v>5731</v>
      </c>
      <c r="V452">
        <v>5731</v>
      </c>
      <c r="W452" t="s">
        <v>1396</v>
      </c>
      <c r="X452" t="s">
        <v>1397</v>
      </c>
      <c r="Z452" t="b">
        <f t="shared" si="35"/>
        <v>1</v>
      </c>
      <c r="AA452" t="b">
        <f t="shared" si="36"/>
        <v>1</v>
      </c>
      <c r="AB452" t="b">
        <f t="shared" si="37"/>
        <v>1</v>
      </c>
      <c r="AC452" t="b">
        <f t="shared" si="38"/>
        <v>1</v>
      </c>
      <c r="AD452" t="b">
        <f t="shared" si="39"/>
        <v>1</v>
      </c>
    </row>
    <row r="453" spans="1:30" x14ac:dyDescent="0.2">
      <c r="A453">
        <v>456</v>
      </c>
      <c r="B453" t="s">
        <v>533</v>
      </c>
      <c r="C453" t="s">
        <v>1189</v>
      </c>
      <c r="D453" t="s">
        <v>1391</v>
      </c>
      <c r="E453">
        <v>12245</v>
      </c>
      <c r="F453">
        <v>12245</v>
      </c>
      <c r="G453" t="s">
        <v>1392</v>
      </c>
      <c r="H453" t="s">
        <v>1393</v>
      </c>
      <c r="I453">
        <v>20000</v>
      </c>
      <c r="J453">
        <v>20000</v>
      </c>
      <c r="K453" t="s">
        <v>1394</v>
      </c>
      <c r="L453" t="s">
        <v>1395</v>
      </c>
      <c r="M453">
        <v>13115</v>
      </c>
      <c r="N453">
        <v>13115</v>
      </c>
      <c r="O453" t="s">
        <v>1398</v>
      </c>
      <c r="P453" t="s">
        <v>1399</v>
      </c>
      <c r="Q453">
        <v>15082</v>
      </c>
      <c r="R453">
        <v>15082</v>
      </c>
      <c r="S453" t="s">
        <v>80</v>
      </c>
      <c r="T453" t="s">
        <v>81</v>
      </c>
      <c r="U453">
        <v>16179</v>
      </c>
      <c r="V453">
        <v>16179</v>
      </c>
      <c r="W453" t="s">
        <v>1396</v>
      </c>
      <c r="X453" t="s">
        <v>1397</v>
      </c>
      <c r="Z453" t="b">
        <f t="shared" si="35"/>
        <v>1</v>
      </c>
      <c r="AA453" t="b">
        <f t="shared" si="36"/>
        <v>1</v>
      </c>
      <c r="AB453" t="b">
        <f t="shared" si="37"/>
        <v>1</v>
      </c>
      <c r="AC453" t="b">
        <f t="shared" si="38"/>
        <v>1</v>
      </c>
      <c r="AD453" t="b">
        <f t="shared" si="39"/>
        <v>1</v>
      </c>
    </row>
    <row r="454" spans="1:30" x14ac:dyDescent="0.2">
      <c r="A454">
        <v>457</v>
      </c>
      <c r="B454" t="s">
        <v>534</v>
      </c>
      <c r="C454" t="s">
        <v>1190</v>
      </c>
      <c r="D454" t="s">
        <v>1391</v>
      </c>
      <c r="E454">
        <v>624</v>
      </c>
      <c r="F454">
        <v>624</v>
      </c>
      <c r="G454" t="s">
        <v>1392</v>
      </c>
      <c r="H454" t="s">
        <v>1393</v>
      </c>
      <c r="I454">
        <v>3000</v>
      </c>
      <c r="J454">
        <v>3000</v>
      </c>
      <c r="K454" t="s">
        <v>1394</v>
      </c>
      <c r="L454" t="s">
        <v>1395</v>
      </c>
      <c r="M454">
        <v>669</v>
      </c>
      <c r="N454">
        <v>669</v>
      </c>
      <c r="O454" t="s">
        <v>1398</v>
      </c>
      <c r="P454" t="s">
        <v>1399</v>
      </c>
      <c r="Q454">
        <v>769</v>
      </c>
      <c r="R454">
        <v>769</v>
      </c>
      <c r="S454" t="s">
        <v>80</v>
      </c>
      <c r="T454" t="s">
        <v>81</v>
      </c>
      <c r="U454">
        <v>825</v>
      </c>
      <c r="V454">
        <v>825</v>
      </c>
      <c r="W454" t="s">
        <v>1396</v>
      </c>
      <c r="X454" t="s">
        <v>1397</v>
      </c>
      <c r="Z454" t="b">
        <f t="shared" si="35"/>
        <v>1</v>
      </c>
      <c r="AA454" t="b">
        <f t="shared" si="36"/>
        <v>1</v>
      </c>
      <c r="AB454" t="b">
        <f t="shared" si="37"/>
        <v>1</v>
      </c>
      <c r="AC454" t="b">
        <f t="shared" si="38"/>
        <v>1</v>
      </c>
      <c r="AD454" t="b">
        <f t="shared" si="39"/>
        <v>1</v>
      </c>
    </row>
    <row r="455" spans="1:30" x14ac:dyDescent="0.2">
      <c r="A455">
        <v>458</v>
      </c>
      <c r="B455" t="s">
        <v>535</v>
      </c>
      <c r="C455" t="s">
        <v>1191</v>
      </c>
      <c r="D455" t="s">
        <v>1391</v>
      </c>
      <c r="E455">
        <v>2022</v>
      </c>
      <c r="F455">
        <v>2022</v>
      </c>
      <c r="G455" t="s">
        <v>1392</v>
      </c>
      <c r="H455" t="s">
        <v>1393</v>
      </c>
      <c r="I455">
        <v>15000</v>
      </c>
      <c r="J455">
        <v>15000</v>
      </c>
      <c r="K455" t="s">
        <v>1394</v>
      </c>
      <c r="L455" t="s">
        <v>1395</v>
      </c>
      <c r="M455">
        <v>2165</v>
      </c>
      <c r="N455">
        <v>2165</v>
      </c>
      <c r="O455" t="s">
        <v>1398</v>
      </c>
      <c r="P455" t="s">
        <v>1399</v>
      </c>
      <c r="Q455">
        <v>2490</v>
      </c>
      <c r="R455">
        <v>2490</v>
      </c>
      <c r="S455" t="s">
        <v>80</v>
      </c>
      <c r="T455" t="s">
        <v>81</v>
      </c>
      <c r="U455">
        <v>2671</v>
      </c>
      <c r="V455">
        <v>2671</v>
      </c>
      <c r="W455" t="s">
        <v>1396</v>
      </c>
      <c r="X455" t="s">
        <v>1397</v>
      </c>
      <c r="Z455" t="b">
        <f t="shared" si="35"/>
        <v>1</v>
      </c>
      <c r="AA455" t="b">
        <f t="shared" si="36"/>
        <v>1</v>
      </c>
      <c r="AB455" t="b">
        <f t="shared" si="37"/>
        <v>1</v>
      </c>
      <c r="AC455" t="b">
        <f t="shared" si="38"/>
        <v>1</v>
      </c>
      <c r="AD455" t="b">
        <f t="shared" si="39"/>
        <v>1</v>
      </c>
    </row>
    <row r="456" spans="1:30" x14ac:dyDescent="0.2">
      <c r="A456">
        <v>459</v>
      </c>
      <c r="B456" t="s">
        <v>536</v>
      </c>
      <c r="C456" t="s">
        <v>1192</v>
      </c>
      <c r="D456" t="s">
        <v>1391</v>
      </c>
      <c r="E456">
        <v>13159</v>
      </c>
      <c r="F456">
        <v>13159</v>
      </c>
      <c r="G456" t="s">
        <v>1392</v>
      </c>
      <c r="H456" t="s">
        <v>1393</v>
      </c>
      <c r="I456">
        <v>150000</v>
      </c>
      <c r="J456">
        <v>150000</v>
      </c>
      <c r="K456" t="s">
        <v>1394</v>
      </c>
      <c r="L456" t="s">
        <v>1395</v>
      </c>
      <c r="M456">
        <v>14093</v>
      </c>
      <c r="N456">
        <v>14093</v>
      </c>
      <c r="O456" t="s">
        <v>1398</v>
      </c>
      <c r="P456" t="s">
        <v>1399</v>
      </c>
      <c r="Q456">
        <v>16207</v>
      </c>
      <c r="R456">
        <v>16207</v>
      </c>
      <c r="S456" t="s">
        <v>80</v>
      </c>
      <c r="T456" t="s">
        <v>81</v>
      </c>
      <c r="U456">
        <v>17386</v>
      </c>
      <c r="V456">
        <v>17386</v>
      </c>
      <c r="W456" t="s">
        <v>1396</v>
      </c>
      <c r="X456" t="s">
        <v>1397</v>
      </c>
      <c r="Z456" t="b">
        <f t="shared" si="35"/>
        <v>1</v>
      </c>
      <c r="AA456" t="b">
        <f t="shared" si="36"/>
        <v>1</v>
      </c>
      <c r="AB456" t="b">
        <f t="shared" si="37"/>
        <v>1</v>
      </c>
      <c r="AC456" t="b">
        <f t="shared" si="38"/>
        <v>1</v>
      </c>
      <c r="AD456" t="b">
        <f t="shared" si="39"/>
        <v>1</v>
      </c>
    </row>
    <row r="457" spans="1:30" x14ac:dyDescent="0.2">
      <c r="A457">
        <v>460</v>
      </c>
      <c r="B457" t="s">
        <v>537</v>
      </c>
      <c r="C457" t="s">
        <v>1193</v>
      </c>
      <c r="D457" t="s">
        <v>1391</v>
      </c>
      <c r="E457">
        <v>20110</v>
      </c>
      <c r="F457">
        <v>20110</v>
      </c>
      <c r="G457" t="s">
        <v>1392</v>
      </c>
      <c r="H457" t="s">
        <v>1393</v>
      </c>
      <c r="I457">
        <v>150000</v>
      </c>
      <c r="J457">
        <v>150000</v>
      </c>
      <c r="K457" t="s">
        <v>1394</v>
      </c>
      <c r="L457" t="s">
        <v>1395</v>
      </c>
      <c r="M457">
        <v>21538</v>
      </c>
      <c r="N457">
        <v>21538</v>
      </c>
      <c r="O457" t="s">
        <v>1398</v>
      </c>
      <c r="P457" t="s">
        <v>1399</v>
      </c>
      <c r="Q457">
        <v>24769</v>
      </c>
      <c r="R457">
        <v>24769</v>
      </c>
      <c r="S457" t="s">
        <v>80</v>
      </c>
      <c r="T457" t="s">
        <v>81</v>
      </c>
      <c r="U457">
        <v>26571</v>
      </c>
      <c r="V457">
        <v>26571</v>
      </c>
      <c r="W457" t="s">
        <v>1396</v>
      </c>
      <c r="X457" t="s">
        <v>1397</v>
      </c>
      <c r="Z457" t="b">
        <f t="shared" si="35"/>
        <v>1</v>
      </c>
      <c r="AA457" t="b">
        <f t="shared" si="36"/>
        <v>1</v>
      </c>
      <c r="AB457" t="b">
        <f t="shared" si="37"/>
        <v>1</v>
      </c>
      <c r="AC457" t="b">
        <f t="shared" si="38"/>
        <v>1</v>
      </c>
      <c r="AD457" t="b">
        <f t="shared" si="39"/>
        <v>1</v>
      </c>
    </row>
    <row r="458" spans="1:30" x14ac:dyDescent="0.2">
      <c r="A458">
        <v>461</v>
      </c>
      <c r="B458" t="s">
        <v>538</v>
      </c>
      <c r="C458" t="s">
        <v>1194</v>
      </c>
      <c r="D458" t="s">
        <v>1391</v>
      </c>
      <c r="E458">
        <v>23952</v>
      </c>
      <c r="F458">
        <v>23952</v>
      </c>
      <c r="G458" t="s">
        <v>1392</v>
      </c>
      <c r="H458" t="s">
        <v>1393</v>
      </c>
      <c r="I458">
        <v>200000</v>
      </c>
      <c r="J458">
        <v>200000</v>
      </c>
      <c r="K458" t="s">
        <v>1394</v>
      </c>
      <c r="L458" t="s">
        <v>1395</v>
      </c>
      <c r="M458">
        <v>25653</v>
      </c>
      <c r="N458">
        <v>25653</v>
      </c>
      <c r="O458" t="s">
        <v>1398</v>
      </c>
      <c r="P458" t="s">
        <v>1399</v>
      </c>
      <c r="Q458">
        <v>29501</v>
      </c>
      <c r="R458">
        <v>29501</v>
      </c>
      <c r="S458" t="s">
        <v>80</v>
      </c>
      <c r="T458" t="s">
        <v>81</v>
      </c>
      <c r="U458">
        <v>31647</v>
      </c>
      <c r="V458">
        <v>31647</v>
      </c>
      <c r="W458" t="s">
        <v>1396</v>
      </c>
      <c r="X458" t="s">
        <v>1397</v>
      </c>
      <c r="Z458" t="b">
        <f t="shared" si="35"/>
        <v>1</v>
      </c>
      <c r="AA458" t="b">
        <f t="shared" si="36"/>
        <v>1</v>
      </c>
      <c r="AB458" t="b">
        <f t="shared" si="37"/>
        <v>1</v>
      </c>
      <c r="AC458" t="b">
        <f t="shared" si="38"/>
        <v>1</v>
      </c>
      <c r="AD458" t="b">
        <f t="shared" si="39"/>
        <v>1</v>
      </c>
    </row>
    <row r="459" spans="1:30" x14ac:dyDescent="0.2">
      <c r="A459">
        <v>462</v>
      </c>
      <c r="B459" t="s">
        <v>539</v>
      </c>
      <c r="C459" t="s">
        <v>1195</v>
      </c>
      <c r="D459" t="s">
        <v>1391</v>
      </c>
      <c r="E459">
        <v>39871</v>
      </c>
      <c r="F459">
        <v>39871</v>
      </c>
      <c r="G459" t="s">
        <v>1392</v>
      </c>
      <c r="H459" t="s">
        <v>1393</v>
      </c>
      <c r="I459">
        <v>180000</v>
      </c>
      <c r="J459">
        <v>180000</v>
      </c>
      <c r="K459" t="s">
        <v>1394</v>
      </c>
      <c r="L459" t="s">
        <v>1395</v>
      </c>
      <c r="M459">
        <v>42702</v>
      </c>
      <c r="N459">
        <v>42702</v>
      </c>
      <c r="O459" t="s">
        <v>1398</v>
      </c>
      <c r="P459" t="s">
        <v>1399</v>
      </c>
      <c r="Q459">
        <v>49107</v>
      </c>
      <c r="R459">
        <v>49107</v>
      </c>
      <c r="S459" t="s">
        <v>80</v>
      </c>
      <c r="T459" t="s">
        <v>81</v>
      </c>
      <c r="U459">
        <v>52679</v>
      </c>
      <c r="V459">
        <v>52679</v>
      </c>
      <c r="W459" t="s">
        <v>1396</v>
      </c>
      <c r="X459" t="s">
        <v>1397</v>
      </c>
      <c r="Z459" t="b">
        <f t="shared" si="35"/>
        <v>1</v>
      </c>
      <c r="AA459" t="b">
        <f t="shared" si="36"/>
        <v>1</v>
      </c>
      <c r="AB459" t="b">
        <f t="shared" si="37"/>
        <v>1</v>
      </c>
      <c r="AC459" t="b">
        <f t="shared" si="38"/>
        <v>1</v>
      </c>
      <c r="AD459" t="b">
        <f t="shared" si="39"/>
        <v>1</v>
      </c>
    </row>
    <row r="460" spans="1:30" x14ac:dyDescent="0.2">
      <c r="A460">
        <v>463</v>
      </c>
      <c r="B460" t="s">
        <v>540</v>
      </c>
      <c r="C460" t="s">
        <v>1196</v>
      </c>
      <c r="D460" t="s">
        <v>1391</v>
      </c>
      <c r="E460">
        <v>20378</v>
      </c>
      <c r="F460">
        <v>20378</v>
      </c>
      <c r="G460" t="s">
        <v>1392</v>
      </c>
      <c r="H460" t="s">
        <v>1393</v>
      </c>
      <c r="I460">
        <v>150000</v>
      </c>
      <c r="J460">
        <v>150000</v>
      </c>
      <c r="K460" t="s">
        <v>1394</v>
      </c>
      <c r="L460" t="s">
        <v>1395</v>
      </c>
      <c r="M460">
        <v>21825</v>
      </c>
      <c r="N460">
        <v>21825</v>
      </c>
      <c r="O460" t="s">
        <v>1398</v>
      </c>
      <c r="P460" t="s">
        <v>1399</v>
      </c>
      <c r="Q460">
        <v>25099</v>
      </c>
      <c r="R460">
        <v>25099</v>
      </c>
      <c r="S460" t="s">
        <v>80</v>
      </c>
      <c r="T460" t="s">
        <v>81</v>
      </c>
      <c r="U460">
        <v>26925</v>
      </c>
      <c r="V460">
        <v>26925</v>
      </c>
      <c r="W460" t="s">
        <v>1396</v>
      </c>
      <c r="X460" t="s">
        <v>1397</v>
      </c>
      <c r="Z460" t="b">
        <f t="shared" si="35"/>
        <v>1</v>
      </c>
      <c r="AA460" t="b">
        <f t="shared" si="36"/>
        <v>1</v>
      </c>
      <c r="AB460" t="b">
        <f t="shared" si="37"/>
        <v>1</v>
      </c>
      <c r="AC460" t="b">
        <f t="shared" si="38"/>
        <v>1</v>
      </c>
      <c r="AD460" t="b">
        <f t="shared" si="39"/>
        <v>1</v>
      </c>
    </row>
    <row r="461" spans="1:30" x14ac:dyDescent="0.2">
      <c r="A461">
        <v>464</v>
      </c>
      <c r="B461" t="s">
        <v>541</v>
      </c>
      <c r="C461" t="s">
        <v>1197</v>
      </c>
      <c r="D461" t="s">
        <v>1391</v>
      </c>
      <c r="E461">
        <v>12042</v>
      </c>
      <c r="F461">
        <v>12042</v>
      </c>
      <c r="G461" t="s">
        <v>1392</v>
      </c>
      <c r="H461" t="s">
        <v>1393</v>
      </c>
      <c r="I461">
        <v>80000</v>
      </c>
      <c r="J461">
        <v>80000</v>
      </c>
      <c r="K461" t="s">
        <v>1394</v>
      </c>
      <c r="L461" t="s">
        <v>1395</v>
      </c>
      <c r="M461">
        <v>12898</v>
      </c>
      <c r="N461">
        <v>12898</v>
      </c>
      <c r="O461" t="s">
        <v>1398</v>
      </c>
      <c r="P461" t="s">
        <v>1399</v>
      </c>
      <c r="Q461">
        <v>14832</v>
      </c>
      <c r="R461">
        <v>14832</v>
      </c>
      <c r="S461" t="s">
        <v>80</v>
      </c>
      <c r="T461" t="s">
        <v>81</v>
      </c>
      <c r="U461">
        <v>15911</v>
      </c>
      <c r="V461">
        <v>15911</v>
      </c>
      <c r="W461" t="s">
        <v>1396</v>
      </c>
      <c r="X461" t="s">
        <v>1397</v>
      </c>
      <c r="Z461" t="b">
        <f t="shared" si="35"/>
        <v>1</v>
      </c>
      <c r="AA461" t="b">
        <f t="shared" si="36"/>
        <v>1</v>
      </c>
      <c r="AB461" t="b">
        <f t="shared" si="37"/>
        <v>1</v>
      </c>
      <c r="AC461" t="b">
        <f t="shared" si="38"/>
        <v>1</v>
      </c>
      <c r="AD461" t="b">
        <f t="shared" si="39"/>
        <v>1</v>
      </c>
    </row>
    <row r="462" spans="1:30" x14ac:dyDescent="0.2">
      <c r="A462">
        <v>465</v>
      </c>
      <c r="B462" t="s">
        <v>542</v>
      </c>
      <c r="C462" t="s">
        <v>1198</v>
      </c>
      <c r="D462" t="s">
        <v>1391</v>
      </c>
      <c r="E462">
        <v>58577</v>
      </c>
      <c r="F462">
        <v>58577</v>
      </c>
      <c r="G462" t="s">
        <v>1392</v>
      </c>
      <c r="H462" t="s">
        <v>1393</v>
      </c>
      <c r="I462">
        <v>100000</v>
      </c>
      <c r="J462">
        <v>100000</v>
      </c>
      <c r="K462" t="s">
        <v>1394</v>
      </c>
      <c r="L462" t="s">
        <v>1395</v>
      </c>
      <c r="M462">
        <v>62737</v>
      </c>
      <c r="N462">
        <v>62737</v>
      </c>
      <c r="O462" t="s">
        <v>1398</v>
      </c>
      <c r="P462" t="s">
        <v>1399</v>
      </c>
      <c r="Q462">
        <v>72148</v>
      </c>
      <c r="R462">
        <v>72148</v>
      </c>
      <c r="S462" t="s">
        <v>80</v>
      </c>
      <c r="T462" t="s">
        <v>81</v>
      </c>
      <c r="U462">
        <v>77395</v>
      </c>
      <c r="V462">
        <v>77395</v>
      </c>
      <c r="W462" t="s">
        <v>1396</v>
      </c>
      <c r="X462" t="s">
        <v>1397</v>
      </c>
      <c r="Z462" t="b">
        <f t="shared" si="35"/>
        <v>1</v>
      </c>
      <c r="AA462" t="b">
        <f t="shared" si="36"/>
        <v>1</v>
      </c>
      <c r="AB462" t="b">
        <f t="shared" si="37"/>
        <v>1</v>
      </c>
      <c r="AC462" t="b">
        <f t="shared" si="38"/>
        <v>1</v>
      </c>
      <c r="AD462" t="b">
        <f t="shared" si="39"/>
        <v>1</v>
      </c>
    </row>
    <row r="463" spans="1:30" x14ac:dyDescent="0.2">
      <c r="A463">
        <v>466</v>
      </c>
      <c r="B463" t="s">
        <v>543</v>
      </c>
      <c r="C463" t="s">
        <v>1199</v>
      </c>
      <c r="D463" t="s">
        <v>1391</v>
      </c>
      <c r="E463">
        <v>10053</v>
      </c>
      <c r="F463">
        <v>10053</v>
      </c>
      <c r="G463" t="s">
        <v>1392</v>
      </c>
      <c r="H463" t="s">
        <v>1393</v>
      </c>
      <c r="I463">
        <v>20000</v>
      </c>
      <c r="J463">
        <v>20000</v>
      </c>
      <c r="K463" t="s">
        <v>1394</v>
      </c>
      <c r="L463" t="s">
        <v>1395</v>
      </c>
      <c r="M463">
        <v>10767</v>
      </c>
      <c r="N463">
        <v>10767</v>
      </c>
      <c r="O463" t="s">
        <v>1398</v>
      </c>
      <c r="P463" t="s">
        <v>1399</v>
      </c>
      <c r="Q463">
        <v>12382</v>
      </c>
      <c r="R463">
        <v>12382</v>
      </c>
      <c r="S463" t="s">
        <v>80</v>
      </c>
      <c r="T463" t="s">
        <v>81</v>
      </c>
      <c r="U463">
        <v>13282</v>
      </c>
      <c r="V463">
        <v>13282</v>
      </c>
      <c r="W463" t="s">
        <v>1396</v>
      </c>
      <c r="X463" t="s">
        <v>1397</v>
      </c>
      <c r="Z463" t="b">
        <f t="shared" si="35"/>
        <v>1</v>
      </c>
      <c r="AA463" t="b">
        <f t="shared" si="36"/>
        <v>1</v>
      </c>
      <c r="AB463" t="b">
        <f t="shared" si="37"/>
        <v>1</v>
      </c>
      <c r="AC463" t="b">
        <f t="shared" si="38"/>
        <v>1</v>
      </c>
      <c r="AD463" t="b">
        <f t="shared" si="39"/>
        <v>1</v>
      </c>
    </row>
    <row r="464" spans="1:30" x14ac:dyDescent="0.2">
      <c r="A464">
        <v>467</v>
      </c>
      <c r="B464" t="s">
        <v>544</v>
      </c>
      <c r="C464" t="s">
        <v>1200</v>
      </c>
      <c r="D464" t="s">
        <v>1391</v>
      </c>
      <c r="E464">
        <v>15884</v>
      </c>
      <c r="F464">
        <v>15884</v>
      </c>
      <c r="G464" t="s">
        <v>1392</v>
      </c>
      <c r="H464" t="s">
        <v>1393</v>
      </c>
      <c r="I464">
        <v>50000</v>
      </c>
      <c r="J464">
        <v>50000</v>
      </c>
      <c r="K464" t="s">
        <v>1394</v>
      </c>
      <c r="L464" t="s">
        <v>1395</v>
      </c>
      <c r="M464">
        <v>17012</v>
      </c>
      <c r="N464">
        <v>17012</v>
      </c>
      <c r="O464" t="s">
        <v>1398</v>
      </c>
      <c r="P464" t="s">
        <v>1399</v>
      </c>
      <c r="Q464">
        <v>19564</v>
      </c>
      <c r="R464">
        <v>19564</v>
      </c>
      <c r="S464" t="s">
        <v>80</v>
      </c>
      <c r="T464" t="s">
        <v>81</v>
      </c>
      <c r="U464">
        <v>20987</v>
      </c>
      <c r="V464">
        <v>20987</v>
      </c>
      <c r="W464" t="s">
        <v>1396</v>
      </c>
      <c r="X464" t="s">
        <v>1397</v>
      </c>
      <c r="Z464" t="b">
        <f t="shared" si="35"/>
        <v>1</v>
      </c>
      <c r="AA464" t="b">
        <f t="shared" si="36"/>
        <v>1</v>
      </c>
      <c r="AB464" t="b">
        <f t="shared" si="37"/>
        <v>1</v>
      </c>
      <c r="AC464" t="b">
        <f t="shared" si="38"/>
        <v>1</v>
      </c>
      <c r="AD464" t="b">
        <f t="shared" si="39"/>
        <v>1</v>
      </c>
    </row>
    <row r="465" spans="1:30" x14ac:dyDescent="0.2">
      <c r="A465">
        <v>468</v>
      </c>
      <c r="B465" t="s">
        <v>545</v>
      </c>
      <c r="C465" t="s">
        <v>1201</v>
      </c>
      <c r="D465" t="s">
        <v>1391</v>
      </c>
      <c r="E465">
        <v>21830</v>
      </c>
      <c r="F465">
        <v>21830</v>
      </c>
      <c r="G465" t="s">
        <v>1392</v>
      </c>
      <c r="H465" t="s">
        <v>1393</v>
      </c>
      <c r="I465">
        <v>100000</v>
      </c>
      <c r="J465">
        <v>100000</v>
      </c>
      <c r="K465" t="s">
        <v>1394</v>
      </c>
      <c r="L465" t="s">
        <v>1395</v>
      </c>
      <c r="M465">
        <v>23380</v>
      </c>
      <c r="N465">
        <v>23380</v>
      </c>
      <c r="O465" t="s">
        <v>1398</v>
      </c>
      <c r="P465" t="s">
        <v>1399</v>
      </c>
      <c r="Q465">
        <v>26887</v>
      </c>
      <c r="R465">
        <v>26887</v>
      </c>
      <c r="S465" t="s">
        <v>80</v>
      </c>
      <c r="T465" t="s">
        <v>81</v>
      </c>
      <c r="U465">
        <v>28843</v>
      </c>
      <c r="V465">
        <v>28843</v>
      </c>
      <c r="W465" t="s">
        <v>1396</v>
      </c>
      <c r="X465" t="s">
        <v>1397</v>
      </c>
      <c r="Z465" t="b">
        <f t="shared" si="35"/>
        <v>1</v>
      </c>
      <c r="AA465" t="b">
        <f t="shared" si="36"/>
        <v>1</v>
      </c>
      <c r="AB465" t="b">
        <f t="shared" si="37"/>
        <v>1</v>
      </c>
      <c r="AC465" t="b">
        <f t="shared" si="38"/>
        <v>1</v>
      </c>
      <c r="AD465" t="b">
        <f t="shared" si="39"/>
        <v>1</v>
      </c>
    </row>
    <row r="466" spans="1:30" x14ac:dyDescent="0.2">
      <c r="A466">
        <v>469</v>
      </c>
      <c r="B466" t="s">
        <v>546</v>
      </c>
      <c r="C466" t="s">
        <v>1202</v>
      </c>
      <c r="D466" t="s">
        <v>1391</v>
      </c>
      <c r="E466">
        <v>3982</v>
      </c>
      <c r="F466">
        <v>3982</v>
      </c>
      <c r="G466" t="s">
        <v>1392</v>
      </c>
      <c r="H466" t="s">
        <v>1393</v>
      </c>
      <c r="I466">
        <v>10000</v>
      </c>
      <c r="J466">
        <v>10000</v>
      </c>
      <c r="K466" t="s">
        <v>1394</v>
      </c>
      <c r="L466" t="s">
        <v>1395</v>
      </c>
      <c r="M466">
        <v>4265</v>
      </c>
      <c r="N466">
        <v>4265</v>
      </c>
      <c r="O466" t="s">
        <v>1398</v>
      </c>
      <c r="P466" t="s">
        <v>1399</v>
      </c>
      <c r="Q466">
        <v>4904</v>
      </c>
      <c r="R466">
        <v>4904</v>
      </c>
      <c r="S466" t="s">
        <v>80</v>
      </c>
      <c r="T466" t="s">
        <v>81</v>
      </c>
      <c r="U466">
        <v>5261</v>
      </c>
      <c r="V466">
        <v>5261</v>
      </c>
      <c r="W466" t="s">
        <v>1396</v>
      </c>
      <c r="X466" t="s">
        <v>1397</v>
      </c>
      <c r="Z466" t="b">
        <f t="shared" si="35"/>
        <v>1</v>
      </c>
      <c r="AA466" t="b">
        <f t="shared" si="36"/>
        <v>1</v>
      </c>
      <c r="AB466" t="b">
        <f t="shared" si="37"/>
        <v>1</v>
      </c>
      <c r="AC466" t="b">
        <f t="shared" si="38"/>
        <v>1</v>
      </c>
      <c r="AD466" t="b">
        <f t="shared" si="39"/>
        <v>1</v>
      </c>
    </row>
    <row r="467" spans="1:30" x14ac:dyDescent="0.2">
      <c r="A467">
        <v>470</v>
      </c>
      <c r="B467" t="s">
        <v>547</v>
      </c>
      <c r="C467" t="s">
        <v>1203</v>
      </c>
      <c r="D467" t="s">
        <v>1391</v>
      </c>
      <c r="E467">
        <v>5968</v>
      </c>
      <c r="F467">
        <v>5968</v>
      </c>
      <c r="G467" t="s">
        <v>1392</v>
      </c>
      <c r="H467" t="s">
        <v>1393</v>
      </c>
      <c r="I467">
        <v>50000</v>
      </c>
      <c r="J467">
        <v>50000</v>
      </c>
      <c r="K467" t="s">
        <v>1394</v>
      </c>
      <c r="L467" t="s">
        <v>1395</v>
      </c>
      <c r="M467">
        <v>6391</v>
      </c>
      <c r="N467">
        <v>6391</v>
      </c>
      <c r="O467" t="s">
        <v>1398</v>
      </c>
      <c r="P467" t="s">
        <v>1399</v>
      </c>
      <c r="Q467">
        <v>7350</v>
      </c>
      <c r="R467">
        <v>7350</v>
      </c>
      <c r="S467" t="s">
        <v>80</v>
      </c>
      <c r="T467" t="s">
        <v>81</v>
      </c>
      <c r="U467">
        <v>7885</v>
      </c>
      <c r="V467">
        <v>7885</v>
      </c>
      <c r="W467" t="s">
        <v>1396</v>
      </c>
      <c r="X467" t="s">
        <v>1397</v>
      </c>
      <c r="Z467" t="b">
        <f t="shared" si="35"/>
        <v>1</v>
      </c>
      <c r="AA467" t="b">
        <f t="shared" si="36"/>
        <v>1</v>
      </c>
      <c r="AB467" t="b">
        <f t="shared" si="37"/>
        <v>1</v>
      </c>
      <c r="AC467" t="b">
        <f t="shared" si="38"/>
        <v>1</v>
      </c>
      <c r="AD467" t="b">
        <f t="shared" si="39"/>
        <v>1</v>
      </c>
    </row>
    <row r="468" spans="1:30" x14ac:dyDescent="0.2">
      <c r="A468">
        <v>471</v>
      </c>
      <c r="B468" t="s">
        <v>548</v>
      </c>
      <c r="C468" t="s">
        <v>1204</v>
      </c>
      <c r="D468" t="s">
        <v>1391</v>
      </c>
      <c r="E468">
        <v>41308</v>
      </c>
      <c r="F468">
        <v>41308</v>
      </c>
      <c r="G468" t="s">
        <v>1392</v>
      </c>
      <c r="H468" t="s">
        <v>1393</v>
      </c>
      <c r="I468">
        <v>100000</v>
      </c>
      <c r="J468">
        <v>100000</v>
      </c>
      <c r="K468" t="s">
        <v>1394</v>
      </c>
      <c r="L468" t="s">
        <v>1395</v>
      </c>
      <c r="M468">
        <v>44241</v>
      </c>
      <c r="N468">
        <v>44241</v>
      </c>
      <c r="O468" t="s">
        <v>1398</v>
      </c>
      <c r="P468" t="s">
        <v>1399</v>
      </c>
      <c r="Q468">
        <v>50878</v>
      </c>
      <c r="R468">
        <v>50878</v>
      </c>
      <c r="S468" t="s">
        <v>80</v>
      </c>
      <c r="T468" t="s">
        <v>81</v>
      </c>
      <c r="U468">
        <v>54578</v>
      </c>
      <c r="V468">
        <v>54578</v>
      </c>
      <c r="W468" t="s">
        <v>1396</v>
      </c>
      <c r="X468" t="s">
        <v>1397</v>
      </c>
      <c r="Z468" t="b">
        <f t="shared" si="35"/>
        <v>1</v>
      </c>
      <c r="AA468" t="b">
        <f t="shared" si="36"/>
        <v>1</v>
      </c>
      <c r="AB468" t="b">
        <f t="shared" si="37"/>
        <v>1</v>
      </c>
      <c r="AC468" t="b">
        <f t="shared" si="38"/>
        <v>1</v>
      </c>
      <c r="AD468" t="b">
        <f t="shared" si="39"/>
        <v>1</v>
      </c>
    </row>
    <row r="469" spans="1:30" x14ac:dyDescent="0.2">
      <c r="A469">
        <v>472</v>
      </c>
      <c r="B469" t="s">
        <v>549</v>
      </c>
      <c r="C469" t="s">
        <v>1205</v>
      </c>
      <c r="D469" t="s">
        <v>1391</v>
      </c>
      <c r="E469">
        <v>20860</v>
      </c>
      <c r="F469">
        <v>20860</v>
      </c>
      <c r="G469" t="s">
        <v>1392</v>
      </c>
      <c r="H469" t="s">
        <v>1393</v>
      </c>
      <c r="I469">
        <v>150000</v>
      </c>
      <c r="J469">
        <v>150000</v>
      </c>
      <c r="K469" t="s">
        <v>1394</v>
      </c>
      <c r="L469" t="s">
        <v>1395</v>
      </c>
      <c r="M469">
        <v>22341</v>
      </c>
      <c r="N469">
        <v>22341</v>
      </c>
      <c r="O469" t="s">
        <v>1398</v>
      </c>
      <c r="P469" t="s">
        <v>1399</v>
      </c>
      <c r="Q469">
        <v>25693</v>
      </c>
      <c r="R469">
        <v>25693</v>
      </c>
      <c r="S469" t="s">
        <v>80</v>
      </c>
      <c r="T469" t="s">
        <v>81</v>
      </c>
      <c r="U469">
        <v>27561</v>
      </c>
      <c r="V469">
        <v>27561</v>
      </c>
      <c r="W469" t="s">
        <v>1396</v>
      </c>
      <c r="X469" t="s">
        <v>1397</v>
      </c>
      <c r="Z469" t="b">
        <f t="shared" si="35"/>
        <v>1</v>
      </c>
      <c r="AA469" t="b">
        <f t="shared" si="36"/>
        <v>1</v>
      </c>
      <c r="AB469" t="b">
        <f t="shared" si="37"/>
        <v>1</v>
      </c>
      <c r="AC469" t="b">
        <f t="shared" si="38"/>
        <v>1</v>
      </c>
      <c r="AD469" t="b">
        <f t="shared" si="39"/>
        <v>1</v>
      </c>
    </row>
    <row r="470" spans="1:30" x14ac:dyDescent="0.2">
      <c r="A470">
        <v>473</v>
      </c>
      <c r="B470" t="s">
        <v>550</v>
      </c>
      <c r="C470" t="s">
        <v>1206</v>
      </c>
      <c r="D470" t="s">
        <v>1391</v>
      </c>
      <c r="E470">
        <v>46726</v>
      </c>
      <c r="F470">
        <v>46726</v>
      </c>
      <c r="G470" t="s">
        <v>1392</v>
      </c>
      <c r="H470" t="s">
        <v>1393</v>
      </c>
      <c r="I470">
        <v>180000</v>
      </c>
      <c r="J470">
        <v>180000</v>
      </c>
      <c r="K470" t="s">
        <v>1394</v>
      </c>
      <c r="L470" t="s">
        <v>1395</v>
      </c>
      <c r="M470">
        <v>50045</v>
      </c>
      <c r="N470">
        <v>50045</v>
      </c>
      <c r="O470" t="s">
        <v>1398</v>
      </c>
      <c r="P470" t="s">
        <v>1399</v>
      </c>
      <c r="Q470">
        <v>57551</v>
      </c>
      <c r="R470">
        <v>57551</v>
      </c>
      <c r="S470" t="s">
        <v>80</v>
      </c>
      <c r="T470" t="s">
        <v>81</v>
      </c>
      <c r="U470">
        <v>61737</v>
      </c>
      <c r="V470">
        <v>61737</v>
      </c>
      <c r="W470" t="s">
        <v>1396</v>
      </c>
      <c r="X470" t="s">
        <v>1397</v>
      </c>
      <c r="Z470" t="b">
        <f t="shared" si="35"/>
        <v>1</v>
      </c>
      <c r="AA470" t="b">
        <f t="shared" si="36"/>
        <v>1</v>
      </c>
      <c r="AB470" t="b">
        <f t="shared" si="37"/>
        <v>1</v>
      </c>
      <c r="AC470" t="b">
        <f t="shared" si="38"/>
        <v>1</v>
      </c>
      <c r="AD470" t="b">
        <f t="shared" si="39"/>
        <v>1</v>
      </c>
    </row>
    <row r="471" spans="1:30" x14ac:dyDescent="0.2">
      <c r="A471">
        <v>474</v>
      </c>
      <c r="B471" t="s">
        <v>551</v>
      </c>
      <c r="C471" t="s">
        <v>1207</v>
      </c>
      <c r="D471" t="s">
        <v>1391</v>
      </c>
      <c r="E471">
        <v>10355</v>
      </c>
      <c r="F471">
        <v>10355</v>
      </c>
      <c r="G471" t="s">
        <v>1392</v>
      </c>
      <c r="H471" t="s">
        <v>1393</v>
      </c>
      <c r="I471">
        <v>80000</v>
      </c>
      <c r="J471">
        <v>80000</v>
      </c>
      <c r="K471" t="s">
        <v>1394</v>
      </c>
      <c r="L471" t="s">
        <v>1395</v>
      </c>
      <c r="M471">
        <v>11091</v>
      </c>
      <c r="N471">
        <v>11091</v>
      </c>
      <c r="O471" t="s">
        <v>1398</v>
      </c>
      <c r="P471" t="s">
        <v>1399</v>
      </c>
      <c r="Q471">
        <v>12755</v>
      </c>
      <c r="R471">
        <v>12755</v>
      </c>
      <c r="S471" t="s">
        <v>80</v>
      </c>
      <c r="T471" t="s">
        <v>81</v>
      </c>
      <c r="U471">
        <v>13683</v>
      </c>
      <c r="V471">
        <v>13683</v>
      </c>
      <c r="W471" t="s">
        <v>1396</v>
      </c>
      <c r="X471" t="s">
        <v>1397</v>
      </c>
      <c r="Z471" t="b">
        <f t="shared" si="35"/>
        <v>1</v>
      </c>
      <c r="AA471" t="b">
        <f t="shared" si="36"/>
        <v>1</v>
      </c>
      <c r="AB471" t="b">
        <f t="shared" si="37"/>
        <v>1</v>
      </c>
      <c r="AC471" t="b">
        <f t="shared" si="38"/>
        <v>1</v>
      </c>
      <c r="AD471" t="b">
        <f t="shared" si="39"/>
        <v>1</v>
      </c>
    </row>
    <row r="472" spans="1:30" x14ac:dyDescent="0.2">
      <c r="A472">
        <v>475</v>
      </c>
      <c r="B472" t="s">
        <v>552</v>
      </c>
      <c r="C472" t="s">
        <v>1208</v>
      </c>
      <c r="D472" t="s">
        <v>1391</v>
      </c>
      <c r="E472">
        <v>38913</v>
      </c>
      <c r="F472">
        <v>38913</v>
      </c>
      <c r="G472" t="s">
        <v>1392</v>
      </c>
      <c r="H472" t="s">
        <v>1393</v>
      </c>
      <c r="I472">
        <v>170000</v>
      </c>
      <c r="J472">
        <v>170000</v>
      </c>
      <c r="K472" t="s">
        <v>1394</v>
      </c>
      <c r="L472" t="s">
        <v>1395</v>
      </c>
      <c r="M472">
        <v>41676</v>
      </c>
      <c r="N472">
        <v>41676</v>
      </c>
      <c r="O472" t="s">
        <v>1398</v>
      </c>
      <c r="P472" t="s">
        <v>1399</v>
      </c>
      <c r="Q472">
        <v>47927</v>
      </c>
      <c r="R472">
        <v>47927</v>
      </c>
      <c r="S472" t="s">
        <v>80</v>
      </c>
      <c r="T472" t="s">
        <v>81</v>
      </c>
      <c r="U472">
        <v>51413</v>
      </c>
      <c r="V472">
        <v>51413</v>
      </c>
      <c r="W472" t="s">
        <v>1396</v>
      </c>
      <c r="X472" t="s">
        <v>1397</v>
      </c>
      <c r="Z472" t="b">
        <f t="shared" si="35"/>
        <v>1</v>
      </c>
      <c r="AA472" t="b">
        <f t="shared" si="36"/>
        <v>1</v>
      </c>
      <c r="AB472" t="b">
        <f t="shared" si="37"/>
        <v>1</v>
      </c>
      <c r="AC472" t="b">
        <f t="shared" si="38"/>
        <v>1</v>
      </c>
      <c r="AD472" t="b">
        <f t="shared" si="39"/>
        <v>1</v>
      </c>
    </row>
    <row r="473" spans="1:30" x14ac:dyDescent="0.2">
      <c r="A473">
        <v>476</v>
      </c>
      <c r="B473" t="s">
        <v>553</v>
      </c>
      <c r="C473" t="s">
        <v>1209</v>
      </c>
      <c r="D473" t="s">
        <v>1391</v>
      </c>
      <c r="E473">
        <v>5937</v>
      </c>
      <c r="F473">
        <v>5937</v>
      </c>
      <c r="G473" t="s">
        <v>1392</v>
      </c>
      <c r="H473" t="s">
        <v>1393</v>
      </c>
      <c r="I473">
        <v>75000</v>
      </c>
      <c r="J473">
        <v>75000</v>
      </c>
      <c r="K473" t="s">
        <v>1394</v>
      </c>
      <c r="L473" t="s">
        <v>1395</v>
      </c>
      <c r="M473">
        <v>6359</v>
      </c>
      <c r="N473">
        <v>6359</v>
      </c>
      <c r="O473" t="s">
        <v>1398</v>
      </c>
      <c r="P473" t="s">
        <v>1399</v>
      </c>
      <c r="Q473">
        <v>7313</v>
      </c>
      <c r="R473">
        <v>7313</v>
      </c>
      <c r="S473" t="s">
        <v>80</v>
      </c>
      <c r="T473" t="s">
        <v>81</v>
      </c>
      <c r="U473">
        <v>7845</v>
      </c>
      <c r="V473">
        <v>7845</v>
      </c>
      <c r="W473" t="s">
        <v>1396</v>
      </c>
      <c r="X473" t="s">
        <v>1397</v>
      </c>
      <c r="Z473" t="b">
        <f t="shared" si="35"/>
        <v>1</v>
      </c>
      <c r="AA473" t="b">
        <f t="shared" si="36"/>
        <v>1</v>
      </c>
      <c r="AB473" t="b">
        <f t="shared" si="37"/>
        <v>1</v>
      </c>
      <c r="AC473" t="b">
        <f t="shared" si="38"/>
        <v>1</v>
      </c>
      <c r="AD473" t="b">
        <f t="shared" si="39"/>
        <v>1</v>
      </c>
    </row>
    <row r="474" spans="1:30" x14ac:dyDescent="0.2">
      <c r="A474">
        <v>477</v>
      </c>
      <c r="B474" t="s">
        <v>554</v>
      </c>
      <c r="C474" t="s">
        <v>1210</v>
      </c>
      <c r="D474" t="s">
        <v>1391</v>
      </c>
      <c r="E474">
        <v>74516</v>
      </c>
      <c r="F474">
        <v>74516</v>
      </c>
      <c r="G474" t="s">
        <v>1392</v>
      </c>
      <c r="H474" t="s">
        <v>1393</v>
      </c>
      <c r="I474">
        <v>200000</v>
      </c>
      <c r="J474">
        <v>200000</v>
      </c>
      <c r="K474" t="s">
        <v>1394</v>
      </c>
      <c r="L474" t="s">
        <v>1395</v>
      </c>
      <c r="M474">
        <v>79808</v>
      </c>
      <c r="N474">
        <v>79808</v>
      </c>
      <c r="O474" t="s">
        <v>1398</v>
      </c>
      <c r="P474" t="s">
        <v>1399</v>
      </c>
      <c r="Q474">
        <v>91779</v>
      </c>
      <c r="R474">
        <v>91779</v>
      </c>
      <c r="S474" t="s">
        <v>80</v>
      </c>
      <c r="T474" t="s">
        <v>81</v>
      </c>
      <c r="U474">
        <v>98454</v>
      </c>
      <c r="V474">
        <v>98454</v>
      </c>
      <c r="W474" t="s">
        <v>1396</v>
      </c>
      <c r="X474" t="s">
        <v>1397</v>
      </c>
      <c r="Z474" t="b">
        <f t="shared" si="35"/>
        <v>1</v>
      </c>
      <c r="AA474" t="b">
        <f t="shared" si="36"/>
        <v>1</v>
      </c>
      <c r="AB474" t="b">
        <f t="shared" si="37"/>
        <v>1</v>
      </c>
      <c r="AC474" t="b">
        <f t="shared" si="38"/>
        <v>1</v>
      </c>
      <c r="AD474" t="b">
        <f t="shared" si="39"/>
        <v>1</v>
      </c>
    </row>
    <row r="475" spans="1:30" x14ac:dyDescent="0.2">
      <c r="A475">
        <v>478</v>
      </c>
      <c r="B475" t="s">
        <v>555</v>
      </c>
      <c r="C475" t="s">
        <v>1211</v>
      </c>
      <c r="D475" t="s">
        <v>1391</v>
      </c>
      <c r="E475">
        <v>173545</v>
      </c>
      <c r="F475">
        <v>173545</v>
      </c>
      <c r="G475" t="s">
        <v>1392</v>
      </c>
      <c r="H475" t="s">
        <v>1393</v>
      </c>
      <c r="I475">
        <v>250000</v>
      </c>
      <c r="J475">
        <v>250000</v>
      </c>
      <c r="K475" t="s">
        <v>1394</v>
      </c>
      <c r="L475" t="s">
        <v>1395</v>
      </c>
      <c r="M475">
        <v>185870</v>
      </c>
      <c r="N475">
        <v>185870</v>
      </c>
      <c r="O475" t="s">
        <v>1398</v>
      </c>
      <c r="P475" t="s">
        <v>1399</v>
      </c>
      <c r="Q475">
        <v>213750</v>
      </c>
      <c r="R475">
        <v>213750</v>
      </c>
      <c r="S475" t="s">
        <v>80</v>
      </c>
      <c r="T475" t="s">
        <v>81</v>
      </c>
      <c r="U475">
        <v>229297</v>
      </c>
      <c r="V475">
        <v>229297</v>
      </c>
      <c r="W475" t="s">
        <v>1396</v>
      </c>
      <c r="X475" t="s">
        <v>1397</v>
      </c>
      <c r="Z475" t="b">
        <f t="shared" si="35"/>
        <v>1</v>
      </c>
      <c r="AA475" t="b">
        <f t="shared" si="36"/>
        <v>1</v>
      </c>
      <c r="AB475" t="b">
        <f t="shared" si="37"/>
        <v>1</v>
      </c>
      <c r="AC475" t="b">
        <f t="shared" si="38"/>
        <v>1</v>
      </c>
      <c r="AD475" t="b">
        <f t="shared" si="39"/>
        <v>1</v>
      </c>
    </row>
    <row r="476" spans="1:30" x14ac:dyDescent="0.2">
      <c r="A476">
        <v>479</v>
      </c>
      <c r="B476" t="s">
        <v>556</v>
      </c>
      <c r="C476" t="s">
        <v>1212</v>
      </c>
      <c r="D476" t="s">
        <v>1391</v>
      </c>
      <c r="E476">
        <v>26369</v>
      </c>
      <c r="F476">
        <v>26369</v>
      </c>
      <c r="G476" t="s">
        <v>1392</v>
      </c>
      <c r="H476" t="s">
        <v>1393</v>
      </c>
      <c r="I476">
        <v>180000</v>
      </c>
      <c r="J476">
        <v>180000</v>
      </c>
      <c r="K476" t="s">
        <v>1394</v>
      </c>
      <c r="L476" t="s">
        <v>1395</v>
      </c>
      <c r="M476">
        <v>28242</v>
      </c>
      <c r="N476">
        <v>28242</v>
      </c>
      <c r="O476" t="s">
        <v>1398</v>
      </c>
      <c r="P476" t="s">
        <v>1399</v>
      </c>
      <c r="Q476">
        <v>32478</v>
      </c>
      <c r="R476">
        <v>32478</v>
      </c>
      <c r="S476" t="s">
        <v>80</v>
      </c>
      <c r="T476" t="s">
        <v>81</v>
      </c>
      <c r="U476">
        <v>34840</v>
      </c>
      <c r="V476">
        <v>34840</v>
      </c>
      <c r="W476" t="s">
        <v>1396</v>
      </c>
      <c r="X476" t="s">
        <v>1397</v>
      </c>
      <c r="Z476" t="b">
        <f t="shared" si="35"/>
        <v>1</v>
      </c>
      <c r="AA476" t="b">
        <f t="shared" si="36"/>
        <v>1</v>
      </c>
      <c r="AB476" t="b">
        <f t="shared" si="37"/>
        <v>1</v>
      </c>
      <c r="AC476" t="b">
        <f t="shared" si="38"/>
        <v>1</v>
      </c>
      <c r="AD476" t="b">
        <f t="shared" si="39"/>
        <v>1</v>
      </c>
    </row>
    <row r="477" spans="1:30" x14ac:dyDescent="0.2">
      <c r="A477">
        <v>480</v>
      </c>
      <c r="B477" t="s">
        <v>557</v>
      </c>
      <c r="C477" t="s">
        <v>1213</v>
      </c>
      <c r="D477" t="s">
        <v>1391</v>
      </c>
      <c r="E477">
        <v>66935</v>
      </c>
      <c r="F477">
        <v>66935</v>
      </c>
      <c r="G477" t="s">
        <v>1392</v>
      </c>
      <c r="H477" t="s">
        <v>1393</v>
      </c>
      <c r="I477">
        <v>250000</v>
      </c>
      <c r="J477">
        <v>250000</v>
      </c>
      <c r="K477" t="s">
        <v>1394</v>
      </c>
      <c r="L477" t="s">
        <v>1395</v>
      </c>
      <c r="M477">
        <v>71688</v>
      </c>
      <c r="N477">
        <v>71688</v>
      </c>
      <c r="O477" t="s">
        <v>1398</v>
      </c>
      <c r="P477" t="s">
        <v>1399</v>
      </c>
      <c r="Q477">
        <v>82441</v>
      </c>
      <c r="R477">
        <v>82441</v>
      </c>
      <c r="S477" t="s">
        <v>80</v>
      </c>
      <c r="T477" t="s">
        <v>81</v>
      </c>
      <c r="U477">
        <v>88438</v>
      </c>
      <c r="V477">
        <v>88438</v>
      </c>
      <c r="W477" t="s">
        <v>1396</v>
      </c>
      <c r="X477" t="s">
        <v>1397</v>
      </c>
      <c r="Z477" t="b">
        <f t="shared" si="35"/>
        <v>1</v>
      </c>
      <c r="AA477" t="b">
        <f t="shared" si="36"/>
        <v>1</v>
      </c>
      <c r="AB477" t="b">
        <f t="shared" si="37"/>
        <v>1</v>
      </c>
      <c r="AC477" t="b">
        <f t="shared" si="38"/>
        <v>1</v>
      </c>
      <c r="AD477" t="b">
        <f t="shared" si="39"/>
        <v>1</v>
      </c>
    </row>
    <row r="478" spans="1:30" x14ac:dyDescent="0.2">
      <c r="A478">
        <v>481</v>
      </c>
      <c r="B478" t="s">
        <v>558</v>
      </c>
      <c r="C478" t="s">
        <v>1214</v>
      </c>
      <c r="D478" t="s">
        <v>1391</v>
      </c>
      <c r="E478">
        <v>33091</v>
      </c>
      <c r="F478">
        <v>33091</v>
      </c>
      <c r="G478" t="s">
        <v>1392</v>
      </c>
      <c r="H478" t="s">
        <v>1393</v>
      </c>
      <c r="I478">
        <v>85000</v>
      </c>
      <c r="J478">
        <v>85000</v>
      </c>
      <c r="K478" t="s">
        <v>1394</v>
      </c>
      <c r="L478" t="s">
        <v>1395</v>
      </c>
      <c r="M478">
        <v>35441</v>
      </c>
      <c r="N478">
        <v>35441</v>
      </c>
      <c r="O478" t="s">
        <v>1398</v>
      </c>
      <c r="P478" t="s">
        <v>1399</v>
      </c>
      <c r="Q478">
        <v>40757</v>
      </c>
      <c r="R478">
        <v>40757</v>
      </c>
      <c r="S478" t="s">
        <v>80</v>
      </c>
      <c r="T478" t="s">
        <v>81</v>
      </c>
      <c r="U478">
        <v>43722</v>
      </c>
      <c r="V478">
        <v>43722</v>
      </c>
      <c r="W478" t="s">
        <v>1396</v>
      </c>
      <c r="X478" t="s">
        <v>1397</v>
      </c>
      <c r="Z478" t="b">
        <f t="shared" si="35"/>
        <v>1</v>
      </c>
      <c r="AA478" t="b">
        <f t="shared" si="36"/>
        <v>1</v>
      </c>
      <c r="AB478" t="b">
        <f t="shared" si="37"/>
        <v>1</v>
      </c>
      <c r="AC478" t="b">
        <f t="shared" si="38"/>
        <v>1</v>
      </c>
      <c r="AD478" t="b">
        <f t="shared" si="39"/>
        <v>1</v>
      </c>
    </row>
    <row r="479" spans="1:30" x14ac:dyDescent="0.2">
      <c r="A479">
        <v>482</v>
      </c>
      <c r="B479" t="s">
        <v>559</v>
      </c>
      <c r="C479" t="s">
        <v>1215</v>
      </c>
      <c r="D479" t="s">
        <v>1391</v>
      </c>
      <c r="E479">
        <v>47265</v>
      </c>
      <c r="F479">
        <v>47265</v>
      </c>
      <c r="G479" t="s">
        <v>1392</v>
      </c>
      <c r="H479" t="s">
        <v>1393</v>
      </c>
      <c r="I479">
        <v>100000</v>
      </c>
      <c r="J479">
        <v>100000</v>
      </c>
      <c r="K479" t="s">
        <v>1394</v>
      </c>
      <c r="L479" t="s">
        <v>1395</v>
      </c>
      <c r="M479">
        <v>50622</v>
      </c>
      <c r="N479">
        <v>50622</v>
      </c>
      <c r="O479" t="s">
        <v>1398</v>
      </c>
      <c r="P479" t="s">
        <v>1399</v>
      </c>
      <c r="Q479">
        <v>58215</v>
      </c>
      <c r="R479">
        <v>58215</v>
      </c>
      <c r="S479" t="s">
        <v>80</v>
      </c>
      <c r="T479" t="s">
        <v>81</v>
      </c>
      <c r="U479">
        <v>62449</v>
      </c>
      <c r="V479">
        <v>62449</v>
      </c>
      <c r="W479" t="s">
        <v>1396</v>
      </c>
      <c r="X479" t="s">
        <v>1397</v>
      </c>
      <c r="Z479" t="b">
        <f t="shared" si="35"/>
        <v>1</v>
      </c>
      <c r="AA479" t="b">
        <f t="shared" si="36"/>
        <v>1</v>
      </c>
      <c r="AB479" t="b">
        <f t="shared" si="37"/>
        <v>1</v>
      </c>
      <c r="AC479" t="b">
        <f t="shared" si="38"/>
        <v>1</v>
      </c>
      <c r="AD479" t="b">
        <f t="shared" si="39"/>
        <v>1</v>
      </c>
    </row>
    <row r="480" spans="1:30" x14ac:dyDescent="0.2">
      <c r="A480">
        <v>483</v>
      </c>
      <c r="B480" t="s">
        <v>560</v>
      </c>
      <c r="C480" t="s">
        <v>1216</v>
      </c>
      <c r="D480" t="s">
        <v>1391</v>
      </c>
      <c r="E480">
        <v>74071</v>
      </c>
      <c r="F480">
        <v>74071</v>
      </c>
      <c r="G480" t="s">
        <v>1392</v>
      </c>
      <c r="H480" t="s">
        <v>1393</v>
      </c>
      <c r="I480">
        <v>200000</v>
      </c>
      <c r="J480">
        <v>200000</v>
      </c>
      <c r="K480" t="s">
        <v>1394</v>
      </c>
      <c r="L480" t="s">
        <v>1395</v>
      </c>
      <c r="M480">
        <v>79331</v>
      </c>
      <c r="N480">
        <v>79331</v>
      </c>
      <c r="O480" t="s">
        <v>1398</v>
      </c>
      <c r="P480" t="s">
        <v>1399</v>
      </c>
      <c r="Q480">
        <v>91231</v>
      </c>
      <c r="R480">
        <v>91231</v>
      </c>
      <c r="S480" t="s">
        <v>80</v>
      </c>
      <c r="T480" t="s">
        <v>81</v>
      </c>
      <c r="U480">
        <v>97866</v>
      </c>
      <c r="V480">
        <v>97866</v>
      </c>
      <c r="W480" t="s">
        <v>1396</v>
      </c>
      <c r="X480" t="s">
        <v>1397</v>
      </c>
      <c r="Z480" t="b">
        <f t="shared" si="35"/>
        <v>1</v>
      </c>
      <c r="AA480" t="b">
        <f t="shared" si="36"/>
        <v>1</v>
      </c>
      <c r="AB480" t="b">
        <f t="shared" si="37"/>
        <v>1</v>
      </c>
      <c r="AC480" t="b">
        <f t="shared" si="38"/>
        <v>1</v>
      </c>
      <c r="AD480" t="b">
        <f t="shared" si="39"/>
        <v>1</v>
      </c>
    </row>
    <row r="481" spans="1:30" x14ac:dyDescent="0.2">
      <c r="A481">
        <v>484</v>
      </c>
      <c r="B481" t="s">
        <v>561</v>
      </c>
      <c r="C481" t="s">
        <v>1217</v>
      </c>
      <c r="D481" t="s">
        <v>1391</v>
      </c>
      <c r="E481">
        <v>125280</v>
      </c>
      <c r="F481">
        <v>125280</v>
      </c>
      <c r="G481" t="s">
        <v>1392</v>
      </c>
      <c r="H481" t="s">
        <v>1393</v>
      </c>
      <c r="I481">
        <v>400000</v>
      </c>
      <c r="J481">
        <v>400000</v>
      </c>
      <c r="K481" t="s">
        <v>1394</v>
      </c>
      <c r="L481" t="s">
        <v>1395</v>
      </c>
      <c r="M481">
        <v>134177</v>
      </c>
      <c r="N481">
        <v>134177</v>
      </c>
      <c r="O481" t="s">
        <v>1398</v>
      </c>
      <c r="P481" t="s">
        <v>1399</v>
      </c>
      <c r="Q481">
        <v>154304</v>
      </c>
      <c r="R481">
        <v>154304</v>
      </c>
      <c r="S481" t="s">
        <v>80</v>
      </c>
      <c r="T481" t="s">
        <v>81</v>
      </c>
      <c r="U481">
        <v>165527</v>
      </c>
      <c r="V481">
        <v>165527</v>
      </c>
      <c r="W481" t="s">
        <v>1396</v>
      </c>
      <c r="X481" t="s">
        <v>1397</v>
      </c>
      <c r="Z481" t="b">
        <f t="shared" si="35"/>
        <v>1</v>
      </c>
      <c r="AA481" t="b">
        <f t="shared" si="36"/>
        <v>1</v>
      </c>
      <c r="AB481" t="b">
        <f t="shared" si="37"/>
        <v>1</v>
      </c>
      <c r="AC481" t="b">
        <f t="shared" si="38"/>
        <v>1</v>
      </c>
      <c r="AD481" t="b">
        <f t="shared" si="39"/>
        <v>1</v>
      </c>
    </row>
    <row r="482" spans="1:30" x14ac:dyDescent="0.2">
      <c r="A482">
        <v>485</v>
      </c>
      <c r="B482" t="s">
        <v>562</v>
      </c>
      <c r="C482" t="s">
        <v>1218</v>
      </c>
      <c r="D482" t="s">
        <v>1391</v>
      </c>
      <c r="E482">
        <v>63685</v>
      </c>
      <c r="F482">
        <v>63685</v>
      </c>
      <c r="G482" t="s">
        <v>1392</v>
      </c>
      <c r="H482" t="s">
        <v>1393</v>
      </c>
      <c r="I482">
        <v>150000</v>
      </c>
      <c r="J482">
        <v>150000</v>
      </c>
      <c r="K482" t="s">
        <v>1394</v>
      </c>
      <c r="L482" t="s">
        <v>1395</v>
      </c>
      <c r="M482">
        <v>68208</v>
      </c>
      <c r="N482">
        <v>68208</v>
      </c>
      <c r="O482" t="s">
        <v>1398</v>
      </c>
      <c r="P482" t="s">
        <v>1399</v>
      </c>
      <c r="Q482">
        <v>78440</v>
      </c>
      <c r="R482">
        <v>78440</v>
      </c>
      <c r="S482" t="s">
        <v>80</v>
      </c>
      <c r="T482" t="s">
        <v>81</v>
      </c>
      <c r="U482">
        <v>84145</v>
      </c>
      <c r="V482">
        <v>84145</v>
      </c>
      <c r="W482" t="s">
        <v>1396</v>
      </c>
      <c r="X482" t="s">
        <v>1397</v>
      </c>
      <c r="Z482" t="b">
        <f t="shared" si="35"/>
        <v>1</v>
      </c>
      <c r="AA482" t="b">
        <f t="shared" si="36"/>
        <v>1</v>
      </c>
      <c r="AB482" t="b">
        <f t="shared" si="37"/>
        <v>1</v>
      </c>
      <c r="AC482" t="b">
        <f t="shared" si="38"/>
        <v>1</v>
      </c>
      <c r="AD482" t="b">
        <f t="shared" si="39"/>
        <v>1</v>
      </c>
    </row>
    <row r="483" spans="1:30" x14ac:dyDescent="0.2">
      <c r="A483">
        <v>486</v>
      </c>
      <c r="B483" t="s">
        <v>563</v>
      </c>
      <c r="C483" t="s">
        <v>1219</v>
      </c>
      <c r="D483" t="s">
        <v>1391</v>
      </c>
      <c r="E483">
        <v>15939</v>
      </c>
      <c r="F483">
        <v>15939</v>
      </c>
      <c r="G483" t="s">
        <v>1392</v>
      </c>
      <c r="H483" t="s">
        <v>1393</v>
      </c>
      <c r="I483">
        <v>50000</v>
      </c>
      <c r="J483">
        <v>50000</v>
      </c>
      <c r="K483" t="s">
        <v>1394</v>
      </c>
      <c r="L483" t="s">
        <v>1395</v>
      </c>
      <c r="M483">
        <v>17071</v>
      </c>
      <c r="N483">
        <v>17071</v>
      </c>
      <c r="O483" t="s">
        <v>1398</v>
      </c>
      <c r="P483" t="s">
        <v>1399</v>
      </c>
      <c r="Q483">
        <v>19631</v>
      </c>
      <c r="R483">
        <v>19631</v>
      </c>
      <c r="S483" t="s">
        <v>80</v>
      </c>
      <c r="T483" t="s">
        <v>81</v>
      </c>
      <c r="U483">
        <v>21059</v>
      </c>
      <c r="V483">
        <v>21059</v>
      </c>
      <c r="W483" t="s">
        <v>1396</v>
      </c>
      <c r="X483" t="s">
        <v>1397</v>
      </c>
      <c r="Z483" t="b">
        <f t="shared" si="35"/>
        <v>1</v>
      </c>
      <c r="AA483" t="b">
        <f t="shared" si="36"/>
        <v>1</v>
      </c>
      <c r="AB483" t="b">
        <f t="shared" si="37"/>
        <v>1</v>
      </c>
      <c r="AC483" t="b">
        <f t="shared" si="38"/>
        <v>1</v>
      </c>
      <c r="AD483" t="b">
        <f t="shared" si="39"/>
        <v>1</v>
      </c>
    </row>
    <row r="484" spans="1:30" x14ac:dyDescent="0.2">
      <c r="A484">
        <v>487</v>
      </c>
      <c r="B484" t="s">
        <v>564</v>
      </c>
      <c r="C484" t="s">
        <v>1220</v>
      </c>
      <c r="D484" t="s">
        <v>1391</v>
      </c>
      <c r="E484">
        <v>29277</v>
      </c>
      <c r="F484">
        <v>29277</v>
      </c>
      <c r="G484" t="s">
        <v>1392</v>
      </c>
      <c r="H484" t="s">
        <v>1393</v>
      </c>
      <c r="I484">
        <v>100000</v>
      </c>
      <c r="J484">
        <v>100000</v>
      </c>
      <c r="K484" t="s">
        <v>1394</v>
      </c>
      <c r="L484" t="s">
        <v>1395</v>
      </c>
      <c r="M484">
        <v>31356</v>
      </c>
      <c r="N484">
        <v>31356</v>
      </c>
      <c r="O484" t="s">
        <v>1398</v>
      </c>
      <c r="P484" t="s">
        <v>1399</v>
      </c>
      <c r="Q484">
        <v>36060</v>
      </c>
      <c r="R484">
        <v>36060</v>
      </c>
      <c r="S484" t="s">
        <v>80</v>
      </c>
      <c r="T484" t="s">
        <v>81</v>
      </c>
      <c r="U484">
        <v>38683</v>
      </c>
      <c r="V484">
        <v>38683</v>
      </c>
      <c r="W484" t="s">
        <v>1396</v>
      </c>
      <c r="X484" t="s">
        <v>1397</v>
      </c>
      <c r="Z484" t="b">
        <f t="shared" si="35"/>
        <v>1</v>
      </c>
      <c r="AA484" t="b">
        <f t="shared" si="36"/>
        <v>1</v>
      </c>
      <c r="AB484" t="b">
        <f t="shared" si="37"/>
        <v>1</v>
      </c>
      <c r="AC484" t="b">
        <f t="shared" si="38"/>
        <v>1</v>
      </c>
      <c r="AD484" t="b">
        <f t="shared" si="39"/>
        <v>1</v>
      </c>
    </row>
    <row r="485" spans="1:30" x14ac:dyDescent="0.2">
      <c r="A485">
        <v>488</v>
      </c>
      <c r="B485" t="s">
        <v>565</v>
      </c>
      <c r="C485" t="s">
        <v>1221</v>
      </c>
      <c r="D485" t="s">
        <v>1391</v>
      </c>
      <c r="E485">
        <v>15436</v>
      </c>
      <c r="F485">
        <v>15436</v>
      </c>
      <c r="G485" t="s">
        <v>1392</v>
      </c>
      <c r="H485" t="s">
        <v>1393</v>
      </c>
      <c r="I485">
        <v>20000</v>
      </c>
      <c r="J485">
        <v>20000</v>
      </c>
      <c r="K485" t="s">
        <v>1394</v>
      </c>
      <c r="L485" t="s">
        <v>1395</v>
      </c>
      <c r="M485">
        <v>16533</v>
      </c>
      <c r="N485">
        <v>16533</v>
      </c>
      <c r="O485" t="s">
        <v>1398</v>
      </c>
      <c r="P485" t="s">
        <v>1399</v>
      </c>
      <c r="Q485">
        <v>19013</v>
      </c>
      <c r="R485">
        <v>19013</v>
      </c>
      <c r="S485" t="s">
        <v>80</v>
      </c>
      <c r="T485" t="s">
        <v>81</v>
      </c>
      <c r="U485">
        <v>20396</v>
      </c>
      <c r="V485">
        <v>20396</v>
      </c>
      <c r="W485" t="s">
        <v>1396</v>
      </c>
      <c r="X485" t="s">
        <v>1397</v>
      </c>
      <c r="Z485" t="b">
        <f t="shared" si="35"/>
        <v>1</v>
      </c>
      <c r="AA485" t="b">
        <f t="shared" si="36"/>
        <v>1</v>
      </c>
      <c r="AB485" t="b">
        <f t="shared" si="37"/>
        <v>1</v>
      </c>
      <c r="AC485" t="b">
        <f t="shared" si="38"/>
        <v>1</v>
      </c>
      <c r="AD485" t="b">
        <f t="shared" si="39"/>
        <v>1</v>
      </c>
    </row>
    <row r="486" spans="1:30" x14ac:dyDescent="0.2">
      <c r="A486">
        <v>489</v>
      </c>
      <c r="B486" t="s">
        <v>566</v>
      </c>
      <c r="C486" t="s">
        <v>1222</v>
      </c>
      <c r="D486" t="s">
        <v>1391</v>
      </c>
      <c r="E486">
        <v>129918</v>
      </c>
      <c r="F486">
        <v>129918</v>
      </c>
      <c r="G486" t="s">
        <v>1392</v>
      </c>
      <c r="H486" t="s">
        <v>1393</v>
      </c>
      <c r="I486">
        <v>400000</v>
      </c>
      <c r="J486">
        <v>400000</v>
      </c>
      <c r="K486" t="s">
        <v>1394</v>
      </c>
      <c r="L486" t="s">
        <v>1395</v>
      </c>
      <c r="M486">
        <v>139144</v>
      </c>
      <c r="N486">
        <v>139144</v>
      </c>
      <c r="O486" t="s">
        <v>1398</v>
      </c>
      <c r="P486" t="s">
        <v>1399</v>
      </c>
      <c r="Q486">
        <v>160016</v>
      </c>
      <c r="R486">
        <v>160016</v>
      </c>
      <c r="S486" t="s">
        <v>80</v>
      </c>
      <c r="T486" t="s">
        <v>81</v>
      </c>
      <c r="U486">
        <v>171654</v>
      </c>
      <c r="V486">
        <v>171654</v>
      </c>
      <c r="W486" t="s">
        <v>1396</v>
      </c>
      <c r="X486" t="s">
        <v>1397</v>
      </c>
      <c r="Z486" t="b">
        <f t="shared" si="35"/>
        <v>1</v>
      </c>
      <c r="AA486" t="b">
        <f t="shared" si="36"/>
        <v>1</v>
      </c>
      <c r="AB486" t="b">
        <f t="shared" si="37"/>
        <v>1</v>
      </c>
      <c r="AC486" t="b">
        <f t="shared" si="38"/>
        <v>1</v>
      </c>
      <c r="AD486" t="b">
        <f t="shared" si="39"/>
        <v>1</v>
      </c>
    </row>
    <row r="487" spans="1:30" x14ac:dyDescent="0.2">
      <c r="A487">
        <v>490</v>
      </c>
      <c r="B487" t="s">
        <v>567</v>
      </c>
      <c r="C487" t="s">
        <v>1223</v>
      </c>
      <c r="D487" t="s">
        <v>1391</v>
      </c>
      <c r="E487">
        <v>529916</v>
      </c>
      <c r="F487">
        <v>529916</v>
      </c>
      <c r="G487" t="s">
        <v>1392</v>
      </c>
      <c r="H487" t="s">
        <v>1393</v>
      </c>
      <c r="I487">
        <v>500000</v>
      </c>
      <c r="J487">
        <v>500000</v>
      </c>
      <c r="K487" t="s">
        <v>1394</v>
      </c>
      <c r="L487" t="s">
        <v>1395</v>
      </c>
      <c r="M487">
        <v>567010</v>
      </c>
      <c r="N487">
        <v>567010</v>
      </c>
      <c r="O487" t="s">
        <v>1398</v>
      </c>
      <c r="P487" t="s">
        <v>1399</v>
      </c>
      <c r="Q487">
        <v>652062</v>
      </c>
      <c r="R487">
        <v>652062</v>
      </c>
      <c r="S487" t="s">
        <v>80</v>
      </c>
      <c r="T487" t="s">
        <v>81</v>
      </c>
      <c r="U487">
        <v>1399489</v>
      </c>
      <c r="V487">
        <v>1399489</v>
      </c>
      <c r="W487" t="s">
        <v>1396</v>
      </c>
      <c r="X487" t="s">
        <v>1397</v>
      </c>
      <c r="Z487" t="b">
        <f t="shared" si="35"/>
        <v>1</v>
      </c>
      <c r="AA487" t="b">
        <f t="shared" si="36"/>
        <v>1</v>
      </c>
      <c r="AB487" t="b">
        <f t="shared" si="37"/>
        <v>1</v>
      </c>
      <c r="AC487" t="b">
        <f t="shared" si="38"/>
        <v>1</v>
      </c>
      <c r="AD487" t="b">
        <f t="shared" si="39"/>
        <v>1</v>
      </c>
    </row>
    <row r="488" spans="1:30" x14ac:dyDescent="0.2">
      <c r="A488">
        <v>491</v>
      </c>
      <c r="B488" t="s">
        <v>568</v>
      </c>
      <c r="C488" t="s">
        <v>1224</v>
      </c>
      <c r="D488" t="s">
        <v>1391</v>
      </c>
      <c r="E488">
        <v>324962</v>
      </c>
      <c r="F488">
        <v>324962</v>
      </c>
      <c r="G488" t="s">
        <v>1392</v>
      </c>
      <c r="H488" t="s">
        <v>1393</v>
      </c>
      <c r="I488">
        <v>500000</v>
      </c>
      <c r="J488">
        <v>500000</v>
      </c>
      <c r="K488" t="s">
        <v>1394</v>
      </c>
      <c r="L488" t="s">
        <v>1395</v>
      </c>
      <c r="M488">
        <v>348040</v>
      </c>
      <c r="N488">
        <v>348040</v>
      </c>
      <c r="O488" t="s">
        <v>1398</v>
      </c>
      <c r="P488" t="s">
        <v>1399</v>
      </c>
      <c r="Q488">
        <v>400246</v>
      </c>
      <c r="R488">
        <v>400246</v>
      </c>
      <c r="S488" t="s">
        <v>80</v>
      </c>
      <c r="T488" t="s">
        <v>81</v>
      </c>
      <c r="U488">
        <v>429358</v>
      </c>
      <c r="V488">
        <v>429358</v>
      </c>
      <c r="W488" t="s">
        <v>1396</v>
      </c>
      <c r="X488" t="s">
        <v>1397</v>
      </c>
      <c r="Z488" t="b">
        <f t="shared" si="35"/>
        <v>1</v>
      </c>
      <c r="AA488" t="b">
        <f t="shared" si="36"/>
        <v>1</v>
      </c>
      <c r="AB488" t="b">
        <f t="shared" si="37"/>
        <v>1</v>
      </c>
      <c r="AC488" t="b">
        <f t="shared" si="38"/>
        <v>1</v>
      </c>
      <c r="AD488" t="b">
        <f t="shared" si="39"/>
        <v>1</v>
      </c>
    </row>
    <row r="489" spans="1:30" x14ac:dyDescent="0.2">
      <c r="A489">
        <v>492</v>
      </c>
      <c r="B489" t="s">
        <v>569</v>
      </c>
      <c r="C489" t="s">
        <v>1225</v>
      </c>
      <c r="D489" t="s">
        <v>1391</v>
      </c>
      <c r="E489">
        <v>3179496</v>
      </c>
      <c r="F489">
        <v>3179496</v>
      </c>
      <c r="G489" t="s">
        <v>1392</v>
      </c>
      <c r="H489" t="s">
        <v>1393</v>
      </c>
      <c r="I489">
        <v>1500000</v>
      </c>
      <c r="J489">
        <v>1500000</v>
      </c>
      <c r="K489" t="s">
        <v>1394</v>
      </c>
      <c r="L489" t="s">
        <v>1395</v>
      </c>
      <c r="M489">
        <v>3402061</v>
      </c>
      <c r="N489">
        <v>3402061</v>
      </c>
      <c r="O489" t="s">
        <v>1398</v>
      </c>
      <c r="P489" t="s">
        <v>1399</v>
      </c>
      <c r="Q489">
        <v>3912370</v>
      </c>
      <c r="R489">
        <v>3912370</v>
      </c>
      <c r="S489" t="s">
        <v>80</v>
      </c>
      <c r="T489" t="s">
        <v>81</v>
      </c>
      <c r="U489">
        <v>1596934</v>
      </c>
      <c r="V489">
        <v>1596934</v>
      </c>
      <c r="W489" t="s">
        <v>1396</v>
      </c>
      <c r="X489" t="s">
        <v>1397</v>
      </c>
      <c r="Z489" t="b">
        <f t="shared" si="35"/>
        <v>1</v>
      </c>
      <c r="AA489" t="b">
        <f t="shared" si="36"/>
        <v>1</v>
      </c>
      <c r="AB489" t="b">
        <f t="shared" si="37"/>
        <v>1</v>
      </c>
      <c r="AC489" t="b">
        <f t="shared" si="38"/>
        <v>1</v>
      </c>
      <c r="AD489" t="b">
        <f t="shared" si="39"/>
        <v>1</v>
      </c>
    </row>
    <row r="490" spans="1:30" x14ac:dyDescent="0.2">
      <c r="A490">
        <v>493</v>
      </c>
      <c r="B490" t="s">
        <v>570</v>
      </c>
      <c r="C490" t="s">
        <v>1226</v>
      </c>
      <c r="D490" t="s">
        <v>1391</v>
      </c>
      <c r="E490">
        <v>133043</v>
      </c>
      <c r="F490">
        <v>133043</v>
      </c>
      <c r="G490" t="s">
        <v>1392</v>
      </c>
      <c r="H490" t="s">
        <v>1393</v>
      </c>
      <c r="I490">
        <v>200000</v>
      </c>
      <c r="J490">
        <v>200000</v>
      </c>
      <c r="K490" t="s">
        <v>1394</v>
      </c>
      <c r="L490" t="s">
        <v>1395</v>
      </c>
      <c r="M490">
        <v>142492</v>
      </c>
      <c r="N490">
        <v>142492</v>
      </c>
      <c r="O490" t="s">
        <v>1398</v>
      </c>
      <c r="P490" t="s">
        <v>1399</v>
      </c>
      <c r="Q490">
        <v>163865</v>
      </c>
      <c r="R490">
        <v>163865</v>
      </c>
      <c r="S490" t="s">
        <v>80</v>
      </c>
      <c r="T490" t="s">
        <v>81</v>
      </c>
      <c r="U490">
        <v>275784</v>
      </c>
      <c r="V490">
        <v>275784</v>
      </c>
      <c r="W490" t="s">
        <v>1396</v>
      </c>
      <c r="X490" t="s">
        <v>1397</v>
      </c>
      <c r="Z490" t="b">
        <f t="shared" si="35"/>
        <v>1</v>
      </c>
      <c r="AA490" t="b">
        <f t="shared" si="36"/>
        <v>1</v>
      </c>
      <c r="AB490" t="b">
        <f t="shared" si="37"/>
        <v>1</v>
      </c>
      <c r="AC490" t="b">
        <f t="shared" si="38"/>
        <v>1</v>
      </c>
      <c r="AD490" t="b">
        <f t="shared" si="39"/>
        <v>1</v>
      </c>
    </row>
    <row r="491" spans="1:30" x14ac:dyDescent="0.2">
      <c r="A491">
        <v>494</v>
      </c>
      <c r="B491" t="s">
        <v>571</v>
      </c>
      <c r="C491" t="s">
        <v>1227</v>
      </c>
      <c r="D491" t="s">
        <v>1391</v>
      </c>
      <c r="E491">
        <v>86092</v>
      </c>
      <c r="F491">
        <v>86092</v>
      </c>
      <c r="G491" t="s">
        <v>1392</v>
      </c>
      <c r="H491" t="s">
        <v>1393</v>
      </c>
      <c r="I491">
        <v>250000</v>
      </c>
      <c r="J491">
        <v>250000</v>
      </c>
      <c r="K491" t="s">
        <v>1394</v>
      </c>
      <c r="L491" t="s">
        <v>1395</v>
      </c>
      <c r="M491">
        <v>92206</v>
      </c>
      <c r="N491">
        <v>92206</v>
      </c>
      <c r="O491" t="s">
        <v>1398</v>
      </c>
      <c r="P491" t="s">
        <v>1399</v>
      </c>
      <c r="Q491">
        <v>106037</v>
      </c>
      <c r="R491">
        <v>106037</v>
      </c>
      <c r="S491" t="s">
        <v>80</v>
      </c>
      <c r="T491" t="s">
        <v>81</v>
      </c>
      <c r="U491">
        <v>113750</v>
      </c>
      <c r="V491">
        <v>113750</v>
      </c>
      <c r="W491" t="s">
        <v>1396</v>
      </c>
      <c r="X491" t="s">
        <v>1397</v>
      </c>
      <c r="Z491" t="b">
        <f t="shared" si="35"/>
        <v>1</v>
      </c>
      <c r="AA491" t="b">
        <f t="shared" si="36"/>
        <v>1</v>
      </c>
      <c r="AB491" t="b">
        <f t="shared" si="37"/>
        <v>1</v>
      </c>
      <c r="AC491" t="b">
        <f t="shared" si="38"/>
        <v>1</v>
      </c>
      <c r="AD491" t="b">
        <f t="shared" si="39"/>
        <v>1</v>
      </c>
    </row>
    <row r="492" spans="1:30" x14ac:dyDescent="0.2">
      <c r="A492">
        <v>495</v>
      </c>
      <c r="B492" t="s">
        <v>572</v>
      </c>
      <c r="C492" t="s">
        <v>1228</v>
      </c>
      <c r="D492" t="s">
        <v>1391</v>
      </c>
      <c r="E492">
        <v>92559</v>
      </c>
      <c r="F492">
        <v>92559</v>
      </c>
      <c r="G492" t="s">
        <v>1392</v>
      </c>
      <c r="H492" t="s">
        <v>1393</v>
      </c>
      <c r="I492">
        <v>250000</v>
      </c>
      <c r="J492">
        <v>250000</v>
      </c>
      <c r="K492" t="s">
        <v>1394</v>
      </c>
      <c r="L492" t="s">
        <v>1395</v>
      </c>
      <c r="M492">
        <v>99132</v>
      </c>
      <c r="N492">
        <v>99132</v>
      </c>
      <c r="O492" t="s">
        <v>1398</v>
      </c>
      <c r="P492" t="s">
        <v>1399</v>
      </c>
      <c r="Q492">
        <v>114002</v>
      </c>
      <c r="R492">
        <v>114002</v>
      </c>
      <c r="S492" t="s">
        <v>80</v>
      </c>
      <c r="T492" t="s">
        <v>81</v>
      </c>
      <c r="U492">
        <v>122294</v>
      </c>
      <c r="V492">
        <v>122294</v>
      </c>
      <c r="W492" t="s">
        <v>1396</v>
      </c>
      <c r="X492" t="s">
        <v>1397</v>
      </c>
      <c r="Z492" t="b">
        <f t="shared" si="35"/>
        <v>1</v>
      </c>
      <c r="AA492" t="b">
        <f t="shared" si="36"/>
        <v>1</v>
      </c>
      <c r="AB492" t="b">
        <f t="shared" si="37"/>
        <v>1</v>
      </c>
      <c r="AC492" t="b">
        <f t="shared" si="38"/>
        <v>1</v>
      </c>
      <c r="AD492" t="b">
        <f t="shared" si="39"/>
        <v>1</v>
      </c>
    </row>
    <row r="493" spans="1:30" x14ac:dyDescent="0.2">
      <c r="A493">
        <v>496</v>
      </c>
      <c r="B493" t="s">
        <v>573</v>
      </c>
      <c r="C493" t="s">
        <v>1229</v>
      </c>
      <c r="D493" t="s">
        <v>1391</v>
      </c>
      <c r="E493">
        <v>132430</v>
      </c>
      <c r="F493">
        <v>132430</v>
      </c>
      <c r="G493" t="s">
        <v>1392</v>
      </c>
      <c r="H493" t="s">
        <v>1393</v>
      </c>
      <c r="I493">
        <v>450000</v>
      </c>
      <c r="J493">
        <v>450000</v>
      </c>
      <c r="K493" t="s">
        <v>1394</v>
      </c>
      <c r="L493" t="s">
        <v>1395</v>
      </c>
      <c r="M493">
        <v>141834</v>
      </c>
      <c r="N493">
        <v>141834</v>
      </c>
      <c r="O493" t="s">
        <v>1398</v>
      </c>
      <c r="P493" t="s">
        <v>1399</v>
      </c>
      <c r="Q493">
        <v>163109</v>
      </c>
      <c r="R493">
        <v>163109</v>
      </c>
      <c r="S493" t="s">
        <v>80</v>
      </c>
      <c r="T493" t="s">
        <v>81</v>
      </c>
      <c r="U493">
        <v>174973</v>
      </c>
      <c r="V493">
        <v>174973</v>
      </c>
      <c r="W493" t="s">
        <v>1396</v>
      </c>
      <c r="X493" t="s">
        <v>1397</v>
      </c>
      <c r="Z493" t="b">
        <f t="shared" si="35"/>
        <v>1</v>
      </c>
      <c r="AA493" t="b">
        <f t="shared" si="36"/>
        <v>1</v>
      </c>
      <c r="AB493" t="b">
        <f t="shared" si="37"/>
        <v>1</v>
      </c>
      <c r="AC493" t="b">
        <f t="shared" si="38"/>
        <v>1</v>
      </c>
      <c r="AD493" t="b">
        <f t="shared" si="39"/>
        <v>1</v>
      </c>
    </row>
    <row r="494" spans="1:30" x14ac:dyDescent="0.2">
      <c r="A494">
        <v>497</v>
      </c>
      <c r="B494" t="s">
        <v>574</v>
      </c>
      <c r="C494" t="s">
        <v>1230</v>
      </c>
      <c r="D494" t="s">
        <v>1391</v>
      </c>
      <c r="E494">
        <v>67425</v>
      </c>
      <c r="F494">
        <v>67425</v>
      </c>
      <c r="G494" t="s">
        <v>1392</v>
      </c>
      <c r="H494" t="s">
        <v>1393</v>
      </c>
      <c r="I494">
        <v>250000</v>
      </c>
      <c r="J494">
        <v>250000</v>
      </c>
      <c r="K494" t="s">
        <v>1394</v>
      </c>
      <c r="L494" t="s">
        <v>1395</v>
      </c>
      <c r="M494">
        <v>72213</v>
      </c>
      <c r="N494">
        <v>72213</v>
      </c>
      <c r="O494" t="s">
        <v>1398</v>
      </c>
      <c r="P494" t="s">
        <v>1399</v>
      </c>
      <c r="Q494">
        <v>83045</v>
      </c>
      <c r="R494">
        <v>83045</v>
      </c>
      <c r="S494" t="s">
        <v>80</v>
      </c>
      <c r="T494" t="s">
        <v>81</v>
      </c>
      <c r="U494">
        <v>169086</v>
      </c>
      <c r="V494">
        <v>169086</v>
      </c>
      <c r="W494" t="s">
        <v>1396</v>
      </c>
      <c r="X494" t="s">
        <v>1397</v>
      </c>
      <c r="Z494" t="b">
        <f t="shared" si="35"/>
        <v>1</v>
      </c>
      <c r="AA494" t="b">
        <f t="shared" si="36"/>
        <v>1</v>
      </c>
      <c r="AB494" t="b">
        <f t="shared" si="37"/>
        <v>1</v>
      </c>
      <c r="AC494" t="b">
        <f t="shared" si="38"/>
        <v>1</v>
      </c>
      <c r="AD494" t="b">
        <f t="shared" si="39"/>
        <v>1</v>
      </c>
    </row>
    <row r="495" spans="1:30" x14ac:dyDescent="0.2">
      <c r="A495">
        <v>498</v>
      </c>
      <c r="B495" t="s">
        <v>575</v>
      </c>
      <c r="C495" t="s">
        <v>1231</v>
      </c>
      <c r="D495" t="s">
        <v>1391</v>
      </c>
      <c r="E495">
        <v>101307</v>
      </c>
      <c r="F495">
        <v>101307</v>
      </c>
      <c r="G495" t="s">
        <v>1392</v>
      </c>
      <c r="H495" t="s">
        <v>1393</v>
      </c>
      <c r="I495">
        <v>550000</v>
      </c>
      <c r="J495">
        <v>550000</v>
      </c>
      <c r="K495" t="s">
        <v>1394</v>
      </c>
      <c r="L495" t="s">
        <v>1395</v>
      </c>
      <c r="M495">
        <v>108502</v>
      </c>
      <c r="N495">
        <v>108502</v>
      </c>
      <c r="O495" t="s">
        <v>1398</v>
      </c>
      <c r="P495" t="s">
        <v>1399</v>
      </c>
      <c r="Q495">
        <v>124777</v>
      </c>
      <c r="R495">
        <v>124777</v>
      </c>
      <c r="S495" t="s">
        <v>80</v>
      </c>
      <c r="T495" t="s">
        <v>81</v>
      </c>
      <c r="U495">
        <v>133852</v>
      </c>
      <c r="V495">
        <v>133852</v>
      </c>
      <c r="W495" t="s">
        <v>1396</v>
      </c>
      <c r="X495" t="s">
        <v>1397</v>
      </c>
      <c r="Z495" t="b">
        <f t="shared" si="35"/>
        <v>1</v>
      </c>
      <c r="AA495" t="b">
        <f t="shared" si="36"/>
        <v>1</v>
      </c>
      <c r="AB495" t="b">
        <f t="shared" si="37"/>
        <v>1</v>
      </c>
      <c r="AC495" t="b">
        <f t="shared" si="38"/>
        <v>1</v>
      </c>
      <c r="AD495" t="b">
        <f t="shared" si="39"/>
        <v>1</v>
      </c>
    </row>
    <row r="496" spans="1:30" x14ac:dyDescent="0.2">
      <c r="A496">
        <v>499</v>
      </c>
      <c r="B496" t="s">
        <v>576</v>
      </c>
      <c r="C496" t="s">
        <v>1232</v>
      </c>
      <c r="D496" t="s">
        <v>1391</v>
      </c>
      <c r="E496">
        <v>529916</v>
      </c>
      <c r="F496">
        <v>529916</v>
      </c>
      <c r="G496" t="s">
        <v>1392</v>
      </c>
      <c r="H496" t="s">
        <v>1393</v>
      </c>
      <c r="I496">
        <v>950000</v>
      </c>
      <c r="J496">
        <v>950000</v>
      </c>
      <c r="K496" t="s">
        <v>1394</v>
      </c>
      <c r="L496" t="s">
        <v>1395</v>
      </c>
      <c r="M496">
        <v>567010</v>
      </c>
      <c r="N496">
        <v>567010</v>
      </c>
      <c r="O496" t="s">
        <v>1398</v>
      </c>
      <c r="P496" t="s">
        <v>1399</v>
      </c>
      <c r="Q496">
        <v>652062</v>
      </c>
      <c r="R496">
        <v>652062</v>
      </c>
      <c r="S496" t="s">
        <v>80</v>
      </c>
      <c r="T496" t="s">
        <v>81</v>
      </c>
      <c r="U496">
        <v>699489</v>
      </c>
      <c r="V496">
        <v>699489</v>
      </c>
      <c r="W496" t="s">
        <v>1396</v>
      </c>
      <c r="X496" t="s">
        <v>1397</v>
      </c>
      <c r="Z496" t="b">
        <f t="shared" si="35"/>
        <v>1</v>
      </c>
      <c r="AA496" t="b">
        <f t="shared" si="36"/>
        <v>1</v>
      </c>
      <c r="AB496" t="b">
        <f t="shared" si="37"/>
        <v>1</v>
      </c>
      <c r="AC496" t="b">
        <f t="shared" si="38"/>
        <v>1</v>
      </c>
      <c r="AD496" t="b">
        <f t="shared" si="39"/>
        <v>1</v>
      </c>
    </row>
    <row r="497" spans="1:30" x14ac:dyDescent="0.2">
      <c r="A497">
        <v>500</v>
      </c>
      <c r="B497" t="s">
        <v>577</v>
      </c>
      <c r="C497" t="s">
        <v>1233</v>
      </c>
      <c r="D497" t="s">
        <v>1391</v>
      </c>
      <c r="E497">
        <v>23280</v>
      </c>
      <c r="F497">
        <v>23280</v>
      </c>
      <c r="G497" t="s">
        <v>1392</v>
      </c>
      <c r="H497" t="s">
        <v>1393</v>
      </c>
      <c r="I497">
        <v>80000</v>
      </c>
      <c r="J497">
        <v>80000</v>
      </c>
      <c r="K497" t="s">
        <v>1394</v>
      </c>
      <c r="L497" t="s">
        <v>1395</v>
      </c>
      <c r="M497">
        <v>24934</v>
      </c>
      <c r="N497">
        <v>24934</v>
      </c>
      <c r="O497" t="s">
        <v>1398</v>
      </c>
      <c r="P497" t="s">
        <v>1399</v>
      </c>
      <c r="Q497">
        <v>28674</v>
      </c>
      <c r="R497">
        <v>28674</v>
      </c>
      <c r="S497" t="s">
        <v>80</v>
      </c>
      <c r="T497" t="s">
        <v>81</v>
      </c>
      <c r="U497">
        <v>30759</v>
      </c>
      <c r="V497">
        <v>30759</v>
      </c>
      <c r="W497" t="s">
        <v>1396</v>
      </c>
      <c r="X497" t="s">
        <v>1397</v>
      </c>
      <c r="Z497" t="b">
        <f t="shared" si="35"/>
        <v>1</v>
      </c>
      <c r="AA497" t="b">
        <f t="shared" si="36"/>
        <v>1</v>
      </c>
      <c r="AB497" t="b">
        <f t="shared" si="37"/>
        <v>1</v>
      </c>
      <c r="AC497" t="b">
        <f t="shared" si="38"/>
        <v>1</v>
      </c>
      <c r="AD497" t="b">
        <f t="shared" si="39"/>
        <v>1</v>
      </c>
    </row>
    <row r="498" spans="1:30" x14ac:dyDescent="0.2">
      <c r="A498">
        <v>501</v>
      </c>
      <c r="B498" t="s">
        <v>578</v>
      </c>
      <c r="C498" t="s">
        <v>1234</v>
      </c>
      <c r="D498" t="s">
        <v>1391</v>
      </c>
      <c r="E498">
        <v>42912</v>
      </c>
      <c r="F498">
        <v>42912</v>
      </c>
      <c r="G498" t="s">
        <v>1392</v>
      </c>
      <c r="H498" t="s">
        <v>1393</v>
      </c>
      <c r="I498">
        <v>150000</v>
      </c>
      <c r="J498">
        <v>150000</v>
      </c>
      <c r="K498" t="s">
        <v>1394</v>
      </c>
      <c r="L498" t="s">
        <v>1395</v>
      </c>
      <c r="M498">
        <v>45960</v>
      </c>
      <c r="N498">
        <v>45960</v>
      </c>
      <c r="O498" t="s">
        <v>1398</v>
      </c>
      <c r="P498" t="s">
        <v>1399</v>
      </c>
      <c r="Q498">
        <v>52854</v>
      </c>
      <c r="R498">
        <v>52854</v>
      </c>
      <c r="S498" t="s">
        <v>80</v>
      </c>
      <c r="T498" t="s">
        <v>81</v>
      </c>
      <c r="U498">
        <v>56698</v>
      </c>
      <c r="V498">
        <v>56698</v>
      </c>
      <c r="W498" t="s">
        <v>1396</v>
      </c>
      <c r="X498" t="s">
        <v>1397</v>
      </c>
      <c r="Z498" t="b">
        <f t="shared" si="35"/>
        <v>1</v>
      </c>
      <c r="AA498" t="b">
        <f t="shared" si="36"/>
        <v>1</v>
      </c>
      <c r="AB498" t="b">
        <f t="shared" si="37"/>
        <v>1</v>
      </c>
      <c r="AC498" t="b">
        <f t="shared" si="38"/>
        <v>1</v>
      </c>
      <c r="AD498" t="b">
        <f t="shared" si="39"/>
        <v>1</v>
      </c>
    </row>
    <row r="499" spans="1:30" x14ac:dyDescent="0.2">
      <c r="A499">
        <v>502</v>
      </c>
      <c r="B499" t="s">
        <v>579</v>
      </c>
      <c r="C499" t="s">
        <v>1235</v>
      </c>
      <c r="D499" t="s">
        <v>1391</v>
      </c>
      <c r="E499">
        <v>32965</v>
      </c>
      <c r="F499">
        <v>32965</v>
      </c>
      <c r="G499" t="s">
        <v>1392</v>
      </c>
      <c r="H499" t="s">
        <v>1393</v>
      </c>
      <c r="I499">
        <v>130000</v>
      </c>
      <c r="J499">
        <v>130000</v>
      </c>
      <c r="K499" t="s">
        <v>1394</v>
      </c>
      <c r="L499" t="s">
        <v>1395</v>
      </c>
      <c r="M499">
        <v>35306</v>
      </c>
      <c r="N499">
        <v>35306</v>
      </c>
      <c r="O499" t="s">
        <v>1398</v>
      </c>
      <c r="P499" t="s">
        <v>1399</v>
      </c>
      <c r="Q499">
        <v>40602</v>
      </c>
      <c r="R499">
        <v>40602</v>
      </c>
      <c r="S499" t="s">
        <v>80</v>
      </c>
      <c r="T499" t="s">
        <v>81</v>
      </c>
      <c r="U499">
        <v>43556</v>
      </c>
      <c r="V499">
        <v>43556</v>
      </c>
      <c r="W499" t="s">
        <v>1396</v>
      </c>
      <c r="X499" t="s">
        <v>1397</v>
      </c>
      <c r="Z499" t="b">
        <f t="shared" si="35"/>
        <v>1</v>
      </c>
      <c r="AA499" t="b">
        <f t="shared" si="36"/>
        <v>1</v>
      </c>
      <c r="AB499" t="b">
        <f t="shared" si="37"/>
        <v>1</v>
      </c>
      <c r="AC499" t="b">
        <f t="shared" si="38"/>
        <v>1</v>
      </c>
      <c r="AD499" t="b">
        <f t="shared" si="39"/>
        <v>1</v>
      </c>
    </row>
    <row r="500" spans="1:30" x14ac:dyDescent="0.2">
      <c r="A500">
        <v>503</v>
      </c>
      <c r="B500" t="s">
        <v>580</v>
      </c>
      <c r="C500" t="s">
        <v>1236</v>
      </c>
      <c r="D500" t="s">
        <v>1391</v>
      </c>
      <c r="E500">
        <v>2417</v>
      </c>
      <c r="F500">
        <v>2417</v>
      </c>
      <c r="G500" t="s">
        <v>1392</v>
      </c>
      <c r="H500" t="s">
        <v>1393</v>
      </c>
      <c r="I500">
        <v>15000</v>
      </c>
      <c r="J500">
        <v>15000</v>
      </c>
      <c r="K500" t="s">
        <v>1394</v>
      </c>
      <c r="L500" t="s">
        <v>1395</v>
      </c>
      <c r="M500">
        <v>2589</v>
      </c>
      <c r="N500">
        <v>2589</v>
      </c>
      <c r="O500" t="s">
        <v>1398</v>
      </c>
      <c r="P500" t="s">
        <v>1399</v>
      </c>
      <c r="Q500">
        <v>2977</v>
      </c>
      <c r="R500">
        <v>2977</v>
      </c>
      <c r="S500" t="s">
        <v>80</v>
      </c>
      <c r="T500" t="s">
        <v>81</v>
      </c>
      <c r="U500">
        <v>3194</v>
      </c>
      <c r="V500">
        <v>3194</v>
      </c>
      <c r="W500" t="s">
        <v>1396</v>
      </c>
      <c r="X500" t="s">
        <v>1397</v>
      </c>
      <c r="Z500" t="b">
        <f t="shared" si="35"/>
        <v>1</v>
      </c>
      <c r="AA500" t="b">
        <f t="shared" si="36"/>
        <v>1</v>
      </c>
      <c r="AB500" t="b">
        <f t="shared" si="37"/>
        <v>1</v>
      </c>
      <c r="AC500" t="b">
        <f t="shared" si="38"/>
        <v>1</v>
      </c>
      <c r="AD500" t="b">
        <f t="shared" si="39"/>
        <v>1</v>
      </c>
    </row>
    <row r="501" spans="1:30" x14ac:dyDescent="0.2">
      <c r="A501">
        <v>504</v>
      </c>
      <c r="B501" t="s">
        <v>581</v>
      </c>
      <c r="C501" t="s">
        <v>1237</v>
      </c>
      <c r="D501" t="s">
        <v>1391</v>
      </c>
      <c r="E501">
        <v>1062</v>
      </c>
      <c r="F501">
        <v>1062</v>
      </c>
      <c r="G501" t="s">
        <v>1392</v>
      </c>
      <c r="H501" t="s">
        <v>1393</v>
      </c>
      <c r="I501">
        <v>13000</v>
      </c>
      <c r="J501">
        <v>13000</v>
      </c>
      <c r="K501" t="s">
        <v>1394</v>
      </c>
      <c r="L501" t="s">
        <v>1395</v>
      </c>
      <c r="M501">
        <v>1137</v>
      </c>
      <c r="N501">
        <v>1137</v>
      </c>
      <c r="O501" t="s">
        <v>1398</v>
      </c>
      <c r="P501" t="s">
        <v>1399</v>
      </c>
      <c r="Q501">
        <v>1308</v>
      </c>
      <c r="R501">
        <v>1308</v>
      </c>
      <c r="S501" t="s">
        <v>80</v>
      </c>
      <c r="T501" t="s">
        <v>81</v>
      </c>
      <c r="U501">
        <v>1403</v>
      </c>
      <c r="V501">
        <v>1403</v>
      </c>
      <c r="W501" t="s">
        <v>1396</v>
      </c>
      <c r="X501" t="s">
        <v>1397</v>
      </c>
      <c r="Z501" t="b">
        <f t="shared" si="35"/>
        <v>1</v>
      </c>
      <c r="AA501" t="b">
        <f t="shared" si="36"/>
        <v>1</v>
      </c>
      <c r="AB501" t="b">
        <f t="shared" si="37"/>
        <v>1</v>
      </c>
      <c r="AC501" t="b">
        <f t="shared" si="38"/>
        <v>1</v>
      </c>
      <c r="AD501" t="b">
        <f t="shared" si="39"/>
        <v>1</v>
      </c>
    </row>
    <row r="502" spans="1:30" x14ac:dyDescent="0.2">
      <c r="A502">
        <v>505</v>
      </c>
      <c r="B502" t="s">
        <v>582</v>
      </c>
      <c r="C502" t="s">
        <v>1238</v>
      </c>
      <c r="D502" t="s">
        <v>1391</v>
      </c>
      <c r="E502">
        <v>5645</v>
      </c>
      <c r="F502">
        <v>5645</v>
      </c>
      <c r="G502" t="s">
        <v>1392</v>
      </c>
      <c r="H502" t="s">
        <v>1393</v>
      </c>
      <c r="I502">
        <v>20000</v>
      </c>
      <c r="J502">
        <v>20000</v>
      </c>
      <c r="K502" t="s">
        <v>1394</v>
      </c>
      <c r="L502" t="s">
        <v>1395</v>
      </c>
      <c r="M502">
        <v>6046</v>
      </c>
      <c r="N502">
        <v>6046</v>
      </c>
      <c r="O502" t="s">
        <v>1398</v>
      </c>
      <c r="P502" t="s">
        <v>1399</v>
      </c>
      <c r="Q502">
        <v>6953</v>
      </c>
      <c r="R502">
        <v>6953</v>
      </c>
      <c r="S502" t="s">
        <v>80</v>
      </c>
      <c r="T502" t="s">
        <v>81</v>
      </c>
      <c r="U502">
        <v>7459</v>
      </c>
      <c r="V502">
        <v>7459</v>
      </c>
      <c r="W502" t="s">
        <v>1396</v>
      </c>
      <c r="X502" t="s">
        <v>1397</v>
      </c>
      <c r="Z502" t="b">
        <f t="shared" si="35"/>
        <v>1</v>
      </c>
      <c r="AA502" t="b">
        <f t="shared" si="36"/>
        <v>1</v>
      </c>
      <c r="AB502" t="b">
        <f t="shared" si="37"/>
        <v>1</v>
      </c>
      <c r="AC502" t="b">
        <f t="shared" si="38"/>
        <v>1</v>
      </c>
      <c r="AD502" t="b">
        <f t="shared" si="39"/>
        <v>1</v>
      </c>
    </row>
    <row r="503" spans="1:30" x14ac:dyDescent="0.2">
      <c r="A503">
        <v>506</v>
      </c>
      <c r="B503" t="s">
        <v>583</v>
      </c>
      <c r="C503" t="s">
        <v>1239</v>
      </c>
      <c r="D503" t="s">
        <v>1391</v>
      </c>
      <c r="E503">
        <v>8845</v>
      </c>
      <c r="F503">
        <v>8845</v>
      </c>
      <c r="G503" t="s">
        <v>1392</v>
      </c>
      <c r="H503" t="s">
        <v>1393</v>
      </c>
      <c r="I503">
        <v>10000</v>
      </c>
      <c r="J503">
        <v>10000</v>
      </c>
      <c r="K503" t="s">
        <v>1394</v>
      </c>
      <c r="L503" t="s">
        <v>1395</v>
      </c>
      <c r="M503">
        <v>9474</v>
      </c>
      <c r="N503">
        <v>9474</v>
      </c>
      <c r="O503" t="s">
        <v>1398</v>
      </c>
      <c r="P503" t="s">
        <v>1399</v>
      </c>
      <c r="Q503">
        <v>10895</v>
      </c>
      <c r="R503">
        <v>10895</v>
      </c>
      <c r="S503" t="s">
        <v>80</v>
      </c>
      <c r="T503" t="s">
        <v>81</v>
      </c>
      <c r="U503">
        <v>11687</v>
      </c>
      <c r="V503">
        <v>11687</v>
      </c>
      <c r="W503" t="s">
        <v>1396</v>
      </c>
      <c r="X503" t="s">
        <v>1397</v>
      </c>
      <c r="Z503" t="b">
        <f t="shared" si="35"/>
        <v>1</v>
      </c>
      <c r="AA503" t="b">
        <f t="shared" si="36"/>
        <v>1</v>
      </c>
      <c r="AB503" t="b">
        <f t="shared" si="37"/>
        <v>1</v>
      </c>
      <c r="AC503" t="b">
        <f t="shared" si="38"/>
        <v>1</v>
      </c>
      <c r="AD503" t="b">
        <f t="shared" si="39"/>
        <v>1</v>
      </c>
    </row>
    <row r="504" spans="1:30" x14ac:dyDescent="0.2">
      <c r="A504">
        <v>507</v>
      </c>
      <c r="B504" t="s">
        <v>584</v>
      </c>
      <c r="C504" t="s">
        <v>1240</v>
      </c>
      <c r="D504" t="s">
        <v>1391</v>
      </c>
      <c r="E504">
        <v>5853</v>
      </c>
      <c r="F504">
        <v>5853</v>
      </c>
      <c r="G504" t="s">
        <v>1392</v>
      </c>
      <c r="H504" t="s">
        <v>1393</v>
      </c>
      <c r="I504">
        <v>8000</v>
      </c>
      <c r="J504">
        <v>8000</v>
      </c>
      <c r="K504" t="s">
        <v>1394</v>
      </c>
      <c r="L504" t="s">
        <v>1395</v>
      </c>
      <c r="M504">
        <v>6269</v>
      </c>
      <c r="N504">
        <v>6269</v>
      </c>
      <c r="O504" t="s">
        <v>1398</v>
      </c>
      <c r="P504" t="s">
        <v>1399</v>
      </c>
      <c r="Q504">
        <v>7209</v>
      </c>
      <c r="R504">
        <v>7209</v>
      </c>
      <c r="S504" t="s">
        <v>80</v>
      </c>
      <c r="T504" t="s">
        <v>81</v>
      </c>
      <c r="U504">
        <v>7734</v>
      </c>
      <c r="V504">
        <v>7734</v>
      </c>
      <c r="W504" t="s">
        <v>1396</v>
      </c>
      <c r="X504" t="s">
        <v>1397</v>
      </c>
      <c r="Z504" t="b">
        <f t="shared" si="35"/>
        <v>1</v>
      </c>
      <c r="AA504" t="b">
        <f t="shared" si="36"/>
        <v>1</v>
      </c>
      <c r="AB504" t="b">
        <f t="shared" si="37"/>
        <v>1</v>
      </c>
      <c r="AC504" t="b">
        <f t="shared" si="38"/>
        <v>1</v>
      </c>
      <c r="AD504" t="b">
        <f t="shared" si="39"/>
        <v>1</v>
      </c>
    </row>
    <row r="505" spans="1:30" x14ac:dyDescent="0.2">
      <c r="A505">
        <v>508</v>
      </c>
      <c r="B505" t="s">
        <v>585</v>
      </c>
      <c r="C505" t="s">
        <v>1241</v>
      </c>
      <c r="D505" t="s">
        <v>1391</v>
      </c>
      <c r="E505">
        <v>8264</v>
      </c>
      <c r="F505">
        <v>8264</v>
      </c>
      <c r="G505" t="s">
        <v>1392</v>
      </c>
      <c r="H505" t="s">
        <v>1393</v>
      </c>
      <c r="I505">
        <v>9000</v>
      </c>
      <c r="J505">
        <v>9000</v>
      </c>
      <c r="K505" t="s">
        <v>1394</v>
      </c>
      <c r="L505" t="s">
        <v>1395</v>
      </c>
      <c r="M505">
        <v>8851</v>
      </c>
      <c r="N505">
        <v>8851</v>
      </c>
      <c r="O505" t="s">
        <v>1398</v>
      </c>
      <c r="P505" t="s">
        <v>1399</v>
      </c>
      <c r="Q505">
        <v>10179</v>
      </c>
      <c r="R505">
        <v>10179</v>
      </c>
      <c r="S505" t="s">
        <v>80</v>
      </c>
      <c r="T505" t="s">
        <v>81</v>
      </c>
      <c r="U505">
        <v>10919</v>
      </c>
      <c r="V505">
        <v>10919</v>
      </c>
      <c r="W505" t="s">
        <v>1396</v>
      </c>
      <c r="X505" t="s">
        <v>1397</v>
      </c>
      <c r="Z505" t="b">
        <f t="shared" si="35"/>
        <v>1</v>
      </c>
      <c r="AA505" t="b">
        <f t="shared" si="36"/>
        <v>1</v>
      </c>
      <c r="AB505" t="b">
        <f t="shared" si="37"/>
        <v>1</v>
      </c>
      <c r="AC505" t="b">
        <f t="shared" si="38"/>
        <v>1</v>
      </c>
      <c r="AD505" t="b">
        <f t="shared" si="39"/>
        <v>1</v>
      </c>
    </row>
    <row r="506" spans="1:30" x14ac:dyDescent="0.2">
      <c r="A506">
        <v>509</v>
      </c>
      <c r="B506" t="s">
        <v>586</v>
      </c>
      <c r="C506" t="s">
        <v>1242</v>
      </c>
      <c r="D506" t="s">
        <v>1391</v>
      </c>
      <c r="E506">
        <v>4989</v>
      </c>
      <c r="F506">
        <v>4989</v>
      </c>
      <c r="G506" t="s">
        <v>1392</v>
      </c>
      <c r="H506" t="s">
        <v>1393</v>
      </c>
      <c r="I506">
        <v>20000</v>
      </c>
      <c r="J506">
        <v>20000</v>
      </c>
      <c r="K506" t="s">
        <v>1394</v>
      </c>
      <c r="L506" t="s">
        <v>1395</v>
      </c>
      <c r="M506">
        <v>5344</v>
      </c>
      <c r="N506">
        <v>5344</v>
      </c>
      <c r="O506" t="s">
        <v>1398</v>
      </c>
      <c r="P506" t="s">
        <v>1399</v>
      </c>
      <c r="Q506">
        <v>6145</v>
      </c>
      <c r="R506">
        <v>6145</v>
      </c>
      <c r="S506" t="s">
        <v>80</v>
      </c>
      <c r="T506" t="s">
        <v>81</v>
      </c>
      <c r="U506">
        <v>6592</v>
      </c>
      <c r="V506">
        <v>6592</v>
      </c>
      <c r="W506" t="s">
        <v>1396</v>
      </c>
      <c r="X506" t="s">
        <v>1397</v>
      </c>
      <c r="Z506" t="b">
        <f t="shared" si="35"/>
        <v>1</v>
      </c>
      <c r="AA506" t="b">
        <f t="shared" si="36"/>
        <v>1</v>
      </c>
      <c r="AB506" t="b">
        <f t="shared" si="37"/>
        <v>1</v>
      </c>
      <c r="AC506" t="b">
        <f t="shared" si="38"/>
        <v>1</v>
      </c>
      <c r="AD506" t="b">
        <f t="shared" si="39"/>
        <v>1</v>
      </c>
    </row>
    <row r="507" spans="1:30" x14ac:dyDescent="0.2">
      <c r="A507">
        <v>510</v>
      </c>
      <c r="B507" t="s">
        <v>587</v>
      </c>
      <c r="C507" t="s">
        <v>1243</v>
      </c>
      <c r="D507" t="s">
        <v>1391</v>
      </c>
      <c r="E507">
        <v>4620</v>
      </c>
      <c r="F507">
        <v>4620</v>
      </c>
      <c r="G507" t="s">
        <v>1392</v>
      </c>
      <c r="H507" t="s">
        <v>1393</v>
      </c>
      <c r="I507">
        <v>15000</v>
      </c>
      <c r="J507">
        <v>15000</v>
      </c>
      <c r="K507" t="s">
        <v>1394</v>
      </c>
      <c r="L507" t="s">
        <v>1395</v>
      </c>
      <c r="M507">
        <v>4948</v>
      </c>
      <c r="N507">
        <v>4948</v>
      </c>
      <c r="O507" t="s">
        <v>1398</v>
      </c>
      <c r="P507" t="s">
        <v>1399</v>
      </c>
      <c r="Q507">
        <v>5690</v>
      </c>
      <c r="R507">
        <v>5690</v>
      </c>
      <c r="S507" t="s">
        <v>80</v>
      </c>
      <c r="T507" t="s">
        <v>81</v>
      </c>
      <c r="U507">
        <v>6104</v>
      </c>
      <c r="V507">
        <v>6104</v>
      </c>
      <c r="W507" t="s">
        <v>1396</v>
      </c>
      <c r="X507" t="s">
        <v>1397</v>
      </c>
      <c r="Z507" t="b">
        <f t="shared" si="35"/>
        <v>1</v>
      </c>
      <c r="AA507" t="b">
        <f t="shared" si="36"/>
        <v>1</v>
      </c>
      <c r="AB507" t="b">
        <f t="shared" si="37"/>
        <v>1</v>
      </c>
      <c r="AC507" t="b">
        <f t="shared" si="38"/>
        <v>1</v>
      </c>
      <c r="AD507" t="b">
        <f t="shared" si="39"/>
        <v>1</v>
      </c>
    </row>
    <row r="508" spans="1:30" x14ac:dyDescent="0.2">
      <c r="A508">
        <v>511</v>
      </c>
      <c r="B508" t="s">
        <v>588</v>
      </c>
      <c r="C508" t="s">
        <v>1244</v>
      </c>
      <c r="D508" t="s">
        <v>1391</v>
      </c>
      <c r="E508">
        <v>7801</v>
      </c>
      <c r="F508">
        <v>7801</v>
      </c>
      <c r="G508" t="s">
        <v>1392</v>
      </c>
      <c r="H508" t="s">
        <v>1393</v>
      </c>
      <c r="I508">
        <v>18000</v>
      </c>
      <c r="J508">
        <v>18000</v>
      </c>
      <c r="K508" t="s">
        <v>1394</v>
      </c>
      <c r="L508" t="s">
        <v>1395</v>
      </c>
      <c r="M508">
        <v>8355</v>
      </c>
      <c r="N508">
        <v>8355</v>
      </c>
      <c r="O508" t="s">
        <v>1398</v>
      </c>
      <c r="P508" t="s">
        <v>1399</v>
      </c>
      <c r="Q508">
        <v>9608</v>
      </c>
      <c r="R508">
        <v>9608</v>
      </c>
      <c r="S508" t="s">
        <v>80</v>
      </c>
      <c r="T508" t="s">
        <v>81</v>
      </c>
      <c r="U508">
        <v>10307</v>
      </c>
      <c r="V508">
        <v>10307</v>
      </c>
      <c r="W508" t="s">
        <v>1396</v>
      </c>
      <c r="X508" t="s">
        <v>1397</v>
      </c>
      <c r="Z508" t="b">
        <f t="shared" si="35"/>
        <v>1</v>
      </c>
      <c r="AA508" t="b">
        <f t="shared" si="36"/>
        <v>1</v>
      </c>
      <c r="AB508" t="b">
        <f t="shared" si="37"/>
        <v>1</v>
      </c>
      <c r="AC508" t="b">
        <f t="shared" si="38"/>
        <v>1</v>
      </c>
      <c r="AD508" t="b">
        <f t="shared" si="39"/>
        <v>1</v>
      </c>
    </row>
    <row r="509" spans="1:30" x14ac:dyDescent="0.2">
      <c r="A509">
        <v>512</v>
      </c>
      <c r="B509" t="s">
        <v>589</v>
      </c>
      <c r="C509" t="s">
        <v>1245</v>
      </c>
      <c r="D509" t="s">
        <v>1391</v>
      </c>
      <c r="E509">
        <v>9032</v>
      </c>
      <c r="F509">
        <v>9032</v>
      </c>
      <c r="G509" t="s">
        <v>1392</v>
      </c>
      <c r="H509" t="s">
        <v>1393</v>
      </c>
      <c r="I509">
        <v>15000</v>
      </c>
      <c r="J509">
        <v>15000</v>
      </c>
      <c r="K509" t="s">
        <v>1394</v>
      </c>
      <c r="L509" t="s">
        <v>1395</v>
      </c>
      <c r="M509">
        <v>9674</v>
      </c>
      <c r="N509">
        <v>9674</v>
      </c>
      <c r="O509" t="s">
        <v>1398</v>
      </c>
      <c r="P509" t="s">
        <v>1399</v>
      </c>
      <c r="Q509">
        <v>11125</v>
      </c>
      <c r="R509">
        <v>11125</v>
      </c>
      <c r="S509" t="s">
        <v>80</v>
      </c>
      <c r="T509" t="s">
        <v>81</v>
      </c>
      <c r="U509">
        <v>11934</v>
      </c>
      <c r="V509">
        <v>11934</v>
      </c>
      <c r="W509" t="s">
        <v>1396</v>
      </c>
      <c r="X509" t="s">
        <v>1397</v>
      </c>
      <c r="Z509" t="b">
        <f t="shared" si="35"/>
        <v>1</v>
      </c>
      <c r="AA509" t="b">
        <f t="shared" si="36"/>
        <v>1</v>
      </c>
      <c r="AB509" t="b">
        <f t="shared" si="37"/>
        <v>1</v>
      </c>
      <c r="AC509" t="b">
        <f t="shared" si="38"/>
        <v>1</v>
      </c>
      <c r="AD509" t="b">
        <f t="shared" si="39"/>
        <v>1</v>
      </c>
    </row>
    <row r="510" spans="1:30" x14ac:dyDescent="0.2">
      <c r="A510">
        <v>513</v>
      </c>
      <c r="B510" t="s">
        <v>590</v>
      </c>
      <c r="C510" t="s">
        <v>1246</v>
      </c>
      <c r="D510" t="s">
        <v>1391</v>
      </c>
      <c r="E510">
        <v>1557</v>
      </c>
      <c r="F510">
        <v>1557</v>
      </c>
      <c r="G510" t="s">
        <v>1392</v>
      </c>
      <c r="H510" t="s">
        <v>1393</v>
      </c>
      <c r="I510">
        <v>13000</v>
      </c>
      <c r="J510">
        <v>13000</v>
      </c>
      <c r="K510" t="s">
        <v>1394</v>
      </c>
      <c r="L510" t="s">
        <v>1395</v>
      </c>
      <c r="M510">
        <v>1668</v>
      </c>
      <c r="N510">
        <v>1668</v>
      </c>
      <c r="O510" t="s">
        <v>1398</v>
      </c>
      <c r="P510" t="s">
        <v>1399</v>
      </c>
      <c r="Q510">
        <v>1918</v>
      </c>
      <c r="R510">
        <v>1918</v>
      </c>
      <c r="S510" t="s">
        <v>80</v>
      </c>
      <c r="T510" t="s">
        <v>81</v>
      </c>
      <c r="U510">
        <v>2058</v>
      </c>
      <c r="V510">
        <v>2058</v>
      </c>
      <c r="W510" t="s">
        <v>1396</v>
      </c>
      <c r="X510" t="s">
        <v>1397</v>
      </c>
      <c r="Z510" t="b">
        <f t="shared" si="35"/>
        <v>1</v>
      </c>
      <c r="AA510" t="b">
        <f t="shared" si="36"/>
        <v>1</v>
      </c>
      <c r="AB510" t="b">
        <f t="shared" si="37"/>
        <v>1</v>
      </c>
      <c r="AC510" t="b">
        <f t="shared" si="38"/>
        <v>1</v>
      </c>
      <c r="AD510" t="b">
        <f t="shared" si="39"/>
        <v>1</v>
      </c>
    </row>
    <row r="511" spans="1:30" x14ac:dyDescent="0.2">
      <c r="A511">
        <v>514</v>
      </c>
      <c r="B511" t="s">
        <v>591</v>
      </c>
      <c r="C511" t="s">
        <v>1247</v>
      </c>
      <c r="D511" t="s">
        <v>1391</v>
      </c>
      <c r="E511">
        <v>2017</v>
      </c>
      <c r="F511">
        <v>2017</v>
      </c>
      <c r="G511" t="s">
        <v>1392</v>
      </c>
      <c r="H511" t="s">
        <v>1393</v>
      </c>
      <c r="I511">
        <v>14000</v>
      </c>
      <c r="J511">
        <v>14000</v>
      </c>
      <c r="K511" t="s">
        <v>1394</v>
      </c>
      <c r="L511" t="s">
        <v>1395</v>
      </c>
      <c r="M511">
        <v>2161</v>
      </c>
      <c r="N511">
        <v>2161</v>
      </c>
      <c r="O511" t="s">
        <v>1398</v>
      </c>
      <c r="P511" t="s">
        <v>1399</v>
      </c>
      <c r="Q511">
        <v>2485</v>
      </c>
      <c r="R511">
        <v>2485</v>
      </c>
      <c r="S511" t="s">
        <v>80</v>
      </c>
      <c r="T511" t="s">
        <v>81</v>
      </c>
      <c r="U511">
        <v>2666</v>
      </c>
      <c r="V511">
        <v>2666</v>
      </c>
      <c r="W511" t="s">
        <v>1396</v>
      </c>
      <c r="X511" t="s">
        <v>1397</v>
      </c>
      <c r="Z511" t="b">
        <f t="shared" si="35"/>
        <v>1</v>
      </c>
      <c r="AA511" t="b">
        <f t="shared" si="36"/>
        <v>1</v>
      </c>
      <c r="AB511" t="b">
        <f t="shared" si="37"/>
        <v>1</v>
      </c>
      <c r="AC511" t="b">
        <f t="shared" si="38"/>
        <v>1</v>
      </c>
      <c r="AD511" t="b">
        <f t="shared" si="39"/>
        <v>1</v>
      </c>
    </row>
    <row r="512" spans="1:30" x14ac:dyDescent="0.2">
      <c r="A512">
        <v>515</v>
      </c>
      <c r="B512" t="s">
        <v>592</v>
      </c>
      <c r="C512" t="s">
        <v>1248</v>
      </c>
      <c r="D512" t="s">
        <v>1391</v>
      </c>
      <c r="E512">
        <v>99893</v>
      </c>
      <c r="F512">
        <v>99893</v>
      </c>
      <c r="G512" t="s">
        <v>1392</v>
      </c>
      <c r="H512" t="s">
        <v>1393</v>
      </c>
      <c r="I512">
        <v>80000</v>
      </c>
      <c r="J512">
        <v>80000</v>
      </c>
      <c r="K512" t="s">
        <v>1394</v>
      </c>
      <c r="L512" t="s">
        <v>1395</v>
      </c>
      <c r="M512">
        <v>106987</v>
      </c>
      <c r="N512">
        <v>106987</v>
      </c>
      <c r="O512" t="s">
        <v>1398</v>
      </c>
      <c r="P512" t="s">
        <v>1399</v>
      </c>
      <c r="Q512">
        <v>123034</v>
      </c>
      <c r="R512">
        <v>123034</v>
      </c>
      <c r="S512" t="s">
        <v>80</v>
      </c>
      <c r="T512" t="s">
        <v>81</v>
      </c>
      <c r="U512">
        <v>131983</v>
      </c>
      <c r="V512">
        <v>131983</v>
      </c>
      <c r="W512" t="s">
        <v>1396</v>
      </c>
      <c r="X512" t="s">
        <v>1397</v>
      </c>
      <c r="Z512" t="b">
        <f t="shared" si="35"/>
        <v>1</v>
      </c>
      <c r="AA512" t="b">
        <f t="shared" si="36"/>
        <v>1</v>
      </c>
      <c r="AB512" t="b">
        <f t="shared" si="37"/>
        <v>1</v>
      </c>
      <c r="AC512" t="b">
        <f t="shared" si="38"/>
        <v>1</v>
      </c>
      <c r="AD512" t="b">
        <f t="shared" si="39"/>
        <v>1</v>
      </c>
    </row>
    <row r="513" spans="1:30" x14ac:dyDescent="0.2">
      <c r="A513">
        <v>516</v>
      </c>
      <c r="B513" t="s">
        <v>593</v>
      </c>
      <c r="C513" t="s">
        <v>1249</v>
      </c>
      <c r="D513" t="s">
        <v>1391</v>
      </c>
      <c r="E513">
        <v>159183</v>
      </c>
      <c r="F513">
        <v>159183</v>
      </c>
      <c r="G513" t="s">
        <v>1392</v>
      </c>
      <c r="H513" t="s">
        <v>1393</v>
      </c>
      <c r="I513">
        <v>150000</v>
      </c>
      <c r="J513">
        <v>150000</v>
      </c>
      <c r="K513" t="s">
        <v>1394</v>
      </c>
      <c r="L513" t="s">
        <v>1395</v>
      </c>
      <c r="M513">
        <v>170488</v>
      </c>
      <c r="N513">
        <v>170488</v>
      </c>
      <c r="O513" t="s">
        <v>1398</v>
      </c>
      <c r="P513" t="s">
        <v>1399</v>
      </c>
      <c r="Q513">
        <v>196061</v>
      </c>
      <c r="R513">
        <v>196061</v>
      </c>
      <c r="S513" t="s">
        <v>80</v>
      </c>
      <c r="T513" t="s">
        <v>81</v>
      </c>
      <c r="U513">
        <v>210321</v>
      </c>
      <c r="V513">
        <v>210321</v>
      </c>
      <c r="W513" t="s">
        <v>1396</v>
      </c>
      <c r="X513" t="s">
        <v>1397</v>
      </c>
      <c r="Z513" t="b">
        <f t="shared" si="35"/>
        <v>1</v>
      </c>
      <c r="AA513" t="b">
        <f t="shared" si="36"/>
        <v>1</v>
      </c>
      <c r="AB513" t="b">
        <f t="shared" si="37"/>
        <v>1</v>
      </c>
      <c r="AC513" t="b">
        <f t="shared" si="38"/>
        <v>1</v>
      </c>
      <c r="AD513" t="b">
        <f t="shared" si="39"/>
        <v>1</v>
      </c>
    </row>
    <row r="514" spans="1:30" x14ac:dyDescent="0.2">
      <c r="A514">
        <v>517</v>
      </c>
      <c r="B514" t="s">
        <v>594</v>
      </c>
      <c r="C514" t="s">
        <v>1250</v>
      </c>
      <c r="D514" t="s">
        <v>1391</v>
      </c>
      <c r="E514">
        <v>155300</v>
      </c>
      <c r="F514">
        <v>155300</v>
      </c>
      <c r="G514" t="s">
        <v>1392</v>
      </c>
      <c r="H514" t="s">
        <v>1393</v>
      </c>
      <c r="I514">
        <v>140000</v>
      </c>
      <c r="J514">
        <v>140000</v>
      </c>
      <c r="K514" t="s">
        <v>1394</v>
      </c>
      <c r="L514" t="s">
        <v>1395</v>
      </c>
      <c r="M514">
        <v>166329</v>
      </c>
      <c r="N514">
        <v>166329</v>
      </c>
      <c r="O514" t="s">
        <v>1398</v>
      </c>
      <c r="P514" t="s">
        <v>1399</v>
      </c>
      <c r="Q514">
        <v>191279</v>
      </c>
      <c r="R514">
        <v>191279</v>
      </c>
      <c r="S514" t="s">
        <v>80</v>
      </c>
      <c r="T514" t="s">
        <v>81</v>
      </c>
      <c r="U514">
        <v>205191</v>
      </c>
      <c r="V514">
        <v>205191</v>
      </c>
      <c r="W514" t="s">
        <v>1396</v>
      </c>
      <c r="X514" t="s">
        <v>1397</v>
      </c>
      <c r="Z514" t="b">
        <f t="shared" si="35"/>
        <v>1</v>
      </c>
      <c r="AA514" t="b">
        <f t="shared" si="36"/>
        <v>1</v>
      </c>
      <c r="AB514" t="b">
        <f t="shared" si="37"/>
        <v>1</v>
      </c>
      <c r="AC514" t="b">
        <f t="shared" si="38"/>
        <v>1</v>
      </c>
      <c r="AD514" t="b">
        <f t="shared" si="39"/>
        <v>1</v>
      </c>
    </row>
    <row r="515" spans="1:30" x14ac:dyDescent="0.2">
      <c r="A515">
        <v>518</v>
      </c>
      <c r="B515" t="s">
        <v>595</v>
      </c>
      <c r="C515" t="s">
        <v>1251</v>
      </c>
      <c r="D515" t="s">
        <v>1391</v>
      </c>
      <c r="E515">
        <v>55176</v>
      </c>
      <c r="F515">
        <v>55176</v>
      </c>
      <c r="G515" t="s">
        <v>1392</v>
      </c>
      <c r="H515" t="s">
        <v>1393</v>
      </c>
      <c r="I515">
        <v>50000</v>
      </c>
      <c r="J515">
        <v>50000</v>
      </c>
      <c r="K515" t="s">
        <v>1394</v>
      </c>
      <c r="L515" t="s">
        <v>1395</v>
      </c>
      <c r="M515">
        <v>59095</v>
      </c>
      <c r="N515">
        <v>59095</v>
      </c>
      <c r="O515" t="s">
        <v>1398</v>
      </c>
      <c r="P515" t="s">
        <v>1399</v>
      </c>
      <c r="Q515">
        <v>67959</v>
      </c>
      <c r="R515">
        <v>67959</v>
      </c>
      <c r="S515" t="s">
        <v>80</v>
      </c>
      <c r="T515" t="s">
        <v>81</v>
      </c>
      <c r="U515">
        <v>72902</v>
      </c>
      <c r="V515">
        <v>72902</v>
      </c>
      <c r="W515" t="s">
        <v>1396</v>
      </c>
      <c r="X515" t="s">
        <v>1397</v>
      </c>
      <c r="Z515" t="b">
        <f t="shared" ref="Z515:Z578" si="40">+E515=F515</f>
        <v>1</v>
      </c>
      <c r="AA515" t="b">
        <f t="shared" ref="AA515:AA578" si="41">+I515=J515</f>
        <v>1</v>
      </c>
      <c r="AB515" t="b">
        <f t="shared" ref="AB515:AB578" si="42">+M515=N515</f>
        <v>1</v>
      </c>
      <c r="AC515" t="b">
        <f t="shared" ref="AC515:AC578" si="43">+Q515=R515</f>
        <v>1</v>
      </c>
      <c r="AD515" t="b">
        <f t="shared" ref="AD515:AD578" si="44">+U515=V515</f>
        <v>1</v>
      </c>
    </row>
    <row r="516" spans="1:30" x14ac:dyDescent="0.2">
      <c r="A516">
        <v>519</v>
      </c>
      <c r="B516" t="s">
        <v>596</v>
      </c>
      <c r="C516" t="s">
        <v>1252</v>
      </c>
      <c r="D516" t="s">
        <v>1391</v>
      </c>
      <c r="E516">
        <v>43444</v>
      </c>
      <c r="F516">
        <v>43444</v>
      </c>
      <c r="G516" t="s">
        <v>1392</v>
      </c>
      <c r="H516" t="s">
        <v>1393</v>
      </c>
      <c r="I516">
        <v>20000</v>
      </c>
      <c r="J516">
        <v>20000</v>
      </c>
      <c r="K516" t="s">
        <v>1394</v>
      </c>
      <c r="L516" t="s">
        <v>1395</v>
      </c>
      <c r="M516">
        <v>46530</v>
      </c>
      <c r="N516">
        <v>46530</v>
      </c>
      <c r="O516" t="s">
        <v>1398</v>
      </c>
      <c r="P516" t="s">
        <v>1399</v>
      </c>
      <c r="Q516">
        <v>53509</v>
      </c>
      <c r="R516">
        <v>53509</v>
      </c>
      <c r="S516" t="s">
        <v>80</v>
      </c>
      <c r="T516" t="s">
        <v>81</v>
      </c>
      <c r="U516">
        <v>57401</v>
      </c>
      <c r="V516">
        <v>57401</v>
      </c>
      <c r="W516" t="s">
        <v>1396</v>
      </c>
      <c r="X516" t="s">
        <v>1397</v>
      </c>
      <c r="Z516" t="b">
        <f t="shared" si="40"/>
        <v>1</v>
      </c>
      <c r="AA516" t="b">
        <f t="shared" si="41"/>
        <v>1</v>
      </c>
      <c r="AB516" t="b">
        <f t="shared" si="42"/>
        <v>1</v>
      </c>
      <c r="AC516" t="b">
        <f t="shared" si="43"/>
        <v>1</v>
      </c>
      <c r="AD516" t="b">
        <f t="shared" si="44"/>
        <v>1</v>
      </c>
    </row>
    <row r="517" spans="1:30" x14ac:dyDescent="0.2">
      <c r="A517">
        <v>520</v>
      </c>
      <c r="B517" t="s">
        <v>597</v>
      </c>
      <c r="C517" t="s">
        <v>1253</v>
      </c>
      <c r="D517" t="s">
        <v>1391</v>
      </c>
      <c r="E517">
        <v>36164</v>
      </c>
      <c r="F517">
        <v>36164</v>
      </c>
      <c r="G517" t="s">
        <v>1392</v>
      </c>
      <c r="H517" t="s">
        <v>1393</v>
      </c>
      <c r="I517">
        <v>40000</v>
      </c>
      <c r="J517">
        <v>40000</v>
      </c>
      <c r="K517" t="s">
        <v>1394</v>
      </c>
      <c r="L517" t="s">
        <v>1395</v>
      </c>
      <c r="M517">
        <v>38732</v>
      </c>
      <c r="N517">
        <v>38732</v>
      </c>
      <c r="O517" t="s">
        <v>1398</v>
      </c>
      <c r="P517" t="s">
        <v>1399</v>
      </c>
      <c r="Q517">
        <v>44542</v>
      </c>
      <c r="R517">
        <v>44542</v>
      </c>
      <c r="S517" t="s">
        <v>80</v>
      </c>
      <c r="T517" t="s">
        <v>81</v>
      </c>
      <c r="U517">
        <v>47782</v>
      </c>
      <c r="V517">
        <v>47782</v>
      </c>
      <c r="W517" t="s">
        <v>1396</v>
      </c>
      <c r="X517" t="s">
        <v>1397</v>
      </c>
      <c r="Z517" t="b">
        <f t="shared" si="40"/>
        <v>1</v>
      </c>
      <c r="AA517" t="b">
        <f t="shared" si="41"/>
        <v>1</v>
      </c>
      <c r="AB517" t="b">
        <f t="shared" si="42"/>
        <v>1</v>
      </c>
      <c r="AC517" t="b">
        <f t="shared" si="43"/>
        <v>1</v>
      </c>
      <c r="AD517" t="b">
        <f t="shared" si="44"/>
        <v>1</v>
      </c>
    </row>
    <row r="518" spans="1:30" x14ac:dyDescent="0.2">
      <c r="A518">
        <v>521</v>
      </c>
      <c r="B518" t="s">
        <v>598</v>
      </c>
      <c r="C518" t="s">
        <v>1254</v>
      </c>
      <c r="D518" t="s">
        <v>1391</v>
      </c>
      <c r="E518">
        <v>36013</v>
      </c>
      <c r="F518">
        <v>36013</v>
      </c>
      <c r="G518" t="s">
        <v>1392</v>
      </c>
      <c r="H518" t="s">
        <v>1393</v>
      </c>
      <c r="I518">
        <v>80000</v>
      </c>
      <c r="J518">
        <v>80000</v>
      </c>
      <c r="K518" t="s">
        <v>1394</v>
      </c>
      <c r="L518" t="s">
        <v>1395</v>
      </c>
      <c r="M518">
        <v>38570</v>
      </c>
      <c r="N518">
        <v>38570</v>
      </c>
      <c r="O518" t="s">
        <v>1398</v>
      </c>
      <c r="P518" t="s">
        <v>1399</v>
      </c>
      <c r="Q518">
        <v>44356</v>
      </c>
      <c r="R518">
        <v>44356</v>
      </c>
      <c r="S518" t="s">
        <v>80</v>
      </c>
      <c r="T518" t="s">
        <v>81</v>
      </c>
      <c r="U518">
        <v>47582</v>
      </c>
      <c r="V518">
        <v>47582</v>
      </c>
      <c r="W518" t="s">
        <v>1396</v>
      </c>
      <c r="X518" t="s">
        <v>1397</v>
      </c>
      <c r="Z518" t="b">
        <f t="shared" si="40"/>
        <v>1</v>
      </c>
      <c r="AA518" t="b">
        <f t="shared" si="41"/>
        <v>1</v>
      </c>
      <c r="AB518" t="b">
        <f t="shared" si="42"/>
        <v>1</v>
      </c>
      <c r="AC518" t="b">
        <f t="shared" si="43"/>
        <v>1</v>
      </c>
      <c r="AD518" t="b">
        <f t="shared" si="44"/>
        <v>1</v>
      </c>
    </row>
    <row r="519" spans="1:30" x14ac:dyDescent="0.2">
      <c r="A519">
        <v>522</v>
      </c>
      <c r="B519" t="s">
        <v>599</v>
      </c>
      <c r="C519" t="s">
        <v>1255</v>
      </c>
      <c r="D519" t="s">
        <v>1391</v>
      </c>
      <c r="E519">
        <v>29022</v>
      </c>
      <c r="F519">
        <v>29022</v>
      </c>
      <c r="G519" t="s">
        <v>1392</v>
      </c>
      <c r="H519" t="s">
        <v>1393</v>
      </c>
      <c r="I519">
        <v>10000</v>
      </c>
      <c r="J519">
        <v>10000</v>
      </c>
      <c r="K519" t="s">
        <v>1394</v>
      </c>
      <c r="L519" t="s">
        <v>1395</v>
      </c>
      <c r="M519">
        <v>31083</v>
      </c>
      <c r="N519">
        <v>31083</v>
      </c>
      <c r="O519" t="s">
        <v>1398</v>
      </c>
      <c r="P519" t="s">
        <v>1399</v>
      </c>
      <c r="Q519">
        <v>35746</v>
      </c>
      <c r="R519">
        <v>35746</v>
      </c>
      <c r="S519" t="s">
        <v>80</v>
      </c>
      <c r="T519" t="s">
        <v>81</v>
      </c>
      <c r="U519">
        <v>38345</v>
      </c>
      <c r="V519">
        <v>38345</v>
      </c>
      <c r="W519" t="s">
        <v>1396</v>
      </c>
      <c r="X519" t="s">
        <v>1397</v>
      </c>
      <c r="Z519" t="b">
        <f t="shared" si="40"/>
        <v>1</v>
      </c>
      <c r="AA519" t="b">
        <f t="shared" si="41"/>
        <v>1</v>
      </c>
      <c r="AB519" t="b">
        <f t="shared" si="42"/>
        <v>1</v>
      </c>
      <c r="AC519" t="b">
        <f t="shared" si="43"/>
        <v>1</v>
      </c>
      <c r="AD519" t="b">
        <f t="shared" si="44"/>
        <v>1</v>
      </c>
    </row>
    <row r="520" spans="1:30" x14ac:dyDescent="0.2">
      <c r="A520">
        <v>523</v>
      </c>
      <c r="B520" t="s">
        <v>600</v>
      </c>
      <c r="C520" t="s">
        <v>1256</v>
      </c>
      <c r="D520" t="s">
        <v>1391</v>
      </c>
      <c r="E520">
        <v>20623</v>
      </c>
      <c r="F520">
        <v>20623</v>
      </c>
      <c r="G520" t="s">
        <v>1392</v>
      </c>
      <c r="H520" t="s">
        <v>1393</v>
      </c>
      <c r="I520">
        <v>30000</v>
      </c>
      <c r="J520">
        <v>30000</v>
      </c>
      <c r="K520" t="s">
        <v>1394</v>
      </c>
      <c r="L520" t="s">
        <v>1395</v>
      </c>
      <c r="M520">
        <v>22087</v>
      </c>
      <c r="N520">
        <v>22087</v>
      </c>
      <c r="O520" t="s">
        <v>1398</v>
      </c>
      <c r="P520" t="s">
        <v>1399</v>
      </c>
      <c r="Q520">
        <v>25400</v>
      </c>
      <c r="R520">
        <v>25400</v>
      </c>
      <c r="S520" t="s">
        <v>80</v>
      </c>
      <c r="T520" t="s">
        <v>81</v>
      </c>
      <c r="U520">
        <v>27247</v>
      </c>
      <c r="V520">
        <v>27247</v>
      </c>
      <c r="W520" t="s">
        <v>1396</v>
      </c>
      <c r="X520" t="s">
        <v>1397</v>
      </c>
      <c r="Z520" t="b">
        <f t="shared" si="40"/>
        <v>1</v>
      </c>
      <c r="AA520" t="b">
        <f t="shared" si="41"/>
        <v>1</v>
      </c>
      <c r="AB520" t="b">
        <f t="shared" si="42"/>
        <v>1</v>
      </c>
      <c r="AC520" t="b">
        <f t="shared" si="43"/>
        <v>1</v>
      </c>
      <c r="AD520" t="b">
        <f t="shared" si="44"/>
        <v>1</v>
      </c>
    </row>
    <row r="521" spans="1:30" x14ac:dyDescent="0.2">
      <c r="A521">
        <v>524</v>
      </c>
      <c r="B521" t="s">
        <v>601</v>
      </c>
      <c r="C521" t="s">
        <v>1257</v>
      </c>
      <c r="D521" t="s">
        <v>1391</v>
      </c>
      <c r="E521">
        <v>86624</v>
      </c>
      <c r="F521">
        <v>86624</v>
      </c>
      <c r="G521" t="s">
        <v>1392</v>
      </c>
      <c r="H521" t="s">
        <v>1393</v>
      </c>
      <c r="I521">
        <v>80000</v>
      </c>
      <c r="J521">
        <v>80000</v>
      </c>
      <c r="K521" t="s">
        <v>1394</v>
      </c>
      <c r="L521" t="s">
        <v>1395</v>
      </c>
      <c r="M521">
        <v>92776</v>
      </c>
      <c r="N521">
        <v>92776</v>
      </c>
      <c r="O521" t="s">
        <v>1398</v>
      </c>
      <c r="P521" t="s">
        <v>1399</v>
      </c>
      <c r="Q521">
        <v>106693</v>
      </c>
      <c r="R521">
        <v>106693</v>
      </c>
      <c r="S521" t="s">
        <v>80</v>
      </c>
      <c r="T521" t="s">
        <v>81</v>
      </c>
      <c r="U521">
        <v>114453</v>
      </c>
      <c r="V521">
        <v>114453</v>
      </c>
      <c r="W521" t="s">
        <v>1396</v>
      </c>
      <c r="X521" t="s">
        <v>1397</v>
      </c>
      <c r="Z521" t="b">
        <f t="shared" si="40"/>
        <v>1</v>
      </c>
      <c r="AA521" t="b">
        <f t="shared" si="41"/>
        <v>1</v>
      </c>
      <c r="AB521" t="b">
        <f t="shared" si="42"/>
        <v>1</v>
      </c>
      <c r="AC521" t="b">
        <f t="shared" si="43"/>
        <v>1</v>
      </c>
      <c r="AD521" t="b">
        <f t="shared" si="44"/>
        <v>1</v>
      </c>
    </row>
    <row r="522" spans="1:30" x14ac:dyDescent="0.2">
      <c r="A522">
        <v>525</v>
      </c>
      <c r="B522" t="s">
        <v>602</v>
      </c>
      <c r="C522" t="s">
        <v>1258</v>
      </c>
      <c r="D522" t="s">
        <v>1391</v>
      </c>
      <c r="E522">
        <v>35106</v>
      </c>
      <c r="F522">
        <v>35106</v>
      </c>
      <c r="G522" t="s">
        <v>1392</v>
      </c>
      <c r="H522" t="s">
        <v>1393</v>
      </c>
      <c r="I522">
        <v>150000</v>
      </c>
      <c r="J522">
        <v>150000</v>
      </c>
      <c r="K522" t="s">
        <v>1394</v>
      </c>
      <c r="L522" t="s">
        <v>1395</v>
      </c>
      <c r="M522">
        <v>37599</v>
      </c>
      <c r="N522">
        <v>37599</v>
      </c>
      <c r="O522" t="s">
        <v>1398</v>
      </c>
      <c r="P522" t="s">
        <v>1399</v>
      </c>
      <c r="Q522">
        <v>43239</v>
      </c>
      <c r="R522">
        <v>43239</v>
      </c>
      <c r="S522" t="s">
        <v>80</v>
      </c>
      <c r="T522" t="s">
        <v>81</v>
      </c>
      <c r="U522">
        <v>46384</v>
      </c>
      <c r="V522">
        <v>46384</v>
      </c>
      <c r="W522" t="s">
        <v>1396</v>
      </c>
      <c r="X522" t="s">
        <v>1397</v>
      </c>
      <c r="Z522" t="b">
        <f t="shared" si="40"/>
        <v>1</v>
      </c>
      <c r="AA522" t="b">
        <f t="shared" si="41"/>
        <v>1</v>
      </c>
      <c r="AB522" t="b">
        <f t="shared" si="42"/>
        <v>1</v>
      </c>
      <c r="AC522" t="b">
        <f t="shared" si="43"/>
        <v>1</v>
      </c>
      <c r="AD522" t="b">
        <f t="shared" si="44"/>
        <v>1</v>
      </c>
    </row>
    <row r="523" spans="1:30" x14ac:dyDescent="0.2">
      <c r="A523">
        <v>526</v>
      </c>
      <c r="B523" t="s">
        <v>603</v>
      </c>
      <c r="C523" t="s">
        <v>1259</v>
      </c>
      <c r="D523" t="s">
        <v>1391</v>
      </c>
      <c r="E523">
        <v>66682</v>
      </c>
      <c r="F523">
        <v>66682</v>
      </c>
      <c r="G523" t="s">
        <v>1392</v>
      </c>
      <c r="H523" t="s">
        <v>1393</v>
      </c>
      <c r="I523">
        <v>100000</v>
      </c>
      <c r="J523">
        <v>100000</v>
      </c>
      <c r="K523" t="s">
        <v>1394</v>
      </c>
      <c r="L523" t="s">
        <v>1395</v>
      </c>
      <c r="M523">
        <v>71418</v>
      </c>
      <c r="N523">
        <v>71418</v>
      </c>
      <c r="O523" t="s">
        <v>1398</v>
      </c>
      <c r="P523" t="s">
        <v>1399</v>
      </c>
      <c r="Q523">
        <v>82130</v>
      </c>
      <c r="R523">
        <v>82130</v>
      </c>
      <c r="S523" t="s">
        <v>80</v>
      </c>
      <c r="T523" t="s">
        <v>81</v>
      </c>
      <c r="U523">
        <v>88104</v>
      </c>
      <c r="V523">
        <v>88104</v>
      </c>
      <c r="W523" t="s">
        <v>1396</v>
      </c>
      <c r="X523" t="s">
        <v>1397</v>
      </c>
      <c r="Z523" t="b">
        <f t="shared" si="40"/>
        <v>1</v>
      </c>
      <c r="AA523" t="b">
        <f t="shared" si="41"/>
        <v>1</v>
      </c>
      <c r="AB523" t="b">
        <f t="shared" si="42"/>
        <v>1</v>
      </c>
      <c r="AC523" t="b">
        <f t="shared" si="43"/>
        <v>1</v>
      </c>
      <c r="AD523" t="b">
        <f t="shared" si="44"/>
        <v>1</v>
      </c>
    </row>
    <row r="524" spans="1:30" x14ac:dyDescent="0.2">
      <c r="A524">
        <v>527</v>
      </c>
      <c r="B524" t="s">
        <v>604</v>
      </c>
      <c r="C524" t="s">
        <v>1260</v>
      </c>
      <c r="D524" t="s">
        <v>1391</v>
      </c>
      <c r="E524">
        <v>34033</v>
      </c>
      <c r="F524">
        <v>34033</v>
      </c>
      <c r="G524" t="s">
        <v>1392</v>
      </c>
      <c r="H524" t="s">
        <v>1393</v>
      </c>
      <c r="I524">
        <v>140000</v>
      </c>
      <c r="J524">
        <v>140000</v>
      </c>
      <c r="K524" t="s">
        <v>1394</v>
      </c>
      <c r="L524" t="s">
        <v>1395</v>
      </c>
      <c r="M524">
        <v>36450</v>
      </c>
      <c r="N524">
        <v>36450</v>
      </c>
      <c r="O524" t="s">
        <v>1398</v>
      </c>
      <c r="P524" t="s">
        <v>1399</v>
      </c>
      <c r="Q524">
        <v>41918</v>
      </c>
      <c r="R524">
        <v>41918</v>
      </c>
      <c r="S524" t="s">
        <v>80</v>
      </c>
      <c r="T524" t="s">
        <v>81</v>
      </c>
      <c r="U524">
        <v>44967</v>
      </c>
      <c r="V524">
        <v>44967</v>
      </c>
      <c r="W524" t="s">
        <v>1396</v>
      </c>
      <c r="X524" t="s">
        <v>1397</v>
      </c>
      <c r="Z524" t="b">
        <f t="shared" si="40"/>
        <v>1</v>
      </c>
      <c r="AA524" t="b">
        <f t="shared" si="41"/>
        <v>1</v>
      </c>
      <c r="AB524" t="b">
        <f t="shared" si="42"/>
        <v>1</v>
      </c>
      <c r="AC524" t="b">
        <f t="shared" si="43"/>
        <v>1</v>
      </c>
      <c r="AD524" t="b">
        <f t="shared" si="44"/>
        <v>1</v>
      </c>
    </row>
    <row r="525" spans="1:30" x14ac:dyDescent="0.2">
      <c r="A525">
        <v>528</v>
      </c>
      <c r="B525" t="s">
        <v>605</v>
      </c>
      <c r="C525" t="s">
        <v>1261</v>
      </c>
      <c r="D525" t="s">
        <v>1391</v>
      </c>
      <c r="E525">
        <v>26171</v>
      </c>
      <c r="F525">
        <v>26171</v>
      </c>
      <c r="G525" t="s">
        <v>1392</v>
      </c>
      <c r="H525" t="s">
        <v>1393</v>
      </c>
      <c r="I525">
        <v>50000</v>
      </c>
      <c r="J525">
        <v>50000</v>
      </c>
      <c r="K525" t="s">
        <v>1394</v>
      </c>
      <c r="L525" t="s">
        <v>1395</v>
      </c>
      <c r="M525">
        <v>28030</v>
      </c>
      <c r="N525">
        <v>28030</v>
      </c>
      <c r="O525" t="s">
        <v>1398</v>
      </c>
      <c r="P525" t="s">
        <v>1399</v>
      </c>
      <c r="Q525">
        <v>32234</v>
      </c>
      <c r="R525">
        <v>32234</v>
      </c>
      <c r="S525" t="s">
        <v>80</v>
      </c>
      <c r="T525" t="s">
        <v>81</v>
      </c>
      <c r="U525">
        <v>34578</v>
      </c>
      <c r="V525">
        <v>34578</v>
      </c>
      <c r="W525" t="s">
        <v>1396</v>
      </c>
      <c r="X525" t="s">
        <v>1397</v>
      </c>
      <c r="Z525" t="b">
        <f t="shared" si="40"/>
        <v>1</v>
      </c>
      <c r="AA525" t="b">
        <f t="shared" si="41"/>
        <v>1</v>
      </c>
      <c r="AB525" t="b">
        <f t="shared" si="42"/>
        <v>1</v>
      </c>
      <c r="AC525" t="b">
        <f t="shared" si="43"/>
        <v>1</v>
      </c>
      <c r="AD525" t="b">
        <f t="shared" si="44"/>
        <v>1</v>
      </c>
    </row>
    <row r="526" spans="1:30" x14ac:dyDescent="0.2">
      <c r="A526">
        <v>529</v>
      </c>
      <c r="B526" t="s">
        <v>606</v>
      </c>
      <c r="C526" t="s">
        <v>1262</v>
      </c>
      <c r="D526" t="s">
        <v>1391</v>
      </c>
      <c r="E526">
        <v>77994</v>
      </c>
      <c r="F526">
        <v>77994</v>
      </c>
      <c r="G526" t="s">
        <v>1392</v>
      </c>
      <c r="H526" t="s">
        <v>1393</v>
      </c>
      <c r="I526">
        <v>200000</v>
      </c>
      <c r="J526">
        <v>200000</v>
      </c>
      <c r="K526" t="s">
        <v>1394</v>
      </c>
      <c r="L526" t="s">
        <v>1395</v>
      </c>
      <c r="M526">
        <v>83533</v>
      </c>
      <c r="N526">
        <v>83533</v>
      </c>
      <c r="O526" t="s">
        <v>1398</v>
      </c>
      <c r="P526" t="s">
        <v>1399</v>
      </c>
      <c r="Q526">
        <v>96063</v>
      </c>
      <c r="R526">
        <v>96063</v>
      </c>
      <c r="S526" t="s">
        <v>80</v>
      </c>
      <c r="T526" t="s">
        <v>81</v>
      </c>
      <c r="U526">
        <v>103050</v>
      </c>
      <c r="V526">
        <v>103050</v>
      </c>
      <c r="W526" t="s">
        <v>1396</v>
      </c>
      <c r="X526" t="s">
        <v>1397</v>
      </c>
      <c r="Z526" t="b">
        <f t="shared" si="40"/>
        <v>1</v>
      </c>
      <c r="AA526" t="b">
        <f t="shared" si="41"/>
        <v>1</v>
      </c>
      <c r="AB526" t="b">
        <f t="shared" si="42"/>
        <v>1</v>
      </c>
      <c r="AC526" t="b">
        <f t="shared" si="43"/>
        <v>1</v>
      </c>
      <c r="AD526" t="b">
        <f t="shared" si="44"/>
        <v>1</v>
      </c>
    </row>
    <row r="527" spans="1:30" x14ac:dyDescent="0.2">
      <c r="A527">
        <v>530</v>
      </c>
      <c r="B527" t="s">
        <v>607</v>
      </c>
      <c r="C527" t="s">
        <v>1263</v>
      </c>
      <c r="D527" t="s">
        <v>1391</v>
      </c>
      <c r="E527">
        <v>219632</v>
      </c>
      <c r="F527">
        <v>219632</v>
      </c>
      <c r="G527" t="s">
        <v>1392</v>
      </c>
      <c r="H527" t="s">
        <v>1393</v>
      </c>
      <c r="I527">
        <v>250000</v>
      </c>
      <c r="J527">
        <v>250000</v>
      </c>
      <c r="K527" t="s">
        <v>1394</v>
      </c>
      <c r="L527" t="s">
        <v>1395</v>
      </c>
      <c r="M527">
        <v>235229</v>
      </c>
      <c r="N527">
        <v>235229</v>
      </c>
      <c r="O527" t="s">
        <v>1398</v>
      </c>
      <c r="P527" t="s">
        <v>1399</v>
      </c>
      <c r="Q527">
        <v>270514</v>
      </c>
      <c r="R527">
        <v>270514</v>
      </c>
      <c r="S527" t="s">
        <v>80</v>
      </c>
      <c r="T527" t="s">
        <v>81</v>
      </c>
      <c r="U527">
        <v>290189</v>
      </c>
      <c r="V527">
        <v>290189</v>
      </c>
      <c r="W527" t="s">
        <v>1396</v>
      </c>
      <c r="X527" t="s">
        <v>1397</v>
      </c>
      <c r="Z527" t="b">
        <f t="shared" si="40"/>
        <v>1</v>
      </c>
      <c r="AA527" t="b">
        <f t="shared" si="41"/>
        <v>1</v>
      </c>
      <c r="AB527" t="b">
        <f t="shared" si="42"/>
        <v>1</v>
      </c>
      <c r="AC527" t="b">
        <f t="shared" si="43"/>
        <v>1</v>
      </c>
      <c r="AD527" t="b">
        <f t="shared" si="44"/>
        <v>1</v>
      </c>
    </row>
    <row r="528" spans="1:30" x14ac:dyDescent="0.2">
      <c r="A528">
        <v>531</v>
      </c>
      <c r="B528" t="s">
        <v>608</v>
      </c>
      <c r="C528" t="s">
        <v>1264</v>
      </c>
      <c r="D528" t="s">
        <v>1391</v>
      </c>
      <c r="E528">
        <v>108597</v>
      </c>
      <c r="F528">
        <v>108597</v>
      </c>
      <c r="G528" t="s">
        <v>1392</v>
      </c>
      <c r="H528" t="s">
        <v>1393</v>
      </c>
      <c r="I528">
        <v>110000</v>
      </c>
      <c r="J528">
        <v>110000</v>
      </c>
      <c r="K528" t="s">
        <v>1394</v>
      </c>
      <c r="L528" t="s">
        <v>1395</v>
      </c>
      <c r="M528">
        <v>116309</v>
      </c>
      <c r="N528">
        <v>116309</v>
      </c>
      <c r="O528" t="s">
        <v>1398</v>
      </c>
      <c r="P528" t="s">
        <v>1399</v>
      </c>
      <c r="Q528">
        <v>133755</v>
      </c>
      <c r="R528">
        <v>133755</v>
      </c>
      <c r="S528" t="s">
        <v>80</v>
      </c>
      <c r="T528" t="s">
        <v>81</v>
      </c>
      <c r="U528">
        <v>143484</v>
      </c>
      <c r="V528">
        <v>143484</v>
      </c>
      <c r="W528" t="s">
        <v>1396</v>
      </c>
      <c r="X528" t="s">
        <v>1397</v>
      </c>
      <c r="Z528" t="b">
        <f t="shared" si="40"/>
        <v>1</v>
      </c>
      <c r="AA528" t="b">
        <f t="shared" si="41"/>
        <v>1</v>
      </c>
      <c r="AB528" t="b">
        <f t="shared" si="42"/>
        <v>1</v>
      </c>
      <c r="AC528" t="b">
        <f t="shared" si="43"/>
        <v>1</v>
      </c>
      <c r="AD528" t="b">
        <f t="shared" si="44"/>
        <v>1</v>
      </c>
    </row>
    <row r="529" spans="1:30" x14ac:dyDescent="0.2">
      <c r="A529">
        <v>532</v>
      </c>
      <c r="B529" t="s">
        <v>609</v>
      </c>
      <c r="C529" t="s">
        <v>1265</v>
      </c>
      <c r="D529" t="s">
        <v>1391</v>
      </c>
      <c r="E529">
        <v>119921</v>
      </c>
      <c r="F529">
        <v>119921</v>
      </c>
      <c r="G529" t="s">
        <v>1392</v>
      </c>
      <c r="H529" t="s">
        <v>1393</v>
      </c>
      <c r="I529">
        <v>250000</v>
      </c>
      <c r="J529">
        <v>250000</v>
      </c>
      <c r="K529" t="s">
        <v>1394</v>
      </c>
      <c r="L529" t="s">
        <v>1395</v>
      </c>
      <c r="M529">
        <v>128438</v>
      </c>
      <c r="N529">
        <v>128438</v>
      </c>
      <c r="O529" t="s">
        <v>1398</v>
      </c>
      <c r="P529" t="s">
        <v>1399</v>
      </c>
      <c r="Q529">
        <v>147703</v>
      </c>
      <c r="R529">
        <v>147703</v>
      </c>
      <c r="S529" t="s">
        <v>80</v>
      </c>
      <c r="T529" t="s">
        <v>81</v>
      </c>
      <c r="U529">
        <v>158447</v>
      </c>
      <c r="V529">
        <v>158447</v>
      </c>
      <c r="W529" t="s">
        <v>1396</v>
      </c>
      <c r="X529" t="s">
        <v>1397</v>
      </c>
      <c r="Z529" t="b">
        <f t="shared" si="40"/>
        <v>1</v>
      </c>
      <c r="AA529" t="b">
        <f t="shared" si="41"/>
        <v>1</v>
      </c>
      <c r="AB529" t="b">
        <f t="shared" si="42"/>
        <v>1</v>
      </c>
      <c r="AC529" t="b">
        <f t="shared" si="43"/>
        <v>1</v>
      </c>
      <c r="AD529" t="b">
        <f t="shared" si="44"/>
        <v>1</v>
      </c>
    </row>
    <row r="530" spans="1:30" x14ac:dyDescent="0.2">
      <c r="A530">
        <v>533</v>
      </c>
      <c r="B530" t="s">
        <v>610</v>
      </c>
      <c r="C530" t="s">
        <v>1266</v>
      </c>
      <c r="D530" t="s">
        <v>1391</v>
      </c>
      <c r="E530">
        <v>247249</v>
      </c>
      <c r="F530">
        <v>247249</v>
      </c>
      <c r="G530" t="s">
        <v>1392</v>
      </c>
      <c r="H530" t="s">
        <v>1393</v>
      </c>
      <c r="I530">
        <v>300000</v>
      </c>
      <c r="J530">
        <v>300000</v>
      </c>
      <c r="K530" t="s">
        <v>1394</v>
      </c>
      <c r="L530" t="s">
        <v>1395</v>
      </c>
      <c r="M530">
        <v>264808</v>
      </c>
      <c r="N530">
        <v>264808</v>
      </c>
      <c r="O530" t="s">
        <v>1398</v>
      </c>
      <c r="P530" t="s">
        <v>1399</v>
      </c>
      <c r="Q530">
        <v>304529</v>
      </c>
      <c r="R530">
        <v>304529</v>
      </c>
      <c r="S530" t="s">
        <v>80</v>
      </c>
      <c r="T530" t="s">
        <v>81</v>
      </c>
      <c r="U530">
        <v>326679</v>
      </c>
      <c r="V530">
        <v>326679</v>
      </c>
      <c r="W530" t="s">
        <v>1396</v>
      </c>
      <c r="X530" t="s">
        <v>1397</v>
      </c>
      <c r="Z530" t="b">
        <f t="shared" si="40"/>
        <v>1</v>
      </c>
      <c r="AA530" t="b">
        <f t="shared" si="41"/>
        <v>1</v>
      </c>
      <c r="AB530" t="b">
        <f t="shared" si="42"/>
        <v>1</v>
      </c>
      <c r="AC530" t="b">
        <f t="shared" si="43"/>
        <v>1</v>
      </c>
      <c r="AD530" t="b">
        <f t="shared" si="44"/>
        <v>1</v>
      </c>
    </row>
    <row r="531" spans="1:30" x14ac:dyDescent="0.2">
      <c r="A531">
        <v>534</v>
      </c>
      <c r="B531" t="s">
        <v>611</v>
      </c>
      <c r="C531" t="s">
        <v>1267</v>
      </c>
      <c r="D531" t="s">
        <v>1391</v>
      </c>
      <c r="E531">
        <v>132405</v>
      </c>
      <c r="F531">
        <v>132405</v>
      </c>
      <c r="G531" t="s">
        <v>1392</v>
      </c>
      <c r="H531" t="s">
        <v>1393</v>
      </c>
      <c r="I531">
        <v>150000</v>
      </c>
      <c r="J531">
        <v>150000</v>
      </c>
      <c r="K531" t="s">
        <v>1394</v>
      </c>
      <c r="L531" t="s">
        <v>1395</v>
      </c>
      <c r="M531">
        <v>141808</v>
      </c>
      <c r="N531">
        <v>141808</v>
      </c>
      <c r="O531" t="s">
        <v>1398</v>
      </c>
      <c r="P531" t="s">
        <v>1399</v>
      </c>
      <c r="Q531">
        <v>163080</v>
      </c>
      <c r="R531">
        <v>163080</v>
      </c>
      <c r="S531" t="s">
        <v>80</v>
      </c>
      <c r="T531" t="s">
        <v>81</v>
      </c>
      <c r="U531">
        <v>174941</v>
      </c>
      <c r="V531">
        <v>174941</v>
      </c>
      <c r="W531" t="s">
        <v>1396</v>
      </c>
      <c r="X531" t="s">
        <v>1397</v>
      </c>
      <c r="Z531" t="b">
        <f t="shared" si="40"/>
        <v>1</v>
      </c>
      <c r="AA531" t="b">
        <f t="shared" si="41"/>
        <v>1</v>
      </c>
      <c r="AB531" t="b">
        <f t="shared" si="42"/>
        <v>1</v>
      </c>
      <c r="AC531" t="b">
        <f t="shared" si="43"/>
        <v>1</v>
      </c>
      <c r="AD531" t="b">
        <f t="shared" si="44"/>
        <v>1</v>
      </c>
    </row>
    <row r="532" spans="1:30" x14ac:dyDescent="0.2">
      <c r="A532">
        <v>535</v>
      </c>
      <c r="B532" t="s">
        <v>612</v>
      </c>
      <c r="C532" t="s">
        <v>1268</v>
      </c>
      <c r="D532" t="s">
        <v>1391</v>
      </c>
      <c r="E532">
        <v>123434</v>
      </c>
      <c r="F532">
        <v>123434</v>
      </c>
      <c r="G532" t="s">
        <v>1392</v>
      </c>
      <c r="H532" t="s">
        <v>1393</v>
      </c>
      <c r="I532">
        <v>300000</v>
      </c>
      <c r="J532">
        <v>300000</v>
      </c>
      <c r="K532" t="s">
        <v>1394</v>
      </c>
      <c r="L532" t="s">
        <v>1395</v>
      </c>
      <c r="M532">
        <v>132200</v>
      </c>
      <c r="N532">
        <v>132200</v>
      </c>
      <c r="O532" t="s">
        <v>1398</v>
      </c>
      <c r="P532" t="s">
        <v>1399</v>
      </c>
      <c r="Q532">
        <v>152030</v>
      </c>
      <c r="R532">
        <v>152030</v>
      </c>
      <c r="S532" t="s">
        <v>80</v>
      </c>
      <c r="T532" t="s">
        <v>81</v>
      </c>
      <c r="U532">
        <v>163088</v>
      </c>
      <c r="V532">
        <v>163088</v>
      </c>
      <c r="W532" t="s">
        <v>1396</v>
      </c>
      <c r="X532" t="s">
        <v>1397</v>
      </c>
      <c r="Z532" t="b">
        <f t="shared" si="40"/>
        <v>1</v>
      </c>
      <c r="AA532" t="b">
        <f t="shared" si="41"/>
        <v>1</v>
      </c>
      <c r="AB532" t="b">
        <f t="shared" si="42"/>
        <v>1</v>
      </c>
      <c r="AC532" t="b">
        <f t="shared" si="43"/>
        <v>1</v>
      </c>
      <c r="AD532" t="b">
        <f t="shared" si="44"/>
        <v>1</v>
      </c>
    </row>
    <row r="533" spans="1:30" x14ac:dyDescent="0.2">
      <c r="A533">
        <v>536</v>
      </c>
      <c r="B533" t="s">
        <v>613</v>
      </c>
      <c r="C533" t="s">
        <v>1269</v>
      </c>
      <c r="D533" t="s">
        <v>1391</v>
      </c>
      <c r="E533">
        <v>254080</v>
      </c>
      <c r="F533">
        <v>254080</v>
      </c>
      <c r="G533" t="s">
        <v>1392</v>
      </c>
      <c r="H533" t="s">
        <v>1393</v>
      </c>
      <c r="I533">
        <v>400000</v>
      </c>
      <c r="J533">
        <v>400000</v>
      </c>
      <c r="K533" t="s">
        <v>1394</v>
      </c>
      <c r="L533" t="s">
        <v>1395</v>
      </c>
      <c r="M533">
        <v>272124</v>
      </c>
      <c r="N533">
        <v>272124</v>
      </c>
      <c r="O533" t="s">
        <v>1398</v>
      </c>
      <c r="P533" t="s">
        <v>1399</v>
      </c>
      <c r="Q533">
        <v>312943</v>
      </c>
      <c r="R533">
        <v>312943</v>
      </c>
      <c r="S533" t="s">
        <v>80</v>
      </c>
      <c r="T533" t="s">
        <v>81</v>
      </c>
      <c r="U533">
        <v>335705</v>
      </c>
      <c r="V533">
        <v>335705</v>
      </c>
      <c r="W533" t="s">
        <v>1396</v>
      </c>
      <c r="X533" t="s">
        <v>1397</v>
      </c>
      <c r="Z533" t="b">
        <f t="shared" si="40"/>
        <v>1</v>
      </c>
      <c r="AA533" t="b">
        <f t="shared" si="41"/>
        <v>1</v>
      </c>
      <c r="AB533" t="b">
        <f t="shared" si="42"/>
        <v>1</v>
      </c>
      <c r="AC533" t="b">
        <f t="shared" si="43"/>
        <v>1</v>
      </c>
      <c r="AD533" t="b">
        <f t="shared" si="44"/>
        <v>1</v>
      </c>
    </row>
    <row r="534" spans="1:30" x14ac:dyDescent="0.2">
      <c r="A534">
        <v>537</v>
      </c>
      <c r="B534" t="s">
        <v>614</v>
      </c>
      <c r="C534" t="s">
        <v>1270</v>
      </c>
      <c r="D534" t="s">
        <v>1391</v>
      </c>
      <c r="E534">
        <v>194821</v>
      </c>
      <c r="F534">
        <v>194821</v>
      </c>
      <c r="G534" t="s">
        <v>1392</v>
      </c>
      <c r="H534" t="s">
        <v>1393</v>
      </c>
      <c r="I534">
        <v>160000</v>
      </c>
      <c r="J534">
        <v>160000</v>
      </c>
      <c r="K534" t="s">
        <v>1394</v>
      </c>
      <c r="L534" t="s">
        <v>1395</v>
      </c>
      <c r="M534">
        <v>208657</v>
      </c>
      <c r="N534">
        <v>208657</v>
      </c>
      <c r="O534" t="s">
        <v>1398</v>
      </c>
      <c r="P534" t="s">
        <v>1399</v>
      </c>
      <c r="Q534">
        <v>239956</v>
      </c>
      <c r="R534">
        <v>239956</v>
      </c>
      <c r="S534" t="s">
        <v>80</v>
      </c>
      <c r="T534" t="s">
        <v>81</v>
      </c>
      <c r="U534">
        <v>257409</v>
      </c>
      <c r="V534">
        <v>257409</v>
      </c>
      <c r="W534" t="s">
        <v>1396</v>
      </c>
      <c r="X534" t="s">
        <v>1397</v>
      </c>
      <c r="Z534" t="b">
        <f t="shared" si="40"/>
        <v>1</v>
      </c>
      <c r="AA534" t="b">
        <f t="shared" si="41"/>
        <v>1</v>
      </c>
      <c r="AB534" t="b">
        <f t="shared" si="42"/>
        <v>1</v>
      </c>
      <c r="AC534" t="b">
        <f t="shared" si="43"/>
        <v>1</v>
      </c>
      <c r="AD534" t="b">
        <f t="shared" si="44"/>
        <v>1</v>
      </c>
    </row>
    <row r="535" spans="1:30" x14ac:dyDescent="0.2">
      <c r="A535">
        <v>538</v>
      </c>
      <c r="B535" t="s">
        <v>615</v>
      </c>
      <c r="C535" t="s">
        <v>1271</v>
      </c>
      <c r="D535" t="s">
        <v>1391</v>
      </c>
      <c r="E535">
        <v>16586</v>
      </c>
      <c r="F535">
        <v>16586</v>
      </c>
      <c r="G535" t="s">
        <v>1392</v>
      </c>
      <c r="H535" t="s">
        <v>1393</v>
      </c>
      <c r="I535">
        <v>50000</v>
      </c>
      <c r="J535">
        <v>50000</v>
      </c>
      <c r="K535" t="s">
        <v>1394</v>
      </c>
      <c r="L535" t="s">
        <v>1395</v>
      </c>
      <c r="M535">
        <v>17765</v>
      </c>
      <c r="N535">
        <v>17765</v>
      </c>
      <c r="O535" t="s">
        <v>1398</v>
      </c>
      <c r="P535" t="s">
        <v>1399</v>
      </c>
      <c r="Q535">
        <v>20429</v>
      </c>
      <c r="R535">
        <v>20429</v>
      </c>
      <c r="S535" t="s">
        <v>80</v>
      </c>
      <c r="T535" t="s">
        <v>81</v>
      </c>
      <c r="U535">
        <v>21915</v>
      </c>
      <c r="V535">
        <v>21915</v>
      </c>
      <c r="W535" t="s">
        <v>1396</v>
      </c>
      <c r="X535" t="s">
        <v>1397</v>
      </c>
      <c r="Z535" t="b">
        <f t="shared" si="40"/>
        <v>1</v>
      </c>
      <c r="AA535" t="b">
        <f t="shared" si="41"/>
        <v>1</v>
      </c>
      <c r="AB535" t="b">
        <f t="shared" si="42"/>
        <v>1</v>
      </c>
      <c r="AC535" t="b">
        <f t="shared" si="43"/>
        <v>1</v>
      </c>
      <c r="AD535" t="b">
        <f t="shared" si="44"/>
        <v>1</v>
      </c>
    </row>
    <row r="536" spans="1:30" x14ac:dyDescent="0.2">
      <c r="A536">
        <v>539</v>
      </c>
      <c r="B536" t="s">
        <v>616</v>
      </c>
      <c r="C536" t="s">
        <v>1272</v>
      </c>
      <c r="D536" t="s">
        <v>1391</v>
      </c>
      <c r="E536">
        <v>77319</v>
      </c>
      <c r="F536">
        <v>77319</v>
      </c>
      <c r="G536" t="s">
        <v>1392</v>
      </c>
      <c r="H536" t="s">
        <v>1393</v>
      </c>
      <c r="I536">
        <v>100000</v>
      </c>
      <c r="J536">
        <v>100000</v>
      </c>
      <c r="K536" t="s">
        <v>1394</v>
      </c>
      <c r="L536" t="s">
        <v>1395</v>
      </c>
      <c r="M536">
        <v>82810</v>
      </c>
      <c r="N536">
        <v>82810</v>
      </c>
      <c r="O536" t="s">
        <v>1398</v>
      </c>
      <c r="P536" t="s">
        <v>1399</v>
      </c>
      <c r="Q536">
        <v>95231</v>
      </c>
      <c r="R536">
        <v>95231</v>
      </c>
      <c r="S536" t="s">
        <v>80</v>
      </c>
      <c r="T536" t="s">
        <v>81</v>
      </c>
      <c r="U536">
        <v>102158</v>
      </c>
      <c r="V536">
        <v>102158</v>
      </c>
      <c r="W536" t="s">
        <v>1396</v>
      </c>
      <c r="X536" t="s">
        <v>1397</v>
      </c>
      <c r="Z536" t="b">
        <f t="shared" si="40"/>
        <v>1</v>
      </c>
      <c r="AA536" t="b">
        <f t="shared" si="41"/>
        <v>1</v>
      </c>
      <c r="AB536" t="b">
        <f t="shared" si="42"/>
        <v>1</v>
      </c>
      <c r="AC536" t="b">
        <f t="shared" si="43"/>
        <v>1</v>
      </c>
      <c r="AD536" t="b">
        <f t="shared" si="44"/>
        <v>1</v>
      </c>
    </row>
    <row r="537" spans="1:30" x14ac:dyDescent="0.2">
      <c r="A537">
        <v>540</v>
      </c>
      <c r="B537" t="s">
        <v>617</v>
      </c>
      <c r="C537" t="s">
        <v>1273</v>
      </c>
      <c r="D537" t="s">
        <v>1391</v>
      </c>
      <c r="E537">
        <v>42187</v>
      </c>
      <c r="F537">
        <v>42187</v>
      </c>
      <c r="G537" t="s">
        <v>1392</v>
      </c>
      <c r="H537" t="s">
        <v>1393</v>
      </c>
      <c r="I537">
        <v>20000</v>
      </c>
      <c r="J537">
        <v>20000</v>
      </c>
      <c r="K537" t="s">
        <v>1394</v>
      </c>
      <c r="L537" t="s">
        <v>1395</v>
      </c>
      <c r="M537">
        <v>45183</v>
      </c>
      <c r="N537">
        <v>45183</v>
      </c>
      <c r="O537" t="s">
        <v>1398</v>
      </c>
      <c r="P537" t="s">
        <v>1399</v>
      </c>
      <c r="Q537">
        <v>51960</v>
      </c>
      <c r="R537">
        <v>51960</v>
      </c>
      <c r="S537" t="s">
        <v>80</v>
      </c>
      <c r="T537" t="s">
        <v>81</v>
      </c>
      <c r="U537">
        <v>55739</v>
      </c>
      <c r="V537">
        <v>55739</v>
      </c>
      <c r="W537" t="s">
        <v>1396</v>
      </c>
      <c r="X537" t="s">
        <v>1397</v>
      </c>
      <c r="Z537" t="b">
        <f t="shared" si="40"/>
        <v>1</v>
      </c>
      <c r="AA537" t="b">
        <f t="shared" si="41"/>
        <v>1</v>
      </c>
      <c r="AB537" t="b">
        <f t="shared" si="42"/>
        <v>1</v>
      </c>
      <c r="AC537" t="b">
        <f t="shared" si="43"/>
        <v>1</v>
      </c>
      <c r="AD537" t="b">
        <f t="shared" si="44"/>
        <v>1</v>
      </c>
    </row>
    <row r="538" spans="1:30" x14ac:dyDescent="0.2">
      <c r="A538">
        <v>541</v>
      </c>
      <c r="B538" t="s">
        <v>618</v>
      </c>
      <c r="C538" t="s">
        <v>1274</v>
      </c>
      <c r="D538" t="s">
        <v>1391</v>
      </c>
      <c r="E538">
        <v>212407</v>
      </c>
      <c r="F538">
        <v>212407</v>
      </c>
      <c r="G538" t="s">
        <v>1392</v>
      </c>
      <c r="H538" t="s">
        <v>1393</v>
      </c>
      <c r="I538">
        <v>350000</v>
      </c>
      <c r="J538">
        <v>350000</v>
      </c>
      <c r="K538" t="s">
        <v>1394</v>
      </c>
      <c r="L538" t="s">
        <v>1395</v>
      </c>
      <c r="M538">
        <v>227492</v>
      </c>
      <c r="N538">
        <v>227492</v>
      </c>
      <c r="O538" t="s">
        <v>1398</v>
      </c>
      <c r="P538" t="s">
        <v>1399</v>
      </c>
      <c r="Q538">
        <v>261616</v>
      </c>
      <c r="R538">
        <v>261616</v>
      </c>
      <c r="S538" t="s">
        <v>80</v>
      </c>
      <c r="T538" t="s">
        <v>81</v>
      </c>
      <c r="U538">
        <v>280644</v>
      </c>
      <c r="V538">
        <v>280644</v>
      </c>
      <c r="W538" t="s">
        <v>1396</v>
      </c>
      <c r="X538" t="s">
        <v>1397</v>
      </c>
      <c r="Z538" t="b">
        <f t="shared" si="40"/>
        <v>1</v>
      </c>
      <c r="AA538" t="b">
        <f t="shared" si="41"/>
        <v>1</v>
      </c>
      <c r="AB538" t="b">
        <f t="shared" si="42"/>
        <v>1</v>
      </c>
      <c r="AC538" t="b">
        <f t="shared" si="43"/>
        <v>1</v>
      </c>
      <c r="AD538" t="b">
        <f t="shared" si="44"/>
        <v>1</v>
      </c>
    </row>
    <row r="539" spans="1:30" x14ac:dyDescent="0.2">
      <c r="A539">
        <v>542</v>
      </c>
      <c r="B539" t="s">
        <v>619</v>
      </c>
      <c r="C539" t="s">
        <v>1275</v>
      </c>
      <c r="D539" t="s">
        <v>1391</v>
      </c>
      <c r="E539">
        <v>971513</v>
      </c>
      <c r="F539">
        <v>971513</v>
      </c>
      <c r="G539" t="s">
        <v>1392</v>
      </c>
      <c r="H539" t="s">
        <v>1393</v>
      </c>
      <c r="I539">
        <v>500000</v>
      </c>
      <c r="J539">
        <v>500000</v>
      </c>
      <c r="K539" t="s">
        <v>1394</v>
      </c>
      <c r="L539" t="s">
        <v>1395</v>
      </c>
      <c r="M539">
        <v>1039518</v>
      </c>
      <c r="N539">
        <v>1039518</v>
      </c>
      <c r="O539" t="s">
        <v>1398</v>
      </c>
      <c r="P539" t="s">
        <v>1399</v>
      </c>
      <c r="Q539">
        <v>1195446</v>
      </c>
      <c r="R539">
        <v>1195446</v>
      </c>
      <c r="S539" t="s">
        <v>80</v>
      </c>
      <c r="T539" t="s">
        <v>81</v>
      </c>
      <c r="U539">
        <v>1282397</v>
      </c>
      <c r="V539">
        <v>1282397</v>
      </c>
      <c r="W539" t="s">
        <v>1396</v>
      </c>
      <c r="X539" t="s">
        <v>1397</v>
      </c>
      <c r="Z539" t="b">
        <f t="shared" si="40"/>
        <v>1</v>
      </c>
      <c r="AA539" t="b">
        <f t="shared" si="41"/>
        <v>1</v>
      </c>
      <c r="AB539" t="b">
        <f t="shared" si="42"/>
        <v>1</v>
      </c>
      <c r="AC539" t="b">
        <f t="shared" si="43"/>
        <v>1</v>
      </c>
      <c r="AD539" t="b">
        <f t="shared" si="44"/>
        <v>1</v>
      </c>
    </row>
    <row r="540" spans="1:30" x14ac:dyDescent="0.2">
      <c r="A540">
        <v>543</v>
      </c>
      <c r="B540" t="s">
        <v>620</v>
      </c>
      <c r="C540" t="s">
        <v>1276</v>
      </c>
      <c r="D540" t="s">
        <v>1391</v>
      </c>
      <c r="E540">
        <v>534383</v>
      </c>
      <c r="F540">
        <v>534383</v>
      </c>
      <c r="G540" t="s">
        <v>1392</v>
      </c>
      <c r="H540" t="s">
        <v>1393</v>
      </c>
      <c r="I540">
        <v>900000</v>
      </c>
      <c r="J540">
        <v>900000</v>
      </c>
      <c r="K540" t="s">
        <v>1394</v>
      </c>
      <c r="L540" t="s">
        <v>1395</v>
      </c>
      <c r="M540">
        <v>572334</v>
      </c>
      <c r="N540">
        <v>572334</v>
      </c>
      <c r="O540" t="s">
        <v>1398</v>
      </c>
      <c r="P540" t="s">
        <v>1399</v>
      </c>
      <c r="Q540">
        <v>658184</v>
      </c>
      <c r="R540">
        <v>658184</v>
      </c>
      <c r="S540" t="s">
        <v>80</v>
      </c>
      <c r="T540" t="s">
        <v>81</v>
      </c>
      <c r="U540">
        <v>706057</v>
      </c>
      <c r="V540">
        <v>706057</v>
      </c>
      <c r="W540" t="s">
        <v>1396</v>
      </c>
      <c r="X540" t="s">
        <v>1397</v>
      </c>
      <c r="Z540" t="b">
        <f t="shared" si="40"/>
        <v>1</v>
      </c>
      <c r="AA540" t="b">
        <f t="shared" si="41"/>
        <v>1</v>
      </c>
      <c r="AB540" t="b">
        <f t="shared" si="42"/>
        <v>1</v>
      </c>
      <c r="AC540" t="b">
        <f t="shared" si="43"/>
        <v>1</v>
      </c>
      <c r="AD540" t="b">
        <f t="shared" si="44"/>
        <v>1</v>
      </c>
    </row>
    <row r="541" spans="1:30" x14ac:dyDescent="0.2">
      <c r="A541">
        <v>544</v>
      </c>
      <c r="B541" t="s">
        <v>621</v>
      </c>
      <c r="C541" t="s">
        <v>1277</v>
      </c>
      <c r="D541" t="s">
        <v>1391</v>
      </c>
      <c r="E541">
        <v>839034</v>
      </c>
      <c r="F541">
        <v>839034</v>
      </c>
      <c r="G541" t="s">
        <v>1392</v>
      </c>
      <c r="H541" t="s">
        <v>1393</v>
      </c>
      <c r="I541">
        <v>2000000</v>
      </c>
      <c r="J541">
        <v>2000000</v>
      </c>
      <c r="K541" t="s">
        <v>1394</v>
      </c>
      <c r="L541" t="s">
        <v>1395</v>
      </c>
      <c r="M541">
        <v>897766</v>
      </c>
      <c r="N541">
        <v>897766</v>
      </c>
      <c r="O541" t="s">
        <v>1398</v>
      </c>
      <c r="P541" t="s">
        <v>1399</v>
      </c>
      <c r="Q541">
        <v>1032431</v>
      </c>
      <c r="R541">
        <v>1032431</v>
      </c>
      <c r="S541" t="s">
        <v>80</v>
      </c>
      <c r="T541" t="s">
        <v>81</v>
      </c>
      <c r="U541">
        <v>1607524</v>
      </c>
      <c r="V541">
        <v>1607524</v>
      </c>
      <c r="W541" t="s">
        <v>1396</v>
      </c>
      <c r="X541" t="s">
        <v>1397</v>
      </c>
      <c r="Z541" t="b">
        <f t="shared" si="40"/>
        <v>1</v>
      </c>
      <c r="AA541" t="b">
        <f t="shared" si="41"/>
        <v>1</v>
      </c>
      <c r="AB541" t="b">
        <f t="shared" si="42"/>
        <v>1</v>
      </c>
      <c r="AC541" t="b">
        <f t="shared" si="43"/>
        <v>1</v>
      </c>
      <c r="AD541" t="b">
        <f t="shared" si="44"/>
        <v>1</v>
      </c>
    </row>
    <row r="542" spans="1:30" x14ac:dyDescent="0.2">
      <c r="A542">
        <v>545</v>
      </c>
      <c r="B542" t="s">
        <v>622</v>
      </c>
      <c r="C542" t="s">
        <v>1278</v>
      </c>
      <c r="D542" t="s">
        <v>1391</v>
      </c>
      <c r="E542">
        <v>283496</v>
      </c>
      <c r="F542">
        <v>283496</v>
      </c>
      <c r="G542" t="s">
        <v>1392</v>
      </c>
      <c r="H542" t="s">
        <v>1393</v>
      </c>
      <c r="I542">
        <v>200000</v>
      </c>
      <c r="J542">
        <v>200000</v>
      </c>
      <c r="K542" t="s">
        <v>1394</v>
      </c>
      <c r="L542" t="s">
        <v>1395</v>
      </c>
      <c r="M542">
        <v>303629</v>
      </c>
      <c r="N542">
        <v>303629</v>
      </c>
      <c r="O542" t="s">
        <v>1398</v>
      </c>
      <c r="P542" t="s">
        <v>1399</v>
      </c>
      <c r="Q542">
        <v>349174</v>
      </c>
      <c r="R542">
        <v>349174</v>
      </c>
      <c r="S542" t="s">
        <v>80</v>
      </c>
      <c r="T542" t="s">
        <v>81</v>
      </c>
      <c r="U542">
        <v>374571</v>
      </c>
      <c r="V542">
        <v>374571</v>
      </c>
      <c r="W542" t="s">
        <v>1396</v>
      </c>
      <c r="X542" t="s">
        <v>1397</v>
      </c>
      <c r="Z542" t="b">
        <f t="shared" si="40"/>
        <v>1</v>
      </c>
      <c r="AA542" t="b">
        <f t="shared" si="41"/>
        <v>1</v>
      </c>
      <c r="AB542" t="b">
        <f t="shared" si="42"/>
        <v>1</v>
      </c>
      <c r="AC542" t="b">
        <f t="shared" si="43"/>
        <v>1</v>
      </c>
      <c r="AD542" t="b">
        <f t="shared" si="44"/>
        <v>1</v>
      </c>
    </row>
    <row r="543" spans="1:30" x14ac:dyDescent="0.2">
      <c r="A543">
        <v>546</v>
      </c>
      <c r="B543" t="s">
        <v>623</v>
      </c>
      <c r="C543" t="s">
        <v>1279</v>
      </c>
      <c r="D543" t="s">
        <v>1391</v>
      </c>
      <c r="E543">
        <v>34089</v>
      </c>
      <c r="F543">
        <v>34089</v>
      </c>
      <c r="G543" t="s">
        <v>1392</v>
      </c>
      <c r="H543" t="s">
        <v>1393</v>
      </c>
      <c r="I543">
        <v>50000</v>
      </c>
      <c r="J543">
        <v>50000</v>
      </c>
      <c r="K543" t="s">
        <v>1394</v>
      </c>
      <c r="L543" t="s">
        <v>1395</v>
      </c>
      <c r="M543">
        <v>36509</v>
      </c>
      <c r="N543">
        <v>36509</v>
      </c>
      <c r="O543" t="s">
        <v>1398</v>
      </c>
      <c r="P543" t="s">
        <v>1399</v>
      </c>
      <c r="Q543">
        <v>41986</v>
      </c>
      <c r="R543">
        <v>41986</v>
      </c>
      <c r="S543" t="s">
        <v>80</v>
      </c>
      <c r="T543" t="s">
        <v>81</v>
      </c>
      <c r="U543">
        <v>45040</v>
      </c>
      <c r="V543">
        <v>45040</v>
      </c>
      <c r="W543" t="s">
        <v>1396</v>
      </c>
      <c r="X543" t="s">
        <v>1397</v>
      </c>
      <c r="Z543" t="b">
        <f t="shared" si="40"/>
        <v>1</v>
      </c>
      <c r="AA543" t="b">
        <f t="shared" si="41"/>
        <v>1</v>
      </c>
      <c r="AB543" t="b">
        <f t="shared" si="42"/>
        <v>1</v>
      </c>
      <c r="AC543" t="b">
        <f t="shared" si="43"/>
        <v>1</v>
      </c>
      <c r="AD543" t="b">
        <f t="shared" si="44"/>
        <v>1</v>
      </c>
    </row>
    <row r="544" spans="1:30" x14ac:dyDescent="0.2">
      <c r="A544">
        <v>547</v>
      </c>
      <c r="B544" t="s">
        <v>624</v>
      </c>
      <c r="C544" t="s">
        <v>1280</v>
      </c>
      <c r="D544" t="s">
        <v>1391</v>
      </c>
      <c r="E544">
        <v>13311</v>
      </c>
      <c r="F544">
        <v>13311</v>
      </c>
      <c r="G544" t="s">
        <v>1392</v>
      </c>
      <c r="H544" t="s">
        <v>1393</v>
      </c>
      <c r="I544">
        <v>30000</v>
      </c>
      <c r="J544">
        <v>30000</v>
      </c>
      <c r="K544" t="s">
        <v>1394</v>
      </c>
      <c r="L544" t="s">
        <v>1395</v>
      </c>
      <c r="M544">
        <v>14256</v>
      </c>
      <c r="N544">
        <v>14256</v>
      </c>
      <c r="O544" t="s">
        <v>1398</v>
      </c>
      <c r="P544" t="s">
        <v>1399</v>
      </c>
      <c r="Q544">
        <v>16395</v>
      </c>
      <c r="R544">
        <v>16395</v>
      </c>
      <c r="S544" t="s">
        <v>80</v>
      </c>
      <c r="T544" t="s">
        <v>81</v>
      </c>
      <c r="U544">
        <v>17587</v>
      </c>
      <c r="V544">
        <v>17587</v>
      </c>
      <c r="W544" t="s">
        <v>1396</v>
      </c>
      <c r="X544" t="s">
        <v>1397</v>
      </c>
      <c r="Z544" t="b">
        <f t="shared" si="40"/>
        <v>1</v>
      </c>
      <c r="AA544" t="b">
        <f t="shared" si="41"/>
        <v>1</v>
      </c>
      <c r="AB544" t="b">
        <f t="shared" si="42"/>
        <v>1</v>
      </c>
      <c r="AC544" t="b">
        <f t="shared" si="43"/>
        <v>1</v>
      </c>
      <c r="AD544" t="b">
        <f t="shared" si="44"/>
        <v>1</v>
      </c>
    </row>
    <row r="545" spans="1:30" x14ac:dyDescent="0.2">
      <c r="A545">
        <v>548</v>
      </c>
      <c r="B545" t="s">
        <v>625</v>
      </c>
      <c r="C545" t="s">
        <v>1281</v>
      </c>
      <c r="D545" t="s">
        <v>1391</v>
      </c>
      <c r="E545">
        <v>51817</v>
      </c>
      <c r="F545">
        <v>51817</v>
      </c>
      <c r="G545" t="s">
        <v>1392</v>
      </c>
      <c r="H545" t="s">
        <v>1393</v>
      </c>
      <c r="I545">
        <v>80000</v>
      </c>
      <c r="J545">
        <v>80000</v>
      </c>
      <c r="K545" t="s">
        <v>1394</v>
      </c>
      <c r="L545" t="s">
        <v>1395</v>
      </c>
      <c r="M545">
        <v>55497</v>
      </c>
      <c r="N545">
        <v>55497</v>
      </c>
      <c r="O545" t="s">
        <v>1398</v>
      </c>
      <c r="P545" t="s">
        <v>1399</v>
      </c>
      <c r="Q545">
        <v>63822</v>
      </c>
      <c r="R545">
        <v>63822</v>
      </c>
      <c r="S545" t="s">
        <v>80</v>
      </c>
      <c r="T545" t="s">
        <v>81</v>
      </c>
      <c r="U545">
        <v>68464</v>
      </c>
      <c r="V545">
        <v>68464</v>
      </c>
      <c r="W545" t="s">
        <v>1396</v>
      </c>
      <c r="X545" t="s">
        <v>1397</v>
      </c>
      <c r="Z545" t="b">
        <f t="shared" si="40"/>
        <v>1</v>
      </c>
      <c r="AA545" t="b">
        <f t="shared" si="41"/>
        <v>1</v>
      </c>
      <c r="AB545" t="b">
        <f t="shared" si="42"/>
        <v>1</v>
      </c>
      <c r="AC545" t="b">
        <f t="shared" si="43"/>
        <v>1</v>
      </c>
      <c r="AD545" t="b">
        <f t="shared" si="44"/>
        <v>1</v>
      </c>
    </row>
    <row r="546" spans="1:30" x14ac:dyDescent="0.2">
      <c r="A546">
        <v>549</v>
      </c>
      <c r="B546" t="s">
        <v>626</v>
      </c>
      <c r="C546" t="s">
        <v>1282</v>
      </c>
      <c r="D546" t="s">
        <v>1391</v>
      </c>
      <c r="E546">
        <v>79969</v>
      </c>
      <c r="F546">
        <v>79969</v>
      </c>
      <c r="G546" t="s">
        <v>1392</v>
      </c>
      <c r="H546" t="s">
        <v>1393</v>
      </c>
      <c r="I546">
        <v>100000</v>
      </c>
      <c r="J546">
        <v>100000</v>
      </c>
      <c r="K546" t="s">
        <v>1394</v>
      </c>
      <c r="L546" t="s">
        <v>1395</v>
      </c>
      <c r="M546">
        <v>85648</v>
      </c>
      <c r="N546">
        <v>85648</v>
      </c>
      <c r="O546" t="s">
        <v>1398</v>
      </c>
      <c r="P546" t="s">
        <v>1399</v>
      </c>
      <c r="Q546">
        <v>98495</v>
      </c>
      <c r="R546">
        <v>98495</v>
      </c>
      <c r="S546" t="s">
        <v>80</v>
      </c>
      <c r="T546" t="s">
        <v>81</v>
      </c>
      <c r="U546">
        <v>105659</v>
      </c>
      <c r="V546">
        <v>105659</v>
      </c>
      <c r="W546" t="s">
        <v>1396</v>
      </c>
      <c r="X546" t="s">
        <v>1397</v>
      </c>
      <c r="Z546" t="b">
        <f t="shared" si="40"/>
        <v>1</v>
      </c>
      <c r="AA546" t="b">
        <f t="shared" si="41"/>
        <v>1</v>
      </c>
      <c r="AB546" t="b">
        <f t="shared" si="42"/>
        <v>1</v>
      </c>
      <c r="AC546" t="b">
        <f t="shared" si="43"/>
        <v>1</v>
      </c>
      <c r="AD546" t="b">
        <f t="shared" si="44"/>
        <v>1</v>
      </c>
    </row>
    <row r="547" spans="1:30" x14ac:dyDescent="0.2">
      <c r="A547">
        <v>550</v>
      </c>
      <c r="B547" t="s">
        <v>627</v>
      </c>
      <c r="C547" t="s">
        <v>1283</v>
      </c>
      <c r="D547" t="s">
        <v>1391</v>
      </c>
      <c r="E547">
        <v>18235</v>
      </c>
      <c r="F547">
        <v>18235</v>
      </c>
      <c r="G547" t="s">
        <v>1392</v>
      </c>
      <c r="H547" t="s">
        <v>1393</v>
      </c>
      <c r="I547">
        <v>45000</v>
      </c>
      <c r="J547">
        <v>45000</v>
      </c>
      <c r="K547" t="s">
        <v>1394</v>
      </c>
      <c r="L547" t="s">
        <v>1395</v>
      </c>
      <c r="M547">
        <v>19531</v>
      </c>
      <c r="N547">
        <v>19531</v>
      </c>
      <c r="O547" t="s">
        <v>1398</v>
      </c>
      <c r="P547" t="s">
        <v>1399</v>
      </c>
      <c r="Q547">
        <v>22460</v>
      </c>
      <c r="R547">
        <v>22460</v>
      </c>
      <c r="S547" t="s">
        <v>80</v>
      </c>
      <c r="T547" t="s">
        <v>81</v>
      </c>
      <c r="U547">
        <v>24094</v>
      </c>
      <c r="V547">
        <v>24094</v>
      </c>
      <c r="W547" t="s">
        <v>1396</v>
      </c>
      <c r="X547" t="s">
        <v>1397</v>
      </c>
      <c r="Z547" t="b">
        <f t="shared" si="40"/>
        <v>1</v>
      </c>
      <c r="AA547" t="b">
        <f t="shared" si="41"/>
        <v>1</v>
      </c>
      <c r="AB547" t="b">
        <f t="shared" si="42"/>
        <v>1</v>
      </c>
      <c r="AC547" t="b">
        <f t="shared" si="43"/>
        <v>1</v>
      </c>
      <c r="AD547" t="b">
        <f t="shared" si="44"/>
        <v>1</v>
      </c>
    </row>
    <row r="548" spans="1:30" x14ac:dyDescent="0.2">
      <c r="A548">
        <v>551</v>
      </c>
      <c r="B548" t="s">
        <v>628</v>
      </c>
      <c r="C548" t="s">
        <v>1284</v>
      </c>
      <c r="D548" t="s">
        <v>1391</v>
      </c>
      <c r="E548">
        <v>9111</v>
      </c>
      <c r="F548">
        <v>9111</v>
      </c>
      <c r="G548" t="s">
        <v>1392</v>
      </c>
      <c r="H548" t="s">
        <v>1393</v>
      </c>
      <c r="I548">
        <v>40000</v>
      </c>
      <c r="J548">
        <v>40000</v>
      </c>
      <c r="K548" t="s">
        <v>1394</v>
      </c>
      <c r="L548" t="s">
        <v>1395</v>
      </c>
      <c r="M548">
        <v>9758</v>
      </c>
      <c r="N548">
        <v>9758</v>
      </c>
      <c r="O548" t="s">
        <v>1398</v>
      </c>
      <c r="P548" t="s">
        <v>1399</v>
      </c>
      <c r="Q548">
        <v>11221</v>
      </c>
      <c r="R548">
        <v>11221</v>
      </c>
      <c r="S548" t="s">
        <v>80</v>
      </c>
      <c r="T548" t="s">
        <v>81</v>
      </c>
      <c r="U548">
        <v>12038</v>
      </c>
      <c r="V548">
        <v>12038</v>
      </c>
      <c r="W548" t="s">
        <v>1396</v>
      </c>
      <c r="X548" t="s">
        <v>1397</v>
      </c>
      <c r="Z548" t="b">
        <f t="shared" si="40"/>
        <v>1</v>
      </c>
      <c r="AA548" t="b">
        <f t="shared" si="41"/>
        <v>1</v>
      </c>
      <c r="AB548" t="b">
        <f t="shared" si="42"/>
        <v>1</v>
      </c>
      <c r="AC548" t="b">
        <f t="shared" si="43"/>
        <v>1</v>
      </c>
      <c r="AD548" t="b">
        <f t="shared" si="44"/>
        <v>1</v>
      </c>
    </row>
    <row r="549" spans="1:30" x14ac:dyDescent="0.2">
      <c r="A549">
        <v>552</v>
      </c>
      <c r="B549" t="s">
        <v>629</v>
      </c>
      <c r="C549" t="s">
        <v>1285</v>
      </c>
      <c r="D549" t="s">
        <v>1391</v>
      </c>
      <c r="E549">
        <v>15213</v>
      </c>
      <c r="F549">
        <v>15213</v>
      </c>
      <c r="G549" t="s">
        <v>1392</v>
      </c>
      <c r="H549" t="s">
        <v>1393</v>
      </c>
      <c r="I549">
        <v>20000</v>
      </c>
      <c r="J549">
        <v>20000</v>
      </c>
      <c r="K549" t="s">
        <v>1394</v>
      </c>
      <c r="L549" t="s">
        <v>1395</v>
      </c>
      <c r="M549">
        <v>16294</v>
      </c>
      <c r="N549">
        <v>16294</v>
      </c>
      <c r="O549" t="s">
        <v>1398</v>
      </c>
      <c r="P549" t="s">
        <v>1399</v>
      </c>
      <c r="Q549">
        <v>18738</v>
      </c>
      <c r="R549">
        <v>18738</v>
      </c>
      <c r="S549" t="s">
        <v>80</v>
      </c>
      <c r="T549" t="s">
        <v>81</v>
      </c>
      <c r="U549">
        <v>20101</v>
      </c>
      <c r="V549">
        <v>20101</v>
      </c>
      <c r="W549" t="s">
        <v>1396</v>
      </c>
      <c r="X549" t="s">
        <v>1397</v>
      </c>
      <c r="Z549" t="b">
        <f t="shared" si="40"/>
        <v>1</v>
      </c>
      <c r="AA549" t="b">
        <f t="shared" si="41"/>
        <v>1</v>
      </c>
      <c r="AB549" t="b">
        <f t="shared" si="42"/>
        <v>1</v>
      </c>
      <c r="AC549" t="b">
        <f t="shared" si="43"/>
        <v>1</v>
      </c>
      <c r="AD549" t="b">
        <f t="shared" si="44"/>
        <v>1</v>
      </c>
    </row>
    <row r="550" spans="1:30" x14ac:dyDescent="0.2">
      <c r="A550">
        <v>553</v>
      </c>
      <c r="B550" t="s">
        <v>630</v>
      </c>
      <c r="C550" t="s">
        <v>1286</v>
      </c>
      <c r="D550" t="s">
        <v>1391</v>
      </c>
      <c r="E550">
        <v>5357</v>
      </c>
      <c r="F550">
        <v>5357</v>
      </c>
      <c r="G550" t="s">
        <v>1392</v>
      </c>
      <c r="H550" t="s">
        <v>1393</v>
      </c>
      <c r="I550">
        <v>30000</v>
      </c>
      <c r="J550">
        <v>30000</v>
      </c>
      <c r="K550" t="s">
        <v>1394</v>
      </c>
      <c r="L550" t="s">
        <v>1395</v>
      </c>
      <c r="M550">
        <v>5737</v>
      </c>
      <c r="N550">
        <v>5737</v>
      </c>
      <c r="O550" t="s">
        <v>1398</v>
      </c>
      <c r="P550" t="s">
        <v>1399</v>
      </c>
      <c r="Q550">
        <v>6597</v>
      </c>
      <c r="R550">
        <v>6597</v>
      </c>
      <c r="S550" t="s">
        <v>80</v>
      </c>
      <c r="T550" t="s">
        <v>81</v>
      </c>
      <c r="U550">
        <v>7077</v>
      </c>
      <c r="V550">
        <v>7077</v>
      </c>
      <c r="W550" t="s">
        <v>1396</v>
      </c>
      <c r="X550" t="s">
        <v>1397</v>
      </c>
      <c r="Z550" t="b">
        <f t="shared" si="40"/>
        <v>1</v>
      </c>
      <c r="AA550" t="b">
        <f t="shared" si="41"/>
        <v>1</v>
      </c>
      <c r="AB550" t="b">
        <f t="shared" si="42"/>
        <v>1</v>
      </c>
      <c r="AC550" t="b">
        <f t="shared" si="43"/>
        <v>1</v>
      </c>
      <c r="AD550" t="b">
        <f t="shared" si="44"/>
        <v>1</v>
      </c>
    </row>
    <row r="551" spans="1:30" x14ac:dyDescent="0.2">
      <c r="A551">
        <v>554</v>
      </c>
      <c r="B551" t="s">
        <v>631</v>
      </c>
      <c r="C551" t="s">
        <v>1287</v>
      </c>
      <c r="D551" t="s">
        <v>1391</v>
      </c>
      <c r="E551">
        <v>441597</v>
      </c>
      <c r="F551">
        <v>441597</v>
      </c>
      <c r="G551" t="s">
        <v>1392</v>
      </c>
      <c r="H551" t="s">
        <v>1393</v>
      </c>
      <c r="I551">
        <v>550000</v>
      </c>
      <c r="J551">
        <v>550000</v>
      </c>
      <c r="K551" t="s">
        <v>1394</v>
      </c>
      <c r="L551" t="s">
        <v>1395</v>
      </c>
      <c r="M551">
        <v>472508</v>
      </c>
      <c r="N551">
        <v>472508</v>
      </c>
      <c r="O551" t="s">
        <v>1398</v>
      </c>
      <c r="P551" t="s">
        <v>1399</v>
      </c>
      <c r="Q551">
        <v>543385</v>
      </c>
      <c r="R551">
        <v>543385</v>
      </c>
      <c r="S551" t="s">
        <v>80</v>
      </c>
      <c r="T551" t="s">
        <v>81</v>
      </c>
      <c r="U551">
        <v>582908</v>
      </c>
      <c r="V551">
        <v>582908</v>
      </c>
      <c r="W551" t="s">
        <v>1396</v>
      </c>
      <c r="X551" t="s">
        <v>1397</v>
      </c>
      <c r="Z551" t="b">
        <f t="shared" si="40"/>
        <v>1</v>
      </c>
      <c r="AA551" t="b">
        <f t="shared" si="41"/>
        <v>1</v>
      </c>
      <c r="AB551" t="b">
        <f t="shared" si="42"/>
        <v>1</v>
      </c>
      <c r="AC551" t="b">
        <f t="shared" si="43"/>
        <v>1</v>
      </c>
      <c r="AD551" t="b">
        <f t="shared" si="44"/>
        <v>1</v>
      </c>
    </row>
    <row r="552" spans="1:30" x14ac:dyDescent="0.2">
      <c r="A552">
        <v>555</v>
      </c>
      <c r="B552" t="s">
        <v>632</v>
      </c>
      <c r="C552" t="s">
        <v>1288</v>
      </c>
      <c r="D552" t="s">
        <v>1391</v>
      </c>
      <c r="E552">
        <v>794874</v>
      </c>
      <c r="F552">
        <v>794874</v>
      </c>
      <c r="G552" t="s">
        <v>1392</v>
      </c>
      <c r="H552" t="s">
        <v>1393</v>
      </c>
      <c r="I552">
        <v>650000</v>
      </c>
      <c r="J552">
        <v>650000</v>
      </c>
      <c r="K552" t="s">
        <v>1394</v>
      </c>
      <c r="L552" t="s">
        <v>1395</v>
      </c>
      <c r="M552">
        <v>850515</v>
      </c>
      <c r="N552">
        <v>850515</v>
      </c>
      <c r="O552" t="s">
        <v>1398</v>
      </c>
      <c r="P552" t="s">
        <v>1399</v>
      </c>
      <c r="Q552">
        <v>978092</v>
      </c>
      <c r="R552">
        <v>978092</v>
      </c>
      <c r="S552" t="s">
        <v>80</v>
      </c>
      <c r="T552" t="s">
        <v>81</v>
      </c>
      <c r="U552">
        <v>1049234</v>
      </c>
      <c r="V552">
        <v>1049234</v>
      </c>
      <c r="W552" t="s">
        <v>1396</v>
      </c>
      <c r="X552" t="s">
        <v>1397</v>
      </c>
      <c r="Z552" t="b">
        <f t="shared" si="40"/>
        <v>1</v>
      </c>
      <c r="AA552" t="b">
        <f t="shared" si="41"/>
        <v>1</v>
      </c>
      <c r="AB552" t="b">
        <f t="shared" si="42"/>
        <v>1</v>
      </c>
      <c r="AC552" t="b">
        <f t="shared" si="43"/>
        <v>1</v>
      </c>
      <c r="AD552" t="b">
        <f t="shared" si="44"/>
        <v>1</v>
      </c>
    </row>
    <row r="553" spans="1:30" x14ac:dyDescent="0.2">
      <c r="A553">
        <v>556</v>
      </c>
      <c r="B553" t="s">
        <v>633</v>
      </c>
      <c r="C553" t="s">
        <v>1289</v>
      </c>
      <c r="D553" t="s">
        <v>1391</v>
      </c>
      <c r="E553">
        <v>839034</v>
      </c>
      <c r="F553">
        <v>839034</v>
      </c>
      <c r="G553" t="s">
        <v>1392</v>
      </c>
      <c r="H553" t="s">
        <v>1393</v>
      </c>
      <c r="I553">
        <v>950000</v>
      </c>
      <c r="J553">
        <v>950000</v>
      </c>
      <c r="K553" t="s">
        <v>1394</v>
      </c>
      <c r="L553" t="s">
        <v>1395</v>
      </c>
      <c r="M553">
        <v>897766</v>
      </c>
      <c r="N553">
        <v>897766</v>
      </c>
      <c r="O553" t="s">
        <v>1398</v>
      </c>
      <c r="P553" t="s">
        <v>1399</v>
      </c>
      <c r="Q553">
        <v>1032431</v>
      </c>
      <c r="R553">
        <v>1032431</v>
      </c>
      <c r="S553" t="s">
        <v>80</v>
      </c>
      <c r="T553" t="s">
        <v>81</v>
      </c>
      <c r="U553">
        <v>1107524</v>
      </c>
      <c r="V553">
        <v>1107524</v>
      </c>
      <c r="W553" t="s">
        <v>1396</v>
      </c>
      <c r="X553" t="s">
        <v>1397</v>
      </c>
      <c r="Z553" t="b">
        <f t="shared" si="40"/>
        <v>1</v>
      </c>
      <c r="AA553" t="b">
        <f t="shared" si="41"/>
        <v>1</v>
      </c>
      <c r="AB553" t="b">
        <f t="shared" si="42"/>
        <v>1</v>
      </c>
      <c r="AC553" t="b">
        <f t="shared" si="43"/>
        <v>1</v>
      </c>
      <c r="AD553" t="b">
        <f t="shared" si="44"/>
        <v>1</v>
      </c>
    </row>
    <row r="554" spans="1:30" x14ac:dyDescent="0.2">
      <c r="A554">
        <v>557</v>
      </c>
      <c r="B554" t="s">
        <v>634</v>
      </c>
      <c r="C554" t="s">
        <v>1290</v>
      </c>
      <c r="D554" t="s">
        <v>1391</v>
      </c>
      <c r="E554">
        <v>1103992</v>
      </c>
      <c r="F554">
        <v>1103992</v>
      </c>
      <c r="G554" t="s">
        <v>1392</v>
      </c>
      <c r="H554" t="s">
        <v>1393</v>
      </c>
      <c r="I554">
        <v>1500000</v>
      </c>
      <c r="J554">
        <v>1500000</v>
      </c>
      <c r="K554" t="s">
        <v>1394</v>
      </c>
      <c r="L554" t="s">
        <v>1395</v>
      </c>
      <c r="M554">
        <v>1181271</v>
      </c>
      <c r="N554">
        <v>1181271</v>
      </c>
      <c r="O554" t="s">
        <v>1398</v>
      </c>
      <c r="P554" t="s">
        <v>1399</v>
      </c>
      <c r="Q554">
        <v>1358462</v>
      </c>
      <c r="R554">
        <v>1358462</v>
      </c>
      <c r="S554" t="s">
        <v>80</v>
      </c>
      <c r="T554" t="s">
        <v>81</v>
      </c>
      <c r="U554">
        <v>1457269</v>
      </c>
      <c r="V554">
        <v>1457269</v>
      </c>
      <c r="W554" t="s">
        <v>1396</v>
      </c>
      <c r="X554" t="s">
        <v>1397</v>
      </c>
      <c r="Z554" t="b">
        <f t="shared" si="40"/>
        <v>1</v>
      </c>
      <c r="AA554" t="b">
        <f t="shared" si="41"/>
        <v>1</v>
      </c>
      <c r="AB554" t="b">
        <f t="shared" si="42"/>
        <v>1</v>
      </c>
      <c r="AC554" t="b">
        <f t="shared" si="43"/>
        <v>1</v>
      </c>
      <c r="AD554" t="b">
        <f t="shared" si="44"/>
        <v>1</v>
      </c>
    </row>
    <row r="555" spans="1:30" x14ac:dyDescent="0.2">
      <c r="A555">
        <v>558</v>
      </c>
      <c r="B555" t="s">
        <v>635</v>
      </c>
      <c r="C555" t="s">
        <v>1291</v>
      </c>
      <c r="D555" t="s">
        <v>1391</v>
      </c>
      <c r="E555">
        <v>1324790</v>
      </c>
      <c r="F555">
        <v>1324790</v>
      </c>
      <c r="G555" t="s">
        <v>1392</v>
      </c>
      <c r="H555" t="s">
        <v>1393</v>
      </c>
      <c r="I555">
        <v>3500000</v>
      </c>
      <c r="J555">
        <v>3500000</v>
      </c>
      <c r="K555" t="s">
        <v>1394</v>
      </c>
      <c r="L555" t="s">
        <v>1395</v>
      </c>
      <c r="M555">
        <v>1417525</v>
      </c>
      <c r="N555">
        <v>1417525</v>
      </c>
      <c r="O555" t="s">
        <v>1398</v>
      </c>
      <c r="P555" t="s">
        <v>1399</v>
      </c>
      <c r="Q555">
        <v>1630154</v>
      </c>
      <c r="R555">
        <v>1630154</v>
      </c>
      <c r="S555" t="s">
        <v>80</v>
      </c>
      <c r="T555" t="s">
        <v>81</v>
      </c>
      <c r="U555">
        <v>1748723</v>
      </c>
      <c r="V555">
        <v>1748723</v>
      </c>
      <c r="W555" t="s">
        <v>1396</v>
      </c>
      <c r="X555" t="s">
        <v>1397</v>
      </c>
      <c r="Z555" t="b">
        <f t="shared" si="40"/>
        <v>1</v>
      </c>
      <c r="AA555" t="b">
        <f t="shared" si="41"/>
        <v>1</v>
      </c>
      <c r="AB555" t="b">
        <f t="shared" si="42"/>
        <v>1</v>
      </c>
      <c r="AC555" t="b">
        <f t="shared" si="43"/>
        <v>1</v>
      </c>
      <c r="AD555" t="b">
        <f t="shared" si="44"/>
        <v>1</v>
      </c>
    </row>
    <row r="556" spans="1:30" x14ac:dyDescent="0.2">
      <c r="A556">
        <v>559</v>
      </c>
      <c r="B556" t="s">
        <v>636</v>
      </c>
      <c r="C556" t="s">
        <v>1292</v>
      </c>
      <c r="D556" t="s">
        <v>1391</v>
      </c>
      <c r="E556">
        <v>6185</v>
      </c>
      <c r="F556">
        <v>6185</v>
      </c>
      <c r="G556" t="s">
        <v>1392</v>
      </c>
      <c r="H556" t="s">
        <v>1393</v>
      </c>
      <c r="I556">
        <v>40000</v>
      </c>
      <c r="J556">
        <v>40000</v>
      </c>
      <c r="K556" t="s">
        <v>1394</v>
      </c>
      <c r="L556" t="s">
        <v>1395</v>
      </c>
      <c r="M556">
        <v>6624</v>
      </c>
      <c r="N556">
        <v>6624</v>
      </c>
      <c r="O556" t="s">
        <v>1398</v>
      </c>
      <c r="P556" t="s">
        <v>1399</v>
      </c>
      <c r="Q556">
        <v>7618</v>
      </c>
      <c r="R556">
        <v>7618</v>
      </c>
      <c r="S556" t="s">
        <v>80</v>
      </c>
      <c r="T556" t="s">
        <v>81</v>
      </c>
      <c r="U556">
        <v>8172</v>
      </c>
      <c r="V556">
        <v>8172</v>
      </c>
      <c r="W556" t="s">
        <v>1396</v>
      </c>
      <c r="X556" t="s">
        <v>1397</v>
      </c>
      <c r="Z556" t="b">
        <f t="shared" si="40"/>
        <v>1</v>
      </c>
      <c r="AA556" t="b">
        <f t="shared" si="41"/>
        <v>1</v>
      </c>
      <c r="AB556" t="b">
        <f t="shared" si="42"/>
        <v>1</v>
      </c>
      <c r="AC556" t="b">
        <f t="shared" si="43"/>
        <v>1</v>
      </c>
      <c r="AD556" t="b">
        <f t="shared" si="44"/>
        <v>1</v>
      </c>
    </row>
    <row r="557" spans="1:30" x14ac:dyDescent="0.2">
      <c r="A557">
        <v>560</v>
      </c>
      <c r="B557" t="s">
        <v>637</v>
      </c>
      <c r="C557" t="s">
        <v>1293</v>
      </c>
      <c r="D557" t="s">
        <v>1391</v>
      </c>
      <c r="E557">
        <v>3974</v>
      </c>
      <c r="F557">
        <v>3974</v>
      </c>
      <c r="G557" t="s">
        <v>1392</v>
      </c>
      <c r="H557" t="s">
        <v>1393</v>
      </c>
      <c r="I557">
        <v>50000</v>
      </c>
      <c r="J557">
        <v>50000</v>
      </c>
      <c r="K557" t="s">
        <v>1394</v>
      </c>
      <c r="L557" t="s">
        <v>1395</v>
      </c>
      <c r="M557">
        <v>4257</v>
      </c>
      <c r="N557">
        <v>4257</v>
      </c>
      <c r="O557" t="s">
        <v>1398</v>
      </c>
      <c r="P557" t="s">
        <v>1399</v>
      </c>
      <c r="Q557">
        <v>4895</v>
      </c>
      <c r="R557">
        <v>4895</v>
      </c>
      <c r="S557" t="s">
        <v>80</v>
      </c>
      <c r="T557" t="s">
        <v>81</v>
      </c>
      <c r="U557">
        <v>5251</v>
      </c>
      <c r="V557">
        <v>5251</v>
      </c>
      <c r="W557" t="s">
        <v>1396</v>
      </c>
      <c r="X557" t="s">
        <v>1397</v>
      </c>
      <c r="Z557" t="b">
        <f t="shared" si="40"/>
        <v>1</v>
      </c>
      <c r="AA557" t="b">
        <f t="shared" si="41"/>
        <v>1</v>
      </c>
      <c r="AB557" t="b">
        <f t="shared" si="42"/>
        <v>1</v>
      </c>
      <c r="AC557" t="b">
        <f t="shared" si="43"/>
        <v>1</v>
      </c>
      <c r="AD557" t="b">
        <f t="shared" si="44"/>
        <v>1</v>
      </c>
    </row>
    <row r="558" spans="1:30" x14ac:dyDescent="0.2">
      <c r="A558">
        <v>561</v>
      </c>
      <c r="B558" t="s">
        <v>638</v>
      </c>
      <c r="C558" t="s">
        <v>1294</v>
      </c>
      <c r="D558" t="s">
        <v>1391</v>
      </c>
      <c r="E558">
        <v>34805</v>
      </c>
      <c r="F558">
        <v>34805</v>
      </c>
      <c r="G558" t="s">
        <v>1392</v>
      </c>
      <c r="H558" t="s">
        <v>1393</v>
      </c>
      <c r="I558">
        <v>100000</v>
      </c>
      <c r="J558">
        <v>100000</v>
      </c>
      <c r="K558" t="s">
        <v>1394</v>
      </c>
      <c r="L558" t="s">
        <v>1395</v>
      </c>
      <c r="M558">
        <v>37276</v>
      </c>
      <c r="N558">
        <v>37276</v>
      </c>
      <c r="O558" t="s">
        <v>1398</v>
      </c>
      <c r="P558" t="s">
        <v>1399</v>
      </c>
      <c r="Q558">
        <v>42868</v>
      </c>
      <c r="R558">
        <v>42868</v>
      </c>
      <c r="S558" t="s">
        <v>80</v>
      </c>
      <c r="T558" t="s">
        <v>81</v>
      </c>
      <c r="U558">
        <v>45986</v>
      </c>
      <c r="V558">
        <v>45986</v>
      </c>
      <c r="W558" t="s">
        <v>1396</v>
      </c>
      <c r="X558" t="s">
        <v>1397</v>
      </c>
      <c r="Z558" t="b">
        <f t="shared" si="40"/>
        <v>1</v>
      </c>
      <c r="AA558" t="b">
        <f t="shared" si="41"/>
        <v>1</v>
      </c>
      <c r="AB558" t="b">
        <f t="shared" si="42"/>
        <v>1</v>
      </c>
      <c r="AC558" t="b">
        <f t="shared" si="43"/>
        <v>1</v>
      </c>
      <c r="AD558" t="b">
        <f t="shared" si="44"/>
        <v>1</v>
      </c>
    </row>
    <row r="559" spans="1:30" x14ac:dyDescent="0.2">
      <c r="A559">
        <v>562</v>
      </c>
      <c r="B559" t="s">
        <v>639</v>
      </c>
      <c r="C559" t="s">
        <v>1295</v>
      </c>
      <c r="D559" t="s">
        <v>1391</v>
      </c>
      <c r="E559">
        <v>1899</v>
      </c>
      <c r="F559">
        <v>1899</v>
      </c>
      <c r="G559" t="s">
        <v>1392</v>
      </c>
      <c r="H559" t="s">
        <v>1393</v>
      </c>
      <c r="I559">
        <v>30000</v>
      </c>
      <c r="J559">
        <v>30000</v>
      </c>
      <c r="K559" t="s">
        <v>1394</v>
      </c>
      <c r="L559" t="s">
        <v>1395</v>
      </c>
      <c r="M559">
        <v>2034</v>
      </c>
      <c r="N559">
        <v>2034</v>
      </c>
      <c r="O559" t="s">
        <v>1398</v>
      </c>
      <c r="P559" t="s">
        <v>1399</v>
      </c>
      <c r="Q559">
        <v>2339</v>
      </c>
      <c r="R559">
        <v>2339</v>
      </c>
      <c r="S559" t="s">
        <v>80</v>
      </c>
      <c r="T559" t="s">
        <v>81</v>
      </c>
      <c r="U559">
        <v>2509</v>
      </c>
      <c r="V559">
        <v>2509</v>
      </c>
      <c r="W559" t="s">
        <v>1396</v>
      </c>
      <c r="X559" t="s">
        <v>1397</v>
      </c>
      <c r="Z559" t="b">
        <f t="shared" si="40"/>
        <v>1</v>
      </c>
      <c r="AA559" t="b">
        <f t="shared" si="41"/>
        <v>1</v>
      </c>
      <c r="AB559" t="b">
        <f t="shared" si="42"/>
        <v>1</v>
      </c>
      <c r="AC559" t="b">
        <f t="shared" si="43"/>
        <v>1</v>
      </c>
      <c r="AD559" t="b">
        <f t="shared" si="44"/>
        <v>1</v>
      </c>
    </row>
    <row r="560" spans="1:30" x14ac:dyDescent="0.2">
      <c r="A560">
        <v>563</v>
      </c>
      <c r="B560" t="s">
        <v>640</v>
      </c>
      <c r="C560" t="s">
        <v>1296</v>
      </c>
      <c r="D560" t="s">
        <v>1391</v>
      </c>
      <c r="E560">
        <v>5539</v>
      </c>
      <c r="F560">
        <v>5539</v>
      </c>
      <c r="G560" t="s">
        <v>1392</v>
      </c>
      <c r="H560" t="s">
        <v>1393</v>
      </c>
      <c r="I560">
        <v>30000</v>
      </c>
      <c r="J560">
        <v>30000</v>
      </c>
      <c r="K560" t="s">
        <v>1394</v>
      </c>
      <c r="L560" t="s">
        <v>1395</v>
      </c>
      <c r="M560">
        <v>5932</v>
      </c>
      <c r="N560">
        <v>5932</v>
      </c>
      <c r="O560" t="s">
        <v>1398</v>
      </c>
      <c r="P560" t="s">
        <v>1399</v>
      </c>
      <c r="Q560">
        <v>6822</v>
      </c>
      <c r="R560">
        <v>6822</v>
      </c>
      <c r="S560" t="s">
        <v>80</v>
      </c>
      <c r="T560" t="s">
        <v>81</v>
      </c>
      <c r="U560">
        <v>7318</v>
      </c>
      <c r="V560">
        <v>7318</v>
      </c>
      <c r="W560" t="s">
        <v>1396</v>
      </c>
      <c r="X560" t="s">
        <v>1397</v>
      </c>
      <c r="Z560" t="b">
        <f t="shared" si="40"/>
        <v>1</v>
      </c>
      <c r="AA560" t="b">
        <f t="shared" si="41"/>
        <v>1</v>
      </c>
      <c r="AB560" t="b">
        <f t="shared" si="42"/>
        <v>1</v>
      </c>
      <c r="AC560" t="b">
        <f t="shared" si="43"/>
        <v>1</v>
      </c>
      <c r="AD560" t="b">
        <f t="shared" si="44"/>
        <v>1</v>
      </c>
    </row>
    <row r="561" spans="1:30" x14ac:dyDescent="0.2">
      <c r="A561">
        <v>564</v>
      </c>
      <c r="B561" t="s">
        <v>641</v>
      </c>
      <c r="C561" t="s">
        <v>1297</v>
      </c>
      <c r="D561" t="s">
        <v>1391</v>
      </c>
      <c r="E561">
        <v>36685</v>
      </c>
      <c r="F561">
        <v>36685</v>
      </c>
      <c r="G561" t="s">
        <v>1392</v>
      </c>
      <c r="H561" t="s">
        <v>1393</v>
      </c>
      <c r="I561">
        <v>50000</v>
      </c>
      <c r="J561">
        <v>50000</v>
      </c>
      <c r="K561" t="s">
        <v>1394</v>
      </c>
      <c r="L561" t="s">
        <v>1395</v>
      </c>
      <c r="M561">
        <v>39291</v>
      </c>
      <c r="N561">
        <v>39291</v>
      </c>
      <c r="O561" t="s">
        <v>1398</v>
      </c>
      <c r="P561" t="s">
        <v>1399</v>
      </c>
      <c r="Q561">
        <v>45184</v>
      </c>
      <c r="R561">
        <v>45184</v>
      </c>
      <c r="S561" t="s">
        <v>80</v>
      </c>
      <c r="T561" t="s">
        <v>81</v>
      </c>
      <c r="U561">
        <v>48471</v>
      </c>
      <c r="V561">
        <v>48471</v>
      </c>
      <c r="W561" t="s">
        <v>1396</v>
      </c>
      <c r="X561" t="s">
        <v>1397</v>
      </c>
      <c r="Z561" t="b">
        <f t="shared" si="40"/>
        <v>1</v>
      </c>
      <c r="AA561" t="b">
        <f t="shared" si="41"/>
        <v>1</v>
      </c>
      <c r="AB561" t="b">
        <f t="shared" si="42"/>
        <v>1</v>
      </c>
      <c r="AC561" t="b">
        <f t="shared" si="43"/>
        <v>1</v>
      </c>
      <c r="AD561" t="b">
        <f t="shared" si="44"/>
        <v>1</v>
      </c>
    </row>
    <row r="562" spans="1:30" x14ac:dyDescent="0.2">
      <c r="A562">
        <v>565</v>
      </c>
      <c r="B562" t="s">
        <v>642</v>
      </c>
      <c r="C562" t="s">
        <v>1298</v>
      </c>
      <c r="D562" t="s">
        <v>1391</v>
      </c>
      <c r="E562">
        <v>15966</v>
      </c>
      <c r="F562">
        <v>15966</v>
      </c>
      <c r="G562" t="s">
        <v>1392</v>
      </c>
      <c r="H562" t="s">
        <v>1393</v>
      </c>
      <c r="I562">
        <v>90000</v>
      </c>
      <c r="J562">
        <v>90000</v>
      </c>
      <c r="K562" t="s">
        <v>1394</v>
      </c>
      <c r="L562" t="s">
        <v>1395</v>
      </c>
      <c r="M562">
        <v>17100</v>
      </c>
      <c r="N562">
        <v>17100</v>
      </c>
      <c r="O562" t="s">
        <v>1398</v>
      </c>
      <c r="P562" t="s">
        <v>1399</v>
      </c>
      <c r="Q562">
        <v>19665</v>
      </c>
      <c r="R562">
        <v>19665</v>
      </c>
      <c r="S562" t="s">
        <v>80</v>
      </c>
      <c r="T562" t="s">
        <v>81</v>
      </c>
      <c r="U562">
        <v>21096</v>
      </c>
      <c r="V562">
        <v>21096</v>
      </c>
      <c r="W562" t="s">
        <v>1396</v>
      </c>
      <c r="X562" t="s">
        <v>1397</v>
      </c>
      <c r="Z562" t="b">
        <f t="shared" si="40"/>
        <v>1</v>
      </c>
      <c r="AA562" t="b">
        <f t="shared" si="41"/>
        <v>1</v>
      </c>
      <c r="AB562" t="b">
        <f t="shared" si="42"/>
        <v>1</v>
      </c>
      <c r="AC562" t="b">
        <f t="shared" si="43"/>
        <v>1</v>
      </c>
      <c r="AD562" t="b">
        <f t="shared" si="44"/>
        <v>1</v>
      </c>
    </row>
    <row r="563" spans="1:30" x14ac:dyDescent="0.2">
      <c r="A563">
        <v>566</v>
      </c>
      <c r="B563" t="s">
        <v>643</v>
      </c>
      <c r="C563" t="s">
        <v>1299</v>
      </c>
      <c r="D563" t="s">
        <v>1391</v>
      </c>
      <c r="E563">
        <v>3155</v>
      </c>
      <c r="F563">
        <v>3155</v>
      </c>
      <c r="G563" t="s">
        <v>1392</v>
      </c>
      <c r="H563" t="s">
        <v>1393</v>
      </c>
      <c r="I563">
        <v>10000</v>
      </c>
      <c r="J563">
        <v>10000</v>
      </c>
      <c r="K563" t="s">
        <v>1394</v>
      </c>
      <c r="L563" t="s">
        <v>1395</v>
      </c>
      <c r="M563">
        <v>3379</v>
      </c>
      <c r="N563">
        <v>3379</v>
      </c>
      <c r="O563" t="s">
        <v>1398</v>
      </c>
      <c r="P563" t="s">
        <v>1399</v>
      </c>
      <c r="Q563">
        <v>3886</v>
      </c>
      <c r="R563">
        <v>3886</v>
      </c>
      <c r="S563" t="s">
        <v>80</v>
      </c>
      <c r="T563" t="s">
        <v>81</v>
      </c>
      <c r="U563">
        <v>4169</v>
      </c>
      <c r="V563">
        <v>4169</v>
      </c>
      <c r="W563" t="s">
        <v>1396</v>
      </c>
      <c r="X563" t="s">
        <v>1397</v>
      </c>
      <c r="Z563" t="b">
        <f t="shared" si="40"/>
        <v>1</v>
      </c>
      <c r="AA563" t="b">
        <f t="shared" si="41"/>
        <v>1</v>
      </c>
      <c r="AB563" t="b">
        <f t="shared" si="42"/>
        <v>1</v>
      </c>
      <c r="AC563" t="b">
        <f t="shared" si="43"/>
        <v>1</v>
      </c>
      <c r="AD563" t="b">
        <f t="shared" si="44"/>
        <v>1</v>
      </c>
    </row>
    <row r="564" spans="1:30" x14ac:dyDescent="0.2">
      <c r="A564">
        <v>567</v>
      </c>
      <c r="B564" t="s">
        <v>644</v>
      </c>
      <c r="C564" t="s">
        <v>1300</v>
      </c>
      <c r="D564" t="s">
        <v>1391</v>
      </c>
      <c r="E564">
        <v>5872</v>
      </c>
      <c r="F564">
        <v>5872</v>
      </c>
      <c r="G564" t="s">
        <v>1392</v>
      </c>
      <c r="H564" t="s">
        <v>1393</v>
      </c>
      <c r="I564">
        <v>60000</v>
      </c>
      <c r="J564">
        <v>60000</v>
      </c>
      <c r="K564" t="s">
        <v>1394</v>
      </c>
      <c r="L564" t="s">
        <v>1395</v>
      </c>
      <c r="M564">
        <v>6290</v>
      </c>
      <c r="N564">
        <v>6290</v>
      </c>
      <c r="O564" t="s">
        <v>1398</v>
      </c>
      <c r="P564" t="s">
        <v>1399</v>
      </c>
      <c r="Q564">
        <v>7233</v>
      </c>
      <c r="R564">
        <v>7233</v>
      </c>
      <c r="S564" t="s">
        <v>80</v>
      </c>
      <c r="T564" t="s">
        <v>81</v>
      </c>
      <c r="U564">
        <v>7759</v>
      </c>
      <c r="V564">
        <v>7759</v>
      </c>
      <c r="W564" t="s">
        <v>1396</v>
      </c>
      <c r="X564" t="s">
        <v>1397</v>
      </c>
      <c r="Z564" t="b">
        <f t="shared" si="40"/>
        <v>1</v>
      </c>
      <c r="AA564" t="b">
        <f t="shared" si="41"/>
        <v>1</v>
      </c>
      <c r="AB564" t="b">
        <f t="shared" si="42"/>
        <v>1</v>
      </c>
      <c r="AC564" t="b">
        <f t="shared" si="43"/>
        <v>1</v>
      </c>
      <c r="AD564" t="b">
        <f t="shared" si="44"/>
        <v>1</v>
      </c>
    </row>
    <row r="565" spans="1:30" x14ac:dyDescent="0.2">
      <c r="A565">
        <v>568</v>
      </c>
      <c r="B565" t="s">
        <v>645</v>
      </c>
      <c r="C565" t="s">
        <v>1301</v>
      </c>
      <c r="D565" t="s">
        <v>1391</v>
      </c>
      <c r="E565">
        <v>13727</v>
      </c>
      <c r="F565">
        <v>13727</v>
      </c>
      <c r="G565" t="s">
        <v>1392</v>
      </c>
      <c r="H565" t="s">
        <v>1393</v>
      </c>
      <c r="I565">
        <v>95000</v>
      </c>
      <c r="J565">
        <v>95000</v>
      </c>
      <c r="K565" t="s">
        <v>1394</v>
      </c>
      <c r="L565" t="s">
        <v>1395</v>
      </c>
      <c r="M565">
        <v>14701</v>
      </c>
      <c r="N565">
        <v>14701</v>
      </c>
      <c r="O565" t="s">
        <v>1398</v>
      </c>
      <c r="P565" t="s">
        <v>1399</v>
      </c>
      <c r="Q565">
        <v>16906</v>
      </c>
      <c r="R565">
        <v>16906</v>
      </c>
      <c r="S565" t="s">
        <v>80</v>
      </c>
      <c r="T565" t="s">
        <v>81</v>
      </c>
      <c r="U565">
        <v>18136</v>
      </c>
      <c r="V565">
        <v>18136</v>
      </c>
      <c r="W565" t="s">
        <v>1396</v>
      </c>
      <c r="X565" t="s">
        <v>1397</v>
      </c>
      <c r="Z565" t="b">
        <f t="shared" si="40"/>
        <v>1</v>
      </c>
      <c r="AA565" t="b">
        <f t="shared" si="41"/>
        <v>1</v>
      </c>
      <c r="AB565" t="b">
        <f t="shared" si="42"/>
        <v>1</v>
      </c>
      <c r="AC565" t="b">
        <f t="shared" si="43"/>
        <v>1</v>
      </c>
      <c r="AD565" t="b">
        <f t="shared" si="44"/>
        <v>1</v>
      </c>
    </row>
    <row r="566" spans="1:30" x14ac:dyDescent="0.2">
      <c r="A566">
        <v>569</v>
      </c>
      <c r="B566" t="s">
        <v>646</v>
      </c>
      <c r="C566" t="s">
        <v>1302</v>
      </c>
      <c r="D566" t="s">
        <v>1391</v>
      </c>
      <c r="E566">
        <v>5925</v>
      </c>
      <c r="F566">
        <v>5925</v>
      </c>
      <c r="G566" t="s">
        <v>1392</v>
      </c>
      <c r="H566" t="s">
        <v>1393</v>
      </c>
      <c r="I566">
        <v>150000</v>
      </c>
      <c r="J566">
        <v>150000</v>
      </c>
      <c r="K566" t="s">
        <v>1394</v>
      </c>
      <c r="L566" t="s">
        <v>1395</v>
      </c>
      <c r="M566">
        <v>6346</v>
      </c>
      <c r="N566">
        <v>6346</v>
      </c>
      <c r="O566" t="s">
        <v>1398</v>
      </c>
      <c r="P566" t="s">
        <v>1399</v>
      </c>
      <c r="Q566">
        <v>7298</v>
      </c>
      <c r="R566">
        <v>7298</v>
      </c>
      <c r="S566" t="s">
        <v>80</v>
      </c>
      <c r="T566" t="s">
        <v>81</v>
      </c>
      <c r="U566">
        <v>7829</v>
      </c>
      <c r="V566">
        <v>7829</v>
      </c>
      <c r="W566" t="s">
        <v>1396</v>
      </c>
      <c r="X566" t="s">
        <v>1397</v>
      </c>
      <c r="Z566" t="b">
        <f t="shared" si="40"/>
        <v>1</v>
      </c>
      <c r="AA566" t="b">
        <f t="shared" si="41"/>
        <v>1</v>
      </c>
      <c r="AB566" t="b">
        <f t="shared" si="42"/>
        <v>1</v>
      </c>
      <c r="AC566" t="b">
        <f t="shared" si="43"/>
        <v>1</v>
      </c>
      <c r="AD566" t="b">
        <f t="shared" si="44"/>
        <v>1</v>
      </c>
    </row>
    <row r="567" spans="1:30" x14ac:dyDescent="0.2">
      <c r="A567">
        <v>570</v>
      </c>
      <c r="B567" t="s">
        <v>647</v>
      </c>
      <c r="C567" t="s">
        <v>1303</v>
      </c>
      <c r="D567" t="s">
        <v>1391</v>
      </c>
      <c r="E567">
        <v>11862</v>
      </c>
      <c r="F567">
        <v>11862</v>
      </c>
      <c r="G567" t="s">
        <v>1392</v>
      </c>
      <c r="H567" t="s">
        <v>1393</v>
      </c>
      <c r="I567">
        <v>170000</v>
      </c>
      <c r="J567">
        <v>170000</v>
      </c>
      <c r="K567" t="s">
        <v>1394</v>
      </c>
      <c r="L567" t="s">
        <v>1395</v>
      </c>
      <c r="M567">
        <v>12704</v>
      </c>
      <c r="N567">
        <v>12704</v>
      </c>
      <c r="O567" t="s">
        <v>1398</v>
      </c>
      <c r="P567" t="s">
        <v>1399</v>
      </c>
      <c r="Q567">
        <v>14610</v>
      </c>
      <c r="R567">
        <v>14610</v>
      </c>
      <c r="S567" t="s">
        <v>80</v>
      </c>
      <c r="T567" t="s">
        <v>81</v>
      </c>
      <c r="U567">
        <v>15673</v>
      </c>
      <c r="V567">
        <v>15673</v>
      </c>
      <c r="W567" t="s">
        <v>1396</v>
      </c>
      <c r="X567" t="s">
        <v>1397</v>
      </c>
      <c r="Z567" t="b">
        <f t="shared" si="40"/>
        <v>1</v>
      </c>
      <c r="AA567" t="b">
        <f t="shared" si="41"/>
        <v>1</v>
      </c>
      <c r="AB567" t="b">
        <f t="shared" si="42"/>
        <v>1</v>
      </c>
      <c r="AC567" t="b">
        <f t="shared" si="43"/>
        <v>1</v>
      </c>
      <c r="AD567" t="b">
        <f t="shared" si="44"/>
        <v>1</v>
      </c>
    </row>
    <row r="568" spans="1:30" x14ac:dyDescent="0.2">
      <c r="A568">
        <v>571</v>
      </c>
      <c r="B568" t="s">
        <v>648</v>
      </c>
      <c r="C568" t="s">
        <v>1304</v>
      </c>
      <c r="D568" t="s">
        <v>1391</v>
      </c>
      <c r="E568">
        <v>87334</v>
      </c>
      <c r="F568">
        <v>87334</v>
      </c>
      <c r="G568" t="s">
        <v>1392</v>
      </c>
      <c r="H568" t="s">
        <v>1393</v>
      </c>
      <c r="I568">
        <v>200000</v>
      </c>
      <c r="J568">
        <v>200000</v>
      </c>
      <c r="K568" t="s">
        <v>1394</v>
      </c>
      <c r="L568" t="s">
        <v>1395</v>
      </c>
      <c r="M568">
        <v>93536</v>
      </c>
      <c r="N568">
        <v>93536</v>
      </c>
      <c r="O568" t="s">
        <v>1398</v>
      </c>
      <c r="P568" t="s">
        <v>1399</v>
      </c>
      <c r="Q568">
        <v>107566</v>
      </c>
      <c r="R568">
        <v>107566</v>
      </c>
      <c r="S568" t="s">
        <v>80</v>
      </c>
      <c r="T568" t="s">
        <v>81</v>
      </c>
      <c r="U568">
        <v>115390</v>
      </c>
      <c r="V568">
        <v>115390</v>
      </c>
      <c r="W568" t="s">
        <v>1396</v>
      </c>
      <c r="X568" t="s">
        <v>1397</v>
      </c>
      <c r="Z568" t="b">
        <f t="shared" si="40"/>
        <v>1</v>
      </c>
      <c r="AA568" t="b">
        <f t="shared" si="41"/>
        <v>1</v>
      </c>
      <c r="AB568" t="b">
        <f t="shared" si="42"/>
        <v>1</v>
      </c>
      <c r="AC568" t="b">
        <f t="shared" si="43"/>
        <v>1</v>
      </c>
      <c r="AD568" t="b">
        <f t="shared" si="44"/>
        <v>1</v>
      </c>
    </row>
    <row r="569" spans="1:30" x14ac:dyDescent="0.2">
      <c r="A569">
        <v>572</v>
      </c>
      <c r="B569" t="s">
        <v>649</v>
      </c>
      <c r="C569" t="s">
        <v>1305</v>
      </c>
      <c r="D569" t="s">
        <v>1391</v>
      </c>
      <c r="E569">
        <v>19553</v>
      </c>
      <c r="F569">
        <v>19553</v>
      </c>
      <c r="G569" t="s">
        <v>1392</v>
      </c>
      <c r="H569" t="s">
        <v>1393</v>
      </c>
      <c r="I569">
        <v>30000</v>
      </c>
      <c r="J569">
        <v>30000</v>
      </c>
      <c r="K569" t="s">
        <v>1394</v>
      </c>
      <c r="L569" t="s">
        <v>1395</v>
      </c>
      <c r="M569">
        <v>20941</v>
      </c>
      <c r="N569">
        <v>20941</v>
      </c>
      <c r="O569" t="s">
        <v>1398</v>
      </c>
      <c r="P569" t="s">
        <v>1399</v>
      </c>
      <c r="Q569">
        <v>24083</v>
      </c>
      <c r="R569">
        <v>24083</v>
      </c>
      <c r="S569" t="s">
        <v>80</v>
      </c>
      <c r="T569" t="s">
        <v>81</v>
      </c>
      <c r="U569">
        <v>25834</v>
      </c>
      <c r="V569">
        <v>25834</v>
      </c>
      <c r="W569" t="s">
        <v>1396</v>
      </c>
      <c r="X569" t="s">
        <v>1397</v>
      </c>
      <c r="Z569" t="b">
        <f t="shared" si="40"/>
        <v>1</v>
      </c>
      <c r="AA569" t="b">
        <f t="shared" si="41"/>
        <v>1</v>
      </c>
      <c r="AB569" t="b">
        <f t="shared" si="42"/>
        <v>1</v>
      </c>
      <c r="AC569" t="b">
        <f t="shared" si="43"/>
        <v>1</v>
      </c>
      <c r="AD569" t="b">
        <f t="shared" si="44"/>
        <v>1</v>
      </c>
    </row>
    <row r="570" spans="1:30" x14ac:dyDescent="0.2">
      <c r="A570">
        <v>573</v>
      </c>
      <c r="B570" t="s">
        <v>650</v>
      </c>
      <c r="C570" t="s">
        <v>1306</v>
      </c>
      <c r="D570" t="s">
        <v>1391</v>
      </c>
      <c r="E570">
        <v>24008</v>
      </c>
      <c r="F570">
        <v>24008</v>
      </c>
      <c r="G570" t="s">
        <v>1392</v>
      </c>
      <c r="H570" t="s">
        <v>1393</v>
      </c>
      <c r="I570">
        <v>50000</v>
      </c>
      <c r="J570">
        <v>50000</v>
      </c>
      <c r="K570" t="s">
        <v>1394</v>
      </c>
      <c r="L570" t="s">
        <v>1395</v>
      </c>
      <c r="M570">
        <v>25713</v>
      </c>
      <c r="N570">
        <v>25713</v>
      </c>
      <c r="O570" t="s">
        <v>1398</v>
      </c>
      <c r="P570" t="s">
        <v>1399</v>
      </c>
      <c r="Q570">
        <v>29570</v>
      </c>
      <c r="R570">
        <v>29570</v>
      </c>
      <c r="S570" t="s">
        <v>80</v>
      </c>
      <c r="T570" t="s">
        <v>81</v>
      </c>
      <c r="U570">
        <v>31721</v>
      </c>
      <c r="V570">
        <v>31721</v>
      </c>
      <c r="W570" t="s">
        <v>1396</v>
      </c>
      <c r="X570" t="s">
        <v>1397</v>
      </c>
      <c r="Z570" t="b">
        <f t="shared" si="40"/>
        <v>1</v>
      </c>
      <c r="AA570" t="b">
        <f t="shared" si="41"/>
        <v>1</v>
      </c>
      <c r="AB570" t="b">
        <f t="shared" si="42"/>
        <v>1</v>
      </c>
      <c r="AC570" t="b">
        <f t="shared" si="43"/>
        <v>1</v>
      </c>
      <c r="AD570" t="b">
        <f t="shared" si="44"/>
        <v>1</v>
      </c>
    </row>
    <row r="571" spans="1:30" x14ac:dyDescent="0.2">
      <c r="A571">
        <v>574</v>
      </c>
      <c r="B571" t="s">
        <v>651</v>
      </c>
      <c r="C571" t="s">
        <v>1307</v>
      </c>
      <c r="D571" t="s">
        <v>1391</v>
      </c>
      <c r="E571">
        <v>39977</v>
      </c>
      <c r="F571">
        <v>39977</v>
      </c>
      <c r="G571" t="s">
        <v>1392</v>
      </c>
      <c r="H571" t="s">
        <v>1393</v>
      </c>
      <c r="I571">
        <v>100000</v>
      </c>
      <c r="J571">
        <v>100000</v>
      </c>
      <c r="K571" t="s">
        <v>1394</v>
      </c>
      <c r="L571" t="s">
        <v>1395</v>
      </c>
      <c r="M571">
        <v>42816</v>
      </c>
      <c r="N571">
        <v>42816</v>
      </c>
      <c r="O571" t="s">
        <v>1398</v>
      </c>
      <c r="P571" t="s">
        <v>1399</v>
      </c>
      <c r="Q571">
        <v>49239</v>
      </c>
      <c r="R571">
        <v>49239</v>
      </c>
      <c r="S571" t="s">
        <v>80</v>
      </c>
      <c r="T571" t="s">
        <v>81</v>
      </c>
      <c r="U571">
        <v>52820</v>
      </c>
      <c r="V571">
        <v>52820</v>
      </c>
      <c r="W571" t="s">
        <v>1396</v>
      </c>
      <c r="X571" t="s">
        <v>1397</v>
      </c>
      <c r="Z571" t="b">
        <f t="shared" si="40"/>
        <v>1</v>
      </c>
      <c r="AA571" t="b">
        <f t="shared" si="41"/>
        <v>1</v>
      </c>
      <c r="AB571" t="b">
        <f t="shared" si="42"/>
        <v>1</v>
      </c>
      <c r="AC571" t="b">
        <f t="shared" si="43"/>
        <v>1</v>
      </c>
      <c r="AD571" t="b">
        <f t="shared" si="44"/>
        <v>1</v>
      </c>
    </row>
    <row r="572" spans="1:30" x14ac:dyDescent="0.2">
      <c r="A572">
        <v>575</v>
      </c>
      <c r="B572" t="s">
        <v>652</v>
      </c>
      <c r="C572" t="s">
        <v>1308</v>
      </c>
      <c r="D572" t="s">
        <v>1391</v>
      </c>
      <c r="E572">
        <v>4634</v>
      </c>
      <c r="F572">
        <v>4634</v>
      </c>
      <c r="G572" t="s">
        <v>1392</v>
      </c>
      <c r="H572" t="s">
        <v>1393</v>
      </c>
      <c r="I572">
        <v>10000</v>
      </c>
      <c r="J572">
        <v>10000</v>
      </c>
      <c r="K572" t="s">
        <v>1394</v>
      </c>
      <c r="L572" t="s">
        <v>1395</v>
      </c>
      <c r="M572">
        <v>4963</v>
      </c>
      <c r="N572">
        <v>4963</v>
      </c>
      <c r="O572" t="s">
        <v>1398</v>
      </c>
      <c r="P572" t="s">
        <v>1399</v>
      </c>
      <c r="Q572">
        <v>5708</v>
      </c>
      <c r="R572">
        <v>5708</v>
      </c>
      <c r="S572" t="s">
        <v>80</v>
      </c>
      <c r="T572" t="s">
        <v>81</v>
      </c>
      <c r="U572">
        <v>6123</v>
      </c>
      <c r="V572">
        <v>6123</v>
      </c>
      <c r="W572" t="s">
        <v>1396</v>
      </c>
      <c r="X572" t="s">
        <v>1397</v>
      </c>
      <c r="Z572" t="b">
        <f t="shared" si="40"/>
        <v>1</v>
      </c>
      <c r="AA572" t="b">
        <f t="shared" si="41"/>
        <v>1</v>
      </c>
      <c r="AB572" t="b">
        <f t="shared" si="42"/>
        <v>1</v>
      </c>
      <c r="AC572" t="b">
        <f t="shared" si="43"/>
        <v>1</v>
      </c>
      <c r="AD572" t="b">
        <f t="shared" si="44"/>
        <v>1</v>
      </c>
    </row>
    <row r="573" spans="1:30" x14ac:dyDescent="0.2">
      <c r="A573">
        <v>576</v>
      </c>
      <c r="B573" t="s">
        <v>653</v>
      </c>
      <c r="C573" t="s">
        <v>1309</v>
      </c>
      <c r="D573" t="s">
        <v>1391</v>
      </c>
      <c r="E573">
        <v>9485</v>
      </c>
      <c r="F573">
        <v>9485</v>
      </c>
      <c r="G573" t="s">
        <v>1392</v>
      </c>
      <c r="H573" t="s">
        <v>1393</v>
      </c>
      <c r="I573">
        <v>50000</v>
      </c>
      <c r="J573">
        <v>50000</v>
      </c>
      <c r="K573" t="s">
        <v>1394</v>
      </c>
      <c r="L573" t="s">
        <v>1395</v>
      </c>
      <c r="M573">
        <v>10158</v>
      </c>
      <c r="N573">
        <v>10158</v>
      </c>
      <c r="O573" t="s">
        <v>1398</v>
      </c>
      <c r="P573" t="s">
        <v>1399</v>
      </c>
      <c r="Q573">
        <v>11681</v>
      </c>
      <c r="R573">
        <v>11681</v>
      </c>
      <c r="S573" t="s">
        <v>80</v>
      </c>
      <c r="T573" t="s">
        <v>81</v>
      </c>
      <c r="U573">
        <v>12531</v>
      </c>
      <c r="V573">
        <v>12531</v>
      </c>
      <c r="W573" t="s">
        <v>1396</v>
      </c>
      <c r="X573" t="s">
        <v>1397</v>
      </c>
      <c r="Z573" t="b">
        <f t="shared" si="40"/>
        <v>1</v>
      </c>
      <c r="AA573" t="b">
        <f t="shared" si="41"/>
        <v>1</v>
      </c>
      <c r="AB573" t="b">
        <f t="shared" si="42"/>
        <v>1</v>
      </c>
      <c r="AC573" t="b">
        <f t="shared" si="43"/>
        <v>1</v>
      </c>
      <c r="AD573" t="b">
        <f t="shared" si="44"/>
        <v>1</v>
      </c>
    </row>
    <row r="574" spans="1:30" x14ac:dyDescent="0.2">
      <c r="A574">
        <v>577</v>
      </c>
      <c r="B574" t="s">
        <v>654</v>
      </c>
      <c r="C574" t="s">
        <v>1310</v>
      </c>
      <c r="D574" t="s">
        <v>1391</v>
      </c>
      <c r="E574">
        <v>44746</v>
      </c>
      <c r="F574">
        <v>44746</v>
      </c>
      <c r="G574" t="s">
        <v>1392</v>
      </c>
      <c r="H574" t="s">
        <v>1393</v>
      </c>
      <c r="I574">
        <v>80000</v>
      </c>
      <c r="J574">
        <v>80000</v>
      </c>
      <c r="K574" t="s">
        <v>1394</v>
      </c>
      <c r="L574" t="s">
        <v>1395</v>
      </c>
      <c r="M574">
        <v>47924</v>
      </c>
      <c r="N574">
        <v>47924</v>
      </c>
      <c r="O574" t="s">
        <v>1398</v>
      </c>
      <c r="P574" t="s">
        <v>1399</v>
      </c>
      <c r="Q574">
        <v>55113</v>
      </c>
      <c r="R574">
        <v>55113</v>
      </c>
      <c r="S574" t="s">
        <v>80</v>
      </c>
      <c r="T574" t="s">
        <v>81</v>
      </c>
      <c r="U574">
        <v>59122</v>
      </c>
      <c r="V574">
        <v>59122</v>
      </c>
      <c r="W574" t="s">
        <v>1396</v>
      </c>
      <c r="X574" t="s">
        <v>1397</v>
      </c>
      <c r="Z574" t="b">
        <f t="shared" si="40"/>
        <v>1</v>
      </c>
      <c r="AA574" t="b">
        <f t="shared" si="41"/>
        <v>1</v>
      </c>
      <c r="AB574" t="b">
        <f t="shared" si="42"/>
        <v>1</v>
      </c>
      <c r="AC574" t="b">
        <f t="shared" si="43"/>
        <v>1</v>
      </c>
      <c r="AD574" t="b">
        <f t="shared" si="44"/>
        <v>1</v>
      </c>
    </row>
    <row r="575" spans="1:30" x14ac:dyDescent="0.2">
      <c r="A575">
        <v>578</v>
      </c>
      <c r="B575" t="s">
        <v>655</v>
      </c>
      <c r="C575" t="s">
        <v>1311</v>
      </c>
      <c r="D575" t="s">
        <v>1391</v>
      </c>
      <c r="E575">
        <v>68000</v>
      </c>
      <c r="F575">
        <v>68000</v>
      </c>
      <c r="G575" t="s">
        <v>1392</v>
      </c>
      <c r="H575" t="s">
        <v>1393</v>
      </c>
      <c r="I575">
        <v>200000</v>
      </c>
      <c r="J575">
        <v>200000</v>
      </c>
      <c r="K575" t="s">
        <v>1394</v>
      </c>
      <c r="L575" t="s">
        <v>1395</v>
      </c>
      <c r="M575">
        <v>72829</v>
      </c>
      <c r="N575">
        <v>72829</v>
      </c>
      <c r="O575" t="s">
        <v>1398</v>
      </c>
      <c r="P575" t="s">
        <v>1399</v>
      </c>
      <c r="Q575">
        <v>83754</v>
      </c>
      <c r="R575">
        <v>83754</v>
      </c>
      <c r="S575" t="s">
        <v>80</v>
      </c>
      <c r="T575" t="s">
        <v>81</v>
      </c>
      <c r="U575">
        <v>89845</v>
      </c>
      <c r="V575">
        <v>89845</v>
      </c>
      <c r="W575" t="s">
        <v>1396</v>
      </c>
      <c r="X575" t="s">
        <v>1397</v>
      </c>
      <c r="Z575" t="b">
        <f t="shared" si="40"/>
        <v>1</v>
      </c>
      <c r="AA575" t="b">
        <f t="shared" si="41"/>
        <v>1</v>
      </c>
      <c r="AB575" t="b">
        <f t="shared" si="42"/>
        <v>1</v>
      </c>
      <c r="AC575" t="b">
        <f t="shared" si="43"/>
        <v>1</v>
      </c>
      <c r="AD575" t="b">
        <f t="shared" si="44"/>
        <v>1</v>
      </c>
    </row>
    <row r="576" spans="1:30" x14ac:dyDescent="0.2">
      <c r="A576">
        <v>579</v>
      </c>
      <c r="B576" t="s">
        <v>656</v>
      </c>
      <c r="C576" t="s">
        <v>1312</v>
      </c>
      <c r="D576" t="s">
        <v>1391</v>
      </c>
      <c r="E576">
        <v>7508</v>
      </c>
      <c r="F576">
        <v>7508</v>
      </c>
      <c r="G576" t="s">
        <v>1392</v>
      </c>
      <c r="H576" t="s">
        <v>1393</v>
      </c>
      <c r="I576">
        <v>20000</v>
      </c>
      <c r="J576">
        <v>20000</v>
      </c>
      <c r="K576" t="s">
        <v>1394</v>
      </c>
      <c r="L576" t="s">
        <v>1395</v>
      </c>
      <c r="M576">
        <v>8041</v>
      </c>
      <c r="N576">
        <v>8041</v>
      </c>
      <c r="O576" t="s">
        <v>1398</v>
      </c>
      <c r="P576" t="s">
        <v>1399</v>
      </c>
      <c r="Q576">
        <v>9247</v>
      </c>
      <c r="R576">
        <v>9247</v>
      </c>
      <c r="S576" t="s">
        <v>80</v>
      </c>
      <c r="T576" t="s">
        <v>81</v>
      </c>
      <c r="U576">
        <v>9920</v>
      </c>
      <c r="V576">
        <v>9920</v>
      </c>
      <c r="W576" t="s">
        <v>1396</v>
      </c>
      <c r="X576" t="s">
        <v>1397</v>
      </c>
      <c r="Z576" t="b">
        <f t="shared" si="40"/>
        <v>1</v>
      </c>
      <c r="AA576" t="b">
        <f t="shared" si="41"/>
        <v>1</v>
      </c>
      <c r="AB576" t="b">
        <f t="shared" si="42"/>
        <v>1</v>
      </c>
      <c r="AC576" t="b">
        <f t="shared" si="43"/>
        <v>1</v>
      </c>
      <c r="AD576" t="b">
        <f t="shared" si="44"/>
        <v>1</v>
      </c>
    </row>
    <row r="577" spans="1:30" x14ac:dyDescent="0.2">
      <c r="A577">
        <v>580</v>
      </c>
      <c r="B577" t="s">
        <v>657</v>
      </c>
      <c r="C577" t="s">
        <v>1313</v>
      </c>
      <c r="D577" t="s">
        <v>1391</v>
      </c>
      <c r="E577">
        <v>42861</v>
      </c>
      <c r="F577">
        <v>42861</v>
      </c>
      <c r="G577" t="s">
        <v>1392</v>
      </c>
      <c r="H577" t="s">
        <v>1393</v>
      </c>
      <c r="I577">
        <v>150000</v>
      </c>
      <c r="J577">
        <v>150000</v>
      </c>
      <c r="K577" t="s">
        <v>1394</v>
      </c>
      <c r="L577" t="s">
        <v>1395</v>
      </c>
      <c r="M577">
        <v>45906</v>
      </c>
      <c r="N577">
        <v>45906</v>
      </c>
      <c r="O577" t="s">
        <v>1398</v>
      </c>
      <c r="P577" t="s">
        <v>1399</v>
      </c>
      <c r="Q577">
        <v>52792</v>
      </c>
      <c r="R577">
        <v>52792</v>
      </c>
      <c r="S577" t="s">
        <v>80</v>
      </c>
      <c r="T577" t="s">
        <v>81</v>
      </c>
      <c r="U577">
        <v>56631</v>
      </c>
      <c r="V577">
        <v>56631</v>
      </c>
      <c r="W577" t="s">
        <v>1396</v>
      </c>
      <c r="X577" t="s">
        <v>1397</v>
      </c>
      <c r="Z577" t="b">
        <f t="shared" si="40"/>
        <v>1</v>
      </c>
      <c r="AA577" t="b">
        <f t="shared" si="41"/>
        <v>1</v>
      </c>
      <c r="AB577" t="b">
        <f t="shared" si="42"/>
        <v>1</v>
      </c>
      <c r="AC577" t="b">
        <f t="shared" si="43"/>
        <v>1</v>
      </c>
      <c r="AD577" t="b">
        <f t="shared" si="44"/>
        <v>1</v>
      </c>
    </row>
    <row r="578" spans="1:30" x14ac:dyDescent="0.2">
      <c r="A578">
        <v>581</v>
      </c>
      <c r="B578" t="s">
        <v>658</v>
      </c>
      <c r="C578" t="s">
        <v>1314</v>
      </c>
      <c r="D578" t="s">
        <v>1391</v>
      </c>
      <c r="E578">
        <v>73920</v>
      </c>
      <c r="F578">
        <v>73920</v>
      </c>
      <c r="G578" t="s">
        <v>1392</v>
      </c>
      <c r="H578" t="s">
        <v>1393</v>
      </c>
      <c r="I578">
        <v>250000</v>
      </c>
      <c r="J578">
        <v>250000</v>
      </c>
      <c r="K578" t="s">
        <v>1394</v>
      </c>
      <c r="L578" t="s">
        <v>1395</v>
      </c>
      <c r="M578">
        <v>79169</v>
      </c>
      <c r="N578">
        <v>79169</v>
      </c>
      <c r="O578" t="s">
        <v>1398</v>
      </c>
      <c r="P578" t="s">
        <v>1399</v>
      </c>
      <c r="Q578">
        <v>91045</v>
      </c>
      <c r="R578">
        <v>91045</v>
      </c>
      <c r="S578" t="s">
        <v>80</v>
      </c>
      <c r="T578" t="s">
        <v>81</v>
      </c>
      <c r="U578">
        <v>97667</v>
      </c>
      <c r="V578">
        <v>97667</v>
      </c>
      <c r="W578" t="s">
        <v>1396</v>
      </c>
      <c r="X578" t="s">
        <v>1397</v>
      </c>
      <c r="Z578" t="b">
        <f t="shared" si="40"/>
        <v>1</v>
      </c>
      <c r="AA578" t="b">
        <f t="shared" si="41"/>
        <v>1</v>
      </c>
      <c r="AB578" t="b">
        <f t="shared" si="42"/>
        <v>1</v>
      </c>
      <c r="AC578" t="b">
        <f t="shared" si="43"/>
        <v>1</v>
      </c>
      <c r="AD578" t="b">
        <f t="shared" si="44"/>
        <v>1</v>
      </c>
    </row>
    <row r="579" spans="1:30" x14ac:dyDescent="0.2">
      <c r="A579">
        <v>582</v>
      </c>
      <c r="B579" t="s">
        <v>659</v>
      </c>
      <c r="C579" t="s">
        <v>1315</v>
      </c>
      <c r="D579" t="s">
        <v>1391</v>
      </c>
      <c r="E579">
        <v>27301</v>
      </c>
      <c r="F579">
        <v>27301</v>
      </c>
      <c r="G579" t="s">
        <v>1392</v>
      </c>
      <c r="H579" t="s">
        <v>1393</v>
      </c>
      <c r="I579">
        <v>100000</v>
      </c>
      <c r="J579">
        <v>100000</v>
      </c>
      <c r="K579" t="s">
        <v>1394</v>
      </c>
      <c r="L579" t="s">
        <v>1395</v>
      </c>
      <c r="M579">
        <v>29240</v>
      </c>
      <c r="N579">
        <v>29240</v>
      </c>
      <c r="O579" t="s">
        <v>1398</v>
      </c>
      <c r="P579" t="s">
        <v>1399</v>
      </c>
      <c r="Q579">
        <v>33626</v>
      </c>
      <c r="R579">
        <v>33626</v>
      </c>
      <c r="S579" t="s">
        <v>80</v>
      </c>
      <c r="T579" t="s">
        <v>81</v>
      </c>
      <c r="U579">
        <v>36071</v>
      </c>
      <c r="V579">
        <v>36071</v>
      </c>
      <c r="W579" t="s">
        <v>1396</v>
      </c>
      <c r="X579" t="s">
        <v>1397</v>
      </c>
      <c r="Z579" t="b">
        <f t="shared" ref="Z579:Z642" si="45">+E579=F579</f>
        <v>1</v>
      </c>
      <c r="AA579" t="b">
        <f t="shared" ref="AA579:AA642" si="46">+I579=J579</f>
        <v>1</v>
      </c>
      <c r="AB579" t="b">
        <f t="shared" ref="AB579:AB642" si="47">+M579=N579</f>
        <v>1</v>
      </c>
      <c r="AC579" t="b">
        <f t="shared" ref="AC579:AC642" si="48">+Q579=R579</f>
        <v>1</v>
      </c>
      <c r="AD579" t="b">
        <f t="shared" ref="AD579:AD642" si="49">+U579=V579</f>
        <v>1</v>
      </c>
    </row>
    <row r="580" spans="1:30" x14ac:dyDescent="0.2">
      <c r="A580">
        <v>583</v>
      </c>
      <c r="B580" t="s">
        <v>660</v>
      </c>
      <c r="C580" t="s">
        <v>1316</v>
      </c>
      <c r="D580" t="s">
        <v>1391</v>
      </c>
      <c r="E580">
        <v>38142</v>
      </c>
      <c r="F580">
        <v>38142</v>
      </c>
      <c r="G580" t="s">
        <v>1392</v>
      </c>
      <c r="H580" t="s">
        <v>1393</v>
      </c>
      <c r="I580">
        <v>250000</v>
      </c>
      <c r="J580">
        <v>250000</v>
      </c>
      <c r="K580" t="s">
        <v>1394</v>
      </c>
      <c r="L580" t="s">
        <v>1395</v>
      </c>
      <c r="M580">
        <v>40852</v>
      </c>
      <c r="N580">
        <v>40852</v>
      </c>
      <c r="O580" t="s">
        <v>1398</v>
      </c>
      <c r="P580" t="s">
        <v>1399</v>
      </c>
      <c r="Q580">
        <v>46979</v>
      </c>
      <c r="R580">
        <v>46979</v>
      </c>
      <c r="S580" t="s">
        <v>80</v>
      </c>
      <c r="T580" t="s">
        <v>81</v>
      </c>
      <c r="U580">
        <v>50396</v>
      </c>
      <c r="V580">
        <v>50396</v>
      </c>
      <c r="W580" t="s">
        <v>1396</v>
      </c>
      <c r="X580" t="s">
        <v>1397</v>
      </c>
      <c r="Z580" t="b">
        <f t="shared" si="45"/>
        <v>1</v>
      </c>
      <c r="AA580" t="b">
        <f t="shared" si="46"/>
        <v>1</v>
      </c>
      <c r="AB580" t="b">
        <f t="shared" si="47"/>
        <v>1</v>
      </c>
      <c r="AC580" t="b">
        <f t="shared" si="48"/>
        <v>1</v>
      </c>
      <c r="AD580" t="b">
        <f t="shared" si="49"/>
        <v>1</v>
      </c>
    </row>
    <row r="581" spans="1:30" x14ac:dyDescent="0.2">
      <c r="A581">
        <v>584</v>
      </c>
      <c r="B581" t="s">
        <v>661</v>
      </c>
      <c r="C581" t="s">
        <v>1317</v>
      </c>
      <c r="D581" t="s">
        <v>1391</v>
      </c>
      <c r="E581">
        <v>123176</v>
      </c>
      <c r="F581">
        <v>123176</v>
      </c>
      <c r="G581" t="s">
        <v>1392</v>
      </c>
      <c r="H581" t="s">
        <v>1393</v>
      </c>
      <c r="I581">
        <v>350000</v>
      </c>
      <c r="J581">
        <v>350000</v>
      </c>
      <c r="K581" t="s">
        <v>1394</v>
      </c>
      <c r="L581" t="s">
        <v>1395</v>
      </c>
      <c r="M581">
        <v>131924</v>
      </c>
      <c r="N581">
        <v>131924</v>
      </c>
      <c r="O581" t="s">
        <v>1398</v>
      </c>
      <c r="P581" t="s">
        <v>1399</v>
      </c>
      <c r="Q581">
        <v>151712</v>
      </c>
      <c r="R581">
        <v>151712</v>
      </c>
      <c r="S581" t="s">
        <v>80</v>
      </c>
      <c r="T581" t="s">
        <v>81</v>
      </c>
      <c r="U581">
        <v>162747</v>
      </c>
      <c r="V581">
        <v>162747</v>
      </c>
      <c r="W581" t="s">
        <v>1396</v>
      </c>
      <c r="X581" t="s">
        <v>1397</v>
      </c>
      <c r="Z581" t="b">
        <f t="shared" si="45"/>
        <v>1</v>
      </c>
      <c r="AA581" t="b">
        <f t="shared" si="46"/>
        <v>1</v>
      </c>
      <c r="AB581" t="b">
        <f t="shared" si="47"/>
        <v>1</v>
      </c>
      <c r="AC581" t="b">
        <f t="shared" si="48"/>
        <v>1</v>
      </c>
      <c r="AD581" t="b">
        <f t="shared" si="49"/>
        <v>1</v>
      </c>
    </row>
    <row r="582" spans="1:30" x14ac:dyDescent="0.2">
      <c r="A582">
        <v>585</v>
      </c>
      <c r="B582" t="s">
        <v>662</v>
      </c>
      <c r="C582" t="s">
        <v>1318</v>
      </c>
      <c r="D582" t="s">
        <v>1391</v>
      </c>
      <c r="E582">
        <v>43305</v>
      </c>
      <c r="F582">
        <v>43305</v>
      </c>
      <c r="G582" t="s">
        <v>1392</v>
      </c>
      <c r="H582" t="s">
        <v>1393</v>
      </c>
      <c r="I582">
        <v>100000</v>
      </c>
      <c r="J582">
        <v>100000</v>
      </c>
      <c r="K582" t="s">
        <v>1394</v>
      </c>
      <c r="L582" t="s">
        <v>1395</v>
      </c>
      <c r="M582">
        <v>46380</v>
      </c>
      <c r="N582">
        <v>46380</v>
      </c>
      <c r="O582" t="s">
        <v>1398</v>
      </c>
      <c r="P582" t="s">
        <v>1399</v>
      </c>
      <c r="Q582">
        <v>53338</v>
      </c>
      <c r="R582">
        <v>53338</v>
      </c>
      <c r="S582" t="s">
        <v>80</v>
      </c>
      <c r="T582" t="s">
        <v>81</v>
      </c>
      <c r="U582">
        <v>57217</v>
      </c>
      <c r="V582">
        <v>57217</v>
      </c>
      <c r="W582" t="s">
        <v>1396</v>
      </c>
      <c r="X582" t="s">
        <v>1397</v>
      </c>
      <c r="Z582" t="b">
        <f t="shared" si="45"/>
        <v>1</v>
      </c>
      <c r="AA582" t="b">
        <f t="shared" si="46"/>
        <v>1</v>
      </c>
      <c r="AB582" t="b">
        <f t="shared" si="47"/>
        <v>1</v>
      </c>
      <c r="AC582" t="b">
        <f t="shared" si="48"/>
        <v>1</v>
      </c>
      <c r="AD582" t="b">
        <f t="shared" si="49"/>
        <v>1</v>
      </c>
    </row>
    <row r="583" spans="1:30" x14ac:dyDescent="0.2">
      <c r="A583">
        <v>586</v>
      </c>
      <c r="B583" t="s">
        <v>663</v>
      </c>
      <c r="C583" t="s">
        <v>1319</v>
      </c>
      <c r="D583" t="s">
        <v>1391</v>
      </c>
      <c r="E583">
        <v>8572</v>
      </c>
      <c r="F583">
        <v>8572</v>
      </c>
      <c r="G583" t="s">
        <v>1392</v>
      </c>
      <c r="H583" t="s">
        <v>1393</v>
      </c>
      <c r="I583">
        <v>30000</v>
      </c>
      <c r="J583">
        <v>30000</v>
      </c>
      <c r="K583" t="s">
        <v>1394</v>
      </c>
      <c r="L583" t="s">
        <v>1395</v>
      </c>
      <c r="M583">
        <v>9181</v>
      </c>
      <c r="N583">
        <v>9181</v>
      </c>
      <c r="O583" t="s">
        <v>1398</v>
      </c>
      <c r="P583" t="s">
        <v>1399</v>
      </c>
      <c r="Q583">
        <v>10559</v>
      </c>
      <c r="R583">
        <v>10559</v>
      </c>
      <c r="S583" t="s">
        <v>80</v>
      </c>
      <c r="T583" t="s">
        <v>81</v>
      </c>
      <c r="U583">
        <v>11326</v>
      </c>
      <c r="V583">
        <v>11326</v>
      </c>
      <c r="W583" t="s">
        <v>1396</v>
      </c>
      <c r="X583" t="s">
        <v>1397</v>
      </c>
      <c r="Z583" t="b">
        <f t="shared" si="45"/>
        <v>1</v>
      </c>
      <c r="AA583" t="b">
        <f t="shared" si="46"/>
        <v>1</v>
      </c>
      <c r="AB583" t="b">
        <f t="shared" si="47"/>
        <v>1</v>
      </c>
      <c r="AC583" t="b">
        <f t="shared" si="48"/>
        <v>1</v>
      </c>
      <c r="AD583" t="b">
        <f t="shared" si="49"/>
        <v>1</v>
      </c>
    </row>
    <row r="584" spans="1:30" x14ac:dyDescent="0.2">
      <c r="A584">
        <v>587</v>
      </c>
      <c r="B584" t="s">
        <v>664</v>
      </c>
      <c r="C584" t="s">
        <v>1320</v>
      </c>
      <c r="D584" t="s">
        <v>1391</v>
      </c>
      <c r="E584">
        <v>31694</v>
      </c>
      <c r="F584">
        <v>31694</v>
      </c>
      <c r="G584" t="s">
        <v>1392</v>
      </c>
      <c r="H584" t="s">
        <v>1393</v>
      </c>
      <c r="I584">
        <v>80000</v>
      </c>
      <c r="J584">
        <v>80000</v>
      </c>
      <c r="K584" t="s">
        <v>1394</v>
      </c>
      <c r="L584" t="s">
        <v>1395</v>
      </c>
      <c r="M584">
        <v>33945</v>
      </c>
      <c r="N584">
        <v>33945</v>
      </c>
      <c r="O584" t="s">
        <v>1398</v>
      </c>
      <c r="P584" t="s">
        <v>1399</v>
      </c>
      <c r="Q584">
        <v>39037</v>
      </c>
      <c r="R584">
        <v>39037</v>
      </c>
      <c r="S584" t="s">
        <v>80</v>
      </c>
      <c r="T584" t="s">
        <v>81</v>
      </c>
      <c r="U584">
        <v>41876</v>
      </c>
      <c r="V584">
        <v>41876</v>
      </c>
      <c r="W584" t="s">
        <v>1396</v>
      </c>
      <c r="X584" t="s">
        <v>1397</v>
      </c>
      <c r="Z584" t="b">
        <f t="shared" si="45"/>
        <v>1</v>
      </c>
      <c r="AA584" t="b">
        <f t="shared" si="46"/>
        <v>1</v>
      </c>
      <c r="AB584" t="b">
        <f t="shared" si="47"/>
        <v>1</v>
      </c>
      <c r="AC584" t="b">
        <f t="shared" si="48"/>
        <v>1</v>
      </c>
      <c r="AD584" t="b">
        <f t="shared" si="49"/>
        <v>1</v>
      </c>
    </row>
    <row r="585" spans="1:30" x14ac:dyDescent="0.2">
      <c r="A585">
        <v>588</v>
      </c>
      <c r="B585" t="s">
        <v>665</v>
      </c>
      <c r="C585" t="s">
        <v>1321</v>
      </c>
      <c r="D585" t="s">
        <v>1391</v>
      </c>
      <c r="E585">
        <v>22205</v>
      </c>
      <c r="F585">
        <v>22205</v>
      </c>
      <c r="G585" t="s">
        <v>1392</v>
      </c>
      <c r="H585" t="s">
        <v>1393</v>
      </c>
      <c r="I585">
        <v>100000</v>
      </c>
      <c r="J585">
        <v>100000</v>
      </c>
      <c r="K585" t="s">
        <v>1394</v>
      </c>
      <c r="L585" t="s">
        <v>1395</v>
      </c>
      <c r="M585">
        <v>23782</v>
      </c>
      <c r="N585">
        <v>23782</v>
      </c>
      <c r="O585" t="s">
        <v>1398</v>
      </c>
      <c r="P585" t="s">
        <v>1399</v>
      </c>
      <c r="Q585">
        <v>27349</v>
      </c>
      <c r="R585">
        <v>27349</v>
      </c>
      <c r="S585" t="s">
        <v>80</v>
      </c>
      <c r="T585" t="s">
        <v>81</v>
      </c>
      <c r="U585">
        <v>29338</v>
      </c>
      <c r="V585">
        <v>29338</v>
      </c>
      <c r="W585" t="s">
        <v>1396</v>
      </c>
      <c r="X585" t="s">
        <v>1397</v>
      </c>
      <c r="Z585" t="b">
        <f t="shared" si="45"/>
        <v>1</v>
      </c>
      <c r="AA585" t="b">
        <f t="shared" si="46"/>
        <v>1</v>
      </c>
      <c r="AB585" t="b">
        <f t="shared" si="47"/>
        <v>1</v>
      </c>
      <c r="AC585" t="b">
        <f t="shared" si="48"/>
        <v>1</v>
      </c>
      <c r="AD585" t="b">
        <f t="shared" si="49"/>
        <v>1</v>
      </c>
    </row>
    <row r="586" spans="1:30" x14ac:dyDescent="0.2">
      <c r="A586">
        <v>589</v>
      </c>
      <c r="B586" t="s">
        <v>666</v>
      </c>
      <c r="C586" t="s">
        <v>1322</v>
      </c>
      <c r="D586" t="s">
        <v>1391</v>
      </c>
      <c r="E586">
        <v>4025</v>
      </c>
      <c r="F586">
        <v>4025</v>
      </c>
      <c r="G586" t="s">
        <v>1392</v>
      </c>
      <c r="H586" t="s">
        <v>1393</v>
      </c>
      <c r="I586">
        <v>10000</v>
      </c>
      <c r="J586">
        <v>10000</v>
      </c>
      <c r="K586" t="s">
        <v>1394</v>
      </c>
      <c r="L586" t="s">
        <v>1395</v>
      </c>
      <c r="M586">
        <v>4311</v>
      </c>
      <c r="N586">
        <v>4311</v>
      </c>
      <c r="O586" t="s">
        <v>1398</v>
      </c>
      <c r="P586" t="s">
        <v>1399</v>
      </c>
      <c r="Q586">
        <v>4957</v>
      </c>
      <c r="R586">
        <v>4957</v>
      </c>
      <c r="S586" t="s">
        <v>80</v>
      </c>
      <c r="T586" t="s">
        <v>81</v>
      </c>
      <c r="U586">
        <v>5318</v>
      </c>
      <c r="V586">
        <v>5318</v>
      </c>
      <c r="W586" t="s">
        <v>1396</v>
      </c>
      <c r="X586" t="s">
        <v>1397</v>
      </c>
      <c r="Z586" t="b">
        <f t="shared" si="45"/>
        <v>1</v>
      </c>
      <c r="AA586" t="b">
        <f t="shared" si="46"/>
        <v>1</v>
      </c>
      <c r="AB586" t="b">
        <f t="shared" si="47"/>
        <v>1</v>
      </c>
      <c r="AC586" t="b">
        <f t="shared" si="48"/>
        <v>1</v>
      </c>
      <c r="AD586" t="b">
        <f t="shared" si="49"/>
        <v>1</v>
      </c>
    </row>
    <row r="587" spans="1:30" x14ac:dyDescent="0.2">
      <c r="A587">
        <v>590</v>
      </c>
      <c r="B587" t="s">
        <v>667</v>
      </c>
      <c r="C587" t="s">
        <v>1323</v>
      </c>
      <c r="D587" t="s">
        <v>1391</v>
      </c>
      <c r="E587">
        <v>82725</v>
      </c>
      <c r="F587">
        <v>82725</v>
      </c>
      <c r="G587" t="s">
        <v>1392</v>
      </c>
      <c r="H587" t="s">
        <v>1393</v>
      </c>
      <c r="I587">
        <v>380000</v>
      </c>
      <c r="J587">
        <v>380000</v>
      </c>
      <c r="K587" t="s">
        <v>1394</v>
      </c>
      <c r="L587" t="s">
        <v>1395</v>
      </c>
      <c r="M587">
        <v>88600</v>
      </c>
      <c r="N587">
        <v>88600</v>
      </c>
      <c r="O587" t="s">
        <v>1398</v>
      </c>
      <c r="P587" t="s">
        <v>1399</v>
      </c>
      <c r="Q587">
        <v>101891</v>
      </c>
      <c r="R587">
        <v>101891</v>
      </c>
      <c r="S587" t="s">
        <v>80</v>
      </c>
      <c r="T587" t="s">
        <v>81</v>
      </c>
      <c r="U587">
        <v>109302</v>
      </c>
      <c r="V587">
        <v>109302</v>
      </c>
      <c r="W587" t="s">
        <v>1396</v>
      </c>
      <c r="X587" t="s">
        <v>1397</v>
      </c>
      <c r="Z587" t="b">
        <f t="shared" si="45"/>
        <v>1</v>
      </c>
      <c r="AA587" t="b">
        <f t="shared" si="46"/>
        <v>1</v>
      </c>
      <c r="AB587" t="b">
        <f t="shared" si="47"/>
        <v>1</v>
      </c>
      <c r="AC587" t="b">
        <f t="shared" si="48"/>
        <v>1</v>
      </c>
      <c r="AD587" t="b">
        <f t="shared" si="49"/>
        <v>1</v>
      </c>
    </row>
    <row r="588" spans="1:30" x14ac:dyDescent="0.2">
      <c r="A588">
        <v>591</v>
      </c>
      <c r="B588" t="s">
        <v>668</v>
      </c>
      <c r="C588" t="s">
        <v>1324</v>
      </c>
      <c r="D588" t="s">
        <v>1391</v>
      </c>
      <c r="E588">
        <v>219437</v>
      </c>
      <c r="F588">
        <v>219437</v>
      </c>
      <c r="G588" t="s">
        <v>1392</v>
      </c>
      <c r="H588" t="s">
        <v>1393</v>
      </c>
      <c r="I588">
        <v>650000</v>
      </c>
      <c r="J588">
        <v>650000</v>
      </c>
      <c r="K588" t="s">
        <v>1394</v>
      </c>
      <c r="L588" t="s">
        <v>1395</v>
      </c>
      <c r="M588">
        <v>235021</v>
      </c>
      <c r="N588">
        <v>235021</v>
      </c>
      <c r="O588" t="s">
        <v>1398</v>
      </c>
      <c r="P588" t="s">
        <v>1399</v>
      </c>
      <c r="Q588">
        <v>270275</v>
      </c>
      <c r="R588">
        <v>270275</v>
      </c>
      <c r="S588" t="s">
        <v>80</v>
      </c>
      <c r="T588" t="s">
        <v>81</v>
      </c>
      <c r="U588">
        <v>289933</v>
      </c>
      <c r="V588">
        <v>289933</v>
      </c>
      <c r="W588" t="s">
        <v>1396</v>
      </c>
      <c r="X588" t="s">
        <v>1397</v>
      </c>
      <c r="Z588" t="b">
        <f t="shared" si="45"/>
        <v>1</v>
      </c>
      <c r="AA588" t="b">
        <f t="shared" si="46"/>
        <v>1</v>
      </c>
      <c r="AB588" t="b">
        <f t="shared" si="47"/>
        <v>1</v>
      </c>
      <c r="AC588" t="b">
        <f t="shared" si="48"/>
        <v>1</v>
      </c>
      <c r="AD588" t="b">
        <f t="shared" si="49"/>
        <v>1</v>
      </c>
    </row>
    <row r="589" spans="1:30" x14ac:dyDescent="0.2">
      <c r="A589">
        <v>592</v>
      </c>
      <c r="B589" t="s">
        <v>669</v>
      </c>
      <c r="C589" t="s">
        <v>1325</v>
      </c>
      <c r="D589" t="s">
        <v>1391</v>
      </c>
      <c r="E589">
        <v>67919</v>
      </c>
      <c r="F589">
        <v>67919</v>
      </c>
      <c r="G589" t="s">
        <v>1392</v>
      </c>
      <c r="H589" t="s">
        <v>1393</v>
      </c>
      <c r="I589">
        <v>200000</v>
      </c>
      <c r="J589">
        <v>200000</v>
      </c>
      <c r="K589" t="s">
        <v>1394</v>
      </c>
      <c r="L589" t="s">
        <v>1395</v>
      </c>
      <c r="M589">
        <v>72743</v>
      </c>
      <c r="N589">
        <v>72743</v>
      </c>
      <c r="O589" t="s">
        <v>1398</v>
      </c>
      <c r="P589" t="s">
        <v>1399</v>
      </c>
      <c r="Q589">
        <v>83654</v>
      </c>
      <c r="R589">
        <v>83654</v>
      </c>
      <c r="S589" t="s">
        <v>80</v>
      </c>
      <c r="T589" t="s">
        <v>81</v>
      </c>
      <c r="U589">
        <v>89739</v>
      </c>
      <c r="V589">
        <v>89739</v>
      </c>
      <c r="W589" t="s">
        <v>1396</v>
      </c>
      <c r="X589" t="s">
        <v>1397</v>
      </c>
      <c r="Z589" t="b">
        <f t="shared" si="45"/>
        <v>1</v>
      </c>
      <c r="AA589" t="b">
        <f t="shared" si="46"/>
        <v>1</v>
      </c>
      <c r="AB589" t="b">
        <f t="shared" si="47"/>
        <v>1</v>
      </c>
      <c r="AC589" t="b">
        <f t="shared" si="48"/>
        <v>1</v>
      </c>
      <c r="AD589" t="b">
        <f t="shared" si="49"/>
        <v>1</v>
      </c>
    </row>
    <row r="590" spans="1:30" x14ac:dyDescent="0.2">
      <c r="A590">
        <v>593</v>
      </c>
      <c r="B590" t="s">
        <v>670</v>
      </c>
      <c r="C590" t="s">
        <v>1326</v>
      </c>
      <c r="D590" t="s">
        <v>1391</v>
      </c>
      <c r="E590">
        <v>122451</v>
      </c>
      <c r="F590">
        <v>122451</v>
      </c>
      <c r="G590" t="s">
        <v>1392</v>
      </c>
      <c r="H590" t="s">
        <v>1393</v>
      </c>
      <c r="I590">
        <v>150000</v>
      </c>
      <c r="J590">
        <v>150000</v>
      </c>
      <c r="K590" t="s">
        <v>1394</v>
      </c>
      <c r="L590" t="s">
        <v>1395</v>
      </c>
      <c r="M590">
        <v>131148</v>
      </c>
      <c r="N590">
        <v>131148</v>
      </c>
      <c r="O590" t="s">
        <v>1398</v>
      </c>
      <c r="P590" t="s">
        <v>1399</v>
      </c>
      <c r="Q590">
        <v>150820</v>
      </c>
      <c r="R590">
        <v>150820</v>
      </c>
      <c r="S590" t="s">
        <v>80</v>
      </c>
      <c r="T590" t="s">
        <v>81</v>
      </c>
      <c r="U590">
        <v>161790</v>
      </c>
      <c r="V590">
        <v>161790</v>
      </c>
      <c r="W590" t="s">
        <v>1396</v>
      </c>
      <c r="X590" t="s">
        <v>1397</v>
      </c>
      <c r="Z590" t="b">
        <f t="shared" si="45"/>
        <v>1</v>
      </c>
      <c r="AA590" t="b">
        <f t="shared" si="46"/>
        <v>1</v>
      </c>
      <c r="AB590" t="b">
        <f t="shared" si="47"/>
        <v>1</v>
      </c>
      <c r="AC590" t="b">
        <f t="shared" si="48"/>
        <v>1</v>
      </c>
      <c r="AD590" t="b">
        <f t="shared" si="49"/>
        <v>1</v>
      </c>
    </row>
    <row r="591" spans="1:30" x14ac:dyDescent="0.2">
      <c r="A591">
        <v>594</v>
      </c>
      <c r="B591" t="s">
        <v>671</v>
      </c>
      <c r="C591" t="s">
        <v>1327</v>
      </c>
      <c r="D591" t="s">
        <v>1391</v>
      </c>
      <c r="E591">
        <v>205375</v>
      </c>
      <c r="F591">
        <v>205375</v>
      </c>
      <c r="G591" t="s">
        <v>1392</v>
      </c>
      <c r="H591" t="s">
        <v>1393</v>
      </c>
      <c r="I591">
        <v>200000</v>
      </c>
      <c r="J591">
        <v>200000</v>
      </c>
      <c r="K591" t="s">
        <v>1394</v>
      </c>
      <c r="L591" t="s">
        <v>1395</v>
      </c>
      <c r="M591">
        <v>219961</v>
      </c>
      <c r="N591">
        <v>219961</v>
      </c>
      <c r="O591" t="s">
        <v>1398</v>
      </c>
      <c r="P591" t="s">
        <v>1399</v>
      </c>
      <c r="Q591">
        <v>252955</v>
      </c>
      <c r="R591">
        <v>252955</v>
      </c>
      <c r="S591" t="s">
        <v>80</v>
      </c>
      <c r="T591" t="s">
        <v>81</v>
      </c>
      <c r="U591">
        <v>271353</v>
      </c>
      <c r="V591">
        <v>271353</v>
      </c>
      <c r="W591" t="s">
        <v>1396</v>
      </c>
      <c r="X591" t="s">
        <v>1397</v>
      </c>
      <c r="Z591" t="b">
        <f t="shared" si="45"/>
        <v>1</v>
      </c>
      <c r="AA591" t="b">
        <f t="shared" si="46"/>
        <v>1</v>
      </c>
      <c r="AB591" t="b">
        <f t="shared" si="47"/>
        <v>1</v>
      </c>
      <c r="AC591" t="b">
        <f t="shared" si="48"/>
        <v>1</v>
      </c>
      <c r="AD591" t="b">
        <f t="shared" si="49"/>
        <v>1</v>
      </c>
    </row>
    <row r="592" spans="1:30" x14ac:dyDescent="0.2">
      <c r="A592">
        <v>595</v>
      </c>
      <c r="B592" t="s">
        <v>672</v>
      </c>
      <c r="C592" t="s">
        <v>1328</v>
      </c>
      <c r="D592" t="s">
        <v>1391</v>
      </c>
      <c r="E592">
        <v>192730</v>
      </c>
      <c r="F592">
        <v>192730</v>
      </c>
      <c r="G592" t="s">
        <v>1392</v>
      </c>
      <c r="H592" t="s">
        <v>1393</v>
      </c>
      <c r="I592">
        <v>190000</v>
      </c>
      <c r="J592">
        <v>190000</v>
      </c>
      <c r="K592" t="s">
        <v>1394</v>
      </c>
      <c r="L592" t="s">
        <v>1395</v>
      </c>
      <c r="M592">
        <v>206416</v>
      </c>
      <c r="N592">
        <v>206416</v>
      </c>
      <c r="O592" t="s">
        <v>1398</v>
      </c>
      <c r="P592" t="s">
        <v>1399</v>
      </c>
      <c r="Q592">
        <v>237379</v>
      </c>
      <c r="R592">
        <v>237379</v>
      </c>
      <c r="S592" t="s">
        <v>80</v>
      </c>
      <c r="T592" t="s">
        <v>81</v>
      </c>
      <c r="U592">
        <v>254645</v>
      </c>
      <c r="V592">
        <v>254645</v>
      </c>
      <c r="W592" t="s">
        <v>1396</v>
      </c>
      <c r="X592" t="s">
        <v>1397</v>
      </c>
      <c r="Z592" t="b">
        <f t="shared" si="45"/>
        <v>1</v>
      </c>
      <c r="AA592" t="b">
        <f t="shared" si="46"/>
        <v>1</v>
      </c>
      <c r="AB592" t="b">
        <f t="shared" si="47"/>
        <v>1</v>
      </c>
      <c r="AC592" t="b">
        <f t="shared" si="48"/>
        <v>1</v>
      </c>
      <c r="AD592" t="b">
        <f t="shared" si="49"/>
        <v>1</v>
      </c>
    </row>
    <row r="593" spans="1:30" x14ac:dyDescent="0.2">
      <c r="A593">
        <v>596</v>
      </c>
      <c r="B593" t="s">
        <v>673</v>
      </c>
      <c r="C593" t="s">
        <v>1329</v>
      </c>
      <c r="D593" t="s">
        <v>1391</v>
      </c>
      <c r="E593">
        <v>103599</v>
      </c>
      <c r="F593">
        <v>103599</v>
      </c>
      <c r="G593" t="s">
        <v>1392</v>
      </c>
      <c r="H593" t="s">
        <v>1393</v>
      </c>
      <c r="I593">
        <v>250000</v>
      </c>
      <c r="J593">
        <v>250000</v>
      </c>
      <c r="K593" t="s">
        <v>1394</v>
      </c>
      <c r="L593" t="s">
        <v>1395</v>
      </c>
      <c r="M593">
        <v>110956</v>
      </c>
      <c r="N593">
        <v>110956</v>
      </c>
      <c r="O593" t="s">
        <v>1398</v>
      </c>
      <c r="P593" t="s">
        <v>1399</v>
      </c>
      <c r="Q593">
        <v>127600</v>
      </c>
      <c r="R593">
        <v>127600</v>
      </c>
      <c r="S593" t="s">
        <v>80</v>
      </c>
      <c r="T593" t="s">
        <v>81</v>
      </c>
      <c r="U593">
        <v>136881</v>
      </c>
      <c r="V593">
        <v>136881</v>
      </c>
      <c r="W593" t="s">
        <v>1396</v>
      </c>
      <c r="X593" t="s">
        <v>1397</v>
      </c>
      <c r="Z593" t="b">
        <f t="shared" si="45"/>
        <v>1</v>
      </c>
      <c r="AA593" t="b">
        <f t="shared" si="46"/>
        <v>1</v>
      </c>
      <c r="AB593" t="b">
        <f t="shared" si="47"/>
        <v>1</v>
      </c>
      <c r="AC593" t="b">
        <f t="shared" si="48"/>
        <v>1</v>
      </c>
      <c r="AD593" t="b">
        <f t="shared" si="49"/>
        <v>1</v>
      </c>
    </row>
    <row r="594" spans="1:30" x14ac:dyDescent="0.2">
      <c r="A594">
        <v>597</v>
      </c>
      <c r="B594" t="s">
        <v>674</v>
      </c>
      <c r="C594" t="s">
        <v>1330</v>
      </c>
      <c r="D594" t="s">
        <v>1391</v>
      </c>
      <c r="E594">
        <v>413055</v>
      </c>
      <c r="F594">
        <v>413055</v>
      </c>
      <c r="G594" t="s">
        <v>1392</v>
      </c>
      <c r="H594" t="s">
        <v>1393</v>
      </c>
      <c r="I594">
        <v>3300000</v>
      </c>
      <c r="J594">
        <v>3300000</v>
      </c>
      <c r="K594" t="s">
        <v>1394</v>
      </c>
      <c r="L594" t="s">
        <v>1395</v>
      </c>
      <c r="M594">
        <v>442390</v>
      </c>
      <c r="N594">
        <v>442390</v>
      </c>
      <c r="O594" t="s">
        <v>1398</v>
      </c>
      <c r="P594" t="s">
        <v>1399</v>
      </c>
      <c r="Q594">
        <v>508749</v>
      </c>
      <c r="R594">
        <v>508749</v>
      </c>
      <c r="S594" t="s">
        <v>80</v>
      </c>
      <c r="T594" t="s">
        <v>81</v>
      </c>
      <c r="U594">
        <v>545752</v>
      </c>
      <c r="V594">
        <v>545752</v>
      </c>
      <c r="W594" t="s">
        <v>1396</v>
      </c>
      <c r="X594" t="s">
        <v>1397</v>
      </c>
      <c r="Z594" t="b">
        <f t="shared" si="45"/>
        <v>1</v>
      </c>
      <c r="AA594" t="b">
        <f t="shared" si="46"/>
        <v>1</v>
      </c>
      <c r="AB594" t="b">
        <f t="shared" si="47"/>
        <v>1</v>
      </c>
      <c r="AC594" t="b">
        <f t="shared" si="48"/>
        <v>1</v>
      </c>
      <c r="AD594" t="b">
        <f t="shared" si="49"/>
        <v>1</v>
      </c>
    </row>
    <row r="595" spans="1:30" x14ac:dyDescent="0.2">
      <c r="A595">
        <v>598</v>
      </c>
      <c r="B595" t="s">
        <v>675</v>
      </c>
      <c r="C595" t="s">
        <v>1331</v>
      </c>
      <c r="D595" t="s">
        <v>1391</v>
      </c>
      <c r="E595">
        <v>150274</v>
      </c>
      <c r="F595">
        <v>150274</v>
      </c>
      <c r="G595" t="s">
        <v>1392</v>
      </c>
      <c r="H595" t="s">
        <v>1393</v>
      </c>
      <c r="I595">
        <v>750000</v>
      </c>
      <c r="J595">
        <v>750000</v>
      </c>
      <c r="K595" t="s">
        <v>1394</v>
      </c>
      <c r="L595" t="s">
        <v>1395</v>
      </c>
      <c r="M595">
        <v>160946</v>
      </c>
      <c r="N595">
        <v>160946</v>
      </c>
      <c r="O595" t="s">
        <v>1398</v>
      </c>
      <c r="P595" t="s">
        <v>1399</v>
      </c>
      <c r="Q595">
        <v>185088</v>
      </c>
      <c r="R595">
        <v>185088</v>
      </c>
      <c r="S595" t="s">
        <v>80</v>
      </c>
      <c r="T595" t="s">
        <v>81</v>
      </c>
      <c r="U595">
        <v>198550</v>
      </c>
      <c r="V595">
        <v>198550</v>
      </c>
      <c r="W595" t="s">
        <v>1396</v>
      </c>
      <c r="X595" t="s">
        <v>1397</v>
      </c>
      <c r="Z595" t="b">
        <f t="shared" si="45"/>
        <v>1</v>
      </c>
      <c r="AA595" t="b">
        <f t="shared" si="46"/>
        <v>1</v>
      </c>
      <c r="AB595" t="b">
        <f t="shared" si="47"/>
        <v>1</v>
      </c>
      <c r="AC595" t="b">
        <f t="shared" si="48"/>
        <v>1</v>
      </c>
      <c r="AD595" t="b">
        <f t="shared" si="49"/>
        <v>1</v>
      </c>
    </row>
    <row r="596" spans="1:30" x14ac:dyDescent="0.2">
      <c r="A596">
        <v>599</v>
      </c>
      <c r="B596" t="s">
        <v>676</v>
      </c>
      <c r="C596" t="s">
        <v>1332</v>
      </c>
      <c r="D596" t="s">
        <v>1391</v>
      </c>
      <c r="E596">
        <v>446634</v>
      </c>
      <c r="F596">
        <v>446634</v>
      </c>
      <c r="G596" t="s">
        <v>1392</v>
      </c>
      <c r="H596" t="s">
        <v>1393</v>
      </c>
      <c r="I596">
        <v>950000</v>
      </c>
      <c r="J596">
        <v>950000</v>
      </c>
      <c r="K596" t="s">
        <v>1394</v>
      </c>
      <c r="L596" t="s">
        <v>1395</v>
      </c>
      <c r="M596">
        <v>478354</v>
      </c>
      <c r="N596">
        <v>478354</v>
      </c>
      <c r="O596" t="s">
        <v>1398</v>
      </c>
      <c r="P596" t="s">
        <v>1399</v>
      </c>
      <c r="Q596">
        <v>550107</v>
      </c>
      <c r="R596">
        <v>550107</v>
      </c>
      <c r="S596" t="s">
        <v>80</v>
      </c>
      <c r="T596" t="s">
        <v>81</v>
      </c>
      <c r="U596">
        <v>590119</v>
      </c>
      <c r="V596">
        <v>590119</v>
      </c>
      <c r="W596" t="s">
        <v>1396</v>
      </c>
      <c r="X596" t="s">
        <v>1397</v>
      </c>
      <c r="Z596" t="b">
        <f t="shared" si="45"/>
        <v>1</v>
      </c>
      <c r="AA596" t="b">
        <f t="shared" si="46"/>
        <v>1</v>
      </c>
      <c r="AB596" t="b">
        <f t="shared" si="47"/>
        <v>1</v>
      </c>
      <c r="AC596" t="b">
        <f t="shared" si="48"/>
        <v>1</v>
      </c>
      <c r="AD596" t="b">
        <f t="shared" si="49"/>
        <v>1</v>
      </c>
    </row>
    <row r="597" spans="1:30" x14ac:dyDescent="0.2">
      <c r="A597">
        <v>600</v>
      </c>
      <c r="B597" t="s">
        <v>677</v>
      </c>
      <c r="C597" t="s">
        <v>1333</v>
      </c>
      <c r="D597" t="s">
        <v>1391</v>
      </c>
      <c r="E597">
        <v>23106</v>
      </c>
      <c r="F597">
        <v>23106</v>
      </c>
      <c r="G597" t="s">
        <v>1392</v>
      </c>
      <c r="H597" t="s">
        <v>1393</v>
      </c>
      <c r="I597">
        <v>150000</v>
      </c>
      <c r="J597">
        <v>150000</v>
      </c>
      <c r="K597" t="s">
        <v>1394</v>
      </c>
      <c r="L597" t="s">
        <v>1395</v>
      </c>
      <c r="M597">
        <v>24747</v>
      </c>
      <c r="N597">
        <v>24747</v>
      </c>
      <c r="O597" t="s">
        <v>1398</v>
      </c>
      <c r="P597" t="s">
        <v>1399</v>
      </c>
      <c r="Q597">
        <v>28459</v>
      </c>
      <c r="R597">
        <v>28459</v>
      </c>
      <c r="S597" t="s">
        <v>80</v>
      </c>
      <c r="T597" t="s">
        <v>81</v>
      </c>
      <c r="U597">
        <v>30529</v>
      </c>
      <c r="V597">
        <v>30529</v>
      </c>
      <c r="W597" t="s">
        <v>1396</v>
      </c>
      <c r="X597" t="s">
        <v>1397</v>
      </c>
      <c r="Z597" t="b">
        <f t="shared" si="45"/>
        <v>1</v>
      </c>
      <c r="AA597" t="b">
        <f t="shared" si="46"/>
        <v>1</v>
      </c>
      <c r="AB597" t="b">
        <f t="shared" si="47"/>
        <v>1</v>
      </c>
      <c r="AC597" t="b">
        <f t="shared" si="48"/>
        <v>1</v>
      </c>
      <c r="AD597" t="b">
        <f t="shared" si="49"/>
        <v>1</v>
      </c>
    </row>
    <row r="598" spans="1:30" x14ac:dyDescent="0.2">
      <c r="A598">
        <v>601</v>
      </c>
      <c r="B598" t="s">
        <v>678</v>
      </c>
      <c r="C598" t="s">
        <v>1334</v>
      </c>
      <c r="D598" t="s">
        <v>1391</v>
      </c>
      <c r="E598">
        <v>53839</v>
      </c>
      <c r="F598">
        <v>53839</v>
      </c>
      <c r="G598" t="s">
        <v>1392</v>
      </c>
      <c r="H598" t="s">
        <v>1393</v>
      </c>
      <c r="I598">
        <v>200000</v>
      </c>
      <c r="J598">
        <v>200000</v>
      </c>
      <c r="K598" t="s">
        <v>1394</v>
      </c>
      <c r="L598" t="s">
        <v>1395</v>
      </c>
      <c r="M598">
        <v>57662</v>
      </c>
      <c r="N598">
        <v>57662</v>
      </c>
      <c r="O598" t="s">
        <v>1398</v>
      </c>
      <c r="P598" t="s">
        <v>1399</v>
      </c>
      <c r="Q598">
        <v>66312</v>
      </c>
      <c r="R598">
        <v>66312</v>
      </c>
      <c r="S598" t="s">
        <v>80</v>
      </c>
      <c r="T598" t="s">
        <v>81</v>
      </c>
      <c r="U598">
        <v>71135</v>
      </c>
      <c r="V598">
        <v>71135</v>
      </c>
      <c r="W598" t="s">
        <v>1396</v>
      </c>
      <c r="X598" t="s">
        <v>1397</v>
      </c>
      <c r="Z598" t="b">
        <f t="shared" si="45"/>
        <v>1</v>
      </c>
      <c r="AA598" t="b">
        <f t="shared" si="46"/>
        <v>1</v>
      </c>
      <c r="AB598" t="b">
        <f t="shared" si="47"/>
        <v>1</v>
      </c>
      <c r="AC598" t="b">
        <f t="shared" si="48"/>
        <v>1</v>
      </c>
      <c r="AD598" t="b">
        <f t="shared" si="49"/>
        <v>1</v>
      </c>
    </row>
    <row r="599" spans="1:30" x14ac:dyDescent="0.2">
      <c r="A599">
        <v>602</v>
      </c>
      <c r="B599" t="s">
        <v>679</v>
      </c>
      <c r="C599" t="s">
        <v>1335</v>
      </c>
      <c r="D599" t="s">
        <v>1391</v>
      </c>
      <c r="E599">
        <v>68635</v>
      </c>
      <c r="F599">
        <v>68635</v>
      </c>
      <c r="G599" t="s">
        <v>1392</v>
      </c>
      <c r="H599" t="s">
        <v>1393</v>
      </c>
      <c r="I599">
        <v>250000</v>
      </c>
      <c r="J599">
        <v>250000</v>
      </c>
      <c r="K599" t="s">
        <v>1394</v>
      </c>
      <c r="L599" t="s">
        <v>1395</v>
      </c>
      <c r="M599">
        <v>73509</v>
      </c>
      <c r="N599">
        <v>73509</v>
      </c>
      <c r="O599" t="s">
        <v>1398</v>
      </c>
      <c r="P599" t="s">
        <v>1399</v>
      </c>
      <c r="Q599">
        <v>84535</v>
      </c>
      <c r="R599">
        <v>84535</v>
      </c>
      <c r="S599" t="s">
        <v>80</v>
      </c>
      <c r="T599" t="s">
        <v>81</v>
      </c>
      <c r="U599">
        <v>90684</v>
      </c>
      <c r="V599">
        <v>90684</v>
      </c>
      <c r="W599" t="s">
        <v>1396</v>
      </c>
      <c r="X599" t="s">
        <v>1397</v>
      </c>
      <c r="Z599" t="b">
        <f t="shared" si="45"/>
        <v>1</v>
      </c>
      <c r="AA599" t="b">
        <f t="shared" si="46"/>
        <v>1</v>
      </c>
      <c r="AB599" t="b">
        <f t="shared" si="47"/>
        <v>1</v>
      </c>
      <c r="AC599" t="b">
        <f t="shared" si="48"/>
        <v>1</v>
      </c>
      <c r="AD599" t="b">
        <f t="shared" si="49"/>
        <v>1</v>
      </c>
    </row>
    <row r="600" spans="1:30" x14ac:dyDescent="0.2">
      <c r="A600">
        <v>603</v>
      </c>
      <c r="B600" t="s">
        <v>680</v>
      </c>
      <c r="C600" t="s">
        <v>1336</v>
      </c>
      <c r="D600" t="s">
        <v>1391</v>
      </c>
      <c r="E600">
        <v>91025</v>
      </c>
      <c r="F600">
        <v>91025</v>
      </c>
      <c r="G600" t="s">
        <v>1392</v>
      </c>
      <c r="H600" t="s">
        <v>1393</v>
      </c>
      <c r="I600">
        <v>300000</v>
      </c>
      <c r="J600">
        <v>300000</v>
      </c>
      <c r="K600" t="s">
        <v>1394</v>
      </c>
      <c r="L600" t="s">
        <v>1395</v>
      </c>
      <c r="M600">
        <v>97489</v>
      </c>
      <c r="N600">
        <v>97489</v>
      </c>
      <c r="O600" t="s">
        <v>1398</v>
      </c>
      <c r="P600" t="s">
        <v>1399</v>
      </c>
      <c r="Q600">
        <v>112112</v>
      </c>
      <c r="R600">
        <v>112112</v>
      </c>
      <c r="S600" t="s">
        <v>80</v>
      </c>
      <c r="T600" t="s">
        <v>81</v>
      </c>
      <c r="U600">
        <v>120266</v>
      </c>
      <c r="V600">
        <v>120266</v>
      </c>
      <c r="W600" t="s">
        <v>1396</v>
      </c>
      <c r="X600" t="s">
        <v>1397</v>
      </c>
      <c r="Z600" t="b">
        <f t="shared" si="45"/>
        <v>1</v>
      </c>
      <c r="AA600" t="b">
        <f t="shared" si="46"/>
        <v>1</v>
      </c>
      <c r="AB600" t="b">
        <f t="shared" si="47"/>
        <v>1</v>
      </c>
      <c r="AC600" t="b">
        <f t="shared" si="48"/>
        <v>1</v>
      </c>
      <c r="AD600" t="b">
        <f t="shared" si="49"/>
        <v>1</v>
      </c>
    </row>
    <row r="601" spans="1:30" x14ac:dyDescent="0.2">
      <c r="A601">
        <v>604</v>
      </c>
      <c r="B601" t="s">
        <v>681</v>
      </c>
      <c r="C601" t="s">
        <v>1337</v>
      </c>
      <c r="D601" t="s">
        <v>1391</v>
      </c>
      <c r="E601">
        <v>29724</v>
      </c>
      <c r="F601">
        <v>29724</v>
      </c>
      <c r="G601" t="s">
        <v>1392</v>
      </c>
      <c r="H601" t="s">
        <v>1393</v>
      </c>
      <c r="I601">
        <v>80000</v>
      </c>
      <c r="J601">
        <v>80000</v>
      </c>
      <c r="K601" t="s">
        <v>1394</v>
      </c>
      <c r="L601" t="s">
        <v>1395</v>
      </c>
      <c r="M601">
        <v>31835</v>
      </c>
      <c r="N601">
        <v>31835</v>
      </c>
      <c r="O601" t="s">
        <v>1398</v>
      </c>
      <c r="P601" t="s">
        <v>1399</v>
      </c>
      <c r="Q601">
        <v>36610</v>
      </c>
      <c r="R601">
        <v>36610</v>
      </c>
      <c r="S601" t="s">
        <v>80</v>
      </c>
      <c r="T601" t="s">
        <v>81</v>
      </c>
      <c r="U601">
        <v>39273</v>
      </c>
      <c r="V601">
        <v>39273</v>
      </c>
      <c r="W601" t="s">
        <v>1396</v>
      </c>
      <c r="X601" t="s">
        <v>1397</v>
      </c>
      <c r="Z601" t="b">
        <f t="shared" si="45"/>
        <v>1</v>
      </c>
      <c r="AA601" t="b">
        <f t="shared" si="46"/>
        <v>1</v>
      </c>
      <c r="AB601" t="b">
        <f t="shared" si="47"/>
        <v>1</v>
      </c>
      <c r="AC601" t="b">
        <f t="shared" si="48"/>
        <v>1</v>
      </c>
      <c r="AD601" t="b">
        <f t="shared" si="49"/>
        <v>1</v>
      </c>
    </row>
    <row r="602" spans="1:30" x14ac:dyDescent="0.2">
      <c r="A602">
        <v>605</v>
      </c>
      <c r="B602" t="s">
        <v>682</v>
      </c>
      <c r="C602" t="s">
        <v>1338</v>
      </c>
      <c r="D602" t="s">
        <v>1391</v>
      </c>
      <c r="E602">
        <v>117515</v>
      </c>
      <c r="F602">
        <v>117515</v>
      </c>
      <c r="G602" t="s">
        <v>1392</v>
      </c>
      <c r="H602" t="s">
        <v>1393</v>
      </c>
      <c r="I602">
        <v>150000</v>
      </c>
      <c r="J602">
        <v>150000</v>
      </c>
      <c r="K602" t="s">
        <v>1394</v>
      </c>
      <c r="L602" t="s">
        <v>1395</v>
      </c>
      <c r="M602">
        <v>125861</v>
      </c>
      <c r="N602">
        <v>125861</v>
      </c>
      <c r="O602" t="s">
        <v>1398</v>
      </c>
      <c r="P602" t="s">
        <v>1399</v>
      </c>
      <c r="Q602">
        <v>144740</v>
      </c>
      <c r="R602">
        <v>144740</v>
      </c>
      <c r="S602" t="s">
        <v>80</v>
      </c>
      <c r="T602" t="s">
        <v>81</v>
      </c>
      <c r="U602">
        <v>155267</v>
      </c>
      <c r="V602">
        <v>155267</v>
      </c>
      <c r="W602" t="s">
        <v>1396</v>
      </c>
      <c r="X602" t="s">
        <v>1397</v>
      </c>
      <c r="Z602" t="b">
        <f t="shared" si="45"/>
        <v>1</v>
      </c>
      <c r="AA602" t="b">
        <f t="shared" si="46"/>
        <v>1</v>
      </c>
      <c r="AB602" t="b">
        <f t="shared" si="47"/>
        <v>1</v>
      </c>
      <c r="AC602" t="b">
        <f t="shared" si="48"/>
        <v>1</v>
      </c>
      <c r="AD602" t="b">
        <f t="shared" si="49"/>
        <v>1</v>
      </c>
    </row>
    <row r="603" spans="1:30" x14ac:dyDescent="0.2">
      <c r="A603">
        <v>606</v>
      </c>
      <c r="B603" t="s">
        <v>683</v>
      </c>
      <c r="C603" t="s">
        <v>1339</v>
      </c>
      <c r="D603" t="s">
        <v>1391</v>
      </c>
      <c r="E603">
        <v>16042</v>
      </c>
      <c r="F603">
        <v>16042</v>
      </c>
      <c r="G603" t="s">
        <v>1392</v>
      </c>
      <c r="H603" t="s">
        <v>1393</v>
      </c>
      <c r="I603">
        <v>50000</v>
      </c>
      <c r="J603">
        <v>50000</v>
      </c>
      <c r="K603" t="s">
        <v>1394</v>
      </c>
      <c r="L603" t="s">
        <v>1395</v>
      </c>
      <c r="M603">
        <v>17182</v>
      </c>
      <c r="N603">
        <v>17182</v>
      </c>
      <c r="O603" t="s">
        <v>1398</v>
      </c>
      <c r="P603" t="s">
        <v>1399</v>
      </c>
      <c r="Q603">
        <v>19759</v>
      </c>
      <c r="R603">
        <v>19759</v>
      </c>
      <c r="S603" t="s">
        <v>80</v>
      </c>
      <c r="T603" t="s">
        <v>81</v>
      </c>
      <c r="U603">
        <v>21197</v>
      </c>
      <c r="V603">
        <v>21197</v>
      </c>
      <c r="W603" t="s">
        <v>1396</v>
      </c>
      <c r="X603" t="s">
        <v>1397</v>
      </c>
      <c r="Z603" t="b">
        <f t="shared" si="45"/>
        <v>1</v>
      </c>
      <c r="AA603" t="b">
        <f t="shared" si="46"/>
        <v>1</v>
      </c>
      <c r="AB603" t="b">
        <f t="shared" si="47"/>
        <v>1</v>
      </c>
      <c r="AC603" t="b">
        <f t="shared" si="48"/>
        <v>1</v>
      </c>
      <c r="AD603" t="b">
        <f t="shared" si="49"/>
        <v>1</v>
      </c>
    </row>
    <row r="604" spans="1:30" x14ac:dyDescent="0.2">
      <c r="A604">
        <v>607</v>
      </c>
      <c r="B604" t="s">
        <v>684</v>
      </c>
      <c r="C604" t="s">
        <v>1340</v>
      </c>
      <c r="D604" t="s">
        <v>1391</v>
      </c>
      <c r="E604">
        <v>26818</v>
      </c>
      <c r="F604">
        <v>26818</v>
      </c>
      <c r="G604" t="s">
        <v>1392</v>
      </c>
      <c r="H604" t="s">
        <v>1393</v>
      </c>
      <c r="I604">
        <v>100000</v>
      </c>
      <c r="J604">
        <v>100000</v>
      </c>
      <c r="K604" t="s">
        <v>1394</v>
      </c>
      <c r="L604" t="s">
        <v>1395</v>
      </c>
      <c r="M604">
        <v>28723</v>
      </c>
      <c r="N604">
        <v>28723</v>
      </c>
      <c r="O604" t="s">
        <v>1398</v>
      </c>
      <c r="P604" t="s">
        <v>1399</v>
      </c>
      <c r="Q604">
        <v>33031</v>
      </c>
      <c r="R604">
        <v>33031</v>
      </c>
      <c r="S604" t="s">
        <v>80</v>
      </c>
      <c r="T604" t="s">
        <v>81</v>
      </c>
      <c r="U604">
        <v>35434</v>
      </c>
      <c r="V604">
        <v>35434</v>
      </c>
      <c r="W604" t="s">
        <v>1396</v>
      </c>
      <c r="X604" t="s">
        <v>1397</v>
      </c>
      <c r="Z604" t="b">
        <f t="shared" si="45"/>
        <v>1</v>
      </c>
      <c r="AA604" t="b">
        <f t="shared" si="46"/>
        <v>1</v>
      </c>
      <c r="AB604" t="b">
        <f t="shared" si="47"/>
        <v>1</v>
      </c>
      <c r="AC604" t="b">
        <f t="shared" si="48"/>
        <v>1</v>
      </c>
      <c r="AD604" t="b">
        <f t="shared" si="49"/>
        <v>1</v>
      </c>
    </row>
    <row r="605" spans="1:30" x14ac:dyDescent="0.2">
      <c r="A605">
        <v>608</v>
      </c>
      <c r="B605" t="s">
        <v>685</v>
      </c>
      <c r="C605" t="s">
        <v>1341</v>
      </c>
      <c r="D605" t="s">
        <v>1391</v>
      </c>
      <c r="E605">
        <v>8912</v>
      </c>
      <c r="F605">
        <v>8912</v>
      </c>
      <c r="G605" t="s">
        <v>1392</v>
      </c>
      <c r="H605" t="s">
        <v>1393</v>
      </c>
      <c r="I605">
        <v>30000</v>
      </c>
      <c r="J605">
        <v>30000</v>
      </c>
      <c r="K605" t="s">
        <v>1394</v>
      </c>
      <c r="L605" t="s">
        <v>1395</v>
      </c>
      <c r="M605">
        <v>9545</v>
      </c>
      <c r="N605">
        <v>9545</v>
      </c>
      <c r="O605" t="s">
        <v>1398</v>
      </c>
      <c r="P605" t="s">
        <v>1399</v>
      </c>
      <c r="Q605">
        <v>10977</v>
      </c>
      <c r="R605">
        <v>10977</v>
      </c>
      <c r="S605" t="s">
        <v>80</v>
      </c>
      <c r="T605" t="s">
        <v>81</v>
      </c>
      <c r="U605">
        <v>11776</v>
      </c>
      <c r="V605">
        <v>11776</v>
      </c>
      <c r="W605" t="s">
        <v>1396</v>
      </c>
      <c r="X605" t="s">
        <v>1397</v>
      </c>
      <c r="Z605" t="b">
        <f t="shared" si="45"/>
        <v>1</v>
      </c>
      <c r="AA605" t="b">
        <f t="shared" si="46"/>
        <v>1</v>
      </c>
      <c r="AB605" t="b">
        <f t="shared" si="47"/>
        <v>1</v>
      </c>
      <c r="AC605" t="b">
        <f t="shared" si="48"/>
        <v>1</v>
      </c>
      <c r="AD605" t="b">
        <f t="shared" si="49"/>
        <v>1</v>
      </c>
    </row>
    <row r="606" spans="1:30" x14ac:dyDescent="0.2">
      <c r="A606">
        <v>609</v>
      </c>
      <c r="B606" t="s">
        <v>686</v>
      </c>
      <c r="C606" t="s">
        <v>1342</v>
      </c>
      <c r="D606" t="s">
        <v>1391</v>
      </c>
      <c r="E606">
        <v>41019</v>
      </c>
      <c r="F606">
        <v>41019</v>
      </c>
      <c r="G606" t="s">
        <v>1392</v>
      </c>
      <c r="H606" t="s">
        <v>1393</v>
      </c>
      <c r="I606">
        <v>150000</v>
      </c>
      <c r="J606">
        <v>150000</v>
      </c>
      <c r="K606" t="s">
        <v>1394</v>
      </c>
      <c r="L606" t="s">
        <v>1395</v>
      </c>
      <c r="M606">
        <v>43932</v>
      </c>
      <c r="N606">
        <v>43932</v>
      </c>
      <c r="O606" t="s">
        <v>1398</v>
      </c>
      <c r="P606" t="s">
        <v>1399</v>
      </c>
      <c r="Q606">
        <v>50522</v>
      </c>
      <c r="R606">
        <v>50522</v>
      </c>
      <c r="S606" t="s">
        <v>80</v>
      </c>
      <c r="T606" t="s">
        <v>81</v>
      </c>
      <c r="U606">
        <v>54197</v>
      </c>
      <c r="V606">
        <v>54197</v>
      </c>
      <c r="W606" t="s">
        <v>1396</v>
      </c>
      <c r="X606" t="s">
        <v>1397</v>
      </c>
      <c r="Z606" t="b">
        <f t="shared" si="45"/>
        <v>1</v>
      </c>
      <c r="AA606" t="b">
        <f t="shared" si="46"/>
        <v>1</v>
      </c>
      <c r="AB606" t="b">
        <f t="shared" si="47"/>
        <v>1</v>
      </c>
      <c r="AC606" t="b">
        <f t="shared" si="48"/>
        <v>1</v>
      </c>
      <c r="AD606" t="b">
        <f t="shared" si="49"/>
        <v>1</v>
      </c>
    </row>
    <row r="607" spans="1:30" x14ac:dyDescent="0.2">
      <c r="A607">
        <v>610</v>
      </c>
      <c r="B607" t="s">
        <v>687</v>
      </c>
      <c r="C607" t="s">
        <v>1343</v>
      </c>
      <c r="D607" t="s">
        <v>1391</v>
      </c>
      <c r="E607">
        <v>99360</v>
      </c>
      <c r="F607">
        <v>99360</v>
      </c>
      <c r="G607" t="s">
        <v>1392</v>
      </c>
      <c r="H607" t="s">
        <v>1393</v>
      </c>
      <c r="I607">
        <v>250000</v>
      </c>
      <c r="J607">
        <v>250000</v>
      </c>
      <c r="K607" t="s">
        <v>1394</v>
      </c>
      <c r="L607" t="s">
        <v>1395</v>
      </c>
      <c r="M607">
        <v>106416</v>
      </c>
      <c r="N607">
        <v>106416</v>
      </c>
      <c r="O607" t="s">
        <v>1398</v>
      </c>
      <c r="P607" t="s">
        <v>1399</v>
      </c>
      <c r="Q607">
        <v>122379</v>
      </c>
      <c r="R607">
        <v>122379</v>
      </c>
      <c r="S607" t="s">
        <v>80</v>
      </c>
      <c r="T607" t="s">
        <v>81</v>
      </c>
      <c r="U607">
        <v>131280</v>
      </c>
      <c r="V607">
        <v>131280</v>
      </c>
      <c r="W607" t="s">
        <v>1396</v>
      </c>
      <c r="X607" t="s">
        <v>1397</v>
      </c>
      <c r="Z607" t="b">
        <f t="shared" si="45"/>
        <v>1</v>
      </c>
      <c r="AA607" t="b">
        <f t="shared" si="46"/>
        <v>1</v>
      </c>
      <c r="AB607" t="b">
        <f t="shared" si="47"/>
        <v>1</v>
      </c>
      <c r="AC607" t="b">
        <f t="shared" si="48"/>
        <v>1</v>
      </c>
      <c r="AD607" t="b">
        <f t="shared" si="49"/>
        <v>1</v>
      </c>
    </row>
    <row r="608" spans="1:30" x14ac:dyDescent="0.2">
      <c r="A608">
        <v>611</v>
      </c>
      <c r="B608" t="s">
        <v>688</v>
      </c>
      <c r="C608" t="s">
        <v>1344</v>
      </c>
      <c r="D608" t="s">
        <v>1391</v>
      </c>
      <c r="E608">
        <v>51014</v>
      </c>
      <c r="F608">
        <v>51014</v>
      </c>
      <c r="G608" t="s">
        <v>1392</v>
      </c>
      <c r="H608" t="s">
        <v>1393</v>
      </c>
      <c r="I608">
        <v>150000</v>
      </c>
      <c r="J608">
        <v>150000</v>
      </c>
      <c r="K608" t="s">
        <v>1394</v>
      </c>
      <c r="L608" t="s">
        <v>1395</v>
      </c>
      <c r="M608">
        <v>54637</v>
      </c>
      <c r="N608">
        <v>54637</v>
      </c>
      <c r="O608" t="s">
        <v>1398</v>
      </c>
      <c r="P608" t="s">
        <v>1399</v>
      </c>
      <c r="Q608">
        <v>62833</v>
      </c>
      <c r="R608">
        <v>62833</v>
      </c>
      <c r="S608" t="s">
        <v>80</v>
      </c>
      <c r="T608" t="s">
        <v>81</v>
      </c>
      <c r="U608">
        <v>67403</v>
      </c>
      <c r="V608">
        <v>67403</v>
      </c>
      <c r="W608" t="s">
        <v>1396</v>
      </c>
      <c r="X608" t="s">
        <v>1397</v>
      </c>
      <c r="Z608" t="b">
        <f t="shared" si="45"/>
        <v>1</v>
      </c>
      <c r="AA608" t="b">
        <f t="shared" si="46"/>
        <v>1</v>
      </c>
      <c r="AB608" t="b">
        <f t="shared" si="47"/>
        <v>1</v>
      </c>
      <c r="AC608" t="b">
        <f t="shared" si="48"/>
        <v>1</v>
      </c>
      <c r="AD608" t="b">
        <f t="shared" si="49"/>
        <v>1</v>
      </c>
    </row>
    <row r="609" spans="1:30" x14ac:dyDescent="0.2">
      <c r="A609">
        <v>612</v>
      </c>
      <c r="B609" t="s">
        <v>689</v>
      </c>
      <c r="C609" t="s">
        <v>1345</v>
      </c>
      <c r="D609" t="s">
        <v>1391</v>
      </c>
      <c r="E609">
        <v>37795</v>
      </c>
      <c r="F609">
        <v>37795</v>
      </c>
      <c r="G609" t="s">
        <v>1392</v>
      </c>
      <c r="H609" t="s">
        <v>1393</v>
      </c>
      <c r="I609">
        <v>140000</v>
      </c>
      <c r="J609">
        <v>140000</v>
      </c>
      <c r="K609" t="s">
        <v>1394</v>
      </c>
      <c r="L609" t="s">
        <v>1395</v>
      </c>
      <c r="M609">
        <v>40479</v>
      </c>
      <c r="N609">
        <v>40479</v>
      </c>
      <c r="O609" t="s">
        <v>1398</v>
      </c>
      <c r="P609" t="s">
        <v>1399</v>
      </c>
      <c r="Q609">
        <v>46551</v>
      </c>
      <c r="R609">
        <v>46551</v>
      </c>
      <c r="S609" t="s">
        <v>80</v>
      </c>
      <c r="T609" t="s">
        <v>81</v>
      </c>
      <c r="U609">
        <v>49937</v>
      </c>
      <c r="V609">
        <v>49937</v>
      </c>
      <c r="W609" t="s">
        <v>1396</v>
      </c>
      <c r="X609" t="s">
        <v>1397</v>
      </c>
      <c r="Z609" t="b">
        <f t="shared" si="45"/>
        <v>1</v>
      </c>
      <c r="AA609" t="b">
        <f t="shared" si="46"/>
        <v>1</v>
      </c>
      <c r="AB609" t="b">
        <f t="shared" si="47"/>
        <v>1</v>
      </c>
      <c r="AC609" t="b">
        <f t="shared" si="48"/>
        <v>1</v>
      </c>
      <c r="AD609" t="b">
        <f t="shared" si="49"/>
        <v>1</v>
      </c>
    </row>
    <row r="610" spans="1:30" x14ac:dyDescent="0.2">
      <c r="A610">
        <v>613</v>
      </c>
      <c r="B610" t="s">
        <v>690</v>
      </c>
      <c r="C610" t="s">
        <v>1346</v>
      </c>
      <c r="D610" t="s">
        <v>1391</v>
      </c>
      <c r="E610">
        <v>113158</v>
      </c>
      <c r="F610">
        <v>113158</v>
      </c>
      <c r="G610" t="s">
        <v>1392</v>
      </c>
      <c r="H610" t="s">
        <v>1393</v>
      </c>
      <c r="I610">
        <v>150000</v>
      </c>
      <c r="J610">
        <v>150000</v>
      </c>
      <c r="K610" t="s">
        <v>1394</v>
      </c>
      <c r="L610" t="s">
        <v>1395</v>
      </c>
      <c r="M610">
        <v>121194</v>
      </c>
      <c r="N610">
        <v>121194</v>
      </c>
      <c r="O610" t="s">
        <v>1398</v>
      </c>
      <c r="P610" t="s">
        <v>1399</v>
      </c>
      <c r="Q610">
        <v>139373</v>
      </c>
      <c r="R610">
        <v>139373</v>
      </c>
      <c r="S610" t="s">
        <v>80</v>
      </c>
      <c r="T610" t="s">
        <v>81</v>
      </c>
      <c r="U610">
        <v>149511</v>
      </c>
      <c r="V610">
        <v>149511</v>
      </c>
      <c r="W610" t="s">
        <v>1396</v>
      </c>
      <c r="X610" t="s">
        <v>1397</v>
      </c>
      <c r="Z610" t="b">
        <f t="shared" si="45"/>
        <v>1</v>
      </c>
      <c r="AA610" t="b">
        <f t="shared" si="46"/>
        <v>1</v>
      </c>
      <c r="AB610" t="b">
        <f t="shared" si="47"/>
        <v>1</v>
      </c>
      <c r="AC610" t="b">
        <f t="shared" si="48"/>
        <v>1</v>
      </c>
      <c r="AD610" t="b">
        <f t="shared" si="49"/>
        <v>1</v>
      </c>
    </row>
    <row r="611" spans="1:30" x14ac:dyDescent="0.2">
      <c r="A611">
        <v>614</v>
      </c>
      <c r="B611" t="s">
        <v>691</v>
      </c>
      <c r="C611" t="s">
        <v>1347</v>
      </c>
      <c r="D611" t="s">
        <v>1391</v>
      </c>
      <c r="E611">
        <v>113118</v>
      </c>
      <c r="F611">
        <v>113118</v>
      </c>
      <c r="G611" t="s">
        <v>1392</v>
      </c>
      <c r="H611" t="s">
        <v>1393</v>
      </c>
      <c r="I611">
        <v>50000</v>
      </c>
      <c r="J611">
        <v>50000</v>
      </c>
      <c r="K611" t="s">
        <v>1394</v>
      </c>
      <c r="L611" t="s">
        <v>1395</v>
      </c>
      <c r="M611">
        <v>121151</v>
      </c>
      <c r="N611">
        <v>121151</v>
      </c>
      <c r="O611" t="s">
        <v>1398</v>
      </c>
      <c r="P611" t="s">
        <v>1399</v>
      </c>
      <c r="Q611">
        <v>139324</v>
      </c>
      <c r="R611">
        <v>139324</v>
      </c>
      <c r="S611" t="s">
        <v>80</v>
      </c>
      <c r="T611" t="s">
        <v>81</v>
      </c>
      <c r="U611">
        <v>149457</v>
      </c>
      <c r="V611">
        <v>149457</v>
      </c>
      <c r="W611" t="s">
        <v>1396</v>
      </c>
      <c r="X611" t="s">
        <v>1397</v>
      </c>
      <c r="Z611" t="b">
        <f t="shared" si="45"/>
        <v>1</v>
      </c>
      <c r="AA611" t="b">
        <f t="shared" si="46"/>
        <v>1</v>
      </c>
      <c r="AB611" t="b">
        <f t="shared" si="47"/>
        <v>1</v>
      </c>
      <c r="AC611" t="b">
        <f t="shared" si="48"/>
        <v>1</v>
      </c>
      <c r="AD611" t="b">
        <f t="shared" si="49"/>
        <v>1</v>
      </c>
    </row>
    <row r="612" spans="1:30" x14ac:dyDescent="0.2">
      <c r="A612">
        <v>615</v>
      </c>
      <c r="B612" t="s">
        <v>692</v>
      </c>
      <c r="C612" t="s">
        <v>1348</v>
      </c>
      <c r="D612" t="s">
        <v>1391</v>
      </c>
      <c r="E612">
        <v>101191</v>
      </c>
      <c r="F612">
        <v>101191</v>
      </c>
      <c r="G612" t="s">
        <v>1392</v>
      </c>
      <c r="H612" t="s">
        <v>1393</v>
      </c>
      <c r="I612">
        <v>250000</v>
      </c>
      <c r="J612">
        <v>250000</v>
      </c>
      <c r="K612" t="s">
        <v>1394</v>
      </c>
      <c r="L612" t="s">
        <v>1395</v>
      </c>
      <c r="M612">
        <v>108378</v>
      </c>
      <c r="N612">
        <v>108378</v>
      </c>
      <c r="O612" t="s">
        <v>1398</v>
      </c>
      <c r="P612" t="s">
        <v>1399</v>
      </c>
      <c r="Q612">
        <v>124634</v>
      </c>
      <c r="R612">
        <v>124634</v>
      </c>
      <c r="S612" t="s">
        <v>80</v>
      </c>
      <c r="T612" t="s">
        <v>81</v>
      </c>
      <c r="U612">
        <v>133699</v>
      </c>
      <c r="V612">
        <v>133699</v>
      </c>
      <c r="W612" t="s">
        <v>1396</v>
      </c>
      <c r="X612" t="s">
        <v>1397</v>
      </c>
      <c r="Z612" t="b">
        <f t="shared" si="45"/>
        <v>1</v>
      </c>
      <c r="AA612" t="b">
        <f t="shared" si="46"/>
        <v>1</v>
      </c>
      <c r="AB612" t="b">
        <f t="shared" si="47"/>
        <v>1</v>
      </c>
      <c r="AC612" t="b">
        <f t="shared" si="48"/>
        <v>1</v>
      </c>
      <c r="AD612" t="b">
        <f t="shared" si="49"/>
        <v>1</v>
      </c>
    </row>
    <row r="613" spans="1:30" x14ac:dyDescent="0.2">
      <c r="A613">
        <v>616</v>
      </c>
      <c r="B613" t="s">
        <v>693</v>
      </c>
      <c r="C613" t="s">
        <v>1349</v>
      </c>
      <c r="D613" t="s">
        <v>1391</v>
      </c>
      <c r="E613">
        <v>207567</v>
      </c>
      <c r="F613">
        <v>207567</v>
      </c>
      <c r="G613" t="s">
        <v>1392</v>
      </c>
      <c r="H613" t="s">
        <v>1393</v>
      </c>
      <c r="I613">
        <v>350000</v>
      </c>
      <c r="J613">
        <v>350000</v>
      </c>
      <c r="K613" t="s">
        <v>1394</v>
      </c>
      <c r="L613" t="s">
        <v>1395</v>
      </c>
      <c r="M613">
        <v>222308</v>
      </c>
      <c r="N613">
        <v>222308</v>
      </c>
      <c r="O613" t="s">
        <v>1398</v>
      </c>
      <c r="P613" t="s">
        <v>1399</v>
      </c>
      <c r="Q613">
        <v>255654</v>
      </c>
      <c r="R613">
        <v>255654</v>
      </c>
      <c r="S613" t="s">
        <v>80</v>
      </c>
      <c r="T613" t="s">
        <v>81</v>
      </c>
      <c r="U613">
        <v>274249</v>
      </c>
      <c r="V613">
        <v>274249</v>
      </c>
      <c r="W613" t="s">
        <v>1396</v>
      </c>
      <c r="X613" t="s">
        <v>1397</v>
      </c>
      <c r="Z613" t="b">
        <f t="shared" si="45"/>
        <v>1</v>
      </c>
      <c r="AA613" t="b">
        <f t="shared" si="46"/>
        <v>1</v>
      </c>
      <c r="AB613" t="b">
        <f t="shared" si="47"/>
        <v>1</v>
      </c>
      <c r="AC613" t="b">
        <f t="shared" si="48"/>
        <v>1</v>
      </c>
      <c r="AD613" t="b">
        <f t="shared" si="49"/>
        <v>1</v>
      </c>
    </row>
    <row r="614" spans="1:30" x14ac:dyDescent="0.2">
      <c r="A614">
        <v>617</v>
      </c>
      <c r="B614" t="s">
        <v>694</v>
      </c>
      <c r="C614" t="s">
        <v>1350</v>
      </c>
      <c r="D614" t="s">
        <v>1391</v>
      </c>
      <c r="E614">
        <v>82959</v>
      </c>
      <c r="F614">
        <v>82959</v>
      </c>
      <c r="G614" t="s">
        <v>1392</v>
      </c>
      <c r="H614" t="s">
        <v>1393</v>
      </c>
      <c r="I614">
        <v>100000</v>
      </c>
      <c r="J614">
        <v>100000</v>
      </c>
      <c r="K614" t="s">
        <v>1394</v>
      </c>
      <c r="L614" t="s">
        <v>1395</v>
      </c>
      <c r="M614">
        <v>88850</v>
      </c>
      <c r="N614">
        <v>88850</v>
      </c>
      <c r="O614" t="s">
        <v>1398</v>
      </c>
      <c r="P614" t="s">
        <v>1399</v>
      </c>
      <c r="Q614">
        <v>102178</v>
      </c>
      <c r="R614">
        <v>102178</v>
      </c>
      <c r="S614" t="s">
        <v>80</v>
      </c>
      <c r="T614" t="s">
        <v>81</v>
      </c>
      <c r="U614">
        <v>109610</v>
      </c>
      <c r="V614">
        <v>109610</v>
      </c>
      <c r="W614" t="s">
        <v>1396</v>
      </c>
      <c r="X614" t="s">
        <v>1397</v>
      </c>
      <c r="Z614" t="b">
        <f t="shared" si="45"/>
        <v>1</v>
      </c>
      <c r="AA614" t="b">
        <f t="shared" si="46"/>
        <v>1</v>
      </c>
      <c r="AB614" t="b">
        <f t="shared" si="47"/>
        <v>1</v>
      </c>
      <c r="AC614" t="b">
        <f t="shared" si="48"/>
        <v>1</v>
      </c>
      <c r="AD614" t="b">
        <f t="shared" si="49"/>
        <v>1</v>
      </c>
    </row>
    <row r="615" spans="1:30" x14ac:dyDescent="0.2">
      <c r="A615">
        <v>618</v>
      </c>
      <c r="B615" t="s">
        <v>695</v>
      </c>
      <c r="C615" t="s">
        <v>1351</v>
      </c>
      <c r="D615" t="s">
        <v>1391</v>
      </c>
      <c r="E615">
        <v>80504</v>
      </c>
      <c r="F615">
        <v>80504</v>
      </c>
      <c r="G615" t="s">
        <v>1392</v>
      </c>
      <c r="H615" t="s">
        <v>1393</v>
      </c>
      <c r="I615">
        <v>300000</v>
      </c>
      <c r="J615">
        <v>300000</v>
      </c>
      <c r="K615" t="s">
        <v>1394</v>
      </c>
      <c r="L615" t="s">
        <v>1395</v>
      </c>
      <c r="M615">
        <v>86221</v>
      </c>
      <c r="N615">
        <v>86221</v>
      </c>
      <c r="O615" t="s">
        <v>1398</v>
      </c>
      <c r="P615" t="s">
        <v>1399</v>
      </c>
      <c r="Q615">
        <v>99155</v>
      </c>
      <c r="R615">
        <v>99155</v>
      </c>
      <c r="S615" t="s">
        <v>80</v>
      </c>
      <c r="T615" t="s">
        <v>81</v>
      </c>
      <c r="U615">
        <v>106366</v>
      </c>
      <c r="V615">
        <v>106366</v>
      </c>
      <c r="W615" t="s">
        <v>1396</v>
      </c>
      <c r="X615" t="s">
        <v>1397</v>
      </c>
      <c r="Z615" t="b">
        <f t="shared" si="45"/>
        <v>1</v>
      </c>
      <c r="AA615" t="b">
        <f t="shared" si="46"/>
        <v>1</v>
      </c>
      <c r="AB615" t="b">
        <f t="shared" si="47"/>
        <v>1</v>
      </c>
      <c r="AC615" t="b">
        <f t="shared" si="48"/>
        <v>1</v>
      </c>
      <c r="AD615" t="b">
        <f t="shared" si="49"/>
        <v>1</v>
      </c>
    </row>
    <row r="616" spans="1:30" x14ac:dyDescent="0.2">
      <c r="A616">
        <v>619</v>
      </c>
      <c r="B616" t="s">
        <v>696</v>
      </c>
      <c r="C616" t="s">
        <v>1352</v>
      </c>
      <c r="D616" t="s">
        <v>1391</v>
      </c>
      <c r="E616">
        <v>165442</v>
      </c>
      <c r="F616">
        <v>165442</v>
      </c>
      <c r="G616" t="s">
        <v>1392</v>
      </c>
      <c r="H616" t="s">
        <v>1393</v>
      </c>
      <c r="I616">
        <v>400000</v>
      </c>
      <c r="J616">
        <v>400000</v>
      </c>
      <c r="K616" t="s">
        <v>1394</v>
      </c>
      <c r="L616" t="s">
        <v>1395</v>
      </c>
      <c r="M616">
        <v>177191</v>
      </c>
      <c r="N616">
        <v>177191</v>
      </c>
      <c r="O616" t="s">
        <v>1398</v>
      </c>
      <c r="P616" t="s">
        <v>1399</v>
      </c>
      <c r="Q616">
        <v>203770</v>
      </c>
      <c r="R616">
        <v>203770</v>
      </c>
      <c r="S616" t="s">
        <v>80</v>
      </c>
      <c r="T616" t="s">
        <v>81</v>
      </c>
      <c r="U616">
        <v>218591</v>
      </c>
      <c r="V616">
        <v>218591</v>
      </c>
      <c r="W616" t="s">
        <v>1396</v>
      </c>
      <c r="X616" t="s">
        <v>1397</v>
      </c>
      <c r="Z616" t="b">
        <f t="shared" si="45"/>
        <v>1</v>
      </c>
      <c r="AA616" t="b">
        <f t="shared" si="46"/>
        <v>1</v>
      </c>
      <c r="AB616" t="b">
        <f t="shared" si="47"/>
        <v>1</v>
      </c>
      <c r="AC616" t="b">
        <f t="shared" si="48"/>
        <v>1</v>
      </c>
      <c r="AD616" t="b">
        <f t="shared" si="49"/>
        <v>1</v>
      </c>
    </row>
    <row r="617" spans="1:30" x14ac:dyDescent="0.2">
      <c r="A617">
        <v>620</v>
      </c>
      <c r="B617" t="s">
        <v>697</v>
      </c>
      <c r="C617" t="s">
        <v>1353</v>
      </c>
      <c r="D617" t="s">
        <v>1391</v>
      </c>
      <c r="E617">
        <v>80619</v>
      </c>
      <c r="F617">
        <v>80619</v>
      </c>
      <c r="G617" t="s">
        <v>1392</v>
      </c>
      <c r="H617" t="s">
        <v>1393</v>
      </c>
      <c r="I617">
        <v>150000</v>
      </c>
      <c r="J617">
        <v>150000</v>
      </c>
      <c r="K617" t="s">
        <v>1394</v>
      </c>
      <c r="L617" t="s">
        <v>1395</v>
      </c>
      <c r="M617">
        <v>86345</v>
      </c>
      <c r="N617">
        <v>86345</v>
      </c>
      <c r="O617" t="s">
        <v>1398</v>
      </c>
      <c r="P617" t="s">
        <v>1399</v>
      </c>
      <c r="Q617">
        <v>99296</v>
      </c>
      <c r="R617">
        <v>99296</v>
      </c>
      <c r="S617" t="s">
        <v>80</v>
      </c>
      <c r="T617" t="s">
        <v>81</v>
      </c>
      <c r="U617">
        <v>106518</v>
      </c>
      <c r="V617">
        <v>106518</v>
      </c>
      <c r="W617" t="s">
        <v>1396</v>
      </c>
      <c r="X617" t="s">
        <v>1397</v>
      </c>
      <c r="Z617" t="b">
        <f t="shared" si="45"/>
        <v>1</v>
      </c>
      <c r="AA617" t="b">
        <f t="shared" si="46"/>
        <v>1</v>
      </c>
      <c r="AB617" t="b">
        <f t="shared" si="47"/>
        <v>1</v>
      </c>
      <c r="AC617" t="b">
        <f t="shared" si="48"/>
        <v>1</v>
      </c>
      <c r="AD617" t="b">
        <f t="shared" si="49"/>
        <v>1</v>
      </c>
    </row>
    <row r="618" spans="1:30" x14ac:dyDescent="0.2">
      <c r="A618">
        <v>621</v>
      </c>
      <c r="B618" t="s">
        <v>698</v>
      </c>
      <c r="C618" t="s">
        <v>1354</v>
      </c>
      <c r="D618" t="s">
        <v>1391</v>
      </c>
      <c r="E618">
        <v>190875</v>
      </c>
      <c r="F618">
        <v>190875</v>
      </c>
      <c r="G618" t="s">
        <v>1392</v>
      </c>
      <c r="H618" t="s">
        <v>1393</v>
      </c>
      <c r="I618">
        <v>650000</v>
      </c>
      <c r="J618">
        <v>650000</v>
      </c>
      <c r="K618" t="s">
        <v>1394</v>
      </c>
      <c r="L618" t="s">
        <v>1395</v>
      </c>
      <c r="M618">
        <v>204430</v>
      </c>
      <c r="N618">
        <v>204430</v>
      </c>
      <c r="O618" t="s">
        <v>1398</v>
      </c>
      <c r="P618" t="s">
        <v>1399</v>
      </c>
      <c r="Q618">
        <v>235095</v>
      </c>
      <c r="R618">
        <v>235095</v>
      </c>
      <c r="S618" t="s">
        <v>80</v>
      </c>
      <c r="T618" t="s">
        <v>81</v>
      </c>
      <c r="U618">
        <v>252194</v>
      </c>
      <c r="V618">
        <v>252194</v>
      </c>
      <c r="W618" t="s">
        <v>1396</v>
      </c>
      <c r="X618" t="s">
        <v>1397</v>
      </c>
      <c r="Z618" t="b">
        <f t="shared" si="45"/>
        <v>1</v>
      </c>
      <c r="AA618" t="b">
        <f t="shared" si="46"/>
        <v>1</v>
      </c>
      <c r="AB618" t="b">
        <f t="shared" si="47"/>
        <v>1</v>
      </c>
      <c r="AC618" t="b">
        <f t="shared" si="48"/>
        <v>1</v>
      </c>
      <c r="AD618" t="b">
        <f t="shared" si="49"/>
        <v>1</v>
      </c>
    </row>
    <row r="619" spans="1:30" x14ac:dyDescent="0.2">
      <c r="A619">
        <v>622</v>
      </c>
      <c r="B619" t="s">
        <v>699</v>
      </c>
      <c r="C619" t="s">
        <v>1355</v>
      </c>
      <c r="D619" t="s">
        <v>1391</v>
      </c>
      <c r="E619">
        <v>120965</v>
      </c>
      <c r="F619">
        <v>120965</v>
      </c>
      <c r="G619" t="s">
        <v>1392</v>
      </c>
      <c r="H619" t="s">
        <v>1393</v>
      </c>
      <c r="I619">
        <v>250000</v>
      </c>
      <c r="J619">
        <v>250000</v>
      </c>
      <c r="K619" t="s">
        <v>1394</v>
      </c>
      <c r="L619" t="s">
        <v>1395</v>
      </c>
      <c r="M619">
        <v>129555</v>
      </c>
      <c r="N619">
        <v>129555</v>
      </c>
      <c r="O619" t="s">
        <v>1398</v>
      </c>
      <c r="P619" t="s">
        <v>1399</v>
      </c>
      <c r="Q619">
        <v>148989</v>
      </c>
      <c r="R619">
        <v>148989</v>
      </c>
      <c r="S619" t="s">
        <v>80</v>
      </c>
      <c r="T619" t="s">
        <v>81</v>
      </c>
      <c r="U619">
        <v>159825</v>
      </c>
      <c r="V619">
        <v>159825</v>
      </c>
      <c r="W619" t="s">
        <v>1396</v>
      </c>
      <c r="X619" t="s">
        <v>1397</v>
      </c>
      <c r="Z619" t="b">
        <f t="shared" si="45"/>
        <v>1</v>
      </c>
      <c r="AA619" t="b">
        <f t="shared" si="46"/>
        <v>1</v>
      </c>
      <c r="AB619" t="b">
        <f t="shared" si="47"/>
        <v>1</v>
      </c>
      <c r="AC619" t="b">
        <f t="shared" si="48"/>
        <v>1</v>
      </c>
      <c r="AD619" t="b">
        <f t="shared" si="49"/>
        <v>1</v>
      </c>
    </row>
    <row r="620" spans="1:30" x14ac:dyDescent="0.2">
      <c r="A620">
        <v>623</v>
      </c>
      <c r="B620" t="s">
        <v>700</v>
      </c>
      <c r="C620" t="s">
        <v>1356</v>
      </c>
      <c r="D620" t="s">
        <v>1391</v>
      </c>
      <c r="E620">
        <v>15216</v>
      </c>
      <c r="F620">
        <v>15216</v>
      </c>
      <c r="G620" t="s">
        <v>1392</v>
      </c>
      <c r="H620" t="s">
        <v>1393</v>
      </c>
      <c r="I620">
        <v>50000</v>
      </c>
      <c r="J620">
        <v>50000</v>
      </c>
      <c r="K620" t="s">
        <v>1394</v>
      </c>
      <c r="L620" t="s">
        <v>1395</v>
      </c>
      <c r="M620">
        <v>16296</v>
      </c>
      <c r="N620">
        <v>16296</v>
      </c>
      <c r="O620" t="s">
        <v>1398</v>
      </c>
      <c r="P620" t="s">
        <v>1399</v>
      </c>
      <c r="Q620">
        <v>18741</v>
      </c>
      <c r="R620">
        <v>18741</v>
      </c>
      <c r="S620" t="s">
        <v>80</v>
      </c>
      <c r="T620" t="s">
        <v>81</v>
      </c>
      <c r="U620">
        <v>20104</v>
      </c>
      <c r="V620">
        <v>20104</v>
      </c>
      <c r="W620" t="s">
        <v>1396</v>
      </c>
      <c r="X620" t="s">
        <v>1397</v>
      </c>
      <c r="Z620" t="b">
        <f t="shared" si="45"/>
        <v>1</v>
      </c>
      <c r="AA620" t="b">
        <f t="shared" si="46"/>
        <v>1</v>
      </c>
      <c r="AB620" t="b">
        <f t="shared" si="47"/>
        <v>1</v>
      </c>
      <c r="AC620" t="b">
        <f t="shared" si="48"/>
        <v>1</v>
      </c>
      <c r="AD620" t="b">
        <f t="shared" si="49"/>
        <v>1</v>
      </c>
    </row>
    <row r="621" spans="1:30" x14ac:dyDescent="0.2">
      <c r="A621">
        <v>624</v>
      </c>
      <c r="B621" t="s">
        <v>701</v>
      </c>
      <c r="C621" t="s">
        <v>1357</v>
      </c>
      <c r="D621" t="s">
        <v>1391</v>
      </c>
      <c r="E621">
        <v>365824</v>
      </c>
      <c r="F621">
        <v>365824</v>
      </c>
      <c r="G621" t="s">
        <v>1392</v>
      </c>
      <c r="H621" t="s">
        <v>1393</v>
      </c>
      <c r="I621">
        <v>500000</v>
      </c>
      <c r="J621">
        <v>500000</v>
      </c>
      <c r="K621" t="s">
        <v>1394</v>
      </c>
      <c r="L621" t="s">
        <v>1395</v>
      </c>
      <c r="M621">
        <v>391804</v>
      </c>
      <c r="N621">
        <v>391804</v>
      </c>
      <c r="O621" t="s">
        <v>1398</v>
      </c>
      <c r="P621" t="s">
        <v>1399</v>
      </c>
      <c r="Q621">
        <v>450575</v>
      </c>
      <c r="R621">
        <v>450575</v>
      </c>
      <c r="S621" t="s">
        <v>80</v>
      </c>
      <c r="T621" t="s">
        <v>81</v>
      </c>
      <c r="U621">
        <v>483347</v>
      </c>
      <c r="V621">
        <v>483347</v>
      </c>
      <c r="W621" t="s">
        <v>1396</v>
      </c>
      <c r="X621" t="s">
        <v>1397</v>
      </c>
      <c r="Z621" t="b">
        <f t="shared" si="45"/>
        <v>1</v>
      </c>
      <c r="AA621" t="b">
        <f t="shared" si="46"/>
        <v>1</v>
      </c>
      <c r="AB621" t="b">
        <f t="shared" si="47"/>
        <v>1</v>
      </c>
      <c r="AC621" t="b">
        <f t="shared" si="48"/>
        <v>1</v>
      </c>
      <c r="AD621" t="b">
        <f t="shared" si="49"/>
        <v>1</v>
      </c>
    </row>
    <row r="622" spans="1:30" x14ac:dyDescent="0.2">
      <c r="A622">
        <v>625</v>
      </c>
      <c r="B622" t="s">
        <v>702</v>
      </c>
      <c r="C622" t="s">
        <v>1358</v>
      </c>
      <c r="D622" t="s">
        <v>1391</v>
      </c>
      <c r="E622">
        <v>618235</v>
      </c>
      <c r="F622">
        <v>618235</v>
      </c>
      <c r="G622" t="s">
        <v>1392</v>
      </c>
      <c r="H622" t="s">
        <v>1393</v>
      </c>
      <c r="I622">
        <v>1500000</v>
      </c>
      <c r="J622">
        <v>1500000</v>
      </c>
      <c r="K622" t="s">
        <v>1394</v>
      </c>
      <c r="L622" t="s">
        <v>1395</v>
      </c>
      <c r="M622">
        <v>661512</v>
      </c>
      <c r="N622">
        <v>661512</v>
      </c>
      <c r="O622" t="s">
        <v>1398</v>
      </c>
      <c r="P622" t="s">
        <v>1399</v>
      </c>
      <c r="Q622">
        <v>760739</v>
      </c>
      <c r="R622">
        <v>760739</v>
      </c>
      <c r="S622" t="s">
        <v>80</v>
      </c>
      <c r="T622" t="s">
        <v>81</v>
      </c>
      <c r="U622">
        <v>1216071</v>
      </c>
      <c r="V622">
        <v>1216071</v>
      </c>
      <c r="W622" t="s">
        <v>1396</v>
      </c>
      <c r="X622" t="s">
        <v>1397</v>
      </c>
      <c r="Z622" t="b">
        <f t="shared" si="45"/>
        <v>1</v>
      </c>
      <c r="AA622" t="b">
        <f t="shared" si="46"/>
        <v>1</v>
      </c>
      <c r="AB622" t="b">
        <f t="shared" si="47"/>
        <v>1</v>
      </c>
      <c r="AC622" t="b">
        <f t="shared" si="48"/>
        <v>1</v>
      </c>
      <c r="AD622" t="b">
        <f t="shared" si="49"/>
        <v>1</v>
      </c>
    </row>
    <row r="623" spans="1:30" x14ac:dyDescent="0.2">
      <c r="A623">
        <v>626</v>
      </c>
      <c r="B623" t="s">
        <v>703</v>
      </c>
      <c r="C623" t="s">
        <v>1359</v>
      </c>
      <c r="D623" t="s">
        <v>1391</v>
      </c>
      <c r="E623">
        <v>424862</v>
      </c>
      <c r="F623">
        <v>424862</v>
      </c>
      <c r="G623" t="s">
        <v>1392</v>
      </c>
      <c r="H623" t="s">
        <v>1393</v>
      </c>
      <c r="I623">
        <v>1800000</v>
      </c>
      <c r="J623">
        <v>1800000</v>
      </c>
      <c r="K623" t="s">
        <v>1394</v>
      </c>
      <c r="L623" t="s">
        <v>1395</v>
      </c>
      <c r="M623">
        <v>455035</v>
      </c>
      <c r="N623">
        <v>455035</v>
      </c>
      <c r="O623" t="s">
        <v>1398</v>
      </c>
      <c r="P623" t="s">
        <v>1399</v>
      </c>
      <c r="Q623">
        <v>523290</v>
      </c>
      <c r="R623">
        <v>523290</v>
      </c>
      <c r="S623" t="s">
        <v>80</v>
      </c>
      <c r="T623" t="s">
        <v>81</v>
      </c>
      <c r="W623" t="s">
        <v>1396</v>
      </c>
      <c r="X623" t="s">
        <v>1397</v>
      </c>
      <c r="Z623" t="b">
        <f t="shared" si="45"/>
        <v>1</v>
      </c>
      <c r="AA623" t="b">
        <f t="shared" si="46"/>
        <v>1</v>
      </c>
      <c r="AB623" t="b">
        <f t="shared" si="47"/>
        <v>1</v>
      </c>
      <c r="AC623" t="b">
        <f t="shared" si="48"/>
        <v>1</v>
      </c>
      <c r="AD623" t="b">
        <f t="shared" si="49"/>
        <v>1</v>
      </c>
    </row>
    <row r="624" spans="1:30" x14ac:dyDescent="0.2">
      <c r="A624">
        <v>627</v>
      </c>
      <c r="B624" t="s">
        <v>704</v>
      </c>
      <c r="C624" t="s">
        <v>1360</v>
      </c>
      <c r="D624" t="s">
        <v>1391</v>
      </c>
      <c r="E624">
        <v>883193</v>
      </c>
      <c r="F624">
        <v>883193</v>
      </c>
      <c r="G624" t="s">
        <v>1392</v>
      </c>
      <c r="H624" t="s">
        <v>1393</v>
      </c>
      <c r="I624">
        <v>3500000</v>
      </c>
      <c r="J624">
        <v>3500000</v>
      </c>
      <c r="K624" t="s">
        <v>1394</v>
      </c>
      <c r="L624" t="s">
        <v>1395</v>
      </c>
      <c r="M624">
        <v>945017</v>
      </c>
      <c r="N624">
        <v>945017</v>
      </c>
      <c r="O624" t="s">
        <v>1398</v>
      </c>
      <c r="P624" t="s">
        <v>1399</v>
      </c>
      <c r="Q624">
        <v>1086769</v>
      </c>
      <c r="R624">
        <v>1086769</v>
      </c>
      <c r="S624" t="s">
        <v>80</v>
      </c>
      <c r="T624" t="s">
        <v>81</v>
      </c>
      <c r="W624" t="s">
        <v>1396</v>
      </c>
      <c r="X624" t="s">
        <v>1397</v>
      </c>
      <c r="Z624" t="b">
        <f t="shared" si="45"/>
        <v>1</v>
      </c>
      <c r="AA624" t="b">
        <f t="shared" si="46"/>
        <v>1</v>
      </c>
      <c r="AB624" t="b">
        <f t="shared" si="47"/>
        <v>1</v>
      </c>
      <c r="AC624" t="b">
        <f t="shared" si="48"/>
        <v>1</v>
      </c>
      <c r="AD624" t="b">
        <f t="shared" si="49"/>
        <v>1</v>
      </c>
    </row>
    <row r="625" spans="1:30" x14ac:dyDescent="0.2">
      <c r="A625">
        <v>628</v>
      </c>
      <c r="B625" t="s">
        <v>705</v>
      </c>
      <c r="C625" t="s">
        <v>1361</v>
      </c>
      <c r="D625" t="s">
        <v>1391</v>
      </c>
      <c r="E625">
        <v>153916</v>
      </c>
      <c r="F625">
        <v>153916</v>
      </c>
      <c r="G625" t="s">
        <v>1392</v>
      </c>
      <c r="H625" t="s">
        <v>1393</v>
      </c>
      <c r="I625">
        <v>400000</v>
      </c>
      <c r="J625">
        <v>400000</v>
      </c>
      <c r="K625" t="s">
        <v>1394</v>
      </c>
      <c r="L625" t="s">
        <v>1395</v>
      </c>
      <c r="M625">
        <v>164847</v>
      </c>
      <c r="N625">
        <v>164847</v>
      </c>
      <c r="O625" t="s">
        <v>1398</v>
      </c>
      <c r="P625" t="s">
        <v>1399</v>
      </c>
      <c r="Q625">
        <v>189574</v>
      </c>
      <c r="R625">
        <v>189574</v>
      </c>
      <c r="S625" t="s">
        <v>80</v>
      </c>
      <c r="T625" t="s">
        <v>81</v>
      </c>
      <c r="U625">
        <v>203362</v>
      </c>
      <c r="V625">
        <v>203362</v>
      </c>
      <c r="W625" t="s">
        <v>1396</v>
      </c>
      <c r="X625" t="s">
        <v>1397</v>
      </c>
      <c r="Z625" t="b">
        <f t="shared" si="45"/>
        <v>1</v>
      </c>
      <c r="AA625" t="b">
        <f t="shared" si="46"/>
        <v>1</v>
      </c>
      <c r="AB625" t="b">
        <f t="shared" si="47"/>
        <v>1</v>
      </c>
      <c r="AC625" t="b">
        <f t="shared" si="48"/>
        <v>1</v>
      </c>
      <c r="AD625" t="b">
        <f t="shared" si="49"/>
        <v>1</v>
      </c>
    </row>
    <row r="626" spans="1:30" x14ac:dyDescent="0.2">
      <c r="A626">
        <v>629</v>
      </c>
      <c r="B626" t="s">
        <v>706</v>
      </c>
      <c r="C626" t="s">
        <v>1361</v>
      </c>
      <c r="D626" t="s">
        <v>1391</v>
      </c>
      <c r="E626">
        <v>353277</v>
      </c>
      <c r="F626">
        <v>353277</v>
      </c>
      <c r="G626" t="s">
        <v>1392</v>
      </c>
      <c r="H626" t="s">
        <v>1393</v>
      </c>
      <c r="I626">
        <v>950000</v>
      </c>
      <c r="J626">
        <v>950000</v>
      </c>
      <c r="K626" t="s">
        <v>1394</v>
      </c>
      <c r="L626" t="s">
        <v>1395</v>
      </c>
      <c r="M626">
        <v>378007</v>
      </c>
      <c r="N626">
        <v>378007</v>
      </c>
      <c r="O626" t="s">
        <v>1398</v>
      </c>
      <c r="P626" t="s">
        <v>1399</v>
      </c>
      <c r="Q626">
        <v>434708</v>
      </c>
      <c r="R626">
        <v>434708</v>
      </c>
      <c r="S626" t="s">
        <v>80</v>
      </c>
      <c r="T626" t="s">
        <v>81</v>
      </c>
      <c r="U626">
        <v>466326</v>
      </c>
      <c r="V626">
        <v>466326</v>
      </c>
      <c r="W626" t="s">
        <v>1396</v>
      </c>
      <c r="X626" t="s">
        <v>1397</v>
      </c>
      <c r="Z626" t="b">
        <f t="shared" si="45"/>
        <v>1</v>
      </c>
      <c r="AA626" t="b">
        <f t="shared" si="46"/>
        <v>1</v>
      </c>
      <c r="AB626" t="b">
        <f t="shared" si="47"/>
        <v>1</v>
      </c>
      <c r="AC626" t="b">
        <f t="shared" si="48"/>
        <v>1</v>
      </c>
      <c r="AD626" t="b">
        <f t="shared" si="49"/>
        <v>1</v>
      </c>
    </row>
    <row r="627" spans="1:30" x14ac:dyDescent="0.2">
      <c r="A627">
        <v>630</v>
      </c>
      <c r="B627" t="s">
        <v>707</v>
      </c>
      <c r="C627" t="s">
        <v>1362</v>
      </c>
      <c r="D627" t="s">
        <v>1391</v>
      </c>
      <c r="E627">
        <v>127144</v>
      </c>
      <c r="F627">
        <v>127144</v>
      </c>
      <c r="G627" t="s">
        <v>1392</v>
      </c>
      <c r="H627" t="s">
        <v>1393</v>
      </c>
      <c r="I627">
        <v>500000</v>
      </c>
      <c r="J627">
        <v>500000</v>
      </c>
      <c r="K627" t="s">
        <v>1394</v>
      </c>
      <c r="L627" t="s">
        <v>1395</v>
      </c>
      <c r="M627">
        <v>136173</v>
      </c>
      <c r="N627">
        <v>136173</v>
      </c>
      <c r="O627" t="s">
        <v>1398</v>
      </c>
      <c r="P627" t="s">
        <v>1399</v>
      </c>
      <c r="Q627">
        <v>156599</v>
      </c>
      <c r="R627">
        <v>156599</v>
      </c>
      <c r="S627" t="s">
        <v>80</v>
      </c>
      <c r="T627" t="s">
        <v>81</v>
      </c>
      <c r="U627">
        <v>167989</v>
      </c>
      <c r="V627">
        <v>167989</v>
      </c>
      <c r="W627" t="s">
        <v>1396</v>
      </c>
      <c r="X627" t="s">
        <v>1397</v>
      </c>
      <c r="Z627" t="b">
        <f t="shared" si="45"/>
        <v>1</v>
      </c>
      <c r="AA627" t="b">
        <f t="shared" si="46"/>
        <v>1</v>
      </c>
      <c r="AB627" t="b">
        <f t="shared" si="47"/>
        <v>1</v>
      </c>
      <c r="AC627" t="b">
        <f t="shared" si="48"/>
        <v>1</v>
      </c>
      <c r="AD627" t="b">
        <f t="shared" si="49"/>
        <v>1</v>
      </c>
    </row>
    <row r="628" spans="1:30" x14ac:dyDescent="0.2">
      <c r="A628">
        <v>631</v>
      </c>
      <c r="B628" t="s">
        <v>708</v>
      </c>
      <c r="C628" t="s">
        <v>1363</v>
      </c>
      <c r="D628" t="s">
        <v>1391</v>
      </c>
      <c r="E628">
        <v>1772122</v>
      </c>
      <c r="F628">
        <v>1772122</v>
      </c>
      <c r="G628" t="s">
        <v>1392</v>
      </c>
      <c r="H628" t="s">
        <v>1393</v>
      </c>
      <c r="I628">
        <v>4500000</v>
      </c>
      <c r="J628">
        <v>4500000</v>
      </c>
      <c r="K628" t="s">
        <v>1394</v>
      </c>
      <c r="L628" t="s">
        <v>1395</v>
      </c>
      <c r="M628">
        <v>1897975</v>
      </c>
      <c r="N628">
        <v>1897975</v>
      </c>
      <c r="O628" t="s">
        <v>1398</v>
      </c>
      <c r="P628" t="s">
        <v>1399</v>
      </c>
      <c r="Q628">
        <v>2182671</v>
      </c>
      <c r="R628">
        <v>2182671</v>
      </c>
      <c r="S628" t="s">
        <v>80</v>
      </c>
      <c r="T628" t="s">
        <v>81</v>
      </c>
      <c r="U628">
        <v>2341427</v>
      </c>
      <c r="V628">
        <v>2341427</v>
      </c>
      <c r="W628" t="s">
        <v>1396</v>
      </c>
      <c r="X628" t="s">
        <v>1397</v>
      </c>
      <c r="Z628" t="b">
        <f t="shared" si="45"/>
        <v>1</v>
      </c>
      <c r="AA628" t="b">
        <f t="shared" si="46"/>
        <v>1</v>
      </c>
      <c r="AB628" t="b">
        <f t="shared" si="47"/>
        <v>1</v>
      </c>
      <c r="AC628" t="b">
        <f t="shared" si="48"/>
        <v>1</v>
      </c>
      <c r="AD628" t="b">
        <f t="shared" si="49"/>
        <v>1</v>
      </c>
    </row>
    <row r="629" spans="1:30" x14ac:dyDescent="0.2">
      <c r="A629">
        <v>632</v>
      </c>
      <c r="B629" t="s">
        <v>709</v>
      </c>
      <c r="C629" t="s">
        <v>1364</v>
      </c>
      <c r="D629" t="s">
        <v>1391</v>
      </c>
      <c r="E629">
        <v>186130</v>
      </c>
      <c r="F629">
        <v>186130</v>
      </c>
      <c r="G629" t="s">
        <v>1392</v>
      </c>
      <c r="H629" t="s">
        <v>1393</v>
      </c>
      <c r="I629">
        <v>300000</v>
      </c>
      <c r="J629">
        <v>300000</v>
      </c>
      <c r="K629" t="s">
        <v>1394</v>
      </c>
      <c r="L629" t="s">
        <v>1395</v>
      </c>
      <c r="M629">
        <v>199349</v>
      </c>
      <c r="N629">
        <v>199349</v>
      </c>
      <c r="O629" t="s">
        <v>1398</v>
      </c>
      <c r="P629" t="s">
        <v>1399</v>
      </c>
      <c r="Q629">
        <v>229251</v>
      </c>
      <c r="R629">
        <v>229251</v>
      </c>
      <c r="S629" t="s">
        <v>80</v>
      </c>
      <c r="T629" t="s">
        <v>81</v>
      </c>
      <c r="U629">
        <v>245926</v>
      </c>
      <c r="V629">
        <v>245926</v>
      </c>
      <c r="W629" t="s">
        <v>1396</v>
      </c>
      <c r="X629" t="s">
        <v>1397</v>
      </c>
      <c r="Z629" t="b">
        <f t="shared" si="45"/>
        <v>1</v>
      </c>
      <c r="AA629" t="b">
        <f t="shared" si="46"/>
        <v>1</v>
      </c>
      <c r="AB629" t="b">
        <f t="shared" si="47"/>
        <v>1</v>
      </c>
      <c r="AC629" t="b">
        <f t="shared" si="48"/>
        <v>1</v>
      </c>
      <c r="AD629" t="b">
        <f t="shared" si="49"/>
        <v>1</v>
      </c>
    </row>
    <row r="630" spans="1:30" x14ac:dyDescent="0.2">
      <c r="A630">
        <v>633</v>
      </c>
      <c r="B630" t="s">
        <v>710</v>
      </c>
      <c r="C630" t="s">
        <v>1365</v>
      </c>
      <c r="D630" t="s">
        <v>1391</v>
      </c>
      <c r="E630">
        <v>428844</v>
      </c>
      <c r="F630">
        <v>428844</v>
      </c>
      <c r="G630" t="s">
        <v>1392</v>
      </c>
      <c r="H630" t="s">
        <v>1393</v>
      </c>
      <c r="I630">
        <v>450000</v>
      </c>
      <c r="J630">
        <v>450000</v>
      </c>
      <c r="K630" t="s">
        <v>1394</v>
      </c>
      <c r="L630" t="s">
        <v>1395</v>
      </c>
      <c r="M630">
        <v>459300</v>
      </c>
      <c r="N630">
        <v>459300</v>
      </c>
      <c r="O630" t="s">
        <v>1398</v>
      </c>
      <c r="P630" t="s">
        <v>1399</v>
      </c>
      <c r="Q630">
        <v>528195</v>
      </c>
      <c r="R630">
        <v>528195</v>
      </c>
      <c r="S630" t="s">
        <v>80</v>
      </c>
      <c r="T630" t="s">
        <v>81</v>
      </c>
      <c r="U630">
        <v>566613</v>
      </c>
      <c r="V630">
        <v>566613</v>
      </c>
      <c r="W630" t="s">
        <v>1396</v>
      </c>
      <c r="X630" t="s">
        <v>1397</v>
      </c>
      <c r="Z630" t="b">
        <f t="shared" si="45"/>
        <v>1</v>
      </c>
      <c r="AA630" t="b">
        <f t="shared" si="46"/>
        <v>1</v>
      </c>
      <c r="AB630" t="b">
        <f t="shared" si="47"/>
        <v>1</v>
      </c>
      <c r="AC630" t="b">
        <f t="shared" si="48"/>
        <v>1</v>
      </c>
      <c r="AD630" t="b">
        <f t="shared" si="49"/>
        <v>1</v>
      </c>
    </row>
    <row r="631" spans="1:30" x14ac:dyDescent="0.2">
      <c r="A631">
        <v>634</v>
      </c>
      <c r="B631" t="s">
        <v>711</v>
      </c>
      <c r="C631" t="s">
        <v>1366</v>
      </c>
      <c r="D631" t="s">
        <v>1391</v>
      </c>
      <c r="E631">
        <v>317384</v>
      </c>
      <c r="F631">
        <v>317384</v>
      </c>
      <c r="G631" t="s">
        <v>1392</v>
      </c>
      <c r="H631" t="s">
        <v>1393</v>
      </c>
      <c r="I631">
        <v>430000</v>
      </c>
      <c r="J631">
        <v>430000</v>
      </c>
      <c r="K631" t="s">
        <v>1394</v>
      </c>
      <c r="L631" t="s">
        <v>1395</v>
      </c>
      <c r="M631">
        <v>339925</v>
      </c>
      <c r="N631">
        <v>339925</v>
      </c>
      <c r="O631" t="s">
        <v>1398</v>
      </c>
      <c r="P631" t="s">
        <v>1399</v>
      </c>
      <c r="Q631">
        <v>390913</v>
      </c>
      <c r="R631">
        <v>390913</v>
      </c>
      <c r="S631" t="s">
        <v>80</v>
      </c>
      <c r="T631" t="s">
        <v>81</v>
      </c>
      <c r="U631">
        <v>419346</v>
      </c>
      <c r="V631">
        <v>419346</v>
      </c>
      <c r="W631" t="s">
        <v>1396</v>
      </c>
      <c r="X631" t="s">
        <v>1397</v>
      </c>
      <c r="Z631" t="b">
        <f t="shared" si="45"/>
        <v>1</v>
      </c>
      <c r="AA631" t="b">
        <f t="shared" si="46"/>
        <v>1</v>
      </c>
      <c r="AB631" t="b">
        <f t="shared" si="47"/>
        <v>1</v>
      </c>
      <c r="AC631" t="b">
        <f t="shared" si="48"/>
        <v>1</v>
      </c>
      <c r="AD631" t="b">
        <f t="shared" si="49"/>
        <v>1</v>
      </c>
    </row>
    <row r="632" spans="1:30" x14ac:dyDescent="0.2">
      <c r="A632">
        <v>635</v>
      </c>
      <c r="B632" t="s">
        <v>712</v>
      </c>
      <c r="C632" t="s">
        <v>1367</v>
      </c>
      <c r="D632" t="s">
        <v>1391</v>
      </c>
      <c r="E632">
        <v>408479</v>
      </c>
      <c r="F632">
        <v>408479</v>
      </c>
      <c r="G632" t="s">
        <v>1392</v>
      </c>
      <c r="H632" t="s">
        <v>1393</v>
      </c>
      <c r="I632">
        <v>750000</v>
      </c>
      <c r="J632">
        <v>750000</v>
      </c>
      <c r="K632" t="s">
        <v>1394</v>
      </c>
      <c r="L632" t="s">
        <v>1395</v>
      </c>
      <c r="M632">
        <v>437488</v>
      </c>
      <c r="N632">
        <v>437488</v>
      </c>
      <c r="O632" t="s">
        <v>1398</v>
      </c>
      <c r="P632" t="s">
        <v>1399</v>
      </c>
      <c r="Q632">
        <v>503111</v>
      </c>
      <c r="R632">
        <v>503111</v>
      </c>
      <c r="S632" t="s">
        <v>80</v>
      </c>
      <c r="T632" t="s">
        <v>81</v>
      </c>
      <c r="U632">
        <v>539705</v>
      </c>
      <c r="V632">
        <v>539705</v>
      </c>
      <c r="W632" t="s">
        <v>1396</v>
      </c>
      <c r="X632" t="s">
        <v>1397</v>
      </c>
      <c r="Z632" t="b">
        <f t="shared" si="45"/>
        <v>1</v>
      </c>
      <c r="AA632" t="b">
        <f t="shared" si="46"/>
        <v>1</v>
      </c>
      <c r="AB632" t="b">
        <f t="shared" si="47"/>
        <v>1</v>
      </c>
      <c r="AC632" t="b">
        <f t="shared" si="48"/>
        <v>1</v>
      </c>
      <c r="AD632" t="b">
        <f t="shared" si="49"/>
        <v>1</v>
      </c>
    </row>
    <row r="633" spans="1:30" x14ac:dyDescent="0.2">
      <c r="A633">
        <v>636</v>
      </c>
      <c r="B633" t="s">
        <v>713</v>
      </c>
      <c r="C633" t="s">
        <v>1368</v>
      </c>
      <c r="D633" t="s">
        <v>1391</v>
      </c>
      <c r="E633">
        <v>418249</v>
      </c>
      <c r="F633">
        <v>418249</v>
      </c>
      <c r="G633" t="s">
        <v>1392</v>
      </c>
      <c r="H633" t="s">
        <v>1393</v>
      </c>
      <c r="I633">
        <v>950000</v>
      </c>
      <c r="J633">
        <v>950000</v>
      </c>
      <c r="K633" t="s">
        <v>1394</v>
      </c>
      <c r="L633" t="s">
        <v>1395</v>
      </c>
      <c r="M633">
        <v>447952</v>
      </c>
      <c r="N633">
        <v>447952</v>
      </c>
      <c r="O633" t="s">
        <v>1398</v>
      </c>
      <c r="P633" t="s">
        <v>1399</v>
      </c>
      <c r="Q633">
        <v>515145</v>
      </c>
      <c r="R633">
        <v>515145</v>
      </c>
      <c r="S633" t="s">
        <v>80</v>
      </c>
      <c r="T633" t="s">
        <v>81</v>
      </c>
      <c r="U633">
        <v>552614</v>
      </c>
      <c r="V633">
        <v>552614</v>
      </c>
      <c r="W633" t="s">
        <v>1396</v>
      </c>
      <c r="X633" t="s">
        <v>1397</v>
      </c>
      <c r="Z633" t="b">
        <f t="shared" si="45"/>
        <v>1</v>
      </c>
      <c r="AA633" t="b">
        <f t="shared" si="46"/>
        <v>1</v>
      </c>
      <c r="AB633" t="b">
        <f t="shared" si="47"/>
        <v>1</v>
      </c>
      <c r="AC633" t="b">
        <f t="shared" si="48"/>
        <v>1</v>
      </c>
      <c r="AD633" t="b">
        <f t="shared" si="49"/>
        <v>1</v>
      </c>
    </row>
    <row r="634" spans="1:30" x14ac:dyDescent="0.2">
      <c r="A634">
        <v>637</v>
      </c>
      <c r="B634" t="s">
        <v>714</v>
      </c>
      <c r="C634" t="s">
        <v>1369</v>
      </c>
      <c r="D634" t="s">
        <v>1391</v>
      </c>
      <c r="E634">
        <v>647260</v>
      </c>
      <c r="F634">
        <v>647260</v>
      </c>
      <c r="G634" t="s">
        <v>1392</v>
      </c>
      <c r="H634" t="s">
        <v>1393</v>
      </c>
      <c r="I634">
        <v>1500000</v>
      </c>
      <c r="J634">
        <v>1500000</v>
      </c>
      <c r="K634" t="s">
        <v>1394</v>
      </c>
      <c r="L634" t="s">
        <v>1395</v>
      </c>
      <c r="M634">
        <v>693227</v>
      </c>
      <c r="N634">
        <v>693227</v>
      </c>
      <c r="O634" t="s">
        <v>1398</v>
      </c>
      <c r="P634" t="s">
        <v>1399</v>
      </c>
      <c r="Q634">
        <v>797211</v>
      </c>
      <c r="R634">
        <v>797211</v>
      </c>
      <c r="S634" t="s">
        <v>80</v>
      </c>
      <c r="T634" t="s">
        <v>81</v>
      </c>
      <c r="U634">
        <v>855196</v>
      </c>
      <c r="V634">
        <v>855196</v>
      </c>
      <c r="W634" t="s">
        <v>1396</v>
      </c>
      <c r="X634" t="s">
        <v>1397</v>
      </c>
      <c r="Z634" t="b">
        <f t="shared" si="45"/>
        <v>1</v>
      </c>
      <c r="AA634" t="b">
        <f t="shared" si="46"/>
        <v>1</v>
      </c>
      <c r="AB634" t="b">
        <f t="shared" si="47"/>
        <v>1</v>
      </c>
      <c r="AC634" t="b">
        <f t="shared" si="48"/>
        <v>1</v>
      </c>
      <c r="AD634" t="b">
        <f t="shared" si="49"/>
        <v>1</v>
      </c>
    </row>
    <row r="635" spans="1:30" x14ac:dyDescent="0.2">
      <c r="A635">
        <v>638</v>
      </c>
      <c r="B635" t="s">
        <v>715</v>
      </c>
      <c r="C635" t="s">
        <v>1370</v>
      </c>
      <c r="D635" t="s">
        <v>1391</v>
      </c>
      <c r="E635">
        <v>1199406</v>
      </c>
      <c r="F635">
        <v>1199406</v>
      </c>
      <c r="G635" t="s">
        <v>1392</v>
      </c>
      <c r="H635" t="s">
        <v>1393</v>
      </c>
      <c r="I635">
        <v>3500000</v>
      </c>
      <c r="J635">
        <v>3500000</v>
      </c>
      <c r="K635" t="s">
        <v>1394</v>
      </c>
      <c r="L635" t="s">
        <v>1395</v>
      </c>
      <c r="M635">
        <v>1284585</v>
      </c>
      <c r="N635">
        <v>1284585</v>
      </c>
      <c r="O635" t="s">
        <v>1398</v>
      </c>
      <c r="P635" t="s">
        <v>1399</v>
      </c>
      <c r="Q635">
        <v>1477273</v>
      </c>
      <c r="R635">
        <v>1477273</v>
      </c>
      <c r="S635" t="s">
        <v>80</v>
      </c>
      <c r="T635" t="s">
        <v>81</v>
      </c>
      <c r="W635" t="s">
        <v>1396</v>
      </c>
      <c r="X635" t="s">
        <v>1397</v>
      </c>
      <c r="Z635" t="b">
        <f t="shared" si="45"/>
        <v>1</v>
      </c>
      <c r="AA635" t="b">
        <f t="shared" si="46"/>
        <v>1</v>
      </c>
      <c r="AB635" t="b">
        <f t="shared" si="47"/>
        <v>1</v>
      </c>
      <c r="AC635" t="b">
        <f t="shared" si="48"/>
        <v>1</v>
      </c>
      <c r="AD635" t="b">
        <f t="shared" si="49"/>
        <v>1</v>
      </c>
    </row>
    <row r="636" spans="1:30" x14ac:dyDescent="0.2">
      <c r="A636">
        <v>639</v>
      </c>
      <c r="B636" t="s">
        <v>716</v>
      </c>
      <c r="C636" t="s">
        <v>1371</v>
      </c>
      <c r="D636" t="s">
        <v>1391</v>
      </c>
      <c r="E636">
        <v>3002857</v>
      </c>
      <c r="F636">
        <v>3002857</v>
      </c>
      <c r="G636" t="s">
        <v>1392</v>
      </c>
      <c r="H636" t="s">
        <v>1393</v>
      </c>
      <c r="I636">
        <v>4500000</v>
      </c>
      <c r="J636">
        <v>4500000</v>
      </c>
      <c r="K636" t="s">
        <v>1394</v>
      </c>
      <c r="L636" t="s">
        <v>1395</v>
      </c>
      <c r="M636">
        <v>3213057</v>
      </c>
      <c r="N636">
        <v>3213057</v>
      </c>
      <c r="O636" t="s">
        <v>1398</v>
      </c>
      <c r="P636" t="s">
        <v>1399</v>
      </c>
      <c r="Q636">
        <v>3695016</v>
      </c>
      <c r="R636">
        <v>3695016</v>
      </c>
      <c r="S636" t="s">
        <v>80</v>
      </c>
      <c r="T636" t="s">
        <v>81</v>
      </c>
      <c r="U636">
        <v>2963771</v>
      </c>
      <c r="V636">
        <v>2963771</v>
      </c>
      <c r="W636" t="s">
        <v>1396</v>
      </c>
      <c r="X636" t="s">
        <v>1397</v>
      </c>
      <c r="Z636" t="b">
        <f t="shared" si="45"/>
        <v>1</v>
      </c>
      <c r="AA636" t="b">
        <f t="shared" si="46"/>
        <v>1</v>
      </c>
      <c r="AB636" t="b">
        <f t="shared" si="47"/>
        <v>1</v>
      </c>
      <c r="AC636" t="b">
        <f t="shared" si="48"/>
        <v>1</v>
      </c>
      <c r="AD636" t="b">
        <f t="shared" si="49"/>
        <v>1</v>
      </c>
    </row>
    <row r="637" spans="1:30" x14ac:dyDescent="0.2">
      <c r="A637">
        <v>640</v>
      </c>
      <c r="B637" t="s">
        <v>717</v>
      </c>
      <c r="C637" t="s">
        <v>1372</v>
      </c>
      <c r="D637" t="s">
        <v>1391</v>
      </c>
      <c r="E637">
        <v>529916</v>
      </c>
      <c r="F637">
        <v>529916</v>
      </c>
      <c r="G637" t="s">
        <v>1392</v>
      </c>
      <c r="H637" t="s">
        <v>1393</v>
      </c>
      <c r="I637">
        <v>150000</v>
      </c>
      <c r="J637">
        <v>150000</v>
      </c>
      <c r="K637" t="s">
        <v>1394</v>
      </c>
      <c r="L637" t="s">
        <v>1395</v>
      </c>
      <c r="M637">
        <v>567010</v>
      </c>
      <c r="N637">
        <v>567010</v>
      </c>
      <c r="O637" t="s">
        <v>1398</v>
      </c>
      <c r="P637" t="s">
        <v>1399</v>
      </c>
      <c r="Q637">
        <v>652062</v>
      </c>
      <c r="R637">
        <v>652062</v>
      </c>
      <c r="S637" t="s">
        <v>80</v>
      </c>
      <c r="T637" t="s">
        <v>81</v>
      </c>
      <c r="U637">
        <v>699489</v>
      </c>
      <c r="V637">
        <v>699489</v>
      </c>
      <c r="W637" t="s">
        <v>1396</v>
      </c>
      <c r="X637" t="s">
        <v>1397</v>
      </c>
      <c r="Z637" t="b">
        <f t="shared" si="45"/>
        <v>1</v>
      </c>
      <c r="AA637" t="b">
        <f t="shared" si="46"/>
        <v>1</v>
      </c>
      <c r="AB637" t="b">
        <f t="shared" si="47"/>
        <v>1</v>
      </c>
      <c r="AC637" t="b">
        <f t="shared" si="48"/>
        <v>1</v>
      </c>
      <c r="AD637" t="b">
        <f t="shared" si="49"/>
        <v>1</v>
      </c>
    </row>
    <row r="638" spans="1:30" x14ac:dyDescent="0.2">
      <c r="A638">
        <v>641</v>
      </c>
      <c r="B638" t="s">
        <v>718</v>
      </c>
      <c r="C638" t="s">
        <v>1373</v>
      </c>
      <c r="D638" t="s">
        <v>1391</v>
      </c>
      <c r="E638">
        <v>406269</v>
      </c>
      <c r="F638">
        <v>406269</v>
      </c>
      <c r="G638" t="s">
        <v>1392</v>
      </c>
      <c r="H638" t="s">
        <v>1393</v>
      </c>
      <c r="I638">
        <v>170000</v>
      </c>
      <c r="J638">
        <v>170000</v>
      </c>
      <c r="K638" t="s">
        <v>1394</v>
      </c>
      <c r="L638" t="s">
        <v>1395</v>
      </c>
      <c r="M638">
        <v>434708</v>
      </c>
      <c r="N638">
        <v>434708</v>
      </c>
      <c r="O638" t="s">
        <v>1398</v>
      </c>
      <c r="P638" t="s">
        <v>1399</v>
      </c>
      <c r="Q638">
        <v>499914</v>
      </c>
      <c r="R638">
        <v>499914</v>
      </c>
      <c r="S638" t="s">
        <v>80</v>
      </c>
      <c r="T638" t="s">
        <v>81</v>
      </c>
      <c r="U638">
        <v>536275</v>
      </c>
      <c r="V638">
        <v>536275</v>
      </c>
      <c r="W638" t="s">
        <v>1396</v>
      </c>
      <c r="X638" t="s">
        <v>1397</v>
      </c>
      <c r="Z638" t="b">
        <f t="shared" si="45"/>
        <v>1</v>
      </c>
      <c r="AA638" t="b">
        <f t="shared" si="46"/>
        <v>1</v>
      </c>
      <c r="AB638" t="b">
        <f t="shared" si="47"/>
        <v>1</v>
      </c>
      <c r="AC638" t="b">
        <f t="shared" si="48"/>
        <v>1</v>
      </c>
      <c r="AD638" t="b">
        <f t="shared" si="49"/>
        <v>1</v>
      </c>
    </row>
    <row r="639" spans="1:30" x14ac:dyDescent="0.2">
      <c r="A639">
        <v>642</v>
      </c>
      <c r="B639" t="s">
        <v>719</v>
      </c>
      <c r="C639" t="s">
        <v>1374</v>
      </c>
      <c r="D639" t="s">
        <v>1391</v>
      </c>
      <c r="E639">
        <v>600571</v>
      </c>
      <c r="F639">
        <v>600571</v>
      </c>
      <c r="G639" t="s">
        <v>1392</v>
      </c>
      <c r="H639" t="s">
        <v>1393</v>
      </c>
      <c r="I639">
        <v>200000</v>
      </c>
      <c r="J639">
        <v>200000</v>
      </c>
      <c r="K639" t="s">
        <v>1394</v>
      </c>
      <c r="L639" t="s">
        <v>1395</v>
      </c>
      <c r="M639">
        <v>642611</v>
      </c>
      <c r="N639">
        <v>642611</v>
      </c>
      <c r="O639" t="s">
        <v>1398</v>
      </c>
      <c r="P639" t="s">
        <v>1399</v>
      </c>
      <c r="Q639">
        <v>739002</v>
      </c>
      <c r="R639">
        <v>739002</v>
      </c>
      <c r="S639" t="s">
        <v>80</v>
      </c>
      <c r="T639" t="s">
        <v>81</v>
      </c>
      <c r="U639">
        <v>792753</v>
      </c>
      <c r="V639">
        <v>792753</v>
      </c>
      <c r="W639" t="s">
        <v>1396</v>
      </c>
      <c r="X639" t="s">
        <v>1397</v>
      </c>
      <c r="Z639" t="b">
        <f t="shared" si="45"/>
        <v>1</v>
      </c>
      <c r="AA639" t="b">
        <f t="shared" si="46"/>
        <v>1</v>
      </c>
      <c r="AB639" t="b">
        <f t="shared" si="47"/>
        <v>1</v>
      </c>
      <c r="AC639" t="b">
        <f t="shared" si="48"/>
        <v>1</v>
      </c>
      <c r="AD639" t="b">
        <f t="shared" si="49"/>
        <v>1</v>
      </c>
    </row>
    <row r="640" spans="1:30" x14ac:dyDescent="0.2">
      <c r="A640">
        <v>643</v>
      </c>
      <c r="B640" t="s">
        <v>720</v>
      </c>
      <c r="C640" t="s">
        <v>1375</v>
      </c>
      <c r="D640" t="s">
        <v>1391</v>
      </c>
      <c r="E640">
        <v>697723</v>
      </c>
      <c r="F640">
        <v>697723</v>
      </c>
      <c r="G640" t="s">
        <v>1392</v>
      </c>
      <c r="H640" t="s">
        <v>1393</v>
      </c>
      <c r="I640">
        <v>250000</v>
      </c>
      <c r="J640">
        <v>250000</v>
      </c>
      <c r="K640" t="s">
        <v>1394</v>
      </c>
      <c r="L640" t="s">
        <v>1395</v>
      </c>
      <c r="M640">
        <v>746563</v>
      </c>
      <c r="N640">
        <v>746563</v>
      </c>
      <c r="O640" t="s">
        <v>1398</v>
      </c>
      <c r="P640" t="s">
        <v>1399</v>
      </c>
      <c r="Q640">
        <v>858548</v>
      </c>
      <c r="R640">
        <v>858548</v>
      </c>
      <c r="S640" t="s">
        <v>80</v>
      </c>
      <c r="T640" t="s">
        <v>81</v>
      </c>
      <c r="U640">
        <v>920994</v>
      </c>
      <c r="V640">
        <v>920994</v>
      </c>
      <c r="W640" t="s">
        <v>1396</v>
      </c>
      <c r="X640" t="s">
        <v>1397</v>
      </c>
      <c r="Z640" t="b">
        <f t="shared" si="45"/>
        <v>1</v>
      </c>
      <c r="AA640" t="b">
        <f t="shared" si="46"/>
        <v>1</v>
      </c>
      <c r="AB640" t="b">
        <f t="shared" si="47"/>
        <v>1</v>
      </c>
      <c r="AC640" t="b">
        <f t="shared" si="48"/>
        <v>1</v>
      </c>
      <c r="AD640" t="b">
        <f t="shared" si="49"/>
        <v>1</v>
      </c>
    </row>
    <row r="641" spans="1:30" x14ac:dyDescent="0.2">
      <c r="A641">
        <v>644</v>
      </c>
      <c r="B641" t="s">
        <v>721</v>
      </c>
      <c r="C641" t="s">
        <v>1376</v>
      </c>
      <c r="D641" t="s">
        <v>1391</v>
      </c>
      <c r="E641">
        <v>1059832</v>
      </c>
      <c r="F641">
        <v>1059832</v>
      </c>
      <c r="G641" t="s">
        <v>1392</v>
      </c>
      <c r="H641" t="s">
        <v>1393</v>
      </c>
      <c r="I641">
        <v>300000</v>
      </c>
      <c r="J641">
        <v>300000</v>
      </c>
      <c r="K641" t="s">
        <v>1394</v>
      </c>
      <c r="L641" t="s">
        <v>1395</v>
      </c>
      <c r="M641">
        <v>1134020</v>
      </c>
      <c r="N641">
        <v>1134020</v>
      </c>
      <c r="O641" t="s">
        <v>1398</v>
      </c>
      <c r="P641" t="s">
        <v>1399</v>
      </c>
      <c r="Q641">
        <v>1304123</v>
      </c>
      <c r="R641">
        <v>1304123</v>
      </c>
      <c r="S641" t="s">
        <v>80</v>
      </c>
      <c r="T641" t="s">
        <v>81</v>
      </c>
      <c r="U641">
        <v>1398978</v>
      </c>
      <c r="V641">
        <v>1398978</v>
      </c>
      <c r="W641" t="s">
        <v>1396</v>
      </c>
      <c r="X641" t="s">
        <v>1397</v>
      </c>
      <c r="Z641" t="b">
        <f t="shared" si="45"/>
        <v>1</v>
      </c>
      <c r="AA641" t="b">
        <f t="shared" si="46"/>
        <v>1</v>
      </c>
      <c r="AB641" t="b">
        <f t="shared" si="47"/>
        <v>1</v>
      </c>
      <c r="AC641" t="b">
        <f t="shared" si="48"/>
        <v>1</v>
      </c>
      <c r="AD641" t="b">
        <f t="shared" si="49"/>
        <v>1</v>
      </c>
    </row>
    <row r="642" spans="1:30" x14ac:dyDescent="0.2">
      <c r="A642">
        <v>645</v>
      </c>
      <c r="B642" t="s">
        <v>722</v>
      </c>
      <c r="C642" t="s">
        <v>1377</v>
      </c>
      <c r="D642" t="s">
        <v>1391</v>
      </c>
      <c r="E642">
        <v>1589748</v>
      </c>
      <c r="F642">
        <v>1589748</v>
      </c>
      <c r="G642" t="s">
        <v>1392</v>
      </c>
      <c r="H642" t="s">
        <v>1393</v>
      </c>
      <c r="I642">
        <v>400000</v>
      </c>
      <c r="J642">
        <v>400000</v>
      </c>
      <c r="K642" t="s">
        <v>1394</v>
      </c>
      <c r="L642" t="s">
        <v>1395</v>
      </c>
      <c r="M642">
        <v>1701030</v>
      </c>
      <c r="N642">
        <v>1701030</v>
      </c>
      <c r="O642" t="s">
        <v>1398</v>
      </c>
      <c r="P642" t="s">
        <v>1399</v>
      </c>
      <c r="Q642">
        <v>1956185</v>
      </c>
      <c r="R642">
        <v>1956185</v>
      </c>
      <c r="S642" t="s">
        <v>80</v>
      </c>
      <c r="T642" t="s">
        <v>81</v>
      </c>
      <c r="U642">
        <v>2098467</v>
      </c>
      <c r="V642">
        <v>2098467</v>
      </c>
      <c r="W642" t="s">
        <v>1396</v>
      </c>
      <c r="X642" t="s">
        <v>1397</v>
      </c>
      <c r="Z642" t="b">
        <f t="shared" si="45"/>
        <v>1</v>
      </c>
      <c r="AA642" t="b">
        <f t="shared" si="46"/>
        <v>1</v>
      </c>
      <c r="AB642" t="b">
        <f t="shared" si="47"/>
        <v>1</v>
      </c>
      <c r="AC642" t="b">
        <f t="shared" si="48"/>
        <v>1</v>
      </c>
      <c r="AD642" t="b">
        <f t="shared" si="49"/>
        <v>1</v>
      </c>
    </row>
    <row r="643" spans="1:30" x14ac:dyDescent="0.2">
      <c r="A643">
        <v>646</v>
      </c>
      <c r="B643" t="s">
        <v>723</v>
      </c>
      <c r="C643" t="s">
        <v>1378</v>
      </c>
      <c r="D643" t="s">
        <v>1391</v>
      </c>
      <c r="E643">
        <v>2472941</v>
      </c>
      <c r="F643">
        <v>2472941</v>
      </c>
      <c r="G643" t="s">
        <v>1392</v>
      </c>
      <c r="H643" t="s">
        <v>1393</v>
      </c>
      <c r="I643">
        <v>950000</v>
      </c>
      <c r="J643">
        <v>950000</v>
      </c>
      <c r="K643" t="s">
        <v>1394</v>
      </c>
      <c r="L643" t="s">
        <v>1395</v>
      </c>
      <c r="M643">
        <v>2646047</v>
      </c>
      <c r="N643">
        <v>2646047</v>
      </c>
      <c r="O643" t="s">
        <v>1398</v>
      </c>
      <c r="P643" t="s">
        <v>1399</v>
      </c>
      <c r="Q643">
        <v>3042954</v>
      </c>
      <c r="R643">
        <v>3042954</v>
      </c>
      <c r="S643" t="s">
        <v>80</v>
      </c>
      <c r="T643" t="s">
        <v>81</v>
      </c>
      <c r="U643">
        <v>3264282</v>
      </c>
      <c r="V643">
        <v>3264282</v>
      </c>
      <c r="W643" t="s">
        <v>1396</v>
      </c>
      <c r="X643" t="s">
        <v>1397</v>
      </c>
      <c r="Z643" t="b">
        <f t="shared" ref="Z643:Z672" si="50">+E643=F643</f>
        <v>1</v>
      </c>
      <c r="AA643" t="b">
        <f t="shared" ref="AA643:AA672" si="51">+I643=J643</f>
        <v>1</v>
      </c>
      <c r="AB643" t="b">
        <f t="shared" ref="AB643:AB672" si="52">+M643=N643</f>
        <v>1</v>
      </c>
      <c r="AC643" t="b">
        <f t="shared" ref="AC643:AC672" si="53">+Q643=R643</f>
        <v>1</v>
      </c>
      <c r="AD643" t="b">
        <f t="shared" ref="AD643:AD672" si="54">+U643=V643</f>
        <v>1</v>
      </c>
    </row>
    <row r="644" spans="1:30" x14ac:dyDescent="0.2">
      <c r="A644">
        <v>647</v>
      </c>
      <c r="B644" t="s">
        <v>724</v>
      </c>
      <c r="C644" t="s">
        <v>1379</v>
      </c>
      <c r="D644" t="s">
        <v>1391</v>
      </c>
      <c r="E644">
        <v>688891</v>
      </c>
      <c r="F644">
        <v>688891</v>
      </c>
      <c r="G644" t="s">
        <v>1392</v>
      </c>
      <c r="H644" t="s">
        <v>1393</v>
      </c>
      <c r="I644">
        <v>150000</v>
      </c>
      <c r="J644">
        <v>150000</v>
      </c>
      <c r="K644" t="s">
        <v>1394</v>
      </c>
      <c r="L644" t="s">
        <v>1395</v>
      </c>
      <c r="M644">
        <v>737113</v>
      </c>
      <c r="N644">
        <v>737113</v>
      </c>
      <c r="O644" t="s">
        <v>1398</v>
      </c>
      <c r="P644" t="s">
        <v>1399</v>
      </c>
      <c r="Q644">
        <v>847680</v>
      </c>
      <c r="R644">
        <v>847680</v>
      </c>
      <c r="S644" t="s">
        <v>80</v>
      </c>
      <c r="T644" t="s">
        <v>81</v>
      </c>
      <c r="U644">
        <v>909336</v>
      </c>
      <c r="V644">
        <v>909336</v>
      </c>
      <c r="W644" t="s">
        <v>1396</v>
      </c>
      <c r="X644" t="s">
        <v>1397</v>
      </c>
      <c r="Z644" t="b">
        <f t="shared" si="50"/>
        <v>1</v>
      </c>
      <c r="AA644" t="b">
        <f t="shared" si="51"/>
        <v>1</v>
      </c>
      <c r="AB644" t="b">
        <f t="shared" si="52"/>
        <v>1</v>
      </c>
      <c r="AC644" t="b">
        <f t="shared" si="53"/>
        <v>1</v>
      </c>
      <c r="AD644" t="b">
        <f t="shared" si="54"/>
        <v>1</v>
      </c>
    </row>
    <row r="645" spans="1:30" x14ac:dyDescent="0.2">
      <c r="A645">
        <v>648</v>
      </c>
      <c r="B645" t="s">
        <v>725</v>
      </c>
      <c r="C645" t="s">
        <v>1380</v>
      </c>
      <c r="D645" t="s">
        <v>1391</v>
      </c>
      <c r="E645">
        <v>1236471</v>
      </c>
      <c r="F645">
        <v>1236471</v>
      </c>
      <c r="G645" t="s">
        <v>1392</v>
      </c>
      <c r="H645" t="s">
        <v>1393</v>
      </c>
      <c r="I645">
        <v>180000</v>
      </c>
      <c r="J645">
        <v>180000</v>
      </c>
      <c r="K645" t="s">
        <v>1394</v>
      </c>
      <c r="L645" t="s">
        <v>1395</v>
      </c>
      <c r="M645">
        <v>1323024</v>
      </c>
      <c r="N645">
        <v>1323024</v>
      </c>
      <c r="O645" t="s">
        <v>1398</v>
      </c>
      <c r="P645" t="s">
        <v>1399</v>
      </c>
      <c r="Q645">
        <v>1521477</v>
      </c>
      <c r="R645">
        <v>1521477</v>
      </c>
      <c r="S645" t="s">
        <v>80</v>
      </c>
      <c r="T645" t="s">
        <v>81</v>
      </c>
      <c r="U645">
        <v>1132141</v>
      </c>
      <c r="V645">
        <v>1132141</v>
      </c>
      <c r="W645" t="s">
        <v>1396</v>
      </c>
      <c r="X645" t="s">
        <v>1397</v>
      </c>
      <c r="Z645" t="b">
        <f t="shared" si="50"/>
        <v>1</v>
      </c>
      <c r="AA645" t="b">
        <f t="shared" si="51"/>
        <v>1</v>
      </c>
      <c r="AB645" t="b">
        <f t="shared" si="52"/>
        <v>1</v>
      </c>
      <c r="AC645" t="b">
        <f t="shared" si="53"/>
        <v>1</v>
      </c>
      <c r="AD645" t="b">
        <f t="shared" si="54"/>
        <v>1</v>
      </c>
    </row>
    <row r="646" spans="1:30" x14ac:dyDescent="0.2">
      <c r="A646">
        <v>649</v>
      </c>
      <c r="B646" t="s">
        <v>726</v>
      </c>
      <c r="C646" t="s">
        <v>1381</v>
      </c>
      <c r="D646" t="s">
        <v>1391</v>
      </c>
      <c r="E646">
        <v>2119664</v>
      </c>
      <c r="F646">
        <v>2119664</v>
      </c>
      <c r="G646" t="s">
        <v>1392</v>
      </c>
      <c r="H646" t="s">
        <v>1393</v>
      </c>
      <c r="I646">
        <v>200000</v>
      </c>
      <c r="J646">
        <v>200000</v>
      </c>
      <c r="K646" t="s">
        <v>1394</v>
      </c>
      <c r="L646" t="s">
        <v>1395</v>
      </c>
      <c r="M646">
        <v>2268040</v>
      </c>
      <c r="N646">
        <v>2268040</v>
      </c>
      <c r="O646" t="s">
        <v>1398</v>
      </c>
      <c r="P646" t="s">
        <v>1399</v>
      </c>
      <c r="Q646">
        <v>2608246</v>
      </c>
      <c r="R646">
        <v>2608246</v>
      </c>
      <c r="S646" t="s">
        <v>80</v>
      </c>
      <c r="T646" t="s">
        <v>81</v>
      </c>
      <c r="W646" t="s">
        <v>1396</v>
      </c>
      <c r="X646" t="s">
        <v>1397</v>
      </c>
      <c r="Z646" t="b">
        <f t="shared" si="50"/>
        <v>1</v>
      </c>
      <c r="AA646" t="b">
        <f t="shared" si="51"/>
        <v>1</v>
      </c>
      <c r="AB646" t="b">
        <f t="shared" si="52"/>
        <v>1</v>
      </c>
      <c r="AC646" t="b">
        <f t="shared" si="53"/>
        <v>1</v>
      </c>
      <c r="AD646" t="b">
        <f t="shared" si="54"/>
        <v>1</v>
      </c>
    </row>
    <row r="647" spans="1:30" x14ac:dyDescent="0.2">
      <c r="A647">
        <v>650</v>
      </c>
      <c r="B647" t="s">
        <v>727</v>
      </c>
      <c r="C647" t="s">
        <v>1382</v>
      </c>
      <c r="D647" t="s">
        <v>1391</v>
      </c>
      <c r="E647">
        <v>2649580</v>
      </c>
      <c r="F647">
        <v>2649580</v>
      </c>
      <c r="G647" t="s">
        <v>1392</v>
      </c>
      <c r="H647" t="s">
        <v>1393</v>
      </c>
      <c r="I647">
        <v>250000</v>
      </c>
      <c r="J647">
        <v>250000</v>
      </c>
      <c r="K647" t="s">
        <v>1394</v>
      </c>
      <c r="L647" t="s">
        <v>1395</v>
      </c>
      <c r="M647">
        <v>2835050</v>
      </c>
      <c r="N647">
        <v>2835050</v>
      </c>
      <c r="O647" t="s">
        <v>1398</v>
      </c>
      <c r="P647" t="s">
        <v>1399</v>
      </c>
      <c r="Q647">
        <v>3260308</v>
      </c>
      <c r="R647">
        <v>3260308</v>
      </c>
      <c r="S647" t="s">
        <v>80</v>
      </c>
      <c r="T647" t="s">
        <v>81</v>
      </c>
      <c r="U647">
        <v>2697445</v>
      </c>
      <c r="V647">
        <v>2697445</v>
      </c>
      <c r="W647" t="s">
        <v>1396</v>
      </c>
      <c r="X647" t="s">
        <v>1397</v>
      </c>
      <c r="Z647" t="b">
        <f t="shared" si="50"/>
        <v>1</v>
      </c>
      <c r="AA647" t="b">
        <f t="shared" si="51"/>
        <v>1</v>
      </c>
      <c r="AB647" t="b">
        <f t="shared" si="52"/>
        <v>1</v>
      </c>
      <c r="AC647" t="b">
        <f t="shared" si="53"/>
        <v>1</v>
      </c>
      <c r="AD647" t="b">
        <f t="shared" si="54"/>
        <v>1</v>
      </c>
    </row>
    <row r="648" spans="1:30" x14ac:dyDescent="0.2">
      <c r="A648">
        <v>651</v>
      </c>
      <c r="B648" t="s">
        <v>728</v>
      </c>
      <c r="C648" t="s">
        <v>1383</v>
      </c>
      <c r="D648" t="s">
        <v>1391</v>
      </c>
      <c r="E648">
        <v>2826218</v>
      </c>
      <c r="F648">
        <v>2826218</v>
      </c>
      <c r="G648" t="s">
        <v>1392</v>
      </c>
      <c r="H648" t="s">
        <v>1393</v>
      </c>
      <c r="I648">
        <v>300000</v>
      </c>
      <c r="J648">
        <v>300000</v>
      </c>
      <c r="K648" t="s">
        <v>1394</v>
      </c>
      <c r="L648" t="s">
        <v>1395</v>
      </c>
      <c r="M648">
        <v>3024053</v>
      </c>
      <c r="N648">
        <v>3024053</v>
      </c>
      <c r="O648" t="s">
        <v>1398</v>
      </c>
      <c r="P648" t="s">
        <v>1399</v>
      </c>
      <c r="Q648">
        <v>3477661</v>
      </c>
      <c r="R648">
        <v>3477661</v>
      </c>
      <c r="S648" t="s">
        <v>80</v>
      </c>
      <c r="T648" t="s">
        <v>81</v>
      </c>
      <c r="U648">
        <v>2730607</v>
      </c>
      <c r="V648">
        <v>2730607</v>
      </c>
      <c r="W648" t="s">
        <v>1396</v>
      </c>
      <c r="X648" t="s">
        <v>1397</v>
      </c>
      <c r="Z648" t="b">
        <f t="shared" si="50"/>
        <v>1</v>
      </c>
      <c r="AA648" t="b">
        <f t="shared" si="51"/>
        <v>1</v>
      </c>
      <c r="AB648" t="b">
        <f t="shared" si="52"/>
        <v>1</v>
      </c>
      <c r="AC648" t="b">
        <f t="shared" si="53"/>
        <v>1</v>
      </c>
      <c r="AD648" t="b">
        <f t="shared" si="54"/>
        <v>1</v>
      </c>
    </row>
    <row r="649" spans="1:30" x14ac:dyDescent="0.2">
      <c r="A649">
        <v>652</v>
      </c>
      <c r="B649" t="s">
        <v>729</v>
      </c>
      <c r="C649" t="s">
        <v>1384</v>
      </c>
      <c r="D649" t="s">
        <v>1391</v>
      </c>
      <c r="E649">
        <v>397168</v>
      </c>
      <c r="F649">
        <v>397168</v>
      </c>
      <c r="G649" t="s">
        <v>1392</v>
      </c>
      <c r="H649" t="s">
        <v>1393</v>
      </c>
      <c r="I649">
        <v>350000</v>
      </c>
      <c r="J649">
        <v>350000</v>
      </c>
      <c r="K649" t="s">
        <v>1394</v>
      </c>
      <c r="L649" t="s">
        <v>1395</v>
      </c>
      <c r="M649">
        <v>425374</v>
      </c>
      <c r="N649">
        <v>425374</v>
      </c>
      <c r="O649" t="s">
        <v>1398</v>
      </c>
      <c r="P649" t="s">
        <v>1399</v>
      </c>
      <c r="Q649">
        <v>489181</v>
      </c>
      <c r="R649">
        <v>489181</v>
      </c>
      <c r="S649" t="s">
        <v>80</v>
      </c>
      <c r="T649" t="s">
        <v>81</v>
      </c>
      <c r="U649">
        <v>524761</v>
      </c>
      <c r="V649">
        <v>524761</v>
      </c>
      <c r="W649" t="s">
        <v>1396</v>
      </c>
      <c r="X649" t="s">
        <v>1397</v>
      </c>
      <c r="Z649" t="b">
        <f t="shared" si="50"/>
        <v>1</v>
      </c>
      <c r="AA649" t="b">
        <f t="shared" si="51"/>
        <v>1</v>
      </c>
      <c r="AB649" t="b">
        <f t="shared" si="52"/>
        <v>1</v>
      </c>
      <c r="AC649" t="b">
        <f t="shared" si="53"/>
        <v>1</v>
      </c>
      <c r="AD649" t="b">
        <f t="shared" si="54"/>
        <v>1</v>
      </c>
    </row>
    <row r="650" spans="1:30" x14ac:dyDescent="0.2">
      <c r="A650">
        <v>653</v>
      </c>
      <c r="B650" t="s">
        <v>730</v>
      </c>
      <c r="C650" t="s">
        <v>1385</v>
      </c>
      <c r="D650" t="s">
        <v>1391</v>
      </c>
      <c r="E650">
        <v>239698</v>
      </c>
      <c r="F650">
        <v>239698</v>
      </c>
      <c r="G650" t="s">
        <v>1392</v>
      </c>
      <c r="H650" t="s">
        <v>1393</v>
      </c>
      <c r="I650">
        <v>1000000</v>
      </c>
      <c r="J650">
        <v>1000000</v>
      </c>
      <c r="K650" t="s">
        <v>1394</v>
      </c>
      <c r="L650" t="s">
        <v>1395</v>
      </c>
      <c r="M650">
        <v>256721</v>
      </c>
      <c r="N650">
        <v>256721</v>
      </c>
      <c r="O650" t="s">
        <v>1398</v>
      </c>
      <c r="P650" t="s">
        <v>1399</v>
      </c>
      <c r="Q650">
        <v>295229</v>
      </c>
      <c r="R650">
        <v>295229</v>
      </c>
      <c r="S650" t="s">
        <v>80</v>
      </c>
      <c r="T650" t="s">
        <v>81</v>
      </c>
      <c r="U650">
        <v>316702</v>
      </c>
      <c r="V650">
        <v>316702</v>
      </c>
      <c r="W650" t="s">
        <v>1396</v>
      </c>
      <c r="X650" t="s">
        <v>1397</v>
      </c>
      <c r="Z650" t="b">
        <f t="shared" si="50"/>
        <v>1</v>
      </c>
      <c r="AA650" t="b">
        <f t="shared" si="51"/>
        <v>1</v>
      </c>
      <c r="AB650" t="b">
        <f t="shared" si="52"/>
        <v>1</v>
      </c>
      <c r="AC650" t="b">
        <f t="shared" si="53"/>
        <v>1</v>
      </c>
      <c r="AD650" t="b">
        <f t="shared" si="54"/>
        <v>1</v>
      </c>
    </row>
    <row r="651" spans="1:30" x14ac:dyDescent="0.2">
      <c r="A651">
        <v>654</v>
      </c>
      <c r="B651" t="s">
        <v>731</v>
      </c>
      <c r="C651" t="s">
        <v>1386</v>
      </c>
      <c r="D651" t="s">
        <v>1391</v>
      </c>
      <c r="E651">
        <v>325339</v>
      </c>
      <c r="F651">
        <v>325339</v>
      </c>
      <c r="G651" t="s">
        <v>1392</v>
      </c>
      <c r="H651" t="s">
        <v>1393</v>
      </c>
      <c r="I651">
        <v>1500000</v>
      </c>
      <c r="J651">
        <v>1500000</v>
      </c>
      <c r="K651" t="s">
        <v>1394</v>
      </c>
      <c r="L651" t="s">
        <v>1395</v>
      </c>
      <c r="M651">
        <v>348444</v>
      </c>
      <c r="N651">
        <v>348444</v>
      </c>
      <c r="O651" t="s">
        <v>1398</v>
      </c>
      <c r="P651" t="s">
        <v>1399</v>
      </c>
      <c r="Q651">
        <v>400711</v>
      </c>
      <c r="R651">
        <v>400711</v>
      </c>
      <c r="S651" t="s">
        <v>80</v>
      </c>
      <c r="T651" t="s">
        <v>81</v>
      </c>
      <c r="U651">
        <v>429856</v>
      </c>
      <c r="V651">
        <v>429856</v>
      </c>
      <c r="W651" t="s">
        <v>1396</v>
      </c>
      <c r="X651" t="s">
        <v>1397</v>
      </c>
      <c r="Z651" t="b">
        <f t="shared" si="50"/>
        <v>1</v>
      </c>
      <c r="AA651" t="b">
        <f t="shared" si="51"/>
        <v>1</v>
      </c>
      <c r="AB651" t="b">
        <f t="shared" si="52"/>
        <v>1</v>
      </c>
      <c r="AC651" t="b">
        <f t="shared" si="53"/>
        <v>1</v>
      </c>
      <c r="AD651" t="b">
        <f t="shared" si="54"/>
        <v>1</v>
      </c>
    </row>
    <row r="652" spans="1:30" x14ac:dyDescent="0.2">
      <c r="A652">
        <v>655</v>
      </c>
      <c r="B652" t="s">
        <v>732</v>
      </c>
      <c r="C652" t="s">
        <v>1387</v>
      </c>
      <c r="D652" t="s">
        <v>1391</v>
      </c>
      <c r="E652">
        <v>505559</v>
      </c>
      <c r="F652">
        <v>505559</v>
      </c>
      <c r="G652" t="s">
        <v>1392</v>
      </c>
      <c r="H652" t="s">
        <v>1393</v>
      </c>
      <c r="I652">
        <v>1500000</v>
      </c>
      <c r="J652">
        <v>1500000</v>
      </c>
      <c r="K652" t="s">
        <v>1394</v>
      </c>
      <c r="L652" t="s">
        <v>1395</v>
      </c>
      <c r="M652">
        <v>541463</v>
      </c>
      <c r="N652">
        <v>541463</v>
      </c>
      <c r="O652" t="s">
        <v>1398</v>
      </c>
      <c r="P652" t="s">
        <v>1399</v>
      </c>
      <c r="Q652">
        <v>622683</v>
      </c>
      <c r="R652">
        <v>622683</v>
      </c>
      <c r="S652" t="s">
        <v>80</v>
      </c>
      <c r="T652" t="s">
        <v>81</v>
      </c>
      <c r="U652">
        <v>667973</v>
      </c>
      <c r="V652">
        <v>667973</v>
      </c>
      <c r="W652" t="s">
        <v>1396</v>
      </c>
      <c r="X652" t="s">
        <v>1397</v>
      </c>
      <c r="Z652" t="b">
        <f t="shared" si="50"/>
        <v>1</v>
      </c>
      <c r="AA652" t="b">
        <f t="shared" si="51"/>
        <v>1</v>
      </c>
      <c r="AB652" t="b">
        <f t="shared" si="52"/>
        <v>1</v>
      </c>
      <c r="AC652" t="b">
        <f t="shared" si="53"/>
        <v>1</v>
      </c>
      <c r="AD652" t="b">
        <f t="shared" si="54"/>
        <v>1</v>
      </c>
    </row>
    <row r="653" spans="1:30" x14ac:dyDescent="0.2">
      <c r="A653">
        <v>656</v>
      </c>
      <c r="B653" t="s">
        <v>733</v>
      </c>
      <c r="C653" t="s">
        <v>1388</v>
      </c>
      <c r="D653" t="s">
        <v>1391</v>
      </c>
      <c r="E653">
        <v>534534</v>
      </c>
      <c r="F653">
        <v>534534</v>
      </c>
      <c r="G653" t="s">
        <v>1392</v>
      </c>
      <c r="H653" t="s">
        <v>1393</v>
      </c>
      <c r="I653">
        <v>700000</v>
      </c>
      <c r="J653">
        <v>700000</v>
      </c>
      <c r="K653" t="s">
        <v>1394</v>
      </c>
      <c r="L653" t="s">
        <v>1395</v>
      </c>
      <c r="M653">
        <v>572496</v>
      </c>
      <c r="N653">
        <v>572496</v>
      </c>
      <c r="O653" t="s">
        <v>1398</v>
      </c>
      <c r="P653" t="s">
        <v>1399</v>
      </c>
      <c r="Q653">
        <v>658370</v>
      </c>
      <c r="R653">
        <v>658370</v>
      </c>
      <c r="S653" t="s">
        <v>80</v>
      </c>
      <c r="T653" t="s">
        <v>81</v>
      </c>
      <c r="U653">
        <v>706257</v>
      </c>
      <c r="V653">
        <v>706257</v>
      </c>
      <c r="W653" t="s">
        <v>1396</v>
      </c>
      <c r="X653" t="s">
        <v>1397</v>
      </c>
      <c r="Z653" t="b">
        <f t="shared" si="50"/>
        <v>1</v>
      </c>
      <c r="AA653" t="b">
        <f t="shared" si="51"/>
        <v>1</v>
      </c>
      <c r="AB653" t="b">
        <f t="shared" si="52"/>
        <v>1</v>
      </c>
      <c r="AC653" t="b">
        <f t="shared" si="53"/>
        <v>1</v>
      </c>
      <c r="AD653" t="b">
        <f t="shared" si="54"/>
        <v>1</v>
      </c>
    </row>
    <row r="654" spans="1:30" x14ac:dyDescent="0.2">
      <c r="A654">
        <v>657</v>
      </c>
      <c r="B654" t="s">
        <v>734</v>
      </c>
      <c r="C654" t="s">
        <v>1388</v>
      </c>
      <c r="D654" t="s">
        <v>1391</v>
      </c>
      <c r="E654">
        <v>1985600</v>
      </c>
      <c r="F654">
        <v>1985600</v>
      </c>
      <c r="G654" t="s">
        <v>1392</v>
      </c>
      <c r="H654" t="s">
        <v>1393</v>
      </c>
      <c r="I654">
        <v>800000</v>
      </c>
      <c r="J654">
        <v>800000</v>
      </c>
      <c r="K654" t="s">
        <v>1394</v>
      </c>
      <c r="L654" t="s">
        <v>1395</v>
      </c>
      <c r="M654">
        <v>2126613</v>
      </c>
      <c r="N654">
        <v>2126613</v>
      </c>
      <c r="O654" t="s">
        <v>1398</v>
      </c>
      <c r="P654" t="s">
        <v>1399</v>
      </c>
      <c r="Q654">
        <v>2445605</v>
      </c>
      <c r="R654">
        <v>2445605</v>
      </c>
      <c r="S654" t="s">
        <v>80</v>
      </c>
      <c r="T654" t="s">
        <v>81</v>
      </c>
      <c r="U654">
        <v>2623486</v>
      </c>
      <c r="V654">
        <v>2623486</v>
      </c>
      <c r="W654" t="s">
        <v>1396</v>
      </c>
      <c r="X654" t="s">
        <v>1397</v>
      </c>
      <c r="Z654" t="b">
        <f t="shared" si="50"/>
        <v>1</v>
      </c>
      <c r="AA654" t="b">
        <f t="shared" si="51"/>
        <v>1</v>
      </c>
      <c r="AB654" t="b">
        <f t="shared" si="52"/>
        <v>1</v>
      </c>
      <c r="AC654" t="b">
        <f t="shared" si="53"/>
        <v>1</v>
      </c>
      <c r="AD654" t="b">
        <f t="shared" si="54"/>
        <v>1</v>
      </c>
    </row>
    <row r="655" spans="1:30" x14ac:dyDescent="0.2">
      <c r="A655">
        <v>658</v>
      </c>
      <c r="B655" t="s">
        <v>735</v>
      </c>
      <c r="C655" t="s">
        <v>1388</v>
      </c>
      <c r="D655" t="s">
        <v>1391</v>
      </c>
      <c r="E655">
        <v>2240290</v>
      </c>
      <c r="F655">
        <v>2240290</v>
      </c>
      <c r="G655" t="s">
        <v>1392</v>
      </c>
      <c r="H655" t="s">
        <v>1393</v>
      </c>
      <c r="I655">
        <v>900000</v>
      </c>
      <c r="J655">
        <v>900000</v>
      </c>
      <c r="K655" t="s">
        <v>1394</v>
      </c>
      <c r="L655" t="s">
        <v>1395</v>
      </c>
      <c r="M655">
        <v>2399391</v>
      </c>
      <c r="N655">
        <v>2399391</v>
      </c>
      <c r="O655" t="s">
        <v>1398</v>
      </c>
      <c r="P655" t="s">
        <v>1399</v>
      </c>
      <c r="Q655">
        <v>2759300</v>
      </c>
      <c r="R655">
        <v>2759300</v>
      </c>
      <c r="S655" t="s">
        <v>80</v>
      </c>
      <c r="T655" t="s">
        <v>81</v>
      </c>
      <c r="U655">
        <v>2959997</v>
      </c>
      <c r="V655">
        <v>2959997</v>
      </c>
      <c r="W655" t="s">
        <v>1396</v>
      </c>
      <c r="X655" t="s">
        <v>1397</v>
      </c>
      <c r="Z655" t="b">
        <f t="shared" si="50"/>
        <v>1</v>
      </c>
      <c r="AA655" t="b">
        <f t="shared" si="51"/>
        <v>1</v>
      </c>
      <c r="AB655" t="b">
        <f t="shared" si="52"/>
        <v>1</v>
      </c>
      <c r="AC655" t="b">
        <f t="shared" si="53"/>
        <v>1</v>
      </c>
      <c r="AD655" t="b">
        <f t="shared" si="54"/>
        <v>1</v>
      </c>
    </row>
    <row r="656" spans="1:30" x14ac:dyDescent="0.2">
      <c r="A656">
        <v>659</v>
      </c>
      <c r="B656" t="s">
        <v>736</v>
      </c>
      <c r="C656" t="s">
        <v>1388</v>
      </c>
      <c r="D656" t="s">
        <v>1391</v>
      </c>
      <c r="E656">
        <v>2654888</v>
      </c>
      <c r="F656">
        <v>2654888</v>
      </c>
      <c r="G656" t="s">
        <v>1392</v>
      </c>
      <c r="H656" t="s">
        <v>1393</v>
      </c>
      <c r="I656">
        <v>900000</v>
      </c>
      <c r="J656">
        <v>900000</v>
      </c>
      <c r="K656" t="s">
        <v>1394</v>
      </c>
      <c r="L656" t="s">
        <v>1395</v>
      </c>
      <c r="M656">
        <v>2843433</v>
      </c>
      <c r="N656">
        <v>2843433</v>
      </c>
      <c r="O656" t="s">
        <v>1398</v>
      </c>
      <c r="P656" t="s">
        <v>1399</v>
      </c>
      <c r="Q656">
        <v>3269948</v>
      </c>
      <c r="R656">
        <v>3269948</v>
      </c>
      <c r="S656" t="s">
        <v>80</v>
      </c>
      <c r="T656" t="s">
        <v>81</v>
      </c>
      <c r="U656">
        <v>3507787</v>
      </c>
      <c r="V656">
        <v>3507787</v>
      </c>
      <c r="W656" t="s">
        <v>1396</v>
      </c>
      <c r="X656" t="s">
        <v>1397</v>
      </c>
      <c r="Z656" t="b">
        <f t="shared" si="50"/>
        <v>1</v>
      </c>
      <c r="AA656" t="b">
        <f t="shared" si="51"/>
        <v>1</v>
      </c>
      <c r="AB656" t="b">
        <f t="shared" si="52"/>
        <v>1</v>
      </c>
      <c r="AC656" t="b">
        <f t="shared" si="53"/>
        <v>1</v>
      </c>
      <c r="AD656" t="b">
        <f t="shared" si="54"/>
        <v>1</v>
      </c>
    </row>
    <row r="657" spans="1:30" x14ac:dyDescent="0.2">
      <c r="A657">
        <v>660</v>
      </c>
      <c r="B657" t="s">
        <v>737</v>
      </c>
      <c r="C657" t="s">
        <v>1388</v>
      </c>
      <c r="D657" t="s">
        <v>1391</v>
      </c>
      <c r="E657">
        <v>696750</v>
      </c>
      <c r="F657">
        <v>696750</v>
      </c>
      <c r="G657" t="s">
        <v>1392</v>
      </c>
      <c r="H657" t="s">
        <v>1393</v>
      </c>
      <c r="I657">
        <v>700000</v>
      </c>
      <c r="J657">
        <v>700000</v>
      </c>
      <c r="K657" t="s">
        <v>1394</v>
      </c>
      <c r="L657" t="s">
        <v>1395</v>
      </c>
      <c r="M657">
        <v>746232</v>
      </c>
      <c r="N657">
        <v>746232</v>
      </c>
      <c r="O657" t="s">
        <v>1398</v>
      </c>
      <c r="P657" t="s">
        <v>1399</v>
      </c>
      <c r="Q657">
        <v>858167</v>
      </c>
      <c r="R657">
        <v>858167</v>
      </c>
      <c r="S657" t="s">
        <v>80</v>
      </c>
      <c r="T657" t="s">
        <v>81</v>
      </c>
      <c r="U657">
        <v>920586</v>
      </c>
      <c r="V657">
        <v>920586</v>
      </c>
      <c r="W657" t="s">
        <v>1396</v>
      </c>
      <c r="X657" t="s">
        <v>1397</v>
      </c>
      <c r="Z657" t="b">
        <f t="shared" si="50"/>
        <v>1</v>
      </c>
      <c r="AA657" t="b">
        <f t="shared" si="51"/>
        <v>1</v>
      </c>
      <c r="AB657" t="b">
        <f t="shared" si="52"/>
        <v>1</v>
      </c>
      <c r="AC657" t="b">
        <f t="shared" si="53"/>
        <v>1</v>
      </c>
      <c r="AD657" t="b">
        <f t="shared" si="54"/>
        <v>1</v>
      </c>
    </row>
    <row r="658" spans="1:30" x14ac:dyDescent="0.2">
      <c r="A658">
        <v>661</v>
      </c>
      <c r="B658" t="s">
        <v>738</v>
      </c>
      <c r="C658" t="s">
        <v>1389</v>
      </c>
      <c r="D658" t="s">
        <v>1391</v>
      </c>
      <c r="E658">
        <v>3468187</v>
      </c>
      <c r="F658">
        <v>3468187</v>
      </c>
      <c r="G658" t="s">
        <v>1392</v>
      </c>
      <c r="H658" t="s">
        <v>1393</v>
      </c>
      <c r="I658">
        <v>900000</v>
      </c>
      <c r="J658">
        <v>900000</v>
      </c>
      <c r="K658" t="s">
        <v>1394</v>
      </c>
      <c r="L658" t="s">
        <v>1395</v>
      </c>
      <c r="M658">
        <v>3714491</v>
      </c>
      <c r="N658">
        <v>3714491</v>
      </c>
      <c r="O658" t="s">
        <v>1398</v>
      </c>
      <c r="P658" t="s">
        <v>1399</v>
      </c>
      <c r="Q658">
        <v>4271664</v>
      </c>
      <c r="R658">
        <v>4271664</v>
      </c>
      <c r="S658" t="s">
        <v>80</v>
      </c>
      <c r="T658" t="s">
        <v>81</v>
      </c>
      <c r="U658">
        <v>4582362</v>
      </c>
      <c r="V658">
        <v>4582362</v>
      </c>
      <c r="W658" t="s">
        <v>1396</v>
      </c>
      <c r="X658" t="s">
        <v>1397</v>
      </c>
      <c r="Z658" t="b">
        <f t="shared" si="50"/>
        <v>1</v>
      </c>
      <c r="AA658" t="b">
        <f t="shared" si="51"/>
        <v>1</v>
      </c>
      <c r="AB658" t="b">
        <f t="shared" si="52"/>
        <v>1</v>
      </c>
      <c r="AC658" t="b">
        <f t="shared" si="53"/>
        <v>1</v>
      </c>
      <c r="AD658" t="b">
        <f t="shared" si="54"/>
        <v>1</v>
      </c>
    </row>
    <row r="659" spans="1:30" x14ac:dyDescent="0.2">
      <c r="A659">
        <v>662</v>
      </c>
      <c r="B659" t="s">
        <v>739</v>
      </c>
      <c r="C659" t="s">
        <v>1389</v>
      </c>
      <c r="D659" t="s">
        <v>1391</v>
      </c>
      <c r="E659">
        <v>3941956</v>
      </c>
      <c r="F659">
        <v>3941956</v>
      </c>
      <c r="G659" t="s">
        <v>1392</v>
      </c>
      <c r="H659" t="s">
        <v>1393</v>
      </c>
      <c r="I659">
        <v>950000</v>
      </c>
      <c r="J659">
        <v>950000</v>
      </c>
      <c r="K659" t="s">
        <v>1394</v>
      </c>
      <c r="L659" t="s">
        <v>1395</v>
      </c>
      <c r="M659">
        <v>4221906</v>
      </c>
      <c r="N659">
        <v>4221906</v>
      </c>
      <c r="O659" t="s">
        <v>1398</v>
      </c>
      <c r="P659" t="s">
        <v>1399</v>
      </c>
      <c r="Q659">
        <v>4855192</v>
      </c>
      <c r="R659">
        <v>4855192</v>
      </c>
      <c r="S659" t="s">
        <v>80</v>
      </c>
      <c r="T659" t="s">
        <v>81</v>
      </c>
      <c r="U659">
        <v>5208333</v>
      </c>
      <c r="V659">
        <v>5208333</v>
      </c>
      <c r="W659" t="s">
        <v>1396</v>
      </c>
      <c r="X659" t="s">
        <v>1397</v>
      </c>
      <c r="Z659" t="b">
        <f t="shared" si="50"/>
        <v>1</v>
      </c>
      <c r="AA659" t="b">
        <f t="shared" si="51"/>
        <v>1</v>
      </c>
      <c r="AB659" t="b">
        <f t="shared" si="52"/>
        <v>1</v>
      </c>
      <c r="AC659" t="b">
        <f t="shared" si="53"/>
        <v>1</v>
      </c>
      <c r="AD659" t="b">
        <f t="shared" si="54"/>
        <v>1</v>
      </c>
    </row>
    <row r="660" spans="1:30" x14ac:dyDescent="0.2">
      <c r="A660">
        <v>663</v>
      </c>
      <c r="B660" t="s">
        <v>740</v>
      </c>
      <c r="C660" t="s">
        <v>1388</v>
      </c>
      <c r="D660" t="s">
        <v>1391</v>
      </c>
      <c r="E660">
        <v>780869</v>
      </c>
      <c r="F660">
        <v>780869</v>
      </c>
      <c r="G660" t="s">
        <v>1392</v>
      </c>
      <c r="H660" t="s">
        <v>1393</v>
      </c>
      <c r="I660">
        <v>700000</v>
      </c>
      <c r="J660">
        <v>700000</v>
      </c>
      <c r="K660" t="s">
        <v>1394</v>
      </c>
      <c r="L660" t="s">
        <v>1395</v>
      </c>
      <c r="M660">
        <v>836325</v>
      </c>
      <c r="N660">
        <v>836325</v>
      </c>
      <c r="O660" t="s">
        <v>1398</v>
      </c>
      <c r="P660" t="s">
        <v>1399</v>
      </c>
      <c r="Q660">
        <v>961773</v>
      </c>
      <c r="R660">
        <v>961773</v>
      </c>
      <c r="S660" t="s">
        <v>80</v>
      </c>
      <c r="T660" t="s">
        <v>81</v>
      </c>
      <c r="U660">
        <v>1031728</v>
      </c>
      <c r="V660">
        <v>1031728</v>
      </c>
      <c r="W660" t="s">
        <v>1396</v>
      </c>
      <c r="X660" t="s">
        <v>1397</v>
      </c>
      <c r="Z660" t="b">
        <f t="shared" si="50"/>
        <v>1</v>
      </c>
      <c r="AA660" t="b">
        <f t="shared" si="51"/>
        <v>1</v>
      </c>
      <c r="AB660" t="b">
        <f t="shared" si="52"/>
        <v>1</v>
      </c>
      <c r="AC660" t="b">
        <f t="shared" si="53"/>
        <v>1</v>
      </c>
      <c r="AD660" t="b">
        <f t="shared" si="54"/>
        <v>1</v>
      </c>
    </row>
    <row r="661" spans="1:30" x14ac:dyDescent="0.2">
      <c r="A661">
        <v>664</v>
      </c>
      <c r="B661" t="s">
        <v>741</v>
      </c>
      <c r="C661" t="s">
        <v>1389</v>
      </c>
      <c r="D661" t="s">
        <v>1391</v>
      </c>
      <c r="E661">
        <v>4309371</v>
      </c>
      <c r="F661">
        <v>4309371</v>
      </c>
      <c r="G661" t="s">
        <v>1392</v>
      </c>
      <c r="H661" t="s">
        <v>1393</v>
      </c>
      <c r="I661">
        <v>950000</v>
      </c>
      <c r="J661">
        <v>950000</v>
      </c>
      <c r="K661" t="s">
        <v>1394</v>
      </c>
      <c r="L661" t="s">
        <v>1395</v>
      </c>
      <c r="M661">
        <v>4615414</v>
      </c>
      <c r="N661">
        <v>4615414</v>
      </c>
      <c r="O661" t="s">
        <v>1398</v>
      </c>
      <c r="P661" t="s">
        <v>1399</v>
      </c>
      <c r="Q661">
        <v>5307727</v>
      </c>
      <c r="R661">
        <v>5307727</v>
      </c>
      <c r="S661" t="s">
        <v>80</v>
      </c>
      <c r="T661" t="s">
        <v>81</v>
      </c>
      <c r="U661">
        <v>5693782</v>
      </c>
      <c r="V661">
        <v>5693782</v>
      </c>
      <c r="W661" t="s">
        <v>1396</v>
      </c>
      <c r="X661" t="s">
        <v>1397</v>
      </c>
      <c r="Z661" t="b">
        <f t="shared" si="50"/>
        <v>1</v>
      </c>
      <c r="AA661" t="b">
        <f t="shared" si="51"/>
        <v>1</v>
      </c>
      <c r="AB661" t="b">
        <f t="shared" si="52"/>
        <v>1</v>
      </c>
      <c r="AC661" t="b">
        <f t="shared" si="53"/>
        <v>1</v>
      </c>
      <c r="AD661" t="b">
        <f t="shared" si="54"/>
        <v>1</v>
      </c>
    </row>
    <row r="662" spans="1:30" x14ac:dyDescent="0.2">
      <c r="A662">
        <v>665</v>
      </c>
      <c r="B662" t="s">
        <v>742</v>
      </c>
      <c r="C662" t="s">
        <v>1389</v>
      </c>
      <c r="D662" t="s">
        <v>1391</v>
      </c>
      <c r="E662">
        <v>1153729</v>
      </c>
      <c r="F662">
        <v>1153729</v>
      </c>
      <c r="G662" t="s">
        <v>1392</v>
      </c>
      <c r="H662" t="s">
        <v>1393</v>
      </c>
      <c r="I662">
        <v>800000</v>
      </c>
      <c r="J662">
        <v>800000</v>
      </c>
      <c r="K662" t="s">
        <v>1394</v>
      </c>
      <c r="L662" t="s">
        <v>1395</v>
      </c>
      <c r="M662">
        <v>1235664</v>
      </c>
      <c r="N662">
        <v>1235664</v>
      </c>
      <c r="O662" t="s">
        <v>1398</v>
      </c>
      <c r="P662" t="s">
        <v>1399</v>
      </c>
      <c r="Q662">
        <v>1421013</v>
      </c>
      <c r="R662">
        <v>1421013</v>
      </c>
      <c r="S662" t="s">
        <v>80</v>
      </c>
      <c r="T662" t="s">
        <v>81</v>
      </c>
      <c r="U662">
        <v>1524370</v>
      </c>
      <c r="V662">
        <v>1524370</v>
      </c>
      <c r="W662" t="s">
        <v>1396</v>
      </c>
      <c r="X662" t="s">
        <v>1397</v>
      </c>
      <c r="Z662" t="b">
        <f t="shared" si="50"/>
        <v>1</v>
      </c>
      <c r="AA662" t="b">
        <f t="shared" si="51"/>
        <v>1</v>
      </c>
      <c r="AB662" t="b">
        <f t="shared" si="52"/>
        <v>1</v>
      </c>
      <c r="AC662" t="b">
        <f t="shared" si="53"/>
        <v>1</v>
      </c>
      <c r="AD662" t="b">
        <f t="shared" si="54"/>
        <v>1</v>
      </c>
    </row>
    <row r="663" spans="1:30" x14ac:dyDescent="0.2">
      <c r="A663">
        <v>666</v>
      </c>
      <c r="B663" t="s">
        <v>743</v>
      </c>
      <c r="C663" t="s">
        <v>1388</v>
      </c>
      <c r="D663" t="s">
        <v>1391</v>
      </c>
      <c r="E663">
        <v>1481529</v>
      </c>
      <c r="F663">
        <v>1481529</v>
      </c>
      <c r="G663" t="s">
        <v>1392</v>
      </c>
      <c r="H663" t="s">
        <v>1393</v>
      </c>
      <c r="I663">
        <v>800000</v>
      </c>
      <c r="J663">
        <v>800000</v>
      </c>
      <c r="K663" t="s">
        <v>1394</v>
      </c>
      <c r="L663" t="s">
        <v>1395</v>
      </c>
      <c r="M663">
        <v>1586744</v>
      </c>
      <c r="N663">
        <v>1586744</v>
      </c>
      <c r="O663" t="s">
        <v>1398</v>
      </c>
      <c r="P663" t="s">
        <v>1399</v>
      </c>
      <c r="Q663">
        <v>1824756</v>
      </c>
      <c r="R663">
        <v>1824756</v>
      </c>
      <c r="S663" t="s">
        <v>80</v>
      </c>
      <c r="T663" t="s">
        <v>81</v>
      </c>
      <c r="U663">
        <v>1957479</v>
      </c>
      <c r="V663">
        <v>1957479</v>
      </c>
      <c r="W663" t="s">
        <v>1396</v>
      </c>
      <c r="X663" t="s">
        <v>1397</v>
      </c>
      <c r="Z663" t="b">
        <f t="shared" si="50"/>
        <v>1</v>
      </c>
      <c r="AA663" t="b">
        <f t="shared" si="51"/>
        <v>1</v>
      </c>
      <c r="AB663" t="b">
        <f t="shared" si="52"/>
        <v>1</v>
      </c>
      <c r="AC663" t="b">
        <f t="shared" si="53"/>
        <v>1</v>
      </c>
      <c r="AD663" t="b">
        <f t="shared" si="54"/>
        <v>1</v>
      </c>
    </row>
    <row r="664" spans="1:30" x14ac:dyDescent="0.2">
      <c r="A664">
        <v>667</v>
      </c>
      <c r="B664" t="s">
        <v>744</v>
      </c>
      <c r="C664" t="s">
        <v>1388</v>
      </c>
      <c r="D664" t="s">
        <v>1391</v>
      </c>
      <c r="E664">
        <v>1699021</v>
      </c>
      <c r="F664">
        <v>1699021</v>
      </c>
      <c r="G664" t="s">
        <v>1392</v>
      </c>
      <c r="H664" t="s">
        <v>1393</v>
      </c>
      <c r="I664">
        <v>900000</v>
      </c>
      <c r="J664">
        <v>900000</v>
      </c>
      <c r="K664" t="s">
        <v>1394</v>
      </c>
      <c r="L664" t="s">
        <v>1395</v>
      </c>
      <c r="M664">
        <v>1819682</v>
      </c>
      <c r="N664">
        <v>1819682</v>
      </c>
      <c r="O664" t="s">
        <v>1398</v>
      </c>
      <c r="P664" t="s">
        <v>1399</v>
      </c>
      <c r="Q664">
        <v>2092635</v>
      </c>
      <c r="R664">
        <v>2092635</v>
      </c>
      <c r="S664" t="s">
        <v>80</v>
      </c>
      <c r="T664" t="s">
        <v>81</v>
      </c>
      <c r="U664">
        <v>2244842</v>
      </c>
      <c r="V664">
        <v>2244842</v>
      </c>
      <c r="W664" t="s">
        <v>1396</v>
      </c>
      <c r="X664" t="s">
        <v>1397</v>
      </c>
      <c r="Z664" t="b">
        <f t="shared" si="50"/>
        <v>1</v>
      </c>
      <c r="AA664" t="b">
        <f t="shared" si="51"/>
        <v>1</v>
      </c>
      <c r="AB664" t="b">
        <f t="shared" si="52"/>
        <v>1</v>
      </c>
      <c r="AC664" t="b">
        <f t="shared" si="53"/>
        <v>1</v>
      </c>
      <c r="AD664" t="b">
        <f t="shared" si="54"/>
        <v>1</v>
      </c>
    </row>
    <row r="665" spans="1:30" x14ac:dyDescent="0.2">
      <c r="A665">
        <v>668</v>
      </c>
      <c r="B665" t="s">
        <v>745</v>
      </c>
      <c r="C665" t="s">
        <v>1388</v>
      </c>
      <c r="D665" t="s">
        <v>1391</v>
      </c>
      <c r="E665">
        <v>492402</v>
      </c>
      <c r="F665">
        <v>492402</v>
      </c>
      <c r="G665" t="s">
        <v>1392</v>
      </c>
      <c r="H665" t="s">
        <v>1393</v>
      </c>
      <c r="K665" t="s">
        <v>1394</v>
      </c>
      <c r="L665" t="s">
        <v>1395</v>
      </c>
      <c r="M665">
        <v>527372</v>
      </c>
      <c r="N665">
        <v>527372</v>
      </c>
      <c r="O665" t="s">
        <v>1398</v>
      </c>
      <c r="P665" t="s">
        <v>1399</v>
      </c>
      <c r="Q665">
        <v>606477</v>
      </c>
      <c r="R665">
        <v>606477</v>
      </c>
      <c r="S665" t="s">
        <v>80</v>
      </c>
      <c r="T665" t="s">
        <v>81</v>
      </c>
      <c r="U665">
        <v>1250589</v>
      </c>
      <c r="V665">
        <v>1250589</v>
      </c>
      <c r="W665" t="s">
        <v>1396</v>
      </c>
      <c r="X665" t="s">
        <v>1397</v>
      </c>
      <c r="Z665" t="b">
        <f t="shared" si="50"/>
        <v>1</v>
      </c>
      <c r="AA665" t="b">
        <f t="shared" si="51"/>
        <v>1</v>
      </c>
      <c r="AB665" t="b">
        <f t="shared" si="52"/>
        <v>1</v>
      </c>
      <c r="AC665" t="b">
        <f t="shared" si="53"/>
        <v>1</v>
      </c>
      <c r="AD665" t="b">
        <f t="shared" si="54"/>
        <v>1</v>
      </c>
    </row>
    <row r="666" spans="1:30" x14ac:dyDescent="0.2">
      <c r="A666">
        <v>669</v>
      </c>
      <c r="B666" t="s">
        <v>746</v>
      </c>
      <c r="C666" t="s">
        <v>1388</v>
      </c>
      <c r="D666" t="s">
        <v>1391</v>
      </c>
      <c r="E666">
        <v>752398</v>
      </c>
      <c r="F666">
        <v>752398</v>
      </c>
      <c r="G666" t="s">
        <v>1392</v>
      </c>
      <c r="H666" t="s">
        <v>1393</v>
      </c>
      <c r="I666">
        <v>900000</v>
      </c>
      <c r="J666">
        <v>900000</v>
      </c>
      <c r="K666" t="s">
        <v>1394</v>
      </c>
      <c r="L666" t="s">
        <v>1395</v>
      </c>
      <c r="M666">
        <v>805831</v>
      </c>
      <c r="N666">
        <v>805831</v>
      </c>
      <c r="O666" t="s">
        <v>1398</v>
      </c>
      <c r="P666" t="s">
        <v>1399</v>
      </c>
      <c r="Q666">
        <v>926706</v>
      </c>
      <c r="R666">
        <v>926706</v>
      </c>
      <c r="S666" t="s">
        <v>80</v>
      </c>
      <c r="T666" t="s">
        <v>81</v>
      </c>
      <c r="U666">
        <v>994110</v>
      </c>
      <c r="V666">
        <v>994110</v>
      </c>
      <c r="W666" t="s">
        <v>1396</v>
      </c>
      <c r="X666" t="s">
        <v>1397</v>
      </c>
      <c r="Z666" t="b">
        <f t="shared" si="50"/>
        <v>1</v>
      </c>
      <c r="AA666" t="b">
        <f t="shared" si="51"/>
        <v>1</v>
      </c>
      <c r="AB666" t="b">
        <f t="shared" si="52"/>
        <v>1</v>
      </c>
      <c r="AC666" t="b">
        <f t="shared" si="53"/>
        <v>1</v>
      </c>
      <c r="AD666" t="b">
        <f t="shared" si="54"/>
        <v>1</v>
      </c>
    </row>
    <row r="667" spans="1:30" x14ac:dyDescent="0.2">
      <c r="A667">
        <v>670</v>
      </c>
      <c r="B667" t="s">
        <v>747</v>
      </c>
      <c r="C667" t="s">
        <v>1389</v>
      </c>
      <c r="D667" t="s">
        <v>1391</v>
      </c>
      <c r="E667">
        <v>814836</v>
      </c>
      <c r="F667">
        <v>814836</v>
      </c>
      <c r="G667" t="s">
        <v>1392</v>
      </c>
      <c r="H667" t="s">
        <v>1393</v>
      </c>
      <c r="I667">
        <v>950000</v>
      </c>
      <c r="J667">
        <v>950000</v>
      </c>
      <c r="K667" t="s">
        <v>1394</v>
      </c>
      <c r="L667" t="s">
        <v>1395</v>
      </c>
      <c r="M667">
        <v>872704</v>
      </c>
      <c r="N667">
        <v>872704</v>
      </c>
      <c r="O667" t="s">
        <v>1398</v>
      </c>
      <c r="P667" t="s">
        <v>1399</v>
      </c>
      <c r="Q667">
        <v>1003609</v>
      </c>
      <c r="R667">
        <v>1003609</v>
      </c>
      <c r="S667" t="s">
        <v>80</v>
      </c>
      <c r="T667" t="s">
        <v>81</v>
      </c>
      <c r="U667">
        <v>1076606</v>
      </c>
      <c r="V667">
        <v>1076606</v>
      </c>
      <c r="W667" t="s">
        <v>1396</v>
      </c>
      <c r="X667" t="s">
        <v>1397</v>
      </c>
      <c r="Z667" t="b">
        <f t="shared" si="50"/>
        <v>1</v>
      </c>
      <c r="AA667" t="b">
        <f t="shared" si="51"/>
        <v>1</v>
      </c>
      <c r="AB667" t="b">
        <f t="shared" si="52"/>
        <v>1</v>
      </c>
      <c r="AC667" t="b">
        <f t="shared" si="53"/>
        <v>1</v>
      </c>
      <c r="AD667" t="b">
        <f t="shared" si="54"/>
        <v>1</v>
      </c>
    </row>
    <row r="668" spans="1:30" x14ac:dyDescent="0.2">
      <c r="A668">
        <v>671</v>
      </c>
      <c r="B668" t="s">
        <v>748</v>
      </c>
      <c r="C668" t="s">
        <v>1388</v>
      </c>
      <c r="D668" t="s">
        <v>1391</v>
      </c>
      <c r="E668">
        <v>1107183</v>
      </c>
      <c r="F668">
        <v>1107183</v>
      </c>
      <c r="G668" t="s">
        <v>1392</v>
      </c>
      <c r="H668" t="s">
        <v>1393</v>
      </c>
      <c r="I668">
        <v>950000</v>
      </c>
      <c r="J668">
        <v>950000</v>
      </c>
      <c r="K668" t="s">
        <v>1394</v>
      </c>
      <c r="L668" t="s">
        <v>1395</v>
      </c>
      <c r="M668">
        <v>1185814</v>
      </c>
      <c r="N668">
        <v>1185814</v>
      </c>
      <c r="O668" t="s">
        <v>1398</v>
      </c>
      <c r="P668" t="s">
        <v>1399</v>
      </c>
      <c r="Q668">
        <v>1363686</v>
      </c>
      <c r="R668">
        <v>1363686</v>
      </c>
      <c r="S668" t="s">
        <v>80</v>
      </c>
      <c r="T668" t="s">
        <v>81</v>
      </c>
      <c r="U668">
        <v>1462873</v>
      </c>
      <c r="V668">
        <v>1462873</v>
      </c>
      <c r="W668" t="s">
        <v>1396</v>
      </c>
      <c r="X668" t="s">
        <v>1397</v>
      </c>
      <c r="Z668" t="b">
        <f t="shared" si="50"/>
        <v>1</v>
      </c>
      <c r="AA668" t="b">
        <f t="shared" si="51"/>
        <v>1</v>
      </c>
      <c r="AB668" t="b">
        <f t="shared" si="52"/>
        <v>1</v>
      </c>
      <c r="AC668" t="b">
        <f t="shared" si="53"/>
        <v>1</v>
      </c>
      <c r="AD668" t="b">
        <f t="shared" si="54"/>
        <v>1</v>
      </c>
    </row>
    <row r="669" spans="1:30" x14ac:dyDescent="0.2">
      <c r="A669">
        <v>672</v>
      </c>
      <c r="B669" t="s">
        <v>749</v>
      </c>
      <c r="C669" t="s">
        <v>1390</v>
      </c>
      <c r="D669" t="s">
        <v>1391</v>
      </c>
      <c r="E669">
        <v>1656964</v>
      </c>
      <c r="F669">
        <v>1656964</v>
      </c>
      <c r="G669" t="s">
        <v>1392</v>
      </c>
      <c r="H669" t="s">
        <v>1393</v>
      </c>
      <c r="I669">
        <v>1500000</v>
      </c>
      <c r="J669">
        <v>1500000</v>
      </c>
      <c r="K669" t="s">
        <v>1394</v>
      </c>
      <c r="L669" t="s">
        <v>1395</v>
      </c>
      <c r="M669">
        <v>1774639</v>
      </c>
      <c r="N669">
        <v>1774639</v>
      </c>
      <c r="O669" t="s">
        <v>1398</v>
      </c>
      <c r="P669" t="s">
        <v>1399</v>
      </c>
      <c r="Q669">
        <v>2040835</v>
      </c>
      <c r="R669">
        <v>2040835</v>
      </c>
      <c r="S669" t="s">
        <v>80</v>
      </c>
      <c r="T669" t="s">
        <v>81</v>
      </c>
      <c r="U669">
        <v>2189274</v>
      </c>
      <c r="V669">
        <v>2189274</v>
      </c>
      <c r="W669" t="s">
        <v>1396</v>
      </c>
      <c r="X669" t="s">
        <v>1397</v>
      </c>
      <c r="Z669" t="b">
        <f t="shared" si="50"/>
        <v>1</v>
      </c>
      <c r="AA669" t="b">
        <f t="shared" si="51"/>
        <v>1</v>
      </c>
      <c r="AB669" t="b">
        <f t="shared" si="52"/>
        <v>1</v>
      </c>
      <c r="AC669" t="b">
        <f t="shared" si="53"/>
        <v>1</v>
      </c>
      <c r="AD669" t="b">
        <f t="shared" si="54"/>
        <v>1</v>
      </c>
    </row>
    <row r="670" spans="1:30" x14ac:dyDescent="0.2">
      <c r="A670">
        <v>673</v>
      </c>
      <c r="B670" t="s">
        <v>750</v>
      </c>
      <c r="C670" t="s">
        <v>1390</v>
      </c>
      <c r="D670" t="s">
        <v>1391</v>
      </c>
      <c r="E670">
        <v>1924799</v>
      </c>
      <c r="F670">
        <v>1924799</v>
      </c>
      <c r="G670" t="s">
        <v>1392</v>
      </c>
      <c r="H670" t="s">
        <v>1393</v>
      </c>
      <c r="I670">
        <v>1800000</v>
      </c>
      <c r="J670">
        <v>1800000</v>
      </c>
      <c r="K670" t="s">
        <v>1394</v>
      </c>
      <c r="L670" t="s">
        <v>1395</v>
      </c>
      <c r="M670">
        <v>2061494</v>
      </c>
      <c r="N670">
        <v>2061494</v>
      </c>
      <c r="O670" t="s">
        <v>1398</v>
      </c>
      <c r="P670" t="s">
        <v>1399</v>
      </c>
      <c r="Q670">
        <v>2370719</v>
      </c>
      <c r="R670">
        <v>2370719</v>
      </c>
      <c r="S670" t="s">
        <v>80</v>
      </c>
      <c r="T670" t="s">
        <v>81</v>
      </c>
      <c r="U670">
        <v>2843152</v>
      </c>
      <c r="V670">
        <v>2843152</v>
      </c>
      <c r="W670" t="s">
        <v>1396</v>
      </c>
      <c r="X670" t="s">
        <v>1397</v>
      </c>
      <c r="Z670" t="b">
        <f t="shared" si="50"/>
        <v>1</v>
      </c>
      <c r="AA670" t="b">
        <f t="shared" si="51"/>
        <v>1</v>
      </c>
      <c r="AB670" t="b">
        <f t="shared" si="52"/>
        <v>1</v>
      </c>
      <c r="AC670" t="b">
        <f t="shared" si="53"/>
        <v>1</v>
      </c>
      <c r="AD670" t="b">
        <f t="shared" si="54"/>
        <v>1</v>
      </c>
    </row>
    <row r="671" spans="1:30" x14ac:dyDescent="0.2">
      <c r="A671">
        <v>674</v>
      </c>
      <c r="B671" t="s">
        <v>751</v>
      </c>
      <c r="C671" t="s">
        <v>1390</v>
      </c>
      <c r="D671" t="s">
        <v>1391</v>
      </c>
      <c r="E671">
        <v>1021577</v>
      </c>
      <c r="F671">
        <v>1021577</v>
      </c>
      <c r="G671" t="s">
        <v>1392</v>
      </c>
      <c r="H671" t="s">
        <v>1393</v>
      </c>
      <c r="K671" t="s">
        <v>1394</v>
      </c>
      <c r="L671" t="s">
        <v>1395</v>
      </c>
      <c r="M671">
        <v>1094128</v>
      </c>
      <c r="N671">
        <v>1094128</v>
      </c>
      <c r="O671" t="s">
        <v>1398</v>
      </c>
      <c r="P671" t="s">
        <v>1399</v>
      </c>
      <c r="Q671">
        <v>1258247</v>
      </c>
      <c r="R671">
        <v>1258247</v>
      </c>
      <c r="S671" t="s">
        <v>80</v>
      </c>
      <c r="T671" t="s">
        <v>81</v>
      </c>
      <c r="U671">
        <v>3349765</v>
      </c>
      <c r="V671">
        <v>3349765</v>
      </c>
      <c r="W671" t="s">
        <v>1396</v>
      </c>
      <c r="X671" t="s">
        <v>1397</v>
      </c>
      <c r="Z671" t="b">
        <f t="shared" si="50"/>
        <v>1</v>
      </c>
      <c r="AA671" t="b">
        <f t="shared" si="51"/>
        <v>1</v>
      </c>
      <c r="AB671" t="b">
        <f t="shared" si="52"/>
        <v>1</v>
      </c>
      <c r="AC671" t="b">
        <f t="shared" si="53"/>
        <v>1</v>
      </c>
      <c r="AD671" t="b">
        <f t="shared" si="54"/>
        <v>1</v>
      </c>
    </row>
    <row r="672" spans="1:30" x14ac:dyDescent="0.2">
      <c r="A672">
        <v>675</v>
      </c>
      <c r="B672" t="s">
        <v>752</v>
      </c>
      <c r="C672" t="s">
        <v>1390</v>
      </c>
      <c r="D672" t="s">
        <v>1391</v>
      </c>
      <c r="E672">
        <v>3139628</v>
      </c>
      <c r="F672">
        <v>3139628</v>
      </c>
      <c r="G672" t="s">
        <v>1392</v>
      </c>
      <c r="H672" t="s">
        <v>1393</v>
      </c>
      <c r="I672">
        <v>1900000</v>
      </c>
      <c r="J672">
        <v>1900000</v>
      </c>
      <c r="K672" t="s">
        <v>1394</v>
      </c>
      <c r="L672" t="s">
        <v>1395</v>
      </c>
      <c r="M672">
        <v>3362599</v>
      </c>
      <c r="N672">
        <v>3362599</v>
      </c>
      <c r="O672" t="s">
        <v>1398</v>
      </c>
      <c r="P672" t="s">
        <v>1399</v>
      </c>
      <c r="Q672">
        <v>3866989</v>
      </c>
      <c r="R672">
        <v>3866989</v>
      </c>
      <c r="S672" t="s">
        <v>80</v>
      </c>
      <c r="T672" t="s">
        <v>81</v>
      </c>
      <c r="U672">
        <v>4148253</v>
      </c>
      <c r="V672">
        <v>4148253</v>
      </c>
      <c r="W672" t="s">
        <v>1396</v>
      </c>
      <c r="X672" t="s">
        <v>1397</v>
      </c>
      <c r="Z672" t="b">
        <f t="shared" si="50"/>
        <v>1</v>
      </c>
      <c r="AA672" t="b">
        <f t="shared" si="51"/>
        <v>1</v>
      </c>
      <c r="AB672" t="b">
        <f t="shared" si="52"/>
        <v>1</v>
      </c>
      <c r="AC672" t="b">
        <f t="shared" si="53"/>
        <v>1</v>
      </c>
      <c r="AD672" t="b">
        <f t="shared" si="54"/>
        <v>1</v>
      </c>
    </row>
    <row r="675" spans="1:20" x14ac:dyDescent="0.2">
      <c r="A675" t="s">
        <v>10</v>
      </c>
      <c r="B675" t="s">
        <v>14</v>
      </c>
      <c r="C675" t="s">
        <v>14</v>
      </c>
      <c r="D675" t="s">
        <v>14</v>
      </c>
      <c r="E675" t="s">
        <v>14</v>
      </c>
      <c r="F675" t="s">
        <v>14</v>
      </c>
      <c r="G675" t="s">
        <v>21</v>
      </c>
      <c r="H675" t="s">
        <v>1405</v>
      </c>
      <c r="I675" t="s">
        <v>1406</v>
      </c>
      <c r="J675" t="s">
        <v>1407</v>
      </c>
      <c r="K675">
        <v>1</v>
      </c>
      <c r="L675">
        <v>2</v>
      </c>
      <c r="M675">
        <v>3</v>
      </c>
      <c r="N675">
        <v>4</v>
      </c>
      <c r="O675">
        <v>5</v>
      </c>
      <c r="P675" t="s">
        <v>21</v>
      </c>
      <c r="Q675" t="s">
        <v>1405</v>
      </c>
      <c r="R675" t="s">
        <v>1408</v>
      </c>
      <c r="S675" t="s">
        <v>1409</v>
      </c>
      <c r="T675" t="s">
        <v>1410</v>
      </c>
    </row>
    <row r="676" spans="1:20" x14ac:dyDescent="0.2">
      <c r="A676">
        <v>1</v>
      </c>
      <c r="B676">
        <v>6378</v>
      </c>
      <c r="C676">
        <v>50000</v>
      </c>
      <c r="D676">
        <v>6832</v>
      </c>
      <c r="E676">
        <v>7857</v>
      </c>
      <c r="F676">
        <v>8428</v>
      </c>
      <c r="G676">
        <f>+AVERAGE(B676:F676)</f>
        <v>15899</v>
      </c>
      <c r="H676">
        <f>+STDEV(B676:F676)</f>
        <v>19080.276046221134</v>
      </c>
      <c r="I676">
        <f>+G676+H676</f>
        <v>34979.27604622113</v>
      </c>
      <c r="J676">
        <f>+G676-H676</f>
        <v>-3181.2760462211336</v>
      </c>
      <c r="K676" s="18">
        <f>+IF(((IF(AND(B676&lt;=$I676,B676&gt;=$J676),B676,""))&lt;=0),"",(IF(AND(B676&lt;=$I676,B676&gt;=$J676),B676,"")))</f>
        <v>6378</v>
      </c>
      <c r="L676" s="18" t="str">
        <f t="shared" ref="L676:O676" si="55">+IF(((IF(AND(C676&lt;=$I676,C676&gt;=$J676),C676,""))&lt;=0),"",(IF(AND(C676&lt;=$I676,C676&gt;=$J676),C676,"")))</f>
        <v/>
      </c>
      <c r="M676" s="18">
        <f t="shared" si="55"/>
        <v>6832</v>
      </c>
      <c r="N676" s="18">
        <f t="shared" si="55"/>
        <v>7857</v>
      </c>
      <c r="O676" s="18">
        <f t="shared" si="55"/>
        <v>8428</v>
      </c>
      <c r="P676">
        <f>+AVERAGE(K676:O676)</f>
        <v>7373.75</v>
      </c>
      <c r="Q676">
        <f>+STDEV(K676:O676)</f>
        <v>936.30207910339141</v>
      </c>
      <c r="R676" s="105">
        <f>+Q676/P676</f>
        <v>0.1269777357658439</v>
      </c>
      <c r="S676">
        <f>+PROMEDIO!AI8</f>
        <v>7373.75</v>
      </c>
      <c r="T676" t="b">
        <f>+P676=S676</f>
        <v>1</v>
      </c>
    </row>
    <row r="677" spans="1:20" x14ac:dyDescent="0.2">
      <c r="A677">
        <v>2</v>
      </c>
      <c r="B677">
        <v>3431</v>
      </c>
      <c r="C677">
        <v>40000</v>
      </c>
      <c r="D677">
        <v>3675</v>
      </c>
      <c r="E677">
        <v>4226</v>
      </c>
      <c r="F677">
        <v>4533</v>
      </c>
      <c r="G677">
        <f t="shared" ref="G677:G740" si="56">+AVERAGE(B677:F677)</f>
        <v>11173</v>
      </c>
      <c r="H677">
        <f t="shared" ref="H677:H740" si="57">+STDEV(B677:F677)</f>
        <v>16120.676986404758</v>
      </c>
      <c r="I677">
        <f t="shared" ref="I677:I740" si="58">+G677+H677</f>
        <v>27293.67698640476</v>
      </c>
      <c r="J677">
        <f t="shared" ref="J677:J740" si="59">+G677-H677</f>
        <v>-4947.6769864047583</v>
      </c>
      <c r="K677" s="18">
        <f t="shared" ref="K677:K740" si="60">+IF(((IF(AND(B677&lt;=$I677,B677&gt;=$J677),B677,""))&lt;=0),"",(IF(AND(B677&lt;=$I677,B677&gt;=$J677),B677,"")))</f>
        <v>3431</v>
      </c>
      <c r="L677" s="18" t="str">
        <f t="shared" ref="L677:L740" si="61">+IF(((IF(AND(C677&lt;=$I677,C677&gt;=$J677),C677,""))&lt;=0),"",(IF(AND(C677&lt;=$I677,C677&gt;=$J677),C677,"")))</f>
        <v/>
      </c>
      <c r="M677" s="18">
        <f t="shared" ref="M677:M740" si="62">+IF(((IF(AND(D677&lt;=$I677,D677&gt;=$J677),D677,""))&lt;=0),"",(IF(AND(D677&lt;=$I677,D677&gt;=$J677),D677,"")))</f>
        <v>3675</v>
      </c>
      <c r="N677" s="18">
        <f t="shared" ref="N677:N740" si="63">+IF(((IF(AND(E677&lt;=$I677,E677&gt;=$J677),E677,""))&lt;=0),"",(IF(AND(E677&lt;=$I677,E677&gt;=$J677),E677,"")))</f>
        <v>4226</v>
      </c>
      <c r="O677" s="18">
        <f t="shared" ref="O677:O740" si="64">+IF(((IF(AND(F677&lt;=$I677,F677&gt;=$J677),F677,""))&lt;=0),"",(IF(AND(F677&lt;=$I677,F677&gt;=$J677),F677,"")))</f>
        <v>4533</v>
      </c>
      <c r="P677">
        <f t="shared" ref="P677:P740" si="65">+AVERAGE(K677:O677)</f>
        <v>3966.25</v>
      </c>
      <c r="Q677">
        <f t="shared" ref="Q677:Q740" si="66">+STDEV(K677:O677)</f>
        <v>503.32055723299572</v>
      </c>
      <c r="R677" s="105">
        <f t="shared" ref="R677:R740" si="67">+Q677/P677</f>
        <v>0.12690086535972159</v>
      </c>
      <c r="S677">
        <f>+PROMEDIO!AI9</f>
        <v>3966.25</v>
      </c>
      <c r="T677" t="b">
        <f t="shared" ref="T677:T740" si="68">+P677=S677</f>
        <v>1</v>
      </c>
    </row>
    <row r="678" spans="1:20" x14ac:dyDescent="0.2">
      <c r="A678">
        <v>3</v>
      </c>
      <c r="B678">
        <v>10291</v>
      </c>
      <c r="C678">
        <v>60000</v>
      </c>
      <c r="D678">
        <v>11022</v>
      </c>
      <c r="E678">
        <v>12675</v>
      </c>
      <c r="F678">
        <v>13597</v>
      </c>
      <c r="G678">
        <f t="shared" si="56"/>
        <v>21517</v>
      </c>
      <c r="H678">
        <f t="shared" si="57"/>
        <v>21552.359232807903</v>
      </c>
      <c r="I678">
        <f t="shared" si="58"/>
        <v>43069.359232807903</v>
      </c>
      <c r="J678">
        <f t="shared" si="59"/>
        <v>-35.359232807903027</v>
      </c>
      <c r="K678" s="18">
        <f t="shared" si="60"/>
        <v>10291</v>
      </c>
      <c r="L678" s="18" t="str">
        <f t="shared" si="61"/>
        <v/>
      </c>
      <c r="M678" s="18">
        <f t="shared" si="62"/>
        <v>11022</v>
      </c>
      <c r="N678" s="18">
        <f t="shared" si="63"/>
        <v>12675</v>
      </c>
      <c r="O678" s="18">
        <f t="shared" si="64"/>
        <v>13597</v>
      </c>
      <c r="P678">
        <f t="shared" si="65"/>
        <v>11896.25</v>
      </c>
      <c r="Q678">
        <f t="shared" si="66"/>
        <v>1509.9826433881065</v>
      </c>
      <c r="R678" s="105">
        <f t="shared" si="67"/>
        <v>0.12692929649159243</v>
      </c>
      <c r="S678">
        <f>+PROMEDIO!AI10</f>
        <v>11896.25</v>
      </c>
      <c r="T678" t="b">
        <f t="shared" si="68"/>
        <v>1</v>
      </c>
    </row>
    <row r="679" spans="1:20" x14ac:dyDescent="0.2">
      <c r="A679">
        <v>4</v>
      </c>
      <c r="B679">
        <v>19818</v>
      </c>
      <c r="C679">
        <v>45000</v>
      </c>
      <c r="D679">
        <v>21226</v>
      </c>
      <c r="E679">
        <v>24409</v>
      </c>
      <c r="F679">
        <v>26185</v>
      </c>
      <c r="G679">
        <f t="shared" si="56"/>
        <v>27327.599999999999</v>
      </c>
      <c r="H679">
        <f t="shared" si="57"/>
        <v>10195.110313282537</v>
      </c>
      <c r="I679">
        <f t="shared" si="58"/>
        <v>37522.710313282536</v>
      </c>
      <c r="J679">
        <f t="shared" si="59"/>
        <v>17132.489686717461</v>
      </c>
      <c r="K679" s="18">
        <f t="shared" si="60"/>
        <v>19818</v>
      </c>
      <c r="L679" s="18" t="str">
        <f t="shared" si="61"/>
        <v/>
      </c>
      <c r="M679" s="18">
        <f t="shared" si="62"/>
        <v>21226</v>
      </c>
      <c r="N679" s="18">
        <f t="shared" si="63"/>
        <v>24409</v>
      </c>
      <c r="O679" s="18">
        <f t="shared" si="64"/>
        <v>26185</v>
      </c>
      <c r="P679">
        <f t="shared" si="65"/>
        <v>22909.5</v>
      </c>
      <c r="Q679">
        <f t="shared" si="66"/>
        <v>2907.9743809050315</v>
      </c>
      <c r="R679" s="105">
        <f t="shared" si="67"/>
        <v>0.12693312297976958</v>
      </c>
      <c r="S679">
        <f>+PROMEDIO!AI11</f>
        <v>22909.5</v>
      </c>
      <c r="T679" t="b">
        <f t="shared" si="68"/>
        <v>1</v>
      </c>
    </row>
    <row r="680" spans="1:20" x14ac:dyDescent="0.2">
      <c r="A680">
        <v>5</v>
      </c>
      <c r="B680">
        <v>9289</v>
      </c>
      <c r="C680">
        <v>80000</v>
      </c>
      <c r="D680">
        <v>9949</v>
      </c>
      <c r="E680">
        <v>11442</v>
      </c>
      <c r="F680">
        <v>12274</v>
      </c>
      <c r="G680">
        <f t="shared" si="56"/>
        <v>24590.799999999999</v>
      </c>
      <c r="H680">
        <f t="shared" si="57"/>
        <v>30997.18268972198</v>
      </c>
      <c r="I680">
        <f t="shared" si="58"/>
        <v>55587.982689721975</v>
      </c>
      <c r="J680">
        <f t="shared" si="59"/>
        <v>-6406.3826897219806</v>
      </c>
      <c r="K680" s="18">
        <f t="shared" si="60"/>
        <v>9289</v>
      </c>
      <c r="L680" s="18" t="str">
        <f t="shared" si="61"/>
        <v/>
      </c>
      <c r="M680" s="18">
        <f t="shared" si="62"/>
        <v>9949</v>
      </c>
      <c r="N680" s="18">
        <f t="shared" si="63"/>
        <v>11442</v>
      </c>
      <c r="O680" s="18">
        <f t="shared" si="64"/>
        <v>12274</v>
      </c>
      <c r="P680">
        <f t="shared" si="65"/>
        <v>10738.5</v>
      </c>
      <c r="Q680">
        <f t="shared" si="66"/>
        <v>1363.4555364954151</v>
      </c>
      <c r="R680" s="105">
        <f t="shared" si="67"/>
        <v>0.1269689003580961</v>
      </c>
      <c r="S680">
        <f>+PROMEDIO!AI12</f>
        <v>10738.5</v>
      </c>
      <c r="T680" t="b">
        <f t="shared" si="68"/>
        <v>1</v>
      </c>
    </row>
    <row r="681" spans="1:20" x14ac:dyDescent="0.2">
      <c r="A681">
        <v>6</v>
      </c>
      <c r="B681">
        <v>6597</v>
      </c>
      <c r="C681">
        <v>30000</v>
      </c>
      <c r="D681">
        <v>7066</v>
      </c>
      <c r="E681">
        <v>8125</v>
      </c>
      <c r="F681">
        <v>8716</v>
      </c>
      <c r="G681">
        <f t="shared" si="56"/>
        <v>12100.8</v>
      </c>
      <c r="H681">
        <f t="shared" si="57"/>
        <v>10040.994009559014</v>
      </c>
      <c r="I681">
        <f t="shared" si="58"/>
        <v>22141.794009559013</v>
      </c>
      <c r="J681">
        <f t="shared" si="59"/>
        <v>2059.8059904409856</v>
      </c>
      <c r="K681" s="18">
        <f t="shared" si="60"/>
        <v>6597</v>
      </c>
      <c r="L681" s="18" t="str">
        <f t="shared" si="61"/>
        <v/>
      </c>
      <c r="M681" s="18">
        <f t="shared" si="62"/>
        <v>7066</v>
      </c>
      <c r="N681" s="18">
        <f t="shared" si="63"/>
        <v>8125</v>
      </c>
      <c r="O681" s="18">
        <f t="shared" si="64"/>
        <v>8716</v>
      </c>
      <c r="P681">
        <f t="shared" si="65"/>
        <v>7626</v>
      </c>
      <c r="Q681">
        <f t="shared" si="66"/>
        <v>967.73653439353006</v>
      </c>
      <c r="R681" s="105">
        <f t="shared" si="67"/>
        <v>0.1268996242320391</v>
      </c>
      <c r="S681">
        <f>+PROMEDIO!AI13</f>
        <v>7626</v>
      </c>
      <c r="T681" t="b">
        <f t="shared" si="68"/>
        <v>1</v>
      </c>
    </row>
    <row r="682" spans="1:20" x14ac:dyDescent="0.2">
      <c r="A682">
        <v>7</v>
      </c>
      <c r="B682">
        <v>67192</v>
      </c>
      <c r="C682">
        <v>350000</v>
      </c>
      <c r="D682">
        <v>71963</v>
      </c>
      <c r="E682">
        <v>82758</v>
      </c>
      <c r="F682">
        <v>88777</v>
      </c>
      <c r="G682">
        <f t="shared" si="56"/>
        <v>132138</v>
      </c>
      <c r="H682">
        <f t="shared" si="57"/>
        <v>122087.49455411066</v>
      </c>
      <c r="I682">
        <f t="shared" si="58"/>
        <v>254225.49455411066</v>
      </c>
      <c r="J682">
        <f t="shared" si="59"/>
        <v>10050.505445889343</v>
      </c>
      <c r="K682" s="18">
        <f t="shared" si="60"/>
        <v>67192</v>
      </c>
      <c r="L682" s="18" t="str">
        <f t="shared" si="61"/>
        <v/>
      </c>
      <c r="M682" s="18">
        <f t="shared" si="62"/>
        <v>71963</v>
      </c>
      <c r="N682" s="18">
        <f t="shared" si="63"/>
        <v>82758</v>
      </c>
      <c r="O682" s="18">
        <f t="shared" si="64"/>
        <v>88777</v>
      </c>
      <c r="P682">
        <f t="shared" si="65"/>
        <v>77672.5</v>
      </c>
      <c r="Q682">
        <f t="shared" si="66"/>
        <v>9859.2004577788484</v>
      </c>
      <c r="R682" s="105">
        <f t="shared" si="67"/>
        <v>0.12693296157300007</v>
      </c>
      <c r="S682">
        <f>+PROMEDIO!AI14</f>
        <v>77672.5</v>
      </c>
      <c r="T682" t="b">
        <f t="shared" si="68"/>
        <v>1</v>
      </c>
    </row>
    <row r="683" spans="1:20" x14ac:dyDescent="0.2">
      <c r="A683">
        <v>8</v>
      </c>
      <c r="B683">
        <v>28918</v>
      </c>
      <c r="C683">
        <v>350000</v>
      </c>
      <c r="D683">
        <v>30972</v>
      </c>
      <c r="E683">
        <v>35617</v>
      </c>
      <c r="F683">
        <v>38208</v>
      </c>
      <c r="G683">
        <f t="shared" si="56"/>
        <v>96743</v>
      </c>
      <c r="H683">
        <f t="shared" si="57"/>
        <v>141622.64756740004</v>
      </c>
      <c r="I683">
        <f t="shared" si="58"/>
        <v>238365.64756740004</v>
      </c>
      <c r="J683">
        <f t="shared" si="59"/>
        <v>-44879.647567400039</v>
      </c>
      <c r="K683" s="18">
        <f t="shared" si="60"/>
        <v>28918</v>
      </c>
      <c r="L683" s="18" t="str">
        <f t="shared" si="61"/>
        <v/>
      </c>
      <c r="M683" s="18">
        <f t="shared" si="62"/>
        <v>30972</v>
      </c>
      <c r="N683" s="18">
        <f t="shared" si="63"/>
        <v>35617</v>
      </c>
      <c r="O683" s="18">
        <f t="shared" si="64"/>
        <v>38208</v>
      </c>
      <c r="P683">
        <f t="shared" si="65"/>
        <v>33428.75</v>
      </c>
      <c r="Q683">
        <f t="shared" si="66"/>
        <v>4243.1181439282755</v>
      </c>
      <c r="R683" s="105">
        <f t="shared" si="67"/>
        <v>0.1269302066014516</v>
      </c>
      <c r="S683">
        <f>+PROMEDIO!AI15</f>
        <v>33428.75</v>
      </c>
      <c r="T683" t="b">
        <f t="shared" si="68"/>
        <v>1</v>
      </c>
    </row>
    <row r="684" spans="1:20" x14ac:dyDescent="0.2">
      <c r="A684">
        <v>9</v>
      </c>
      <c r="B684">
        <v>6361</v>
      </c>
      <c r="C684">
        <v>10000</v>
      </c>
      <c r="D684">
        <v>6813</v>
      </c>
      <c r="E684">
        <v>7835</v>
      </c>
      <c r="F684">
        <v>8405</v>
      </c>
      <c r="G684">
        <f t="shared" si="56"/>
        <v>7882.8</v>
      </c>
      <c r="H684">
        <f t="shared" si="57"/>
        <v>1433.3405736251252</v>
      </c>
      <c r="I684">
        <f t="shared" si="58"/>
        <v>9316.1405736251254</v>
      </c>
      <c r="J684">
        <f t="shared" si="59"/>
        <v>6449.459426374875</v>
      </c>
      <c r="K684" s="18" t="str">
        <f t="shared" si="60"/>
        <v/>
      </c>
      <c r="L684" s="18" t="str">
        <f t="shared" si="61"/>
        <v/>
      </c>
      <c r="M684" s="18">
        <f t="shared" si="62"/>
        <v>6813</v>
      </c>
      <c r="N684" s="18">
        <f t="shared" si="63"/>
        <v>7835</v>
      </c>
      <c r="O684" s="18">
        <f t="shared" si="64"/>
        <v>8405</v>
      </c>
      <c r="P684">
        <f t="shared" si="65"/>
        <v>7684.333333333333</v>
      </c>
      <c r="Q684">
        <f t="shared" si="66"/>
        <v>806.62341481842282</v>
      </c>
      <c r="R684" s="105">
        <f t="shared" si="67"/>
        <v>0.1049698626840441</v>
      </c>
      <c r="S684">
        <f>+PROMEDIO!AI16</f>
        <v>7684.333333333333</v>
      </c>
      <c r="T684" t="b">
        <f t="shared" si="68"/>
        <v>1</v>
      </c>
    </row>
    <row r="685" spans="1:20" x14ac:dyDescent="0.2">
      <c r="A685">
        <v>10</v>
      </c>
      <c r="B685">
        <v>8034</v>
      </c>
      <c r="C685">
        <v>8000</v>
      </c>
      <c r="D685">
        <v>8604</v>
      </c>
      <c r="E685">
        <v>9895</v>
      </c>
      <c r="F685">
        <v>10614</v>
      </c>
      <c r="G685">
        <f t="shared" si="56"/>
        <v>9029.4</v>
      </c>
      <c r="H685">
        <f t="shared" si="57"/>
        <v>1171.7157505128951</v>
      </c>
      <c r="I685">
        <f t="shared" si="58"/>
        <v>10201.115750512894</v>
      </c>
      <c r="J685">
        <f t="shared" si="59"/>
        <v>7857.6842494871044</v>
      </c>
      <c r="K685" s="18">
        <f t="shared" si="60"/>
        <v>8034</v>
      </c>
      <c r="L685" s="18">
        <f t="shared" si="61"/>
        <v>8000</v>
      </c>
      <c r="M685" s="18">
        <f t="shared" si="62"/>
        <v>8604</v>
      </c>
      <c r="N685" s="18">
        <f t="shared" si="63"/>
        <v>9895</v>
      </c>
      <c r="O685" s="18" t="str">
        <f t="shared" si="64"/>
        <v/>
      </c>
      <c r="P685">
        <f t="shared" si="65"/>
        <v>8633.25</v>
      </c>
      <c r="Q685">
        <f t="shared" si="66"/>
        <v>885.62120382625585</v>
      </c>
      <c r="R685" s="105">
        <f t="shared" si="67"/>
        <v>0.10258259680030762</v>
      </c>
      <c r="S685">
        <f>+PROMEDIO!AI17</f>
        <v>8633.25</v>
      </c>
      <c r="T685" t="b">
        <f t="shared" si="68"/>
        <v>1</v>
      </c>
    </row>
    <row r="686" spans="1:20" x14ac:dyDescent="0.2">
      <c r="A686">
        <v>11</v>
      </c>
      <c r="B686">
        <v>20009</v>
      </c>
      <c r="C686">
        <v>12000</v>
      </c>
      <c r="D686">
        <v>21430</v>
      </c>
      <c r="E686">
        <v>24644</v>
      </c>
      <c r="F686">
        <v>26437</v>
      </c>
      <c r="G686">
        <f t="shared" si="56"/>
        <v>20904</v>
      </c>
      <c r="H686">
        <f t="shared" si="57"/>
        <v>5589.2889977169725</v>
      </c>
      <c r="I686">
        <f t="shared" si="58"/>
        <v>26493.288997716973</v>
      </c>
      <c r="J686">
        <f t="shared" si="59"/>
        <v>15314.711002283027</v>
      </c>
      <c r="K686" s="18">
        <f t="shared" si="60"/>
        <v>20009</v>
      </c>
      <c r="L686" s="18" t="str">
        <f t="shared" si="61"/>
        <v/>
      </c>
      <c r="M686" s="18">
        <f t="shared" si="62"/>
        <v>21430</v>
      </c>
      <c r="N686" s="18">
        <f t="shared" si="63"/>
        <v>24644</v>
      </c>
      <c r="O686" s="18">
        <f t="shared" si="64"/>
        <v>26437</v>
      </c>
      <c r="P686">
        <f t="shared" si="65"/>
        <v>23130</v>
      </c>
      <c r="Q686">
        <f t="shared" si="66"/>
        <v>2935.9317657829401</v>
      </c>
      <c r="R686" s="105">
        <f t="shared" si="67"/>
        <v>0.12693176678698401</v>
      </c>
      <c r="S686">
        <f>+PROMEDIO!AI18</f>
        <v>23130</v>
      </c>
      <c r="T686" t="b">
        <f t="shared" si="68"/>
        <v>1</v>
      </c>
    </row>
    <row r="687" spans="1:20" x14ac:dyDescent="0.2">
      <c r="A687">
        <v>12</v>
      </c>
      <c r="B687">
        <v>14802</v>
      </c>
      <c r="C687">
        <v>11000</v>
      </c>
      <c r="D687">
        <v>15854</v>
      </c>
      <c r="E687">
        <v>18232</v>
      </c>
      <c r="F687">
        <v>19558</v>
      </c>
      <c r="G687">
        <f t="shared" si="56"/>
        <v>15889.2</v>
      </c>
      <c r="H687">
        <f t="shared" si="57"/>
        <v>3317.9935503252545</v>
      </c>
      <c r="I687">
        <f t="shared" si="58"/>
        <v>19207.193550325253</v>
      </c>
      <c r="J687">
        <f t="shared" si="59"/>
        <v>12571.206449674746</v>
      </c>
      <c r="K687" s="18">
        <f t="shared" si="60"/>
        <v>14802</v>
      </c>
      <c r="L687" s="18" t="str">
        <f t="shared" si="61"/>
        <v/>
      </c>
      <c r="M687" s="18">
        <f t="shared" si="62"/>
        <v>15854</v>
      </c>
      <c r="N687" s="18">
        <f t="shared" si="63"/>
        <v>18232</v>
      </c>
      <c r="O687" s="18" t="str">
        <f t="shared" si="64"/>
        <v/>
      </c>
      <c r="P687">
        <f t="shared" si="65"/>
        <v>16296</v>
      </c>
      <c r="Q687">
        <f t="shared" si="66"/>
        <v>1757.1989073522668</v>
      </c>
      <c r="R687" s="105">
        <f t="shared" si="67"/>
        <v>0.10783007531616758</v>
      </c>
      <c r="S687">
        <f>+PROMEDIO!AI19</f>
        <v>16296</v>
      </c>
      <c r="T687" t="b">
        <f t="shared" si="68"/>
        <v>1</v>
      </c>
    </row>
    <row r="688" spans="1:20" x14ac:dyDescent="0.2">
      <c r="A688">
        <v>13</v>
      </c>
      <c r="B688">
        <v>25830</v>
      </c>
      <c r="C688">
        <v>20000</v>
      </c>
      <c r="D688">
        <v>27664</v>
      </c>
      <c r="E688">
        <v>31814</v>
      </c>
      <c r="F688">
        <v>34128</v>
      </c>
      <c r="G688">
        <f t="shared" si="56"/>
        <v>27887.200000000001</v>
      </c>
      <c r="H688">
        <f t="shared" si="57"/>
        <v>5496.7526049477656</v>
      </c>
      <c r="I688">
        <f t="shared" si="58"/>
        <v>33383.952604947764</v>
      </c>
      <c r="J688">
        <f t="shared" si="59"/>
        <v>22390.447395052237</v>
      </c>
      <c r="K688" s="18">
        <f t="shared" si="60"/>
        <v>25830</v>
      </c>
      <c r="L688" s="18" t="str">
        <f t="shared" si="61"/>
        <v/>
      </c>
      <c r="M688" s="18">
        <f t="shared" si="62"/>
        <v>27664</v>
      </c>
      <c r="N688" s="18">
        <f t="shared" si="63"/>
        <v>31814</v>
      </c>
      <c r="O688" s="18" t="str">
        <f t="shared" si="64"/>
        <v/>
      </c>
      <c r="P688">
        <f t="shared" si="65"/>
        <v>28436</v>
      </c>
      <c r="Q688">
        <f t="shared" si="66"/>
        <v>3065.7873376997304</v>
      </c>
      <c r="R688" s="105">
        <f t="shared" si="67"/>
        <v>0.10781359325150269</v>
      </c>
      <c r="S688">
        <f>+PROMEDIO!AI20</f>
        <v>28436</v>
      </c>
      <c r="T688" t="b">
        <f t="shared" si="68"/>
        <v>1</v>
      </c>
    </row>
    <row r="689" spans="1:20" x14ac:dyDescent="0.2">
      <c r="A689">
        <v>14</v>
      </c>
      <c r="B689">
        <v>38112</v>
      </c>
      <c r="C689">
        <v>25000</v>
      </c>
      <c r="D689">
        <v>40818</v>
      </c>
      <c r="E689">
        <v>46941</v>
      </c>
      <c r="F689">
        <v>50355</v>
      </c>
      <c r="G689">
        <f t="shared" si="56"/>
        <v>40245.199999999997</v>
      </c>
      <c r="H689">
        <f t="shared" si="57"/>
        <v>9802.2517668135843</v>
      </c>
      <c r="I689">
        <f t="shared" si="58"/>
        <v>50047.451766813581</v>
      </c>
      <c r="J689">
        <f t="shared" si="59"/>
        <v>30442.948233186413</v>
      </c>
      <c r="K689" s="18">
        <f t="shared" si="60"/>
        <v>38112</v>
      </c>
      <c r="L689" s="18" t="str">
        <f t="shared" si="61"/>
        <v/>
      </c>
      <c r="M689" s="18">
        <f t="shared" si="62"/>
        <v>40818</v>
      </c>
      <c r="N689" s="18">
        <f t="shared" si="63"/>
        <v>46941</v>
      </c>
      <c r="O689" s="18" t="str">
        <f t="shared" si="64"/>
        <v/>
      </c>
      <c r="P689">
        <f t="shared" si="65"/>
        <v>41957</v>
      </c>
      <c r="Q689">
        <f t="shared" si="66"/>
        <v>4523.3616923699565</v>
      </c>
      <c r="R689" s="105">
        <f t="shared" si="67"/>
        <v>0.10780946426984667</v>
      </c>
      <c r="S689">
        <f>+PROMEDIO!AI21</f>
        <v>41957</v>
      </c>
      <c r="T689" t="b">
        <f t="shared" si="68"/>
        <v>1</v>
      </c>
    </row>
    <row r="690" spans="1:20" x14ac:dyDescent="0.2">
      <c r="A690">
        <v>15</v>
      </c>
      <c r="B690">
        <v>34451</v>
      </c>
      <c r="C690">
        <v>70000</v>
      </c>
      <c r="D690">
        <v>36897</v>
      </c>
      <c r="E690">
        <v>42432</v>
      </c>
      <c r="F690">
        <v>45518</v>
      </c>
      <c r="G690">
        <f t="shared" si="56"/>
        <v>45859.6</v>
      </c>
      <c r="H690">
        <f t="shared" si="57"/>
        <v>14187.216051784091</v>
      </c>
      <c r="I690">
        <f t="shared" si="58"/>
        <v>60046.816051784088</v>
      </c>
      <c r="J690">
        <f t="shared" si="59"/>
        <v>31672.383948215909</v>
      </c>
      <c r="K690" s="18">
        <f t="shared" si="60"/>
        <v>34451</v>
      </c>
      <c r="L690" s="18" t="str">
        <f t="shared" si="61"/>
        <v/>
      </c>
      <c r="M690" s="18">
        <f t="shared" si="62"/>
        <v>36897</v>
      </c>
      <c r="N690" s="18">
        <f t="shared" si="63"/>
        <v>42432</v>
      </c>
      <c r="O690" s="18">
        <f t="shared" si="64"/>
        <v>45518</v>
      </c>
      <c r="P690">
        <f t="shared" si="65"/>
        <v>39824.5</v>
      </c>
      <c r="Q690">
        <f t="shared" si="66"/>
        <v>5055.0224859374594</v>
      </c>
      <c r="R690" s="105">
        <f t="shared" si="67"/>
        <v>0.1269324783974051</v>
      </c>
      <c r="S690">
        <f>+PROMEDIO!AI22</f>
        <v>39824.5</v>
      </c>
      <c r="T690" t="b">
        <f t="shared" si="68"/>
        <v>1</v>
      </c>
    </row>
    <row r="691" spans="1:20" x14ac:dyDescent="0.2">
      <c r="A691">
        <v>16</v>
      </c>
      <c r="C691">
        <v>150000</v>
      </c>
      <c r="D691">
        <v>102720</v>
      </c>
      <c r="E691">
        <v>118128</v>
      </c>
      <c r="F691">
        <v>123900</v>
      </c>
      <c r="G691">
        <f t="shared" si="56"/>
        <v>123687</v>
      </c>
      <c r="H691">
        <f t="shared" si="57"/>
        <v>19688.718495625864</v>
      </c>
      <c r="I691">
        <f t="shared" si="58"/>
        <v>143375.71849562586</v>
      </c>
      <c r="J691">
        <f t="shared" si="59"/>
        <v>103998.28150437414</v>
      </c>
      <c r="K691" s="18" t="str">
        <f t="shared" si="60"/>
        <v/>
      </c>
      <c r="L691" s="18" t="str">
        <f t="shared" si="61"/>
        <v/>
      </c>
      <c r="M691" s="18" t="str">
        <f t="shared" si="62"/>
        <v/>
      </c>
      <c r="N691" s="18">
        <f t="shared" si="63"/>
        <v>118128</v>
      </c>
      <c r="O691" s="18">
        <f t="shared" si="64"/>
        <v>123900</v>
      </c>
      <c r="P691">
        <f t="shared" si="65"/>
        <v>121014</v>
      </c>
      <c r="Q691">
        <f t="shared" si="66"/>
        <v>4081.4203410087525</v>
      </c>
      <c r="R691" s="105">
        <f t="shared" si="67"/>
        <v>3.3726844340396585E-2</v>
      </c>
      <c r="S691">
        <f>+PROMEDIO!AI23</f>
        <v>121014</v>
      </c>
      <c r="T691" t="b">
        <f t="shared" si="68"/>
        <v>1</v>
      </c>
    </row>
    <row r="692" spans="1:20" x14ac:dyDescent="0.2">
      <c r="A692">
        <v>17</v>
      </c>
      <c r="C692">
        <v>500000</v>
      </c>
      <c r="D692">
        <v>155150</v>
      </c>
      <c r="E692">
        <v>178423</v>
      </c>
      <c r="F692">
        <v>156500</v>
      </c>
      <c r="G692">
        <f t="shared" si="56"/>
        <v>247518.25</v>
      </c>
      <c r="H692">
        <f t="shared" si="57"/>
        <v>168658.83028246698</v>
      </c>
      <c r="I692">
        <f t="shared" si="58"/>
        <v>416177.08028246695</v>
      </c>
      <c r="J692">
        <f t="shared" si="59"/>
        <v>78859.419717533019</v>
      </c>
      <c r="K692" s="18" t="str">
        <f t="shared" si="60"/>
        <v/>
      </c>
      <c r="L692" s="18" t="str">
        <f t="shared" si="61"/>
        <v/>
      </c>
      <c r="M692" s="18">
        <f t="shared" si="62"/>
        <v>155150</v>
      </c>
      <c r="N692" s="18">
        <f t="shared" si="63"/>
        <v>178423</v>
      </c>
      <c r="O692" s="18">
        <f t="shared" si="64"/>
        <v>156500</v>
      </c>
      <c r="P692">
        <f t="shared" si="65"/>
        <v>163357.66666666666</v>
      </c>
      <c r="Q692">
        <f t="shared" si="66"/>
        <v>13064.410676847745</v>
      </c>
      <c r="R692" s="105">
        <f t="shared" si="67"/>
        <v>7.9974273282844066E-2</v>
      </c>
      <c r="S692">
        <f>+PROMEDIO!AI24</f>
        <v>163357.66666666666</v>
      </c>
      <c r="T692" t="b">
        <f t="shared" si="68"/>
        <v>1</v>
      </c>
    </row>
    <row r="693" spans="1:20" x14ac:dyDescent="0.2">
      <c r="A693">
        <v>18</v>
      </c>
      <c r="B693">
        <v>55193</v>
      </c>
      <c r="C693">
        <v>120000</v>
      </c>
      <c r="D693">
        <v>59113</v>
      </c>
      <c r="E693">
        <v>67980</v>
      </c>
      <c r="F693">
        <v>72925</v>
      </c>
      <c r="G693">
        <f t="shared" si="56"/>
        <v>75042.2</v>
      </c>
      <c r="H693">
        <f t="shared" si="57"/>
        <v>26092.581027947384</v>
      </c>
      <c r="I693">
        <f t="shared" si="58"/>
        <v>101134.78102794738</v>
      </c>
      <c r="J693">
        <f t="shared" si="59"/>
        <v>48949.618972052616</v>
      </c>
      <c r="K693" s="18">
        <f t="shared" si="60"/>
        <v>55193</v>
      </c>
      <c r="L693" s="18" t="str">
        <f t="shared" si="61"/>
        <v/>
      </c>
      <c r="M693" s="18">
        <f t="shared" si="62"/>
        <v>59113</v>
      </c>
      <c r="N693" s="18">
        <f t="shared" si="63"/>
        <v>67980</v>
      </c>
      <c r="O693" s="18">
        <f t="shared" si="64"/>
        <v>72925</v>
      </c>
      <c r="P693">
        <f t="shared" si="65"/>
        <v>63802.75</v>
      </c>
      <c r="Q693">
        <f t="shared" si="66"/>
        <v>8099.1030933472293</v>
      </c>
      <c r="R693" s="105">
        <f t="shared" si="67"/>
        <v>0.12693971801132756</v>
      </c>
      <c r="S693">
        <f>+PROMEDIO!AI25</f>
        <v>63802.75</v>
      </c>
      <c r="T693" t="b">
        <f t="shared" si="68"/>
        <v>1</v>
      </c>
    </row>
    <row r="694" spans="1:20" x14ac:dyDescent="0.2">
      <c r="A694">
        <v>19</v>
      </c>
      <c r="B694">
        <v>5975</v>
      </c>
      <c r="C694">
        <v>12000</v>
      </c>
      <c r="D694">
        <v>6399</v>
      </c>
      <c r="E694">
        <v>7359</v>
      </c>
      <c r="F694">
        <v>7894</v>
      </c>
      <c r="G694">
        <f t="shared" si="56"/>
        <v>7925.4</v>
      </c>
      <c r="H694">
        <f t="shared" si="57"/>
        <v>2400.9434187418906</v>
      </c>
      <c r="I694">
        <f t="shared" si="58"/>
        <v>10326.34341874189</v>
      </c>
      <c r="J694">
        <f t="shared" si="59"/>
        <v>5524.4565812581095</v>
      </c>
      <c r="K694" s="18">
        <f t="shared" si="60"/>
        <v>5975</v>
      </c>
      <c r="L694" s="18" t="str">
        <f t="shared" si="61"/>
        <v/>
      </c>
      <c r="M694" s="18">
        <f t="shared" si="62"/>
        <v>6399</v>
      </c>
      <c r="N694" s="18">
        <f t="shared" si="63"/>
        <v>7359</v>
      </c>
      <c r="O694" s="18">
        <f t="shared" si="64"/>
        <v>7894</v>
      </c>
      <c r="P694">
        <f t="shared" si="65"/>
        <v>6906.75</v>
      </c>
      <c r="Q694">
        <f t="shared" si="66"/>
        <v>876.57681732217088</v>
      </c>
      <c r="R694" s="105">
        <f t="shared" si="67"/>
        <v>0.12691596153359697</v>
      </c>
      <c r="S694">
        <f>+PROMEDIO!AI26</f>
        <v>6906.75</v>
      </c>
      <c r="T694" t="b">
        <f t="shared" si="68"/>
        <v>1</v>
      </c>
    </row>
    <row r="695" spans="1:20" x14ac:dyDescent="0.2">
      <c r="A695">
        <v>20</v>
      </c>
      <c r="B695">
        <v>7925</v>
      </c>
      <c r="C695">
        <v>10000</v>
      </c>
      <c r="D695">
        <v>8488</v>
      </c>
      <c r="E695">
        <v>9761</v>
      </c>
      <c r="F695">
        <v>10471</v>
      </c>
      <c r="G695">
        <f t="shared" si="56"/>
        <v>9329</v>
      </c>
      <c r="H695">
        <f t="shared" si="57"/>
        <v>1074.6541304066159</v>
      </c>
      <c r="I695">
        <f t="shared" si="58"/>
        <v>10403.654130406616</v>
      </c>
      <c r="J695">
        <f t="shared" si="59"/>
        <v>8254.3458695933841</v>
      </c>
      <c r="K695" s="18" t="str">
        <f t="shared" si="60"/>
        <v/>
      </c>
      <c r="L695" s="18">
        <f t="shared" si="61"/>
        <v>10000</v>
      </c>
      <c r="M695" s="18">
        <f t="shared" si="62"/>
        <v>8488</v>
      </c>
      <c r="N695" s="18">
        <f t="shared" si="63"/>
        <v>9761</v>
      </c>
      <c r="O695" s="18" t="str">
        <f t="shared" si="64"/>
        <v/>
      </c>
      <c r="P695">
        <f t="shared" si="65"/>
        <v>9416.3333333333339</v>
      </c>
      <c r="Q695">
        <f t="shared" si="66"/>
        <v>812.79292155710448</v>
      </c>
      <c r="R695" s="105">
        <f t="shared" si="67"/>
        <v>8.6317348036083166E-2</v>
      </c>
      <c r="S695">
        <f>+PROMEDIO!AI27</f>
        <v>9416.3333333333339</v>
      </c>
      <c r="T695" t="b">
        <f t="shared" si="68"/>
        <v>1</v>
      </c>
    </row>
    <row r="696" spans="1:20" x14ac:dyDescent="0.2">
      <c r="A696">
        <v>21</v>
      </c>
      <c r="B696">
        <v>18733</v>
      </c>
      <c r="C696">
        <v>15000</v>
      </c>
      <c r="D696">
        <v>20064</v>
      </c>
      <c r="E696">
        <v>23073</v>
      </c>
      <c r="F696">
        <v>24752</v>
      </c>
      <c r="G696">
        <f t="shared" si="56"/>
        <v>20324.400000000001</v>
      </c>
      <c r="H696">
        <f t="shared" si="57"/>
        <v>3811.4315289665133</v>
      </c>
      <c r="I696">
        <f t="shared" si="58"/>
        <v>24135.831528966515</v>
      </c>
      <c r="J696">
        <f t="shared" si="59"/>
        <v>16512.968471033488</v>
      </c>
      <c r="K696" s="18">
        <f t="shared" si="60"/>
        <v>18733</v>
      </c>
      <c r="L696" s="18" t="str">
        <f t="shared" si="61"/>
        <v/>
      </c>
      <c r="M696" s="18">
        <f t="shared" si="62"/>
        <v>20064</v>
      </c>
      <c r="N696" s="18">
        <f t="shared" si="63"/>
        <v>23073</v>
      </c>
      <c r="O696" s="18" t="str">
        <f t="shared" si="64"/>
        <v/>
      </c>
      <c r="P696">
        <f t="shared" si="65"/>
        <v>20623.333333333332</v>
      </c>
      <c r="Q696">
        <f t="shared" si="66"/>
        <v>2223.4073700816352</v>
      </c>
      <c r="R696" s="105">
        <f t="shared" si="67"/>
        <v>0.10781028140043489</v>
      </c>
      <c r="S696">
        <f>+PROMEDIO!AI28</f>
        <v>20623.333333333332</v>
      </c>
      <c r="T696" t="b">
        <f t="shared" si="68"/>
        <v>1</v>
      </c>
    </row>
    <row r="697" spans="1:20" x14ac:dyDescent="0.2">
      <c r="A697">
        <v>22</v>
      </c>
      <c r="B697">
        <v>13210</v>
      </c>
      <c r="C697">
        <v>14000</v>
      </c>
      <c r="D697">
        <v>14148</v>
      </c>
      <c r="E697">
        <v>16271</v>
      </c>
      <c r="F697">
        <v>17454</v>
      </c>
      <c r="G697">
        <f t="shared" si="56"/>
        <v>15016.6</v>
      </c>
      <c r="H697">
        <f t="shared" si="57"/>
        <v>1772.4406337025823</v>
      </c>
      <c r="I697">
        <f t="shared" si="58"/>
        <v>16789.040633702582</v>
      </c>
      <c r="J697">
        <f t="shared" si="59"/>
        <v>13244.159366297417</v>
      </c>
      <c r="K697" s="18" t="str">
        <f t="shared" si="60"/>
        <v/>
      </c>
      <c r="L697" s="18">
        <f t="shared" si="61"/>
        <v>14000</v>
      </c>
      <c r="M697" s="18">
        <f t="shared" si="62"/>
        <v>14148</v>
      </c>
      <c r="N697" s="18">
        <f t="shared" si="63"/>
        <v>16271</v>
      </c>
      <c r="O697" s="18" t="str">
        <f t="shared" si="64"/>
        <v/>
      </c>
      <c r="P697">
        <f t="shared" si="65"/>
        <v>14806.333333333334</v>
      </c>
      <c r="Q697">
        <f t="shared" si="66"/>
        <v>1270.5952673189577</v>
      </c>
      <c r="R697" s="105">
        <f t="shared" si="67"/>
        <v>8.5814309236067282E-2</v>
      </c>
      <c r="S697">
        <f>+PROMEDIO!AI29</f>
        <v>14806.333333333334</v>
      </c>
      <c r="T697" t="b">
        <f t="shared" si="68"/>
        <v>1</v>
      </c>
    </row>
    <row r="698" spans="1:20" x14ac:dyDescent="0.2">
      <c r="A698">
        <v>23</v>
      </c>
      <c r="B698">
        <v>16465</v>
      </c>
      <c r="C698">
        <v>20000</v>
      </c>
      <c r="D698">
        <v>17634</v>
      </c>
      <c r="E698">
        <v>20279</v>
      </c>
      <c r="F698">
        <v>21754</v>
      </c>
      <c r="G698">
        <f t="shared" si="56"/>
        <v>19226.400000000001</v>
      </c>
      <c r="H698">
        <f t="shared" si="57"/>
        <v>2136.366845838982</v>
      </c>
      <c r="I698">
        <f t="shared" si="58"/>
        <v>21362.766845838982</v>
      </c>
      <c r="J698">
        <f t="shared" si="59"/>
        <v>17090.033154161021</v>
      </c>
      <c r="K698" s="18" t="str">
        <f t="shared" si="60"/>
        <v/>
      </c>
      <c r="L698" s="18">
        <f t="shared" si="61"/>
        <v>20000</v>
      </c>
      <c r="M698" s="18">
        <f t="shared" si="62"/>
        <v>17634</v>
      </c>
      <c r="N698" s="18">
        <f t="shared" si="63"/>
        <v>20279</v>
      </c>
      <c r="O698" s="18" t="str">
        <f t="shared" si="64"/>
        <v/>
      </c>
      <c r="P698">
        <f t="shared" si="65"/>
        <v>19304.333333333332</v>
      </c>
      <c r="Q698">
        <f t="shared" si="66"/>
        <v>1453.2619630793802</v>
      </c>
      <c r="R698" s="105">
        <f t="shared" si="67"/>
        <v>7.528164469528674E-2</v>
      </c>
      <c r="S698">
        <f>+PROMEDIO!AI30</f>
        <v>19304.333333333332</v>
      </c>
      <c r="T698" t="b">
        <f t="shared" si="68"/>
        <v>1</v>
      </c>
    </row>
    <row r="699" spans="1:20" x14ac:dyDescent="0.2">
      <c r="A699">
        <v>24</v>
      </c>
      <c r="B699">
        <v>58958</v>
      </c>
      <c r="C699">
        <v>150000</v>
      </c>
      <c r="D699">
        <v>63145</v>
      </c>
      <c r="E699">
        <v>72617</v>
      </c>
      <c r="F699">
        <v>77899</v>
      </c>
      <c r="G699">
        <f t="shared" si="56"/>
        <v>84523.8</v>
      </c>
      <c r="H699">
        <f t="shared" si="57"/>
        <v>37361.262849373823</v>
      </c>
      <c r="I699">
        <f t="shared" si="58"/>
        <v>121885.06284937382</v>
      </c>
      <c r="J699">
        <f t="shared" si="59"/>
        <v>47162.53715062618</v>
      </c>
      <c r="K699" s="18">
        <f t="shared" si="60"/>
        <v>58958</v>
      </c>
      <c r="L699" s="18" t="str">
        <f t="shared" si="61"/>
        <v/>
      </c>
      <c r="M699" s="18">
        <f t="shared" si="62"/>
        <v>63145</v>
      </c>
      <c r="N699" s="18">
        <f t="shared" si="63"/>
        <v>72617</v>
      </c>
      <c r="O699" s="18">
        <f t="shared" si="64"/>
        <v>77899</v>
      </c>
      <c r="P699">
        <f t="shared" si="65"/>
        <v>68154.75</v>
      </c>
      <c r="Q699">
        <f t="shared" si="66"/>
        <v>8651.3946611707252</v>
      </c>
      <c r="R699" s="105">
        <f t="shared" si="67"/>
        <v>0.12693751589097935</v>
      </c>
      <c r="S699">
        <f>+PROMEDIO!AI31</f>
        <v>68154.75</v>
      </c>
      <c r="T699" t="b">
        <f t="shared" si="68"/>
        <v>1</v>
      </c>
    </row>
    <row r="700" spans="1:20" x14ac:dyDescent="0.2">
      <c r="A700">
        <v>25</v>
      </c>
      <c r="B700">
        <v>83490</v>
      </c>
      <c r="C700">
        <v>280000</v>
      </c>
      <c r="D700">
        <v>89334</v>
      </c>
      <c r="E700">
        <v>102734</v>
      </c>
      <c r="F700">
        <v>110207</v>
      </c>
      <c r="G700">
        <f t="shared" si="56"/>
        <v>133153</v>
      </c>
      <c r="H700">
        <f t="shared" si="57"/>
        <v>82768.342704200622</v>
      </c>
      <c r="I700">
        <f t="shared" si="58"/>
        <v>215921.34270420062</v>
      </c>
      <c r="J700">
        <f t="shared" si="59"/>
        <v>50384.657295799378</v>
      </c>
      <c r="K700" s="18">
        <f t="shared" si="60"/>
        <v>83490</v>
      </c>
      <c r="L700" s="18" t="str">
        <f t="shared" si="61"/>
        <v/>
      </c>
      <c r="M700" s="18">
        <f t="shared" si="62"/>
        <v>89334</v>
      </c>
      <c r="N700" s="18">
        <f t="shared" si="63"/>
        <v>102734</v>
      </c>
      <c r="O700" s="18">
        <f t="shared" si="64"/>
        <v>110207</v>
      </c>
      <c r="P700">
        <f t="shared" si="65"/>
        <v>96441.25</v>
      </c>
      <c r="Q700">
        <f t="shared" si="66"/>
        <v>12211.230551559222</v>
      </c>
      <c r="R700" s="105">
        <f t="shared" si="67"/>
        <v>0.1266183355313128</v>
      </c>
      <c r="S700">
        <f>+PROMEDIO!AI32</f>
        <v>96441.25</v>
      </c>
      <c r="T700" t="b">
        <f t="shared" si="68"/>
        <v>1</v>
      </c>
    </row>
    <row r="701" spans="1:20" x14ac:dyDescent="0.2">
      <c r="A701">
        <v>26</v>
      </c>
      <c r="B701">
        <v>254605</v>
      </c>
      <c r="C701">
        <v>550000</v>
      </c>
      <c r="D701">
        <v>272427</v>
      </c>
      <c r="E701">
        <v>313291</v>
      </c>
      <c r="G701">
        <f t="shared" si="56"/>
        <v>347580.75</v>
      </c>
      <c r="H701">
        <f t="shared" si="57"/>
        <v>137164.03312913337</v>
      </c>
      <c r="I701">
        <f t="shared" si="58"/>
        <v>484744.7831291334</v>
      </c>
      <c r="J701">
        <f t="shared" si="59"/>
        <v>210416.71687086663</v>
      </c>
      <c r="K701" s="18">
        <f t="shared" si="60"/>
        <v>254605</v>
      </c>
      <c r="L701" s="18" t="str">
        <f t="shared" si="61"/>
        <v/>
      </c>
      <c r="M701" s="18">
        <f t="shared" si="62"/>
        <v>272427</v>
      </c>
      <c r="N701" s="18">
        <f t="shared" si="63"/>
        <v>313291</v>
      </c>
      <c r="O701" s="18" t="str">
        <f t="shared" si="64"/>
        <v/>
      </c>
      <c r="P701">
        <f t="shared" si="65"/>
        <v>280107.66666666669</v>
      </c>
      <c r="Q701">
        <f t="shared" si="66"/>
        <v>30087.474625387444</v>
      </c>
      <c r="R701" s="105">
        <f t="shared" si="67"/>
        <v>0.10741396329287943</v>
      </c>
      <c r="S701">
        <f>+PROMEDIO!AI33</f>
        <v>280107.66666666669</v>
      </c>
      <c r="T701" t="b">
        <f t="shared" si="68"/>
        <v>1</v>
      </c>
    </row>
    <row r="702" spans="1:20" x14ac:dyDescent="0.2">
      <c r="A702">
        <v>27</v>
      </c>
      <c r="B702">
        <v>5833</v>
      </c>
      <c r="C702">
        <v>5000</v>
      </c>
      <c r="D702">
        <v>6247</v>
      </c>
      <c r="E702">
        <v>7184</v>
      </c>
      <c r="F702">
        <v>7707</v>
      </c>
      <c r="G702">
        <f t="shared" si="56"/>
        <v>6394.2</v>
      </c>
      <c r="H702">
        <f t="shared" si="57"/>
        <v>1075.5969040490972</v>
      </c>
      <c r="I702">
        <f t="shared" si="58"/>
        <v>7469.7969040490971</v>
      </c>
      <c r="J702">
        <f t="shared" si="59"/>
        <v>5318.6030959509026</v>
      </c>
      <c r="K702" s="18">
        <f t="shared" si="60"/>
        <v>5833</v>
      </c>
      <c r="L702" s="18" t="str">
        <f t="shared" si="61"/>
        <v/>
      </c>
      <c r="M702" s="18">
        <f t="shared" si="62"/>
        <v>6247</v>
      </c>
      <c r="N702" s="18">
        <f t="shared" si="63"/>
        <v>7184</v>
      </c>
      <c r="O702" s="18" t="str">
        <f t="shared" si="64"/>
        <v/>
      </c>
      <c r="P702">
        <f t="shared" si="65"/>
        <v>6421.333333333333</v>
      </c>
      <c r="Q702">
        <f t="shared" si="66"/>
        <v>692.16640581101115</v>
      </c>
      <c r="R702" s="105">
        <f t="shared" si="67"/>
        <v>0.10779169525711345</v>
      </c>
      <c r="S702">
        <f>+PROMEDIO!AI34</f>
        <v>6421.333333333333</v>
      </c>
      <c r="T702" t="b">
        <f t="shared" si="68"/>
        <v>1</v>
      </c>
    </row>
    <row r="703" spans="1:20" x14ac:dyDescent="0.2">
      <c r="A703">
        <v>28</v>
      </c>
      <c r="B703">
        <v>128331</v>
      </c>
      <c r="C703">
        <v>1500000</v>
      </c>
      <c r="D703">
        <v>137445</v>
      </c>
      <c r="E703">
        <v>158061</v>
      </c>
      <c r="F703">
        <v>169558</v>
      </c>
      <c r="G703">
        <f t="shared" si="56"/>
        <v>418679</v>
      </c>
      <c r="H703">
        <f t="shared" si="57"/>
        <v>604696.75116251456</v>
      </c>
      <c r="I703">
        <f t="shared" si="58"/>
        <v>1023375.7511625146</v>
      </c>
      <c r="J703">
        <f t="shared" si="59"/>
        <v>-186017.75116251456</v>
      </c>
      <c r="K703" s="18">
        <f t="shared" si="60"/>
        <v>128331</v>
      </c>
      <c r="L703" s="18" t="str">
        <f t="shared" si="61"/>
        <v/>
      </c>
      <c r="M703" s="18">
        <f t="shared" si="62"/>
        <v>137445</v>
      </c>
      <c r="N703" s="18">
        <f t="shared" si="63"/>
        <v>158061</v>
      </c>
      <c r="O703" s="18">
        <f t="shared" si="64"/>
        <v>169558</v>
      </c>
      <c r="P703">
        <f t="shared" si="65"/>
        <v>148348.75</v>
      </c>
      <c r="Q703">
        <f t="shared" si="66"/>
        <v>18830.490918985623</v>
      </c>
      <c r="R703" s="105">
        <f t="shared" si="67"/>
        <v>0.12693393721878765</v>
      </c>
      <c r="S703">
        <f>+PROMEDIO!AI35</f>
        <v>148348.75</v>
      </c>
      <c r="T703" t="b">
        <f t="shared" si="68"/>
        <v>1</v>
      </c>
    </row>
    <row r="704" spans="1:20" x14ac:dyDescent="0.2">
      <c r="A704">
        <v>29</v>
      </c>
      <c r="B704">
        <v>823848</v>
      </c>
      <c r="C704">
        <v>1300000</v>
      </c>
      <c r="D704">
        <v>882356</v>
      </c>
      <c r="E704">
        <v>1014710</v>
      </c>
      <c r="F704">
        <v>1088514</v>
      </c>
      <c r="G704">
        <f t="shared" si="56"/>
        <v>1021885.6</v>
      </c>
      <c r="H704">
        <f t="shared" si="57"/>
        <v>187433.89014476558</v>
      </c>
      <c r="I704">
        <f t="shared" si="58"/>
        <v>1209319.4901447655</v>
      </c>
      <c r="J704">
        <f t="shared" si="59"/>
        <v>834451.70985523437</v>
      </c>
      <c r="K704" s="18" t="str">
        <f t="shared" si="60"/>
        <v/>
      </c>
      <c r="L704" s="18" t="str">
        <f t="shared" si="61"/>
        <v/>
      </c>
      <c r="M704" s="18">
        <f t="shared" si="62"/>
        <v>882356</v>
      </c>
      <c r="N704" s="18">
        <f t="shared" si="63"/>
        <v>1014710</v>
      </c>
      <c r="O704" s="18">
        <f t="shared" si="64"/>
        <v>1088514</v>
      </c>
      <c r="P704">
        <f t="shared" si="65"/>
        <v>995193.33333333337</v>
      </c>
      <c r="Q704">
        <f t="shared" si="66"/>
        <v>104455.51899891807</v>
      </c>
      <c r="R704" s="105">
        <f t="shared" si="67"/>
        <v>0.10496002686136502</v>
      </c>
      <c r="S704">
        <f>+PROMEDIO!AI36</f>
        <v>995193.33333333337</v>
      </c>
      <c r="T704" t="b">
        <f t="shared" si="68"/>
        <v>1</v>
      </c>
    </row>
    <row r="705" spans="1:20" x14ac:dyDescent="0.2">
      <c r="A705">
        <v>30</v>
      </c>
      <c r="B705">
        <v>808442</v>
      </c>
      <c r="C705">
        <v>1800000</v>
      </c>
      <c r="D705">
        <v>865856</v>
      </c>
      <c r="E705">
        <v>995734</v>
      </c>
      <c r="F705">
        <v>1068158</v>
      </c>
      <c r="G705">
        <f t="shared" si="56"/>
        <v>1107638</v>
      </c>
      <c r="H705">
        <f t="shared" si="57"/>
        <v>400444.47074469639</v>
      </c>
      <c r="I705">
        <f t="shared" si="58"/>
        <v>1508082.4707446964</v>
      </c>
      <c r="J705">
        <f t="shared" si="59"/>
        <v>707193.52925530355</v>
      </c>
      <c r="K705" s="18">
        <f t="shared" si="60"/>
        <v>808442</v>
      </c>
      <c r="L705" s="18" t="str">
        <f t="shared" si="61"/>
        <v/>
      </c>
      <c r="M705" s="18">
        <f t="shared" si="62"/>
        <v>865856</v>
      </c>
      <c r="N705" s="18">
        <f t="shared" si="63"/>
        <v>995734</v>
      </c>
      <c r="O705" s="18">
        <f t="shared" si="64"/>
        <v>1068158</v>
      </c>
      <c r="P705">
        <f t="shared" si="65"/>
        <v>934547.5</v>
      </c>
      <c r="Q705">
        <f t="shared" si="66"/>
        <v>118626.40627195954</v>
      </c>
      <c r="R705" s="105">
        <f t="shared" si="67"/>
        <v>0.12693459270070226</v>
      </c>
      <c r="S705">
        <f>+PROMEDIO!AI37</f>
        <v>934547.5</v>
      </c>
      <c r="T705" t="b">
        <f t="shared" si="68"/>
        <v>1</v>
      </c>
    </row>
    <row r="706" spans="1:20" x14ac:dyDescent="0.2">
      <c r="A706">
        <v>31</v>
      </c>
      <c r="B706">
        <v>470386</v>
      </c>
      <c r="C706">
        <v>1750000</v>
      </c>
      <c r="D706">
        <v>503792</v>
      </c>
      <c r="E706">
        <v>579361</v>
      </c>
      <c r="F706">
        <v>621500</v>
      </c>
      <c r="G706">
        <f t="shared" si="56"/>
        <v>785007.8</v>
      </c>
      <c r="H706">
        <f t="shared" si="57"/>
        <v>542748.68868491973</v>
      </c>
      <c r="I706">
        <f t="shared" si="58"/>
        <v>1327756.4886849197</v>
      </c>
      <c r="J706">
        <f t="shared" si="59"/>
        <v>242259.11131508031</v>
      </c>
      <c r="K706" s="18">
        <f t="shared" si="60"/>
        <v>470386</v>
      </c>
      <c r="L706" s="18" t="str">
        <f t="shared" si="61"/>
        <v/>
      </c>
      <c r="M706" s="18">
        <f t="shared" si="62"/>
        <v>503792</v>
      </c>
      <c r="N706" s="18">
        <f t="shared" si="63"/>
        <v>579361</v>
      </c>
      <c r="O706" s="18">
        <f t="shared" si="64"/>
        <v>621500</v>
      </c>
      <c r="P706">
        <f t="shared" si="65"/>
        <v>543759.75</v>
      </c>
      <c r="Q706">
        <f t="shared" si="66"/>
        <v>69022.03440629183</v>
      </c>
      <c r="R706" s="105">
        <f t="shared" si="67"/>
        <v>0.12693479869793936</v>
      </c>
      <c r="S706">
        <f>+PROMEDIO!AI38</f>
        <v>543759.75</v>
      </c>
      <c r="T706" t="b">
        <f t="shared" si="68"/>
        <v>1</v>
      </c>
    </row>
    <row r="707" spans="1:20" x14ac:dyDescent="0.2">
      <c r="A707">
        <v>32</v>
      </c>
      <c r="B707">
        <v>1112030</v>
      </c>
      <c r="C707">
        <v>1900000</v>
      </c>
      <c r="D707">
        <v>1191004</v>
      </c>
      <c r="E707">
        <v>1369655</v>
      </c>
      <c r="F707">
        <v>1469276</v>
      </c>
      <c r="G707">
        <f t="shared" si="56"/>
        <v>1408393</v>
      </c>
      <c r="H707">
        <f t="shared" si="57"/>
        <v>309020.15301271208</v>
      </c>
      <c r="I707">
        <f t="shared" si="58"/>
        <v>1717413.153012712</v>
      </c>
      <c r="J707">
        <f t="shared" si="59"/>
        <v>1099372.846987288</v>
      </c>
      <c r="K707" s="18">
        <f t="shared" si="60"/>
        <v>1112030</v>
      </c>
      <c r="L707" s="18" t="str">
        <f t="shared" si="61"/>
        <v/>
      </c>
      <c r="M707" s="18">
        <f t="shared" si="62"/>
        <v>1191004</v>
      </c>
      <c r="N707" s="18">
        <f t="shared" si="63"/>
        <v>1369655</v>
      </c>
      <c r="O707" s="18">
        <f t="shared" si="64"/>
        <v>1469276</v>
      </c>
      <c r="P707">
        <f t="shared" si="65"/>
        <v>1285491.25</v>
      </c>
      <c r="Q707">
        <f t="shared" si="66"/>
        <v>163173.74871666703</v>
      </c>
      <c r="R707" s="105">
        <f t="shared" si="67"/>
        <v>0.12693493535383227</v>
      </c>
      <c r="S707">
        <f>+PROMEDIO!AI39</f>
        <v>1285491.25</v>
      </c>
      <c r="T707" t="b">
        <f t="shared" si="68"/>
        <v>1</v>
      </c>
    </row>
    <row r="708" spans="1:20" x14ac:dyDescent="0.2">
      <c r="A708">
        <v>33</v>
      </c>
      <c r="B708">
        <v>645185</v>
      </c>
      <c r="C708">
        <v>1700000</v>
      </c>
      <c r="D708">
        <v>691005</v>
      </c>
      <c r="E708">
        <v>794656</v>
      </c>
      <c r="F708">
        <v>852455</v>
      </c>
      <c r="G708">
        <f t="shared" si="56"/>
        <v>936660.2</v>
      </c>
      <c r="H708">
        <f t="shared" si="57"/>
        <v>434524.92111811024</v>
      </c>
      <c r="I708">
        <f t="shared" si="58"/>
        <v>1371185.1211181101</v>
      </c>
      <c r="J708">
        <f t="shared" si="59"/>
        <v>502135.27888188971</v>
      </c>
      <c r="K708" s="18">
        <f t="shared" si="60"/>
        <v>645185</v>
      </c>
      <c r="L708" s="18" t="str">
        <f t="shared" si="61"/>
        <v/>
      </c>
      <c r="M708" s="18">
        <f t="shared" si="62"/>
        <v>691005</v>
      </c>
      <c r="N708" s="18">
        <f t="shared" si="63"/>
        <v>794656</v>
      </c>
      <c r="O708" s="18">
        <f t="shared" si="64"/>
        <v>852455</v>
      </c>
      <c r="P708">
        <f t="shared" si="65"/>
        <v>745825.25</v>
      </c>
      <c r="Q708">
        <f t="shared" si="66"/>
        <v>94671.476627950964</v>
      </c>
      <c r="R708" s="105">
        <f t="shared" si="67"/>
        <v>0.12693519913404777</v>
      </c>
      <c r="S708">
        <f>+PROMEDIO!AI40</f>
        <v>745825.25</v>
      </c>
      <c r="T708" t="b">
        <f t="shared" si="68"/>
        <v>1</v>
      </c>
    </row>
    <row r="709" spans="1:20" x14ac:dyDescent="0.2">
      <c r="A709">
        <v>34</v>
      </c>
      <c r="B709">
        <v>159275</v>
      </c>
      <c r="C709">
        <v>350000</v>
      </c>
      <c r="D709">
        <v>170587</v>
      </c>
      <c r="E709">
        <v>196175</v>
      </c>
      <c r="F709">
        <v>210443</v>
      </c>
      <c r="G709">
        <f t="shared" si="56"/>
        <v>217296</v>
      </c>
      <c r="H709">
        <f t="shared" si="57"/>
        <v>76895.349319708534</v>
      </c>
      <c r="I709">
        <f t="shared" si="58"/>
        <v>294191.34931970853</v>
      </c>
      <c r="J709">
        <f t="shared" si="59"/>
        <v>140400.65068029147</v>
      </c>
      <c r="K709" s="18">
        <f t="shared" si="60"/>
        <v>159275</v>
      </c>
      <c r="L709" s="18" t="str">
        <f t="shared" si="61"/>
        <v/>
      </c>
      <c r="M709" s="18">
        <f t="shared" si="62"/>
        <v>170587</v>
      </c>
      <c r="N709" s="18">
        <f t="shared" si="63"/>
        <v>196175</v>
      </c>
      <c r="O709" s="18">
        <f t="shared" si="64"/>
        <v>210443</v>
      </c>
      <c r="P709">
        <f t="shared" si="65"/>
        <v>184120</v>
      </c>
      <c r="Q709">
        <f t="shared" si="66"/>
        <v>23371.203563359762</v>
      </c>
      <c r="R709" s="105">
        <f t="shared" si="67"/>
        <v>0.12693462721790008</v>
      </c>
      <c r="S709">
        <f>+PROMEDIO!AI41</f>
        <v>184120</v>
      </c>
      <c r="T709" t="b">
        <f t="shared" si="68"/>
        <v>1</v>
      </c>
    </row>
    <row r="710" spans="1:20" x14ac:dyDescent="0.2">
      <c r="A710">
        <v>35</v>
      </c>
      <c r="B710">
        <v>37179</v>
      </c>
      <c r="C710">
        <v>250000</v>
      </c>
      <c r="D710">
        <v>39819</v>
      </c>
      <c r="E710">
        <v>45792</v>
      </c>
      <c r="F710">
        <v>49123</v>
      </c>
      <c r="G710">
        <f t="shared" si="56"/>
        <v>84382.6</v>
      </c>
      <c r="H710">
        <f t="shared" si="57"/>
        <v>92703.413207389502</v>
      </c>
      <c r="I710">
        <f t="shared" si="58"/>
        <v>177086.01320738951</v>
      </c>
      <c r="J710">
        <f t="shared" si="59"/>
        <v>-8320.8132073894958</v>
      </c>
      <c r="K710" s="18">
        <f t="shared" si="60"/>
        <v>37179</v>
      </c>
      <c r="L710" s="18" t="str">
        <f t="shared" si="61"/>
        <v/>
      </c>
      <c r="M710" s="18">
        <f t="shared" si="62"/>
        <v>39819</v>
      </c>
      <c r="N710" s="18">
        <f t="shared" si="63"/>
        <v>45792</v>
      </c>
      <c r="O710" s="18">
        <f t="shared" si="64"/>
        <v>49123</v>
      </c>
      <c r="P710">
        <f t="shared" si="65"/>
        <v>42978.25</v>
      </c>
      <c r="Q710">
        <f t="shared" si="66"/>
        <v>5455.4957840694915</v>
      </c>
      <c r="R710" s="105">
        <f t="shared" si="67"/>
        <v>0.12693620108006937</v>
      </c>
      <c r="S710">
        <f>+PROMEDIO!AI42</f>
        <v>42978.25</v>
      </c>
      <c r="T710" t="b">
        <f t="shared" si="68"/>
        <v>1</v>
      </c>
    </row>
    <row r="711" spans="1:20" x14ac:dyDescent="0.2">
      <c r="A711">
        <v>36</v>
      </c>
      <c r="B711">
        <v>8042215</v>
      </c>
      <c r="C711">
        <v>9000000</v>
      </c>
      <c r="D711">
        <v>8613358</v>
      </c>
      <c r="E711">
        <v>9905362</v>
      </c>
      <c r="F711">
        <v>10625825</v>
      </c>
      <c r="G711">
        <f t="shared" si="56"/>
        <v>9237352</v>
      </c>
      <c r="H711">
        <f t="shared" si="57"/>
        <v>1030552.2263012681</v>
      </c>
      <c r="I711">
        <f t="shared" si="58"/>
        <v>10267904.226301268</v>
      </c>
      <c r="J711">
        <f t="shared" si="59"/>
        <v>8206799.7736987323</v>
      </c>
      <c r="K711" s="18" t="str">
        <f t="shared" si="60"/>
        <v/>
      </c>
      <c r="L711" s="18">
        <f t="shared" si="61"/>
        <v>9000000</v>
      </c>
      <c r="M711" s="18">
        <f t="shared" si="62"/>
        <v>8613358</v>
      </c>
      <c r="N711" s="18">
        <f t="shared" si="63"/>
        <v>9905362</v>
      </c>
      <c r="O711" s="18" t="str">
        <f t="shared" si="64"/>
        <v/>
      </c>
      <c r="P711">
        <f t="shared" si="65"/>
        <v>9172906.666666666</v>
      </c>
      <c r="Q711">
        <f t="shared" si="66"/>
        <v>663129.79162252496</v>
      </c>
      <c r="R711" s="105">
        <f t="shared" si="67"/>
        <v>7.2292220527247458E-2</v>
      </c>
      <c r="S711">
        <f>+PROMEDIO!AI43</f>
        <v>9172906.666666666</v>
      </c>
      <c r="T711" t="b">
        <f t="shared" si="68"/>
        <v>1</v>
      </c>
    </row>
    <row r="712" spans="1:20" x14ac:dyDescent="0.2">
      <c r="A712">
        <v>37</v>
      </c>
      <c r="B712">
        <v>13315047</v>
      </c>
      <c r="C712">
        <v>16000000</v>
      </c>
      <c r="D712">
        <v>14260655</v>
      </c>
      <c r="E712">
        <v>16399753</v>
      </c>
      <c r="F712">
        <v>17592584</v>
      </c>
      <c r="G712">
        <f t="shared" si="56"/>
        <v>15513607.800000001</v>
      </c>
      <c r="H712">
        <f t="shared" si="57"/>
        <v>1713733.7189740711</v>
      </c>
      <c r="I712">
        <f t="shared" si="58"/>
        <v>17227341.518974073</v>
      </c>
      <c r="J712">
        <f t="shared" si="59"/>
        <v>13799874.08102593</v>
      </c>
      <c r="K712" s="18" t="str">
        <f t="shared" si="60"/>
        <v/>
      </c>
      <c r="L712" s="18">
        <f t="shared" si="61"/>
        <v>16000000</v>
      </c>
      <c r="M712" s="18">
        <f t="shared" si="62"/>
        <v>14260655</v>
      </c>
      <c r="N712" s="18">
        <f t="shared" si="63"/>
        <v>16399753</v>
      </c>
      <c r="O712" s="18" t="str">
        <f t="shared" si="64"/>
        <v/>
      </c>
      <c r="P712">
        <f t="shared" si="65"/>
        <v>15553469.333333334</v>
      </c>
      <c r="Q712">
        <f t="shared" si="66"/>
        <v>1137311.4307903238</v>
      </c>
      <c r="R712" s="105">
        <f t="shared" si="67"/>
        <v>7.3122684490263587E-2</v>
      </c>
      <c r="S712">
        <f>+PROMEDIO!AI44</f>
        <v>15553469.333333334</v>
      </c>
      <c r="T712" t="b">
        <f t="shared" si="68"/>
        <v>1</v>
      </c>
    </row>
    <row r="713" spans="1:20" x14ac:dyDescent="0.2">
      <c r="A713">
        <v>38</v>
      </c>
      <c r="B713">
        <v>1286816</v>
      </c>
      <c r="C713">
        <v>3500000</v>
      </c>
      <c r="D713">
        <v>1378203</v>
      </c>
      <c r="E713">
        <v>1584934</v>
      </c>
      <c r="F713">
        <v>1700213</v>
      </c>
      <c r="G713">
        <f t="shared" si="56"/>
        <v>1890033.2</v>
      </c>
      <c r="H713">
        <f t="shared" si="57"/>
        <v>914733.76882003224</v>
      </c>
      <c r="I713">
        <f t="shared" si="58"/>
        <v>2804766.9688200322</v>
      </c>
      <c r="J713">
        <f t="shared" si="59"/>
        <v>975299.43117996771</v>
      </c>
      <c r="K713" s="18">
        <f t="shared" si="60"/>
        <v>1286816</v>
      </c>
      <c r="L713" s="18" t="str">
        <f t="shared" si="61"/>
        <v/>
      </c>
      <c r="M713" s="18">
        <f t="shared" si="62"/>
        <v>1378203</v>
      </c>
      <c r="N713" s="18">
        <f t="shared" si="63"/>
        <v>1584934</v>
      </c>
      <c r="O713" s="18">
        <f t="shared" si="64"/>
        <v>1700213</v>
      </c>
      <c r="P713">
        <f t="shared" si="65"/>
        <v>1487541.5</v>
      </c>
      <c r="Q713">
        <f t="shared" si="66"/>
        <v>188820.99097734515</v>
      </c>
      <c r="R713" s="105">
        <f t="shared" si="67"/>
        <v>0.12693493995115104</v>
      </c>
      <c r="S713">
        <f>+PROMEDIO!AI45</f>
        <v>1487541.5</v>
      </c>
      <c r="T713" t="b">
        <f t="shared" si="68"/>
        <v>1</v>
      </c>
    </row>
    <row r="714" spans="1:20" x14ac:dyDescent="0.2">
      <c r="A714">
        <v>39</v>
      </c>
      <c r="B714">
        <v>1688995</v>
      </c>
      <c r="C714">
        <v>3700000</v>
      </c>
      <c r="D714">
        <v>1808944</v>
      </c>
      <c r="E714">
        <v>2080285</v>
      </c>
      <c r="F714">
        <v>2231594</v>
      </c>
      <c r="G714">
        <f t="shared" si="56"/>
        <v>2301963.6</v>
      </c>
      <c r="H714">
        <f t="shared" si="57"/>
        <v>810462.50508539868</v>
      </c>
      <c r="I714">
        <f t="shared" si="58"/>
        <v>3112426.105085399</v>
      </c>
      <c r="J714">
        <f t="shared" si="59"/>
        <v>1491501.0949146014</v>
      </c>
      <c r="K714" s="18">
        <f t="shared" si="60"/>
        <v>1688995</v>
      </c>
      <c r="L714" s="18" t="str">
        <f t="shared" si="61"/>
        <v/>
      </c>
      <c r="M714" s="18">
        <f t="shared" si="62"/>
        <v>1808944</v>
      </c>
      <c r="N714" s="18">
        <f t="shared" si="63"/>
        <v>2080285</v>
      </c>
      <c r="O714" s="18">
        <f t="shared" si="64"/>
        <v>2231594</v>
      </c>
      <c r="P714">
        <f t="shared" si="65"/>
        <v>1952454.5</v>
      </c>
      <c r="Q714">
        <f t="shared" si="66"/>
        <v>247834.3996441979</v>
      </c>
      <c r="R714" s="105">
        <f t="shared" si="67"/>
        <v>0.12693478882309314</v>
      </c>
      <c r="S714">
        <f>+PROMEDIO!AI46</f>
        <v>1952454.5</v>
      </c>
      <c r="T714" t="b">
        <f t="shared" si="68"/>
        <v>1</v>
      </c>
    </row>
    <row r="715" spans="1:20" x14ac:dyDescent="0.2">
      <c r="A715">
        <v>40</v>
      </c>
      <c r="B715">
        <v>8151903</v>
      </c>
      <c r="C715">
        <v>9500000</v>
      </c>
      <c r="D715">
        <v>8730836</v>
      </c>
      <c r="E715">
        <v>10040461</v>
      </c>
      <c r="F715">
        <v>10770751</v>
      </c>
      <c r="G715">
        <f t="shared" si="56"/>
        <v>9438790.1999999993</v>
      </c>
      <c r="H715">
        <f t="shared" si="57"/>
        <v>1036478.6272213721</v>
      </c>
      <c r="I715">
        <f t="shared" si="58"/>
        <v>10475268.827221371</v>
      </c>
      <c r="J715">
        <f t="shared" si="59"/>
        <v>8402311.5727786273</v>
      </c>
      <c r="K715" s="18" t="str">
        <f t="shared" si="60"/>
        <v/>
      </c>
      <c r="L715" s="18">
        <f t="shared" si="61"/>
        <v>9500000</v>
      </c>
      <c r="M715" s="18">
        <f t="shared" si="62"/>
        <v>8730836</v>
      </c>
      <c r="N715" s="18">
        <f t="shared" si="63"/>
        <v>10040461</v>
      </c>
      <c r="O715" s="18" t="str">
        <f t="shared" si="64"/>
        <v/>
      </c>
      <c r="P715">
        <f t="shared" si="65"/>
        <v>9423765.666666666</v>
      </c>
      <c r="Q715">
        <f t="shared" si="66"/>
        <v>658132.33117689437</v>
      </c>
      <c r="R715" s="105">
        <f t="shared" si="67"/>
        <v>6.9837510232752434E-2</v>
      </c>
      <c r="S715">
        <f>+PROMEDIO!AI47</f>
        <v>9423765.666666666</v>
      </c>
      <c r="T715" t="b">
        <f t="shared" si="68"/>
        <v>1</v>
      </c>
    </row>
    <row r="716" spans="1:20" x14ac:dyDescent="0.2">
      <c r="A716">
        <v>41</v>
      </c>
      <c r="B716">
        <v>1882476</v>
      </c>
      <c r="C716">
        <v>3500000</v>
      </c>
      <c r="D716">
        <v>2016166</v>
      </c>
      <c r="E716">
        <v>2318591</v>
      </c>
      <c r="F716">
        <v>2487233</v>
      </c>
      <c r="G716">
        <f t="shared" si="56"/>
        <v>2440893.2000000002</v>
      </c>
      <c r="H716">
        <f t="shared" si="57"/>
        <v>638559.97812867991</v>
      </c>
      <c r="I716">
        <f t="shared" si="58"/>
        <v>3079453.1781286802</v>
      </c>
      <c r="J716">
        <f t="shared" si="59"/>
        <v>1802333.2218713202</v>
      </c>
      <c r="K716" s="18">
        <f t="shared" si="60"/>
        <v>1882476</v>
      </c>
      <c r="L716" s="18" t="str">
        <f t="shared" si="61"/>
        <v/>
      </c>
      <c r="M716" s="18">
        <f t="shared" si="62"/>
        <v>2016166</v>
      </c>
      <c r="N716" s="18">
        <f t="shared" si="63"/>
        <v>2318591</v>
      </c>
      <c r="O716" s="18">
        <f t="shared" si="64"/>
        <v>2487233</v>
      </c>
      <c r="P716">
        <f t="shared" si="65"/>
        <v>2176116.5</v>
      </c>
      <c r="Q716">
        <f t="shared" si="66"/>
        <v>276225.37019192619</v>
      </c>
      <c r="R716" s="105">
        <f t="shared" si="67"/>
        <v>0.12693501023126574</v>
      </c>
      <c r="S716">
        <f>+PROMEDIO!AI48</f>
        <v>2176116.5</v>
      </c>
      <c r="T716" t="b">
        <f t="shared" si="68"/>
        <v>1</v>
      </c>
    </row>
    <row r="717" spans="1:20" x14ac:dyDescent="0.2">
      <c r="A717">
        <v>42</v>
      </c>
      <c r="B717">
        <v>2872860</v>
      </c>
      <c r="C717">
        <v>4000000</v>
      </c>
      <c r="D717">
        <v>3076885</v>
      </c>
      <c r="E717">
        <v>3538418</v>
      </c>
      <c r="F717">
        <v>3795783</v>
      </c>
      <c r="G717">
        <f t="shared" si="56"/>
        <v>3456789.2</v>
      </c>
      <c r="H717">
        <f t="shared" si="57"/>
        <v>474857.48979425314</v>
      </c>
      <c r="I717">
        <f t="shared" si="58"/>
        <v>3931646.6897942536</v>
      </c>
      <c r="J717">
        <f t="shared" si="59"/>
        <v>2981931.7102057468</v>
      </c>
      <c r="K717" s="18" t="str">
        <f t="shared" si="60"/>
        <v/>
      </c>
      <c r="L717" s="18" t="str">
        <f t="shared" si="61"/>
        <v/>
      </c>
      <c r="M717" s="18">
        <f t="shared" si="62"/>
        <v>3076885</v>
      </c>
      <c r="N717" s="18">
        <f t="shared" si="63"/>
        <v>3538418</v>
      </c>
      <c r="O717" s="18">
        <f t="shared" si="64"/>
        <v>3795783</v>
      </c>
      <c r="P717">
        <f t="shared" si="65"/>
        <v>3470362</v>
      </c>
      <c r="Q717">
        <f t="shared" si="66"/>
        <v>364248.95051736251</v>
      </c>
      <c r="R717" s="105">
        <f t="shared" si="67"/>
        <v>0.10495992940141763</v>
      </c>
      <c r="S717">
        <f>+PROMEDIO!AI49</f>
        <v>3470362</v>
      </c>
      <c r="T717" t="b">
        <f t="shared" si="68"/>
        <v>1</v>
      </c>
    </row>
    <row r="718" spans="1:20" x14ac:dyDescent="0.2">
      <c r="A718">
        <v>43</v>
      </c>
      <c r="B718">
        <v>4016782</v>
      </c>
      <c r="C718">
        <v>5000000</v>
      </c>
      <c r="D718">
        <v>4302046</v>
      </c>
      <c r="E718">
        <v>4947352</v>
      </c>
      <c r="F718">
        <v>5307196</v>
      </c>
      <c r="G718">
        <f t="shared" si="56"/>
        <v>4714675.2</v>
      </c>
      <c r="H718">
        <f t="shared" si="57"/>
        <v>534777.38557384722</v>
      </c>
      <c r="I718">
        <f t="shared" si="58"/>
        <v>5249452.5855738474</v>
      </c>
      <c r="J718">
        <f t="shared" si="59"/>
        <v>4179897.814426153</v>
      </c>
      <c r="K718" s="18" t="str">
        <f t="shared" si="60"/>
        <v/>
      </c>
      <c r="L718" s="18">
        <f t="shared" si="61"/>
        <v>5000000</v>
      </c>
      <c r="M718" s="18">
        <f t="shared" si="62"/>
        <v>4302046</v>
      </c>
      <c r="N718" s="18">
        <f t="shared" si="63"/>
        <v>4947352</v>
      </c>
      <c r="O718" s="18" t="str">
        <f t="shared" si="64"/>
        <v/>
      </c>
      <c r="P718">
        <f t="shared" si="65"/>
        <v>4749799.333333333</v>
      </c>
      <c r="Q718">
        <f t="shared" si="66"/>
        <v>388658.25426630699</v>
      </c>
      <c r="R718" s="105">
        <f t="shared" si="67"/>
        <v>8.1826247171910074E-2</v>
      </c>
      <c r="S718">
        <f>+PROMEDIO!AI50</f>
        <v>4749799.333333333</v>
      </c>
      <c r="T718" t="b">
        <f t="shared" si="68"/>
        <v>1</v>
      </c>
    </row>
    <row r="719" spans="1:20" x14ac:dyDescent="0.2">
      <c r="A719">
        <v>44</v>
      </c>
      <c r="B719">
        <v>4440591</v>
      </c>
      <c r="C719">
        <v>6000000</v>
      </c>
      <c r="D719">
        <v>4755953</v>
      </c>
      <c r="E719">
        <v>5469346</v>
      </c>
      <c r="G719">
        <f t="shared" si="56"/>
        <v>5166472.5</v>
      </c>
      <c r="H719">
        <f t="shared" si="57"/>
        <v>702834.89340930327</v>
      </c>
      <c r="I719">
        <f t="shared" si="58"/>
        <v>5869307.3934093034</v>
      </c>
      <c r="J719">
        <f t="shared" si="59"/>
        <v>4463637.6065906966</v>
      </c>
      <c r="K719" s="18" t="str">
        <f t="shared" si="60"/>
        <v/>
      </c>
      <c r="L719" s="18" t="str">
        <f t="shared" si="61"/>
        <v/>
      </c>
      <c r="M719" s="18">
        <f t="shared" si="62"/>
        <v>4755953</v>
      </c>
      <c r="N719" s="18">
        <f t="shared" si="63"/>
        <v>5469346</v>
      </c>
      <c r="O719" s="18" t="str">
        <f t="shared" si="64"/>
        <v/>
      </c>
      <c r="P719">
        <f t="shared" si="65"/>
        <v>5112649.5</v>
      </c>
      <c r="Q719">
        <f t="shared" si="66"/>
        <v>504445.02795101469</v>
      </c>
      <c r="R719" s="105">
        <f t="shared" si="67"/>
        <v>9.866606892395316E-2</v>
      </c>
      <c r="S719">
        <f>+PROMEDIO!AI51</f>
        <v>5112649.5</v>
      </c>
      <c r="T719" t="b">
        <f t="shared" si="68"/>
        <v>1</v>
      </c>
    </row>
    <row r="720" spans="1:20" x14ac:dyDescent="0.2">
      <c r="A720">
        <v>45</v>
      </c>
      <c r="B720">
        <v>4121741</v>
      </c>
      <c r="C720">
        <v>7000000</v>
      </c>
      <c r="D720">
        <v>4414459</v>
      </c>
      <c r="E720">
        <v>5076628</v>
      </c>
      <c r="F720">
        <v>5445875</v>
      </c>
      <c r="G720">
        <f t="shared" si="56"/>
        <v>5211740.5999999996</v>
      </c>
      <c r="H720">
        <f t="shared" si="57"/>
        <v>1128572.4490843734</v>
      </c>
      <c r="I720">
        <f t="shared" si="58"/>
        <v>6340313.0490843728</v>
      </c>
      <c r="J720">
        <f t="shared" si="59"/>
        <v>4083168.1509156264</v>
      </c>
      <c r="K720" s="18">
        <f t="shared" si="60"/>
        <v>4121741</v>
      </c>
      <c r="L720" s="18" t="str">
        <f t="shared" si="61"/>
        <v/>
      </c>
      <c r="M720" s="18">
        <f t="shared" si="62"/>
        <v>4414459</v>
      </c>
      <c r="N720" s="18">
        <f t="shared" si="63"/>
        <v>5076628</v>
      </c>
      <c r="O720" s="18">
        <f t="shared" si="64"/>
        <v>5445875</v>
      </c>
      <c r="P720">
        <f t="shared" si="65"/>
        <v>4764675.75</v>
      </c>
      <c r="Q720">
        <f t="shared" si="66"/>
        <v>604803.95975851826</v>
      </c>
      <c r="R720" s="105">
        <f t="shared" si="67"/>
        <v>0.12693496713989788</v>
      </c>
      <c r="S720">
        <f>+PROMEDIO!AI52</f>
        <v>4764675.75</v>
      </c>
      <c r="T720" t="b">
        <f t="shared" si="68"/>
        <v>1</v>
      </c>
    </row>
    <row r="721" spans="1:20" x14ac:dyDescent="0.2">
      <c r="A721">
        <v>46</v>
      </c>
      <c r="B721">
        <v>3065760</v>
      </c>
      <c r="C721">
        <v>4500000</v>
      </c>
      <c r="D721">
        <v>3283485</v>
      </c>
      <c r="E721">
        <v>3776007</v>
      </c>
      <c r="F721">
        <v>4050654</v>
      </c>
      <c r="G721">
        <f t="shared" si="56"/>
        <v>3735181.2</v>
      </c>
      <c r="H721">
        <f t="shared" si="57"/>
        <v>578422.81905687228</v>
      </c>
      <c r="I721">
        <f t="shared" si="58"/>
        <v>4313604.0190568725</v>
      </c>
      <c r="J721">
        <f t="shared" si="59"/>
        <v>3156758.3809431279</v>
      </c>
      <c r="K721" s="18" t="str">
        <f t="shared" si="60"/>
        <v/>
      </c>
      <c r="L721" s="18" t="str">
        <f t="shared" si="61"/>
        <v/>
      </c>
      <c r="M721" s="18">
        <f t="shared" si="62"/>
        <v>3283485</v>
      </c>
      <c r="N721" s="18">
        <f t="shared" si="63"/>
        <v>3776007</v>
      </c>
      <c r="O721" s="18">
        <f t="shared" si="64"/>
        <v>4050654</v>
      </c>
      <c r="P721">
        <f t="shared" si="65"/>
        <v>3703382</v>
      </c>
      <c r="Q721">
        <f t="shared" si="66"/>
        <v>388706.65238583199</v>
      </c>
      <c r="R721" s="105">
        <f t="shared" si="67"/>
        <v>0.10495991296221453</v>
      </c>
      <c r="S721">
        <f>+PROMEDIO!AI53</f>
        <v>3703382</v>
      </c>
      <c r="T721" t="b">
        <f t="shared" si="68"/>
        <v>1</v>
      </c>
    </row>
    <row r="722" spans="1:20" x14ac:dyDescent="0.2">
      <c r="A722">
        <v>47</v>
      </c>
      <c r="B722">
        <v>5729559</v>
      </c>
      <c r="C722">
        <v>6000000</v>
      </c>
      <c r="D722">
        <v>6136462</v>
      </c>
      <c r="E722">
        <v>7056931</v>
      </c>
      <c r="F722">
        <v>7570214</v>
      </c>
      <c r="G722">
        <f t="shared" si="56"/>
        <v>6498633.2000000002</v>
      </c>
      <c r="H722">
        <f t="shared" si="57"/>
        <v>779624.91234099434</v>
      </c>
      <c r="I722">
        <f t="shared" si="58"/>
        <v>7278258.1123409942</v>
      </c>
      <c r="J722">
        <f t="shared" si="59"/>
        <v>5719008.2876590062</v>
      </c>
      <c r="K722" s="18">
        <f t="shared" si="60"/>
        <v>5729559</v>
      </c>
      <c r="L722" s="18">
        <f t="shared" si="61"/>
        <v>6000000</v>
      </c>
      <c r="M722" s="18">
        <f t="shared" si="62"/>
        <v>6136462</v>
      </c>
      <c r="N722" s="18">
        <f t="shared" si="63"/>
        <v>7056931</v>
      </c>
      <c r="O722" s="18" t="str">
        <f t="shared" si="64"/>
        <v/>
      </c>
      <c r="P722">
        <f t="shared" si="65"/>
        <v>6230738</v>
      </c>
      <c r="Q722">
        <f t="shared" si="66"/>
        <v>576166.4262201793</v>
      </c>
      <c r="R722" s="105">
        <f t="shared" si="67"/>
        <v>9.2471618325177418E-2</v>
      </c>
      <c r="S722">
        <f>+PROMEDIO!AI54</f>
        <v>6230738</v>
      </c>
      <c r="T722" t="b">
        <f t="shared" si="68"/>
        <v>1</v>
      </c>
    </row>
    <row r="723" spans="1:20" x14ac:dyDescent="0.2">
      <c r="A723">
        <v>48</v>
      </c>
      <c r="B723">
        <v>3299996</v>
      </c>
      <c r="C723">
        <v>4500000</v>
      </c>
      <c r="D723">
        <v>3534356</v>
      </c>
      <c r="F723">
        <v>4360140</v>
      </c>
      <c r="G723">
        <f t="shared" si="56"/>
        <v>3923623</v>
      </c>
      <c r="H723">
        <f t="shared" si="57"/>
        <v>595314.19430863007</v>
      </c>
      <c r="I723">
        <f t="shared" si="58"/>
        <v>4518937.1943086302</v>
      </c>
      <c r="J723">
        <f t="shared" si="59"/>
        <v>3328308.8056913698</v>
      </c>
      <c r="K723" s="18" t="str">
        <f t="shared" si="60"/>
        <v/>
      </c>
      <c r="L723" s="18">
        <f t="shared" si="61"/>
        <v>4500000</v>
      </c>
      <c r="M723" s="18">
        <f t="shared" si="62"/>
        <v>3534356</v>
      </c>
      <c r="N723" s="18" t="str">
        <f t="shared" si="63"/>
        <v/>
      </c>
      <c r="O723" s="18">
        <f t="shared" si="64"/>
        <v>4360140</v>
      </c>
      <c r="P723">
        <f t="shared" si="65"/>
        <v>4131498.6666666665</v>
      </c>
      <c r="Q723">
        <f t="shared" si="66"/>
        <v>521847.41847146471</v>
      </c>
      <c r="R723" s="105">
        <f t="shared" si="67"/>
        <v>0.1263094728026371</v>
      </c>
      <c r="S723">
        <f>+PROMEDIO!AI55</f>
        <v>4131498.6666666665</v>
      </c>
      <c r="T723" t="b">
        <f t="shared" si="68"/>
        <v>1</v>
      </c>
    </row>
    <row r="724" spans="1:20" x14ac:dyDescent="0.2">
      <c r="A724">
        <v>49</v>
      </c>
      <c r="B724">
        <v>5983948</v>
      </c>
      <c r="C724">
        <v>6000000</v>
      </c>
      <c r="D724">
        <v>6408916</v>
      </c>
      <c r="E724">
        <v>7370253</v>
      </c>
      <c r="F724">
        <v>7906326</v>
      </c>
      <c r="G724">
        <f t="shared" si="56"/>
        <v>6733888.5999999996</v>
      </c>
      <c r="H724">
        <f t="shared" si="57"/>
        <v>864028.30943135009</v>
      </c>
      <c r="I724">
        <f t="shared" si="58"/>
        <v>7597916.9094313495</v>
      </c>
      <c r="J724">
        <f t="shared" si="59"/>
        <v>5869860.2905686498</v>
      </c>
      <c r="K724" s="18">
        <f t="shared" si="60"/>
        <v>5983948</v>
      </c>
      <c r="L724" s="18">
        <f t="shared" si="61"/>
        <v>6000000</v>
      </c>
      <c r="M724" s="18">
        <f t="shared" si="62"/>
        <v>6408916</v>
      </c>
      <c r="N724" s="18">
        <f t="shared" si="63"/>
        <v>7370253</v>
      </c>
      <c r="O724" s="18" t="str">
        <f t="shared" si="64"/>
        <v/>
      </c>
      <c r="P724">
        <f t="shared" si="65"/>
        <v>6440779.25</v>
      </c>
      <c r="Q724">
        <f t="shared" si="66"/>
        <v>650107.13395223045</v>
      </c>
      <c r="R724" s="105">
        <f t="shared" si="67"/>
        <v>0.10093609930075316</v>
      </c>
      <c r="S724">
        <f>+PROMEDIO!AI56</f>
        <v>6440779.25</v>
      </c>
      <c r="T724" t="b">
        <f t="shared" si="68"/>
        <v>1</v>
      </c>
    </row>
    <row r="725" spans="1:20" x14ac:dyDescent="0.2">
      <c r="A725">
        <v>50</v>
      </c>
      <c r="B725">
        <v>3815395</v>
      </c>
      <c r="C725">
        <v>8000000</v>
      </c>
      <c r="D725">
        <v>4082473</v>
      </c>
      <c r="E725">
        <v>4694843</v>
      </c>
      <c r="G725">
        <f t="shared" si="56"/>
        <v>5148177.75</v>
      </c>
      <c r="H725">
        <f t="shared" si="57"/>
        <v>1936529.4570461828</v>
      </c>
      <c r="I725">
        <f t="shared" si="58"/>
        <v>7084707.2070461828</v>
      </c>
      <c r="J725">
        <f t="shared" si="59"/>
        <v>3211648.2929538172</v>
      </c>
      <c r="K725" s="18">
        <f t="shared" si="60"/>
        <v>3815395</v>
      </c>
      <c r="L725" s="18" t="str">
        <f t="shared" si="61"/>
        <v/>
      </c>
      <c r="M725" s="18">
        <f t="shared" si="62"/>
        <v>4082473</v>
      </c>
      <c r="N725" s="18">
        <f t="shared" si="63"/>
        <v>4694843</v>
      </c>
      <c r="O725" s="18" t="str">
        <f t="shared" si="64"/>
        <v/>
      </c>
      <c r="P725">
        <f t="shared" si="65"/>
        <v>4197570.333333333</v>
      </c>
      <c r="Q725">
        <f t="shared" si="66"/>
        <v>450879.96549118625</v>
      </c>
      <c r="R725" s="105">
        <f t="shared" si="67"/>
        <v>0.10741451117821721</v>
      </c>
      <c r="S725">
        <f>+PROMEDIO!AI57</f>
        <v>4197570.333333333</v>
      </c>
      <c r="T725" t="b">
        <f t="shared" si="68"/>
        <v>1</v>
      </c>
    </row>
    <row r="726" spans="1:20" x14ac:dyDescent="0.2">
      <c r="A726">
        <v>51</v>
      </c>
      <c r="B726">
        <v>7418824</v>
      </c>
      <c r="C726">
        <v>15000000</v>
      </c>
      <c r="D726">
        <v>7938142</v>
      </c>
      <c r="E726">
        <v>9128863</v>
      </c>
      <c r="F726">
        <v>9792848</v>
      </c>
      <c r="G726">
        <f t="shared" si="56"/>
        <v>9855735.4000000004</v>
      </c>
      <c r="H726">
        <f t="shared" si="57"/>
        <v>3025370.1511115623</v>
      </c>
      <c r="I726">
        <f t="shared" si="58"/>
        <v>12881105.551111562</v>
      </c>
      <c r="J726">
        <f t="shared" si="59"/>
        <v>6830365.2488884386</v>
      </c>
      <c r="K726" s="18">
        <f t="shared" si="60"/>
        <v>7418824</v>
      </c>
      <c r="L726" s="18" t="str">
        <f t="shared" si="61"/>
        <v/>
      </c>
      <c r="M726" s="18">
        <f t="shared" si="62"/>
        <v>7938142</v>
      </c>
      <c r="N726" s="18">
        <f t="shared" si="63"/>
        <v>9128863</v>
      </c>
      <c r="O726" s="18">
        <f t="shared" si="64"/>
        <v>9792848</v>
      </c>
      <c r="P726">
        <f t="shared" si="65"/>
        <v>8569669.25</v>
      </c>
      <c r="Q726">
        <f t="shared" si="66"/>
        <v>1085070.7137372431</v>
      </c>
      <c r="R726" s="105">
        <f t="shared" si="67"/>
        <v>0.12661757205358223</v>
      </c>
      <c r="S726">
        <f>+PROMEDIO!AI58</f>
        <v>8569669.25</v>
      </c>
      <c r="T726" t="b">
        <f t="shared" si="68"/>
        <v>1</v>
      </c>
    </row>
    <row r="727" spans="1:20" x14ac:dyDescent="0.2">
      <c r="A727">
        <v>52</v>
      </c>
      <c r="B727">
        <v>14795077</v>
      </c>
      <c r="C727">
        <v>20000000</v>
      </c>
      <c r="D727">
        <v>15830733</v>
      </c>
      <c r="E727">
        <v>18205343</v>
      </c>
      <c r="F727">
        <v>14529502</v>
      </c>
      <c r="G727">
        <f t="shared" si="56"/>
        <v>16672131</v>
      </c>
      <c r="H727">
        <f t="shared" si="57"/>
        <v>2358367.6803599773</v>
      </c>
      <c r="I727">
        <f t="shared" si="58"/>
        <v>19030498.680359978</v>
      </c>
      <c r="J727">
        <f t="shared" si="59"/>
        <v>14313763.319640022</v>
      </c>
      <c r="K727" s="18">
        <f t="shared" si="60"/>
        <v>14795077</v>
      </c>
      <c r="L727" s="18" t="str">
        <f t="shared" si="61"/>
        <v/>
      </c>
      <c r="M727" s="18">
        <f t="shared" si="62"/>
        <v>15830733</v>
      </c>
      <c r="N727" s="18">
        <f t="shared" si="63"/>
        <v>18205343</v>
      </c>
      <c r="O727" s="18">
        <f t="shared" si="64"/>
        <v>14529502</v>
      </c>
      <c r="P727">
        <f t="shared" si="65"/>
        <v>15840163.75</v>
      </c>
      <c r="Q727">
        <f t="shared" si="66"/>
        <v>1673738.5659668946</v>
      </c>
      <c r="R727" s="105">
        <f t="shared" si="67"/>
        <v>0.10566422117744172</v>
      </c>
      <c r="S727">
        <f>+PROMEDIO!AI59</f>
        <v>15840163.75</v>
      </c>
      <c r="T727" t="b">
        <f t="shared" si="68"/>
        <v>1</v>
      </c>
    </row>
    <row r="728" spans="1:20" x14ac:dyDescent="0.2">
      <c r="A728">
        <v>53</v>
      </c>
      <c r="B728">
        <v>1413109</v>
      </c>
      <c r="D728">
        <v>1512027</v>
      </c>
      <c r="E728">
        <v>1738831</v>
      </c>
      <c r="F728">
        <v>2565304</v>
      </c>
      <c r="G728">
        <f t="shared" si="56"/>
        <v>1807317.75</v>
      </c>
      <c r="H728">
        <f t="shared" si="57"/>
        <v>523396.20293067658</v>
      </c>
      <c r="I728">
        <f t="shared" si="58"/>
        <v>2330713.9529306768</v>
      </c>
      <c r="J728">
        <f t="shared" si="59"/>
        <v>1283921.5470693235</v>
      </c>
      <c r="K728" s="18">
        <f t="shared" si="60"/>
        <v>1413109</v>
      </c>
      <c r="L728" s="18" t="str">
        <f t="shared" si="61"/>
        <v/>
      </c>
      <c r="M728" s="18">
        <f t="shared" si="62"/>
        <v>1512027</v>
      </c>
      <c r="N728" s="18">
        <f t="shared" si="63"/>
        <v>1738831</v>
      </c>
      <c r="O728" s="18" t="str">
        <f t="shared" si="64"/>
        <v/>
      </c>
      <c r="P728">
        <f t="shared" si="65"/>
        <v>1554655.6666666667</v>
      </c>
      <c r="Q728">
        <f t="shared" si="66"/>
        <v>166992.83738332413</v>
      </c>
      <c r="R728" s="105">
        <f t="shared" si="67"/>
        <v>0.10741467770890582</v>
      </c>
      <c r="S728">
        <f>+PROMEDIO!AI60</f>
        <v>1554655.6666666667</v>
      </c>
      <c r="T728" t="b">
        <f t="shared" si="68"/>
        <v>1</v>
      </c>
    </row>
    <row r="729" spans="1:20" x14ac:dyDescent="0.2">
      <c r="A729">
        <v>54</v>
      </c>
      <c r="B729">
        <v>3179496</v>
      </c>
      <c r="C729">
        <v>1500000</v>
      </c>
      <c r="D729">
        <v>3402061</v>
      </c>
      <c r="E729">
        <v>3912370</v>
      </c>
      <c r="F729">
        <v>4196934</v>
      </c>
      <c r="G729">
        <f t="shared" si="56"/>
        <v>3238172.2</v>
      </c>
      <c r="H729">
        <f t="shared" si="57"/>
        <v>1051821.2650836639</v>
      </c>
      <c r="I729">
        <f t="shared" si="58"/>
        <v>4289993.4650836643</v>
      </c>
      <c r="J729">
        <f t="shared" si="59"/>
        <v>2186350.9349163361</v>
      </c>
      <c r="K729" s="18">
        <f t="shared" si="60"/>
        <v>3179496</v>
      </c>
      <c r="L729" s="18" t="str">
        <f t="shared" si="61"/>
        <v/>
      </c>
      <c r="M729" s="18">
        <f t="shared" si="62"/>
        <v>3402061</v>
      </c>
      <c r="N729" s="18">
        <f t="shared" si="63"/>
        <v>3912370</v>
      </c>
      <c r="O729" s="18">
        <f t="shared" si="64"/>
        <v>4196934</v>
      </c>
      <c r="P729">
        <f t="shared" si="65"/>
        <v>3672715.25</v>
      </c>
      <c r="Q729">
        <f t="shared" si="66"/>
        <v>465029.98063305911</v>
      </c>
      <c r="R729" s="105">
        <f t="shared" si="67"/>
        <v>0.12661748841897261</v>
      </c>
      <c r="S729">
        <f>+PROMEDIO!AI61</f>
        <v>3672715.25</v>
      </c>
      <c r="T729" t="b">
        <f t="shared" si="68"/>
        <v>1</v>
      </c>
    </row>
    <row r="730" spans="1:20" x14ac:dyDescent="0.2">
      <c r="A730">
        <v>55</v>
      </c>
      <c r="B730">
        <v>3886050</v>
      </c>
      <c r="C730">
        <v>2000000</v>
      </c>
      <c r="D730">
        <v>4158074</v>
      </c>
      <c r="E730">
        <v>4781785</v>
      </c>
      <c r="F730">
        <v>5129587</v>
      </c>
      <c r="G730">
        <f t="shared" si="56"/>
        <v>3991099.2</v>
      </c>
      <c r="H730">
        <f t="shared" si="57"/>
        <v>1217038.4594957135</v>
      </c>
      <c r="I730">
        <f t="shared" si="58"/>
        <v>5208137.6594957132</v>
      </c>
      <c r="J730">
        <f t="shared" si="59"/>
        <v>2774060.7405042867</v>
      </c>
      <c r="K730" s="18">
        <f t="shared" si="60"/>
        <v>3886050</v>
      </c>
      <c r="L730" s="18" t="str">
        <f t="shared" si="61"/>
        <v/>
      </c>
      <c r="M730" s="18">
        <f t="shared" si="62"/>
        <v>4158074</v>
      </c>
      <c r="N730" s="18">
        <f t="shared" si="63"/>
        <v>4781785</v>
      </c>
      <c r="O730" s="18">
        <f t="shared" si="64"/>
        <v>5129587</v>
      </c>
      <c r="P730">
        <f t="shared" si="65"/>
        <v>4488874</v>
      </c>
      <c r="Q730">
        <f t="shared" si="66"/>
        <v>568370.60012694774</v>
      </c>
      <c r="R730" s="105">
        <f t="shared" si="67"/>
        <v>0.12661763286894392</v>
      </c>
      <c r="S730">
        <f>+PROMEDIO!AI62</f>
        <v>4488874</v>
      </c>
      <c r="T730" t="b">
        <f t="shared" si="68"/>
        <v>1</v>
      </c>
    </row>
    <row r="731" spans="1:20" x14ac:dyDescent="0.2">
      <c r="A731">
        <v>56</v>
      </c>
      <c r="B731">
        <v>60969</v>
      </c>
      <c r="C731">
        <v>120000</v>
      </c>
      <c r="D731">
        <v>65299</v>
      </c>
      <c r="E731">
        <v>75094</v>
      </c>
      <c r="F731">
        <v>80555</v>
      </c>
      <c r="G731">
        <f t="shared" si="56"/>
        <v>80383.399999999994</v>
      </c>
      <c r="H731">
        <f t="shared" si="57"/>
        <v>23462.418061657674</v>
      </c>
      <c r="I731">
        <f t="shared" si="58"/>
        <v>103845.81806165767</v>
      </c>
      <c r="J731">
        <f t="shared" si="59"/>
        <v>56920.981938342316</v>
      </c>
      <c r="K731" s="18">
        <f t="shared" si="60"/>
        <v>60969</v>
      </c>
      <c r="L731" s="18" t="str">
        <f t="shared" si="61"/>
        <v/>
      </c>
      <c r="M731" s="18">
        <f t="shared" si="62"/>
        <v>65299</v>
      </c>
      <c r="N731" s="18">
        <f t="shared" si="63"/>
        <v>75094</v>
      </c>
      <c r="O731" s="18">
        <f t="shared" si="64"/>
        <v>80555</v>
      </c>
      <c r="P731">
        <f t="shared" si="65"/>
        <v>70479.25</v>
      </c>
      <c r="Q731">
        <f t="shared" si="66"/>
        <v>8946.0699145863309</v>
      </c>
      <c r="R731" s="105">
        <f t="shared" si="67"/>
        <v>0.12693196812659516</v>
      </c>
      <c r="S731">
        <f>+PROMEDIO!AI63</f>
        <v>70479.25</v>
      </c>
      <c r="T731" t="b">
        <f t="shared" si="68"/>
        <v>1</v>
      </c>
    </row>
    <row r="732" spans="1:20" x14ac:dyDescent="0.2">
      <c r="A732">
        <v>57</v>
      </c>
      <c r="B732">
        <v>51026</v>
      </c>
      <c r="C732">
        <v>130000</v>
      </c>
      <c r="D732">
        <v>54650</v>
      </c>
      <c r="E732">
        <v>62848</v>
      </c>
      <c r="F732">
        <v>67419</v>
      </c>
      <c r="G732">
        <f t="shared" si="56"/>
        <v>73188.600000000006</v>
      </c>
      <c r="H732">
        <f t="shared" si="57"/>
        <v>32413.777900763129</v>
      </c>
      <c r="I732">
        <f t="shared" si="58"/>
        <v>105602.37790076314</v>
      </c>
      <c r="J732">
        <f t="shared" si="59"/>
        <v>40774.822099236873</v>
      </c>
      <c r="K732" s="18">
        <f t="shared" si="60"/>
        <v>51026</v>
      </c>
      <c r="L732" s="18" t="str">
        <f t="shared" si="61"/>
        <v/>
      </c>
      <c r="M732" s="18">
        <f t="shared" si="62"/>
        <v>54650</v>
      </c>
      <c r="N732" s="18">
        <f t="shared" si="63"/>
        <v>62848</v>
      </c>
      <c r="O732" s="18">
        <f t="shared" si="64"/>
        <v>67419</v>
      </c>
      <c r="P732">
        <f t="shared" si="65"/>
        <v>58985.75</v>
      </c>
      <c r="Q732">
        <f t="shared" si="66"/>
        <v>7487.6126313175864</v>
      </c>
      <c r="R732" s="105">
        <f t="shared" si="67"/>
        <v>0.12693934774615201</v>
      </c>
      <c r="S732">
        <f>+PROMEDIO!AI64</f>
        <v>58985.75</v>
      </c>
      <c r="T732" t="b">
        <f t="shared" si="68"/>
        <v>1</v>
      </c>
    </row>
    <row r="733" spans="1:20" x14ac:dyDescent="0.2">
      <c r="A733">
        <v>58</v>
      </c>
      <c r="B733">
        <v>147159</v>
      </c>
      <c r="C733">
        <v>150000</v>
      </c>
      <c r="D733">
        <v>157610</v>
      </c>
      <c r="E733">
        <v>181252</v>
      </c>
      <c r="F733">
        <v>194435</v>
      </c>
      <c r="G733">
        <f t="shared" si="56"/>
        <v>166091.20000000001</v>
      </c>
      <c r="H733">
        <f t="shared" si="57"/>
        <v>20751.545260534142</v>
      </c>
      <c r="I733">
        <f t="shared" si="58"/>
        <v>186842.74526053417</v>
      </c>
      <c r="J733">
        <f t="shared" si="59"/>
        <v>145339.65473946586</v>
      </c>
      <c r="K733" s="18">
        <f t="shared" si="60"/>
        <v>147159</v>
      </c>
      <c r="L733" s="18">
        <f t="shared" si="61"/>
        <v>150000</v>
      </c>
      <c r="M733" s="18">
        <f t="shared" si="62"/>
        <v>157610</v>
      </c>
      <c r="N733" s="18">
        <f t="shared" si="63"/>
        <v>181252</v>
      </c>
      <c r="O733" s="18" t="str">
        <f t="shared" si="64"/>
        <v/>
      </c>
      <c r="P733">
        <f t="shared" si="65"/>
        <v>159005.25</v>
      </c>
      <c r="Q733">
        <f t="shared" si="66"/>
        <v>15473.555664961646</v>
      </c>
      <c r="R733" s="105">
        <f t="shared" si="67"/>
        <v>9.7314746934215351E-2</v>
      </c>
      <c r="S733">
        <f>+PROMEDIO!AI65</f>
        <v>159005.25</v>
      </c>
      <c r="T733" t="b">
        <f t="shared" si="68"/>
        <v>1</v>
      </c>
    </row>
    <row r="734" spans="1:20" x14ac:dyDescent="0.2">
      <c r="A734">
        <v>59</v>
      </c>
      <c r="B734">
        <v>172554</v>
      </c>
      <c r="C734">
        <v>200000</v>
      </c>
      <c r="D734">
        <v>184809</v>
      </c>
      <c r="E734">
        <v>212530</v>
      </c>
      <c r="F734">
        <v>227988</v>
      </c>
      <c r="G734">
        <f t="shared" si="56"/>
        <v>199576.2</v>
      </c>
      <c r="H734">
        <f t="shared" si="57"/>
        <v>21928.750584563633</v>
      </c>
      <c r="I734">
        <f t="shared" si="58"/>
        <v>221504.95058456366</v>
      </c>
      <c r="J734">
        <f t="shared" si="59"/>
        <v>177647.44941543636</v>
      </c>
      <c r="K734" s="18" t="str">
        <f t="shared" si="60"/>
        <v/>
      </c>
      <c r="L734" s="18">
        <f t="shared" si="61"/>
        <v>200000</v>
      </c>
      <c r="M734" s="18">
        <f t="shared" si="62"/>
        <v>184809</v>
      </c>
      <c r="N734" s="18">
        <f t="shared" si="63"/>
        <v>212530</v>
      </c>
      <c r="O734" s="18" t="str">
        <f t="shared" si="64"/>
        <v/>
      </c>
      <c r="P734">
        <f t="shared" si="65"/>
        <v>199113</v>
      </c>
      <c r="Q734">
        <f t="shared" si="66"/>
        <v>13881.769951990993</v>
      </c>
      <c r="R734" s="105">
        <f t="shared" si="67"/>
        <v>6.9718049308638771E-2</v>
      </c>
      <c r="S734">
        <f>+PROMEDIO!AI66</f>
        <v>199113</v>
      </c>
      <c r="T734" t="b">
        <f t="shared" si="68"/>
        <v>1</v>
      </c>
    </row>
    <row r="735" spans="1:20" x14ac:dyDescent="0.2">
      <c r="A735">
        <v>60</v>
      </c>
      <c r="B735">
        <v>208167</v>
      </c>
      <c r="C735">
        <v>250000</v>
      </c>
      <c r="D735">
        <v>222950</v>
      </c>
      <c r="E735">
        <v>256393</v>
      </c>
      <c r="F735">
        <v>275041</v>
      </c>
      <c r="G735">
        <f t="shared" si="56"/>
        <v>242510.2</v>
      </c>
      <c r="H735">
        <f t="shared" si="57"/>
        <v>26782.17223639636</v>
      </c>
      <c r="I735">
        <f t="shared" si="58"/>
        <v>269292.37223639636</v>
      </c>
      <c r="J735">
        <f t="shared" si="59"/>
        <v>215728.02776360366</v>
      </c>
      <c r="K735" s="18" t="str">
        <f t="shared" si="60"/>
        <v/>
      </c>
      <c r="L735" s="18">
        <f t="shared" si="61"/>
        <v>250000</v>
      </c>
      <c r="M735" s="18">
        <f t="shared" si="62"/>
        <v>222950</v>
      </c>
      <c r="N735" s="18">
        <f t="shared" si="63"/>
        <v>256393</v>
      </c>
      <c r="O735" s="18" t="str">
        <f t="shared" si="64"/>
        <v/>
      </c>
      <c r="P735">
        <f t="shared" si="65"/>
        <v>243114.33333333334</v>
      </c>
      <c r="Q735">
        <f t="shared" si="66"/>
        <v>17752.967817616674</v>
      </c>
      <c r="R735" s="105">
        <f t="shared" si="67"/>
        <v>7.3023122800726162E-2</v>
      </c>
      <c r="S735">
        <f>+PROMEDIO!AI67</f>
        <v>243114.33333333334</v>
      </c>
      <c r="T735" t="b">
        <f t="shared" si="68"/>
        <v>1</v>
      </c>
    </row>
    <row r="736" spans="1:20" x14ac:dyDescent="0.2">
      <c r="A736">
        <v>61</v>
      </c>
      <c r="B736">
        <v>270036</v>
      </c>
      <c r="C736">
        <v>300000</v>
      </c>
      <c r="D736">
        <v>289214</v>
      </c>
      <c r="E736">
        <v>332596</v>
      </c>
      <c r="F736">
        <v>356787</v>
      </c>
      <c r="G736">
        <f t="shared" si="56"/>
        <v>309726.59999999998</v>
      </c>
      <c r="H736">
        <f t="shared" si="57"/>
        <v>34743.373250160963</v>
      </c>
      <c r="I736">
        <f t="shared" si="58"/>
        <v>344469.97325016093</v>
      </c>
      <c r="J736">
        <f t="shared" si="59"/>
        <v>274983.22674983903</v>
      </c>
      <c r="K736" s="18" t="str">
        <f t="shared" si="60"/>
        <v/>
      </c>
      <c r="L736" s="18">
        <f t="shared" si="61"/>
        <v>300000</v>
      </c>
      <c r="M736" s="18">
        <f t="shared" si="62"/>
        <v>289214</v>
      </c>
      <c r="N736" s="18">
        <f t="shared" si="63"/>
        <v>332596</v>
      </c>
      <c r="O736" s="18" t="str">
        <f t="shared" si="64"/>
        <v/>
      </c>
      <c r="P736">
        <f t="shared" si="65"/>
        <v>307270</v>
      </c>
      <c r="Q736">
        <f t="shared" si="66"/>
        <v>22586.260336762258</v>
      </c>
      <c r="R736" s="105">
        <f t="shared" si="67"/>
        <v>7.3506233399818585E-2</v>
      </c>
      <c r="S736">
        <f>+PROMEDIO!AI68</f>
        <v>307270</v>
      </c>
      <c r="T736" t="b">
        <f t="shared" si="68"/>
        <v>1</v>
      </c>
    </row>
    <row r="737" spans="1:20" x14ac:dyDescent="0.2">
      <c r="A737">
        <v>62</v>
      </c>
      <c r="B737">
        <v>289442</v>
      </c>
      <c r="C737">
        <v>350000</v>
      </c>
      <c r="D737">
        <v>309998</v>
      </c>
      <c r="E737">
        <v>356498</v>
      </c>
      <c r="F737">
        <v>382427</v>
      </c>
      <c r="G737">
        <f t="shared" si="56"/>
        <v>337673</v>
      </c>
      <c r="H737">
        <f t="shared" si="57"/>
        <v>37421.220771107939</v>
      </c>
      <c r="I737">
        <f t="shared" si="58"/>
        <v>375094.22077110794</v>
      </c>
      <c r="J737">
        <f t="shared" si="59"/>
        <v>300251.77922889206</v>
      </c>
      <c r="K737" s="18" t="str">
        <f t="shared" si="60"/>
        <v/>
      </c>
      <c r="L737" s="18">
        <f t="shared" si="61"/>
        <v>350000</v>
      </c>
      <c r="M737" s="18">
        <f t="shared" si="62"/>
        <v>309998</v>
      </c>
      <c r="N737" s="18">
        <f t="shared" si="63"/>
        <v>356498</v>
      </c>
      <c r="O737" s="18" t="str">
        <f t="shared" si="64"/>
        <v/>
      </c>
      <c r="P737">
        <f t="shared" si="65"/>
        <v>338832</v>
      </c>
      <c r="Q737">
        <f t="shared" si="66"/>
        <v>25181.454842800485</v>
      </c>
      <c r="R737" s="105">
        <f t="shared" si="67"/>
        <v>7.4318408068896932E-2</v>
      </c>
      <c r="S737">
        <f>+PROMEDIO!AI69</f>
        <v>338832</v>
      </c>
      <c r="T737" t="b">
        <f t="shared" si="68"/>
        <v>1</v>
      </c>
    </row>
    <row r="738" spans="1:20" x14ac:dyDescent="0.2">
      <c r="A738">
        <v>63</v>
      </c>
      <c r="B738">
        <v>53419</v>
      </c>
      <c r="C738">
        <v>150000</v>
      </c>
      <c r="D738">
        <v>57213</v>
      </c>
      <c r="E738">
        <v>65795</v>
      </c>
      <c r="F738">
        <v>70580</v>
      </c>
      <c r="G738">
        <f t="shared" si="56"/>
        <v>79401.399999999994</v>
      </c>
      <c r="H738">
        <f t="shared" si="57"/>
        <v>40045.360983514685</v>
      </c>
      <c r="I738">
        <f t="shared" si="58"/>
        <v>119446.76098351469</v>
      </c>
      <c r="J738">
        <f t="shared" si="59"/>
        <v>39356.039016485309</v>
      </c>
      <c r="K738" s="18">
        <f t="shared" si="60"/>
        <v>53419</v>
      </c>
      <c r="L738" s="18" t="str">
        <f t="shared" si="61"/>
        <v/>
      </c>
      <c r="M738" s="18">
        <f t="shared" si="62"/>
        <v>57213</v>
      </c>
      <c r="N738" s="18">
        <f t="shared" si="63"/>
        <v>65795</v>
      </c>
      <c r="O738" s="18">
        <f t="shared" si="64"/>
        <v>70580</v>
      </c>
      <c r="P738">
        <f t="shared" si="65"/>
        <v>61751.75</v>
      </c>
      <c r="Q738">
        <f t="shared" si="66"/>
        <v>7838.3850962214574</v>
      </c>
      <c r="R738" s="105">
        <f t="shared" si="67"/>
        <v>0.12693381315058208</v>
      </c>
      <c r="S738">
        <f>+PROMEDIO!AI70</f>
        <v>61751.75</v>
      </c>
      <c r="T738" t="b">
        <f t="shared" si="68"/>
        <v>1</v>
      </c>
    </row>
    <row r="739" spans="1:20" x14ac:dyDescent="0.2">
      <c r="A739">
        <v>64</v>
      </c>
      <c r="B739">
        <v>368519</v>
      </c>
      <c r="C739">
        <v>350000</v>
      </c>
      <c r="D739">
        <v>394691</v>
      </c>
      <c r="E739">
        <v>453894</v>
      </c>
      <c r="F739">
        <v>486908</v>
      </c>
      <c r="G739">
        <f t="shared" si="56"/>
        <v>410802.4</v>
      </c>
      <c r="H739">
        <f t="shared" si="57"/>
        <v>57864.806474229117</v>
      </c>
      <c r="I739">
        <f t="shared" si="58"/>
        <v>468667.20647422911</v>
      </c>
      <c r="J739">
        <f t="shared" si="59"/>
        <v>352937.59352577094</v>
      </c>
      <c r="K739" s="18">
        <f t="shared" si="60"/>
        <v>368519</v>
      </c>
      <c r="L739" s="18" t="str">
        <f t="shared" si="61"/>
        <v/>
      </c>
      <c r="M739" s="18">
        <f t="shared" si="62"/>
        <v>394691</v>
      </c>
      <c r="N739" s="18">
        <f t="shared" si="63"/>
        <v>453894</v>
      </c>
      <c r="O739" s="18" t="str">
        <f t="shared" si="64"/>
        <v/>
      </c>
      <c r="P739">
        <f t="shared" si="65"/>
        <v>405701.33333333331</v>
      </c>
      <c r="Q739">
        <f t="shared" si="66"/>
        <v>43739.492867811503</v>
      </c>
      <c r="R739" s="105">
        <f t="shared" si="67"/>
        <v>0.1078120510683019</v>
      </c>
      <c r="S739">
        <f>+PROMEDIO!AI71</f>
        <v>405701.33333333331</v>
      </c>
      <c r="T739" t="b">
        <f t="shared" si="68"/>
        <v>1</v>
      </c>
    </row>
    <row r="740" spans="1:20" x14ac:dyDescent="0.2">
      <c r="A740">
        <v>65</v>
      </c>
      <c r="B740">
        <v>65703</v>
      </c>
      <c r="C740">
        <v>150000</v>
      </c>
      <c r="D740">
        <v>70369</v>
      </c>
      <c r="E740">
        <v>80925</v>
      </c>
      <c r="F740">
        <v>86811</v>
      </c>
      <c r="G740">
        <f t="shared" si="56"/>
        <v>90761.600000000006</v>
      </c>
      <c r="H740">
        <f t="shared" si="57"/>
        <v>34151.667394140495</v>
      </c>
      <c r="I740">
        <f t="shared" si="58"/>
        <v>124913.26739414051</v>
      </c>
      <c r="J740">
        <f t="shared" si="59"/>
        <v>56609.932605859511</v>
      </c>
      <c r="K740" s="18">
        <f t="shared" si="60"/>
        <v>65703</v>
      </c>
      <c r="L740" s="18" t="str">
        <f t="shared" si="61"/>
        <v/>
      </c>
      <c r="M740" s="18">
        <f t="shared" si="62"/>
        <v>70369</v>
      </c>
      <c r="N740" s="18">
        <f t="shared" si="63"/>
        <v>80925</v>
      </c>
      <c r="O740" s="18">
        <f t="shared" si="64"/>
        <v>86811</v>
      </c>
      <c r="P740">
        <f t="shared" si="65"/>
        <v>75952</v>
      </c>
      <c r="Q740">
        <f t="shared" si="66"/>
        <v>9641.2395468632567</v>
      </c>
      <c r="R740" s="105">
        <f t="shared" si="67"/>
        <v>0.12693858682935613</v>
      </c>
      <c r="S740">
        <f>+PROMEDIO!AI72</f>
        <v>75952</v>
      </c>
      <c r="T740" t="b">
        <f t="shared" si="68"/>
        <v>1</v>
      </c>
    </row>
    <row r="741" spans="1:20" x14ac:dyDescent="0.2">
      <c r="A741">
        <v>66</v>
      </c>
      <c r="B741">
        <v>91220</v>
      </c>
      <c r="C741">
        <v>200000</v>
      </c>
      <c r="D741">
        <v>97698</v>
      </c>
      <c r="E741">
        <v>112353</v>
      </c>
      <c r="F741">
        <v>120525</v>
      </c>
      <c r="G741">
        <f t="shared" ref="G741:G804" si="69">+AVERAGE(B741:F741)</f>
        <v>124359.2</v>
      </c>
      <c r="H741">
        <f t="shared" ref="H741:H804" si="70">+STDEV(B741:F741)</f>
        <v>43844.631127425404</v>
      </c>
      <c r="I741">
        <f t="shared" ref="I741:I804" si="71">+G741+H741</f>
        <v>168203.83112742539</v>
      </c>
      <c r="J741">
        <f t="shared" ref="J741:J804" si="72">+G741-H741</f>
        <v>80514.5688725746</v>
      </c>
      <c r="K741" s="18">
        <f t="shared" ref="K741:K804" si="73">+IF(((IF(AND(B741&lt;=$I741,B741&gt;=$J741),B741,""))&lt;=0),"",(IF(AND(B741&lt;=$I741,B741&gt;=$J741),B741,"")))</f>
        <v>91220</v>
      </c>
      <c r="L741" s="18" t="str">
        <f t="shared" ref="L741:L804" si="74">+IF(((IF(AND(C741&lt;=$I741,C741&gt;=$J741),C741,""))&lt;=0),"",(IF(AND(C741&lt;=$I741,C741&gt;=$J741),C741,"")))</f>
        <v/>
      </c>
      <c r="M741" s="18">
        <f t="shared" ref="M741:M804" si="75">+IF(((IF(AND(D741&lt;=$I741,D741&gt;=$J741),D741,""))&lt;=0),"",(IF(AND(D741&lt;=$I741,D741&gt;=$J741),D741,"")))</f>
        <v>97698</v>
      </c>
      <c r="N741" s="18">
        <f t="shared" ref="N741:N804" si="76">+IF(((IF(AND(E741&lt;=$I741,E741&gt;=$J741),E741,""))&lt;=0),"",(IF(AND(E741&lt;=$I741,E741&gt;=$J741),E741,"")))</f>
        <v>112353</v>
      </c>
      <c r="O741" s="18">
        <f t="shared" ref="O741:O804" si="77">+IF(((IF(AND(F741&lt;=$I741,F741&gt;=$J741),F741,""))&lt;=0),"",(IF(AND(F741&lt;=$I741,F741&gt;=$J741),F741,"")))</f>
        <v>120525</v>
      </c>
      <c r="P741">
        <f t="shared" ref="P741:P804" si="78">+AVERAGE(K741:O741)</f>
        <v>105449</v>
      </c>
      <c r="Q741">
        <f t="shared" ref="Q741:Q804" si="79">+STDEV(K741:O741)</f>
        <v>13385.233580330229</v>
      </c>
      <c r="R741" s="105">
        <f t="shared" ref="R741:R804" si="80">+Q741/P741</f>
        <v>0.12693561418629126</v>
      </c>
      <c r="S741">
        <f>+PROMEDIO!AI73</f>
        <v>105449</v>
      </c>
      <c r="T741" t="b">
        <f t="shared" ref="T741:T804" si="81">+P741=S741</f>
        <v>1</v>
      </c>
    </row>
    <row r="742" spans="1:20" x14ac:dyDescent="0.2">
      <c r="A742">
        <v>67</v>
      </c>
      <c r="B742">
        <v>104071</v>
      </c>
      <c r="C742">
        <v>250000</v>
      </c>
      <c r="D742">
        <v>111462</v>
      </c>
      <c r="E742">
        <v>128181</v>
      </c>
      <c r="F742">
        <v>137504</v>
      </c>
      <c r="G742">
        <f t="shared" si="69"/>
        <v>146243.6</v>
      </c>
      <c r="H742">
        <f t="shared" si="70"/>
        <v>59490.160020796713</v>
      </c>
      <c r="I742">
        <f t="shared" si="71"/>
        <v>205733.76002079673</v>
      </c>
      <c r="J742">
        <f t="shared" si="72"/>
        <v>86753.439979203293</v>
      </c>
      <c r="K742" s="18">
        <f t="shared" si="73"/>
        <v>104071</v>
      </c>
      <c r="L742" s="18" t="str">
        <f t="shared" si="74"/>
        <v/>
      </c>
      <c r="M742" s="18">
        <f t="shared" si="75"/>
        <v>111462</v>
      </c>
      <c r="N742" s="18">
        <f t="shared" si="76"/>
        <v>128181</v>
      </c>
      <c r="O742" s="18">
        <f t="shared" si="77"/>
        <v>137504</v>
      </c>
      <c r="P742">
        <f t="shared" si="78"/>
        <v>120304.5</v>
      </c>
      <c r="Q742">
        <f t="shared" si="79"/>
        <v>15270.651383181617</v>
      </c>
      <c r="R742" s="105">
        <f t="shared" si="80"/>
        <v>0.1269333348559831</v>
      </c>
      <c r="S742">
        <f>+PROMEDIO!AI74</f>
        <v>120304.5</v>
      </c>
      <c r="T742" t="b">
        <f t="shared" si="81"/>
        <v>1</v>
      </c>
    </row>
    <row r="743" spans="1:20" x14ac:dyDescent="0.2">
      <c r="A743">
        <v>68</v>
      </c>
      <c r="B743">
        <v>377822</v>
      </c>
      <c r="C743">
        <v>450000</v>
      </c>
      <c r="D743">
        <v>404654</v>
      </c>
      <c r="E743">
        <v>465352</v>
      </c>
      <c r="F743">
        <v>499200</v>
      </c>
      <c r="G743">
        <f t="shared" si="69"/>
        <v>439405.6</v>
      </c>
      <c r="H743">
        <f t="shared" si="70"/>
        <v>48376.235765094418</v>
      </c>
      <c r="I743">
        <f t="shared" si="71"/>
        <v>487781.83576509438</v>
      </c>
      <c r="J743">
        <f t="shared" si="72"/>
        <v>391029.36423490557</v>
      </c>
      <c r="K743" s="18" t="str">
        <f t="shared" si="73"/>
        <v/>
      </c>
      <c r="L743" s="18">
        <f t="shared" si="74"/>
        <v>450000</v>
      </c>
      <c r="M743" s="18">
        <f t="shared" si="75"/>
        <v>404654</v>
      </c>
      <c r="N743" s="18">
        <f t="shared" si="76"/>
        <v>465352</v>
      </c>
      <c r="O743" s="18" t="str">
        <f t="shared" si="77"/>
        <v/>
      </c>
      <c r="P743">
        <f t="shared" si="78"/>
        <v>440002</v>
      </c>
      <c r="Q743">
        <f t="shared" si="79"/>
        <v>31559.971546248264</v>
      </c>
      <c r="R743" s="105">
        <f t="shared" si="80"/>
        <v>7.1726882028373198E-2</v>
      </c>
      <c r="S743">
        <f>+PROMEDIO!AI75</f>
        <v>440002</v>
      </c>
      <c r="T743" t="b">
        <f t="shared" si="81"/>
        <v>1</v>
      </c>
    </row>
    <row r="744" spans="1:20" x14ac:dyDescent="0.2">
      <c r="A744">
        <v>69</v>
      </c>
      <c r="B744">
        <v>61620</v>
      </c>
      <c r="C744">
        <v>350000</v>
      </c>
      <c r="D744">
        <v>65997</v>
      </c>
      <c r="E744">
        <v>75896</v>
      </c>
      <c r="F744">
        <v>81416</v>
      </c>
      <c r="G744">
        <f t="shared" si="69"/>
        <v>126985.8</v>
      </c>
      <c r="H744">
        <f t="shared" si="70"/>
        <v>124914.3999633349</v>
      </c>
      <c r="I744">
        <f t="shared" si="71"/>
        <v>251900.19996333489</v>
      </c>
      <c r="J744">
        <f t="shared" si="72"/>
        <v>2071.4000366651017</v>
      </c>
      <c r="K744" s="18">
        <f t="shared" si="73"/>
        <v>61620</v>
      </c>
      <c r="L744" s="18" t="str">
        <f t="shared" si="74"/>
        <v/>
      </c>
      <c r="M744" s="18">
        <f t="shared" si="75"/>
        <v>65997</v>
      </c>
      <c r="N744" s="18">
        <f t="shared" si="76"/>
        <v>75896</v>
      </c>
      <c r="O744" s="18">
        <f t="shared" si="77"/>
        <v>81416</v>
      </c>
      <c r="P744">
        <f t="shared" si="78"/>
        <v>71232.25</v>
      </c>
      <c r="Q744">
        <f t="shared" si="79"/>
        <v>9041.8014567525934</v>
      </c>
      <c r="R744" s="105">
        <f t="shared" si="80"/>
        <v>0.1269340987649919</v>
      </c>
      <c r="S744">
        <f>+PROMEDIO!AI76</f>
        <v>71232.25</v>
      </c>
      <c r="T744" t="b">
        <f t="shared" si="81"/>
        <v>1</v>
      </c>
    </row>
    <row r="745" spans="1:20" x14ac:dyDescent="0.2">
      <c r="A745">
        <v>70</v>
      </c>
      <c r="B745">
        <v>158650</v>
      </c>
      <c r="C745">
        <v>390000</v>
      </c>
      <c r="D745">
        <v>169917</v>
      </c>
      <c r="E745">
        <v>195404</v>
      </c>
      <c r="F745">
        <v>209617</v>
      </c>
      <c r="G745">
        <f t="shared" si="69"/>
        <v>224717.6</v>
      </c>
      <c r="H745">
        <f t="shared" si="70"/>
        <v>94569.578281284528</v>
      </c>
      <c r="I745">
        <f t="shared" si="71"/>
        <v>319287.17828128452</v>
      </c>
      <c r="J745">
        <f t="shared" si="72"/>
        <v>130148.02171871548</v>
      </c>
      <c r="K745" s="18">
        <f t="shared" si="73"/>
        <v>158650</v>
      </c>
      <c r="L745" s="18" t="str">
        <f t="shared" si="74"/>
        <v/>
      </c>
      <c r="M745" s="18">
        <f t="shared" si="75"/>
        <v>169917</v>
      </c>
      <c r="N745" s="18">
        <f t="shared" si="76"/>
        <v>195404</v>
      </c>
      <c r="O745" s="18">
        <f t="shared" si="77"/>
        <v>209617</v>
      </c>
      <c r="P745">
        <f t="shared" si="78"/>
        <v>183397</v>
      </c>
      <c r="Q745">
        <f t="shared" si="79"/>
        <v>23279.32457496709</v>
      </c>
      <c r="R745" s="105">
        <f t="shared" si="80"/>
        <v>0.12693405331039814</v>
      </c>
      <c r="S745">
        <f>+PROMEDIO!AI77</f>
        <v>183397</v>
      </c>
      <c r="T745" t="b">
        <f t="shared" si="81"/>
        <v>1</v>
      </c>
    </row>
    <row r="746" spans="1:20" x14ac:dyDescent="0.2">
      <c r="A746">
        <v>71</v>
      </c>
      <c r="B746">
        <v>165363</v>
      </c>
      <c r="C746">
        <v>450000</v>
      </c>
      <c r="D746">
        <v>177107</v>
      </c>
      <c r="E746">
        <v>203673</v>
      </c>
      <c r="F746">
        <v>218487</v>
      </c>
      <c r="G746">
        <f t="shared" si="69"/>
        <v>242926</v>
      </c>
      <c r="H746">
        <f t="shared" si="70"/>
        <v>117649.7598127595</v>
      </c>
      <c r="I746">
        <f t="shared" si="71"/>
        <v>360575.75981275947</v>
      </c>
      <c r="J746">
        <f t="shared" si="72"/>
        <v>125276.2401872405</v>
      </c>
      <c r="K746" s="18">
        <f t="shared" si="73"/>
        <v>165363</v>
      </c>
      <c r="L746" s="18" t="str">
        <f t="shared" si="74"/>
        <v/>
      </c>
      <c r="M746" s="18">
        <f t="shared" si="75"/>
        <v>177107</v>
      </c>
      <c r="N746" s="18">
        <f t="shared" si="76"/>
        <v>203673</v>
      </c>
      <c r="O746" s="18">
        <f t="shared" si="77"/>
        <v>218487</v>
      </c>
      <c r="P746">
        <f t="shared" si="78"/>
        <v>191157.5</v>
      </c>
      <c r="Q746">
        <f t="shared" si="79"/>
        <v>24264.597606389438</v>
      </c>
      <c r="R746" s="105">
        <f t="shared" si="80"/>
        <v>0.1269351064247515</v>
      </c>
      <c r="S746">
        <f>+PROMEDIO!AI78</f>
        <v>191157.5</v>
      </c>
      <c r="T746" t="b">
        <f t="shared" si="81"/>
        <v>1</v>
      </c>
    </row>
    <row r="747" spans="1:20" x14ac:dyDescent="0.2">
      <c r="A747">
        <v>72</v>
      </c>
      <c r="B747">
        <v>180473</v>
      </c>
      <c r="C747">
        <v>500000</v>
      </c>
      <c r="D747">
        <v>193290</v>
      </c>
      <c r="E747">
        <v>222283</v>
      </c>
      <c r="F747">
        <v>238451</v>
      </c>
      <c r="G747">
        <f t="shared" si="69"/>
        <v>266899.40000000002</v>
      </c>
      <c r="H747">
        <f t="shared" si="70"/>
        <v>132309.94928311327</v>
      </c>
      <c r="I747">
        <f t="shared" si="71"/>
        <v>399209.34928311326</v>
      </c>
      <c r="J747">
        <f t="shared" si="72"/>
        <v>134589.45071688676</v>
      </c>
      <c r="K747" s="18">
        <f t="shared" si="73"/>
        <v>180473</v>
      </c>
      <c r="L747" s="18" t="str">
        <f t="shared" si="74"/>
        <v/>
      </c>
      <c r="M747" s="18">
        <f t="shared" si="75"/>
        <v>193290</v>
      </c>
      <c r="N747" s="18">
        <f t="shared" si="76"/>
        <v>222283</v>
      </c>
      <c r="O747" s="18">
        <f t="shared" si="77"/>
        <v>238451</v>
      </c>
      <c r="P747">
        <f t="shared" si="78"/>
        <v>208624.25</v>
      </c>
      <c r="Q747">
        <f t="shared" si="79"/>
        <v>26481.619831812906</v>
      </c>
      <c r="R747" s="105">
        <f t="shared" si="80"/>
        <v>0.12693452382363463</v>
      </c>
      <c r="S747">
        <f>+PROMEDIO!AI79</f>
        <v>208624.25</v>
      </c>
      <c r="T747" t="b">
        <f t="shared" si="81"/>
        <v>1</v>
      </c>
    </row>
    <row r="748" spans="1:20" x14ac:dyDescent="0.2">
      <c r="A748">
        <v>73</v>
      </c>
      <c r="B748">
        <v>59108</v>
      </c>
      <c r="C748">
        <v>300000</v>
      </c>
      <c r="D748">
        <v>63305</v>
      </c>
      <c r="E748">
        <v>72801</v>
      </c>
      <c r="F748">
        <v>78096</v>
      </c>
      <c r="G748">
        <f t="shared" si="69"/>
        <v>114662</v>
      </c>
      <c r="H748">
        <f t="shared" si="70"/>
        <v>103878.99003889093</v>
      </c>
      <c r="I748">
        <f t="shared" si="71"/>
        <v>218540.99003889092</v>
      </c>
      <c r="J748">
        <f t="shared" si="72"/>
        <v>10783.00996110907</v>
      </c>
      <c r="K748" s="18">
        <f t="shared" si="73"/>
        <v>59108</v>
      </c>
      <c r="L748" s="18" t="str">
        <f t="shared" si="74"/>
        <v/>
      </c>
      <c r="M748" s="18">
        <f t="shared" si="75"/>
        <v>63305</v>
      </c>
      <c r="N748" s="18">
        <f t="shared" si="76"/>
        <v>72801</v>
      </c>
      <c r="O748" s="18">
        <f t="shared" si="77"/>
        <v>78096</v>
      </c>
      <c r="P748">
        <f t="shared" si="78"/>
        <v>68327.5</v>
      </c>
      <c r="Q748">
        <f t="shared" si="79"/>
        <v>8672.9556861160854</v>
      </c>
      <c r="R748" s="105">
        <f t="shared" si="80"/>
        <v>0.12693213839400075</v>
      </c>
      <c r="S748">
        <f>+PROMEDIO!AI80</f>
        <v>68327.5</v>
      </c>
      <c r="T748" t="b">
        <f t="shared" si="81"/>
        <v>1</v>
      </c>
    </row>
    <row r="749" spans="1:20" x14ac:dyDescent="0.2">
      <c r="A749">
        <v>74</v>
      </c>
      <c r="B749">
        <v>92039</v>
      </c>
      <c r="C749">
        <v>350000</v>
      </c>
      <c r="D749">
        <v>98576</v>
      </c>
      <c r="E749">
        <v>113362</v>
      </c>
      <c r="F749">
        <v>121607</v>
      </c>
      <c r="G749">
        <f t="shared" si="69"/>
        <v>155116.79999999999</v>
      </c>
      <c r="H749">
        <f t="shared" si="70"/>
        <v>109569.04510262012</v>
      </c>
      <c r="I749">
        <f t="shared" si="71"/>
        <v>264685.84510262008</v>
      </c>
      <c r="J749">
        <f t="shared" si="72"/>
        <v>45547.754897379869</v>
      </c>
      <c r="K749" s="18">
        <f t="shared" si="73"/>
        <v>92039</v>
      </c>
      <c r="L749" s="18" t="str">
        <f t="shared" si="74"/>
        <v/>
      </c>
      <c r="M749" s="18">
        <f t="shared" si="75"/>
        <v>98576</v>
      </c>
      <c r="N749" s="18">
        <f t="shared" si="76"/>
        <v>113362</v>
      </c>
      <c r="O749" s="18">
        <f t="shared" si="77"/>
        <v>121607</v>
      </c>
      <c r="P749">
        <f t="shared" si="78"/>
        <v>106396</v>
      </c>
      <c r="Q749">
        <f t="shared" si="79"/>
        <v>13505.252385646112</v>
      </c>
      <c r="R749" s="105">
        <f t="shared" si="80"/>
        <v>0.12693383572358088</v>
      </c>
      <c r="S749">
        <f>+PROMEDIO!AI81</f>
        <v>106396</v>
      </c>
      <c r="T749" t="b">
        <f t="shared" si="81"/>
        <v>1</v>
      </c>
    </row>
    <row r="750" spans="1:20" x14ac:dyDescent="0.2">
      <c r="A750">
        <v>75</v>
      </c>
      <c r="B750">
        <v>80764</v>
      </c>
      <c r="C750">
        <v>380000</v>
      </c>
      <c r="D750">
        <v>86500</v>
      </c>
      <c r="E750">
        <v>99475</v>
      </c>
      <c r="F750">
        <v>106710</v>
      </c>
      <c r="G750">
        <f t="shared" si="69"/>
        <v>150689.79999999999</v>
      </c>
      <c r="H750">
        <f t="shared" si="70"/>
        <v>128598.49756198554</v>
      </c>
      <c r="I750">
        <f t="shared" si="71"/>
        <v>279288.29756198556</v>
      </c>
      <c r="J750">
        <f t="shared" si="72"/>
        <v>22091.302438014449</v>
      </c>
      <c r="K750" s="18">
        <f t="shared" si="73"/>
        <v>80764</v>
      </c>
      <c r="L750" s="18" t="str">
        <f t="shared" si="74"/>
        <v/>
      </c>
      <c r="M750" s="18">
        <f t="shared" si="75"/>
        <v>86500</v>
      </c>
      <c r="N750" s="18">
        <f t="shared" si="76"/>
        <v>99475</v>
      </c>
      <c r="O750" s="18">
        <f t="shared" si="77"/>
        <v>106710</v>
      </c>
      <c r="P750">
        <f t="shared" si="78"/>
        <v>93362.25</v>
      </c>
      <c r="Q750">
        <f t="shared" si="79"/>
        <v>11850.942589093916</v>
      </c>
      <c r="R750" s="105">
        <f t="shared" si="80"/>
        <v>0.1269350576822422</v>
      </c>
      <c r="S750">
        <f>+PROMEDIO!AI82</f>
        <v>93362.25</v>
      </c>
      <c r="T750" t="b">
        <f t="shared" si="81"/>
        <v>1</v>
      </c>
    </row>
    <row r="751" spans="1:20" x14ac:dyDescent="0.2">
      <c r="A751">
        <v>76</v>
      </c>
      <c r="B751">
        <v>211112</v>
      </c>
      <c r="C751">
        <v>380000</v>
      </c>
      <c r="D751">
        <v>226105</v>
      </c>
      <c r="E751">
        <v>260021</v>
      </c>
      <c r="F751">
        <v>278934</v>
      </c>
      <c r="G751">
        <f t="shared" si="69"/>
        <v>271234.40000000002</v>
      </c>
      <c r="H751">
        <f t="shared" si="70"/>
        <v>66457.402990938514</v>
      </c>
      <c r="I751">
        <f t="shared" si="71"/>
        <v>337691.80299093854</v>
      </c>
      <c r="J751">
        <f t="shared" si="72"/>
        <v>204776.99700906151</v>
      </c>
      <c r="K751" s="18">
        <f t="shared" si="73"/>
        <v>211112</v>
      </c>
      <c r="L751" s="18" t="str">
        <f t="shared" si="74"/>
        <v/>
      </c>
      <c r="M751" s="18">
        <f t="shared" si="75"/>
        <v>226105</v>
      </c>
      <c r="N751" s="18">
        <f t="shared" si="76"/>
        <v>260021</v>
      </c>
      <c r="O751" s="18">
        <f t="shared" si="77"/>
        <v>278934</v>
      </c>
      <c r="P751">
        <f t="shared" si="78"/>
        <v>244043</v>
      </c>
      <c r="Q751">
        <f t="shared" si="79"/>
        <v>30977.954365430051</v>
      </c>
      <c r="R751" s="105">
        <f t="shared" si="80"/>
        <v>0.12693645941670137</v>
      </c>
      <c r="S751">
        <f>+PROMEDIO!AI83</f>
        <v>244043</v>
      </c>
      <c r="T751" t="b">
        <f t="shared" si="81"/>
        <v>1</v>
      </c>
    </row>
    <row r="752" spans="1:20" x14ac:dyDescent="0.2">
      <c r="A752">
        <v>77</v>
      </c>
      <c r="B752">
        <v>178720</v>
      </c>
      <c r="C752">
        <v>390000</v>
      </c>
      <c r="D752">
        <v>191413</v>
      </c>
      <c r="E752">
        <v>220125</v>
      </c>
      <c r="F752">
        <v>236136</v>
      </c>
      <c r="G752">
        <f t="shared" si="69"/>
        <v>243278.8</v>
      </c>
      <c r="H752">
        <f t="shared" si="70"/>
        <v>85106.005138885448</v>
      </c>
      <c r="I752">
        <f t="shared" si="71"/>
        <v>328384.80513888545</v>
      </c>
      <c r="J752">
        <f t="shared" si="72"/>
        <v>158172.79486111453</v>
      </c>
      <c r="K752" s="18">
        <f t="shared" si="73"/>
        <v>178720</v>
      </c>
      <c r="L752" s="18" t="str">
        <f t="shared" si="74"/>
        <v/>
      </c>
      <c r="M752" s="18">
        <f t="shared" si="75"/>
        <v>191413</v>
      </c>
      <c r="N752" s="18">
        <f t="shared" si="76"/>
        <v>220125</v>
      </c>
      <c r="O752" s="18">
        <f t="shared" si="77"/>
        <v>236136</v>
      </c>
      <c r="P752">
        <f t="shared" si="78"/>
        <v>206598.5</v>
      </c>
      <c r="Q752">
        <f t="shared" si="79"/>
        <v>26224.926317023914</v>
      </c>
      <c r="R752" s="105">
        <f t="shared" si="80"/>
        <v>0.12693667338835429</v>
      </c>
      <c r="S752">
        <f>+PROMEDIO!AI84</f>
        <v>206598.5</v>
      </c>
      <c r="T752" t="b">
        <f t="shared" si="81"/>
        <v>1</v>
      </c>
    </row>
    <row r="753" spans="1:20" x14ac:dyDescent="0.2">
      <c r="A753">
        <v>78</v>
      </c>
      <c r="B753">
        <v>421208</v>
      </c>
      <c r="C753">
        <v>400000</v>
      </c>
      <c r="D753">
        <v>451122</v>
      </c>
      <c r="E753">
        <v>518790</v>
      </c>
      <c r="F753">
        <v>556524</v>
      </c>
      <c r="G753">
        <f t="shared" si="69"/>
        <v>469528.8</v>
      </c>
      <c r="H753">
        <f t="shared" si="70"/>
        <v>66149.064008495334</v>
      </c>
      <c r="I753">
        <f t="shared" si="71"/>
        <v>535677.86400849535</v>
      </c>
      <c r="J753">
        <f t="shared" si="72"/>
        <v>403379.73599150463</v>
      </c>
      <c r="K753" s="18">
        <f t="shared" si="73"/>
        <v>421208</v>
      </c>
      <c r="L753" s="18" t="str">
        <f t="shared" si="74"/>
        <v/>
      </c>
      <c r="M753" s="18">
        <f t="shared" si="75"/>
        <v>451122</v>
      </c>
      <c r="N753" s="18">
        <f t="shared" si="76"/>
        <v>518790</v>
      </c>
      <c r="O753" s="18" t="str">
        <f t="shared" si="77"/>
        <v/>
      </c>
      <c r="P753">
        <f t="shared" si="78"/>
        <v>463706.66666666669</v>
      </c>
      <c r="Q753">
        <f t="shared" si="79"/>
        <v>49993.420140387803</v>
      </c>
      <c r="R753" s="105">
        <f t="shared" si="80"/>
        <v>0.10781259734685965</v>
      </c>
      <c r="S753">
        <f>+PROMEDIO!AI85</f>
        <v>463706.66666666669</v>
      </c>
      <c r="T753" t="b">
        <f t="shared" si="81"/>
        <v>1</v>
      </c>
    </row>
    <row r="754" spans="1:20" x14ac:dyDescent="0.2">
      <c r="A754">
        <v>79</v>
      </c>
      <c r="B754">
        <v>596835</v>
      </c>
      <c r="C754">
        <v>390000</v>
      </c>
      <c r="D754">
        <v>639221</v>
      </c>
      <c r="E754">
        <v>735104</v>
      </c>
      <c r="F754">
        <v>788571</v>
      </c>
      <c r="G754">
        <f t="shared" si="69"/>
        <v>629946.19999999995</v>
      </c>
      <c r="H754">
        <f t="shared" si="70"/>
        <v>154091.32231472351</v>
      </c>
      <c r="I754">
        <f t="shared" si="71"/>
        <v>784037.52231472346</v>
      </c>
      <c r="J754">
        <f t="shared" si="72"/>
        <v>475854.87768527644</v>
      </c>
      <c r="K754" s="18">
        <f t="shared" si="73"/>
        <v>596835</v>
      </c>
      <c r="L754" s="18" t="str">
        <f t="shared" si="74"/>
        <v/>
      </c>
      <c r="M754" s="18">
        <f t="shared" si="75"/>
        <v>639221</v>
      </c>
      <c r="N754" s="18">
        <f t="shared" si="76"/>
        <v>735104</v>
      </c>
      <c r="O754" s="18" t="str">
        <f t="shared" si="77"/>
        <v/>
      </c>
      <c r="P754">
        <f t="shared" si="78"/>
        <v>657053.33333333337</v>
      </c>
      <c r="Q754">
        <f t="shared" si="79"/>
        <v>70838.359483639462</v>
      </c>
      <c r="R754" s="105">
        <f t="shared" si="80"/>
        <v>0.10781219101996711</v>
      </c>
      <c r="S754">
        <f>+PROMEDIO!AI86</f>
        <v>657053.33333333337</v>
      </c>
      <c r="T754" t="b">
        <f t="shared" si="81"/>
        <v>1</v>
      </c>
    </row>
    <row r="755" spans="1:20" x14ac:dyDescent="0.2">
      <c r="A755">
        <v>80</v>
      </c>
      <c r="B755">
        <v>157260</v>
      </c>
      <c r="C755">
        <v>450000</v>
      </c>
      <c r="D755">
        <v>168428</v>
      </c>
      <c r="E755">
        <v>193692</v>
      </c>
      <c r="F755">
        <v>207780</v>
      </c>
      <c r="G755">
        <f t="shared" si="69"/>
        <v>235432</v>
      </c>
      <c r="H755">
        <f t="shared" si="70"/>
        <v>121600.45736756091</v>
      </c>
      <c r="I755">
        <f t="shared" si="71"/>
        <v>357032.45736756094</v>
      </c>
      <c r="J755">
        <f t="shared" si="72"/>
        <v>113831.54263243909</v>
      </c>
      <c r="K755" s="18">
        <f t="shared" si="73"/>
        <v>157260</v>
      </c>
      <c r="L755" s="18" t="str">
        <f t="shared" si="74"/>
        <v/>
      </c>
      <c r="M755" s="18">
        <f t="shared" si="75"/>
        <v>168428</v>
      </c>
      <c r="N755" s="18">
        <f t="shared" si="76"/>
        <v>193692</v>
      </c>
      <c r="O755" s="18">
        <f t="shared" si="77"/>
        <v>207780</v>
      </c>
      <c r="P755">
        <f t="shared" si="78"/>
        <v>181790</v>
      </c>
      <c r="Q755">
        <f t="shared" si="79"/>
        <v>23075.251157896419</v>
      </c>
      <c r="R755" s="105">
        <f t="shared" si="80"/>
        <v>0.12693355606962109</v>
      </c>
      <c r="S755">
        <f>+PROMEDIO!AI87</f>
        <v>181790</v>
      </c>
      <c r="T755" t="b">
        <f t="shared" si="81"/>
        <v>1</v>
      </c>
    </row>
    <row r="756" spans="1:20" x14ac:dyDescent="0.2">
      <c r="A756">
        <v>81</v>
      </c>
      <c r="B756">
        <v>690710</v>
      </c>
      <c r="C756">
        <v>450000</v>
      </c>
      <c r="D756">
        <v>739763</v>
      </c>
      <c r="E756">
        <v>850727</v>
      </c>
      <c r="F756">
        <v>912605</v>
      </c>
      <c r="G756">
        <f t="shared" si="69"/>
        <v>728761</v>
      </c>
      <c r="H756">
        <f t="shared" si="70"/>
        <v>178851.15265074474</v>
      </c>
      <c r="I756">
        <f t="shared" si="71"/>
        <v>907612.15265074477</v>
      </c>
      <c r="J756">
        <f t="shared" si="72"/>
        <v>549909.84734925523</v>
      </c>
      <c r="K756" s="18">
        <f t="shared" si="73"/>
        <v>690710</v>
      </c>
      <c r="L756" s="18" t="str">
        <f t="shared" si="74"/>
        <v/>
      </c>
      <c r="M756" s="18">
        <f t="shared" si="75"/>
        <v>739763</v>
      </c>
      <c r="N756" s="18">
        <f t="shared" si="76"/>
        <v>850727</v>
      </c>
      <c r="O756" s="18" t="str">
        <f t="shared" si="77"/>
        <v/>
      </c>
      <c r="P756">
        <f t="shared" si="78"/>
        <v>760400</v>
      </c>
      <c r="Q756">
        <f t="shared" si="79"/>
        <v>81980.329341861026</v>
      </c>
      <c r="R756" s="105">
        <f t="shared" si="80"/>
        <v>0.10781211118077463</v>
      </c>
      <c r="S756">
        <f>+PROMEDIO!AI88</f>
        <v>760400</v>
      </c>
      <c r="T756" t="b">
        <f t="shared" si="81"/>
        <v>1</v>
      </c>
    </row>
    <row r="757" spans="1:20" x14ac:dyDescent="0.2">
      <c r="A757">
        <v>82</v>
      </c>
      <c r="B757">
        <v>617954</v>
      </c>
      <c r="C757">
        <v>500000</v>
      </c>
      <c r="D757">
        <v>661840</v>
      </c>
      <c r="E757">
        <v>761116</v>
      </c>
      <c r="F757">
        <v>816475</v>
      </c>
      <c r="G757">
        <f t="shared" si="69"/>
        <v>671477</v>
      </c>
      <c r="H757">
        <f t="shared" si="70"/>
        <v>123916.8220541505</v>
      </c>
      <c r="I757">
        <f t="shared" si="71"/>
        <v>795393.82205415051</v>
      </c>
      <c r="J757">
        <f t="shared" si="72"/>
        <v>547560.17794584949</v>
      </c>
      <c r="K757" s="18">
        <f t="shared" si="73"/>
        <v>617954</v>
      </c>
      <c r="L757" s="18" t="str">
        <f t="shared" si="74"/>
        <v/>
      </c>
      <c r="M757" s="18">
        <f t="shared" si="75"/>
        <v>661840</v>
      </c>
      <c r="N757" s="18">
        <f t="shared" si="76"/>
        <v>761116</v>
      </c>
      <c r="O757" s="18" t="str">
        <f t="shared" si="77"/>
        <v/>
      </c>
      <c r="P757">
        <f t="shared" si="78"/>
        <v>680303.33333333337</v>
      </c>
      <c r="Q757">
        <f t="shared" si="79"/>
        <v>73345.146869669115</v>
      </c>
      <c r="R757" s="105">
        <f t="shared" si="80"/>
        <v>0.10781241730845914</v>
      </c>
      <c r="S757">
        <f>+PROMEDIO!AI89</f>
        <v>680303.33333333337</v>
      </c>
      <c r="T757" t="b">
        <f t="shared" si="81"/>
        <v>1</v>
      </c>
    </row>
    <row r="758" spans="1:20" x14ac:dyDescent="0.2">
      <c r="A758">
        <v>83</v>
      </c>
      <c r="B758">
        <v>565413</v>
      </c>
      <c r="C758">
        <v>550000</v>
      </c>
      <c r="D758">
        <v>605568</v>
      </c>
      <c r="E758">
        <v>696403</v>
      </c>
      <c r="F758">
        <v>747056</v>
      </c>
      <c r="G758">
        <f t="shared" si="69"/>
        <v>632888</v>
      </c>
      <c r="H758">
        <f t="shared" si="70"/>
        <v>85495.856651068185</v>
      </c>
      <c r="I758">
        <f t="shared" si="71"/>
        <v>718383.8566510682</v>
      </c>
      <c r="J758">
        <f t="shared" si="72"/>
        <v>547392.1433489318</v>
      </c>
      <c r="K758" s="18">
        <f t="shared" si="73"/>
        <v>565413</v>
      </c>
      <c r="L758" s="18">
        <f t="shared" si="74"/>
        <v>550000</v>
      </c>
      <c r="M758" s="18">
        <f t="shared" si="75"/>
        <v>605568</v>
      </c>
      <c r="N758" s="18">
        <f t="shared" si="76"/>
        <v>696403</v>
      </c>
      <c r="O758" s="18" t="str">
        <f t="shared" si="77"/>
        <v/>
      </c>
      <c r="P758">
        <f t="shared" si="78"/>
        <v>604346</v>
      </c>
      <c r="Q758">
        <f t="shared" si="79"/>
        <v>65689.295774375089</v>
      </c>
      <c r="R758" s="105">
        <f t="shared" si="80"/>
        <v>0.1086948466182867</v>
      </c>
      <c r="S758">
        <f>+PROMEDIO!AI90</f>
        <v>604346</v>
      </c>
      <c r="T758" t="b">
        <f t="shared" si="81"/>
        <v>1</v>
      </c>
    </row>
    <row r="759" spans="1:20" x14ac:dyDescent="0.2">
      <c r="A759">
        <v>84</v>
      </c>
      <c r="B759">
        <v>651389</v>
      </c>
      <c r="C759">
        <v>600000</v>
      </c>
      <c r="D759">
        <v>697650</v>
      </c>
      <c r="E759">
        <v>802297</v>
      </c>
      <c r="F759">
        <v>860652</v>
      </c>
      <c r="G759">
        <f t="shared" si="69"/>
        <v>722397.6</v>
      </c>
      <c r="H759">
        <f t="shared" si="70"/>
        <v>107394.1696569234</v>
      </c>
      <c r="I759">
        <f t="shared" si="71"/>
        <v>829791.76965692337</v>
      </c>
      <c r="J759">
        <f t="shared" si="72"/>
        <v>615003.43034307659</v>
      </c>
      <c r="K759" s="18">
        <f t="shared" si="73"/>
        <v>651389</v>
      </c>
      <c r="L759" s="18" t="str">
        <f t="shared" si="74"/>
        <v/>
      </c>
      <c r="M759" s="18">
        <f t="shared" si="75"/>
        <v>697650</v>
      </c>
      <c r="N759" s="18">
        <f t="shared" si="76"/>
        <v>802297</v>
      </c>
      <c r="O759" s="18" t="str">
        <f t="shared" si="77"/>
        <v/>
      </c>
      <c r="P759">
        <f t="shared" si="78"/>
        <v>717112</v>
      </c>
      <c r="Q759">
        <f t="shared" si="79"/>
        <v>77313.538264653238</v>
      </c>
      <c r="R759" s="105">
        <f t="shared" si="80"/>
        <v>0.10781236161806418</v>
      </c>
      <c r="S759">
        <f>+PROMEDIO!AI91</f>
        <v>717112</v>
      </c>
      <c r="T759" t="b">
        <f t="shared" si="81"/>
        <v>1</v>
      </c>
    </row>
    <row r="760" spans="1:20" x14ac:dyDescent="0.2">
      <c r="A760">
        <v>85</v>
      </c>
      <c r="B760">
        <v>771658</v>
      </c>
      <c r="C760">
        <v>900000</v>
      </c>
      <c r="D760">
        <v>826460</v>
      </c>
      <c r="E760">
        <v>950429</v>
      </c>
      <c r="F760">
        <v>1019558</v>
      </c>
      <c r="G760">
        <f t="shared" si="69"/>
        <v>893621</v>
      </c>
      <c r="H760">
        <f t="shared" si="70"/>
        <v>98124.336639795947</v>
      </c>
      <c r="I760">
        <f t="shared" si="71"/>
        <v>991745.33663979592</v>
      </c>
      <c r="J760">
        <f t="shared" si="72"/>
        <v>795496.66336020408</v>
      </c>
      <c r="K760" s="18" t="str">
        <f t="shared" si="73"/>
        <v/>
      </c>
      <c r="L760" s="18">
        <f t="shared" si="74"/>
        <v>900000</v>
      </c>
      <c r="M760" s="18">
        <f t="shared" si="75"/>
        <v>826460</v>
      </c>
      <c r="N760" s="18">
        <f t="shared" si="76"/>
        <v>950429</v>
      </c>
      <c r="O760" s="18" t="str">
        <f t="shared" si="77"/>
        <v/>
      </c>
      <c r="P760">
        <f t="shared" si="78"/>
        <v>892296.33333333337</v>
      </c>
      <c r="Q760">
        <f t="shared" si="79"/>
        <v>62342.506368715505</v>
      </c>
      <c r="R760" s="105">
        <f t="shared" si="80"/>
        <v>6.9867491370074183E-2</v>
      </c>
      <c r="S760">
        <f>+PROMEDIO!AI92</f>
        <v>892296.33333333337</v>
      </c>
      <c r="T760" t="b">
        <f t="shared" si="81"/>
        <v>1</v>
      </c>
    </row>
    <row r="761" spans="1:20" x14ac:dyDescent="0.2">
      <c r="A761">
        <v>86</v>
      </c>
      <c r="B761">
        <v>927353</v>
      </c>
      <c r="C761">
        <v>1500000</v>
      </c>
      <c r="D761">
        <v>992268</v>
      </c>
      <c r="E761">
        <v>1141108</v>
      </c>
      <c r="F761">
        <v>1324106</v>
      </c>
      <c r="G761">
        <f t="shared" si="69"/>
        <v>1176967</v>
      </c>
      <c r="H761">
        <f t="shared" si="70"/>
        <v>236488.34109105676</v>
      </c>
      <c r="I761">
        <f t="shared" si="71"/>
        <v>1413455.3410910568</v>
      </c>
      <c r="J761">
        <f t="shared" si="72"/>
        <v>940478.65890894318</v>
      </c>
      <c r="K761" s="18" t="str">
        <f t="shared" si="73"/>
        <v/>
      </c>
      <c r="L761" s="18" t="str">
        <f t="shared" si="74"/>
        <v/>
      </c>
      <c r="M761" s="18">
        <f t="shared" si="75"/>
        <v>992268</v>
      </c>
      <c r="N761" s="18">
        <f t="shared" si="76"/>
        <v>1141108</v>
      </c>
      <c r="O761" s="18">
        <f t="shared" si="77"/>
        <v>1324106</v>
      </c>
      <c r="P761">
        <f t="shared" si="78"/>
        <v>1152494</v>
      </c>
      <c r="Q761">
        <f t="shared" si="79"/>
        <v>166211.74840546021</v>
      </c>
      <c r="R761" s="105">
        <f t="shared" si="80"/>
        <v>0.14421918761005281</v>
      </c>
      <c r="S761">
        <f>+PROMEDIO!AI93</f>
        <v>1152494</v>
      </c>
      <c r="T761" t="b">
        <f t="shared" si="81"/>
        <v>1</v>
      </c>
    </row>
    <row r="762" spans="1:20" x14ac:dyDescent="0.2">
      <c r="A762">
        <v>87</v>
      </c>
      <c r="B762">
        <v>653642</v>
      </c>
      <c r="C762">
        <v>500000</v>
      </c>
      <c r="D762">
        <v>700062</v>
      </c>
      <c r="E762">
        <v>805072</v>
      </c>
      <c r="F762">
        <v>863628</v>
      </c>
      <c r="G762">
        <f t="shared" si="69"/>
        <v>704480.8</v>
      </c>
      <c r="H762">
        <f t="shared" si="70"/>
        <v>141300.14838350294</v>
      </c>
      <c r="I762">
        <f t="shared" si="71"/>
        <v>845780.94838350301</v>
      </c>
      <c r="J762">
        <f t="shared" si="72"/>
        <v>563180.65161649708</v>
      </c>
      <c r="K762" s="18">
        <f t="shared" si="73"/>
        <v>653642</v>
      </c>
      <c r="L762" s="18" t="str">
        <f t="shared" si="74"/>
        <v/>
      </c>
      <c r="M762" s="18">
        <f t="shared" si="75"/>
        <v>700062</v>
      </c>
      <c r="N762" s="18">
        <f t="shared" si="76"/>
        <v>805072</v>
      </c>
      <c r="O762" s="18" t="str">
        <f t="shared" si="77"/>
        <v/>
      </c>
      <c r="P762">
        <f t="shared" si="78"/>
        <v>719592</v>
      </c>
      <c r="Q762">
        <f t="shared" si="79"/>
        <v>77581.098857904813</v>
      </c>
      <c r="R762" s="105">
        <f t="shared" si="80"/>
        <v>0.10781262000953987</v>
      </c>
      <c r="S762">
        <f>+PROMEDIO!AI94</f>
        <v>719592</v>
      </c>
      <c r="T762" t="b">
        <f t="shared" si="81"/>
        <v>1</v>
      </c>
    </row>
    <row r="763" spans="1:20" x14ac:dyDescent="0.2">
      <c r="A763">
        <v>88</v>
      </c>
      <c r="B763">
        <v>897498</v>
      </c>
      <c r="C763">
        <v>700000</v>
      </c>
      <c r="D763">
        <v>961237</v>
      </c>
      <c r="E763">
        <v>1105422</v>
      </c>
      <c r="F763">
        <v>1185825</v>
      </c>
      <c r="G763">
        <f t="shared" si="69"/>
        <v>969996.4</v>
      </c>
      <c r="H763">
        <f t="shared" si="70"/>
        <v>189177.74632419122</v>
      </c>
      <c r="I763">
        <f t="shared" si="71"/>
        <v>1159174.1463241912</v>
      </c>
      <c r="J763">
        <f t="shared" si="72"/>
        <v>780818.6536758088</v>
      </c>
      <c r="K763" s="18">
        <f t="shared" si="73"/>
        <v>897498</v>
      </c>
      <c r="L763" s="18" t="str">
        <f t="shared" si="74"/>
        <v/>
      </c>
      <c r="M763" s="18">
        <f t="shared" si="75"/>
        <v>961237</v>
      </c>
      <c r="N763" s="18">
        <f t="shared" si="76"/>
        <v>1105422</v>
      </c>
      <c r="O763" s="18" t="str">
        <f t="shared" si="77"/>
        <v/>
      </c>
      <c r="P763">
        <f t="shared" si="78"/>
        <v>988052.33333333337</v>
      </c>
      <c r="Q763">
        <f t="shared" si="79"/>
        <v>106524.14759261551</v>
      </c>
      <c r="R763" s="105">
        <f t="shared" si="80"/>
        <v>0.10781225244744004</v>
      </c>
      <c r="S763">
        <f>+PROMEDIO!AI95</f>
        <v>988052.33333333337</v>
      </c>
      <c r="T763" t="b">
        <f t="shared" si="81"/>
        <v>1</v>
      </c>
    </row>
    <row r="764" spans="1:20" x14ac:dyDescent="0.2">
      <c r="A764">
        <v>89</v>
      </c>
      <c r="B764">
        <v>779385</v>
      </c>
      <c r="C764">
        <v>850000</v>
      </c>
      <c r="D764">
        <v>834736</v>
      </c>
      <c r="E764">
        <v>959946</v>
      </c>
      <c r="F764">
        <v>1029767</v>
      </c>
      <c r="G764">
        <f t="shared" si="69"/>
        <v>890766.8</v>
      </c>
      <c r="H764">
        <f t="shared" si="70"/>
        <v>101629.3574893591</v>
      </c>
      <c r="I764">
        <f t="shared" si="71"/>
        <v>992396.15748935915</v>
      </c>
      <c r="J764">
        <f t="shared" si="72"/>
        <v>789137.44251064095</v>
      </c>
      <c r="K764" s="18" t="str">
        <f t="shared" si="73"/>
        <v/>
      </c>
      <c r="L764" s="18">
        <f t="shared" si="74"/>
        <v>850000</v>
      </c>
      <c r="M764" s="18">
        <f t="shared" si="75"/>
        <v>834736</v>
      </c>
      <c r="N764" s="18">
        <f t="shared" si="76"/>
        <v>959946</v>
      </c>
      <c r="O764" s="18" t="str">
        <f t="shared" si="77"/>
        <v/>
      </c>
      <c r="P764">
        <f t="shared" si="78"/>
        <v>881560.66666666663</v>
      </c>
      <c r="Q764">
        <f t="shared" si="79"/>
        <v>68311.366443172054</v>
      </c>
      <c r="R764" s="105">
        <f t="shared" si="80"/>
        <v>7.7489126983703971E-2</v>
      </c>
      <c r="S764">
        <f>+PROMEDIO!AI96</f>
        <v>881560.66666666663</v>
      </c>
      <c r="T764" t="b">
        <f t="shared" si="81"/>
        <v>1</v>
      </c>
    </row>
    <row r="765" spans="1:20" x14ac:dyDescent="0.2">
      <c r="A765">
        <v>90</v>
      </c>
      <c r="B765">
        <v>1131596</v>
      </c>
      <c r="C765">
        <v>950000</v>
      </c>
      <c r="D765">
        <v>1211959</v>
      </c>
      <c r="E765">
        <v>1393753</v>
      </c>
      <c r="F765">
        <v>1495127</v>
      </c>
      <c r="G765">
        <f t="shared" si="69"/>
        <v>1236487</v>
      </c>
      <c r="H765">
        <f t="shared" si="70"/>
        <v>215235.79522816365</v>
      </c>
      <c r="I765">
        <f t="shared" si="71"/>
        <v>1451722.7952281637</v>
      </c>
      <c r="J765">
        <f t="shared" si="72"/>
        <v>1021251.2047718363</v>
      </c>
      <c r="K765" s="18">
        <f t="shared" si="73"/>
        <v>1131596</v>
      </c>
      <c r="L765" s="18" t="str">
        <f t="shared" si="74"/>
        <v/>
      </c>
      <c r="M765" s="18">
        <f t="shared" si="75"/>
        <v>1211959</v>
      </c>
      <c r="N765" s="18">
        <f t="shared" si="76"/>
        <v>1393753</v>
      </c>
      <c r="O765" s="18" t="str">
        <f t="shared" si="77"/>
        <v/>
      </c>
      <c r="P765">
        <f t="shared" si="78"/>
        <v>1245769.3333333333</v>
      </c>
      <c r="Q765">
        <f t="shared" si="79"/>
        <v>134309.07319438003</v>
      </c>
      <c r="R765" s="105">
        <f t="shared" si="80"/>
        <v>0.10781215237896907</v>
      </c>
      <c r="S765">
        <f>+PROMEDIO!AI97</f>
        <v>1245769.3333333333</v>
      </c>
      <c r="T765" t="b">
        <f t="shared" si="81"/>
        <v>1</v>
      </c>
    </row>
    <row r="766" spans="1:20" x14ac:dyDescent="0.2">
      <c r="A766">
        <v>91</v>
      </c>
      <c r="B766">
        <v>1280630</v>
      </c>
      <c r="C766">
        <v>1700000</v>
      </c>
      <c r="D766">
        <v>1370274</v>
      </c>
      <c r="E766">
        <v>1575816</v>
      </c>
      <c r="F766">
        <v>1990432</v>
      </c>
      <c r="G766">
        <f t="shared" si="69"/>
        <v>1583430.4</v>
      </c>
      <c r="H766">
        <f t="shared" si="70"/>
        <v>281256.32714447472</v>
      </c>
      <c r="I766">
        <f t="shared" si="71"/>
        <v>1864686.7271444746</v>
      </c>
      <c r="J766">
        <f t="shared" si="72"/>
        <v>1302174.0728555252</v>
      </c>
      <c r="K766" s="18" t="str">
        <f t="shared" si="73"/>
        <v/>
      </c>
      <c r="L766" s="18">
        <f t="shared" si="74"/>
        <v>1700000</v>
      </c>
      <c r="M766" s="18">
        <f t="shared" si="75"/>
        <v>1370274</v>
      </c>
      <c r="N766" s="18">
        <f t="shared" si="76"/>
        <v>1575816</v>
      </c>
      <c r="O766" s="18" t="str">
        <f t="shared" si="77"/>
        <v/>
      </c>
      <c r="P766">
        <f t="shared" si="78"/>
        <v>1548696.6666666667</v>
      </c>
      <c r="Q766">
        <f t="shared" si="79"/>
        <v>166527.48256469061</v>
      </c>
      <c r="R766" s="105">
        <f t="shared" si="80"/>
        <v>0.1075275011233256</v>
      </c>
      <c r="S766">
        <f>+PROMEDIO!AI98</f>
        <v>1548696.6666666667</v>
      </c>
      <c r="T766" t="b">
        <f t="shared" si="81"/>
        <v>1</v>
      </c>
    </row>
    <row r="767" spans="1:20" x14ac:dyDescent="0.2">
      <c r="A767">
        <v>92</v>
      </c>
      <c r="B767">
        <v>9583</v>
      </c>
      <c r="C767">
        <v>15000</v>
      </c>
      <c r="D767">
        <v>10263</v>
      </c>
      <c r="E767">
        <v>11802</v>
      </c>
      <c r="F767">
        <v>12661</v>
      </c>
      <c r="G767">
        <f t="shared" si="69"/>
        <v>11861.8</v>
      </c>
      <c r="H767">
        <f t="shared" si="70"/>
        <v>2135.397316660295</v>
      </c>
      <c r="I767">
        <f t="shared" si="71"/>
        <v>13997.197316660295</v>
      </c>
      <c r="J767">
        <f t="shared" si="72"/>
        <v>9726.4026833397038</v>
      </c>
      <c r="K767" s="18" t="str">
        <f t="shared" si="73"/>
        <v/>
      </c>
      <c r="L767" s="18" t="str">
        <f t="shared" si="74"/>
        <v/>
      </c>
      <c r="M767" s="18">
        <f t="shared" si="75"/>
        <v>10263</v>
      </c>
      <c r="N767" s="18">
        <f t="shared" si="76"/>
        <v>11802</v>
      </c>
      <c r="O767" s="18">
        <f t="shared" si="77"/>
        <v>12661</v>
      </c>
      <c r="P767">
        <f t="shared" si="78"/>
        <v>11575.333333333334</v>
      </c>
      <c r="Q767">
        <f t="shared" si="79"/>
        <v>1214.9626880416261</v>
      </c>
      <c r="R767" s="105">
        <f t="shared" si="80"/>
        <v>0.1049613564512146</v>
      </c>
      <c r="S767">
        <f>+PROMEDIO!AI99</f>
        <v>11575.333333333334</v>
      </c>
      <c r="T767" t="b">
        <f t="shared" si="81"/>
        <v>1</v>
      </c>
    </row>
    <row r="768" spans="1:20" x14ac:dyDescent="0.2">
      <c r="A768">
        <v>93</v>
      </c>
      <c r="B768">
        <v>6844</v>
      </c>
      <c r="C768">
        <v>14000</v>
      </c>
      <c r="D768">
        <v>7330</v>
      </c>
      <c r="E768">
        <v>8429</v>
      </c>
      <c r="F768">
        <v>9043</v>
      </c>
      <c r="G768">
        <f t="shared" si="69"/>
        <v>9129.2000000000007</v>
      </c>
      <c r="H768">
        <f t="shared" si="70"/>
        <v>2858.3939021765359</v>
      </c>
      <c r="I768">
        <f t="shared" si="71"/>
        <v>11987.593902176537</v>
      </c>
      <c r="J768">
        <f t="shared" si="72"/>
        <v>6270.8060978234644</v>
      </c>
      <c r="K768" s="18">
        <f t="shared" si="73"/>
        <v>6844</v>
      </c>
      <c r="L768" s="18" t="str">
        <f t="shared" si="74"/>
        <v/>
      </c>
      <c r="M768" s="18">
        <f t="shared" si="75"/>
        <v>7330</v>
      </c>
      <c r="N768" s="18">
        <f t="shared" si="76"/>
        <v>8429</v>
      </c>
      <c r="O768" s="18">
        <f t="shared" si="77"/>
        <v>9043</v>
      </c>
      <c r="P768">
        <f t="shared" si="78"/>
        <v>7911.5</v>
      </c>
      <c r="Q768">
        <f t="shared" si="79"/>
        <v>1004.2902966772108</v>
      </c>
      <c r="R768" s="105">
        <f t="shared" si="80"/>
        <v>0.12694056710828677</v>
      </c>
      <c r="S768">
        <f>+PROMEDIO!AI100</f>
        <v>7911.5</v>
      </c>
      <c r="T768" t="b">
        <f t="shared" si="81"/>
        <v>1</v>
      </c>
    </row>
    <row r="769" spans="1:20" x14ac:dyDescent="0.2">
      <c r="A769">
        <v>94</v>
      </c>
      <c r="B769">
        <v>15672</v>
      </c>
      <c r="C769">
        <v>13000</v>
      </c>
      <c r="D769">
        <v>16786</v>
      </c>
      <c r="E769">
        <v>19303</v>
      </c>
      <c r="F769">
        <v>20707</v>
      </c>
      <c r="G769">
        <f t="shared" si="69"/>
        <v>17093.599999999999</v>
      </c>
      <c r="H769">
        <f t="shared" si="70"/>
        <v>3033.6130768441799</v>
      </c>
      <c r="I769">
        <f t="shared" si="71"/>
        <v>20127.213076844178</v>
      </c>
      <c r="J769">
        <f t="shared" si="72"/>
        <v>14059.986923155819</v>
      </c>
      <c r="K769" s="18">
        <f t="shared" si="73"/>
        <v>15672</v>
      </c>
      <c r="L769" s="18" t="str">
        <f t="shared" si="74"/>
        <v/>
      </c>
      <c r="M769" s="18">
        <f t="shared" si="75"/>
        <v>16786</v>
      </c>
      <c r="N769" s="18">
        <f t="shared" si="76"/>
        <v>19303</v>
      </c>
      <c r="O769" s="18" t="str">
        <f t="shared" si="77"/>
        <v/>
      </c>
      <c r="P769">
        <f t="shared" si="78"/>
        <v>17253.666666666668</v>
      </c>
      <c r="Q769">
        <f t="shared" si="79"/>
        <v>1860.1275045902992</v>
      </c>
      <c r="R769" s="105">
        <f t="shared" si="80"/>
        <v>0.10781056227219137</v>
      </c>
      <c r="S769">
        <f>+PROMEDIO!AI101</f>
        <v>17253.666666666668</v>
      </c>
      <c r="T769" t="b">
        <f t="shared" si="81"/>
        <v>1</v>
      </c>
    </row>
    <row r="770" spans="1:20" x14ac:dyDescent="0.2">
      <c r="A770">
        <v>95</v>
      </c>
      <c r="B770">
        <v>5454</v>
      </c>
      <c r="C770">
        <v>12000</v>
      </c>
      <c r="D770">
        <v>5841</v>
      </c>
      <c r="E770">
        <v>6717</v>
      </c>
      <c r="F770">
        <v>7206</v>
      </c>
      <c r="G770">
        <f t="shared" si="69"/>
        <v>7443.6</v>
      </c>
      <c r="H770">
        <f t="shared" si="70"/>
        <v>2639.6977667907358</v>
      </c>
      <c r="I770">
        <f t="shared" si="71"/>
        <v>10083.297766790736</v>
      </c>
      <c r="J770">
        <f t="shared" si="72"/>
        <v>4803.9022332092645</v>
      </c>
      <c r="K770" s="18">
        <f t="shared" si="73"/>
        <v>5454</v>
      </c>
      <c r="L770" s="18" t="str">
        <f t="shared" si="74"/>
        <v/>
      </c>
      <c r="M770" s="18">
        <f t="shared" si="75"/>
        <v>5841</v>
      </c>
      <c r="N770" s="18">
        <f t="shared" si="76"/>
        <v>6717</v>
      </c>
      <c r="O770" s="18">
        <f t="shared" si="77"/>
        <v>7206</v>
      </c>
      <c r="P770">
        <f t="shared" si="78"/>
        <v>6304.5</v>
      </c>
      <c r="Q770">
        <f t="shared" si="79"/>
        <v>800.216845611238</v>
      </c>
      <c r="R770" s="105">
        <f t="shared" si="80"/>
        <v>0.12692788414802728</v>
      </c>
      <c r="S770">
        <f>+PROMEDIO!AI102</f>
        <v>6304.5</v>
      </c>
      <c r="T770" t="b">
        <f t="shared" si="81"/>
        <v>1</v>
      </c>
    </row>
    <row r="771" spans="1:20" x14ac:dyDescent="0.2">
      <c r="A771">
        <v>96</v>
      </c>
      <c r="B771">
        <v>4637</v>
      </c>
      <c r="C771">
        <v>11000</v>
      </c>
      <c r="D771">
        <v>4966</v>
      </c>
      <c r="E771">
        <v>5711</v>
      </c>
      <c r="F771">
        <v>6126</v>
      </c>
      <c r="G771">
        <f t="shared" si="69"/>
        <v>6488</v>
      </c>
      <c r="H771">
        <f t="shared" si="70"/>
        <v>2590.1545320694672</v>
      </c>
      <c r="I771">
        <f t="shared" si="71"/>
        <v>9078.1545320694677</v>
      </c>
      <c r="J771">
        <f t="shared" si="72"/>
        <v>3897.8454679305328</v>
      </c>
      <c r="K771" s="18">
        <f t="shared" si="73"/>
        <v>4637</v>
      </c>
      <c r="L771" s="18" t="str">
        <f t="shared" si="74"/>
        <v/>
      </c>
      <c r="M771" s="18">
        <f t="shared" si="75"/>
        <v>4966</v>
      </c>
      <c r="N771" s="18">
        <f t="shared" si="76"/>
        <v>5711</v>
      </c>
      <c r="O771" s="18">
        <f t="shared" si="77"/>
        <v>6126</v>
      </c>
      <c r="P771">
        <f t="shared" si="78"/>
        <v>5360</v>
      </c>
      <c r="Q771">
        <f t="shared" si="79"/>
        <v>680.17693776448107</v>
      </c>
      <c r="R771" s="105">
        <f t="shared" si="80"/>
        <v>0.12689868241874647</v>
      </c>
      <c r="S771">
        <f>+PROMEDIO!AI103</f>
        <v>5360</v>
      </c>
      <c r="T771" t="b">
        <f t="shared" si="81"/>
        <v>1</v>
      </c>
    </row>
    <row r="772" spans="1:20" x14ac:dyDescent="0.2">
      <c r="A772">
        <v>97</v>
      </c>
      <c r="B772">
        <v>14136</v>
      </c>
      <c r="C772">
        <v>20000</v>
      </c>
      <c r="D772">
        <v>15139</v>
      </c>
      <c r="E772">
        <v>17410</v>
      </c>
      <c r="F772">
        <v>18676</v>
      </c>
      <c r="G772">
        <f t="shared" si="69"/>
        <v>17072.2</v>
      </c>
      <c r="H772">
        <f t="shared" si="70"/>
        <v>2429.8574443781654</v>
      </c>
      <c r="I772">
        <f t="shared" si="71"/>
        <v>19502.057444378166</v>
      </c>
      <c r="J772">
        <f t="shared" si="72"/>
        <v>14642.342555621835</v>
      </c>
      <c r="K772" s="18" t="str">
        <f t="shared" si="73"/>
        <v/>
      </c>
      <c r="L772" s="18" t="str">
        <f t="shared" si="74"/>
        <v/>
      </c>
      <c r="M772" s="18">
        <f t="shared" si="75"/>
        <v>15139</v>
      </c>
      <c r="N772" s="18">
        <f t="shared" si="76"/>
        <v>17410</v>
      </c>
      <c r="O772" s="18">
        <f t="shared" si="77"/>
        <v>18676</v>
      </c>
      <c r="P772">
        <f t="shared" si="78"/>
        <v>17075</v>
      </c>
      <c r="Q772">
        <f t="shared" si="79"/>
        <v>1792.1386665099328</v>
      </c>
      <c r="R772" s="105">
        <f t="shared" si="80"/>
        <v>0.10495687651595507</v>
      </c>
      <c r="S772">
        <f>+PROMEDIO!AI104</f>
        <v>17075</v>
      </c>
      <c r="T772" t="b">
        <f t="shared" si="81"/>
        <v>1</v>
      </c>
    </row>
    <row r="773" spans="1:20" x14ac:dyDescent="0.2">
      <c r="A773">
        <v>98</v>
      </c>
      <c r="B773">
        <v>10800</v>
      </c>
      <c r="C773">
        <v>15000</v>
      </c>
      <c r="D773">
        <v>11567</v>
      </c>
      <c r="E773">
        <v>13302</v>
      </c>
      <c r="F773">
        <v>14269</v>
      </c>
      <c r="G773">
        <f t="shared" si="69"/>
        <v>12987.6</v>
      </c>
      <c r="H773">
        <f t="shared" si="70"/>
        <v>1774.4213986536602</v>
      </c>
      <c r="I773">
        <f t="shared" si="71"/>
        <v>14762.02139865366</v>
      </c>
      <c r="J773">
        <f t="shared" si="72"/>
        <v>11213.178601346341</v>
      </c>
      <c r="K773" s="18" t="str">
        <f t="shared" si="73"/>
        <v/>
      </c>
      <c r="L773" s="18" t="str">
        <f t="shared" si="74"/>
        <v/>
      </c>
      <c r="M773" s="18">
        <f t="shared" si="75"/>
        <v>11567</v>
      </c>
      <c r="N773" s="18">
        <f t="shared" si="76"/>
        <v>13302</v>
      </c>
      <c r="O773" s="18">
        <f t="shared" si="77"/>
        <v>14269</v>
      </c>
      <c r="P773">
        <f t="shared" si="78"/>
        <v>13046</v>
      </c>
      <c r="Q773">
        <f t="shared" si="79"/>
        <v>1369.0701223823417</v>
      </c>
      <c r="R773" s="105">
        <f t="shared" si="80"/>
        <v>0.10494175397687733</v>
      </c>
      <c r="S773">
        <f>+PROMEDIO!AI105</f>
        <v>13046</v>
      </c>
      <c r="T773" t="b">
        <f t="shared" si="81"/>
        <v>1</v>
      </c>
    </row>
    <row r="774" spans="1:20" x14ac:dyDescent="0.2">
      <c r="A774">
        <v>99</v>
      </c>
      <c r="B774">
        <v>16469</v>
      </c>
      <c r="C774">
        <v>25000</v>
      </c>
      <c r="D774">
        <v>17639</v>
      </c>
      <c r="E774">
        <v>20285</v>
      </c>
      <c r="F774">
        <v>21760</v>
      </c>
      <c r="G774">
        <f t="shared" si="69"/>
        <v>20230.599999999999</v>
      </c>
      <c r="H774">
        <f t="shared" si="70"/>
        <v>3389.5141687268415</v>
      </c>
      <c r="I774">
        <f t="shared" si="71"/>
        <v>23620.114168726839</v>
      </c>
      <c r="J774">
        <f t="shared" si="72"/>
        <v>16841.085831273158</v>
      </c>
      <c r="K774" s="18" t="str">
        <f t="shared" si="73"/>
        <v/>
      </c>
      <c r="L774" s="18" t="str">
        <f t="shared" si="74"/>
        <v/>
      </c>
      <c r="M774" s="18">
        <f t="shared" si="75"/>
        <v>17639</v>
      </c>
      <c r="N774" s="18">
        <f t="shared" si="76"/>
        <v>20285</v>
      </c>
      <c r="O774" s="18">
        <f t="shared" si="77"/>
        <v>21760</v>
      </c>
      <c r="P774">
        <f t="shared" si="78"/>
        <v>19894.666666666668</v>
      </c>
      <c r="Q774">
        <f t="shared" si="79"/>
        <v>2088.0446195743357</v>
      </c>
      <c r="R774" s="105">
        <f t="shared" si="80"/>
        <v>0.10495499394683679</v>
      </c>
      <c r="S774">
        <f>+PROMEDIO!AI106</f>
        <v>19894.666666666668</v>
      </c>
      <c r="T774" t="b">
        <f t="shared" si="81"/>
        <v>1</v>
      </c>
    </row>
    <row r="775" spans="1:20" x14ac:dyDescent="0.2">
      <c r="A775">
        <v>100</v>
      </c>
      <c r="B775">
        <v>12264</v>
      </c>
      <c r="C775">
        <v>20000</v>
      </c>
      <c r="D775">
        <v>13135</v>
      </c>
      <c r="E775">
        <v>15105</v>
      </c>
      <c r="F775">
        <v>16204</v>
      </c>
      <c r="G775">
        <f t="shared" si="69"/>
        <v>15341.6</v>
      </c>
      <c r="H775">
        <f t="shared" si="70"/>
        <v>3034.8438674831382</v>
      </c>
      <c r="I775">
        <f t="shared" si="71"/>
        <v>18376.44386748314</v>
      </c>
      <c r="J775">
        <f t="shared" si="72"/>
        <v>12306.756132516863</v>
      </c>
      <c r="K775" s="18" t="str">
        <f t="shared" si="73"/>
        <v/>
      </c>
      <c r="L775" s="18" t="str">
        <f t="shared" si="74"/>
        <v/>
      </c>
      <c r="M775" s="18">
        <f t="shared" si="75"/>
        <v>13135</v>
      </c>
      <c r="N775" s="18">
        <f t="shared" si="76"/>
        <v>15105</v>
      </c>
      <c r="O775" s="18">
        <f t="shared" si="77"/>
        <v>16204</v>
      </c>
      <c r="P775">
        <f t="shared" si="78"/>
        <v>14814.666666666666</v>
      </c>
      <c r="Q775">
        <f t="shared" si="79"/>
        <v>1554.9631292520519</v>
      </c>
      <c r="R775" s="105">
        <f t="shared" si="80"/>
        <v>0.10496106083512186</v>
      </c>
      <c r="S775">
        <f>+PROMEDIO!AI107</f>
        <v>14814.666666666666</v>
      </c>
      <c r="T775" t="b">
        <f t="shared" si="81"/>
        <v>1</v>
      </c>
    </row>
    <row r="776" spans="1:20" x14ac:dyDescent="0.2">
      <c r="A776">
        <v>101</v>
      </c>
      <c r="B776">
        <v>14075</v>
      </c>
      <c r="C776">
        <v>30000</v>
      </c>
      <c r="D776">
        <v>15075</v>
      </c>
      <c r="E776">
        <v>17337</v>
      </c>
      <c r="F776">
        <v>18598</v>
      </c>
      <c r="G776">
        <f t="shared" si="69"/>
        <v>19017</v>
      </c>
      <c r="H776">
        <f t="shared" si="70"/>
        <v>6395.0562546392039</v>
      </c>
      <c r="I776">
        <f t="shared" si="71"/>
        <v>25412.056254639203</v>
      </c>
      <c r="J776">
        <f t="shared" si="72"/>
        <v>12621.943745360797</v>
      </c>
      <c r="K776" s="18">
        <f t="shared" si="73"/>
        <v>14075</v>
      </c>
      <c r="L776" s="18" t="str">
        <f t="shared" si="74"/>
        <v/>
      </c>
      <c r="M776" s="18">
        <f t="shared" si="75"/>
        <v>15075</v>
      </c>
      <c r="N776" s="18">
        <f t="shared" si="76"/>
        <v>17337</v>
      </c>
      <c r="O776" s="18">
        <f t="shared" si="77"/>
        <v>18598</v>
      </c>
      <c r="P776">
        <f t="shared" si="78"/>
        <v>16271.25</v>
      </c>
      <c r="Q776">
        <f t="shared" si="79"/>
        <v>2065.9232601107592</v>
      </c>
      <c r="R776" s="105">
        <f t="shared" si="80"/>
        <v>0.12696770439337846</v>
      </c>
      <c r="S776">
        <f>+PROMEDIO!AI108</f>
        <v>16271.25</v>
      </c>
      <c r="T776" t="b">
        <f t="shared" si="81"/>
        <v>1</v>
      </c>
    </row>
    <row r="777" spans="1:20" x14ac:dyDescent="0.2">
      <c r="A777">
        <v>102</v>
      </c>
      <c r="B777">
        <v>9123</v>
      </c>
      <c r="C777">
        <v>25000</v>
      </c>
      <c r="D777">
        <v>9770</v>
      </c>
      <c r="E777">
        <v>11236</v>
      </c>
      <c r="F777">
        <v>12053</v>
      </c>
      <c r="G777">
        <f t="shared" si="69"/>
        <v>13436.4</v>
      </c>
      <c r="H777">
        <f t="shared" si="70"/>
        <v>6567.3493359193262</v>
      </c>
      <c r="I777">
        <f t="shared" si="71"/>
        <v>20003.749335919325</v>
      </c>
      <c r="J777">
        <f t="shared" si="72"/>
        <v>6869.0506640806734</v>
      </c>
      <c r="K777" s="18">
        <f t="shared" si="73"/>
        <v>9123</v>
      </c>
      <c r="L777" s="18" t="str">
        <f t="shared" si="74"/>
        <v/>
      </c>
      <c r="M777" s="18">
        <f t="shared" si="75"/>
        <v>9770</v>
      </c>
      <c r="N777" s="18">
        <f t="shared" si="76"/>
        <v>11236</v>
      </c>
      <c r="O777" s="18">
        <f t="shared" si="77"/>
        <v>12053</v>
      </c>
      <c r="P777">
        <f t="shared" si="78"/>
        <v>10545.5</v>
      </c>
      <c r="Q777">
        <f t="shared" si="79"/>
        <v>1338.4385180749493</v>
      </c>
      <c r="R777" s="105">
        <f t="shared" si="80"/>
        <v>0.12692034688492243</v>
      </c>
      <c r="S777">
        <f>+PROMEDIO!AI109</f>
        <v>10545.5</v>
      </c>
      <c r="T777" t="b">
        <f t="shared" si="81"/>
        <v>1</v>
      </c>
    </row>
    <row r="778" spans="1:20" x14ac:dyDescent="0.2">
      <c r="A778">
        <v>103</v>
      </c>
      <c r="B778">
        <v>161056</v>
      </c>
      <c r="C778">
        <v>80000</v>
      </c>
      <c r="D778">
        <v>172494</v>
      </c>
      <c r="E778">
        <v>198368</v>
      </c>
      <c r="F778">
        <v>212796</v>
      </c>
      <c r="G778">
        <f t="shared" si="69"/>
        <v>164942.79999999999</v>
      </c>
      <c r="H778">
        <f t="shared" si="70"/>
        <v>51707.300869413026</v>
      </c>
      <c r="I778">
        <f t="shared" si="71"/>
        <v>216650.100869413</v>
      </c>
      <c r="J778">
        <f t="shared" si="72"/>
        <v>113235.49913058696</v>
      </c>
      <c r="K778" s="18">
        <f t="shared" si="73"/>
        <v>161056</v>
      </c>
      <c r="L778" s="18" t="str">
        <f t="shared" si="74"/>
        <v/>
      </c>
      <c r="M778" s="18">
        <f t="shared" si="75"/>
        <v>172494</v>
      </c>
      <c r="N778" s="18">
        <f t="shared" si="76"/>
        <v>198368</v>
      </c>
      <c r="O778" s="18">
        <f t="shared" si="77"/>
        <v>212796</v>
      </c>
      <c r="P778">
        <f t="shared" si="78"/>
        <v>186178.5</v>
      </c>
      <c r="Q778">
        <f t="shared" si="79"/>
        <v>23632.468928714719</v>
      </c>
      <c r="R778" s="105">
        <f t="shared" si="80"/>
        <v>0.12693446841990197</v>
      </c>
      <c r="S778">
        <f>+PROMEDIO!AI110</f>
        <v>186178.5</v>
      </c>
      <c r="T778" t="b">
        <f t="shared" si="81"/>
        <v>1</v>
      </c>
    </row>
    <row r="779" spans="1:20" x14ac:dyDescent="0.2">
      <c r="A779">
        <v>104</v>
      </c>
      <c r="B779">
        <v>154238</v>
      </c>
      <c r="C779">
        <v>150000</v>
      </c>
      <c r="D779">
        <v>165192</v>
      </c>
      <c r="E779">
        <v>189971</v>
      </c>
      <c r="F779">
        <v>203788</v>
      </c>
      <c r="G779">
        <f t="shared" si="69"/>
        <v>172637.8</v>
      </c>
      <c r="H779">
        <f t="shared" si="70"/>
        <v>23330.437998460231</v>
      </c>
      <c r="I779">
        <f t="shared" si="71"/>
        <v>195968.23799846022</v>
      </c>
      <c r="J779">
        <f t="shared" si="72"/>
        <v>149307.36200153976</v>
      </c>
      <c r="K779" s="18">
        <f t="shared" si="73"/>
        <v>154238</v>
      </c>
      <c r="L779" s="18">
        <f t="shared" si="74"/>
        <v>150000</v>
      </c>
      <c r="M779" s="18">
        <f t="shared" si="75"/>
        <v>165192</v>
      </c>
      <c r="N779" s="18">
        <f t="shared" si="76"/>
        <v>189971</v>
      </c>
      <c r="O779" s="18" t="str">
        <f t="shared" si="77"/>
        <v/>
      </c>
      <c r="P779">
        <f t="shared" si="78"/>
        <v>164850.25</v>
      </c>
      <c r="Q779">
        <f t="shared" si="79"/>
        <v>17928.73530351021</v>
      </c>
      <c r="R779" s="105">
        <f t="shared" si="80"/>
        <v>0.10875770769841241</v>
      </c>
      <c r="S779">
        <f>+PROMEDIO!AI111</f>
        <v>164850.25</v>
      </c>
      <c r="T779" t="b">
        <f t="shared" si="81"/>
        <v>1</v>
      </c>
    </row>
    <row r="780" spans="1:20" x14ac:dyDescent="0.2">
      <c r="A780">
        <v>105</v>
      </c>
      <c r="B780">
        <v>294451</v>
      </c>
      <c r="C780">
        <v>350000</v>
      </c>
      <c r="D780">
        <v>315362</v>
      </c>
      <c r="E780">
        <v>362667</v>
      </c>
      <c r="F780">
        <v>389045</v>
      </c>
      <c r="G780">
        <f t="shared" si="69"/>
        <v>342305</v>
      </c>
      <c r="H780">
        <f t="shared" si="70"/>
        <v>37664.247749025868</v>
      </c>
      <c r="I780">
        <f t="shared" si="71"/>
        <v>379969.24774902588</v>
      </c>
      <c r="J780">
        <f t="shared" si="72"/>
        <v>304640.75225097412</v>
      </c>
      <c r="K780" s="18" t="str">
        <f t="shared" si="73"/>
        <v/>
      </c>
      <c r="L780" s="18">
        <f t="shared" si="74"/>
        <v>350000</v>
      </c>
      <c r="M780" s="18">
        <f t="shared" si="75"/>
        <v>315362</v>
      </c>
      <c r="N780" s="18">
        <f t="shared" si="76"/>
        <v>362667</v>
      </c>
      <c r="O780" s="18" t="str">
        <f t="shared" si="77"/>
        <v/>
      </c>
      <c r="P780">
        <f t="shared" si="78"/>
        <v>342676.33333333331</v>
      </c>
      <c r="Q780">
        <f t="shared" si="79"/>
        <v>24488.116022539041</v>
      </c>
      <c r="R780" s="105">
        <f t="shared" si="80"/>
        <v>7.1461357673389694E-2</v>
      </c>
      <c r="S780">
        <f>+PROMEDIO!AI112</f>
        <v>342676.33333333331</v>
      </c>
      <c r="T780" t="b">
        <f t="shared" si="81"/>
        <v>1</v>
      </c>
    </row>
    <row r="781" spans="1:20" x14ac:dyDescent="0.2">
      <c r="A781">
        <v>106</v>
      </c>
      <c r="B781">
        <v>16610</v>
      </c>
      <c r="C781">
        <v>20000</v>
      </c>
      <c r="D781">
        <v>17790</v>
      </c>
      <c r="E781">
        <v>20458</v>
      </c>
      <c r="F781">
        <v>21946</v>
      </c>
      <c r="G781">
        <f t="shared" si="69"/>
        <v>19360.8</v>
      </c>
      <c r="H781">
        <f t="shared" si="70"/>
        <v>2140.6772760040221</v>
      </c>
      <c r="I781">
        <f t="shared" si="71"/>
        <v>21501.477276004021</v>
      </c>
      <c r="J781">
        <f t="shared" si="72"/>
        <v>17220.122723995977</v>
      </c>
      <c r="K781" s="18" t="str">
        <f t="shared" si="73"/>
        <v/>
      </c>
      <c r="L781" s="18">
        <f t="shared" si="74"/>
        <v>20000</v>
      </c>
      <c r="M781" s="18">
        <f t="shared" si="75"/>
        <v>17790</v>
      </c>
      <c r="N781" s="18">
        <f t="shared" si="76"/>
        <v>20458</v>
      </c>
      <c r="O781" s="18" t="str">
        <f t="shared" si="77"/>
        <v/>
      </c>
      <c r="P781">
        <f t="shared" si="78"/>
        <v>19416</v>
      </c>
      <c r="Q781">
        <f t="shared" si="79"/>
        <v>1426.6562304914244</v>
      </c>
      <c r="R781" s="105">
        <f t="shared" si="80"/>
        <v>7.3478380227205625E-2</v>
      </c>
      <c r="S781">
        <f>+PROMEDIO!AI113</f>
        <v>19416</v>
      </c>
      <c r="T781" t="b">
        <f t="shared" si="81"/>
        <v>1</v>
      </c>
    </row>
    <row r="782" spans="1:20" x14ac:dyDescent="0.2">
      <c r="A782">
        <v>107</v>
      </c>
      <c r="B782">
        <v>542813</v>
      </c>
      <c r="C782">
        <v>750000</v>
      </c>
      <c r="D782">
        <v>581362</v>
      </c>
      <c r="E782">
        <v>668567</v>
      </c>
      <c r="F782">
        <v>717195</v>
      </c>
      <c r="G782">
        <f t="shared" si="69"/>
        <v>651987.4</v>
      </c>
      <c r="H782">
        <f t="shared" si="70"/>
        <v>88091.402436900666</v>
      </c>
      <c r="I782">
        <f t="shared" si="71"/>
        <v>740078.80243690067</v>
      </c>
      <c r="J782">
        <f t="shared" si="72"/>
        <v>563895.99756309937</v>
      </c>
      <c r="K782" s="18" t="str">
        <f t="shared" si="73"/>
        <v/>
      </c>
      <c r="L782" s="18" t="str">
        <f t="shared" si="74"/>
        <v/>
      </c>
      <c r="M782" s="18">
        <f t="shared" si="75"/>
        <v>581362</v>
      </c>
      <c r="N782" s="18">
        <f t="shared" si="76"/>
        <v>668567</v>
      </c>
      <c r="O782" s="18">
        <f t="shared" si="77"/>
        <v>717195</v>
      </c>
      <c r="P782">
        <f t="shared" si="78"/>
        <v>655708</v>
      </c>
      <c r="Q782">
        <f t="shared" si="79"/>
        <v>68823.443556683502</v>
      </c>
      <c r="R782" s="105">
        <f t="shared" si="80"/>
        <v>0.10496050613487025</v>
      </c>
      <c r="S782">
        <f>+PROMEDIO!AI114</f>
        <v>655708</v>
      </c>
      <c r="T782" t="b">
        <f t="shared" si="81"/>
        <v>1</v>
      </c>
    </row>
    <row r="783" spans="1:20" x14ac:dyDescent="0.2">
      <c r="A783">
        <v>108</v>
      </c>
      <c r="B783">
        <v>756718</v>
      </c>
      <c r="C783">
        <v>950000</v>
      </c>
      <c r="D783">
        <v>810458</v>
      </c>
      <c r="E783">
        <v>932027</v>
      </c>
      <c r="F783">
        <v>999818</v>
      </c>
      <c r="G783">
        <f t="shared" si="69"/>
        <v>889804.2</v>
      </c>
      <c r="H783">
        <f t="shared" si="70"/>
        <v>101878.71643871428</v>
      </c>
      <c r="I783">
        <f t="shared" si="71"/>
        <v>991682.91643871425</v>
      </c>
      <c r="J783">
        <f t="shared" si="72"/>
        <v>787925.48356128566</v>
      </c>
      <c r="K783" s="18" t="str">
        <f t="shared" si="73"/>
        <v/>
      </c>
      <c r="L783" s="18">
        <f t="shared" si="74"/>
        <v>950000</v>
      </c>
      <c r="M783" s="18">
        <f t="shared" si="75"/>
        <v>810458</v>
      </c>
      <c r="N783" s="18">
        <f t="shared" si="76"/>
        <v>932027</v>
      </c>
      <c r="O783" s="18" t="str">
        <f t="shared" si="77"/>
        <v/>
      </c>
      <c r="P783">
        <f t="shared" si="78"/>
        <v>897495</v>
      </c>
      <c r="Q783">
        <f t="shared" si="79"/>
        <v>75910.056705287745</v>
      </c>
      <c r="R783" s="105">
        <f t="shared" si="80"/>
        <v>8.4579921565343261E-2</v>
      </c>
      <c r="S783">
        <f>+PROMEDIO!AI115</f>
        <v>897495</v>
      </c>
      <c r="T783" t="b">
        <f t="shared" si="81"/>
        <v>1</v>
      </c>
    </row>
    <row r="784" spans="1:20" x14ac:dyDescent="0.2">
      <c r="A784">
        <v>109</v>
      </c>
      <c r="B784">
        <v>629325</v>
      </c>
      <c r="C784">
        <v>1000000</v>
      </c>
      <c r="D784">
        <v>674018</v>
      </c>
      <c r="E784">
        <v>775121</v>
      </c>
      <c r="F784">
        <v>831499</v>
      </c>
      <c r="G784">
        <f t="shared" si="69"/>
        <v>781992.6</v>
      </c>
      <c r="H784">
        <f t="shared" si="70"/>
        <v>145766.28495403199</v>
      </c>
      <c r="I784">
        <f t="shared" si="71"/>
        <v>927758.88495403202</v>
      </c>
      <c r="J784">
        <f t="shared" si="72"/>
        <v>636226.31504596793</v>
      </c>
      <c r="K784" s="18" t="str">
        <f t="shared" si="73"/>
        <v/>
      </c>
      <c r="L784" s="18" t="str">
        <f t="shared" si="74"/>
        <v/>
      </c>
      <c r="M784" s="18">
        <f t="shared" si="75"/>
        <v>674018</v>
      </c>
      <c r="N784" s="18">
        <f t="shared" si="76"/>
        <v>775121</v>
      </c>
      <c r="O784" s="18">
        <f t="shared" si="77"/>
        <v>831499</v>
      </c>
      <c r="P784">
        <f t="shared" si="78"/>
        <v>760212.66666666663</v>
      </c>
      <c r="Q784">
        <f t="shared" si="79"/>
        <v>79791.980438721614</v>
      </c>
      <c r="R784" s="105">
        <f t="shared" si="80"/>
        <v>0.10496007753802439</v>
      </c>
      <c r="S784">
        <f>+PROMEDIO!AI116</f>
        <v>760212.66666666663</v>
      </c>
      <c r="T784" t="b">
        <f t="shared" si="81"/>
        <v>1</v>
      </c>
    </row>
    <row r="785" spans="1:20" x14ac:dyDescent="0.2">
      <c r="A785">
        <v>110</v>
      </c>
      <c r="B785">
        <v>716803</v>
      </c>
      <c r="C785">
        <v>1100000</v>
      </c>
      <c r="D785">
        <v>767709</v>
      </c>
      <c r="E785">
        <v>882865</v>
      </c>
      <c r="F785">
        <v>947080</v>
      </c>
      <c r="G785">
        <f t="shared" si="69"/>
        <v>882891.4</v>
      </c>
      <c r="H785">
        <f t="shared" si="70"/>
        <v>151747.04539561897</v>
      </c>
      <c r="I785">
        <f t="shared" si="71"/>
        <v>1034638.445395619</v>
      </c>
      <c r="J785">
        <f t="shared" si="72"/>
        <v>731144.35460438102</v>
      </c>
      <c r="K785" s="18" t="str">
        <f t="shared" si="73"/>
        <v/>
      </c>
      <c r="L785" s="18" t="str">
        <f t="shared" si="74"/>
        <v/>
      </c>
      <c r="M785" s="18">
        <f t="shared" si="75"/>
        <v>767709</v>
      </c>
      <c r="N785" s="18">
        <f t="shared" si="76"/>
        <v>882865</v>
      </c>
      <c r="O785" s="18">
        <f t="shared" si="77"/>
        <v>947080</v>
      </c>
      <c r="P785">
        <f t="shared" si="78"/>
        <v>865884.66666666663</v>
      </c>
      <c r="Q785">
        <f t="shared" si="79"/>
        <v>90883.099090718373</v>
      </c>
      <c r="R785" s="105">
        <f t="shared" si="80"/>
        <v>0.10495982038876429</v>
      </c>
      <c r="S785">
        <f>+PROMEDIO!AI117</f>
        <v>865884.66666666663</v>
      </c>
      <c r="T785" t="b">
        <f t="shared" si="81"/>
        <v>1</v>
      </c>
    </row>
    <row r="786" spans="1:20" x14ac:dyDescent="0.2">
      <c r="A786">
        <v>111</v>
      </c>
      <c r="B786">
        <v>1088794</v>
      </c>
      <c r="C786">
        <v>1300000</v>
      </c>
      <c r="D786">
        <v>1166118</v>
      </c>
      <c r="E786">
        <v>1341036</v>
      </c>
      <c r="F786">
        <v>1438576</v>
      </c>
      <c r="G786">
        <f t="shared" si="69"/>
        <v>1266904.8</v>
      </c>
      <c r="H786">
        <f t="shared" si="70"/>
        <v>139591.51488969522</v>
      </c>
      <c r="I786">
        <f t="shared" si="71"/>
        <v>1406496.3148896953</v>
      </c>
      <c r="J786">
        <f t="shared" si="72"/>
        <v>1127313.2851103048</v>
      </c>
      <c r="K786" s="18" t="str">
        <f t="shared" si="73"/>
        <v/>
      </c>
      <c r="L786" s="18">
        <f t="shared" si="74"/>
        <v>1300000</v>
      </c>
      <c r="M786" s="18">
        <f t="shared" si="75"/>
        <v>1166118</v>
      </c>
      <c r="N786" s="18">
        <f t="shared" si="76"/>
        <v>1341036</v>
      </c>
      <c r="O786" s="18" t="str">
        <f t="shared" si="77"/>
        <v/>
      </c>
      <c r="P786">
        <f t="shared" si="78"/>
        <v>1269051.3333333333</v>
      </c>
      <c r="Q786">
        <f t="shared" si="79"/>
        <v>91473.721129804995</v>
      </c>
      <c r="R786" s="105">
        <f t="shared" si="80"/>
        <v>7.2080394801317463E-2</v>
      </c>
      <c r="S786">
        <f>+PROMEDIO!AI118</f>
        <v>1269051.3333333333</v>
      </c>
      <c r="T786" t="b">
        <f t="shared" si="81"/>
        <v>1</v>
      </c>
    </row>
    <row r="787" spans="1:20" x14ac:dyDescent="0.2">
      <c r="A787">
        <v>112</v>
      </c>
      <c r="B787">
        <v>847051</v>
      </c>
      <c r="C787">
        <v>1400000</v>
      </c>
      <c r="D787">
        <v>907207</v>
      </c>
      <c r="E787">
        <v>1043288</v>
      </c>
      <c r="F787">
        <v>1119171</v>
      </c>
      <c r="G787">
        <f t="shared" si="69"/>
        <v>1063343.3999999999</v>
      </c>
      <c r="H787">
        <f t="shared" si="70"/>
        <v>216804.9722776211</v>
      </c>
      <c r="I787">
        <f t="shared" si="71"/>
        <v>1280148.3722776209</v>
      </c>
      <c r="J787">
        <f t="shared" si="72"/>
        <v>846538.42772237887</v>
      </c>
      <c r="K787" s="18">
        <f t="shared" si="73"/>
        <v>847051</v>
      </c>
      <c r="L787" s="18" t="str">
        <f t="shared" si="74"/>
        <v/>
      </c>
      <c r="M787" s="18">
        <f t="shared" si="75"/>
        <v>907207</v>
      </c>
      <c r="N787" s="18">
        <f t="shared" si="76"/>
        <v>1043288</v>
      </c>
      <c r="O787" s="18">
        <f t="shared" si="77"/>
        <v>1119171</v>
      </c>
      <c r="P787">
        <f t="shared" si="78"/>
        <v>979179.25</v>
      </c>
      <c r="Q787">
        <f t="shared" si="79"/>
        <v>124291.99640731765</v>
      </c>
      <c r="R787" s="105">
        <f t="shared" si="80"/>
        <v>0.12693487572098536</v>
      </c>
      <c r="S787">
        <f>+PROMEDIO!AI119</f>
        <v>979179.25</v>
      </c>
      <c r="T787" t="b">
        <f t="shared" si="81"/>
        <v>1</v>
      </c>
    </row>
    <row r="788" spans="1:20" x14ac:dyDescent="0.2">
      <c r="A788">
        <v>113</v>
      </c>
      <c r="B788">
        <v>920241</v>
      </c>
      <c r="C788">
        <v>1900000</v>
      </c>
      <c r="D788">
        <v>985594</v>
      </c>
      <c r="E788">
        <v>1133433</v>
      </c>
      <c r="F788">
        <v>1215873</v>
      </c>
      <c r="G788">
        <f t="shared" si="69"/>
        <v>1231028.2</v>
      </c>
      <c r="H788">
        <f t="shared" si="70"/>
        <v>391824.06847933674</v>
      </c>
      <c r="I788">
        <f t="shared" si="71"/>
        <v>1622852.2684793368</v>
      </c>
      <c r="J788">
        <f t="shared" si="72"/>
        <v>839204.13152066316</v>
      </c>
      <c r="K788" s="18">
        <f t="shared" si="73"/>
        <v>920241</v>
      </c>
      <c r="L788" s="18" t="str">
        <f t="shared" si="74"/>
        <v/>
      </c>
      <c r="M788" s="18">
        <f t="shared" si="75"/>
        <v>985594</v>
      </c>
      <c r="N788" s="18">
        <f t="shared" si="76"/>
        <v>1133433</v>
      </c>
      <c r="O788" s="18">
        <f t="shared" si="77"/>
        <v>1215873</v>
      </c>
      <c r="P788">
        <f t="shared" si="78"/>
        <v>1063785.25</v>
      </c>
      <c r="Q788">
        <f t="shared" si="79"/>
        <v>135031.25078384634</v>
      </c>
      <c r="R788" s="105">
        <f t="shared" si="80"/>
        <v>0.12693468985760645</v>
      </c>
      <c r="S788">
        <f>+PROMEDIO!AI120</f>
        <v>1063785.25</v>
      </c>
      <c r="T788" t="b">
        <f t="shared" si="81"/>
        <v>1</v>
      </c>
    </row>
    <row r="789" spans="1:20" x14ac:dyDescent="0.2">
      <c r="A789">
        <v>114</v>
      </c>
      <c r="B789">
        <v>1010022</v>
      </c>
      <c r="C789">
        <v>1950000</v>
      </c>
      <c r="D789">
        <v>1081751</v>
      </c>
      <c r="E789">
        <v>1244014</v>
      </c>
      <c r="F789">
        <v>1334497</v>
      </c>
      <c r="G789">
        <f t="shared" si="69"/>
        <v>1324056.8</v>
      </c>
      <c r="H789">
        <f t="shared" si="70"/>
        <v>372709.90514031146</v>
      </c>
      <c r="I789">
        <f t="shared" si="71"/>
        <v>1696766.7051403115</v>
      </c>
      <c r="J789">
        <f t="shared" si="72"/>
        <v>951346.89485968859</v>
      </c>
      <c r="K789" s="18">
        <f t="shared" si="73"/>
        <v>1010022</v>
      </c>
      <c r="L789" s="18" t="str">
        <f t="shared" si="74"/>
        <v/>
      </c>
      <c r="M789" s="18">
        <f t="shared" si="75"/>
        <v>1081751</v>
      </c>
      <c r="N789" s="18">
        <f t="shared" si="76"/>
        <v>1244014</v>
      </c>
      <c r="O789" s="18">
        <f t="shared" si="77"/>
        <v>1334497</v>
      </c>
      <c r="P789">
        <f t="shared" si="78"/>
        <v>1167571</v>
      </c>
      <c r="Q789">
        <f t="shared" si="79"/>
        <v>148205.46720234942</v>
      </c>
      <c r="R789" s="105">
        <f t="shared" si="80"/>
        <v>0.12693486494812686</v>
      </c>
      <c r="S789">
        <f>+PROMEDIO!AI121</f>
        <v>1167571</v>
      </c>
      <c r="T789" t="b">
        <f t="shared" si="81"/>
        <v>1</v>
      </c>
    </row>
    <row r="790" spans="1:20" x14ac:dyDescent="0.2">
      <c r="A790">
        <v>115</v>
      </c>
      <c r="B790">
        <v>1029495</v>
      </c>
      <c r="C790">
        <v>2500000</v>
      </c>
      <c r="D790">
        <v>1102608</v>
      </c>
      <c r="E790">
        <v>1267999</v>
      </c>
      <c r="F790">
        <v>1360227</v>
      </c>
      <c r="G790">
        <f t="shared" si="69"/>
        <v>1452065.8</v>
      </c>
      <c r="H790">
        <f t="shared" si="70"/>
        <v>600243.25789024914</v>
      </c>
      <c r="I790">
        <f t="shared" si="71"/>
        <v>2052309.0578902492</v>
      </c>
      <c r="J790">
        <f t="shared" si="72"/>
        <v>851822.54210975091</v>
      </c>
      <c r="K790" s="18">
        <f t="shared" si="73"/>
        <v>1029495</v>
      </c>
      <c r="L790" s="18" t="str">
        <f t="shared" si="74"/>
        <v/>
      </c>
      <c r="M790" s="18">
        <f t="shared" si="75"/>
        <v>1102608</v>
      </c>
      <c r="N790" s="18">
        <f t="shared" si="76"/>
        <v>1267999</v>
      </c>
      <c r="O790" s="18">
        <f t="shared" si="77"/>
        <v>1360227</v>
      </c>
      <c r="P790">
        <f t="shared" si="78"/>
        <v>1190082.25</v>
      </c>
      <c r="Q790">
        <f t="shared" si="79"/>
        <v>151063.19335380805</v>
      </c>
      <c r="R790" s="105">
        <f t="shared" si="80"/>
        <v>0.12693508650667468</v>
      </c>
      <c r="S790">
        <f>+PROMEDIO!AI122</f>
        <v>1190082.25</v>
      </c>
      <c r="T790" t="b">
        <f t="shared" si="81"/>
        <v>1</v>
      </c>
    </row>
    <row r="791" spans="1:20" x14ac:dyDescent="0.2">
      <c r="A791">
        <v>116</v>
      </c>
      <c r="B791">
        <v>638910</v>
      </c>
      <c r="C791">
        <v>1100000</v>
      </c>
      <c r="D791">
        <v>684284</v>
      </c>
      <c r="E791">
        <v>786926</v>
      </c>
      <c r="F791">
        <v>844163</v>
      </c>
      <c r="G791">
        <f t="shared" si="69"/>
        <v>810856.6</v>
      </c>
      <c r="H791">
        <f t="shared" si="70"/>
        <v>180881.28149645572</v>
      </c>
      <c r="I791">
        <f t="shared" si="71"/>
        <v>991737.88149645575</v>
      </c>
      <c r="J791">
        <f t="shared" si="72"/>
        <v>629975.3185035442</v>
      </c>
      <c r="K791" s="18">
        <f t="shared" si="73"/>
        <v>638910</v>
      </c>
      <c r="L791" s="18" t="str">
        <f t="shared" si="74"/>
        <v/>
      </c>
      <c r="M791" s="18">
        <f t="shared" si="75"/>
        <v>684284</v>
      </c>
      <c r="N791" s="18">
        <f t="shared" si="76"/>
        <v>786926</v>
      </c>
      <c r="O791" s="18">
        <f t="shared" si="77"/>
        <v>844163</v>
      </c>
      <c r="P791">
        <f t="shared" si="78"/>
        <v>738570.75</v>
      </c>
      <c r="Q791">
        <f t="shared" si="79"/>
        <v>93750.146273219216</v>
      </c>
      <c r="R791" s="105">
        <f t="shared" si="80"/>
        <v>0.12693455064828821</v>
      </c>
      <c r="S791">
        <f>+PROMEDIO!AI123</f>
        <v>738570.75</v>
      </c>
      <c r="T791" t="b">
        <f t="shared" si="81"/>
        <v>1</v>
      </c>
    </row>
    <row r="792" spans="1:20" x14ac:dyDescent="0.2">
      <c r="A792">
        <v>117</v>
      </c>
      <c r="B792">
        <v>634042</v>
      </c>
      <c r="C792">
        <v>1300000</v>
      </c>
      <c r="D792">
        <v>679071</v>
      </c>
      <c r="E792">
        <v>780931</v>
      </c>
      <c r="F792">
        <v>837732</v>
      </c>
      <c r="G792">
        <f t="shared" si="69"/>
        <v>846355.2</v>
      </c>
      <c r="H792">
        <f t="shared" si="70"/>
        <v>266087.01046593755</v>
      </c>
      <c r="I792">
        <f t="shared" si="71"/>
        <v>1112442.2104659374</v>
      </c>
      <c r="J792">
        <f t="shared" si="72"/>
        <v>580268.1895340624</v>
      </c>
      <c r="K792" s="18">
        <f t="shared" si="73"/>
        <v>634042</v>
      </c>
      <c r="L792" s="18" t="str">
        <f t="shared" si="74"/>
        <v/>
      </c>
      <c r="M792" s="18">
        <f t="shared" si="75"/>
        <v>679071</v>
      </c>
      <c r="N792" s="18">
        <f t="shared" si="76"/>
        <v>780931</v>
      </c>
      <c r="O792" s="18">
        <f t="shared" si="77"/>
        <v>837732</v>
      </c>
      <c r="P792">
        <f t="shared" si="78"/>
        <v>732944</v>
      </c>
      <c r="Q792">
        <f t="shared" si="79"/>
        <v>93036.162943950636</v>
      </c>
      <c r="R792" s="105">
        <f t="shared" si="80"/>
        <v>0.12693488580839823</v>
      </c>
      <c r="S792">
        <f>+PROMEDIO!AI124</f>
        <v>732944</v>
      </c>
      <c r="T792" t="b">
        <f t="shared" si="81"/>
        <v>1</v>
      </c>
    </row>
    <row r="793" spans="1:20" x14ac:dyDescent="0.2">
      <c r="A793">
        <v>118</v>
      </c>
      <c r="B793">
        <v>733942</v>
      </c>
      <c r="C793">
        <v>1400000</v>
      </c>
      <c r="D793">
        <v>786066</v>
      </c>
      <c r="E793">
        <v>903976</v>
      </c>
      <c r="F793">
        <v>969726</v>
      </c>
      <c r="G793">
        <f t="shared" si="69"/>
        <v>958742</v>
      </c>
      <c r="H793">
        <f t="shared" si="70"/>
        <v>263714.15706783737</v>
      </c>
      <c r="I793">
        <f t="shared" si="71"/>
        <v>1222456.1570678374</v>
      </c>
      <c r="J793">
        <f t="shared" si="72"/>
        <v>695027.84293216257</v>
      </c>
      <c r="K793" s="18">
        <f t="shared" si="73"/>
        <v>733942</v>
      </c>
      <c r="L793" s="18" t="str">
        <f t="shared" si="74"/>
        <v/>
      </c>
      <c r="M793" s="18">
        <f t="shared" si="75"/>
        <v>786066</v>
      </c>
      <c r="N793" s="18">
        <f t="shared" si="76"/>
        <v>903976</v>
      </c>
      <c r="O793" s="18">
        <f t="shared" si="77"/>
        <v>969726</v>
      </c>
      <c r="P793">
        <f t="shared" si="78"/>
        <v>848427.5</v>
      </c>
      <c r="Q793">
        <f t="shared" si="79"/>
        <v>107695.32386474973</v>
      </c>
      <c r="R793" s="105">
        <f t="shared" si="80"/>
        <v>0.12693521115799491</v>
      </c>
      <c r="S793">
        <f>+PROMEDIO!AI125</f>
        <v>848427.5</v>
      </c>
      <c r="T793" t="b">
        <f t="shared" si="81"/>
        <v>1</v>
      </c>
    </row>
    <row r="794" spans="1:20" x14ac:dyDescent="0.2">
      <c r="A794">
        <v>119</v>
      </c>
      <c r="B794">
        <v>247294</v>
      </c>
      <c r="C794">
        <v>250000</v>
      </c>
      <c r="D794">
        <v>264605</v>
      </c>
      <c r="E794">
        <v>304295</v>
      </c>
      <c r="F794">
        <v>326428</v>
      </c>
      <c r="G794">
        <f t="shared" si="69"/>
        <v>278524.40000000002</v>
      </c>
      <c r="H794">
        <f t="shared" si="70"/>
        <v>35148.284784609379</v>
      </c>
      <c r="I794">
        <f t="shared" si="71"/>
        <v>313672.68478460942</v>
      </c>
      <c r="J794">
        <f t="shared" si="72"/>
        <v>243376.11521539063</v>
      </c>
      <c r="K794" s="18">
        <f t="shared" si="73"/>
        <v>247294</v>
      </c>
      <c r="L794" s="18">
        <f t="shared" si="74"/>
        <v>250000</v>
      </c>
      <c r="M794" s="18">
        <f t="shared" si="75"/>
        <v>264605</v>
      </c>
      <c r="N794" s="18">
        <f t="shared" si="76"/>
        <v>304295</v>
      </c>
      <c r="O794" s="18" t="str">
        <f t="shared" si="77"/>
        <v/>
      </c>
      <c r="P794">
        <f t="shared" si="78"/>
        <v>266548.5</v>
      </c>
      <c r="Q794">
        <f t="shared" si="79"/>
        <v>26287.919132813335</v>
      </c>
      <c r="R794" s="105">
        <f t="shared" si="80"/>
        <v>9.8623399241839049E-2</v>
      </c>
      <c r="S794">
        <f>+PROMEDIO!AI126</f>
        <v>266548.5</v>
      </c>
      <c r="T794" t="b">
        <f t="shared" si="81"/>
        <v>1</v>
      </c>
    </row>
    <row r="795" spans="1:20" x14ac:dyDescent="0.2">
      <c r="A795">
        <v>120</v>
      </c>
      <c r="B795">
        <v>268538</v>
      </c>
      <c r="C795">
        <v>150000</v>
      </c>
      <c r="D795">
        <v>287610</v>
      </c>
      <c r="E795">
        <v>330751</v>
      </c>
      <c r="F795">
        <v>354808</v>
      </c>
      <c r="G795">
        <f t="shared" si="69"/>
        <v>278341.40000000002</v>
      </c>
      <c r="H795">
        <f t="shared" si="70"/>
        <v>79447.208319738987</v>
      </c>
      <c r="I795">
        <f t="shared" si="71"/>
        <v>357788.608319739</v>
      </c>
      <c r="J795">
        <f t="shared" si="72"/>
        <v>198894.19168026105</v>
      </c>
      <c r="K795" s="18">
        <f t="shared" si="73"/>
        <v>268538</v>
      </c>
      <c r="L795" s="18" t="str">
        <f t="shared" si="74"/>
        <v/>
      </c>
      <c r="M795" s="18">
        <f t="shared" si="75"/>
        <v>287610</v>
      </c>
      <c r="N795" s="18">
        <f t="shared" si="76"/>
        <v>330751</v>
      </c>
      <c r="O795" s="18">
        <f t="shared" si="77"/>
        <v>354808</v>
      </c>
      <c r="P795">
        <f t="shared" si="78"/>
        <v>310426.75</v>
      </c>
      <c r="Q795">
        <f t="shared" si="79"/>
        <v>39404.068938583827</v>
      </c>
      <c r="R795" s="105">
        <f t="shared" si="80"/>
        <v>0.12693515922382279</v>
      </c>
      <c r="S795">
        <f>+PROMEDIO!AI127</f>
        <v>310426.75</v>
      </c>
      <c r="T795" t="b">
        <f t="shared" si="81"/>
        <v>1</v>
      </c>
    </row>
    <row r="796" spans="1:20" x14ac:dyDescent="0.2">
      <c r="A796">
        <v>121</v>
      </c>
      <c r="B796">
        <v>268603</v>
      </c>
      <c r="C796">
        <v>160000</v>
      </c>
      <c r="D796">
        <v>287679</v>
      </c>
      <c r="E796">
        <v>330831</v>
      </c>
      <c r="F796">
        <v>354894</v>
      </c>
      <c r="G796">
        <f t="shared" si="69"/>
        <v>280401.40000000002</v>
      </c>
      <c r="H796">
        <f t="shared" si="70"/>
        <v>75466.805347119356</v>
      </c>
      <c r="I796">
        <f t="shared" si="71"/>
        <v>355868.20534711936</v>
      </c>
      <c r="J796">
        <f t="shared" si="72"/>
        <v>204934.59465288068</v>
      </c>
      <c r="K796" s="18">
        <f t="shared" si="73"/>
        <v>268603</v>
      </c>
      <c r="L796" s="18" t="str">
        <f t="shared" si="74"/>
        <v/>
      </c>
      <c r="M796" s="18">
        <f t="shared" si="75"/>
        <v>287679</v>
      </c>
      <c r="N796" s="18">
        <f t="shared" si="76"/>
        <v>330831</v>
      </c>
      <c r="O796" s="18">
        <f t="shared" si="77"/>
        <v>354894</v>
      </c>
      <c r="P796">
        <f t="shared" si="78"/>
        <v>310501.75</v>
      </c>
      <c r="Q796">
        <f t="shared" si="79"/>
        <v>39413.760011574639</v>
      </c>
      <c r="R796" s="105">
        <f t="shared" si="80"/>
        <v>0.12693570973939644</v>
      </c>
      <c r="S796">
        <f>+PROMEDIO!AI128</f>
        <v>310501.75</v>
      </c>
      <c r="T796" t="b">
        <f t="shared" si="81"/>
        <v>1</v>
      </c>
    </row>
    <row r="797" spans="1:20" x14ac:dyDescent="0.2">
      <c r="A797">
        <v>122</v>
      </c>
      <c r="B797">
        <v>298524</v>
      </c>
      <c r="C797">
        <v>200000</v>
      </c>
      <c r="D797">
        <v>319724</v>
      </c>
      <c r="E797">
        <v>367683</v>
      </c>
      <c r="F797">
        <v>394426</v>
      </c>
      <c r="G797">
        <f t="shared" si="69"/>
        <v>316071.40000000002</v>
      </c>
      <c r="H797">
        <f t="shared" si="70"/>
        <v>75161.531429315641</v>
      </c>
      <c r="I797">
        <f t="shared" si="71"/>
        <v>391232.93142931565</v>
      </c>
      <c r="J797">
        <f t="shared" si="72"/>
        <v>240909.8685706844</v>
      </c>
      <c r="K797" s="18">
        <f t="shared" si="73"/>
        <v>298524</v>
      </c>
      <c r="L797" s="18" t="str">
        <f t="shared" si="74"/>
        <v/>
      </c>
      <c r="M797" s="18">
        <f t="shared" si="75"/>
        <v>319724</v>
      </c>
      <c r="N797" s="18">
        <f t="shared" si="76"/>
        <v>367683</v>
      </c>
      <c r="O797" s="18" t="str">
        <f t="shared" si="77"/>
        <v/>
      </c>
      <c r="P797">
        <f t="shared" si="78"/>
        <v>328643.66666666669</v>
      </c>
      <c r="Q797">
        <f t="shared" si="79"/>
        <v>35431.795894836228</v>
      </c>
      <c r="R797" s="105">
        <f t="shared" si="80"/>
        <v>0.10781219749100969</v>
      </c>
      <c r="S797">
        <f>+PROMEDIO!AI129</f>
        <v>328643.66666666669</v>
      </c>
      <c r="T797" t="b">
        <f t="shared" si="81"/>
        <v>1</v>
      </c>
    </row>
    <row r="798" spans="1:20" x14ac:dyDescent="0.2">
      <c r="A798">
        <v>123</v>
      </c>
      <c r="B798">
        <v>79019</v>
      </c>
      <c r="C798">
        <v>150000</v>
      </c>
      <c r="D798">
        <v>84631</v>
      </c>
      <c r="E798">
        <v>97325</v>
      </c>
      <c r="F798">
        <v>104404</v>
      </c>
      <c r="G798">
        <f t="shared" si="69"/>
        <v>103075.8</v>
      </c>
      <c r="H798">
        <f t="shared" si="70"/>
        <v>28087.615753210539</v>
      </c>
      <c r="I798">
        <f t="shared" si="71"/>
        <v>131163.41575321055</v>
      </c>
      <c r="J798">
        <f t="shared" si="72"/>
        <v>74988.18424678946</v>
      </c>
      <c r="K798" s="18">
        <f t="shared" si="73"/>
        <v>79019</v>
      </c>
      <c r="L798" s="18" t="str">
        <f t="shared" si="74"/>
        <v/>
      </c>
      <c r="M798" s="18">
        <f t="shared" si="75"/>
        <v>84631</v>
      </c>
      <c r="N798" s="18">
        <f t="shared" si="76"/>
        <v>97325</v>
      </c>
      <c r="O798" s="18">
        <f t="shared" si="77"/>
        <v>104404</v>
      </c>
      <c r="P798">
        <f t="shared" si="78"/>
        <v>91344.75</v>
      </c>
      <c r="Q798">
        <f t="shared" si="79"/>
        <v>11594.624512390788</v>
      </c>
      <c r="R798" s="105">
        <f t="shared" si="80"/>
        <v>0.12693257699419822</v>
      </c>
      <c r="S798">
        <f>+PROMEDIO!AI130</f>
        <v>91344.75</v>
      </c>
      <c r="T798" t="b">
        <f t="shared" si="81"/>
        <v>1</v>
      </c>
    </row>
    <row r="799" spans="1:20" x14ac:dyDescent="0.2">
      <c r="A799">
        <v>124</v>
      </c>
      <c r="B799">
        <v>343122</v>
      </c>
      <c r="C799">
        <v>200000</v>
      </c>
      <c r="D799">
        <v>367490</v>
      </c>
      <c r="E799">
        <v>422614</v>
      </c>
      <c r="F799">
        <v>453352</v>
      </c>
      <c r="G799">
        <f t="shared" si="69"/>
        <v>357315.6</v>
      </c>
      <c r="H799">
        <f t="shared" si="70"/>
        <v>98158.094250041278</v>
      </c>
      <c r="I799">
        <f t="shared" si="71"/>
        <v>455473.69425004127</v>
      </c>
      <c r="J799">
        <f t="shared" si="72"/>
        <v>259157.50574995868</v>
      </c>
      <c r="K799" s="18">
        <f t="shared" si="73"/>
        <v>343122</v>
      </c>
      <c r="L799" s="18" t="str">
        <f t="shared" si="74"/>
        <v/>
      </c>
      <c r="M799" s="18">
        <f t="shared" si="75"/>
        <v>367490</v>
      </c>
      <c r="N799" s="18">
        <f t="shared" si="76"/>
        <v>422614</v>
      </c>
      <c r="O799" s="18">
        <f t="shared" si="77"/>
        <v>453352</v>
      </c>
      <c r="P799">
        <f t="shared" si="78"/>
        <v>396644.5</v>
      </c>
      <c r="Q799">
        <f t="shared" si="79"/>
        <v>50348.116028970406</v>
      </c>
      <c r="R799" s="105">
        <f t="shared" si="80"/>
        <v>0.12693511703545721</v>
      </c>
      <c r="S799">
        <f>+PROMEDIO!AI131</f>
        <v>396644.5</v>
      </c>
      <c r="T799" t="b">
        <f t="shared" si="81"/>
        <v>1</v>
      </c>
    </row>
    <row r="800" spans="1:20" x14ac:dyDescent="0.2">
      <c r="A800">
        <v>125</v>
      </c>
      <c r="B800">
        <v>346976</v>
      </c>
      <c r="C800">
        <v>250000</v>
      </c>
      <c r="D800">
        <v>371617</v>
      </c>
      <c r="E800">
        <v>427360</v>
      </c>
      <c r="F800">
        <v>458444</v>
      </c>
      <c r="G800">
        <f t="shared" si="69"/>
        <v>370879.4</v>
      </c>
      <c r="H800">
        <f t="shared" si="70"/>
        <v>80686.683038776522</v>
      </c>
      <c r="I800">
        <f t="shared" si="71"/>
        <v>451566.08303877653</v>
      </c>
      <c r="J800">
        <f t="shared" si="72"/>
        <v>290192.71696122352</v>
      </c>
      <c r="K800" s="18">
        <f t="shared" si="73"/>
        <v>346976</v>
      </c>
      <c r="L800" s="18" t="str">
        <f t="shared" si="74"/>
        <v/>
      </c>
      <c r="M800" s="18">
        <f t="shared" si="75"/>
        <v>371617</v>
      </c>
      <c r="N800" s="18">
        <f t="shared" si="76"/>
        <v>427360</v>
      </c>
      <c r="O800" s="18" t="str">
        <f t="shared" si="77"/>
        <v/>
      </c>
      <c r="P800">
        <f t="shared" si="78"/>
        <v>381984.33333333331</v>
      </c>
      <c r="Q800">
        <f t="shared" si="79"/>
        <v>41182.61847349356</v>
      </c>
      <c r="R800" s="105">
        <f t="shared" si="80"/>
        <v>0.10781232338540994</v>
      </c>
      <c r="S800">
        <f>+PROMEDIO!AI132</f>
        <v>381984.33333333331</v>
      </c>
      <c r="T800" t="b">
        <f t="shared" si="81"/>
        <v>1</v>
      </c>
    </row>
    <row r="801" spans="1:20" x14ac:dyDescent="0.2">
      <c r="A801">
        <v>126</v>
      </c>
      <c r="B801">
        <v>100087</v>
      </c>
      <c r="C801">
        <v>150000</v>
      </c>
      <c r="D801">
        <v>107195</v>
      </c>
      <c r="E801">
        <v>123274</v>
      </c>
      <c r="F801">
        <v>132241</v>
      </c>
      <c r="G801">
        <f t="shared" si="69"/>
        <v>122559.4</v>
      </c>
      <c r="H801">
        <f t="shared" si="70"/>
        <v>19926.766604243632</v>
      </c>
      <c r="I801">
        <f t="shared" si="71"/>
        <v>142486.16660424363</v>
      </c>
      <c r="J801">
        <f t="shared" si="72"/>
        <v>102632.63339575636</v>
      </c>
      <c r="K801" s="18" t="str">
        <f t="shared" si="73"/>
        <v/>
      </c>
      <c r="L801" s="18" t="str">
        <f t="shared" si="74"/>
        <v/>
      </c>
      <c r="M801" s="18">
        <f t="shared" si="75"/>
        <v>107195</v>
      </c>
      <c r="N801" s="18">
        <f t="shared" si="76"/>
        <v>123274</v>
      </c>
      <c r="O801" s="18">
        <f t="shared" si="77"/>
        <v>132241</v>
      </c>
      <c r="P801">
        <f t="shared" si="78"/>
        <v>120903.33333333333</v>
      </c>
      <c r="Q801">
        <f t="shared" si="79"/>
        <v>12690.176292445009</v>
      </c>
      <c r="R801" s="105">
        <f t="shared" si="80"/>
        <v>0.10496134343507217</v>
      </c>
      <c r="S801">
        <f>+PROMEDIO!AI133</f>
        <v>120903.33333333333</v>
      </c>
      <c r="T801" t="b">
        <f t="shared" si="81"/>
        <v>1</v>
      </c>
    </row>
    <row r="802" spans="1:20" x14ac:dyDescent="0.2">
      <c r="A802">
        <v>127</v>
      </c>
      <c r="B802">
        <v>420637</v>
      </c>
      <c r="C802">
        <v>300000</v>
      </c>
      <c r="D802">
        <v>450510</v>
      </c>
      <c r="E802">
        <v>518086</v>
      </c>
      <c r="F802">
        <v>555769</v>
      </c>
      <c r="G802">
        <f t="shared" si="69"/>
        <v>449000.4</v>
      </c>
      <c r="H802">
        <f t="shared" si="70"/>
        <v>98969.988664746183</v>
      </c>
      <c r="I802">
        <f t="shared" si="71"/>
        <v>547970.38866474619</v>
      </c>
      <c r="J802">
        <f t="shared" si="72"/>
        <v>350030.41133525386</v>
      </c>
      <c r="K802" s="18">
        <f t="shared" si="73"/>
        <v>420637</v>
      </c>
      <c r="L802" s="18" t="str">
        <f t="shared" si="74"/>
        <v/>
      </c>
      <c r="M802" s="18">
        <f t="shared" si="75"/>
        <v>450510</v>
      </c>
      <c r="N802" s="18">
        <f t="shared" si="76"/>
        <v>518086</v>
      </c>
      <c r="O802" s="18" t="str">
        <f t="shared" si="77"/>
        <v/>
      </c>
      <c r="P802">
        <f t="shared" si="78"/>
        <v>463077.66666666669</v>
      </c>
      <c r="Q802">
        <f t="shared" si="79"/>
        <v>49925.310057458162</v>
      </c>
      <c r="R802" s="105">
        <f t="shared" si="80"/>
        <v>0.10781195823333774</v>
      </c>
      <c r="S802">
        <f>+PROMEDIO!AI134</f>
        <v>463077.66666666669</v>
      </c>
      <c r="T802" t="b">
        <f t="shared" si="81"/>
        <v>1</v>
      </c>
    </row>
    <row r="803" spans="1:20" x14ac:dyDescent="0.2">
      <c r="A803">
        <v>128</v>
      </c>
      <c r="B803">
        <v>143915</v>
      </c>
      <c r="C803">
        <v>150000</v>
      </c>
      <c r="D803">
        <v>154136</v>
      </c>
      <c r="E803">
        <v>177256</v>
      </c>
      <c r="F803">
        <v>190149</v>
      </c>
      <c r="G803">
        <f t="shared" si="69"/>
        <v>163091.20000000001</v>
      </c>
      <c r="H803">
        <f t="shared" si="70"/>
        <v>19698.146301111705</v>
      </c>
      <c r="I803">
        <f t="shared" si="71"/>
        <v>182789.34630111171</v>
      </c>
      <c r="J803">
        <f t="shared" si="72"/>
        <v>143393.05369888831</v>
      </c>
      <c r="K803" s="18">
        <f t="shared" si="73"/>
        <v>143915</v>
      </c>
      <c r="L803" s="18">
        <f t="shared" si="74"/>
        <v>150000</v>
      </c>
      <c r="M803" s="18">
        <f t="shared" si="75"/>
        <v>154136</v>
      </c>
      <c r="N803" s="18">
        <f t="shared" si="76"/>
        <v>177256</v>
      </c>
      <c r="O803" s="18" t="str">
        <f t="shared" si="77"/>
        <v/>
      </c>
      <c r="P803">
        <f t="shared" si="78"/>
        <v>156326.75</v>
      </c>
      <c r="Q803">
        <f t="shared" si="79"/>
        <v>14570.657669325248</v>
      </c>
      <c r="R803" s="105">
        <f t="shared" si="80"/>
        <v>9.3206426087187558E-2</v>
      </c>
      <c r="S803">
        <f>+PROMEDIO!AI135</f>
        <v>156326.75</v>
      </c>
      <c r="T803" t="b">
        <f t="shared" si="81"/>
        <v>1</v>
      </c>
    </row>
    <row r="804" spans="1:20" x14ac:dyDescent="0.2">
      <c r="A804">
        <v>129</v>
      </c>
      <c r="B804">
        <v>195037</v>
      </c>
      <c r="C804">
        <v>200000</v>
      </c>
      <c r="D804">
        <v>208888</v>
      </c>
      <c r="E804">
        <v>240222</v>
      </c>
      <c r="F804">
        <v>257694</v>
      </c>
      <c r="G804">
        <f t="shared" si="69"/>
        <v>220368.2</v>
      </c>
      <c r="H804">
        <f t="shared" si="70"/>
        <v>27275.066346390377</v>
      </c>
      <c r="I804">
        <f t="shared" si="71"/>
        <v>247643.26634639039</v>
      </c>
      <c r="J804">
        <f t="shared" si="72"/>
        <v>193093.13365360964</v>
      </c>
      <c r="K804" s="18">
        <f t="shared" si="73"/>
        <v>195037</v>
      </c>
      <c r="L804" s="18">
        <f t="shared" si="74"/>
        <v>200000</v>
      </c>
      <c r="M804" s="18">
        <f t="shared" si="75"/>
        <v>208888</v>
      </c>
      <c r="N804" s="18">
        <f t="shared" si="76"/>
        <v>240222</v>
      </c>
      <c r="O804" s="18" t="str">
        <f t="shared" si="77"/>
        <v/>
      </c>
      <c r="P804">
        <f t="shared" si="78"/>
        <v>211036.75</v>
      </c>
      <c r="Q804">
        <f t="shared" si="79"/>
        <v>20282.979685358529</v>
      </c>
      <c r="R804" s="105">
        <f t="shared" si="80"/>
        <v>9.6111126073342809E-2</v>
      </c>
      <c r="S804">
        <f>+PROMEDIO!AI136</f>
        <v>211036.75</v>
      </c>
      <c r="T804" t="b">
        <f t="shared" si="81"/>
        <v>1</v>
      </c>
    </row>
    <row r="805" spans="1:20" x14ac:dyDescent="0.2">
      <c r="A805">
        <v>130</v>
      </c>
      <c r="B805">
        <v>202925</v>
      </c>
      <c r="C805">
        <v>250000</v>
      </c>
      <c r="D805">
        <v>217337</v>
      </c>
      <c r="E805">
        <v>249937</v>
      </c>
      <c r="F805">
        <v>268116</v>
      </c>
      <c r="G805">
        <f t="shared" ref="G805:G868" si="82">+AVERAGE(B805:F805)</f>
        <v>237663</v>
      </c>
      <c r="H805">
        <f t="shared" ref="H805:H868" si="83">+STDEV(B805:F805)</f>
        <v>26693.223737495628</v>
      </c>
      <c r="I805">
        <f t="shared" ref="I805:I868" si="84">+G805+H805</f>
        <v>264356.2237374956</v>
      </c>
      <c r="J805">
        <f t="shared" ref="J805:J868" si="85">+G805-H805</f>
        <v>210969.77626250437</v>
      </c>
      <c r="K805" s="18" t="str">
        <f t="shared" ref="K805:K868" si="86">+IF(((IF(AND(B805&lt;=$I805,B805&gt;=$J805),B805,""))&lt;=0),"",(IF(AND(B805&lt;=$I805,B805&gt;=$J805),B805,"")))</f>
        <v/>
      </c>
      <c r="L805" s="18">
        <f t="shared" ref="L805:L868" si="87">+IF(((IF(AND(C805&lt;=$I805,C805&gt;=$J805),C805,""))&lt;=0),"",(IF(AND(C805&lt;=$I805,C805&gt;=$J805),C805,"")))</f>
        <v>250000</v>
      </c>
      <c r="M805" s="18">
        <f t="shared" ref="M805:M868" si="88">+IF(((IF(AND(D805&lt;=$I805,D805&gt;=$J805),D805,""))&lt;=0),"",(IF(AND(D805&lt;=$I805,D805&gt;=$J805),D805,"")))</f>
        <v>217337</v>
      </c>
      <c r="N805" s="18">
        <f t="shared" ref="N805:N868" si="89">+IF(((IF(AND(E805&lt;=$I805,E805&gt;=$J805),E805,""))&lt;=0),"",(IF(AND(E805&lt;=$I805,E805&gt;=$J805),E805,"")))</f>
        <v>249937</v>
      </c>
      <c r="O805" s="18" t="str">
        <f t="shared" ref="O805:O868" si="90">+IF(((IF(AND(F805&lt;=$I805,F805&gt;=$J805),F805,""))&lt;=0),"",(IF(AND(F805&lt;=$I805,F805&gt;=$J805),F805,"")))</f>
        <v/>
      </c>
      <c r="P805">
        <f t="shared" ref="P805:P868" si="91">+AVERAGE(K805:O805)</f>
        <v>239091.33333333334</v>
      </c>
      <c r="Q805">
        <f t="shared" ref="Q805:Q868" si="92">+STDEV(K805:O805)</f>
        <v>18839.831642913727</v>
      </c>
      <c r="R805" s="105">
        <f t="shared" ref="R805:R868" si="93">+Q805/P805</f>
        <v>7.879763511397482E-2</v>
      </c>
      <c r="S805">
        <f>+PROMEDIO!AI137</f>
        <v>239091.33333333334</v>
      </c>
      <c r="T805" t="b">
        <f t="shared" ref="T805:T868" si="94">+P805=S805</f>
        <v>1</v>
      </c>
    </row>
    <row r="806" spans="1:20" x14ac:dyDescent="0.2">
      <c r="A806">
        <v>131</v>
      </c>
      <c r="B806">
        <v>62122</v>
      </c>
      <c r="C806">
        <v>150000</v>
      </c>
      <c r="D806">
        <v>66534</v>
      </c>
      <c r="E806">
        <v>76514</v>
      </c>
      <c r="F806">
        <v>82080</v>
      </c>
      <c r="G806">
        <f t="shared" si="82"/>
        <v>87450</v>
      </c>
      <c r="H806">
        <f t="shared" si="83"/>
        <v>35846.625141008743</v>
      </c>
      <c r="I806">
        <f t="shared" si="84"/>
        <v>123296.62514100874</v>
      </c>
      <c r="J806">
        <f t="shared" si="85"/>
        <v>51603.374858991257</v>
      </c>
      <c r="K806" s="18">
        <f t="shared" si="86"/>
        <v>62122</v>
      </c>
      <c r="L806" s="18" t="str">
        <f t="shared" si="87"/>
        <v/>
      </c>
      <c r="M806" s="18">
        <f t="shared" si="88"/>
        <v>66534</v>
      </c>
      <c r="N806" s="18">
        <f t="shared" si="89"/>
        <v>76514</v>
      </c>
      <c r="O806" s="18">
        <f t="shared" si="90"/>
        <v>82080</v>
      </c>
      <c r="P806">
        <f t="shared" si="91"/>
        <v>71812.5</v>
      </c>
      <c r="Q806">
        <f t="shared" si="92"/>
        <v>9115.8106423217614</v>
      </c>
      <c r="R806" s="105">
        <f t="shared" si="93"/>
        <v>0.1269390515902073</v>
      </c>
      <c r="S806">
        <f>+PROMEDIO!AI138</f>
        <v>71812.5</v>
      </c>
      <c r="T806" t="b">
        <f t="shared" si="94"/>
        <v>1</v>
      </c>
    </row>
    <row r="807" spans="1:20" x14ac:dyDescent="0.2">
      <c r="A807">
        <v>132</v>
      </c>
      <c r="B807">
        <v>85291</v>
      </c>
      <c r="C807">
        <v>80000</v>
      </c>
      <c r="D807">
        <v>91348</v>
      </c>
      <c r="E807">
        <v>105051</v>
      </c>
      <c r="F807">
        <v>112691</v>
      </c>
      <c r="G807">
        <f t="shared" si="82"/>
        <v>94876.2</v>
      </c>
      <c r="H807">
        <f t="shared" si="83"/>
        <v>13661.252091225049</v>
      </c>
      <c r="I807">
        <f t="shared" si="84"/>
        <v>108537.45209122504</v>
      </c>
      <c r="J807">
        <f t="shared" si="85"/>
        <v>81214.94790877495</v>
      </c>
      <c r="K807" s="18">
        <f t="shared" si="86"/>
        <v>85291</v>
      </c>
      <c r="L807" s="18" t="str">
        <f t="shared" si="87"/>
        <v/>
      </c>
      <c r="M807" s="18">
        <f t="shared" si="88"/>
        <v>91348</v>
      </c>
      <c r="N807" s="18">
        <f t="shared" si="89"/>
        <v>105051</v>
      </c>
      <c r="O807" s="18" t="str">
        <f t="shared" si="90"/>
        <v/>
      </c>
      <c r="P807">
        <f t="shared" si="91"/>
        <v>93896.666666666672</v>
      </c>
      <c r="Q807">
        <f t="shared" si="92"/>
        <v>10123.54564040353</v>
      </c>
      <c r="R807" s="105">
        <f t="shared" si="93"/>
        <v>0.10781581497820508</v>
      </c>
      <c r="S807">
        <f>+PROMEDIO!AI139</f>
        <v>93896.666666666672</v>
      </c>
      <c r="T807" t="b">
        <f t="shared" si="94"/>
        <v>1</v>
      </c>
    </row>
    <row r="808" spans="1:20" x14ac:dyDescent="0.2">
      <c r="A808">
        <v>133</v>
      </c>
      <c r="B808">
        <v>132224</v>
      </c>
      <c r="C808">
        <v>120000</v>
      </c>
      <c r="D808">
        <v>141614</v>
      </c>
      <c r="E808">
        <v>162856</v>
      </c>
      <c r="F808">
        <v>174701</v>
      </c>
      <c r="G808">
        <f t="shared" si="82"/>
        <v>146279</v>
      </c>
      <c r="H808">
        <f t="shared" si="83"/>
        <v>22318.703501771783</v>
      </c>
      <c r="I808">
        <f t="shared" si="84"/>
        <v>168597.70350177179</v>
      </c>
      <c r="J808">
        <f t="shared" si="85"/>
        <v>123960.29649822821</v>
      </c>
      <c r="K808" s="18">
        <f t="shared" si="86"/>
        <v>132224</v>
      </c>
      <c r="L808" s="18" t="str">
        <f t="shared" si="87"/>
        <v/>
      </c>
      <c r="M808" s="18">
        <f t="shared" si="88"/>
        <v>141614</v>
      </c>
      <c r="N808" s="18">
        <f t="shared" si="89"/>
        <v>162856</v>
      </c>
      <c r="O808" s="18" t="str">
        <f t="shared" si="90"/>
        <v/>
      </c>
      <c r="P808">
        <f t="shared" si="91"/>
        <v>145564.66666666666</v>
      </c>
      <c r="Q808">
        <f t="shared" si="92"/>
        <v>15693.491687108173</v>
      </c>
      <c r="R808" s="105">
        <f t="shared" si="93"/>
        <v>0.10781113333667172</v>
      </c>
      <c r="S808">
        <f>+PROMEDIO!AI140</f>
        <v>145564.66666666666</v>
      </c>
      <c r="T808" t="b">
        <f t="shared" si="94"/>
        <v>1</v>
      </c>
    </row>
    <row r="809" spans="1:20" x14ac:dyDescent="0.2">
      <c r="A809">
        <v>134</v>
      </c>
      <c r="B809">
        <v>1174750</v>
      </c>
      <c r="C809">
        <v>1500000</v>
      </c>
      <c r="D809">
        <v>1258178</v>
      </c>
      <c r="E809">
        <v>1446905</v>
      </c>
      <c r="F809">
        <v>1552145</v>
      </c>
      <c r="G809">
        <f t="shared" si="82"/>
        <v>1386395.6</v>
      </c>
      <c r="H809">
        <f t="shared" si="83"/>
        <v>162229.63950616363</v>
      </c>
      <c r="I809">
        <f t="shared" si="84"/>
        <v>1548625.2395061636</v>
      </c>
      <c r="J809">
        <f t="shared" si="85"/>
        <v>1224165.9604938366</v>
      </c>
      <c r="K809" s="18" t="str">
        <f t="shared" si="86"/>
        <v/>
      </c>
      <c r="L809" s="18">
        <f t="shared" si="87"/>
        <v>1500000</v>
      </c>
      <c r="M809" s="18">
        <f t="shared" si="88"/>
        <v>1258178</v>
      </c>
      <c r="N809" s="18">
        <f t="shared" si="89"/>
        <v>1446905</v>
      </c>
      <c r="O809" s="18" t="str">
        <f t="shared" si="90"/>
        <v/>
      </c>
      <c r="P809">
        <f t="shared" si="91"/>
        <v>1401694.3333333333</v>
      </c>
      <c r="Q809">
        <f t="shared" si="92"/>
        <v>127092.38059904824</v>
      </c>
      <c r="R809" s="105">
        <f t="shared" si="93"/>
        <v>9.0670538916150942E-2</v>
      </c>
      <c r="S809">
        <f>+PROMEDIO!AI141</f>
        <v>1401694.3333333333</v>
      </c>
      <c r="T809" t="b">
        <f t="shared" si="94"/>
        <v>1</v>
      </c>
    </row>
    <row r="810" spans="1:20" x14ac:dyDescent="0.2">
      <c r="A810">
        <v>135</v>
      </c>
      <c r="B810">
        <v>1589748</v>
      </c>
      <c r="C810">
        <v>850000</v>
      </c>
      <c r="D810">
        <v>1701030</v>
      </c>
      <c r="E810">
        <v>1956185</v>
      </c>
      <c r="F810">
        <v>2098467</v>
      </c>
      <c r="G810">
        <f t="shared" si="82"/>
        <v>1639086</v>
      </c>
      <c r="H810">
        <f t="shared" si="83"/>
        <v>484899.652438007</v>
      </c>
      <c r="I810">
        <f t="shared" si="84"/>
        <v>2123985.6524380068</v>
      </c>
      <c r="J810">
        <f t="shared" si="85"/>
        <v>1154186.3475619929</v>
      </c>
      <c r="K810" s="18">
        <f t="shared" si="86"/>
        <v>1589748</v>
      </c>
      <c r="L810" s="18" t="str">
        <f t="shared" si="87"/>
        <v/>
      </c>
      <c r="M810" s="18">
        <f t="shared" si="88"/>
        <v>1701030</v>
      </c>
      <c r="N810" s="18">
        <f t="shared" si="89"/>
        <v>1956185</v>
      </c>
      <c r="O810" s="18">
        <f t="shared" si="90"/>
        <v>2098467</v>
      </c>
      <c r="P810">
        <f t="shared" si="91"/>
        <v>1836357.5</v>
      </c>
      <c r="Q810">
        <f t="shared" si="92"/>
        <v>232515.0873190813</v>
      </c>
      <c r="R810" s="105">
        <f t="shared" si="93"/>
        <v>0.12661754986111434</v>
      </c>
      <c r="S810">
        <f>+PROMEDIO!AI142</f>
        <v>1836357.5</v>
      </c>
      <c r="T810" t="b">
        <f t="shared" si="94"/>
        <v>1</v>
      </c>
    </row>
    <row r="811" spans="1:20" x14ac:dyDescent="0.2">
      <c r="A811">
        <v>136</v>
      </c>
      <c r="B811">
        <v>2119664</v>
      </c>
      <c r="C811">
        <v>900000</v>
      </c>
      <c r="D811">
        <v>2268040</v>
      </c>
      <c r="E811">
        <v>2608246</v>
      </c>
      <c r="F811">
        <v>2797956</v>
      </c>
      <c r="G811">
        <f t="shared" si="82"/>
        <v>2138781.2000000002</v>
      </c>
      <c r="H811">
        <f t="shared" si="83"/>
        <v>742724.84501004824</v>
      </c>
      <c r="I811">
        <f t="shared" si="84"/>
        <v>2881506.0450100484</v>
      </c>
      <c r="J811">
        <f t="shared" si="85"/>
        <v>1396056.3549899519</v>
      </c>
      <c r="K811" s="18">
        <f t="shared" si="86"/>
        <v>2119664</v>
      </c>
      <c r="L811" s="18" t="str">
        <f t="shared" si="87"/>
        <v/>
      </c>
      <c r="M811" s="18">
        <f t="shared" si="88"/>
        <v>2268040</v>
      </c>
      <c r="N811" s="18">
        <f t="shared" si="89"/>
        <v>2608246</v>
      </c>
      <c r="O811" s="18">
        <f t="shared" si="90"/>
        <v>2797956</v>
      </c>
      <c r="P811">
        <f t="shared" si="91"/>
        <v>2448476.5</v>
      </c>
      <c r="Q811">
        <f t="shared" si="92"/>
        <v>310020.00190256542</v>
      </c>
      <c r="R811" s="105">
        <f t="shared" si="93"/>
        <v>0.12661751170679622</v>
      </c>
      <c r="S811">
        <f>+PROMEDIO!AI143</f>
        <v>2448476.5</v>
      </c>
      <c r="T811" t="b">
        <f t="shared" si="94"/>
        <v>1</v>
      </c>
    </row>
    <row r="812" spans="1:20" x14ac:dyDescent="0.2">
      <c r="A812">
        <v>137</v>
      </c>
      <c r="B812">
        <v>3179496</v>
      </c>
      <c r="C812">
        <v>950000</v>
      </c>
      <c r="D812">
        <v>3402061</v>
      </c>
      <c r="E812">
        <v>3912370</v>
      </c>
      <c r="F812">
        <v>4196934</v>
      </c>
      <c r="G812">
        <f t="shared" si="82"/>
        <v>3128172.2</v>
      </c>
      <c r="H812">
        <f t="shared" si="83"/>
        <v>1282507.4380611596</v>
      </c>
      <c r="I812">
        <f t="shared" si="84"/>
        <v>4410679.6380611602</v>
      </c>
      <c r="J812">
        <f t="shared" si="85"/>
        <v>1845664.7619388406</v>
      </c>
      <c r="K812" s="18">
        <f t="shared" si="86"/>
        <v>3179496</v>
      </c>
      <c r="L812" s="18" t="str">
        <f t="shared" si="87"/>
        <v/>
      </c>
      <c r="M812" s="18">
        <f t="shared" si="88"/>
        <v>3402061</v>
      </c>
      <c r="N812" s="18">
        <f t="shared" si="89"/>
        <v>3912370</v>
      </c>
      <c r="O812" s="18">
        <f t="shared" si="90"/>
        <v>4196934</v>
      </c>
      <c r="P812">
        <f t="shared" si="91"/>
        <v>3672715.25</v>
      </c>
      <c r="Q812">
        <f t="shared" si="92"/>
        <v>465029.98063305911</v>
      </c>
      <c r="R812" s="105">
        <f t="shared" si="93"/>
        <v>0.12661748841897261</v>
      </c>
      <c r="S812">
        <f>+PROMEDIO!AI144</f>
        <v>3672715.25</v>
      </c>
      <c r="T812" t="b">
        <f t="shared" si="94"/>
        <v>1</v>
      </c>
    </row>
    <row r="813" spans="1:20" x14ac:dyDescent="0.2">
      <c r="A813">
        <v>138</v>
      </c>
      <c r="B813">
        <v>4239328</v>
      </c>
      <c r="C813">
        <v>980000</v>
      </c>
      <c r="D813">
        <v>4536081</v>
      </c>
      <c r="E813">
        <v>5216493</v>
      </c>
      <c r="F813">
        <v>5595913</v>
      </c>
      <c r="G813">
        <f t="shared" si="82"/>
        <v>4113563</v>
      </c>
      <c r="H813">
        <f t="shared" si="83"/>
        <v>1832168.8976400348</v>
      </c>
      <c r="I813">
        <f t="shared" si="84"/>
        <v>5945731.8976400346</v>
      </c>
      <c r="J813">
        <f t="shared" si="85"/>
        <v>2281394.1023599654</v>
      </c>
      <c r="K813" s="18">
        <f t="shared" si="86"/>
        <v>4239328</v>
      </c>
      <c r="L813" s="18" t="str">
        <f t="shared" si="87"/>
        <v/>
      </c>
      <c r="M813" s="18">
        <f t="shared" si="88"/>
        <v>4536081</v>
      </c>
      <c r="N813" s="18">
        <f t="shared" si="89"/>
        <v>5216493</v>
      </c>
      <c r="O813" s="18">
        <f t="shared" si="90"/>
        <v>5595913</v>
      </c>
      <c r="P813">
        <f t="shared" si="91"/>
        <v>4896953.75</v>
      </c>
      <c r="Q813">
        <f t="shared" si="92"/>
        <v>620040.35734424845</v>
      </c>
      <c r="R813" s="105">
        <f t="shared" si="93"/>
        <v>0.12661756451023221</v>
      </c>
      <c r="S813">
        <f>+PROMEDIO!AI145</f>
        <v>4896953.75</v>
      </c>
      <c r="T813" t="b">
        <f t="shared" si="94"/>
        <v>1</v>
      </c>
    </row>
    <row r="814" spans="1:20" x14ac:dyDescent="0.2">
      <c r="A814">
        <v>139</v>
      </c>
      <c r="B814">
        <v>4592605</v>
      </c>
      <c r="C814">
        <v>1500000</v>
      </c>
      <c r="D814">
        <v>4914087</v>
      </c>
      <c r="E814">
        <v>5651201</v>
      </c>
      <c r="F814">
        <v>6062239</v>
      </c>
      <c r="G814">
        <f t="shared" si="82"/>
        <v>4544026.4000000004</v>
      </c>
      <c r="H814">
        <f t="shared" si="83"/>
        <v>1798346.9177018655</v>
      </c>
      <c r="I814">
        <f t="shared" si="84"/>
        <v>6342373.3177018659</v>
      </c>
      <c r="J814">
        <f t="shared" si="85"/>
        <v>2745679.4822981348</v>
      </c>
      <c r="K814" s="18">
        <f t="shared" si="86"/>
        <v>4592605</v>
      </c>
      <c r="L814" s="18" t="str">
        <f t="shared" si="87"/>
        <v/>
      </c>
      <c r="M814" s="18">
        <f t="shared" si="88"/>
        <v>4914087</v>
      </c>
      <c r="N814" s="18">
        <f t="shared" si="89"/>
        <v>5651201</v>
      </c>
      <c r="O814" s="18">
        <f t="shared" si="90"/>
        <v>6062239</v>
      </c>
      <c r="P814">
        <f t="shared" si="91"/>
        <v>5305033</v>
      </c>
      <c r="Q814">
        <f t="shared" si="92"/>
        <v>671710.66210584051</v>
      </c>
      <c r="R814" s="105">
        <f t="shared" si="93"/>
        <v>0.12661762181419806</v>
      </c>
      <c r="S814">
        <f>+PROMEDIO!AI146</f>
        <v>5305033</v>
      </c>
      <c r="T814" t="b">
        <f t="shared" si="94"/>
        <v>1</v>
      </c>
    </row>
    <row r="815" spans="1:20" x14ac:dyDescent="0.2">
      <c r="A815">
        <v>140</v>
      </c>
      <c r="B815">
        <v>140014</v>
      </c>
      <c r="C815">
        <v>390000</v>
      </c>
      <c r="D815">
        <v>149958</v>
      </c>
      <c r="E815">
        <v>172452</v>
      </c>
      <c r="F815">
        <v>184995</v>
      </c>
      <c r="G815">
        <f t="shared" si="82"/>
        <v>207483.8</v>
      </c>
      <c r="H815">
        <f t="shared" si="83"/>
        <v>103569.45492856471</v>
      </c>
      <c r="I815">
        <f t="shared" si="84"/>
        <v>311053.25492856471</v>
      </c>
      <c r="J815">
        <f t="shared" si="85"/>
        <v>103914.34507143528</v>
      </c>
      <c r="K815" s="18">
        <f t="shared" si="86"/>
        <v>140014</v>
      </c>
      <c r="L815" s="18" t="str">
        <f t="shared" si="87"/>
        <v/>
      </c>
      <c r="M815" s="18">
        <f t="shared" si="88"/>
        <v>149958</v>
      </c>
      <c r="N815" s="18">
        <f t="shared" si="89"/>
        <v>172452</v>
      </c>
      <c r="O815" s="18">
        <f t="shared" si="90"/>
        <v>184995</v>
      </c>
      <c r="P815">
        <f t="shared" si="91"/>
        <v>161854.75</v>
      </c>
      <c r="Q815">
        <f t="shared" si="92"/>
        <v>20545.266273523932</v>
      </c>
      <c r="R815" s="105">
        <f t="shared" si="93"/>
        <v>0.12693644315983271</v>
      </c>
      <c r="S815">
        <f>+PROMEDIO!AI147</f>
        <v>161854.75</v>
      </c>
      <c r="T815" t="b">
        <f t="shared" si="94"/>
        <v>1</v>
      </c>
    </row>
    <row r="816" spans="1:20" x14ac:dyDescent="0.2">
      <c r="A816">
        <v>141</v>
      </c>
      <c r="B816">
        <v>348323</v>
      </c>
      <c r="C816">
        <v>550000</v>
      </c>
      <c r="D816">
        <v>373060</v>
      </c>
      <c r="E816">
        <v>429018</v>
      </c>
      <c r="F816">
        <v>460223</v>
      </c>
      <c r="G816">
        <f t="shared" si="82"/>
        <v>432124.8</v>
      </c>
      <c r="H816">
        <f t="shared" si="83"/>
        <v>79380.59603391758</v>
      </c>
      <c r="I816">
        <f t="shared" si="84"/>
        <v>511505.39603391755</v>
      </c>
      <c r="J816">
        <f t="shared" si="85"/>
        <v>352744.20396608242</v>
      </c>
      <c r="K816" s="18" t="str">
        <f t="shared" si="86"/>
        <v/>
      </c>
      <c r="L816" s="18" t="str">
        <f t="shared" si="87"/>
        <v/>
      </c>
      <c r="M816" s="18">
        <f t="shared" si="88"/>
        <v>373060</v>
      </c>
      <c r="N816" s="18">
        <f t="shared" si="89"/>
        <v>429018</v>
      </c>
      <c r="O816" s="18">
        <f t="shared" si="90"/>
        <v>460223</v>
      </c>
      <c r="P816">
        <f t="shared" si="91"/>
        <v>420767</v>
      </c>
      <c r="Q816">
        <f t="shared" si="92"/>
        <v>44163.405586526045</v>
      </c>
      <c r="R816" s="105">
        <f t="shared" si="93"/>
        <v>0.104959290026371</v>
      </c>
      <c r="S816">
        <f>+PROMEDIO!AI148</f>
        <v>420767</v>
      </c>
      <c r="T816" t="b">
        <f t="shared" si="94"/>
        <v>1</v>
      </c>
    </row>
    <row r="817" spans="1:20" x14ac:dyDescent="0.2">
      <c r="A817">
        <v>142</v>
      </c>
      <c r="B817">
        <v>93121</v>
      </c>
      <c r="C817">
        <v>180000</v>
      </c>
      <c r="D817">
        <v>99735</v>
      </c>
      <c r="E817">
        <v>114695</v>
      </c>
      <c r="F817">
        <v>123037</v>
      </c>
      <c r="G817">
        <f t="shared" si="82"/>
        <v>122117.6</v>
      </c>
      <c r="H817">
        <f t="shared" si="83"/>
        <v>34453.215057524008</v>
      </c>
      <c r="I817">
        <f t="shared" si="84"/>
        <v>156570.81505752401</v>
      </c>
      <c r="J817">
        <f t="shared" si="85"/>
        <v>87664.384942475997</v>
      </c>
      <c r="K817" s="18">
        <f t="shared" si="86"/>
        <v>93121</v>
      </c>
      <c r="L817" s="18" t="str">
        <f t="shared" si="87"/>
        <v/>
      </c>
      <c r="M817" s="18">
        <f t="shared" si="88"/>
        <v>99735</v>
      </c>
      <c r="N817" s="18">
        <f t="shared" si="89"/>
        <v>114695</v>
      </c>
      <c r="O817" s="18">
        <f t="shared" si="90"/>
        <v>123037</v>
      </c>
      <c r="P817">
        <f t="shared" si="91"/>
        <v>107647</v>
      </c>
      <c r="Q817">
        <f t="shared" si="92"/>
        <v>13664.196817474003</v>
      </c>
      <c r="R817" s="105">
        <f t="shared" si="93"/>
        <v>0.12693523105589569</v>
      </c>
      <c r="S817">
        <f>+PROMEDIO!AI149</f>
        <v>107647</v>
      </c>
      <c r="T817" t="b">
        <f t="shared" si="94"/>
        <v>1</v>
      </c>
    </row>
    <row r="818" spans="1:20" x14ac:dyDescent="0.2">
      <c r="A818">
        <v>143</v>
      </c>
      <c r="B818">
        <v>426398</v>
      </c>
      <c r="C818">
        <v>400000</v>
      </c>
      <c r="D818">
        <v>456680</v>
      </c>
      <c r="E818">
        <v>525182</v>
      </c>
      <c r="F818">
        <v>563380</v>
      </c>
      <c r="G818">
        <f t="shared" si="82"/>
        <v>474328</v>
      </c>
      <c r="H818">
        <f t="shared" si="83"/>
        <v>68282.092103274044</v>
      </c>
      <c r="I818">
        <f t="shared" si="84"/>
        <v>542610.09210327407</v>
      </c>
      <c r="J818">
        <f t="shared" si="85"/>
        <v>406045.90789672593</v>
      </c>
      <c r="K818" s="18">
        <f t="shared" si="86"/>
        <v>426398</v>
      </c>
      <c r="L818" s="18" t="str">
        <f t="shared" si="87"/>
        <v/>
      </c>
      <c r="M818" s="18">
        <f t="shared" si="88"/>
        <v>456680</v>
      </c>
      <c r="N818" s="18">
        <f t="shared" si="89"/>
        <v>525182</v>
      </c>
      <c r="O818" s="18" t="str">
        <f t="shared" si="90"/>
        <v/>
      </c>
      <c r="P818">
        <f t="shared" si="91"/>
        <v>469420</v>
      </c>
      <c r="Q818">
        <f t="shared" si="92"/>
        <v>50609.291281344769</v>
      </c>
      <c r="R818" s="105">
        <f t="shared" si="93"/>
        <v>0.10781238822663024</v>
      </c>
      <c r="S818">
        <f>+PROMEDIO!AI150</f>
        <v>469420</v>
      </c>
      <c r="T818" t="b">
        <f t="shared" si="94"/>
        <v>1</v>
      </c>
    </row>
    <row r="819" spans="1:20" x14ac:dyDescent="0.2">
      <c r="A819">
        <v>144</v>
      </c>
      <c r="B819">
        <v>204124</v>
      </c>
      <c r="C819">
        <v>390000</v>
      </c>
      <c r="D819">
        <v>218620</v>
      </c>
      <c r="E819">
        <v>251413</v>
      </c>
      <c r="F819">
        <v>269699</v>
      </c>
      <c r="G819">
        <f t="shared" si="82"/>
        <v>266771.20000000001</v>
      </c>
      <c r="H819">
        <f t="shared" si="83"/>
        <v>73608.751515699521</v>
      </c>
      <c r="I819">
        <f t="shared" si="84"/>
        <v>340379.9515156995</v>
      </c>
      <c r="J819">
        <f t="shared" si="85"/>
        <v>193162.44848430049</v>
      </c>
      <c r="K819" s="18">
        <f t="shared" si="86"/>
        <v>204124</v>
      </c>
      <c r="L819" s="18" t="str">
        <f t="shared" si="87"/>
        <v/>
      </c>
      <c r="M819" s="18">
        <f t="shared" si="88"/>
        <v>218620</v>
      </c>
      <c r="N819" s="18">
        <f t="shared" si="89"/>
        <v>251413</v>
      </c>
      <c r="O819" s="18">
        <f t="shared" si="90"/>
        <v>269699</v>
      </c>
      <c r="P819">
        <f t="shared" si="91"/>
        <v>235964</v>
      </c>
      <c r="Q819">
        <f t="shared" si="92"/>
        <v>29951.748763636489</v>
      </c>
      <c r="R819" s="105">
        <f t="shared" si="93"/>
        <v>0.12693355242171048</v>
      </c>
      <c r="S819">
        <f>+PROMEDIO!AI151</f>
        <v>235964</v>
      </c>
      <c r="T819" t="b">
        <f t="shared" si="94"/>
        <v>1</v>
      </c>
    </row>
    <row r="820" spans="1:20" x14ac:dyDescent="0.2">
      <c r="A820">
        <v>145</v>
      </c>
      <c r="B820">
        <v>655853</v>
      </c>
      <c r="C820">
        <v>1500000</v>
      </c>
      <c r="D820">
        <v>702431</v>
      </c>
      <c r="E820">
        <v>807795</v>
      </c>
      <c r="F820">
        <v>866550</v>
      </c>
      <c r="G820">
        <f t="shared" si="82"/>
        <v>906525.8</v>
      </c>
      <c r="H820">
        <f t="shared" si="83"/>
        <v>342070.53423482698</v>
      </c>
      <c r="I820">
        <f t="shared" si="84"/>
        <v>1248596.334234827</v>
      </c>
      <c r="J820">
        <f t="shared" si="85"/>
        <v>564455.26576517313</v>
      </c>
      <c r="K820" s="18">
        <f t="shared" si="86"/>
        <v>655853</v>
      </c>
      <c r="L820" s="18" t="str">
        <f t="shared" si="87"/>
        <v/>
      </c>
      <c r="M820" s="18">
        <f t="shared" si="88"/>
        <v>702431</v>
      </c>
      <c r="N820" s="18">
        <f t="shared" si="89"/>
        <v>807795</v>
      </c>
      <c r="O820" s="18">
        <f t="shared" si="90"/>
        <v>866550</v>
      </c>
      <c r="P820">
        <f t="shared" si="91"/>
        <v>758157.25</v>
      </c>
      <c r="Q820">
        <f t="shared" si="92"/>
        <v>96236.633677531208</v>
      </c>
      <c r="R820" s="105">
        <f t="shared" si="93"/>
        <v>0.12693492501394824</v>
      </c>
      <c r="S820">
        <f>+PROMEDIO!AI152</f>
        <v>758157.25</v>
      </c>
      <c r="T820" t="b">
        <f t="shared" si="94"/>
        <v>1</v>
      </c>
    </row>
    <row r="821" spans="1:20" x14ac:dyDescent="0.2">
      <c r="A821">
        <v>146</v>
      </c>
      <c r="B821">
        <v>270188</v>
      </c>
      <c r="C821">
        <v>190000</v>
      </c>
      <c r="D821">
        <v>289377</v>
      </c>
      <c r="E821">
        <v>332783</v>
      </c>
      <c r="F821">
        <v>356988</v>
      </c>
      <c r="G821">
        <f t="shared" si="82"/>
        <v>287867.2</v>
      </c>
      <c r="H821">
        <f t="shared" si="83"/>
        <v>64590.898210970845</v>
      </c>
      <c r="I821">
        <f t="shared" si="84"/>
        <v>352458.09821097087</v>
      </c>
      <c r="J821">
        <f t="shared" si="85"/>
        <v>223276.30178902915</v>
      </c>
      <c r="K821" s="18">
        <f t="shared" si="86"/>
        <v>270188</v>
      </c>
      <c r="L821" s="18" t="str">
        <f t="shared" si="87"/>
        <v/>
      </c>
      <c r="M821" s="18">
        <f t="shared" si="88"/>
        <v>289377</v>
      </c>
      <c r="N821" s="18">
        <f t="shared" si="89"/>
        <v>332783</v>
      </c>
      <c r="O821" s="18" t="str">
        <f t="shared" si="90"/>
        <v/>
      </c>
      <c r="P821">
        <f t="shared" si="91"/>
        <v>297449.33333333331</v>
      </c>
      <c r="Q821">
        <f t="shared" si="92"/>
        <v>32068.760972842923</v>
      </c>
      <c r="R821" s="105">
        <f t="shared" si="93"/>
        <v>0.10781251587780639</v>
      </c>
      <c r="S821">
        <f>+PROMEDIO!AI153</f>
        <v>297449.33333333331</v>
      </c>
      <c r="T821" t="b">
        <f t="shared" si="94"/>
        <v>1</v>
      </c>
    </row>
    <row r="822" spans="1:20" x14ac:dyDescent="0.2">
      <c r="A822">
        <v>147</v>
      </c>
      <c r="B822">
        <v>634209</v>
      </c>
      <c r="C822">
        <v>3500000</v>
      </c>
      <c r="D822">
        <v>679249</v>
      </c>
      <c r="E822">
        <v>781136</v>
      </c>
      <c r="F822">
        <v>837952</v>
      </c>
      <c r="G822">
        <f t="shared" si="82"/>
        <v>1286509.2</v>
      </c>
      <c r="H822">
        <f t="shared" si="83"/>
        <v>1240000.7717798809</v>
      </c>
      <c r="I822">
        <f t="shared" si="84"/>
        <v>2526509.971779881</v>
      </c>
      <c r="J822">
        <f t="shared" si="85"/>
        <v>46508.428220119094</v>
      </c>
      <c r="K822" s="18">
        <f t="shared" si="86"/>
        <v>634209</v>
      </c>
      <c r="L822" s="18" t="str">
        <f t="shared" si="87"/>
        <v/>
      </c>
      <c r="M822" s="18">
        <f t="shared" si="88"/>
        <v>679249</v>
      </c>
      <c r="N822" s="18">
        <f t="shared" si="89"/>
        <v>781136</v>
      </c>
      <c r="O822" s="18">
        <f t="shared" si="90"/>
        <v>837952</v>
      </c>
      <c r="P822">
        <f t="shared" si="91"/>
        <v>733136.5</v>
      </c>
      <c r="Q822">
        <f t="shared" si="92"/>
        <v>93060.471295102878</v>
      </c>
      <c r="R822" s="105">
        <f t="shared" si="93"/>
        <v>0.12693471310608989</v>
      </c>
      <c r="S822">
        <f>+PROMEDIO!AI154</f>
        <v>733136.5</v>
      </c>
      <c r="T822" t="b">
        <f t="shared" si="94"/>
        <v>1</v>
      </c>
    </row>
    <row r="823" spans="1:20" x14ac:dyDescent="0.2">
      <c r="A823">
        <v>148</v>
      </c>
      <c r="B823">
        <v>1501429</v>
      </c>
      <c r="C823">
        <v>4500000</v>
      </c>
      <c r="D823">
        <v>1606529</v>
      </c>
      <c r="E823">
        <v>1847509</v>
      </c>
      <c r="F823">
        <v>2181887</v>
      </c>
      <c r="G823">
        <f t="shared" si="82"/>
        <v>2327470.7999999998</v>
      </c>
      <c r="H823">
        <f t="shared" si="83"/>
        <v>1242330.7964737895</v>
      </c>
      <c r="I823">
        <f t="shared" si="84"/>
        <v>3569801.5964737893</v>
      </c>
      <c r="J823">
        <f t="shared" si="85"/>
        <v>1085140.0035262103</v>
      </c>
      <c r="K823" s="18">
        <f t="shared" si="86"/>
        <v>1501429</v>
      </c>
      <c r="L823" s="18" t="str">
        <f t="shared" si="87"/>
        <v/>
      </c>
      <c r="M823" s="18">
        <f t="shared" si="88"/>
        <v>1606529</v>
      </c>
      <c r="N823" s="18">
        <f t="shared" si="89"/>
        <v>1847509</v>
      </c>
      <c r="O823" s="18">
        <f t="shared" si="90"/>
        <v>2181887</v>
      </c>
      <c r="P823">
        <f t="shared" si="91"/>
        <v>1784338.5</v>
      </c>
      <c r="Q823">
        <f t="shared" si="92"/>
        <v>302042.67104886577</v>
      </c>
      <c r="R823" s="105">
        <f t="shared" si="93"/>
        <v>0.16927431148790759</v>
      </c>
      <c r="S823">
        <f>+PROMEDIO!AI155</f>
        <v>1784338.5</v>
      </c>
      <c r="T823" t="b">
        <f t="shared" si="94"/>
        <v>1</v>
      </c>
    </row>
    <row r="824" spans="1:20" x14ac:dyDescent="0.2">
      <c r="A824">
        <v>149</v>
      </c>
      <c r="B824">
        <v>193175</v>
      </c>
      <c r="C824">
        <v>290000</v>
      </c>
      <c r="D824">
        <v>206894</v>
      </c>
      <c r="E824">
        <v>237928</v>
      </c>
      <c r="F824">
        <v>255234</v>
      </c>
      <c r="G824">
        <f t="shared" si="82"/>
        <v>236646.2</v>
      </c>
      <c r="H824">
        <f t="shared" si="83"/>
        <v>38628.732598934657</v>
      </c>
      <c r="I824">
        <f t="shared" si="84"/>
        <v>275274.93259893468</v>
      </c>
      <c r="J824">
        <f t="shared" si="85"/>
        <v>198017.46740106534</v>
      </c>
      <c r="K824" s="18" t="str">
        <f t="shared" si="86"/>
        <v/>
      </c>
      <c r="L824" s="18" t="str">
        <f t="shared" si="87"/>
        <v/>
      </c>
      <c r="M824" s="18">
        <f t="shared" si="88"/>
        <v>206894</v>
      </c>
      <c r="N824" s="18">
        <f t="shared" si="89"/>
        <v>237928</v>
      </c>
      <c r="O824" s="18">
        <f t="shared" si="90"/>
        <v>255234</v>
      </c>
      <c r="P824">
        <f t="shared" si="91"/>
        <v>233352</v>
      </c>
      <c r="Q824">
        <f t="shared" si="92"/>
        <v>24492.728145308763</v>
      </c>
      <c r="R824" s="105">
        <f t="shared" si="93"/>
        <v>0.10496043807342026</v>
      </c>
      <c r="S824">
        <f>+PROMEDIO!AI156</f>
        <v>233352</v>
      </c>
      <c r="T824" t="b">
        <f t="shared" si="94"/>
        <v>1</v>
      </c>
    </row>
    <row r="825" spans="1:20" x14ac:dyDescent="0.2">
      <c r="A825">
        <v>150</v>
      </c>
      <c r="B825">
        <v>107704</v>
      </c>
      <c r="C825">
        <v>150000</v>
      </c>
      <c r="D825">
        <v>115352</v>
      </c>
      <c r="E825">
        <v>132655</v>
      </c>
      <c r="F825">
        <v>142304</v>
      </c>
      <c r="G825">
        <f t="shared" si="82"/>
        <v>129603</v>
      </c>
      <c r="H825">
        <f t="shared" si="83"/>
        <v>17813.793223230139</v>
      </c>
      <c r="I825">
        <f t="shared" si="84"/>
        <v>147416.79322323014</v>
      </c>
      <c r="J825">
        <f t="shared" si="85"/>
        <v>111789.20677676986</v>
      </c>
      <c r="K825" s="18" t="str">
        <f t="shared" si="86"/>
        <v/>
      </c>
      <c r="L825" s="18" t="str">
        <f t="shared" si="87"/>
        <v/>
      </c>
      <c r="M825" s="18">
        <f t="shared" si="88"/>
        <v>115352</v>
      </c>
      <c r="N825" s="18">
        <f t="shared" si="89"/>
        <v>132655</v>
      </c>
      <c r="O825" s="18">
        <f t="shared" si="90"/>
        <v>142304</v>
      </c>
      <c r="P825">
        <f t="shared" si="91"/>
        <v>130103.66666666667</v>
      </c>
      <c r="Q825">
        <f t="shared" si="92"/>
        <v>13655.934692774908</v>
      </c>
      <c r="R825" s="105">
        <f t="shared" si="93"/>
        <v>0.10496195105524754</v>
      </c>
      <c r="S825">
        <f>+PROMEDIO!AI157</f>
        <v>130103.66666666667</v>
      </c>
      <c r="T825" t="b">
        <f t="shared" si="94"/>
        <v>1</v>
      </c>
    </row>
    <row r="826" spans="1:20" x14ac:dyDescent="0.2">
      <c r="A826">
        <v>151</v>
      </c>
      <c r="B826">
        <v>308659</v>
      </c>
      <c r="C826">
        <v>400000</v>
      </c>
      <c r="D826">
        <v>330580</v>
      </c>
      <c r="E826">
        <v>380167</v>
      </c>
      <c r="F826">
        <v>407818</v>
      </c>
      <c r="G826">
        <f t="shared" si="82"/>
        <v>365444.8</v>
      </c>
      <c r="H826">
        <f t="shared" si="83"/>
        <v>43722.06096125859</v>
      </c>
      <c r="I826">
        <f t="shared" si="84"/>
        <v>409166.86096125859</v>
      </c>
      <c r="J826">
        <f t="shared" si="85"/>
        <v>321722.73903874139</v>
      </c>
      <c r="K826" s="18" t="str">
        <f t="shared" si="86"/>
        <v/>
      </c>
      <c r="L826" s="18">
        <f t="shared" si="87"/>
        <v>400000</v>
      </c>
      <c r="M826" s="18">
        <f t="shared" si="88"/>
        <v>330580</v>
      </c>
      <c r="N826" s="18">
        <f t="shared" si="89"/>
        <v>380167</v>
      </c>
      <c r="O826" s="18">
        <f t="shared" si="90"/>
        <v>407818</v>
      </c>
      <c r="P826">
        <f t="shared" si="91"/>
        <v>379641.25</v>
      </c>
      <c r="Q826">
        <f t="shared" si="92"/>
        <v>34716.425539649099</v>
      </c>
      <c r="R826" s="105">
        <f t="shared" si="93"/>
        <v>9.1445346204210159E-2</v>
      </c>
      <c r="S826">
        <f>+PROMEDIO!AI158</f>
        <v>379641.25</v>
      </c>
      <c r="T826" t="b">
        <f t="shared" si="94"/>
        <v>1</v>
      </c>
    </row>
    <row r="827" spans="1:20" x14ac:dyDescent="0.2">
      <c r="A827">
        <v>152</v>
      </c>
      <c r="B827">
        <v>307273</v>
      </c>
      <c r="C827">
        <v>390000</v>
      </c>
      <c r="D827">
        <v>329094</v>
      </c>
      <c r="E827">
        <v>378458</v>
      </c>
      <c r="F827">
        <v>405985</v>
      </c>
      <c r="G827">
        <f t="shared" si="82"/>
        <v>362162</v>
      </c>
      <c r="H827">
        <f t="shared" si="83"/>
        <v>42033.51083956704</v>
      </c>
      <c r="I827">
        <f t="shared" si="84"/>
        <v>404195.51083956705</v>
      </c>
      <c r="J827">
        <f t="shared" si="85"/>
        <v>320128.48916043295</v>
      </c>
      <c r="K827" s="18" t="str">
        <f t="shared" si="86"/>
        <v/>
      </c>
      <c r="L827" s="18">
        <f t="shared" si="87"/>
        <v>390000</v>
      </c>
      <c r="M827" s="18">
        <f t="shared" si="88"/>
        <v>329094</v>
      </c>
      <c r="N827" s="18">
        <f t="shared" si="89"/>
        <v>378458</v>
      </c>
      <c r="O827" s="18" t="str">
        <f t="shared" si="90"/>
        <v/>
      </c>
      <c r="P827">
        <f t="shared" si="91"/>
        <v>365850.66666666669</v>
      </c>
      <c r="Q827">
        <f t="shared" si="92"/>
        <v>32351.102752971703</v>
      </c>
      <c r="R827" s="105">
        <f t="shared" si="93"/>
        <v>8.8427070661722729E-2</v>
      </c>
      <c r="S827">
        <f>+PROMEDIO!AI159</f>
        <v>365850.66666666669</v>
      </c>
      <c r="T827" t="b">
        <f t="shared" si="94"/>
        <v>1</v>
      </c>
    </row>
    <row r="828" spans="1:20" x14ac:dyDescent="0.2">
      <c r="A828">
        <v>153</v>
      </c>
      <c r="B828">
        <v>381061</v>
      </c>
      <c r="C828">
        <v>550000</v>
      </c>
      <c r="D828">
        <v>408123</v>
      </c>
      <c r="E828">
        <v>469342</v>
      </c>
      <c r="F828">
        <v>503479</v>
      </c>
      <c r="G828">
        <f t="shared" si="82"/>
        <v>462401</v>
      </c>
      <c r="H828">
        <f t="shared" si="83"/>
        <v>68868.463845943304</v>
      </c>
      <c r="I828">
        <f t="shared" si="84"/>
        <v>531269.46384594333</v>
      </c>
      <c r="J828">
        <f t="shared" si="85"/>
        <v>393532.53615405667</v>
      </c>
      <c r="K828" s="18" t="str">
        <f t="shared" si="86"/>
        <v/>
      </c>
      <c r="L828" s="18" t="str">
        <f t="shared" si="87"/>
        <v/>
      </c>
      <c r="M828" s="18">
        <f t="shared" si="88"/>
        <v>408123</v>
      </c>
      <c r="N828" s="18">
        <f t="shared" si="89"/>
        <v>469342</v>
      </c>
      <c r="O828" s="18">
        <f t="shared" si="90"/>
        <v>503479</v>
      </c>
      <c r="P828">
        <f t="shared" si="91"/>
        <v>460314.66666666669</v>
      </c>
      <c r="Q828">
        <f t="shared" si="92"/>
        <v>48314.710434124856</v>
      </c>
      <c r="R828" s="105">
        <f t="shared" si="93"/>
        <v>0.10496018035660719</v>
      </c>
      <c r="S828">
        <f>+PROMEDIO!AI160</f>
        <v>460314.66666666669</v>
      </c>
      <c r="T828" t="b">
        <f t="shared" si="94"/>
        <v>1</v>
      </c>
    </row>
    <row r="829" spans="1:20" x14ac:dyDescent="0.2">
      <c r="A829">
        <v>154</v>
      </c>
      <c r="B829">
        <v>706162</v>
      </c>
      <c r="C829">
        <v>1500000</v>
      </c>
      <c r="D829">
        <v>756312</v>
      </c>
      <c r="E829">
        <v>869759</v>
      </c>
      <c r="F829">
        <v>933020</v>
      </c>
      <c r="G829">
        <f t="shared" si="82"/>
        <v>953050.6</v>
      </c>
      <c r="H829">
        <f t="shared" si="83"/>
        <v>318650.4429885514</v>
      </c>
      <c r="I829">
        <f t="shared" si="84"/>
        <v>1271701.0429885513</v>
      </c>
      <c r="J829">
        <f t="shared" si="85"/>
        <v>634400.15701144864</v>
      </c>
      <c r="K829" s="18">
        <f t="shared" si="86"/>
        <v>706162</v>
      </c>
      <c r="L829" s="18" t="str">
        <f t="shared" si="87"/>
        <v/>
      </c>
      <c r="M829" s="18">
        <f t="shared" si="88"/>
        <v>756312</v>
      </c>
      <c r="N829" s="18">
        <f t="shared" si="89"/>
        <v>869759</v>
      </c>
      <c r="O829" s="18">
        <f t="shared" si="90"/>
        <v>933020</v>
      </c>
      <c r="P829">
        <f t="shared" si="91"/>
        <v>816313.25</v>
      </c>
      <c r="Q829">
        <f t="shared" si="92"/>
        <v>103618.46934266432</v>
      </c>
      <c r="R829" s="105">
        <f t="shared" si="93"/>
        <v>0.12693469001350194</v>
      </c>
      <c r="S829">
        <f>+PROMEDIO!AI161</f>
        <v>816313.25</v>
      </c>
      <c r="T829" t="b">
        <f t="shared" si="94"/>
        <v>1</v>
      </c>
    </row>
    <row r="830" spans="1:20" x14ac:dyDescent="0.2">
      <c r="A830">
        <v>155</v>
      </c>
      <c r="B830">
        <v>1053207</v>
      </c>
      <c r="C830">
        <v>3500000</v>
      </c>
      <c r="D830">
        <v>1128004</v>
      </c>
      <c r="E830">
        <v>1297204</v>
      </c>
      <c r="F830">
        <v>1391556</v>
      </c>
      <c r="G830">
        <f t="shared" si="82"/>
        <v>1673994.2</v>
      </c>
      <c r="H830">
        <f t="shared" si="83"/>
        <v>1029504.9076435722</v>
      </c>
      <c r="I830">
        <f t="shared" si="84"/>
        <v>2703499.1076435721</v>
      </c>
      <c r="J830">
        <f t="shared" si="85"/>
        <v>644489.29235642776</v>
      </c>
      <c r="K830" s="18">
        <f t="shared" si="86"/>
        <v>1053207</v>
      </c>
      <c r="L830" s="18" t="str">
        <f t="shared" si="87"/>
        <v/>
      </c>
      <c r="M830" s="18">
        <f t="shared" si="88"/>
        <v>1128004</v>
      </c>
      <c r="N830" s="18">
        <f t="shared" si="89"/>
        <v>1297204</v>
      </c>
      <c r="O830" s="18">
        <f t="shared" si="90"/>
        <v>1391556</v>
      </c>
      <c r="P830">
        <f t="shared" si="91"/>
        <v>1217492.75</v>
      </c>
      <c r="Q830">
        <f t="shared" si="92"/>
        <v>154542.27297274792</v>
      </c>
      <c r="R830" s="105">
        <f t="shared" si="93"/>
        <v>0.1269348609860288</v>
      </c>
      <c r="S830">
        <f>+PROMEDIO!AI162</f>
        <v>1217492.75</v>
      </c>
      <c r="T830" t="b">
        <f t="shared" si="94"/>
        <v>1</v>
      </c>
    </row>
    <row r="831" spans="1:20" x14ac:dyDescent="0.2">
      <c r="A831">
        <v>157</v>
      </c>
      <c r="B831">
        <v>66021</v>
      </c>
      <c r="C831">
        <v>150000</v>
      </c>
      <c r="D831">
        <v>70710</v>
      </c>
      <c r="E831">
        <v>81316</v>
      </c>
      <c r="F831">
        <v>87231</v>
      </c>
      <c r="G831">
        <f t="shared" si="82"/>
        <v>91055.6</v>
      </c>
      <c r="H831">
        <f t="shared" si="83"/>
        <v>34002.221623005746</v>
      </c>
      <c r="I831">
        <f t="shared" si="84"/>
        <v>125057.82162300576</v>
      </c>
      <c r="J831">
        <f t="shared" si="85"/>
        <v>57053.37837699426</v>
      </c>
      <c r="K831" s="18">
        <f t="shared" si="86"/>
        <v>66021</v>
      </c>
      <c r="L831" s="18" t="str">
        <f t="shared" si="87"/>
        <v/>
      </c>
      <c r="M831" s="18">
        <f t="shared" si="88"/>
        <v>70710</v>
      </c>
      <c r="N831" s="18">
        <f t="shared" si="89"/>
        <v>81316</v>
      </c>
      <c r="O831" s="18">
        <f t="shared" si="90"/>
        <v>87231</v>
      </c>
      <c r="P831">
        <f t="shared" si="91"/>
        <v>76319.5</v>
      </c>
      <c r="Q831">
        <f t="shared" si="92"/>
        <v>9687.645689227078</v>
      </c>
      <c r="R831" s="105">
        <f t="shared" si="93"/>
        <v>0.12693539251733932</v>
      </c>
      <c r="S831">
        <f>+PROMEDIO!AI163</f>
        <v>76319.5</v>
      </c>
      <c r="T831" t="b">
        <f t="shared" si="94"/>
        <v>1</v>
      </c>
    </row>
    <row r="832" spans="1:20" x14ac:dyDescent="0.2">
      <c r="A832">
        <v>158</v>
      </c>
      <c r="B832">
        <v>66215</v>
      </c>
      <c r="C832">
        <v>150000</v>
      </c>
      <c r="D832">
        <v>70918</v>
      </c>
      <c r="E832">
        <v>81555</v>
      </c>
      <c r="F832">
        <v>87487</v>
      </c>
      <c r="G832">
        <f t="shared" si="82"/>
        <v>91235</v>
      </c>
      <c r="H832">
        <f t="shared" si="83"/>
        <v>33911.119186780023</v>
      </c>
      <c r="I832">
        <f t="shared" si="84"/>
        <v>125146.11918678002</v>
      </c>
      <c r="J832">
        <f t="shared" si="85"/>
        <v>57323.880813219977</v>
      </c>
      <c r="K832" s="18">
        <f t="shared" si="86"/>
        <v>66215</v>
      </c>
      <c r="L832" s="18" t="str">
        <f t="shared" si="87"/>
        <v/>
      </c>
      <c r="M832" s="18">
        <f t="shared" si="88"/>
        <v>70918</v>
      </c>
      <c r="N832" s="18">
        <f t="shared" si="89"/>
        <v>81555</v>
      </c>
      <c r="O832" s="18">
        <f t="shared" si="90"/>
        <v>87487</v>
      </c>
      <c r="P832">
        <f t="shared" si="91"/>
        <v>76543.75</v>
      </c>
      <c r="Q832">
        <f t="shared" si="92"/>
        <v>9715.9574369521961</v>
      </c>
      <c r="R832" s="105">
        <f t="shared" si="93"/>
        <v>0.12693338694474984</v>
      </c>
      <c r="S832">
        <f>+PROMEDIO!AI164</f>
        <v>76543.75</v>
      </c>
      <c r="T832" t="b">
        <f t="shared" si="94"/>
        <v>1</v>
      </c>
    </row>
    <row r="833" spans="1:20" x14ac:dyDescent="0.2">
      <c r="A833">
        <v>159</v>
      </c>
      <c r="B833">
        <v>64757</v>
      </c>
      <c r="C833">
        <v>200000</v>
      </c>
      <c r="D833">
        <v>69356</v>
      </c>
      <c r="E833">
        <v>79759</v>
      </c>
      <c r="F833">
        <v>85560</v>
      </c>
      <c r="G833">
        <f t="shared" si="82"/>
        <v>99886.399999999994</v>
      </c>
      <c r="H833">
        <f t="shared" si="83"/>
        <v>56566.93146441655</v>
      </c>
      <c r="I833">
        <f t="shared" si="84"/>
        <v>156453.33146441655</v>
      </c>
      <c r="J833">
        <f t="shared" si="85"/>
        <v>43319.468535583444</v>
      </c>
      <c r="K833" s="18">
        <f t="shared" si="86"/>
        <v>64757</v>
      </c>
      <c r="L833" s="18" t="str">
        <f t="shared" si="87"/>
        <v/>
      </c>
      <c r="M833" s="18">
        <f t="shared" si="88"/>
        <v>69356</v>
      </c>
      <c r="N833" s="18">
        <f t="shared" si="89"/>
        <v>79759</v>
      </c>
      <c r="O833" s="18">
        <f t="shared" si="90"/>
        <v>85560</v>
      </c>
      <c r="P833">
        <f t="shared" si="91"/>
        <v>74858</v>
      </c>
      <c r="Q833">
        <f t="shared" si="92"/>
        <v>9501.8385940125645</v>
      </c>
      <c r="R833" s="105">
        <f t="shared" si="93"/>
        <v>0.12693150490278346</v>
      </c>
      <c r="S833">
        <f>+PROMEDIO!AI165</f>
        <v>74858</v>
      </c>
      <c r="T833" t="b">
        <f t="shared" si="94"/>
        <v>1</v>
      </c>
    </row>
    <row r="834" spans="1:20" x14ac:dyDescent="0.2">
      <c r="A834">
        <v>160</v>
      </c>
      <c r="B834">
        <v>72691</v>
      </c>
      <c r="C834">
        <v>200000</v>
      </c>
      <c r="D834">
        <v>77854</v>
      </c>
      <c r="E834">
        <v>89532</v>
      </c>
      <c r="F834">
        <v>96044</v>
      </c>
      <c r="G834">
        <f t="shared" si="82"/>
        <v>107224.2</v>
      </c>
      <c r="H834">
        <f t="shared" si="83"/>
        <v>52679.47994428192</v>
      </c>
      <c r="I834">
        <f t="shared" si="84"/>
        <v>159903.67994428193</v>
      </c>
      <c r="J834">
        <f t="shared" si="85"/>
        <v>54544.720055718077</v>
      </c>
      <c r="K834" s="18">
        <f t="shared" si="86"/>
        <v>72691</v>
      </c>
      <c r="L834" s="18" t="str">
        <f t="shared" si="87"/>
        <v/>
      </c>
      <c r="M834" s="18">
        <f t="shared" si="88"/>
        <v>77854</v>
      </c>
      <c r="N834" s="18">
        <f t="shared" si="89"/>
        <v>89532</v>
      </c>
      <c r="O834" s="18">
        <f t="shared" si="90"/>
        <v>96044</v>
      </c>
      <c r="P834">
        <f t="shared" si="91"/>
        <v>84030.25</v>
      </c>
      <c r="Q834">
        <f t="shared" si="92"/>
        <v>10666.522344075724</v>
      </c>
      <c r="R834" s="105">
        <f t="shared" si="93"/>
        <v>0.12693669653577996</v>
      </c>
      <c r="S834">
        <f>+PROMEDIO!AI166</f>
        <v>84030.25</v>
      </c>
      <c r="T834" t="b">
        <f t="shared" si="94"/>
        <v>1</v>
      </c>
    </row>
    <row r="835" spans="1:20" x14ac:dyDescent="0.2">
      <c r="A835">
        <v>161</v>
      </c>
      <c r="B835">
        <v>112226</v>
      </c>
      <c r="C835">
        <v>250000</v>
      </c>
      <c r="D835">
        <v>120197</v>
      </c>
      <c r="E835">
        <v>138227</v>
      </c>
      <c r="F835">
        <v>148280</v>
      </c>
      <c r="G835">
        <f t="shared" si="82"/>
        <v>153786</v>
      </c>
      <c r="H835">
        <f t="shared" si="83"/>
        <v>55643.927867288447</v>
      </c>
      <c r="I835">
        <f t="shared" si="84"/>
        <v>209429.92786728844</v>
      </c>
      <c r="J835">
        <f t="shared" si="85"/>
        <v>98142.072132711561</v>
      </c>
      <c r="K835" s="18">
        <f t="shared" si="86"/>
        <v>112226</v>
      </c>
      <c r="L835" s="18" t="str">
        <f t="shared" si="87"/>
        <v/>
      </c>
      <c r="M835" s="18">
        <f t="shared" si="88"/>
        <v>120197</v>
      </c>
      <c r="N835" s="18">
        <f t="shared" si="89"/>
        <v>138227</v>
      </c>
      <c r="O835" s="18">
        <f t="shared" si="90"/>
        <v>148280</v>
      </c>
      <c r="P835">
        <f t="shared" si="91"/>
        <v>129732.5</v>
      </c>
      <c r="Q835">
        <f t="shared" si="92"/>
        <v>16467.843301416247</v>
      </c>
      <c r="R835" s="105">
        <f t="shared" si="93"/>
        <v>0.12693691481638175</v>
      </c>
      <c r="S835">
        <f>+PROMEDIO!AI167</f>
        <v>129732.5</v>
      </c>
      <c r="T835" t="b">
        <f t="shared" si="94"/>
        <v>1</v>
      </c>
    </row>
    <row r="836" spans="1:20" x14ac:dyDescent="0.2">
      <c r="A836">
        <v>162</v>
      </c>
      <c r="B836">
        <v>128192</v>
      </c>
      <c r="C836">
        <v>250000</v>
      </c>
      <c r="D836">
        <v>137296</v>
      </c>
      <c r="E836">
        <v>157891</v>
      </c>
      <c r="F836">
        <v>169375</v>
      </c>
      <c r="G836">
        <f t="shared" si="82"/>
        <v>168550.8</v>
      </c>
      <c r="H836">
        <f t="shared" si="83"/>
        <v>48357.983009013071</v>
      </c>
      <c r="I836">
        <f t="shared" si="84"/>
        <v>216908.78300901304</v>
      </c>
      <c r="J836">
        <f t="shared" si="85"/>
        <v>120192.81699098692</v>
      </c>
      <c r="K836" s="18">
        <f t="shared" si="86"/>
        <v>128192</v>
      </c>
      <c r="L836" s="18" t="str">
        <f t="shared" si="87"/>
        <v/>
      </c>
      <c r="M836" s="18">
        <f t="shared" si="88"/>
        <v>137296</v>
      </c>
      <c r="N836" s="18">
        <f t="shared" si="89"/>
        <v>157891</v>
      </c>
      <c r="O836" s="18">
        <f t="shared" si="90"/>
        <v>169375</v>
      </c>
      <c r="P836">
        <f t="shared" si="91"/>
        <v>148188.5</v>
      </c>
      <c r="Q836">
        <f t="shared" si="92"/>
        <v>18810.572000872275</v>
      </c>
      <c r="R836" s="105">
        <f t="shared" si="93"/>
        <v>0.12693678659863805</v>
      </c>
      <c r="S836">
        <f>+PROMEDIO!AI168</f>
        <v>148188.5</v>
      </c>
      <c r="T836" t="b">
        <f t="shared" si="94"/>
        <v>1</v>
      </c>
    </row>
    <row r="837" spans="1:20" x14ac:dyDescent="0.2">
      <c r="A837">
        <v>163</v>
      </c>
      <c r="B837">
        <v>971513</v>
      </c>
      <c r="C837">
        <v>450000</v>
      </c>
      <c r="D837">
        <v>1039518</v>
      </c>
      <c r="E837">
        <v>1195446</v>
      </c>
      <c r="F837">
        <v>1282397</v>
      </c>
      <c r="G837">
        <f t="shared" si="82"/>
        <v>987774.8</v>
      </c>
      <c r="H837">
        <f t="shared" si="83"/>
        <v>324835.7694446533</v>
      </c>
      <c r="I837">
        <f t="shared" si="84"/>
        <v>1312610.5694446533</v>
      </c>
      <c r="J837">
        <f t="shared" si="85"/>
        <v>662939.03055534675</v>
      </c>
      <c r="K837" s="18">
        <f t="shared" si="86"/>
        <v>971513</v>
      </c>
      <c r="L837" s="18" t="str">
        <f t="shared" si="87"/>
        <v/>
      </c>
      <c r="M837" s="18">
        <f t="shared" si="88"/>
        <v>1039518</v>
      </c>
      <c r="N837" s="18">
        <f t="shared" si="89"/>
        <v>1195446</v>
      </c>
      <c r="O837" s="18">
        <f t="shared" si="90"/>
        <v>1282397</v>
      </c>
      <c r="P837">
        <f t="shared" si="91"/>
        <v>1122218.5</v>
      </c>
      <c r="Q837">
        <f t="shared" si="92"/>
        <v>142092.62125928051</v>
      </c>
      <c r="R837" s="105">
        <f t="shared" si="93"/>
        <v>0.12661760723003632</v>
      </c>
      <c r="S837">
        <f>+PROMEDIO!AI169</f>
        <v>1122218.5</v>
      </c>
      <c r="T837" t="b">
        <f t="shared" si="94"/>
        <v>1</v>
      </c>
    </row>
    <row r="838" spans="1:20" x14ac:dyDescent="0.2">
      <c r="A838">
        <v>164</v>
      </c>
      <c r="B838">
        <v>9750</v>
      </c>
      <c r="C838">
        <v>80000</v>
      </c>
      <c r="D838">
        <v>10442</v>
      </c>
      <c r="E838">
        <v>12008</v>
      </c>
      <c r="F838">
        <v>12882</v>
      </c>
      <c r="G838">
        <f t="shared" si="82"/>
        <v>25016.400000000001</v>
      </c>
      <c r="H838">
        <f t="shared" si="83"/>
        <v>30761.723404256791</v>
      </c>
      <c r="I838">
        <f t="shared" si="84"/>
        <v>55778.123404256796</v>
      </c>
      <c r="J838">
        <f t="shared" si="85"/>
        <v>-5745.3234042567892</v>
      </c>
      <c r="K838" s="18">
        <f t="shared" si="86"/>
        <v>9750</v>
      </c>
      <c r="L838" s="18" t="str">
        <f t="shared" si="87"/>
        <v/>
      </c>
      <c r="M838" s="18">
        <f t="shared" si="88"/>
        <v>10442</v>
      </c>
      <c r="N838" s="18">
        <f t="shared" si="89"/>
        <v>12008</v>
      </c>
      <c r="O838" s="18">
        <f t="shared" si="90"/>
        <v>12882</v>
      </c>
      <c r="P838">
        <f t="shared" si="91"/>
        <v>11270.5</v>
      </c>
      <c r="Q838">
        <f t="shared" si="92"/>
        <v>1430.5210006614141</v>
      </c>
      <c r="R838" s="105">
        <f t="shared" si="93"/>
        <v>0.12692613465786026</v>
      </c>
      <c r="S838">
        <f>+PROMEDIO!AI170</f>
        <v>11270.5</v>
      </c>
      <c r="T838" t="b">
        <f t="shared" si="94"/>
        <v>1</v>
      </c>
    </row>
    <row r="839" spans="1:20" x14ac:dyDescent="0.2">
      <c r="A839">
        <v>165</v>
      </c>
      <c r="B839">
        <v>24110</v>
      </c>
      <c r="C839">
        <v>120000</v>
      </c>
      <c r="D839">
        <v>25823</v>
      </c>
      <c r="E839">
        <v>29696</v>
      </c>
      <c r="F839">
        <v>31856</v>
      </c>
      <c r="G839">
        <f t="shared" si="82"/>
        <v>46297</v>
      </c>
      <c r="H839">
        <f t="shared" si="83"/>
        <v>41314.995873169348</v>
      </c>
      <c r="I839">
        <f t="shared" si="84"/>
        <v>87611.995873169348</v>
      </c>
      <c r="J839">
        <f t="shared" si="85"/>
        <v>4982.0041268306522</v>
      </c>
      <c r="K839" s="18">
        <f t="shared" si="86"/>
        <v>24110</v>
      </c>
      <c r="L839" s="18" t="str">
        <f t="shared" si="87"/>
        <v/>
      </c>
      <c r="M839" s="18">
        <f t="shared" si="88"/>
        <v>25823</v>
      </c>
      <c r="N839" s="18">
        <f t="shared" si="89"/>
        <v>29696</v>
      </c>
      <c r="O839" s="18">
        <f t="shared" si="90"/>
        <v>31856</v>
      </c>
      <c r="P839">
        <f t="shared" si="91"/>
        <v>27871.25</v>
      </c>
      <c r="Q839">
        <f t="shared" si="92"/>
        <v>3537.9030865754366</v>
      </c>
      <c r="R839" s="105">
        <f t="shared" si="93"/>
        <v>0.12693736687717402</v>
      </c>
      <c r="S839">
        <f>+PROMEDIO!AI171</f>
        <v>27871.25</v>
      </c>
      <c r="T839" t="b">
        <f t="shared" si="94"/>
        <v>1</v>
      </c>
    </row>
    <row r="840" spans="1:20" x14ac:dyDescent="0.2">
      <c r="A840">
        <v>166</v>
      </c>
      <c r="B840">
        <v>46771</v>
      </c>
      <c r="C840">
        <v>150000</v>
      </c>
      <c r="D840">
        <v>50093</v>
      </c>
      <c r="E840">
        <v>57607</v>
      </c>
      <c r="F840">
        <v>61797</v>
      </c>
      <c r="G840">
        <f t="shared" si="82"/>
        <v>73253.600000000006</v>
      </c>
      <c r="H840">
        <f t="shared" si="83"/>
        <v>43312.29959030114</v>
      </c>
      <c r="I840">
        <f t="shared" si="84"/>
        <v>116565.89959030115</v>
      </c>
      <c r="J840">
        <f t="shared" si="85"/>
        <v>29941.300409698866</v>
      </c>
      <c r="K840" s="18">
        <f t="shared" si="86"/>
        <v>46771</v>
      </c>
      <c r="L840" s="18" t="str">
        <f t="shared" si="87"/>
        <v/>
      </c>
      <c r="M840" s="18">
        <f t="shared" si="88"/>
        <v>50093</v>
      </c>
      <c r="N840" s="18">
        <f t="shared" si="89"/>
        <v>57607</v>
      </c>
      <c r="O840" s="18">
        <f t="shared" si="90"/>
        <v>61797</v>
      </c>
      <c r="P840">
        <f t="shared" si="91"/>
        <v>54067</v>
      </c>
      <c r="Q840">
        <f t="shared" si="92"/>
        <v>6863.1574852007197</v>
      </c>
      <c r="R840" s="105">
        <f t="shared" si="93"/>
        <v>0.12693801182238185</v>
      </c>
      <c r="S840">
        <f>+PROMEDIO!AI172</f>
        <v>54067</v>
      </c>
      <c r="T840" t="b">
        <f t="shared" si="94"/>
        <v>1</v>
      </c>
    </row>
    <row r="841" spans="1:20" x14ac:dyDescent="0.2">
      <c r="A841">
        <v>167</v>
      </c>
      <c r="B841">
        <v>27020</v>
      </c>
      <c r="C841">
        <v>100000</v>
      </c>
      <c r="D841">
        <v>28939</v>
      </c>
      <c r="E841">
        <v>33279</v>
      </c>
      <c r="F841">
        <v>35700</v>
      </c>
      <c r="G841">
        <f t="shared" si="82"/>
        <v>44987.6</v>
      </c>
      <c r="H841">
        <f t="shared" si="83"/>
        <v>30943.92991040408</v>
      </c>
      <c r="I841">
        <f t="shared" si="84"/>
        <v>75931.529910404075</v>
      </c>
      <c r="J841">
        <f t="shared" si="85"/>
        <v>14043.670089595918</v>
      </c>
      <c r="K841" s="18">
        <f t="shared" si="86"/>
        <v>27020</v>
      </c>
      <c r="L841" s="18" t="str">
        <f t="shared" si="87"/>
        <v/>
      </c>
      <c r="M841" s="18">
        <f t="shared" si="88"/>
        <v>28939</v>
      </c>
      <c r="N841" s="18">
        <f t="shared" si="89"/>
        <v>33279</v>
      </c>
      <c r="O841" s="18">
        <f t="shared" si="90"/>
        <v>35700</v>
      </c>
      <c r="P841">
        <f t="shared" si="91"/>
        <v>31234.5</v>
      </c>
      <c r="Q841">
        <f t="shared" si="92"/>
        <v>3964.5092592484466</v>
      </c>
      <c r="R841" s="105">
        <f t="shared" si="93"/>
        <v>0.12692725221304796</v>
      </c>
      <c r="S841">
        <f>+PROMEDIO!AI173</f>
        <v>31234.5</v>
      </c>
      <c r="T841" t="b">
        <f t="shared" si="94"/>
        <v>1</v>
      </c>
    </row>
    <row r="842" spans="1:20" x14ac:dyDescent="0.2">
      <c r="A842">
        <v>168</v>
      </c>
      <c r="B842">
        <v>23105</v>
      </c>
      <c r="C842">
        <v>90000</v>
      </c>
      <c r="D842">
        <v>24746</v>
      </c>
      <c r="E842">
        <v>28458</v>
      </c>
      <c r="F842">
        <v>30527</v>
      </c>
      <c r="G842">
        <f t="shared" si="82"/>
        <v>39367.199999999997</v>
      </c>
      <c r="H842">
        <f t="shared" si="83"/>
        <v>28456.452936021386</v>
      </c>
      <c r="I842">
        <f t="shared" si="84"/>
        <v>67823.65293602139</v>
      </c>
      <c r="J842">
        <f t="shared" si="85"/>
        <v>10910.747063978612</v>
      </c>
      <c r="K842" s="18">
        <f t="shared" si="86"/>
        <v>23105</v>
      </c>
      <c r="L842" s="18" t="str">
        <f t="shared" si="87"/>
        <v/>
      </c>
      <c r="M842" s="18">
        <f t="shared" si="88"/>
        <v>24746</v>
      </c>
      <c r="N842" s="18">
        <f t="shared" si="89"/>
        <v>28458</v>
      </c>
      <c r="O842" s="18">
        <f t="shared" si="90"/>
        <v>30527</v>
      </c>
      <c r="P842">
        <f t="shared" si="91"/>
        <v>26709</v>
      </c>
      <c r="Q842">
        <f t="shared" si="92"/>
        <v>3390.0988186187142</v>
      </c>
      <c r="R842" s="105">
        <f t="shared" si="93"/>
        <v>0.12692720875430433</v>
      </c>
      <c r="S842">
        <f>+PROMEDIO!AI174</f>
        <v>26709</v>
      </c>
      <c r="T842" t="b">
        <f t="shared" si="94"/>
        <v>1</v>
      </c>
    </row>
    <row r="843" spans="1:20" x14ac:dyDescent="0.2">
      <c r="A843">
        <v>169</v>
      </c>
      <c r="B843">
        <v>107071</v>
      </c>
      <c r="C843">
        <v>200000</v>
      </c>
      <c r="D843">
        <v>114675</v>
      </c>
      <c r="E843">
        <v>131877</v>
      </c>
      <c r="F843">
        <v>141469</v>
      </c>
      <c r="G843">
        <f t="shared" si="82"/>
        <v>139018.4</v>
      </c>
      <c r="H843">
        <f t="shared" si="83"/>
        <v>36704.897708616481</v>
      </c>
      <c r="I843">
        <f t="shared" si="84"/>
        <v>175723.29770861648</v>
      </c>
      <c r="J843">
        <f t="shared" si="85"/>
        <v>102313.50229138351</v>
      </c>
      <c r="K843" s="18">
        <f t="shared" si="86"/>
        <v>107071</v>
      </c>
      <c r="L843" s="18" t="str">
        <f t="shared" si="87"/>
        <v/>
      </c>
      <c r="M843" s="18">
        <f t="shared" si="88"/>
        <v>114675</v>
      </c>
      <c r="N843" s="18">
        <f t="shared" si="89"/>
        <v>131877</v>
      </c>
      <c r="O843" s="18">
        <f t="shared" si="90"/>
        <v>141469</v>
      </c>
      <c r="P843">
        <f t="shared" si="91"/>
        <v>123773</v>
      </c>
      <c r="Q843">
        <f t="shared" si="92"/>
        <v>15711.499397999331</v>
      </c>
      <c r="R843" s="105">
        <f t="shared" si="93"/>
        <v>0.12693801877630284</v>
      </c>
      <c r="S843">
        <f>+PROMEDIO!AI175</f>
        <v>123773</v>
      </c>
      <c r="T843" t="b">
        <f t="shared" si="94"/>
        <v>1</v>
      </c>
    </row>
    <row r="844" spans="1:20" x14ac:dyDescent="0.2">
      <c r="A844">
        <v>170</v>
      </c>
      <c r="B844">
        <v>88786</v>
      </c>
      <c r="C844">
        <v>150000</v>
      </c>
      <c r="D844">
        <v>95091</v>
      </c>
      <c r="E844">
        <v>109354</v>
      </c>
      <c r="F844">
        <v>117308</v>
      </c>
      <c r="G844">
        <f t="shared" si="82"/>
        <v>112107.8</v>
      </c>
      <c r="H844">
        <f t="shared" si="83"/>
        <v>23999.594542408435</v>
      </c>
      <c r="I844">
        <f t="shared" si="84"/>
        <v>136107.39454240844</v>
      </c>
      <c r="J844">
        <f t="shared" si="85"/>
        <v>88108.205457591568</v>
      </c>
      <c r="K844" s="18">
        <f t="shared" si="86"/>
        <v>88786</v>
      </c>
      <c r="L844" s="18" t="str">
        <f t="shared" si="87"/>
        <v/>
      </c>
      <c r="M844" s="18">
        <f t="shared" si="88"/>
        <v>95091</v>
      </c>
      <c r="N844" s="18">
        <f t="shared" si="89"/>
        <v>109354</v>
      </c>
      <c r="O844" s="18">
        <f t="shared" si="90"/>
        <v>117308</v>
      </c>
      <c r="P844">
        <f t="shared" si="91"/>
        <v>102634.75</v>
      </c>
      <c r="Q844">
        <f t="shared" si="92"/>
        <v>13027.517373493181</v>
      </c>
      <c r="R844" s="105">
        <f t="shared" si="93"/>
        <v>0.12693086282660776</v>
      </c>
      <c r="S844">
        <f>+PROMEDIO!AI176</f>
        <v>102634.75</v>
      </c>
      <c r="T844" t="b">
        <f t="shared" si="94"/>
        <v>1</v>
      </c>
    </row>
    <row r="845" spans="1:20" x14ac:dyDescent="0.2">
      <c r="A845">
        <v>171</v>
      </c>
      <c r="B845">
        <v>126260</v>
      </c>
      <c r="C845">
        <v>400000</v>
      </c>
      <c r="D845">
        <v>135227</v>
      </c>
      <c r="E845">
        <v>155511</v>
      </c>
      <c r="F845">
        <v>166822</v>
      </c>
      <c r="G845">
        <f t="shared" si="82"/>
        <v>196764</v>
      </c>
      <c r="H845">
        <f t="shared" si="83"/>
        <v>114739.72879303838</v>
      </c>
      <c r="I845">
        <f t="shared" si="84"/>
        <v>311503.7287930384</v>
      </c>
      <c r="J845">
        <f t="shared" si="85"/>
        <v>82024.271206961625</v>
      </c>
      <c r="K845" s="18">
        <f t="shared" si="86"/>
        <v>126260</v>
      </c>
      <c r="L845" s="18" t="str">
        <f t="shared" si="87"/>
        <v/>
      </c>
      <c r="M845" s="18">
        <f t="shared" si="88"/>
        <v>135227</v>
      </c>
      <c r="N845" s="18">
        <f t="shared" si="89"/>
        <v>155511</v>
      </c>
      <c r="O845" s="18">
        <f t="shared" si="90"/>
        <v>166822</v>
      </c>
      <c r="P845">
        <f t="shared" si="91"/>
        <v>145955</v>
      </c>
      <c r="Q845">
        <f t="shared" si="92"/>
        <v>18526.843893838657</v>
      </c>
      <c r="R845" s="105">
        <f t="shared" si="93"/>
        <v>0.12693531495213359</v>
      </c>
      <c r="S845">
        <f>+PROMEDIO!AI177</f>
        <v>145955</v>
      </c>
      <c r="T845" t="b">
        <f t="shared" si="94"/>
        <v>1</v>
      </c>
    </row>
    <row r="846" spans="1:20" x14ac:dyDescent="0.2">
      <c r="A846">
        <v>172</v>
      </c>
      <c r="B846">
        <v>71487</v>
      </c>
      <c r="C846">
        <v>380000</v>
      </c>
      <c r="D846">
        <v>76563</v>
      </c>
      <c r="E846">
        <v>88048</v>
      </c>
      <c r="F846">
        <v>94452</v>
      </c>
      <c r="G846">
        <f t="shared" si="82"/>
        <v>142110</v>
      </c>
      <c r="H846">
        <f t="shared" si="83"/>
        <v>133294.46185607262</v>
      </c>
      <c r="I846">
        <f t="shared" si="84"/>
        <v>275404.46185607265</v>
      </c>
      <c r="J846">
        <f t="shared" si="85"/>
        <v>8815.538143927377</v>
      </c>
      <c r="K846" s="18">
        <f t="shared" si="86"/>
        <v>71487</v>
      </c>
      <c r="L846" s="18" t="str">
        <f t="shared" si="87"/>
        <v/>
      </c>
      <c r="M846" s="18">
        <f t="shared" si="88"/>
        <v>76563</v>
      </c>
      <c r="N846" s="18">
        <f t="shared" si="89"/>
        <v>88048</v>
      </c>
      <c r="O846" s="18">
        <f t="shared" si="90"/>
        <v>94452</v>
      </c>
      <c r="P846">
        <f t="shared" si="91"/>
        <v>82637.5</v>
      </c>
      <c r="Q846">
        <f t="shared" si="92"/>
        <v>10489.504611753599</v>
      </c>
      <c r="R846" s="105">
        <f t="shared" si="93"/>
        <v>0.12693395385573861</v>
      </c>
      <c r="S846">
        <f>+PROMEDIO!AI178</f>
        <v>82637.5</v>
      </c>
      <c r="T846" t="b">
        <f t="shared" si="94"/>
        <v>1</v>
      </c>
    </row>
    <row r="847" spans="1:20" x14ac:dyDescent="0.2">
      <c r="A847">
        <v>173</v>
      </c>
      <c r="B847">
        <v>300449</v>
      </c>
      <c r="C847">
        <v>750000</v>
      </c>
      <c r="D847">
        <v>321787</v>
      </c>
      <c r="E847">
        <v>370055</v>
      </c>
      <c r="F847">
        <v>396971</v>
      </c>
      <c r="G847">
        <f t="shared" si="82"/>
        <v>427852.4</v>
      </c>
      <c r="H847">
        <f t="shared" si="83"/>
        <v>184088.8181742715</v>
      </c>
      <c r="I847">
        <f t="shared" si="84"/>
        <v>611941.21817427152</v>
      </c>
      <c r="J847">
        <f t="shared" si="85"/>
        <v>243763.58182572853</v>
      </c>
      <c r="K847" s="18">
        <f t="shared" si="86"/>
        <v>300449</v>
      </c>
      <c r="L847" s="18" t="str">
        <f t="shared" si="87"/>
        <v/>
      </c>
      <c r="M847" s="18">
        <f t="shared" si="88"/>
        <v>321787</v>
      </c>
      <c r="N847" s="18">
        <f t="shared" si="89"/>
        <v>370055</v>
      </c>
      <c r="O847" s="18">
        <f t="shared" si="90"/>
        <v>396971</v>
      </c>
      <c r="P847">
        <f t="shared" si="91"/>
        <v>347315.5</v>
      </c>
      <c r="Q847">
        <f t="shared" si="92"/>
        <v>44086.757932513021</v>
      </c>
      <c r="R847" s="105">
        <f t="shared" si="93"/>
        <v>0.12693576282231292</v>
      </c>
      <c r="S847">
        <f>+PROMEDIO!AI179</f>
        <v>347315.5</v>
      </c>
      <c r="T847" t="b">
        <f t="shared" si="94"/>
        <v>1</v>
      </c>
    </row>
    <row r="848" spans="1:20" x14ac:dyDescent="0.2">
      <c r="A848">
        <v>174</v>
      </c>
      <c r="B848">
        <v>369478</v>
      </c>
      <c r="C848">
        <v>800000</v>
      </c>
      <c r="D848">
        <v>395717</v>
      </c>
      <c r="E848">
        <v>455075</v>
      </c>
      <c r="F848">
        <v>488175</v>
      </c>
      <c r="G848">
        <f t="shared" si="82"/>
        <v>501689</v>
      </c>
      <c r="H848">
        <f t="shared" si="83"/>
        <v>173244.59531108034</v>
      </c>
      <c r="I848">
        <f t="shared" si="84"/>
        <v>674933.59531108034</v>
      </c>
      <c r="J848">
        <f t="shared" si="85"/>
        <v>328444.40468891966</v>
      </c>
      <c r="K848" s="18">
        <f t="shared" si="86"/>
        <v>369478</v>
      </c>
      <c r="L848" s="18" t="str">
        <f t="shared" si="87"/>
        <v/>
      </c>
      <c r="M848" s="18">
        <f t="shared" si="88"/>
        <v>395717</v>
      </c>
      <c r="N848" s="18">
        <f t="shared" si="89"/>
        <v>455075</v>
      </c>
      <c r="O848" s="18">
        <f t="shared" si="90"/>
        <v>488175</v>
      </c>
      <c r="P848">
        <f t="shared" si="91"/>
        <v>427111.25</v>
      </c>
      <c r="Q848">
        <f t="shared" si="92"/>
        <v>54215.444652946142</v>
      </c>
      <c r="R848" s="105">
        <f t="shared" si="93"/>
        <v>0.12693518293640391</v>
      </c>
      <c r="S848">
        <f>+PROMEDIO!AI180</f>
        <v>427111.25</v>
      </c>
      <c r="T848" t="b">
        <f t="shared" si="94"/>
        <v>1</v>
      </c>
    </row>
    <row r="849" spans="1:20" x14ac:dyDescent="0.2">
      <c r="A849">
        <v>175</v>
      </c>
      <c r="B849">
        <v>1236471</v>
      </c>
      <c r="C849">
        <v>1500000</v>
      </c>
      <c r="D849">
        <v>1323024</v>
      </c>
      <c r="E849">
        <v>1521477</v>
      </c>
      <c r="F849">
        <v>1632141</v>
      </c>
      <c r="G849">
        <f t="shared" si="82"/>
        <v>1442622.6</v>
      </c>
      <c r="H849">
        <f t="shared" si="83"/>
        <v>159866.90845293782</v>
      </c>
      <c r="I849">
        <f t="shared" si="84"/>
        <v>1602489.5084529379</v>
      </c>
      <c r="J849">
        <f t="shared" si="85"/>
        <v>1282755.6915470622</v>
      </c>
      <c r="K849" s="18" t="str">
        <f t="shared" si="86"/>
        <v/>
      </c>
      <c r="L849" s="18">
        <f t="shared" si="87"/>
        <v>1500000</v>
      </c>
      <c r="M849" s="18">
        <f t="shared" si="88"/>
        <v>1323024</v>
      </c>
      <c r="N849" s="18">
        <f t="shared" si="89"/>
        <v>1521477</v>
      </c>
      <c r="O849" s="18" t="str">
        <f t="shared" si="90"/>
        <v/>
      </c>
      <c r="P849">
        <f t="shared" si="91"/>
        <v>1448167</v>
      </c>
      <c r="Q849">
        <f t="shared" si="92"/>
        <v>108907.72800403101</v>
      </c>
      <c r="R849" s="105">
        <f t="shared" si="93"/>
        <v>7.5203845968062399E-2</v>
      </c>
      <c r="S849">
        <f>+PROMEDIO!AI181</f>
        <v>1448167</v>
      </c>
      <c r="T849" t="b">
        <f t="shared" si="94"/>
        <v>1</v>
      </c>
    </row>
    <row r="850" spans="1:20" x14ac:dyDescent="0.2">
      <c r="A850">
        <v>176</v>
      </c>
      <c r="B850">
        <v>54369</v>
      </c>
      <c r="C850">
        <v>350000</v>
      </c>
      <c r="D850">
        <v>58230</v>
      </c>
      <c r="E850">
        <v>66965</v>
      </c>
      <c r="F850">
        <v>71836</v>
      </c>
      <c r="G850">
        <f t="shared" si="82"/>
        <v>120280</v>
      </c>
      <c r="H850">
        <f t="shared" si="83"/>
        <v>128603.1212510023</v>
      </c>
      <c r="I850">
        <f t="shared" si="84"/>
        <v>248883.1212510023</v>
      </c>
      <c r="J850">
        <f t="shared" si="85"/>
        <v>-8323.1212510023033</v>
      </c>
      <c r="K850" s="18">
        <f t="shared" si="86"/>
        <v>54369</v>
      </c>
      <c r="L850" s="18" t="str">
        <f t="shared" si="87"/>
        <v/>
      </c>
      <c r="M850" s="18">
        <f t="shared" si="88"/>
        <v>58230</v>
      </c>
      <c r="N850" s="18">
        <f t="shared" si="89"/>
        <v>66965</v>
      </c>
      <c r="O850" s="18">
        <f t="shared" si="90"/>
        <v>71836</v>
      </c>
      <c r="P850">
        <f t="shared" si="91"/>
        <v>62850</v>
      </c>
      <c r="Q850">
        <f t="shared" si="92"/>
        <v>7978.1614841181718</v>
      </c>
      <c r="R850" s="105">
        <f t="shared" si="93"/>
        <v>0.12693972130657394</v>
      </c>
      <c r="S850">
        <f>+PROMEDIO!AI182</f>
        <v>62850</v>
      </c>
      <c r="T850" t="b">
        <f t="shared" si="94"/>
        <v>1</v>
      </c>
    </row>
    <row r="851" spans="1:20" x14ac:dyDescent="0.2">
      <c r="A851">
        <v>177</v>
      </c>
      <c r="B851">
        <v>62157</v>
      </c>
      <c r="C851">
        <v>450000</v>
      </c>
      <c r="D851">
        <v>66572</v>
      </c>
      <c r="E851">
        <v>76558</v>
      </c>
      <c r="F851">
        <v>82126</v>
      </c>
      <c r="G851">
        <f t="shared" si="82"/>
        <v>147482.6</v>
      </c>
      <c r="H851">
        <f t="shared" si="83"/>
        <v>169296.73989714036</v>
      </c>
      <c r="I851">
        <f t="shared" si="84"/>
        <v>316779.33989714039</v>
      </c>
      <c r="J851">
        <f t="shared" si="85"/>
        <v>-21814.139897140354</v>
      </c>
      <c r="K851" s="18">
        <f t="shared" si="86"/>
        <v>62157</v>
      </c>
      <c r="L851" s="18" t="str">
        <f t="shared" si="87"/>
        <v/>
      </c>
      <c r="M851" s="18">
        <f t="shared" si="88"/>
        <v>66572</v>
      </c>
      <c r="N851" s="18">
        <f t="shared" si="89"/>
        <v>76558</v>
      </c>
      <c r="O851" s="18">
        <f t="shared" si="90"/>
        <v>82126</v>
      </c>
      <c r="P851">
        <f t="shared" si="91"/>
        <v>71853.25</v>
      </c>
      <c r="Q851">
        <f t="shared" si="92"/>
        <v>9120.9087769074122</v>
      </c>
      <c r="R851" s="105">
        <f t="shared" si="93"/>
        <v>0.12693801292088266</v>
      </c>
      <c r="S851">
        <f>+PROMEDIO!AI183</f>
        <v>71853.25</v>
      </c>
      <c r="T851" t="b">
        <f t="shared" si="94"/>
        <v>1</v>
      </c>
    </row>
    <row r="852" spans="1:20" x14ac:dyDescent="0.2">
      <c r="A852">
        <v>178</v>
      </c>
      <c r="B852">
        <v>808122</v>
      </c>
      <c r="C852">
        <v>700000</v>
      </c>
      <c r="D852">
        <v>864690</v>
      </c>
      <c r="E852">
        <v>994394</v>
      </c>
      <c r="F852">
        <v>1066721</v>
      </c>
      <c r="G852">
        <f t="shared" si="82"/>
        <v>886785.4</v>
      </c>
      <c r="H852">
        <f t="shared" si="83"/>
        <v>146220.17114201465</v>
      </c>
      <c r="I852">
        <f t="shared" si="84"/>
        <v>1033005.5711420147</v>
      </c>
      <c r="J852">
        <f t="shared" si="85"/>
        <v>740565.22885798535</v>
      </c>
      <c r="K852" s="18">
        <f t="shared" si="86"/>
        <v>808122</v>
      </c>
      <c r="L852" s="18" t="str">
        <f t="shared" si="87"/>
        <v/>
      </c>
      <c r="M852" s="18">
        <f t="shared" si="88"/>
        <v>864690</v>
      </c>
      <c r="N852" s="18">
        <f t="shared" si="89"/>
        <v>994394</v>
      </c>
      <c r="O852" s="18" t="str">
        <f t="shared" si="90"/>
        <v/>
      </c>
      <c r="P852">
        <f t="shared" si="91"/>
        <v>889068.66666666663</v>
      </c>
      <c r="Q852">
        <f t="shared" si="92"/>
        <v>95498.974011940751</v>
      </c>
      <c r="R852" s="105">
        <f t="shared" si="93"/>
        <v>0.10741462115630449</v>
      </c>
      <c r="S852">
        <f>+PROMEDIO!AI184</f>
        <v>889068.66666666663</v>
      </c>
      <c r="T852" t="b">
        <f t="shared" si="94"/>
        <v>1</v>
      </c>
    </row>
    <row r="853" spans="1:20" x14ac:dyDescent="0.2">
      <c r="A853">
        <v>179</v>
      </c>
      <c r="B853">
        <v>9003</v>
      </c>
      <c r="C853">
        <v>80000</v>
      </c>
      <c r="D853">
        <v>9643</v>
      </c>
      <c r="E853">
        <v>11089</v>
      </c>
      <c r="F853">
        <v>11896</v>
      </c>
      <c r="G853">
        <f t="shared" si="82"/>
        <v>24326.2</v>
      </c>
      <c r="H853">
        <f t="shared" si="83"/>
        <v>31143.627609833766</v>
      </c>
      <c r="I853">
        <f t="shared" si="84"/>
        <v>55469.827609833766</v>
      </c>
      <c r="J853">
        <f t="shared" si="85"/>
        <v>-6817.427609833765</v>
      </c>
      <c r="K853" s="18">
        <f t="shared" si="86"/>
        <v>9003</v>
      </c>
      <c r="L853" s="18" t="str">
        <f t="shared" si="87"/>
        <v/>
      </c>
      <c r="M853" s="18">
        <f t="shared" si="88"/>
        <v>9643</v>
      </c>
      <c r="N853" s="18">
        <f t="shared" si="89"/>
        <v>11089</v>
      </c>
      <c r="O853" s="18">
        <f t="shared" si="90"/>
        <v>11896</v>
      </c>
      <c r="P853">
        <f t="shared" si="91"/>
        <v>10407.75</v>
      </c>
      <c r="Q853">
        <f t="shared" si="92"/>
        <v>1321.2563150274816</v>
      </c>
      <c r="R853" s="105">
        <f t="shared" si="93"/>
        <v>0.12694927482188575</v>
      </c>
      <c r="S853">
        <f>+PROMEDIO!AI185</f>
        <v>10407.75</v>
      </c>
      <c r="T853" t="b">
        <f t="shared" si="94"/>
        <v>1</v>
      </c>
    </row>
    <row r="854" spans="1:20" x14ac:dyDescent="0.2">
      <c r="A854">
        <v>180</v>
      </c>
      <c r="B854">
        <v>10747</v>
      </c>
      <c r="C854">
        <v>70000</v>
      </c>
      <c r="D854">
        <v>11510</v>
      </c>
      <c r="E854">
        <v>13237</v>
      </c>
      <c r="F854">
        <v>14199</v>
      </c>
      <c r="G854">
        <f t="shared" si="82"/>
        <v>23938.6</v>
      </c>
      <c r="H854">
        <f t="shared" si="83"/>
        <v>25785.291491468543</v>
      </c>
      <c r="I854">
        <f t="shared" si="84"/>
        <v>49723.891491468545</v>
      </c>
      <c r="J854">
        <f t="shared" si="85"/>
        <v>-1846.691491468544</v>
      </c>
      <c r="K854" s="18">
        <f t="shared" si="86"/>
        <v>10747</v>
      </c>
      <c r="L854" s="18" t="str">
        <f t="shared" si="87"/>
        <v/>
      </c>
      <c r="M854" s="18">
        <f t="shared" si="88"/>
        <v>11510</v>
      </c>
      <c r="N854" s="18">
        <f t="shared" si="89"/>
        <v>13237</v>
      </c>
      <c r="O854" s="18">
        <f t="shared" si="90"/>
        <v>14199</v>
      </c>
      <c r="P854">
        <f t="shared" si="91"/>
        <v>12423.25</v>
      </c>
      <c r="Q854">
        <f t="shared" si="92"/>
        <v>1576.8446076473949</v>
      </c>
      <c r="R854" s="105">
        <f t="shared" si="93"/>
        <v>0.1269268997764188</v>
      </c>
      <c r="S854">
        <f>+PROMEDIO!AI186</f>
        <v>12423.25</v>
      </c>
      <c r="T854" t="b">
        <f t="shared" si="94"/>
        <v>1</v>
      </c>
    </row>
    <row r="855" spans="1:20" x14ac:dyDescent="0.2">
      <c r="A855">
        <v>181</v>
      </c>
      <c r="B855">
        <v>6129</v>
      </c>
      <c r="C855">
        <v>60000</v>
      </c>
      <c r="D855">
        <v>6565</v>
      </c>
      <c r="E855">
        <v>7549</v>
      </c>
      <c r="F855">
        <v>8099</v>
      </c>
      <c r="G855">
        <f t="shared" si="82"/>
        <v>17668.400000000001</v>
      </c>
      <c r="H855">
        <f t="shared" si="83"/>
        <v>23676.904755478492</v>
      </c>
      <c r="I855">
        <f t="shared" si="84"/>
        <v>41345.304755478493</v>
      </c>
      <c r="J855">
        <f t="shared" si="85"/>
        <v>-6008.5047554784906</v>
      </c>
      <c r="K855" s="18">
        <f t="shared" si="86"/>
        <v>6129</v>
      </c>
      <c r="L855" s="18" t="str">
        <f t="shared" si="87"/>
        <v/>
      </c>
      <c r="M855" s="18">
        <f t="shared" si="88"/>
        <v>6565</v>
      </c>
      <c r="N855" s="18">
        <f t="shared" si="89"/>
        <v>7549</v>
      </c>
      <c r="O855" s="18">
        <f t="shared" si="90"/>
        <v>8099</v>
      </c>
      <c r="P855">
        <f t="shared" si="91"/>
        <v>7085.5</v>
      </c>
      <c r="Q855">
        <f t="shared" si="92"/>
        <v>899.59750259027874</v>
      </c>
      <c r="R855" s="105">
        <f t="shared" si="93"/>
        <v>0.12696316457416962</v>
      </c>
      <c r="S855">
        <f>+PROMEDIO!AI187</f>
        <v>7085.5</v>
      </c>
      <c r="T855" t="b">
        <f t="shared" si="94"/>
        <v>1</v>
      </c>
    </row>
    <row r="856" spans="1:20" x14ac:dyDescent="0.2">
      <c r="A856">
        <v>182</v>
      </c>
      <c r="B856">
        <v>28624</v>
      </c>
      <c r="C856">
        <v>150000</v>
      </c>
      <c r="D856">
        <v>30657</v>
      </c>
      <c r="E856">
        <v>35255</v>
      </c>
      <c r="F856">
        <v>37820</v>
      </c>
      <c r="G856">
        <f t="shared" si="82"/>
        <v>56471.199999999997</v>
      </c>
      <c r="H856">
        <f t="shared" si="83"/>
        <v>52410.567404865978</v>
      </c>
      <c r="I856">
        <f t="shared" si="84"/>
        <v>108881.76740486597</v>
      </c>
      <c r="J856">
        <f t="shared" si="85"/>
        <v>4060.6325951340186</v>
      </c>
      <c r="K856" s="18">
        <f t="shared" si="86"/>
        <v>28624</v>
      </c>
      <c r="L856" s="18" t="str">
        <f t="shared" si="87"/>
        <v/>
      </c>
      <c r="M856" s="18">
        <f t="shared" si="88"/>
        <v>30657</v>
      </c>
      <c r="N856" s="18">
        <f t="shared" si="89"/>
        <v>35255</v>
      </c>
      <c r="O856" s="18">
        <f t="shared" si="90"/>
        <v>37820</v>
      </c>
      <c r="P856">
        <f t="shared" si="91"/>
        <v>33089</v>
      </c>
      <c r="Q856">
        <f t="shared" si="92"/>
        <v>4200.1891227261031</v>
      </c>
      <c r="R856" s="105">
        <f t="shared" si="93"/>
        <v>0.12693611540772168</v>
      </c>
      <c r="S856">
        <f>+PROMEDIO!AI188</f>
        <v>33089</v>
      </c>
      <c r="T856" t="b">
        <f t="shared" si="94"/>
        <v>1</v>
      </c>
    </row>
    <row r="857" spans="1:20" x14ac:dyDescent="0.2">
      <c r="A857">
        <v>183</v>
      </c>
      <c r="B857">
        <v>23648</v>
      </c>
      <c r="C857">
        <v>140000</v>
      </c>
      <c r="D857">
        <v>25327</v>
      </c>
      <c r="E857">
        <v>29126</v>
      </c>
      <c r="F857">
        <v>31244</v>
      </c>
      <c r="G857">
        <f t="shared" si="82"/>
        <v>49869</v>
      </c>
      <c r="H857">
        <f t="shared" si="83"/>
        <v>50474.276715966917</v>
      </c>
      <c r="I857">
        <f t="shared" si="84"/>
        <v>100343.27671596692</v>
      </c>
      <c r="J857">
        <f t="shared" si="85"/>
        <v>-605.27671596691653</v>
      </c>
      <c r="K857" s="18">
        <f t="shared" si="86"/>
        <v>23648</v>
      </c>
      <c r="L857" s="18" t="str">
        <f t="shared" si="87"/>
        <v/>
      </c>
      <c r="M857" s="18">
        <f t="shared" si="88"/>
        <v>25327</v>
      </c>
      <c r="N857" s="18">
        <f t="shared" si="89"/>
        <v>29126</v>
      </c>
      <c r="O857" s="18">
        <f t="shared" si="90"/>
        <v>31244</v>
      </c>
      <c r="P857">
        <f t="shared" si="91"/>
        <v>27336.25</v>
      </c>
      <c r="Q857">
        <f t="shared" si="92"/>
        <v>3469.5815669904637</v>
      </c>
      <c r="R857" s="105">
        <f t="shared" si="93"/>
        <v>0.12692236744214966</v>
      </c>
      <c r="S857">
        <f>+PROMEDIO!AI189</f>
        <v>27336.25</v>
      </c>
      <c r="T857" t="b">
        <f t="shared" si="94"/>
        <v>1</v>
      </c>
    </row>
    <row r="858" spans="1:20" x14ac:dyDescent="0.2">
      <c r="A858">
        <v>184</v>
      </c>
      <c r="B858">
        <v>31889</v>
      </c>
      <c r="C858">
        <v>380000</v>
      </c>
      <c r="D858">
        <v>34155</v>
      </c>
      <c r="E858">
        <v>39278</v>
      </c>
      <c r="F858">
        <v>42135</v>
      </c>
      <c r="G858">
        <f t="shared" si="82"/>
        <v>105491.4</v>
      </c>
      <c r="H858">
        <f t="shared" si="83"/>
        <v>153508.48061687016</v>
      </c>
      <c r="I858">
        <f t="shared" si="84"/>
        <v>258999.88061687016</v>
      </c>
      <c r="J858">
        <f t="shared" si="85"/>
        <v>-48017.080616870167</v>
      </c>
      <c r="K858" s="18">
        <f t="shared" si="86"/>
        <v>31889</v>
      </c>
      <c r="L858" s="18" t="str">
        <f t="shared" si="87"/>
        <v/>
      </c>
      <c r="M858" s="18">
        <f t="shared" si="88"/>
        <v>34155</v>
      </c>
      <c r="N858" s="18">
        <f t="shared" si="89"/>
        <v>39278</v>
      </c>
      <c r="O858" s="18">
        <f t="shared" si="90"/>
        <v>42135</v>
      </c>
      <c r="P858">
        <f t="shared" si="91"/>
        <v>36864.25</v>
      </c>
      <c r="Q858">
        <f t="shared" si="92"/>
        <v>4679.7486666842842</v>
      </c>
      <c r="R858" s="105">
        <f t="shared" si="93"/>
        <v>0.12694544624356346</v>
      </c>
      <c r="S858">
        <f>+PROMEDIO!AI190</f>
        <v>36864.25</v>
      </c>
      <c r="T858" t="b">
        <f t="shared" si="94"/>
        <v>1</v>
      </c>
    </row>
    <row r="859" spans="1:20" x14ac:dyDescent="0.2">
      <c r="A859">
        <v>185</v>
      </c>
      <c r="B859">
        <v>30275</v>
      </c>
      <c r="C859">
        <v>350000</v>
      </c>
      <c r="D859">
        <v>32425</v>
      </c>
      <c r="E859">
        <v>37289</v>
      </c>
      <c r="F859">
        <v>40002</v>
      </c>
      <c r="G859">
        <f t="shared" si="82"/>
        <v>97998.2</v>
      </c>
      <c r="H859">
        <f t="shared" si="83"/>
        <v>140925.82247303013</v>
      </c>
      <c r="I859">
        <f t="shared" si="84"/>
        <v>238924.02247303014</v>
      </c>
      <c r="J859">
        <f t="shared" si="85"/>
        <v>-42927.622473030133</v>
      </c>
      <c r="K859" s="18">
        <f t="shared" si="86"/>
        <v>30275</v>
      </c>
      <c r="L859" s="18" t="str">
        <f t="shared" si="87"/>
        <v/>
      </c>
      <c r="M859" s="18">
        <f t="shared" si="88"/>
        <v>32425</v>
      </c>
      <c r="N859" s="18">
        <f t="shared" si="89"/>
        <v>37289</v>
      </c>
      <c r="O859" s="18">
        <f t="shared" si="90"/>
        <v>40002</v>
      </c>
      <c r="P859">
        <f t="shared" si="91"/>
        <v>34997.75</v>
      </c>
      <c r="Q859">
        <f t="shared" si="92"/>
        <v>4442.8127258153327</v>
      </c>
      <c r="R859" s="105">
        <f t="shared" si="93"/>
        <v>0.12694566724476095</v>
      </c>
      <c r="S859">
        <f>+PROMEDIO!AI191</f>
        <v>34997.75</v>
      </c>
      <c r="T859" t="b">
        <f t="shared" si="94"/>
        <v>1</v>
      </c>
    </row>
    <row r="860" spans="1:20" x14ac:dyDescent="0.2">
      <c r="A860">
        <v>186</v>
      </c>
      <c r="B860">
        <v>11345</v>
      </c>
      <c r="C860">
        <v>20000</v>
      </c>
      <c r="D860">
        <v>12150</v>
      </c>
      <c r="E860">
        <v>13973</v>
      </c>
      <c r="F860">
        <v>14989</v>
      </c>
      <c r="G860">
        <f t="shared" si="82"/>
        <v>14491.4</v>
      </c>
      <c r="H860">
        <f t="shared" si="83"/>
        <v>3400.1104834990306</v>
      </c>
      <c r="I860">
        <f t="shared" si="84"/>
        <v>17891.510483499031</v>
      </c>
      <c r="J860">
        <f t="shared" si="85"/>
        <v>11091.289516500969</v>
      </c>
      <c r="K860" s="18">
        <f t="shared" si="86"/>
        <v>11345</v>
      </c>
      <c r="L860" s="18" t="str">
        <f t="shared" si="87"/>
        <v/>
      </c>
      <c r="M860" s="18">
        <f t="shared" si="88"/>
        <v>12150</v>
      </c>
      <c r="N860" s="18">
        <f t="shared" si="89"/>
        <v>13973</v>
      </c>
      <c r="O860" s="18">
        <f t="shared" si="90"/>
        <v>14989</v>
      </c>
      <c r="P860">
        <f t="shared" si="91"/>
        <v>13114.25</v>
      </c>
      <c r="Q860">
        <f t="shared" si="92"/>
        <v>1664.548262041887</v>
      </c>
      <c r="R860" s="105">
        <f t="shared" si="93"/>
        <v>0.12692668372509958</v>
      </c>
      <c r="S860">
        <f>+PROMEDIO!AI192</f>
        <v>13114.25</v>
      </c>
      <c r="T860" t="b">
        <f t="shared" si="94"/>
        <v>1</v>
      </c>
    </row>
    <row r="861" spans="1:20" x14ac:dyDescent="0.2">
      <c r="A861">
        <v>187</v>
      </c>
      <c r="B861">
        <v>2997</v>
      </c>
      <c r="C861">
        <v>15000</v>
      </c>
      <c r="D861">
        <v>3209</v>
      </c>
      <c r="E861">
        <v>3690</v>
      </c>
      <c r="F861">
        <v>3959</v>
      </c>
      <c r="G861">
        <f t="shared" si="82"/>
        <v>5771</v>
      </c>
      <c r="H861">
        <f t="shared" si="83"/>
        <v>5173.1824344401384</v>
      </c>
      <c r="I861">
        <f t="shared" si="84"/>
        <v>10944.182434440139</v>
      </c>
      <c r="J861">
        <f t="shared" si="85"/>
        <v>597.81756555986158</v>
      </c>
      <c r="K861" s="18">
        <f t="shared" si="86"/>
        <v>2997</v>
      </c>
      <c r="L861" s="18" t="str">
        <f t="shared" si="87"/>
        <v/>
      </c>
      <c r="M861" s="18">
        <f t="shared" si="88"/>
        <v>3209</v>
      </c>
      <c r="N861" s="18">
        <f t="shared" si="89"/>
        <v>3690</v>
      </c>
      <c r="O861" s="18">
        <f t="shared" si="90"/>
        <v>3959</v>
      </c>
      <c r="P861">
        <f t="shared" si="91"/>
        <v>3463.75</v>
      </c>
      <c r="Q861">
        <f t="shared" si="92"/>
        <v>439.39911621819783</v>
      </c>
      <c r="R861" s="105">
        <f t="shared" si="93"/>
        <v>0.12685647527050101</v>
      </c>
      <c r="S861">
        <f>+PROMEDIO!AI193</f>
        <v>3463.75</v>
      </c>
      <c r="T861" t="b">
        <f t="shared" si="94"/>
        <v>1</v>
      </c>
    </row>
    <row r="862" spans="1:20" x14ac:dyDescent="0.2">
      <c r="A862">
        <v>188</v>
      </c>
      <c r="B862">
        <v>1408</v>
      </c>
      <c r="C862">
        <v>8000</v>
      </c>
      <c r="D862">
        <v>1508</v>
      </c>
      <c r="E862">
        <v>1734</v>
      </c>
      <c r="F862">
        <v>1860</v>
      </c>
      <c r="G862">
        <f t="shared" si="82"/>
        <v>2902</v>
      </c>
      <c r="H862">
        <f t="shared" si="83"/>
        <v>2855.4712395679981</v>
      </c>
      <c r="I862">
        <f t="shared" si="84"/>
        <v>5757.4712395679981</v>
      </c>
      <c r="J862">
        <f t="shared" si="85"/>
        <v>46.528760432001945</v>
      </c>
      <c r="K862" s="18">
        <f t="shared" si="86"/>
        <v>1408</v>
      </c>
      <c r="L862" s="18" t="str">
        <f t="shared" si="87"/>
        <v/>
      </c>
      <c r="M862" s="18">
        <f t="shared" si="88"/>
        <v>1508</v>
      </c>
      <c r="N862" s="18">
        <f t="shared" si="89"/>
        <v>1734</v>
      </c>
      <c r="O862" s="18">
        <f t="shared" si="90"/>
        <v>1860</v>
      </c>
      <c r="P862">
        <f t="shared" si="91"/>
        <v>1627.5</v>
      </c>
      <c r="Q862">
        <f t="shared" si="92"/>
        <v>206.44531156378113</v>
      </c>
      <c r="R862" s="105">
        <f t="shared" si="93"/>
        <v>0.1268481177043202</v>
      </c>
      <c r="S862">
        <f>+PROMEDIO!AI194</f>
        <v>1627.5</v>
      </c>
      <c r="T862" t="b">
        <f t="shared" si="94"/>
        <v>1</v>
      </c>
    </row>
    <row r="863" spans="1:20" x14ac:dyDescent="0.2">
      <c r="A863">
        <v>189</v>
      </c>
      <c r="B863">
        <v>8999</v>
      </c>
      <c r="C863">
        <v>30000</v>
      </c>
      <c r="D863">
        <v>9638</v>
      </c>
      <c r="E863">
        <v>11084</v>
      </c>
      <c r="F863">
        <v>11890</v>
      </c>
      <c r="G863">
        <f t="shared" si="82"/>
        <v>14322.2</v>
      </c>
      <c r="H863">
        <f t="shared" si="83"/>
        <v>8838.4548536494767</v>
      </c>
      <c r="I863">
        <f t="shared" si="84"/>
        <v>23160.654853649477</v>
      </c>
      <c r="J863">
        <f t="shared" si="85"/>
        <v>5483.745146350524</v>
      </c>
      <c r="K863" s="18">
        <f t="shared" si="86"/>
        <v>8999</v>
      </c>
      <c r="L863" s="18" t="str">
        <f t="shared" si="87"/>
        <v/>
      </c>
      <c r="M863" s="18">
        <f t="shared" si="88"/>
        <v>9638</v>
      </c>
      <c r="N863" s="18">
        <f t="shared" si="89"/>
        <v>11084</v>
      </c>
      <c r="O863" s="18">
        <f t="shared" si="90"/>
        <v>11890</v>
      </c>
      <c r="P863">
        <f t="shared" si="91"/>
        <v>10402.75</v>
      </c>
      <c r="Q863">
        <f t="shared" si="92"/>
        <v>1320.5265048456997</v>
      </c>
      <c r="R863" s="105">
        <f t="shared" si="93"/>
        <v>0.12694013648753452</v>
      </c>
      <c r="S863">
        <f>+PROMEDIO!AI195</f>
        <v>10402.75</v>
      </c>
      <c r="T863" t="b">
        <f t="shared" si="94"/>
        <v>1</v>
      </c>
    </row>
    <row r="864" spans="1:20" x14ac:dyDescent="0.2">
      <c r="A864">
        <v>190</v>
      </c>
      <c r="B864">
        <v>17842</v>
      </c>
      <c r="C864">
        <v>50000</v>
      </c>
      <c r="D864">
        <v>19110</v>
      </c>
      <c r="E864">
        <v>21976</v>
      </c>
      <c r="F864">
        <v>23575</v>
      </c>
      <c r="G864">
        <f t="shared" si="82"/>
        <v>26500.6</v>
      </c>
      <c r="H864">
        <f t="shared" si="83"/>
        <v>13330.840776185123</v>
      </c>
      <c r="I864">
        <f t="shared" si="84"/>
        <v>39831.440776185118</v>
      </c>
      <c r="J864">
        <f t="shared" si="85"/>
        <v>13169.759223814875</v>
      </c>
      <c r="K864" s="18">
        <f t="shared" si="86"/>
        <v>17842</v>
      </c>
      <c r="L864" s="18" t="str">
        <f t="shared" si="87"/>
        <v/>
      </c>
      <c r="M864" s="18">
        <f t="shared" si="88"/>
        <v>19110</v>
      </c>
      <c r="N864" s="18">
        <f t="shared" si="89"/>
        <v>21976</v>
      </c>
      <c r="O864" s="18">
        <f t="shared" si="90"/>
        <v>23575</v>
      </c>
      <c r="P864">
        <f t="shared" si="91"/>
        <v>20625.75</v>
      </c>
      <c r="Q864">
        <f t="shared" si="92"/>
        <v>2618.3972674137895</v>
      </c>
      <c r="R864" s="105">
        <f t="shared" si="93"/>
        <v>0.12694797849357184</v>
      </c>
      <c r="S864">
        <f>+PROMEDIO!AI196</f>
        <v>20625.75</v>
      </c>
      <c r="T864" t="b">
        <f t="shared" si="94"/>
        <v>1</v>
      </c>
    </row>
    <row r="865" spans="1:20" x14ac:dyDescent="0.2">
      <c r="A865">
        <v>191</v>
      </c>
      <c r="B865">
        <v>113297</v>
      </c>
      <c r="C865">
        <v>200000</v>
      </c>
      <c r="D865">
        <v>121343</v>
      </c>
      <c r="E865">
        <v>139545</v>
      </c>
      <c r="F865">
        <v>149695</v>
      </c>
      <c r="G865">
        <f t="shared" si="82"/>
        <v>144776</v>
      </c>
      <c r="H865">
        <f t="shared" si="83"/>
        <v>34063.481281278342</v>
      </c>
      <c r="I865">
        <f t="shared" si="84"/>
        <v>178839.48128127833</v>
      </c>
      <c r="J865">
        <f t="shared" si="85"/>
        <v>110712.51871872167</v>
      </c>
      <c r="K865" s="18">
        <f t="shared" si="86"/>
        <v>113297</v>
      </c>
      <c r="L865" s="18" t="str">
        <f t="shared" si="87"/>
        <v/>
      </c>
      <c r="M865" s="18">
        <f t="shared" si="88"/>
        <v>121343</v>
      </c>
      <c r="N865" s="18">
        <f t="shared" si="89"/>
        <v>139545</v>
      </c>
      <c r="O865" s="18">
        <f t="shared" si="90"/>
        <v>149695</v>
      </c>
      <c r="P865">
        <f t="shared" si="91"/>
        <v>130970</v>
      </c>
      <c r="Q865">
        <f t="shared" si="92"/>
        <v>16624.984290719396</v>
      </c>
      <c r="R865" s="105">
        <f t="shared" si="93"/>
        <v>0.1269373466497625</v>
      </c>
      <c r="S865">
        <f>+PROMEDIO!AI197</f>
        <v>130970</v>
      </c>
      <c r="T865" t="b">
        <f t="shared" si="94"/>
        <v>1</v>
      </c>
    </row>
    <row r="866" spans="1:20" x14ac:dyDescent="0.2">
      <c r="A866">
        <v>192</v>
      </c>
      <c r="B866">
        <v>78247</v>
      </c>
      <c r="C866">
        <v>250000</v>
      </c>
      <c r="D866">
        <v>83804</v>
      </c>
      <c r="E866">
        <v>96375</v>
      </c>
      <c r="F866">
        <v>103385</v>
      </c>
      <c r="G866">
        <f t="shared" si="82"/>
        <v>122362.2</v>
      </c>
      <c r="H866">
        <f t="shared" si="83"/>
        <v>72041.242234570062</v>
      </c>
      <c r="I866">
        <f t="shared" si="84"/>
        <v>194403.44223457004</v>
      </c>
      <c r="J866">
        <f t="shared" si="85"/>
        <v>50320.957765429936</v>
      </c>
      <c r="K866" s="18">
        <f t="shared" si="86"/>
        <v>78247</v>
      </c>
      <c r="L866" s="18" t="str">
        <f t="shared" si="87"/>
        <v/>
      </c>
      <c r="M866" s="18">
        <f t="shared" si="88"/>
        <v>83804</v>
      </c>
      <c r="N866" s="18">
        <f t="shared" si="89"/>
        <v>96375</v>
      </c>
      <c r="O866" s="18">
        <f t="shared" si="90"/>
        <v>103385</v>
      </c>
      <c r="P866">
        <f t="shared" si="91"/>
        <v>90452.75</v>
      </c>
      <c r="Q866">
        <f t="shared" si="92"/>
        <v>11481.9038019253</v>
      </c>
      <c r="R866" s="105">
        <f t="shared" si="93"/>
        <v>0.1269381395471702</v>
      </c>
      <c r="S866">
        <f>+PROMEDIO!AI198</f>
        <v>90452.75</v>
      </c>
      <c r="T866" t="b">
        <f t="shared" si="94"/>
        <v>1</v>
      </c>
    </row>
    <row r="867" spans="1:20" x14ac:dyDescent="0.2">
      <c r="A867">
        <v>193</v>
      </c>
      <c r="B867">
        <v>185471</v>
      </c>
      <c r="C867">
        <v>400000</v>
      </c>
      <c r="D867">
        <v>198454</v>
      </c>
      <c r="E867">
        <v>228222</v>
      </c>
      <c r="F867">
        <v>244821</v>
      </c>
      <c r="G867">
        <f t="shared" si="82"/>
        <v>251393.6</v>
      </c>
      <c r="H867">
        <f t="shared" si="83"/>
        <v>86331.301793150342</v>
      </c>
      <c r="I867">
        <f t="shared" si="84"/>
        <v>337724.90179315035</v>
      </c>
      <c r="J867">
        <f t="shared" si="85"/>
        <v>165062.29820684966</v>
      </c>
      <c r="K867" s="18">
        <f t="shared" si="86"/>
        <v>185471</v>
      </c>
      <c r="L867" s="18" t="str">
        <f t="shared" si="87"/>
        <v/>
      </c>
      <c r="M867" s="18">
        <f t="shared" si="88"/>
        <v>198454</v>
      </c>
      <c r="N867" s="18">
        <f t="shared" si="89"/>
        <v>228222</v>
      </c>
      <c r="O867" s="18">
        <f t="shared" si="90"/>
        <v>244821</v>
      </c>
      <c r="P867">
        <f t="shared" si="91"/>
        <v>214242</v>
      </c>
      <c r="Q867">
        <f t="shared" si="92"/>
        <v>27126.536982568687</v>
      </c>
      <c r="R867" s="105">
        <f t="shared" si="93"/>
        <v>0.1266163356511267</v>
      </c>
      <c r="S867">
        <f>+PROMEDIO!AI199</f>
        <v>214242</v>
      </c>
      <c r="T867" t="b">
        <f t="shared" si="94"/>
        <v>1</v>
      </c>
    </row>
    <row r="868" spans="1:20" x14ac:dyDescent="0.2">
      <c r="A868">
        <v>194</v>
      </c>
      <c r="B868">
        <v>356810</v>
      </c>
      <c r="C868">
        <v>800000</v>
      </c>
      <c r="D868">
        <v>381787</v>
      </c>
      <c r="E868">
        <v>439055</v>
      </c>
      <c r="F868">
        <v>470989</v>
      </c>
      <c r="G868">
        <f t="shared" si="82"/>
        <v>489728.2</v>
      </c>
      <c r="H868">
        <f t="shared" si="83"/>
        <v>179238.71738466556</v>
      </c>
      <c r="I868">
        <f t="shared" si="84"/>
        <v>668966.91738466558</v>
      </c>
      <c r="J868">
        <f t="shared" si="85"/>
        <v>310489.48261533445</v>
      </c>
      <c r="K868" s="18">
        <f t="shared" si="86"/>
        <v>356810</v>
      </c>
      <c r="L868" s="18" t="str">
        <f t="shared" si="87"/>
        <v/>
      </c>
      <c r="M868" s="18">
        <f t="shared" si="88"/>
        <v>381787</v>
      </c>
      <c r="N868" s="18">
        <f t="shared" si="89"/>
        <v>439055</v>
      </c>
      <c r="O868" s="18">
        <f t="shared" si="90"/>
        <v>470989</v>
      </c>
      <c r="P868">
        <f t="shared" si="91"/>
        <v>412160.25</v>
      </c>
      <c r="Q868">
        <f t="shared" si="92"/>
        <v>52186.632690597442</v>
      </c>
      <c r="R868" s="105">
        <f t="shared" si="93"/>
        <v>0.12661733558876054</v>
      </c>
      <c r="S868">
        <f>+PROMEDIO!AI200</f>
        <v>412160.25</v>
      </c>
      <c r="T868" t="b">
        <f t="shared" si="94"/>
        <v>1</v>
      </c>
    </row>
    <row r="869" spans="1:20" x14ac:dyDescent="0.2">
      <c r="A869">
        <v>195</v>
      </c>
      <c r="B869">
        <v>3187</v>
      </c>
      <c r="C869">
        <v>10000</v>
      </c>
      <c r="D869">
        <v>3414</v>
      </c>
      <c r="E869">
        <v>3926</v>
      </c>
      <c r="F869">
        <v>4212</v>
      </c>
      <c r="G869">
        <f t="shared" ref="G869:G932" si="95">+AVERAGE(B869:F869)</f>
        <v>4947.8</v>
      </c>
      <c r="H869">
        <f t="shared" ref="H869:H932" si="96">+STDEV(B869:F869)</f>
        <v>2853.2070026550823</v>
      </c>
      <c r="I869">
        <f t="shared" ref="I869:I932" si="97">+G869+H869</f>
        <v>7801.007002655082</v>
      </c>
      <c r="J869">
        <f t="shared" ref="J869:J932" si="98">+G869-H869</f>
        <v>2094.5929973449179</v>
      </c>
      <c r="K869" s="18">
        <f t="shared" ref="K869:K932" si="99">+IF(((IF(AND(B869&lt;=$I869,B869&gt;=$J869),B869,""))&lt;=0),"",(IF(AND(B869&lt;=$I869,B869&gt;=$J869),B869,"")))</f>
        <v>3187</v>
      </c>
      <c r="L869" s="18" t="str">
        <f t="shared" ref="L869:L932" si="100">+IF(((IF(AND(C869&lt;=$I869,C869&gt;=$J869),C869,""))&lt;=0),"",(IF(AND(C869&lt;=$I869,C869&gt;=$J869),C869,"")))</f>
        <v/>
      </c>
      <c r="M869" s="18">
        <f t="shared" ref="M869:M932" si="101">+IF(((IF(AND(D869&lt;=$I869,D869&gt;=$J869),D869,""))&lt;=0),"",(IF(AND(D869&lt;=$I869,D869&gt;=$J869),D869,"")))</f>
        <v>3414</v>
      </c>
      <c r="N869" s="18">
        <f t="shared" ref="N869:N932" si="102">+IF(((IF(AND(E869&lt;=$I869,E869&gt;=$J869),E869,""))&lt;=0),"",(IF(AND(E869&lt;=$I869,E869&gt;=$J869),E869,"")))</f>
        <v>3926</v>
      </c>
      <c r="O869" s="18">
        <f t="shared" ref="O869:O932" si="103">+IF(((IF(AND(F869&lt;=$I869,F869&gt;=$J869),F869,""))&lt;=0),"",(IF(AND(F869&lt;=$I869,F869&gt;=$J869),F869,"")))</f>
        <v>4212</v>
      </c>
      <c r="P869">
        <f t="shared" ref="P869:P932" si="104">+AVERAGE(K869:O869)</f>
        <v>3684.75</v>
      </c>
      <c r="Q869">
        <f t="shared" ref="Q869:Q932" si="105">+STDEV(K869:O869)</f>
        <v>468.06507738418878</v>
      </c>
      <c r="R869" s="105">
        <f t="shared" ref="R869:R932" si="106">+Q869/P869</f>
        <v>0.12702763481489621</v>
      </c>
      <c r="S869">
        <f>+PROMEDIO!AI201</f>
        <v>3684.75</v>
      </c>
      <c r="T869" t="b">
        <f t="shared" ref="T869:T932" si="107">+P869=S869</f>
        <v>1</v>
      </c>
    </row>
    <row r="870" spans="1:20" x14ac:dyDescent="0.2">
      <c r="A870">
        <v>196</v>
      </c>
      <c r="B870">
        <v>18622</v>
      </c>
      <c r="C870">
        <v>140000</v>
      </c>
      <c r="D870">
        <v>19944</v>
      </c>
      <c r="E870">
        <v>22936</v>
      </c>
      <c r="F870">
        <v>24604</v>
      </c>
      <c r="G870">
        <f t="shared" si="95"/>
        <v>45221.2</v>
      </c>
      <c r="H870">
        <f t="shared" si="96"/>
        <v>53035.776332585156</v>
      </c>
      <c r="I870">
        <f t="shared" si="97"/>
        <v>98256.976332585153</v>
      </c>
      <c r="J870">
        <f t="shared" si="98"/>
        <v>-7814.5763325851585</v>
      </c>
      <c r="K870" s="18">
        <f t="shared" si="99"/>
        <v>18622</v>
      </c>
      <c r="L870" s="18" t="str">
        <f t="shared" si="100"/>
        <v/>
      </c>
      <c r="M870" s="18">
        <f t="shared" si="101"/>
        <v>19944</v>
      </c>
      <c r="N870" s="18">
        <f t="shared" si="102"/>
        <v>22936</v>
      </c>
      <c r="O870" s="18">
        <f t="shared" si="103"/>
        <v>24604</v>
      </c>
      <c r="P870">
        <f t="shared" si="104"/>
        <v>21526.5</v>
      </c>
      <c r="Q870">
        <f t="shared" si="105"/>
        <v>2732.4057165801714</v>
      </c>
      <c r="R870" s="105">
        <f t="shared" si="106"/>
        <v>0.12693218668061093</v>
      </c>
      <c r="S870">
        <f>+PROMEDIO!AI202</f>
        <v>21526.5</v>
      </c>
      <c r="T870" t="b">
        <f t="shared" si="107"/>
        <v>1</v>
      </c>
    </row>
    <row r="871" spans="1:20" x14ac:dyDescent="0.2">
      <c r="A871">
        <v>197</v>
      </c>
      <c r="B871">
        <v>34831</v>
      </c>
      <c r="C871">
        <v>120000</v>
      </c>
      <c r="D871">
        <v>37305</v>
      </c>
      <c r="E871">
        <v>42901</v>
      </c>
      <c r="F871">
        <v>46021</v>
      </c>
      <c r="G871">
        <f t="shared" si="95"/>
        <v>56211.6</v>
      </c>
      <c r="H871">
        <f t="shared" si="96"/>
        <v>35932.471231464173</v>
      </c>
      <c r="I871">
        <f t="shared" si="97"/>
        <v>92144.071231464171</v>
      </c>
      <c r="J871">
        <f t="shared" si="98"/>
        <v>20279.128768535826</v>
      </c>
      <c r="K871" s="18">
        <f t="shared" si="99"/>
        <v>34831</v>
      </c>
      <c r="L871" s="18" t="str">
        <f t="shared" si="100"/>
        <v/>
      </c>
      <c r="M871" s="18">
        <f t="shared" si="101"/>
        <v>37305</v>
      </c>
      <c r="N871" s="18">
        <f t="shared" si="102"/>
        <v>42901</v>
      </c>
      <c r="O871" s="18">
        <f t="shared" si="103"/>
        <v>46021</v>
      </c>
      <c r="P871">
        <f t="shared" si="104"/>
        <v>40264.5</v>
      </c>
      <c r="Q871">
        <f t="shared" si="105"/>
        <v>5111.0986098880931</v>
      </c>
      <c r="R871" s="105">
        <f t="shared" si="106"/>
        <v>0.12693808714594973</v>
      </c>
      <c r="S871">
        <f>+PROMEDIO!AI203</f>
        <v>40264.5</v>
      </c>
      <c r="T871" t="b">
        <f t="shared" si="107"/>
        <v>1</v>
      </c>
    </row>
    <row r="872" spans="1:20" x14ac:dyDescent="0.2">
      <c r="A872">
        <v>198</v>
      </c>
      <c r="B872">
        <v>54736</v>
      </c>
      <c r="C872">
        <v>350000</v>
      </c>
      <c r="D872">
        <v>58623</v>
      </c>
      <c r="E872">
        <v>67417</v>
      </c>
      <c r="F872">
        <v>72320</v>
      </c>
      <c r="G872">
        <f t="shared" si="95"/>
        <v>120619.2</v>
      </c>
      <c r="H872">
        <f t="shared" si="96"/>
        <v>128416.27921607136</v>
      </c>
      <c r="I872">
        <f t="shared" si="97"/>
        <v>249035.47921607137</v>
      </c>
      <c r="J872">
        <f t="shared" si="98"/>
        <v>-7797.0792160713609</v>
      </c>
      <c r="K872" s="18">
        <f t="shared" si="99"/>
        <v>54736</v>
      </c>
      <c r="L872" s="18" t="str">
        <f t="shared" si="100"/>
        <v/>
      </c>
      <c r="M872" s="18">
        <f t="shared" si="101"/>
        <v>58623</v>
      </c>
      <c r="N872" s="18">
        <f t="shared" si="102"/>
        <v>67417</v>
      </c>
      <c r="O872" s="18">
        <f t="shared" si="103"/>
        <v>72320</v>
      </c>
      <c r="P872">
        <f t="shared" si="104"/>
        <v>63274</v>
      </c>
      <c r="Q872">
        <f t="shared" si="105"/>
        <v>8031.6833021893153</v>
      </c>
      <c r="R872" s="105">
        <f t="shared" si="106"/>
        <v>0.12693497016451175</v>
      </c>
      <c r="S872">
        <f>+PROMEDIO!AI204</f>
        <v>63274</v>
      </c>
      <c r="T872" t="b">
        <f t="shared" si="107"/>
        <v>1</v>
      </c>
    </row>
    <row r="873" spans="1:20" x14ac:dyDescent="0.2">
      <c r="A873">
        <v>199</v>
      </c>
      <c r="B873">
        <v>83831</v>
      </c>
      <c r="C873">
        <v>500000</v>
      </c>
      <c r="D873">
        <v>89785</v>
      </c>
      <c r="E873">
        <v>103252</v>
      </c>
      <c r="F873">
        <v>110762</v>
      </c>
      <c r="G873">
        <f t="shared" si="95"/>
        <v>177526</v>
      </c>
      <c r="H873">
        <f t="shared" si="96"/>
        <v>180582.92800954357</v>
      </c>
      <c r="I873">
        <f t="shared" si="97"/>
        <v>358108.92800954357</v>
      </c>
      <c r="J873">
        <f t="shared" si="98"/>
        <v>-3056.9280095435679</v>
      </c>
      <c r="K873" s="18">
        <f t="shared" si="99"/>
        <v>83831</v>
      </c>
      <c r="L873" s="18" t="str">
        <f t="shared" si="100"/>
        <v/>
      </c>
      <c r="M873" s="18">
        <f t="shared" si="101"/>
        <v>89785</v>
      </c>
      <c r="N873" s="18">
        <f t="shared" si="102"/>
        <v>103252</v>
      </c>
      <c r="O873" s="18">
        <f t="shared" si="103"/>
        <v>110762</v>
      </c>
      <c r="P873">
        <f t="shared" si="104"/>
        <v>96907.5</v>
      </c>
      <c r="Q873">
        <f t="shared" si="105"/>
        <v>12300.741292025183</v>
      </c>
      <c r="R873" s="105">
        <f t="shared" si="106"/>
        <v>0.12693281007171975</v>
      </c>
      <c r="S873">
        <f>+PROMEDIO!AI205</f>
        <v>96907.5</v>
      </c>
      <c r="T873" t="b">
        <f t="shared" si="107"/>
        <v>1</v>
      </c>
    </row>
    <row r="874" spans="1:20" x14ac:dyDescent="0.2">
      <c r="A874">
        <v>200</v>
      </c>
      <c r="B874">
        <v>1148151</v>
      </c>
      <c r="C874">
        <v>900000</v>
      </c>
      <c r="D874">
        <v>1228522</v>
      </c>
      <c r="E874">
        <v>1412800</v>
      </c>
      <c r="F874">
        <v>1515560</v>
      </c>
      <c r="G874">
        <f t="shared" si="95"/>
        <v>1241006.6000000001</v>
      </c>
      <c r="H874">
        <f t="shared" si="96"/>
        <v>239768.67532436352</v>
      </c>
      <c r="I874">
        <f t="shared" si="97"/>
        <v>1480775.2753243637</v>
      </c>
      <c r="J874">
        <f t="shared" si="98"/>
        <v>1001237.9246756366</v>
      </c>
      <c r="K874" s="18">
        <f t="shared" si="99"/>
        <v>1148151</v>
      </c>
      <c r="L874" s="18" t="str">
        <f t="shared" si="100"/>
        <v/>
      </c>
      <c r="M874" s="18">
        <f t="shared" si="101"/>
        <v>1228522</v>
      </c>
      <c r="N874" s="18">
        <f t="shared" si="102"/>
        <v>1412800</v>
      </c>
      <c r="O874" s="18" t="str">
        <f t="shared" si="103"/>
        <v/>
      </c>
      <c r="P874">
        <f t="shared" si="104"/>
        <v>1263157.6666666667</v>
      </c>
      <c r="Q874">
        <f t="shared" si="105"/>
        <v>135681.59548860462</v>
      </c>
      <c r="R874" s="105">
        <f t="shared" si="106"/>
        <v>0.10741461582278429</v>
      </c>
      <c r="S874">
        <f>+PROMEDIO!AI206</f>
        <v>1263157.6666666667</v>
      </c>
      <c r="T874" t="b">
        <f t="shared" si="107"/>
        <v>1</v>
      </c>
    </row>
    <row r="875" spans="1:20" x14ac:dyDescent="0.2">
      <c r="A875">
        <v>201</v>
      </c>
      <c r="B875">
        <v>20321</v>
      </c>
      <c r="C875">
        <v>150000</v>
      </c>
      <c r="D875">
        <v>21763</v>
      </c>
      <c r="E875">
        <v>25028</v>
      </c>
      <c r="F875">
        <v>26848</v>
      </c>
      <c r="G875">
        <f t="shared" si="95"/>
        <v>48792</v>
      </c>
      <c r="H875">
        <f t="shared" si="96"/>
        <v>56635.878155988721</v>
      </c>
      <c r="I875">
        <f t="shared" si="97"/>
        <v>105427.87815598873</v>
      </c>
      <c r="J875">
        <f t="shared" si="98"/>
        <v>-7843.8781559887211</v>
      </c>
      <c r="K875" s="18">
        <f t="shared" si="99"/>
        <v>20321</v>
      </c>
      <c r="L875" s="18" t="str">
        <f t="shared" si="100"/>
        <v/>
      </c>
      <c r="M875" s="18">
        <f t="shared" si="101"/>
        <v>21763</v>
      </c>
      <c r="N875" s="18">
        <f t="shared" si="102"/>
        <v>25028</v>
      </c>
      <c r="O875" s="18">
        <f t="shared" si="103"/>
        <v>26848</v>
      </c>
      <c r="P875">
        <f t="shared" si="104"/>
        <v>23490</v>
      </c>
      <c r="Q875">
        <f t="shared" si="105"/>
        <v>2981.4257215857874</v>
      </c>
      <c r="R875" s="105">
        <f t="shared" si="106"/>
        <v>0.12692318950982492</v>
      </c>
      <c r="S875">
        <f>+PROMEDIO!AI207</f>
        <v>23490</v>
      </c>
      <c r="T875" t="b">
        <f t="shared" si="107"/>
        <v>1</v>
      </c>
    </row>
    <row r="876" spans="1:20" x14ac:dyDescent="0.2">
      <c r="A876">
        <v>202</v>
      </c>
      <c r="B876">
        <v>18215</v>
      </c>
      <c r="C876">
        <v>140000</v>
      </c>
      <c r="D876">
        <v>19508</v>
      </c>
      <c r="E876">
        <v>22434</v>
      </c>
      <c r="F876">
        <v>24066</v>
      </c>
      <c r="G876">
        <f t="shared" si="95"/>
        <v>44844.6</v>
      </c>
      <c r="H876">
        <f t="shared" si="96"/>
        <v>53243.81244614251</v>
      </c>
      <c r="I876">
        <f t="shared" si="97"/>
        <v>98088.412446142509</v>
      </c>
      <c r="J876">
        <f t="shared" si="98"/>
        <v>-8399.2124461425119</v>
      </c>
      <c r="K876" s="18">
        <f t="shared" si="99"/>
        <v>18215</v>
      </c>
      <c r="L876" s="18" t="str">
        <f t="shared" si="100"/>
        <v/>
      </c>
      <c r="M876" s="18">
        <f t="shared" si="101"/>
        <v>19508</v>
      </c>
      <c r="N876" s="18">
        <f t="shared" si="102"/>
        <v>22434</v>
      </c>
      <c r="O876" s="18">
        <f t="shared" si="103"/>
        <v>24066</v>
      </c>
      <c r="P876">
        <f t="shared" si="104"/>
        <v>21055.75</v>
      </c>
      <c r="Q876">
        <f t="shared" si="105"/>
        <v>2672.4875272549602</v>
      </c>
      <c r="R876" s="105">
        <f t="shared" si="106"/>
        <v>0.12692435687424861</v>
      </c>
      <c r="S876">
        <f>+PROMEDIO!AI208</f>
        <v>21055.75</v>
      </c>
      <c r="T876" t="b">
        <f t="shared" si="107"/>
        <v>1</v>
      </c>
    </row>
    <row r="877" spans="1:20" x14ac:dyDescent="0.2">
      <c r="A877">
        <v>203</v>
      </c>
      <c r="B877">
        <v>29213</v>
      </c>
      <c r="C877">
        <v>400000</v>
      </c>
      <c r="D877">
        <v>31288</v>
      </c>
      <c r="E877">
        <v>35981</v>
      </c>
      <c r="F877">
        <v>38598</v>
      </c>
      <c r="G877">
        <f t="shared" si="95"/>
        <v>107016</v>
      </c>
      <c r="H877">
        <f t="shared" si="96"/>
        <v>163825.1010971762</v>
      </c>
      <c r="I877">
        <f t="shared" si="97"/>
        <v>270841.1010971762</v>
      </c>
      <c r="J877">
        <f t="shared" si="98"/>
        <v>-56809.101097176201</v>
      </c>
      <c r="K877" s="18">
        <f t="shared" si="99"/>
        <v>29213</v>
      </c>
      <c r="L877" s="18" t="str">
        <f t="shared" si="100"/>
        <v/>
      </c>
      <c r="M877" s="18">
        <f t="shared" si="101"/>
        <v>31288</v>
      </c>
      <c r="N877" s="18">
        <f t="shared" si="102"/>
        <v>35981</v>
      </c>
      <c r="O877" s="18">
        <f t="shared" si="103"/>
        <v>38598</v>
      </c>
      <c r="P877">
        <f t="shared" si="104"/>
        <v>33770</v>
      </c>
      <c r="Q877">
        <f t="shared" si="105"/>
        <v>4286.5945302380387</v>
      </c>
      <c r="R877" s="105">
        <f t="shared" si="106"/>
        <v>0.12693498756997448</v>
      </c>
      <c r="S877">
        <f>+PROMEDIO!AI209</f>
        <v>33770</v>
      </c>
      <c r="T877" t="b">
        <f t="shared" si="107"/>
        <v>1</v>
      </c>
    </row>
    <row r="878" spans="1:20" x14ac:dyDescent="0.2">
      <c r="A878">
        <v>204</v>
      </c>
      <c r="B878">
        <v>26132</v>
      </c>
      <c r="C878">
        <v>380000</v>
      </c>
      <c r="D878">
        <v>27988</v>
      </c>
      <c r="E878">
        <v>32186</v>
      </c>
      <c r="F878">
        <v>34527</v>
      </c>
      <c r="G878">
        <f t="shared" si="95"/>
        <v>100166.6</v>
      </c>
      <c r="H878">
        <f t="shared" si="96"/>
        <v>156466.86799063883</v>
      </c>
      <c r="I878">
        <f t="shared" si="97"/>
        <v>256633.46799063883</v>
      </c>
      <c r="J878">
        <f t="shared" si="98"/>
        <v>-56300.267990638822</v>
      </c>
      <c r="K878" s="18">
        <f t="shared" si="99"/>
        <v>26132</v>
      </c>
      <c r="L878" s="18" t="str">
        <f t="shared" si="100"/>
        <v/>
      </c>
      <c r="M878" s="18">
        <f t="shared" si="101"/>
        <v>27988</v>
      </c>
      <c r="N878" s="18">
        <f t="shared" si="102"/>
        <v>32186</v>
      </c>
      <c r="O878" s="18">
        <f t="shared" si="103"/>
        <v>34527</v>
      </c>
      <c r="P878">
        <f t="shared" si="104"/>
        <v>30208.25</v>
      </c>
      <c r="Q878">
        <f t="shared" si="105"/>
        <v>3834.4239354388901</v>
      </c>
      <c r="R878" s="105">
        <f t="shared" si="106"/>
        <v>0.1269330045745414</v>
      </c>
      <c r="S878">
        <f>+PROMEDIO!AI210</f>
        <v>30208.25</v>
      </c>
      <c r="T878" t="b">
        <f t="shared" si="107"/>
        <v>1</v>
      </c>
    </row>
    <row r="879" spans="1:20" x14ac:dyDescent="0.2">
      <c r="A879">
        <v>205</v>
      </c>
      <c r="B879">
        <v>52125</v>
      </c>
      <c r="C879">
        <v>150000</v>
      </c>
      <c r="D879">
        <v>55827</v>
      </c>
      <c r="E879">
        <v>64201</v>
      </c>
      <c r="F879">
        <v>68871</v>
      </c>
      <c r="G879">
        <f t="shared" si="95"/>
        <v>78204.800000000003</v>
      </c>
      <c r="H879">
        <f t="shared" si="96"/>
        <v>40677.693152390042</v>
      </c>
      <c r="I879">
        <f t="shared" si="97"/>
        <v>118882.49315239004</v>
      </c>
      <c r="J879">
        <f t="shared" si="98"/>
        <v>37527.106847609961</v>
      </c>
      <c r="K879" s="18">
        <f t="shared" si="99"/>
        <v>52125</v>
      </c>
      <c r="L879" s="18" t="str">
        <f t="shared" si="100"/>
        <v/>
      </c>
      <c r="M879" s="18">
        <f t="shared" si="101"/>
        <v>55827</v>
      </c>
      <c r="N879" s="18">
        <f t="shared" si="102"/>
        <v>64201</v>
      </c>
      <c r="O879" s="18">
        <f t="shared" si="103"/>
        <v>68871</v>
      </c>
      <c r="P879">
        <f t="shared" si="104"/>
        <v>60256</v>
      </c>
      <c r="Q879">
        <f t="shared" si="105"/>
        <v>7648.7570232031821</v>
      </c>
      <c r="R879" s="105">
        <f t="shared" si="106"/>
        <v>0.12693768293951113</v>
      </c>
      <c r="S879">
        <f>+PROMEDIO!AI211</f>
        <v>60256</v>
      </c>
      <c r="T879" t="b">
        <f t="shared" si="107"/>
        <v>1</v>
      </c>
    </row>
    <row r="880" spans="1:20" x14ac:dyDescent="0.2">
      <c r="A880">
        <v>206</v>
      </c>
      <c r="B880">
        <v>663470</v>
      </c>
      <c r="C880">
        <v>500000</v>
      </c>
      <c r="D880">
        <v>710588</v>
      </c>
      <c r="E880">
        <v>817176</v>
      </c>
      <c r="F880">
        <v>876613</v>
      </c>
      <c r="G880">
        <f t="shared" si="95"/>
        <v>713569.4</v>
      </c>
      <c r="H880">
        <f t="shared" si="96"/>
        <v>146157.68052620447</v>
      </c>
      <c r="I880">
        <f t="shared" si="97"/>
        <v>859727.08052620455</v>
      </c>
      <c r="J880">
        <f t="shared" si="98"/>
        <v>567411.7194737955</v>
      </c>
      <c r="K880" s="18">
        <f t="shared" si="99"/>
        <v>663470</v>
      </c>
      <c r="L880" s="18" t="str">
        <f t="shared" si="100"/>
        <v/>
      </c>
      <c r="M880" s="18">
        <f t="shared" si="101"/>
        <v>710588</v>
      </c>
      <c r="N880" s="18">
        <f t="shared" si="102"/>
        <v>817176</v>
      </c>
      <c r="O880" s="18" t="str">
        <f t="shared" si="103"/>
        <v/>
      </c>
      <c r="P880">
        <f t="shared" si="104"/>
        <v>730411.33333333337</v>
      </c>
      <c r="Q880">
        <f t="shared" si="105"/>
        <v>78747.107993457976</v>
      </c>
      <c r="R880" s="105">
        <f t="shared" si="106"/>
        <v>0.10781200181284788</v>
      </c>
      <c r="S880">
        <f>+PROMEDIO!AI212</f>
        <v>730411.33333333337</v>
      </c>
      <c r="T880" t="b">
        <f t="shared" si="107"/>
        <v>1</v>
      </c>
    </row>
    <row r="881" spans="1:20" x14ac:dyDescent="0.2">
      <c r="A881">
        <v>207</v>
      </c>
      <c r="B881">
        <v>555776</v>
      </c>
      <c r="C881">
        <v>200000</v>
      </c>
      <c r="D881">
        <v>595246</v>
      </c>
      <c r="E881">
        <v>684533</v>
      </c>
      <c r="F881">
        <v>734323</v>
      </c>
      <c r="G881">
        <f t="shared" si="95"/>
        <v>553975.6</v>
      </c>
      <c r="H881">
        <f t="shared" si="96"/>
        <v>210104.51692740922</v>
      </c>
      <c r="I881">
        <f t="shared" si="97"/>
        <v>764080.1169274092</v>
      </c>
      <c r="J881">
        <f t="shared" si="98"/>
        <v>343871.08307259076</v>
      </c>
      <c r="K881" s="18">
        <f t="shared" si="99"/>
        <v>555776</v>
      </c>
      <c r="L881" s="18" t="str">
        <f t="shared" si="100"/>
        <v/>
      </c>
      <c r="M881" s="18">
        <f t="shared" si="101"/>
        <v>595246</v>
      </c>
      <c r="N881" s="18">
        <f t="shared" si="102"/>
        <v>684533</v>
      </c>
      <c r="O881" s="18">
        <f t="shared" si="103"/>
        <v>734323</v>
      </c>
      <c r="P881">
        <f t="shared" si="104"/>
        <v>642469.5</v>
      </c>
      <c r="Q881">
        <f t="shared" si="105"/>
        <v>81552.080269808765</v>
      </c>
      <c r="R881" s="105">
        <f t="shared" si="106"/>
        <v>0.1269353335369364</v>
      </c>
      <c r="S881">
        <f>+PROMEDIO!AI213</f>
        <v>642469.5</v>
      </c>
      <c r="T881" t="b">
        <f t="shared" si="107"/>
        <v>1</v>
      </c>
    </row>
    <row r="882" spans="1:20" x14ac:dyDescent="0.2">
      <c r="A882">
        <v>208</v>
      </c>
      <c r="B882">
        <v>481567</v>
      </c>
      <c r="C882">
        <v>500000</v>
      </c>
      <c r="D882">
        <v>515767</v>
      </c>
      <c r="E882">
        <v>593132</v>
      </c>
      <c r="F882">
        <v>636273</v>
      </c>
      <c r="G882">
        <f t="shared" si="95"/>
        <v>545347.80000000005</v>
      </c>
      <c r="H882">
        <f t="shared" si="96"/>
        <v>66238.506374313816</v>
      </c>
      <c r="I882">
        <f t="shared" si="97"/>
        <v>611586.30637431389</v>
      </c>
      <c r="J882">
        <f t="shared" si="98"/>
        <v>479109.2936256862</v>
      </c>
      <c r="K882" s="18">
        <f t="shared" si="99"/>
        <v>481567</v>
      </c>
      <c r="L882" s="18">
        <f t="shared" si="100"/>
        <v>500000</v>
      </c>
      <c r="M882" s="18">
        <f t="shared" si="101"/>
        <v>515767</v>
      </c>
      <c r="N882" s="18">
        <f t="shared" si="102"/>
        <v>593132</v>
      </c>
      <c r="O882" s="18" t="str">
        <f t="shared" si="103"/>
        <v/>
      </c>
      <c r="P882">
        <f t="shared" si="104"/>
        <v>522616.5</v>
      </c>
      <c r="Q882">
        <f t="shared" si="105"/>
        <v>49043.9221956537</v>
      </c>
      <c r="R882" s="105">
        <f t="shared" si="106"/>
        <v>9.3843042069383001E-2</v>
      </c>
      <c r="S882">
        <f>+PROMEDIO!AI214</f>
        <v>522616.5</v>
      </c>
      <c r="T882" t="b">
        <f t="shared" si="107"/>
        <v>1</v>
      </c>
    </row>
    <row r="883" spans="1:20" x14ac:dyDescent="0.2">
      <c r="A883">
        <v>209</v>
      </c>
      <c r="B883">
        <v>555295</v>
      </c>
      <c r="C883">
        <v>550000</v>
      </c>
      <c r="D883">
        <v>594730</v>
      </c>
      <c r="E883">
        <v>683940</v>
      </c>
      <c r="F883">
        <v>733686</v>
      </c>
      <c r="G883">
        <f t="shared" si="95"/>
        <v>623530.19999999995</v>
      </c>
      <c r="H883">
        <f t="shared" si="96"/>
        <v>81663.683116793181</v>
      </c>
      <c r="I883">
        <f t="shared" si="97"/>
        <v>705193.88311679312</v>
      </c>
      <c r="J883">
        <f t="shared" si="98"/>
        <v>541866.51688320679</v>
      </c>
      <c r="K883" s="18">
        <f t="shared" si="99"/>
        <v>555295</v>
      </c>
      <c r="L883" s="18">
        <f t="shared" si="100"/>
        <v>550000</v>
      </c>
      <c r="M883" s="18">
        <f t="shared" si="101"/>
        <v>594730</v>
      </c>
      <c r="N883" s="18">
        <f t="shared" si="102"/>
        <v>683940</v>
      </c>
      <c r="O883" s="18" t="str">
        <f t="shared" si="103"/>
        <v/>
      </c>
      <c r="P883">
        <f t="shared" si="104"/>
        <v>595991.25</v>
      </c>
      <c r="Q883">
        <f t="shared" si="105"/>
        <v>61935.324381567581</v>
      </c>
      <c r="R883" s="105">
        <f t="shared" si="106"/>
        <v>0.1039198551682891</v>
      </c>
      <c r="S883">
        <f>+PROMEDIO!AI215</f>
        <v>595991.25</v>
      </c>
      <c r="T883" t="b">
        <f t="shared" si="107"/>
        <v>1</v>
      </c>
    </row>
    <row r="884" spans="1:20" x14ac:dyDescent="0.2">
      <c r="A884">
        <v>210</v>
      </c>
      <c r="B884">
        <v>584315</v>
      </c>
      <c r="C884">
        <v>600000</v>
      </c>
      <c r="D884">
        <v>625812</v>
      </c>
      <c r="E884">
        <v>719684</v>
      </c>
      <c r="F884">
        <v>772030</v>
      </c>
      <c r="G884">
        <f t="shared" si="95"/>
        <v>660368.19999999995</v>
      </c>
      <c r="H884">
        <f t="shared" si="96"/>
        <v>81561.727343160237</v>
      </c>
      <c r="I884">
        <f t="shared" si="97"/>
        <v>741929.92734316015</v>
      </c>
      <c r="J884">
        <f t="shared" si="98"/>
        <v>578806.47265683976</v>
      </c>
      <c r="K884" s="18">
        <f t="shared" si="99"/>
        <v>584315</v>
      </c>
      <c r="L884" s="18">
        <f t="shared" si="100"/>
        <v>600000</v>
      </c>
      <c r="M884" s="18">
        <f t="shared" si="101"/>
        <v>625812</v>
      </c>
      <c r="N884" s="18">
        <f t="shared" si="102"/>
        <v>719684</v>
      </c>
      <c r="O884" s="18" t="str">
        <f t="shared" si="103"/>
        <v/>
      </c>
      <c r="P884">
        <f t="shared" si="104"/>
        <v>632452.75</v>
      </c>
      <c r="Q884">
        <f t="shared" si="105"/>
        <v>60618.518883121302</v>
      </c>
      <c r="R884" s="105">
        <f t="shared" si="106"/>
        <v>9.5846715637051619E-2</v>
      </c>
      <c r="S884">
        <f>+PROMEDIO!AI216</f>
        <v>632452.75</v>
      </c>
      <c r="T884" t="b">
        <f t="shared" si="107"/>
        <v>1</v>
      </c>
    </row>
    <row r="885" spans="1:20" x14ac:dyDescent="0.2">
      <c r="A885">
        <v>211</v>
      </c>
      <c r="B885">
        <v>670563</v>
      </c>
      <c r="C885">
        <v>650000</v>
      </c>
      <c r="D885">
        <v>718185</v>
      </c>
      <c r="E885">
        <v>825913</v>
      </c>
      <c r="F885">
        <v>885985</v>
      </c>
      <c r="G885">
        <f t="shared" si="95"/>
        <v>750129.2</v>
      </c>
      <c r="H885">
        <f t="shared" si="96"/>
        <v>101952.25785238869</v>
      </c>
      <c r="I885">
        <f t="shared" si="97"/>
        <v>852081.45785238862</v>
      </c>
      <c r="J885">
        <f t="shared" si="98"/>
        <v>648176.94214761129</v>
      </c>
      <c r="K885" s="18">
        <f t="shared" si="99"/>
        <v>670563</v>
      </c>
      <c r="L885" s="18">
        <f t="shared" si="100"/>
        <v>650000</v>
      </c>
      <c r="M885" s="18">
        <f t="shared" si="101"/>
        <v>718185</v>
      </c>
      <c r="N885" s="18">
        <f t="shared" si="102"/>
        <v>825913</v>
      </c>
      <c r="O885" s="18" t="str">
        <f t="shared" si="103"/>
        <v/>
      </c>
      <c r="P885">
        <f t="shared" si="104"/>
        <v>716165.25</v>
      </c>
      <c r="Q885">
        <f t="shared" si="105"/>
        <v>78540.973452820574</v>
      </c>
      <c r="R885" s="105">
        <f t="shared" si="106"/>
        <v>0.10966878587423863</v>
      </c>
      <c r="S885">
        <f>+PROMEDIO!AI217</f>
        <v>716165.25</v>
      </c>
      <c r="T885" t="b">
        <f t="shared" si="107"/>
        <v>1</v>
      </c>
    </row>
    <row r="886" spans="1:20" x14ac:dyDescent="0.2">
      <c r="A886">
        <v>212</v>
      </c>
      <c r="B886">
        <v>734702</v>
      </c>
      <c r="C886">
        <v>700000</v>
      </c>
      <c r="D886">
        <v>786879</v>
      </c>
      <c r="E886">
        <v>904911</v>
      </c>
      <c r="F886">
        <v>970729</v>
      </c>
      <c r="G886">
        <f t="shared" si="95"/>
        <v>819444.2</v>
      </c>
      <c r="H886">
        <f t="shared" si="96"/>
        <v>114782.74504340778</v>
      </c>
      <c r="I886">
        <f t="shared" si="97"/>
        <v>934226.94504340773</v>
      </c>
      <c r="J886">
        <f t="shared" si="98"/>
        <v>704661.45495659218</v>
      </c>
      <c r="K886" s="18">
        <f t="shared" si="99"/>
        <v>734702</v>
      </c>
      <c r="L886" s="18" t="str">
        <f t="shared" si="100"/>
        <v/>
      </c>
      <c r="M886" s="18">
        <f t="shared" si="101"/>
        <v>786879</v>
      </c>
      <c r="N886" s="18">
        <f t="shared" si="102"/>
        <v>904911</v>
      </c>
      <c r="O886" s="18" t="str">
        <f t="shared" si="103"/>
        <v/>
      </c>
      <c r="P886">
        <f t="shared" si="104"/>
        <v>808830.66666666663</v>
      </c>
      <c r="Q886">
        <f t="shared" si="105"/>
        <v>87201.964842160145</v>
      </c>
      <c r="R886" s="105">
        <f t="shared" si="106"/>
        <v>0.10781238698766797</v>
      </c>
      <c r="S886">
        <f>+PROMEDIO!AI218</f>
        <v>808830.66666666663</v>
      </c>
      <c r="T886" t="b">
        <f t="shared" si="107"/>
        <v>1</v>
      </c>
    </row>
    <row r="887" spans="1:20" x14ac:dyDescent="0.2">
      <c r="A887">
        <v>213</v>
      </c>
      <c r="B887">
        <v>694978</v>
      </c>
      <c r="C887">
        <v>800000</v>
      </c>
      <c r="D887">
        <v>744333</v>
      </c>
      <c r="E887">
        <v>855983</v>
      </c>
      <c r="F887">
        <v>918243</v>
      </c>
      <c r="G887">
        <f t="shared" si="95"/>
        <v>802707.4</v>
      </c>
      <c r="H887">
        <f t="shared" si="96"/>
        <v>88327.924006511093</v>
      </c>
      <c r="I887">
        <f t="shared" si="97"/>
        <v>891035.32400651113</v>
      </c>
      <c r="J887">
        <f t="shared" si="98"/>
        <v>714379.47599348892</v>
      </c>
      <c r="K887" s="18" t="str">
        <f t="shared" si="99"/>
        <v/>
      </c>
      <c r="L887" s="18">
        <f t="shared" si="100"/>
        <v>800000</v>
      </c>
      <c r="M887" s="18">
        <f t="shared" si="101"/>
        <v>744333</v>
      </c>
      <c r="N887" s="18">
        <f t="shared" si="102"/>
        <v>855983</v>
      </c>
      <c r="O887" s="18" t="str">
        <f t="shared" si="103"/>
        <v/>
      </c>
      <c r="P887">
        <f t="shared" si="104"/>
        <v>800105.33333333337</v>
      </c>
      <c r="Q887">
        <f t="shared" si="105"/>
        <v>55825.074530477192</v>
      </c>
      <c r="R887" s="105">
        <f t="shared" si="106"/>
        <v>6.9772156495824536E-2</v>
      </c>
      <c r="S887">
        <f>+PROMEDIO!AI219</f>
        <v>800105.33333333337</v>
      </c>
      <c r="T887" t="b">
        <f t="shared" si="107"/>
        <v>1</v>
      </c>
    </row>
    <row r="888" spans="1:20" x14ac:dyDescent="0.2">
      <c r="A888">
        <v>214</v>
      </c>
      <c r="B888">
        <v>923054</v>
      </c>
      <c r="C888">
        <v>850000</v>
      </c>
      <c r="D888">
        <v>988607</v>
      </c>
      <c r="E888">
        <v>1136898</v>
      </c>
      <c r="F888">
        <v>1219590</v>
      </c>
      <c r="G888">
        <f t="shared" si="95"/>
        <v>1023629.8</v>
      </c>
      <c r="H888">
        <f t="shared" si="96"/>
        <v>152249.36833103758</v>
      </c>
      <c r="I888">
        <f t="shared" si="97"/>
        <v>1175879.1683310377</v>
      </c>
      <c r="J888">
        <f t="shared" si="98"/>
        <v>871380.43166896247</v>
      </c>
      <c r="K888" s="18">
        <f t="shared" si="99"/>
        <v>923054</v>
      </c>
      <c r="L888" s="18" t="str">
        <f t="shared" si="100"/>
        <v/>
      </c>
      <c r="M888" s="18">
        <f t="shared" si="101"/>
        <v>988607</v>
      </c>
      <c r="N888" s="18">
        <f t="shared" si="102"/>
        <v>1136898</v>
      </c>
      <c r="O888" s="18" t="str">
        <f t="shared" si="103"/>
        <v/>
      </c>
      <c r="P888">
        <f t="shared" si="104"/>
        <v>1016186.3333333334</v>
      </c>
      <c r="Q888">
        <f t="shared" si="105"/>
        <v>109557.19421531993</v>
      </c>
      <c r="R888" s="105">
        <f t="shared" si="106"/>
        <v>0.10781211144214686</v>
      </c>
      <c r="S888">
        <f>+PROMEDIO!AI220</f>
        <v>1016186.3333333334</v>
      </c>
      <c r="T888" t="b">
        <f t="shared" si="107"/>
        <v>1</v>
      </c>
    </row>
    <row r="889" spans="1:20" x14ac:dyDescent="0.2">
      <c r="A889">
        <v>215</v>
      </c>
      <c r="B889">
        <v>1065952</v>
      </c>
      <c r="C889">
        <v>850000</v>
      </c>
      <c r="D889">
        <v>1141653</v>
      </c>
      <c r="E889">
        <v>1312901</v>
      </c>
      <c r="F889">
        <v>1408395</v>
      </c>
      <c r="G889">
        <f t="shared" si="95"/>
        <v>1155780.2</v>
      </c>
      <c r="H889">
        <f t="shared" si="96"/>
        <v>218100.54847409244</v>
      </c>
      <c r="I889">
        <f t="shared" si="97"/>
        <v>1373880.7484740925</v>
      </c>
      <c r="J889">
        <f t="shared" si="98"/>
        <v>937679.65152590745</v>
      </c>
      <c r="K889" s="18">
        <f t="shared" si="99"/>
        <v>1065952</v>
      </c>
      <c r="L889" s="18" t="str">
        <f t="shared" si="100"/>
        <v/>
      </c>
      <c r="M889" s="18">
        <f t="shared" si="101"/>
        <v>1141653</v>
      </c>
      <c r="N889" s="18">
        <f t="shared" si="102"/>
        <v>1312901</v>
      </c>
      <c r="O889" s="18" t="str">
        <f t="shared" si="103"/>
        <v/>
      </c>
      <c r="P889">
        <f t="shared" si="104"/>
        <v>1173502</v>
      </c>
      <c r="Q889">
        <f t="shared" si="105"/>
        <v>126517.67169451072</v>
      </c>
      <c r="R889" s="105">
        <f t="shared" si="106"/>
        <v>0.1078120631192028</v>
      </c>
      <c r="S889">
        <f>+PROMEDIO!AI221</f>
        <v>1173502</v>
      </c>
      <c r="T889" t="b">
        <f t="shared" si="107"/>
        <v>1</v>
      </c>
    </row>
    <row r="890" spans="1:20" x14ac:dyDescent="0.2">
      <c r="A890">
        <v>216</v>
      </c>
      <c r="B890">
        <v>972149</v>
      </c>
      <c r="C890">
        <v>950000</v>
      </c>
      <c r="D890">
        <v>1041189</v>
      </c>
      <c r="E890">
        <v>1197367</v>
      </c>
      <c r="F890">
        <v>1284458</v>
      </c>
      <c r="G890">
        <f t="shared" si="95"/>
        <v>1089032.6000000001</v>
      </c>
      <c r="H890">
        <f t="shared" si="96"/>
        <v>145952.28592009118</v>
      </c>
      <c r="I890">
        <f t="shared" si="97"/>
        <v>1234984.8859200913</v>
      </c>
      <c r="J890">
        <f t="shared" si="98"/>
        <v>943080.31407990889</v>
      </c>
      <c r="K890" s="18">
        <f t="shared" si="99"/>
        <v>972149</v>
      </c>
      <c r="L890" s="18">
        <f t="shared" si="100"/>
        <v>950000</v>
      </c>
      <c r="M890" s="18">
        <f t="shared" si="101"/>
        <v>1041189</v>
      </c>
      <c r="N890" s="18">
        <f t="shared" si="102"/>
        <v>1197367</v>
      </c>
      <c r="O890" s="18" t="str">
        <f t="shared" si="103"/>
        <v/>
      </c>
      <c r="P890">
        <f t="shared" si="104"/>
        <v>1040176.25</v>
      </c>
      <c r="Q890">
        <f t="shared" si="105"/>
        <v>111757.80413428257</v>
      </c>
      <c r="R890" s="105">
        <f t="shared" si="106"/>
        <v>0.10744121886486312</v>
      </c>
      <c r="S890">
        <f>+PROMEDIO!AI222</f>
        <v>1040176.25</v>
      </c>
      <c r="T890" t="b">
        <f t="shared" si="107"/>
        <v>1</v>
      </c>
    </row>
    <row r="891" spans="1:20" x14ac:dyDescent="0.2">
      <c r="A891">
        <v>217</v>
      </c>
      <c r="B891">
        <v>406269</v>
      </c>
      <c r="C891">
        <v>960000</v>
      </c>
      <c r="D891">
        <v>434708</v>
      </c>
      <c r="E891">
        <v>499914</v>
      </c>
      <c r="F891">
        <v>536275</v>
      </c>
      <c r="G891">
        <f t="shared" si="95"/>
        <v>567433.19999999995</v>
      </c>
      <c r="H891">
        <f t="shared" si="96"/>
        <v>225404.21820298751</v>
      </c>
      <c r="I891">
        <f t="shared" si="97"/>
        <v>792837.41820298741</v>
      </c>
      <c r="J891">
        <f t="shared" si="98"/>
        <v>342028.98179701244</v>
      </c>
      <c r="K891" s="18">
        <f t="shared" si="99"/>
        <v>406269</v>
      </c>
      <c r="L891" s="18" t="str">
        <f t="shared" si="100"/>
        <v/>
      </c>
      <c r="M891" s="18">
        <f t="shared" si="101"/>
        <v>434708</v>
      </c>
      <c r="N891" s="18">
        <f t="shared" si="102"/>
        <v>499914</v>
      </c>
      <c r="O891" s="18">
        <f t="shared" si="103"/>
        <v>536275</v>
      </c>
      <c r="P891">
        <f t="shared" si="104"/>
        <v>469291.5</v>
      </c>
      <c r="Q891">
        <f t="shared" si="105"/>
        <v>59420.481196862303</v>
      </c>
      <c r="R891" s="105">
        <f t="shared" si="106"/>
        <v>0.12661742477087759</v>
      </c>
      <c r="S891">
        <f>+PROMEDIO!AI223</f>
        <v>469291.5</v>
      </c>
      <c r="T891" t="b">
        <f t="shared" si="107"/>
        <v>1</v>
      </c>
    </row>
    <row r="892" spans="1:20" x14ac:dyDescent="0.2">
      <c r="A892">
        <v>218</v>
      </c>
      <c r="B892">
        <v>433314</v>
      </c>
      <c r="C892">
        <v>450000</v>
      </c>
      <c r="D892">
        <v>464087</v>
      </c>
      <c r="E892">
        <v>533700</v>
      </c>
      <c r="F892">
        <v>572518</v>
      </c>
      <c r="G892">
        <f t="shared" si="95"/>
        <v>490723.8</v>
      </c>
      <c r="H892">
        <f t="shared" si="96"/>
        <v>59584.136011190196</v>
      </c>
      <c r="I892">
        <f t="shared" si="97"/>
        <v>550307.93601119018</v>
      </c>
      <c r="J892">
        <f t="shared" si="98"/>
        <v>431139.6639888098</v>
      </c>
      <c r="K892" s="18">
        <f t="shared" si="99"/>
        <v>433314</v>
      </c>
      <c r="L892" s="18">
        <f t="shared" si="100"/>
        <v>450000</v>
      </c>
      <c r="M892" s="18">
        <f t="shared" si="101"/>
        <v>464087</v>
      </c>
      <c r="N892" s="18">
        <f t="shared" si="102"/>
        <v>533700</v>
      </c>
      <c r="O892" s="18" t="str">
        <f t="shared" si="103"/>
        <v/>
      </c>
      <c r="P892">
        <f t="shared" si="104"/>
        <v>470275.25</v>
      </c>
      <c r="Q892">
        <f t="shared" si="105"/>
        <v>44114.295168913217</v>
      </c>
      <c r="R892" s="105">
        <f t="shared" si="106"/>
        <v>9.3805266530427062E-2</v>
      </c>
      <c r="S892">
        <f>+PROMEDIO!AI224</f>
        <v>470275.25</v>
      </c>
      <c r="T892" t="b">
        <f t="shared" si="107"/>
        <v>1</v>
      </c>
    </row>
    <row r="893" spans="1:20" x14ac:dyDescent="0.2">
      <c r="A893">
        <v>219</v>
      </c>
      <c r="B893">
        <v>52914</v>
      </c>
      <c r="C893">
        <v>100000</v>
      </c>
      <c r="D893">
        <v>56671</v>
      </c>
      <c r="E893">
        <v>65172</v>
      </c>
      <c r="F893">
        <v>69912</v>
      </c>
      <c r="G893">
        <f t="shared" si="95"/>
        <v>68933.8</v>
      </c>
      <c r="H893">
        <f t="shared" si="96"/>
        <v>18622.748540427641</v>
      </c>
      <c r="I893">
        <f t="shared" si="97"/>
        <v>87556.548540427641</v>
      </c>
      <c r="J893">
        <f t="shared" si="98"/>
        <v>50311.051459572365</v>
      </c>
      <c r="K893" s="18">
        <f t="shared" si="99"/>
        <v>52914</v>
      </c>
      <c r="L893" s="18" t="str">
        <f t="shared" si="100"/>
        <v/>
      </c>
      <c r="M893" s="18">
        <f t="shared" si="101"/>
        <v>56671</v>
      </c>
      <c r="N893" s="18">
        <f t="shared" si="102"/>
        <v>65172</v>
      </c>
      <c r="O893" s="18">
        <f t="shared" si="103"/>
        <v>69912</v>
      </c>
      <c r="P893">
        <f t="shared" si="104"/>
        <v>61167.25</v>
      </c>
      <c r="Q893">
        <f t="shared" si="105"/>
        <v>7764.0426486463866</v>
      </c>
      <c r="R893" s="105">
        <f t="shared" si="106"/>
        <v>0.12693136684494377</v>
      </c>
      <c r="S893">
        <f>+PROMEDIO!AI225</f>
        <v>61167.25</v>
      </c>
      <c r="T893" t="b">
        <f t="shared" si="107"/>
        <v>1</v>
      </c>
    </row>
    <row r="894" spans="1:20" x14ac:dyDescent="0.2">
      <c r="A894">
        <v>220</v>
      </c>
      <c r="B894">
        <v>61789</v>
      </c>
      <c r="C894">
        <v>1600000</v>
      </c>
      <c r="D894">
        <v>66114</v>
      </c>
      <c r="E894">
        <v>76031</v>
      </c>
      <c r="F894">
        <v>81562</v>
      </c>
      <c r="G894">
        <f t="shared" si="95"/>
        <v>377099.2</v>
      </c>
      <c r="H894">
        <f t="shared" si="96"/>
        <v>683667.13046606246</v>
      </c>
      <c r="I894">
        <f t="shared" si="97"/>
        <v>1060766.3304660625</v>
      </c>
      <c r="J894">
        <f t="shared" si="98"/>
        <v>-306567.93046606245</v>
      </c>
      <c r="K894" s="18">
        <f t="shared" si="99"/>
        <v>61789</v>
      </c>
      <c r="L894" s="18" t="str">
        <f t="shared" si="100"/>
        <v/>
      </c>
      <c r="M894" s="18">
        <f t="shared" si="101"/>
        <v>66114</v>
      </c>
      <c r="N894" s="18">
        <f t="shared" si="102"/>
        <v>76031</v>
      </c>
      <c r="O894" s="18">
        <f t="shared" si="103"/>
        <v>81562</v>
      </c>
      <c r="P894">
        <f t="shared" si="104"/>
        <v>71374</v>
      </c>
      <c r="Q894">
        <f t="shared" si="105"/>
        <v>9037.3819586574227</v>
      </c>
      <c r="R894" s="105">
        <f t="shared" si="106"/>
        <v>0.12662008516627096</v>
      </c>
      <c r="S894">
        <f>+PROMEDIO!AI226</f>
        <v>71374</v>
      </c>
      <c r="T894" t="b">
        <f t="shared" si="107"/>
        <v>1</v>
      </c>
    </row>
    <row r="895" spans="1:20" x14ac:dyDescent="0.2">
      <c r="A895">
        <v>221</v>
      </c>
      <c r="B895">
        <v>441597</v>
      </c>
      <c r="C895">
        <v>1500000</v>
      </c>
      <c r="D895">
        <v>472508</v>
      </c>
      <c r="E895">
        <v>543385</v>
      </c>
      <c r="F895">
        <v>582908</v>
      </c>
      <c r="G895">
        <f t="shared" si="95"/>
        <v>708079.6</v>
      </c>
      <c r="H895">
        <f t="shared" si="96"/>
        <v>446216.62773847865</v>
      </c>
      <c r="I895">
        <f t="shared" si="97"/>
        <v>1154296.2277384787</v>
      </c>
      <c r="J895">
        <f t="shared" si="98"/>
        <v>261862.97226152132</v>
      </c>
      <c r="K895" s="18">
        <f t="shared" si="99"/>
        <v>441597</v>
      </c>
      <c r="L895" s="18" t="str">
        <f t="shared" si="100"/>
        <v/>
      </c>
      <c r="M895" s="18">
        <f t="shared" si="101"/>
        <v>472508</v>
      </c>
      <c r="N895" s="18">
        <f t="shared" si="102"/>
        <v>543385</v>
      </c>
      <c r="O895" s="18">
        <f t="shared" si="103"/>
        <v>582908</v>
      </c>
      <c r="P895">
        <f t="shared" si="104"/>
        <v>510099.5</v>
      </c>
      <c r="Q895">
        <f t="shared" si="105"/>
        <v>64587.706676012785</v>
      </c>
      <c r="R895" s="105">
        <f t="shared" si="106"/>
        <v>0.1266178592137667</v>
      </c>
      <c r="S895">
        <f>+PROMEDIO!AI227</f>
        <v>510099.5</v>
      </c>
      <c r="T895" t="b">
        <f t="shared" si="107"/>
        <v>1</v>
      </c>
    </row>
    <row r="896" spans="1:20" x14ac:dyDescent="0.2">
      <c r="A896">
        <v>222</v>
      </c>
      <c r="B896">
        <v>706555</v>
      </c>
      <c r="C896">
        <v>1400000</v>
      </c>
      <c r="D896">
        <v>756013</v>
      </c>
      <c r="E896">
        <v>869415</v>
      </c>
      <c r="F896">
        <v>932652</v>
      </c>
      <c r="G896">
        <f t="shared" si="95"/>
        <v>932927</v>
      </c>
      <c r="H896">
        <f t="shared" si="96"/>
        <v>276013.53358033008</v>
      </c>
      <c r="I896">
        <f t="shared" si="97"/>
        <v>1208940.5335803302</v>
      </c>
      <c r="J896">
        <f t="shared" si="98"/>
        <v>656913.46641966992</v>
      </c>
      <c r="K896" s="18">
        <f t="shared" si="99"/>
        <v>706555</v>
      </c>
      <c r="L896" s="18" t="str">
        <f t="shared" si="100"/>
        <v/>
      </c>
      <c r="M896" s="18">
        <f t="shared" si="101"/>
        <v>756013</v>
      </c>
      <c r="N896" s="18">
        <f t="shared" si="102"/>
        <v>869415</v>
      </c>
      <c r="O896" s="18">
        <f t="shared" si="103"/>
        <v>932652</v>
      </c>
      <c r="P896">
        <f t="shared" si="104"/>
        <v>816158.75</v>
      </c>
      <c r="Q896">
        <f t="shared" si="105"/>
        <v>103339.89019533229</v>
      </c>
      <c r="R896" s="105">
        <f t="shared" si="106"/>
        <v>0.12661738931958064</v>
      </c>
      <c r="S896">
        <f>+PROMEDIO!AI228</f>
        <v>816158.75</v>
      </c>
      <c r="T896" t="b">
        <f t="shared" si="107"/>
        <v>1</v>
      </c>
    </row>
    <row r="897" spans="1:20" x14ac:dyDescent="0.2">
      <c r="A897">
        <v>223</v>
      </c>
      <c r="B897">
        <v>971513</v>
      </c>
      <c r="C897">
        <v>1300000</v>
      </c>
      <c r="D897">
        <v>1039518</v>
      </c>
      <c r="E897">
        <v>1195446</v>
      </c>
      <c r="F897">
        <v>1282397</v>
      </c>
      <c r="G897">
        <f t="shared" si="95"/>
        <v>1157774.8</v>
      </c>
      <c r="H897">
        <f t="shared" si="96"/>
        <v>146505.9285855011</v>
      </c>
      <c r="I897">
        <f t="shared" si="97"/>
        <v>1304280.7285855012</v>
      </c>
      <c r="J897">
        <f t="shared" si="98"/>
        <v>1011268.8714144989</v>
      </c>
      <c r="K897" s="18" t="str">
        <f t="shared" si="99"/>
        <v/>
      </c>
      <c r="L897" s="18">
        <f t="shared" si="100"/>
        <v>1300000</v>
      </c>
      <c r="M897" s="18">
        <f t="shared" si="101"/>
        <v>1039518</v>
      </c>
      <c r="N897" s="18">
        <f t="shared" si="102"/>
        <v>1195446</v>
      </c>
      <c r="O897" s="18">
        <f t="shared" si="103"/>
        <v>1282397</v>
      </c>
      <c r="P897">
        <f t="shared" si="104"/>
        <v>1204340.25</v>
      </c>
      <c r="Q897">
        <f t="shared" si="105"/>
        <v>119008.57919879838</v>
      </c>
      <c r="R897" s="105">
        <f t="shared" si="106"/>
        <v>9.8816409398256339E-2</v>
      </c>
      <c r="S897">
        <f>+PROMEDIO!AI229</f>
        <v>1204340.25</v>
      </c>
      <c r="T897" t="b">
        <f t="shared" si="107"/>
        <v>1</v>
      </c>
    </row>
    <row r="898" spans="1:20" x14ac:dyDescent="0.2">
      <c r="A898">
        <v>224</v>
      </c>
      <c r="B898">
        <v>706555</v>
      </c>
      <c r="C898">
        <v>500000</v>
      </c>
      <c r="D898">
        <v>66177</v>
      </c>
      <c r="E898">
        <v>76104</v>
      </c>
      <c r="F898">
        <v>81639</v>
      </c>
      <c r="G898">
        <f t="shared" si="95"/>
        <v>286095</v>
      </c>
      <c r="H898">
        <f t="shared" si="96"/>
        <v>298665.5166595233</v>
      </c>
      <c r="I898">
        <f t="shared" si="97"/>
        <v>584760.51665952336</v>
      </c>
      <c r="J898">
        <f t="shared" si="98"/>
        <v>-12570.516659523302</v>
      </c>
      <c r="K898" s="18" t="str">
        <f t="shared" si="99"/>
        <v/>
      </c>
      <c r="L898" s="18">
        <f t="shared" si="100"/>
        <v>500000</v>
      </c>
      <c r="M898" s="18">
        <f t="shared" si="101"/>
        <v>66177</v>
      </c>
      <c r="N898" s="18">
        <f t="shared" si="102"/>
        <v>76104</v>
      </c>
      <c r="O898" s="18">
        <f t="shared" si="103"/>
        <v>81639</v>
      </c>
      <c r="P898">
        <f t="shared" si="104"/>
        <v>180980</v>
      </c>
      <c r="Q898">
        <f t="shared" si="105"/>
        <v>212776.17258988376</v>
      </c>
      <c r="R898" s="105">
        <f t="shared" si="106"/>
        <v>1.1756888749579166</v>
      </c>
      <c r="S898">
        <f>+PROMEDIO!AI230</f>
        <v>180980</v>
      </c>
      <c r="T898" t="b">
        <f t="shared" si="107"/>
        <v>1</v>
      </c>
    </row>
    <row r="899" spans="1:20" x14ac:dyDescent="0.2">
      <c r="A899">
        <v>225</v>
      </c>
      <c r="B899">
        <v>57559</v>
      </c>
      <c r="C899">
        <v>700000</v>
      </c>
      <c r="D899">
        <v>61646</v>
      </c>
      <c r="E899">
        <v>70893</v>
      </c>
      <c r="F899">
        <v>76050</v>
      </c>
      <c r="G899">
        <f t="shared" si="95"/>
        <v>193229.6</v>
      </c>
      <c r="H899">
        <f t="shared" si="96"/>
        <v>283387.67446962121</v>
      </c>
      <c r="I899">
        <f t="shared" si="97"/>
        <v>476617.27446962125</v>
      </c>
      <c r="J899">
        <f t="shared" si="98"/>
        <v>-90158.074469621206</v>
      </c>
      <c r="K899" s="18">
        <f t="shared" si="99"/>
        <v>57559</v>
      </c>
      <c r="L899" s="18" t="str">
        <f t="shared" si="100"/>
        <v/>
      </c>
      <c r="M899" s="18">
        <f t="shared" si="101"/>
        <v>61646</v>
      </c>
      <c r="N899" s="18">
        <f t="shared" si="102"/>
        <v>70893</v>
      </c>
      <c r="O899" s="18">
        <f t="shared" si="103"/>
        <v>76050</v>
      </c>
      <c r="P899">
        <f t="shared" si="104"/>
        <v>66537</v>
      </c>
      <c r="Q899">
        <f t="shared" si="105"/>
        <v>8445.8721673173968</v>
      </c>
      <c r="R899" s="105">
        <f t="shared" si="106"/>
        <v>0.12693497102841123</v>
      </c>
      <c r="S899">
        <f>+PROMEDIO!AI231</f>
        <v>66537</v>
      </c>
      <c r="T899" t="b">
        <f t="shared" si="107"/>
        <v>1</v>
      </c>
    </row>
    <row r="900" spans="1:20" x14ac:dyDescent="0.2">
      <c r="A900">
        <v>226</v>
      </c>
      <c r="B900">
        <v>53958</v>
      </c>
      <c r="C900">
        <v>250000</v>
      </c>
      <c r="D900">
        <v>57790</v>
      </c>
      <c r="E900">
        <v>66458</v>
      </c>
      <c r="F900">
        <v>71292</v>
      </c>
      <c r="G900">
        <f t="shared" si="95"/>
        <v>99899.6</v>
      </c>
      <c r="H900">
        <f t="shared" si="96"/>
        <v>84188.352061315454</v>
      </c>
      <c r="I900">
        <f t="shared" si="97"/>
        <v>184087.95206131547</v>
      </c>
      <c r="J900">
        <f t="shared" si="98"/>
        <v>15711.247938684552</v>
      </c>
      <c r="K900" s="18">
        <f t="shared" si="99"/>
        <v>53958</v>
      </c>
      <c r="L900" s="18" t="str">
        <f t="shared" si="100"/>
        <v/>
      </c>
      <c r="M900" s="18">
        <f t="shared" si="101"/>
        <v>57790</v>
      </c>
      <c r="N900" s="18">
        <f t="shared" si="102"/>
        <v>66458</v>
      </c>
      <c r="O900" s="18">
        <f t="shared" si="103"/>
        <v>71292</v>
      </c>
      <c r="P900">
        <f t="shared" si="104"/>
        <v>62374.5</v>
      </c>
      <c r="Q900">
        <f t="shared" si="105"/>
        <v>7917.3204852820418</v>
      </c>
      <c r="R900" s="105">
        <f t="shared" si="106"/>
        <v>0.12693200723504064</v>
      </c>
      <c r="S900">
        <f>+PROMEDIO!AI232</f>
        <v>62374.5</v>
      </c>
      <c r="T900" t="b">
        <f t="shared" si="107"/>
        <v>1</v>
      </c>
    </row>
    <row r="901" spans="1:20" x14ac:dyDescent="0.2">
      <c r="A901">
        <v>227</v>
      </c>
      <c r="B901">
        <v>32572</v>
      </c>
      <c r="C901">
        <v>30000</v>
      </c>
      <c r="D901">
        <v>34886</v>
      </c>
      <c r="E901">
        <v>40118</v>
      </c>
      <c r="F901">
        <v>43036</v>
      </c>
      <c r="G901">
        <f t="shared" si="95"/>
        <v>36122.400000000001</v>
      </c>
      <c r="H901">
        <f t="shared" si="96"/>
        <v>5370.7655692647722</v>
      </c>
      <c r="I901">
        <f t="shared" si="97"/>
        <v>41493.165569264776</v>
      </c>
      <c r="J901">
        <f t="shared" si="98"/>
        <v>30751.63443073523</v>
      </c>
      <c r="K901" s="18">
        <f t="shared" si="99"/>
        <v>32572</v>
      </c>
      <c r="L901" s="18" t="str">
        <f t="shared" si="100"/>
        <v/>
      </c>
      <c r="M901" s="18">
        <f t="shared" si="101"/>
        <v>34886</v>
      </c>
      <c r="N901" s="18">
        <f t="shared" si="102"/>
        <v>40118</v>
      </c>
      <c r="O901" s="18" t="str">
        <f t="shared" si="103"/>
        <v/>
      </c>
      <c r="P901">
        <f t="shared" si="104"/>
        <v>35858.666666666664</v>
      </c>
      <c r="Q901">
        <f t="shared" si="105"/>
        <v>3865.8879100839608</v>
      </c>
      <c r="R901" s="105">
        <f t="shared" si="106"/>
        <v>0.10780902552848111</v>
      </c>
      <c r="S901">
        <f>+PROMEDIO!AI233</f>
        <v>35858.666666666664</v>
      </c>
      <c r="T901" t="b">
        <f t="shared" si="107"/>
        <v>1</v>
      </c>
    </row>
    <row r="902" spans="1:20" x14ac:dyDescent="0.2">
      <c r="A902">
        <v>228</v>
      </c>
      <c r="B902">
        <v>26086</v>
      </c>
      <c r="C902">
        <v>20000</v>
      </c>
      <c r="D902">
        <v>27939</v>
      </c>
      <c r="E902">
        <v>32129</v>
      </c>
      <c r="F902">
        <v>34466</v>
      </c>
      <c r="G902">
        <f t="shared" si="95"/>
        <v>28124</v>
      </c>
      <c r="H902">
        <f t="shared" si="96"/>
        <v>5622.455735708375</v>
      </c>
      <c r="I902">
        <f t="shared" si="97"/>
        <v>33746.455735708376</v>
      </c>
      <c r="J902">
        <f t="shared" si="98"/>
        <v>22501.544264291624</v>
      </c>
      <c r="K902" s="18">
        <f t="shared" si="99"/>
        <v>26086</v>
      </c>
      <c r="L902" s="18" t="str">
        <f t="shared" si="100"/>
        <v/>
      </c>
      <c r="M902" s="18">
        <f t="shared" si="101"/>
        <v>27939</v>
      </c>
      <c r="N902" s="18">
        <f t="shared" si="102"/>
        <v>32129</v>
      </c>
      <c r="O902" s="18" t="str">
        <f t="shared" si="103"/>
        <v/>
      </c>
      <c r="P902">
        <f t="shared" si="104"/>
        <v>28718</v>
      </c>
      <c r="Q902">
        <f t="shared" si="105"/>
        <v>3095.8993846699864</v>
      </c>
      <c r="R902" s="105">
        <f t="shared" si="106"/>
        <v>0.10780344678146063</v>
      </c>
      <c r="S902">
        <f>+PROMEDIO!AI234</f>
        <v>28718</v>
      </c>
      <c r="T902" t="b">
        <f t="shared" si="107"/>
        <v>1</v>
      </c>
    </row>
    <row r="903" spans="1:20" x14ac:dyDescent="0.2">
      <c r="A903">
        <v>229</v>
      </c>
      <c r="B903">
        <v>37084</v>
      </c>
      <c r="C903">
        <v>20000</v>
      </c>
      <c r="D903">
        <v>39717</v>
      </c>
      <c r="E903">
        <v>45674</v>
      </c>
      <c r="F903">
        <v>48996</v>
      </c>
      <c r="G903">
        <f t="shared" si="95"/>
        <v>38294.199999999997</v>
      </c>
      <c r="H903">
        <f t="shared" si="96"/>
        <v>11260.069591259196</v>
      </c>
      <c r="I903">
        <f t="shared" si="97"/>
        <v>49554.269591259195</v>
      </c>
      <c r="J903">
        <f t="shared" si="98"/>
        <v>27034.130408740799</v>
      </c>
      <c r="K903" s="18">
        <f t="shared" si="99"/>
        <v>37084</v>
      </c>
      <c r="L903" s="18" t="str">
        <f t="shared" si="100"/>
        <v/>
      </c>
      <c r="M903" s="18">
        <f t="shared" si="101"/>
        <v>39717</v>
      </c>
      <c r="N903" s="18">
        <f t="shared" si="102"/>
        <v>45674</v>
      </c>
      <c r="O903" s="18">
        <f t="shared" si="103"/>
        <v>48996</v>
      </c>
      <c r="P903">
        <f t="shared" si="104"/>
        <v>42867.75</v>
      </c>
      <c r="Q903">
        <f t="shared" si="105"/>
        <v>5440.8785059645161</v>
      </c>
      <c r="R903" s="105">
        <f t="shared" si="106"/>
        <v>0.12692241850725816</v>
      </c>
      <c r="S903">
        <f>+PROMEDIO!AI235</f>
        <v>42867.75</v>
      </c>
      <c r="T903" t="b">
        <f t="shared" si="107"/>
        <v>1</v>
      </c>
    </row>
    <row r="904" spans="1:20" x14ac:dyDescent="0.2">
      <c r="A904">
        <v>230</v>
      </c>
      <c r="B904">
        <v>441597</v>
      </c>
      <c r="C904">
        <v>550000</v>
      </c>
      <c r="D904">
        <v>472508</v>
      </c>
      <c r="E904">
        <v>543385</v>
      </c>
      <c r="F904">
        <v>582908</v>
      </c>
      <c r="G904">
        <f t="shared" si="95"/>
        <v>518079.6</v>
      </c>
      <c r="H904">
        <f t="shared" si="96"/>
        <v>58711.914210831077</v>
      </c>
      <c r="I904">
        <f t="shared" si="97"/>
        <v>576791.51421083102</v>
      </c>
      <c r="J904">
        <f t="shared" si="98"/>
        <v>459367.68578916893</v>
      </c>
      <c r="K904" s="18" t="str">
        <f t="shared" si="99"/>
        <v/>
      </c>
      <c r="L904" s="18">
        <f t="shared" si="100"/>
        <v>550000</v>
      </c>
      <c r="M904" s="18">
        <f t="shared" si="101"/>
        <v>472508</v>
      </c>
      <c r="N904" s="18">
        <f t="shared" si="102"/>
        <v>543385</v>
      </c>
      <c r="O904" s="18" t="str">
        <f t="shared" si="103"/>
        <v/>
      </c>
      <c r="P904">
        <f t="shared" si="104"/>
        <v>521964.33333333331</v>
      </c>
      <c r="Q904">
        <f t="shared" si="105"/>
        <v>42957.958940495919</v>
      </c>
      <c r="R904" s="105">
        <f t="shared" si="106"/>
        <v>8.2300563845350713E-2</v>
      </c>
      <c r="S904">
        <f>+PROMEDIO!AI236</f>
        <v>521964.33333333331</v>
      </c>
      <c r="T904" t="b">
        <f t="shared" si="107"/>
        <v>1</v>
      </c>
    </row>
    <row r="905" spans="1:20" x14ac:dyDescent="0.2">
      <c r="A905">
        <v>231</v>
      </c>
      <c r="B905">
        <v>121928</v>
      </c>
      <c r="C905">
        <v>400000</v>
      </c>
      <c r="D905">
        <v>130588</v>
      </c>
      <c r="E905">
        <v>150176</v>
      </c>
      <c r="F905">
        <v>161099</v>
      </c>
      <c r="G905">
        <f t="shared" si="95"/>
        <v>192758.2</v>
      </c>
      <c r="H905">
        <f t="shared" si="96"/>
        <v>116883.23593313113</v>
      </c>
      <c r="I905">
        <f t="shared" si="97"/>
        <v>309641.43593313114</v>
      </c>
      <c r="J905">
        <f t="shared" si="98"/>
        <v>75874.964066868881</v>
      </c>
      <c r="K905" s="18">
        <f t="shared" si="99"/>
        <v>121928</v>
      </c>
      <c r="L905" s="18" t="str">
        <f t="shared" si="100"/>
        <v/>
      </c>
      <c r="M905" s="18">
        <f t="shared" si="101"/>
        <v>130588</v>
      </c>
      <c r="N905" s="18">
        <f t="shared" si="102"/>
        <v>150176</v>
      </c>
      <c r="O905" s="18">
        <f t="shared" si="103"/>
        <v>161099</v>
      </c>
      <c r="P905">
        <f t="shared" si="104"/>
        <v>140947.75</v>
      </c>
      <c r="Q905">
        <f t="shared" si="105"/>
        <v>17891.42052074122</v>
      </c>
      <c r="R905" s="105">
        <f t="shared" si="106"/>
        <v>0.12693654578197397</v>
      </c>
      <c r="S905">
        <f>+PROMEDIO!AI237</f>
        <v>140947.75</v>
      </c>
      <c r="T905" t="b">
        <f t="shared" si="107"/>
        <v>1</v>
      </c>
    </row>
    <row r="906" spans="1:20" x14ac:dyDescent="0.2">
      <c r="A906">
        <v>232</v>
      </c>
      <c r="B906">
        <v>30203</v>
      </c>
      <c r="C906">
        <v>100000</v>
      </c>
      <c r="D906">
        <v>32347</v>
      </c>
      <c r="E906">
        <v>37199</v>
      </c>
      <c r="F906">
        <v>39905</v>
      </c>
      <c r="G906">
        <f t="shared" si="95"/>
        <v>47930.8</v>
      </c>
      <c r="H906">
        <f t="shared" si="96"/>
        <v>29359.480158885643</v>
      </c>
      <c r="I906">
        <f t="shared" si="97"/>
        <v>77290.280158885638</v>
      </c>
      <c r="J906">
        <f t="shared" si="98"/>
        <v>18571.31984111436</v>
      </c>
      <c r="K906" s="18">
        <f t="shared" si="99"/>
        <v>30203</v>
      </c>
      <c r="L906" s="18" t="str">
        <f t="shared" si="100"/>
        <v/>
      </c>
      <c r="M906" s="18">
        <f t="shared" si="101"/>
        <v>32347</v>
      </c>
      <c r="N906" s="18">
        <f t="shared" si="102"/>
        <v>37199</v>
      </c>
      <c r="O906" s="18">
        <f t="shared" si="103"/>
        <v>39905</v>
      </c>
      <c r="P906">
        <f t="shared" si="104"/>
        <v>34913.5</v>
      </c>
      <c r="Q906">
        <f t="shared" si="105"/>
        <v>4431.4901556925524</v>
      </c>
      <c r="R906" s="105">
        <f t="shared" si="106"/>
        <v>0.126927697185689</v>
      </c>
      <c r="S906">
        <f>+PROMEDIO!AI238</f>
        <v>34913.5</v>
      </c>
      <c r="T906" t="b">
        <f t="shared" si="107"/>
        <v>1</v>
      </c>
    </row>
    <row r="907" spans="1:20" x14ac:dyDescent="0.2">
      <c r="A907">
        <v>233</v>
      </c>
      <c r="B907">
        <v>55076</v>
      </c>
      <c r="C907">
        <v>150000</v>
      </c>
      <c r="D907">
        <v>58988</v>
      </c>
      <c r="E907">
        <v>67836</v>
      </c>
      <c r="F907">
        <v>72770</v>
      </c>
      <c r="G907">
        <f t="shared" si="95"/>
        <v>80934</v>
      </c>
      <c r="H907">
        <f t="shared" si="96"/>
        <v>39238.322899940562</v>
      </c>
      <c r="I907">
        <f t="shared" si="97"/>
        <v>120172.32289994057</v>
      </c>
      <c r="J907">
        <f t="shared" si="98"/>
        <v>41695.677100059438</v>
      </c>
      <c r="K907" s="18">
        <f t="shared" si="99"/>
        <v>55076</v>
      </c>
      <c r="L907" s="18" t="str">
        <f t="shared" si="100"/>
        <v/>
      </c>
      <c r="M907" s="18">
        <f t="shared" si="101"/>
        <v>58988</v>
      </c>
      <c r="N907" s="18">
        <f t="shared" si="102"/>
        <v>67836</v>
      </c>
      <c r="O907" s="18">
        <f t="shared" si="103"/>
        <v>72770</v>
      </c>
      <c r="P907">
        <f t="shared" si="104"/>
        <v>63667.5</v>
      </c>
      <c r="Q907">
        <f t="shared" si="105"/>
        <v>8081.7384887163971</v>
      </c>
      <c r="R907" s="105">
        <f t="shared" si="106"/>
        <v>0.12693663939555341</v>
      </c>
      <c r="S907">
        <f>+PROMEDIO!AI239</f>
        <v>63667.5</v>
      </c>
      <c r="T907" t="b">
        <f t="shared" si="107"/>
        <v>1</v>
      </c>
    </row>
    <row r="908" spans="1:20" x14ac:dyDescent="0.2">
      <c r="A908">
        <v>234</v>
      </c>
      <c r="B908">
        <v>51762</v>
      </c>
      <c r="C908">
        <v>140000</v>
      </c>
      <c r="D908">
        <v>55439</v>
      </c>
      <c r="E908">
        <v>63754</v>
      </c>
      <c r="F908">
        <v>68392</v>
      </c>
      <c r="G908">
        <f t="shared" si="95"/>
        <v>75869.399999999994</v>
      </c>
      <c r="H908">
        <f t="shared" si="96"/>
        <v>36448.581121903771</v>
      </c>
      <c r="I908">
        <f t="shared" si="97"/>
        <v>112317.98112190377</v>
      </c>
      <c r="J908">
        <f t="shared" si="98"/>
        <v>39420.818878096223</v>
      </c>
      <c r="K908" s="18">
        <f t="shared" si="99"/>
        <v>51762</v>
      </c>
      <c r="L908" s="18" t="str">
        <f t="shared" si="100"/>
        <v/>
      </c>
      <c r="M908" s="18">
        <f t="shared" si="101"/>
        <v>55439</v>
      </c>
      <c r="N908" s="18">
        <f t="shared" si="102"/>
        <v>63754</v>
      </c>
      <c r="O908" s="18">
        <f t="shared" si="103"/>
        <v>68392</v>
      </c>
      <c r="P908">
        <f t="shared" si="104"/>
        <v>59836.75</v>
      </c>
      <c r="Q908">
        <f t="shared" si="105"/>
        <v>7595.5895700509427</v>
      </c>
      <c r="R908" s="105">
        <f t="shared" si="106"/>
        <v>0.12693853810661412</v>
      </c>
      <c r="S908">
        <f>+PROMEDIO!AI240</f>
        <v>59836.75</v>
      </c>
      <c r="T908" t="b">
        <f t="shared" si="107"/>
        <v>1</v>
      </c>
    </row>
    <row r="909" spans="1:20" x14ac:dyDescent="0.2">
      <c r="A909">
        <v>235</v>
      </c>
      <c r="B909">
        <v>85883</v>
      </c>
      <c r="C909">
        <v>200000</v>
      </c>
      <c r="D909">
        <v>91982</v>
      </c>
      <c r="E909">
        <v>105780</v>
      </c>
      <c r="F909">
        <v>113473</v>
      </c>
      <c r="G909">
        <f t="shared" si="95"/>
        <v>119423.6</v>
      </c>
      <c r="H909">
        <f t="shared" si="96"/>
        <v>46346.863316733739</v>
      </c>
      <c r="I909">
        <f t="shared" si="97"/>
        <v>165770.46331673375</v>
      </c>
      <c r="J909">
        <f t="shared" si="98"/>
        <v>73076.736683266266</v>
      </c>
      <c r="K909" s="18">
        <f t="shared" si="99"/>
        <v>85883</v>
      </c>
      <c r="L909" s="18" t="str">
        <f t="shared" si="100"/>
        <v/>
      </c>
      <c r="M909" s="18">
        <f t="shared" si="101"/>
        <v>91982</v>
      </c>
      <c r="N909" s="18">
        <f t="shared" si="102"/>
        <v>105780</v>
      </c>
      <c r="O909" s="18">
        <f t="shared" si="103"/>
        <v>113473</v>
      </c>
      <c r="P909">
        <f t="shared" si="104"/>
        <v>99279.5</v>
      </c>
      <c r="Q909">
        <f t="shared" si="105"/>
        <v>12602.005938209466</v>
      </c>
      <c r="R909" s="105">
        <f t="shared" si="106"/>
        <v>0.12693462334328301</v>
      </c>
      <c r="S909">
        <f>+PROMEDIO!AI241</f>
        <v>99279.5</v>
      </c>
      <c r="T909" t="b">
        <f t="shared" si="107"/>
        <v>1</v>
      </c>
    </row>
    <row r="910" spans="1:20" x14ac:dyDescent="0.2">
      <c r="A910">
        <v>236</v>
      </c>
      <c r="B910">
        <v>92353</v>
      </c>
      <c r="C910">
        <v>250000</v>
      </c>
      <c r="D910">
        <v>98911</v>
      </c>
      <c r="E910">
        <v>113748</v>
      </c>
      <c r="F910">
        <v>122021</v>
      </c>
      <c r="G910">
        <f t="shared" si="95"/>
        <v>135406.6</v>
      </c>
      <c r="H910">
        <f t="shared" si="96"/>
        <v>65125.758838573231</v>
      </c>
      <c r="I910">
        <f t="shared" si="97"/>
        <v>200532.35883857324</v>
      </c>
      <c r="J910">
        <f t="shared" si="98"/>
        <v>70280.841161426768</v>
      </c>
      <c r="K910" s="18">
        <f t="shared" si="99"/>
        <v>92353</v>
      </c>
      <c r="L910" s="18" t="str">
        <f t="shared" si="100"/>
        <v/>
      </c>
      <c r="M910" s="18">
        <f t="shared" si="101"/>
        <v>98911</v>
      </c>
      <c r="N910" s="18">
        <f t="shared" si="102"/>
        <v>113748</v>
      </c>
      <c r="O910" s="18">
        <f t="shared" si="103"/>
        <v>122021</v>
      </c>
      <c r="P910">
        <f t="shared" si="104"/>
        <v>106758.25</v>
      </c>
      <c r="Q910">
        <f t="shared" si="105"/>
        <v>13551.121758609752</v>
      </c>
      <c r="R910" s="105">
        <f t="shared" si="106"/>
        <v>0.12693278279299025</v>
      </c>
      <c r="S910">
        <f>+PROMEDIO!AI242</f>
        <v>106758.25</v>
      </c>
      <c r="T910" t="b">
        <f t="shared" si="107"/>
        <v>1</v>
      </c>
    </row>
    <row r="911" spans="1:20" x14ac:dyDescent="0.2">
      <c r="A911">
        <v>237</v>
      </c>
      <c r="B911">
        <v>71772</v>
      </c>
      <c r="C911">
        <v>150000</v>
      </c>
      <c r="D911">
        <v>76869</v>
      </c>
      <c r="E911">
        <v>88400</v>
      </c>
      <c r="F911">
        <v>94829</v>
      </c>
      <c r="G911">
        <f t="shared" si="95"/>
        <v>96374</v>
      </c>
      <c r="H911">
        <f t="shared" si="96"/>
        <v>31334.57757015403</v>
      </c>
      <c r="I911">
        <f t="shared" si="97"/>
        <v>127708.57757015403</v>
      </c>
      <c r="J911">
        <f t="shared" si="98"/>
        <v>65039.422429845974</v>
      </c>
      <c r="K911" s="18">
        <f t="shared" si="99"/>
        <v>71772</v>
      </c>
      <c r="L911" s="18" t="str">
        <f t="shared" si="100"/>
        <v/>
      </c>
      <c r="M911" s="18">
        <f t="shared" si="101"/>
        <v>76869</v>
      </c>
      <c r="N911" s="18">
        <f t="shared" si="102"/>
        <v>88400</v>
      </c>
      <c r="O911" s="18">
        <f t="shared" si="103"/>
        <v>94829</v>
      </c>
      <c r="P911">
        <f t="shared" si="104"/>
        <v>82967.5</v>
      </c>
      <c r="Q911">
        <f t="shared" si="105"/>
        <v>10531.510828619668</v>
      </c>
      <c r="R911" s="105">
        <f t="shared" si="106"/>
        <v>0.12693537624515225</v>
      </c>
      <c r="S911">
        <f>+PROMEDIO!AI243</f>
        <v>82967.5</v>
      </c>
      <c r="T911" t="b">
        <f t="shared" si="107"/>
        <v>1</v>
      </c>
    </row>
    <row r="912" spans="1:20" x14ac:dyDescent="0.2">
      <c r="A912">
        <v>238</v>
      </c>
      <c r="B912">
        <v>60953</v>
      </c>
      <c r="C912">
        <v>140000</v>
      </c>
      <c r="D912">
        <v>65282</v>
      </c>
      <c r="E912">
        <v>75074</v>
      </c>
      <c r="F912">
        <v>80534</v>
      </c>
      <c r="G912">
        <f t="shared" si="95"/>
        <v>84368.6</v>
      </c>
      <c r="H912">
        <f t="shared" si="96"/>
        <v>32048.927576441605</v>
      </c>
      <c r="I912">
        <f t="shared" si="97"/>
        <v>116417.52757644161</v>
      </c>
      <c r="J912">
        <f t="shared" si="98"/>
        <v>52319.672423558397</v>
      </c>
      <c r="K912" s="18">
        <f t="shared" si="99"/>
        <v>60953</v>
      </c>
      <c r="L912" s="18" t="str">
        <f t="shared" si="100"/>
        <v/>
      </c>
      <c r="M912" s="18">
        <f t="shared" si="101"/>
        <v>65282</v>
      </c>
      <c r="N912" s="18">
        <f t="shared" si="102"/>
        <v>75074</v>
      </c>
      <c r="O912" s="18">
        <f t="shared" si="103"/>
        <v>80534</v>
      </c>
      <c r="P912">
        <f t="shared" si="104"/>
        <v>70460.75</v>
      </c>
      <c r="Q912">
        <f t="shared" si="105"/>
        <v>8943.6980187168665</v>
      </c>
      <c r="R912" s="105">
        <f t="shared" si="106"/>
        <v>0.12693163241544925</v>
      </c>
      <c r="S912">
        <f>+PROMEDIO!AI244</f>
        <v>70460.75</v>
      </c>
      <c r="T912" t="b">
        <f t="shared" si="107"/>
        <v>1</v>
      </c>
    </row>
    <row r="913" spans="1:20" x14ac:dyDescent="0.2">
      <c r="A913">
        <v>239</v>
      </c>
      <c r="B913">
        <v>102995</v>
      </c>
      <c r="C913">
        <v>90000</v>
      </c>
      <c r="D913">
        <v>110310</v>
      </c>
      <c r="E913">
        <v>126856</v>
      </c>
      <c r="F913">
        <v>136083</v>
      </c>
      <c r="G913">
        <f t="shared" si="95"/>
        <v>113248.8</v>
      </c>
      <c r="H913">
        <f t="shared" si="96"/>
        <v>18444.784105540537</v>
      </c>
      <c r="I913">
        <f t="shared" si="97"/>
        <v>131693.58410554053</v>
      </c>
      <c r="J913">
        <f t="shared" si="98"/>
        <v>94804.015894459473</v>
      </c>
      <c r="K913" s="18">
        <f t="shared" si="99"/>
        <v>102995</v>
      </c>
      <c r="L913" s="18" t="str">
        <f t="shared" si="100"/>
        <v/>
      </c>
      <c r="M913" s="18">
        <f t="shared" si="101"/>
        <v>110310</v>
      </c>
      <c r="N913" s="18">
        <f t="shared" si="102"/>
        <v>126856</v>
      </c>
      <c r="O913" s="18" t="str">
        <f t="shared" si="103"/>
        <v/>
      </c>
      <c r="P913">
        <f t="shared" si="104"/>
        <v>113387</v>
      </c>
      <c r="Q913">
        <f t="shared" si="105"/>
        <v>12224.474508133264</v>
      </c>
      <c r="R913" s="105">
        <f t="shared" si="106"/>
        <v>0.10781195823271859</v>
      </c>
      <c r="S913">
        <f>+PROMEDIO!AI245</f>
        <v>113387</v>
      </c>
      <c r="T913" t="b">
        <f t="shared" si="107"/>
        <v>1</v>
      </c>
    </row>
    <row r="914" spans="1:20" x14ac:dyDescent="0.2">
      <c r="A914">
        <v>240</v>
      </c>
      <c r="B914">
        <v>41192</v>
      </c>
      <c r="C914">
        <v>20000</v>
      </c>
      <c r="D914">
        <v>44117</v>
      </c>
      <c r="E914">
        <v>50735</v>
      </c>
      <c r="F914">
        <v>54425</v>
      </c>
      <c r="G914">
        <f t="shared" si="95"/>
        <v>42093.8</v>
      </c>
      <c r="H914">
        <f t="shared" si="96"/>
        <v>13414.277941805136</v>
      </c>
      <c r="I914">
        <f t="shared" si="97"/>
        <v>55508.077941805139</v>
      </c>
      <c r="J914">
        <f t="shared" si="98"/>
        <v>28679.522058194867</v>
      </c>
      <c r="K914" s="18">
        <f t="shared" si="99"/>
        <v>41192</v>
      </c>
      <c r="L914" s="18" t="str">
        <f t="shared" si="100"/>
        <v/>
      </c>
      <c r="M914" s="18">
        <f t="shared" si="101"/>
        <v>44117</v>
      </c>
      <c r="N914" s="18">
        <f t="shared" si="102"/>
        <v>50735</v>
      </c>
      <c r="O914" s="18">
        <f t="shared" si="103"/>
        <v>54425</v>
      </c>
      <c r="P914">
        <f t="shared" si="104"/>
        <v>47617.25</v>
      </c>
      <c r="Q914">
        <f t="shared" si="105"/>
        <v>6044.3199989742434</v>
      </c>
      <c r="R914" s="105">
        <f t="shared" si="106"/>
        <v>0.12693551179402934</v>
      </c>
      <c r="S914">
        <f>+PROMEDIO!AI246</f>
        <v>47617.25</v>
      </c>
      <c r="T914" t="b">
        <f t="shared" si="107"/>
        <v>1</v>
      </c>
    </row>
    <row r="915" spans="1:20" x14ac:dyDescent="0.2">
      <c r="A915">
        <v>241</v>
      </c>
      <c r="B915">
        <v>32967</v>
      </c>
      <c r="C915">
        <v>18000</v>
      </c>
      <c r="D915">
        <v>35308</v>
      </c>
      <c r="E915">
        <v>40604</v>
      </c>
      <c r="F915">
        <v>43558</v>
      </c>
      <c r="G915">
        <f t="shared" si="95"/>
        <v>34087.4</v>
      </c>
      <c r="H915">
        <f t="shared" si="96"/>
        <v>9921.0374860696884</v>
      </c>
      <c r="I915">
        <f t="shared" si="97"/>
        <v>44008.437486069692</v>
      </c>
      <c r="J915">
        <f t="shared" si="98"/>
        <v>24166.362513930311</v>
      </c>
      <c r="K915" s="18">
        <f t="shared" si="99"/>
        <v>32967</v>
      </c>
      <c r="L915" s="18" t="str">
        <f t="shared" si="100"/>
        <v/>
      </c>
      <c r="M915" s="18">
        <f t="shared" si="101"/>
        <v>35308</v>
      </c>
      <c r="N915" s="18">
        <f t="shared" si="102"/>
        <v>40604</v>
      </c>
      <c r="O915" s="18">
        <f t="shared" si="103"/>
        <v>43558</v>
      </c>
      <c r="P915">
        <f t="shared" si="104"/>
        <v>38109.25</v>
      </c>
      <c r="Q915">
        <f t="shared" si="105"/>
        <v>4837.4370194005287</v>
      </c>
      <c r="R915" s="105">
        <f t="shared" si="106"/>
        <v>0.12693603309958942</v>
      </c>
      <c r="S915">
        <f>+PROMEDIO!AI247</f>
        <v>38109.25</v>
      </c>
      <c r="T915" t="b">
        <f t="shared" si="107"/>
        <v>1</v>
      </c>
    </row>
    <row r="916" spans="1:20" x14ac:dyDescent="0.2">
      <c r="A916">
        <v>242</v>
      </c>
      <c r="B916">
        <v>36207</v>
      </c>
      <c r="C916">
        <v>19000</v>
      </c>
      <c r="D916">
        <v>38778</v>
      </c>
      <c r="E916">
        <v>44595</v>
      </c>
      <c r="F916">
        <v>47838</v>
      </c>
      <c r="G916">
        <f t="shared" si="95"/>
        <v>37283.599999999999</v>
      </c>
      <c r="H916">
        <f t="shared" si="96"/>
        <v>11208.637932416228</v>
      </c>
      <c r="I916">
        <f t="shared" si="97"/>
        <v>48492.237932416225</v>
      </c>
      <c r="J916">
        <f t="shared" si="98"/>
        <v>26074.962067583772</v>
      </c>
      <c r="K916" s="18">
        <f t="shared" si="99"/>
        <v>36207</v>
      </c>
      <c r="L916" s="18" t="str">
        <f t="shared" si="100"/>
        <v/>
      </c>
      <c r="M916" s="18">
        <f t="shared" si="101"/>
        <v>38778</v>
      </c>
      <c r="N916" s="18">
        <f t="shared" si="102"/>
        <v>44595</v>
      </c>
      <c r="O916" s="18">
        <f t="shared" si="103"/>
        <v>47838</v>
      </c>
      <c r="P916">
        <f t="shared" si="104"/>
        <v>41854.5</v>
      </c>
      <c r="Q916">
        <f t="shared" si="105"/>
        <v>5312.6177163428574</v>
      </c>
      <c r="R916" s="105">
        <f t="shared" si="106"/>
        <v>0.12693062194848481</v>
      </c>
      <c r="S916">
        <f>+PROMEDIO!AI248</f>
        <v>41854.5</v>
      </c>
      <c r="T916" t="b">
        <f t="shared" si="107"/>
        <v>1</v>
      </c>
    </row>
    <row r="917" spans="1:20" x14ac:dyDescent="0.2">
      <c r="A917">
        <v>243</v>
      </c>
      <c r="B917">
        <v>4000</v>
      </c>
      <c r="C917">
        <v>20000</v>
      </c>
      <c r="D917">
        <v>4284</v>
      </c>
      <c r="E917">
        <v>4927</v>
      </c>
      <c r="F917">
        <v>5286</v>
      </c>
      <c r="G917">
        <f t="shared" si="95"/>
        <v>7699.4</v>
      </c>
      <c r="H917">
        <f t="shared" si="96"/>
        <v>6895.0340680811723</v>
      </c>
      <c r="I917">
        <f t="shared" si="97"/>
        <v>14594.434068081173</v>
      </c>
      <c r="J917">
        <f t="shared" si="98"/>
        <v>804.3659319188273</v>
      </c>
      <c r="K917" s="18">
        <f t="shared" si="99"/>
        <v>4000</v>
      </c>
      <c r="L917" s="18" t="str">
        <f t="shared" si="100"/>
        <v/>
      </c>
      <c r="M917" s="18">
        <f t="shared" si="101"/>
        <v>4284</v>
      </c>
      <c r="N917" s="18">
        <f t="shared" si="102"/>
        <v>4927</v>
      </c>
      <c r="O917" s="18">
        <f t="shared" si="103"/>
        <v>5286</v>
      </c>
      <c r="P917">
        <f t="shared" si="104"/>
        <v>4624.25</v>
      </c>
      <c r="Q917">
        <f t="shared" si="105"/>
        <v>587.37516404197186</v>
      </c>
      <c r="R917" s="105">
        <f t="shared" si="106"/>
        <v>0.12702063340908729</v>
      </c>
      <c r="S917">
        <f>+PROMEDIO!AI249</f>
        <v>4624.25</v>
      </c>
      <c r="T917" t="b">
        <f t="shared" si="107"/>
        <v>1</v>
      </c>
    </row>
    <row r="918" spans="1:20" x14ac:dyDescent="0.2">
      <c r="A918">
        <v>244</v>
      </c>
      <c r="B918">
        <v>1864</v>
      </c>
      <c r="C918">
        <v>15000</v>
      </c>
      <c r="D918">
        <v>1996</v>
      </c>
      <c r="E918">
        <v>2296</v>
      </c>
      <c r="F918">
        <v>2463</v>
      </c>
      <c r="G918">
        <f t="shared" si="95"/>
        <v>4723.8</v>
      </c>
      <c r="H918">
        <f t="shared" si="96"/>
        <v>5749.4579048811202</v>
      </c>
      <c r="I918">
        <f t="shared" si="97"/>
        <v>10473.25790488112</v>
      </c>
      <c r="J918">
        <f t="shared" si="98"/>
        <v>-1025.65790488112</v>
      </c>
      <c r="K918" s="18">
        <f t="shared" si="99"/>
        <v>1864</v>
      </c>
      <c r="L918" s="18" t="str">
        <f t="shared" si="100"/>
        <v/>
      </c>
      <c r="M918" s="18">
        <f t="shared" si="101"/>
        <v>1996</v>
      </c>
      <c r="N918" s="18">
        <f t="shared" si="102"/>
        <v>2296</v>
      </c>
      <c r="O918" s="18">
        <f t="shared" si="103"/>
        <v>2463</v>
      </c>
      <c r="P918">
        <f t="shared" si="104"/>
        <v>2154.75</v>
      </c>
      <c r="Q918">
        <f t="shared" si="105"/>
        <v>273.68275429774525</v>
      </c>
      <c r="R918" s="105">
        <f t="shared" si="106"/>
        <v>0.12701369267791868</v>
      </c>
      <c r="S918">
        <f>+PROMEDIO!AI250</f>
        <v>2154.75</v>
      </c>
      <c r="T918" t="b">
        <f t="shared" si="107"/>
        <v>1</v>
      </c>
    </row>
    <row r="919" spans="1:20" x14ac:dyDescent="0.2">
      <c r="A919">
        <v>245</v>
      </c>
      <c r="B919">
        <v>3445</v>
      </c>
      <c r="C919">
        <v>17000</v>
      </c>
      <c r="D919">
        <v>3690</v>
      </c>
      <c r="E919">
        <v>4244</v>
      </c>
      <c r="F919">
        <v>4552</v>
      </c>
      <c r="G919">
        <f t="shared" si="95"/>
        <v>6586.2</v>
      </c>
      <c r="H919">
        <f t="shared" si="96"/>
        <v>5837.9408356029098</v>
      </c>
      <c r="I919">
        <f t="shared" si="97"/>
        <v>12424.14083560291</v>
      </c>
      <c r="J919">
        <f t="shared" si="98"/>
        <v>748.25916439708999</v>
      </c>
      <c r="K919" s="18">
        <f t="shared" si="99"/>
        <v>3445</v>
      </c>
      <c r="L919" s="18" t="str">
        <f t="shared" si="100"/>
        <v/>
      </c>
      <c r="M919" s="18">
        <f t="shared" si="101"/>
        <v>3690</v>
      </c>
      <c r="N919" s="18">
        <f t="shared" si="102"/>
        <v>4244</v>
      </c>
      <c r="O919" s="18">
        <f t="shared" si="103"/>
        <v>4552</v>
      </c>
      <c r="P919">
        <f t="shared" si="104"/>
        <v>3982.75</v>
      </c>
      <c r="Q919">
        <f t="shared" si="105"/>
        <v>505.69251197409147</v>
      </c>
      <c r="R919" s="105">
        <f t="shared" si="106"/>
        <v>0.12697068909022446</v>
      </c>
      <c r="S919">
        <f>+PROMEDIO!AI251</f>
        <v>3982.75</v>
      </c>
      <c r="T919" t="b">
        <f t="shared" si="107"/>
        <v>1</v>
      </c>
    </row>
    <row r="920" spans="1:20" x14ac:dyDescent="0.2">
      <c r="A920">
        <v>246</v>
      </c>
      <c r="B920">
        <v>267396</v>
      </c>
      <c r="C920">
        <v>850000</v>
      </c>
      <c r="D920">
        <v>286387</v>
      </c>
      <c r="E920">
        <v>329345</v>
      </c>
      <c r="F920">
        <v>353300</v>
      </c>
      <c r="G920">
        <f t="shared" si="95"/>
        <v>417285.6</v>
      </c>
      <c r="H920">
        <f t="shared" si="96"/>
        <v>244269.72477836869</v>
      </c>
      <c r="I920">
        <f t="shared" si="97"/>
        <v>661555.3247783687</v>
      </c>
      <c r="J920">
        <f t="shared" si="98"/>
        <v>173015.87522163129</v>
      </c>
      <c r="K920" s="18">
        <f t="shared" si="99"/>
        <v>267396</v>
      </c>
      <c r="L920" s="18" t="str">
        <f t="shared" si="100"/>
        <v/>
      </c>
      <c r="M920" s="18">
        <f t="shared" si="101"/>
        <v>286387</v>
      </c>
      <c r="N920" s="18">
        <f t="shared" si="102"/>
        <v>329345</v>
      </c>
      <c r="O920" s="18">
        <f t="shared" si="103"/>
        <v>353300</v>
      </c>
      <c r="P920">
        <f t="shared" si="104"/>
        <v>309107</v>
      </c>
      <c r="Q920">
        <f t="shared" si="105"/>
        <v>39236.903607021115</v>
      </c>
      <c r="R920" s="105">
        <f t="shared" si="106"/>
        <v>0.12693631527924348</v>
      </c>
      <c r="S920">
        <f>+PROMEDIO!AI252</f>
        <v>309107</v>
      </c>
      <c r="T920" t="b">
        <f t="shared" si="107"/>
        <v>1</v>
      </c>
    </row>
    <row r="921" spans="1:20" x14ac:dyDescent="0.2">
      <c r="A921">
        <v>247</v>
      </c>
      <c r="B921">
        <v>537709</v>
      </c>
      <c r="C921">
        <v>1000000</v>
      </c>
      <c r="D921">
        <v>575896</v>
      </c>
      <c r="E921">
        <v>662281</v>
      </c>
      <c r="F921">
        <v>710452</v>
      </c>
      <c r="G921">
        <f t="shared" si="95"/>
        <v>697267.6</v>
      </c>
      <c r="H921">
        <f t="shared" si="96"/>
        <v>182506.71817305809</v>
      </c>
      <c r="I921">
        <f t="shared" si="97"/>
        <v>879774.3181730581</v>
      </c>
      <c r="J921">
        <f t="shared" si="98"/>
        <v>514760.88182694186</v>
      </c>
      <c r="K921" s="18">
        <f t="shared" si="99"/>
        <v>537709</v>
      </c>
      <c r="L921" s="18" t="str">
        <f t="shared" si="100"/>
        <v/>
      </c>
      <c r="M921" s="18">
        <f t="shared" si="101"/>
        <v>575896</v>
      </c>
      <c r="N921" s="18">
        <f t="shared" si="102"/>
        <v>662281</v>
      </c>
      <c r="O921" s="18">
        <f t="shared" si="103"/>
        <v>710452</v>
      </c>
      <c r="P921">
        <f t="shared" si="104"/>
        <v>621584.5</v>
      </c>
      <c r="Q921">
        <f t="shared" si="105"/>
        <v>78901.153774833991</v>
      </c>
      <c r="R921" s="105">
        <f t="shared" si="106"/>
        <v>0.12693552328739535</v>
      </c>
      <c r="S921">
        <f>+PROMEDIO!AI253</f>
        <v>621584.5</v>
      </c>
      <c r="T921" t="b">
        <f t="shared" si="107"/>
        <v>1</v>
      </c>
    </row>
    <row r="922" spans="1:20" x14ac:dyDescent="0.2">
      <c r="A922">
        <v>248</v>
      </c>
      <c r="B922">
        <v>956875</v>
      </c>
      <c r="C922">
        <v>1200000</v>
      </c>
      <c r="D922">
        <v>1024830</v>
      </c>
      <c r="E922">
        <v>1178554</v>
      </c>
      <c r="F922">
        <v>1264276</v>
      </c>
      <c r="G922">
        <f t="shared" si="95"/>
        <v>1124907</v>
      </c>
      <c r="H922">
        <f t="shared" si="96"/>
        <v>128637.89913163228</v>
      </c>
      <c r="I922">
        <f t="shared" si="97"/>
        <v>1253544.8991316322</v>
      </c>
      <c r="J922">
        <f t="shared" si="98"/>
        <v>996269.10086836771</v>
      </c>
      <c r="K922" s="18" t="str">
        <f t="shared" si="99"/>
        <v/>
      </c>
      <c r="L922" s="18">
        <f t="shared" si="100"/>
        <v>1200000</v>
      </c>
      <c r="M922" s="18">
        <f t="shared" si="101"/>
        <v>1024830</v>
      </c>
      <c r="N922" s="18">
        <f t="shared" si="102"/>
        <v>1178554</v>
      </c>
      <c r="O922" s="18" t="str">
        <f t="shared" si="103"/>
        <v/>
      </c>
      <c r="P922">
        <f t="shared" si="104"/>
        <v>1134461.3333333333</v>
      </c>
      <c r="Q922">
        <f t="shared" si="105"/>
        <v>95547.133213578592</v>
      </c>
      <c r="R922" s="105">
        <f t="shared" si="106"/>
        <v>8.4222467885121333E-2</v>
      </c>
      <c r="S922">
        <f>+PROMEDIO!AI254</f>
        <v>1134461.3333333333</v>
      </c>
      <c r="T922" t="b">
        <f t="shared" si="107"/>
        <v>1</v>
      </c>
    </row>
    <row r="923" spans="1:20" x14ac:dyDescent="0.2">
      <c r="A923">
        <v>249</v>
      </c>
      <c r="B923">
        <v>1139426</v>
      </c>
      <c r="C923">
        <v>1500000</v>
      </c>
      <c r="D923">
        <v>1220346</v>
      </c>
      <c r="E923">
        <v>1403398</v>
      </c>
      <c r="F923">
        <v>1505473</v>
      </c>
      <c r="G923">
        <f t="shared" si="95"/>
        <v>1353728.6</v>
      </c>
      <c r="H923">
        <f t="shared" si="96"/>
        <v>166286.8433123914</v>
      </c>
      <c r="I923">
        <f t="shared" si="97"/>
        <v>1520015.4433123914</v>
      </c>
      <c r="J923">
        <f t="shared" si="98"/>
        <v>1187441.7566876088</v>
      </c>
      <c r="K923" s="18" t="str">
        <f t="shared" si="99"/>
        <v/>
      </c>
      <c r="L923" s="18">
        <f t="shared" si="100"/>
        <v>1500000</v>
      </c>
      <c r="M923" s="18">
        <f t="shared" si="101"/>
        <v>1220346</v>
      </c>
      <c r="N923" s="18">
        <f t="shared" si="102"/>
        <v>1403398</v>
      </c>
      <c r="O923" s="18">
        <f t="shared" si="103"/>
        <v>1505473</v>
      </c>
      <c r="P923">
        <f t="shared" si="104"/>
        <v>1407304.25</v>
      </c>
      <c r="Q923">
        <f t="shared" si="105"/>
        <v>133164.3740855013</v>
      </c>
      <c r="R923" s="105">
        <f t="shared" si="106"/>
        <v>9.4623727659105206E-2</v>
      </c>
      <c r="S923">
        <f>+PROMEDIO!AI255</f>
        <v>1407304.25</v>
      </c>
      <c r="T923" t="b">
        <f t="shared" si="107"/>
        <v>1</v>
      </c>
    </row>
    <row r="924" spans="1:20" x14ac:dyDescent="0.2">
      <c r="A924">
        <v>250</v>
      </c>
      <c r="B924">
        <v>256384</v>
      </c>
      <c r="C924">
        <v>1000000</v>
      </c>
      <c r="D924">
        <v>274592</v>
      </c>
      <c r="E924">
        <v>315780</v>
      </c>
      <c r="F924">
        <v>338749</v>
      </c>
      <c r="G924">
        <f t="shared" si="95"/>
        <v>437101</v>
      </c>
      <c r="H924">
        <f t="shared" si="96"/>
        <v>316352.25394961232</v>
      </c>
      <c r="I924">
        <f t="shared" si="97"/>
        <v>753453.25394961238</v>
      </c>
      <c r="J924">
        <f t="shared" si="98"/>
        <v>120748.74605038768</v>
      </c>
      <c r="K924" s="18">
        <f t="shared" si="99"/>
        <v>256384</v>
      </c>
      <c r="L924" s="18" t="str">
        <f t="shared" si="100"/>
        <v/>
      </c>
      <c r="M924" s="18">
        <f t="shared" si="101"/>
        <v>274592</v>
      </c>
      <c r="N924" s="18">
        <f t="shared" si="102"/>
        <v>315780</v>
      </c>
      <c r="O924" s="18">
        <f t="shared" si="103"/>
        <v>338749</v>
      </c>
      <c r="P924">
        <f t="shared" si="104"/>
        <v>296376.25</v>
      </c>
      <c r="Q924">
        <f t="shared" si="105"/>
        <v>37620.424704097466</v>
      </c>
      <c r="R924" s="105">
        <f t="shared" si="106"/>
        <v>0.1269346808460444</v>
      </c>
      <c r="S924">
        <f>+PROMEDIO!AI256</f>
        <v>296376.25</v>
      </c>
      <c r="T924" t="b">
        <f t="shared" si="107"/>
        <v>1</v>
      </c>
    </row>
    <row r="925" spans="1:20" x14ac:dyDescent="0.2">
      <c r="A925">
        <v>251</v>
      </c>
      <c r="B925">
        <v>1237992</v>
      </c>
      <c r="C925">
        <v>1500000</v>
      </c>
      <c r="D925">
        <v>1325913</v>
      </c>
      <c r="E925">
        <v>1524799</v>
      </c>
      <c r="F925">
        <v>1635705</v>
      </c>
      <c r="G925">
        <f t="shared" si="95"/>
        <v>1444881.8</v>
      </c>
      <c r="H925">
        <f t="shared" si="96"/>
        <v>160308.47856772889</v>
      </c>
      <c r="I925">
        <f t="shared" si="97"/>
        <v>1605190.2785677291</v>
      </c>
      <c r="J925">
        <f t="shared" si="98"/>
        <v>1284573.321432271</v>
      </c>
      <c r="K925" s="18" t="str">
        <f t="shared" si="99"/>
        <v/>
      </c>
      <c r="L925" s="18">
        <f t="shared" si="100"/>
        <v>1500000</v>
      </c>
      <c r="M925" s="18">
        <f t="shared" si="101"/>
        <v>1325913</v>
      </c>
      <c r="N925" s="18">
        <f t="shared" si="102"/>
        <v>1524799</v>
      </c>
      <c r="O925" s="18" t="str">
        <f t="shared" si="103"/>
        <v/>
      </c>
      <c r="P925">
        <f t="shared" si="104"/>
        <v>1450237.3333333333</v>
      </c>
      <c r="Q925">
        <f t="shared" si="105"/>
        <v>108379.66827008345</v>
      </c>
      <c r="R925" s="105">
        <f t="shared" si="106"/>
        <v>7.4732366750603199E-2</v>
      </c>
      <c r="S925">
        <f>+PROMEDIO!AI257</f>
        <v>1450237.3333333333</v>
      </c>
      <c r="T925" t="b">
        <f t="shared" si="107"/>
        <v>1</v>
      </c>
    </row>
    <row r="926" spans="1:20" x14ac:dyDescent="0.2">
      <c r="A926">
        <v>252</v>
      </c>
      <c r="B926">
        <v>1275585</v>
      </c>
      <c r="C926">
        <v>2500000</v>
      </c>
      <c r="D926">
        <v>1366175</v>
      </c>
      <c r="E926">
        <v>1571101</v>
      </c>
      <c r="F926">
        <v>1685375</v>
      </c>
      <c r="G926">
        <f t="shared" si="95"/>
        <v>1679647.2</v>
      </c>
      <c r="H926">
        <f t="shared" si="96"/>
        <v>486396.15626996907</v>
      </c>
      <c r="I926">
        <f t="shared" si="97"/>
        <v>2166043.3562699691</v>
      </c>
      <c r="J926">
        <f t="shared" si="98"/>
        <v>1193251.0437300308</v>
      </c>
      <c r="K926" s="18">
        <f t="shared" si="99"/>
        <v>1275585</v>
      </c>
      <c r="L926" s="18" t="str">
        <f t="shared" si="100"/>
        <v/>
      </c>
      <c r="M926" s="18">
        <f t="shared" si="101"/>
        <v>1366175</v>
      </c>
      <c r="N926" s="18">
        <f t="shared" si="102"/>
        <v>1571101</v>
      </c>
      <c r="O926" s="18">
        <f t="shared" si="103"/>
        <v>1685375</v>
      </c>
      <c r="P926">
        <f t="shared" si="104"/>
        <v>1474559</v>
      </c>
      <c r="Q926">
        <f t="shared" si="105"/>
        <v>187173.25997766526</v>
      </c>
      <c r="R926" s="105">
        <f t="shared" si="106"/>
        <v>0.12693507684512134</v>
      </c>
      <c r="S926">
        <f>+PROMEDIO!AI258</f>
        <v>1474559</v>
      </c>
      <c r="T926" t="b">
        <f t="shared" si="107"/>
        <v>1</v>
      </c>
    </row>
    <row r="927" spans="1:20" x14ac:dyDescent="0.2">
      <c r="A927">
        <v>253</v>
      </c>
      <c r="B927">
        <v>297127</v>
      </c>
      <c r="C927">
        <v>1000000</v>
      </c>
      <c r="D927">
        <v>318229</v>
      </c>
      <c r="E927">
        <v>365963</v>
      </c>
      <c r="F927">
        <v>392581</v>
      </c>
      <c r="G927">
        <f t="shared" si="95"/>
        <v>474780</v>
      </c>
      <c r="H927">
        <f t="shared" si="96"/>
        <v>296024.77408993995</v>
      </c>
      <c r="I927">
        <f t="shared" si="97"/>
        <v>770804.77408993989</v>
      </c>
      <c r="J927">
        <f t="shared" si="98"/>
        <v>178755.22591006005</v>
      </c>
      <c r="K927" s="18">
        <f t="shared" si="99"/>
        <v>297127</v>
      </c>
      <c r="L927" s="18" t="str">
        <f t="shared" si="100"/>
        <v/>
      </c>
      <c r="M927" s="18">
        <f t="shared" si="101"/>
        <v>318229</v>
      </c>
      <c r="N927" s="18">
        <f t="shared" si="102"/>
        <v>365963</v>
      </c>
      <c r="O927" s="18">
        <f t="shared" si="103"/>
        <v>392581</v>
      </c>
      <c r="P927">
        <f t="shared" si="104"/>
        <v>343475</v>
      </c>
      <c r="Q927">
        <f t="shared" si="105"/>
        <v>43598.956409528888</v>
      </c>
      <c r="R927" s="105">
        <f t="shared" si="106"/>
        <v>0.12693487563732117</v>
      </c>
      <c r="S927">
        <f>+PROMEDIO!AI259</f>
        <v>343475</v>
      </c>
      <c r="T927" t="b">
        <f t="shared" si="107"/>
        <v>1</v>
      </c>
    </row>
    <row r="928" spans="1:20" x14ac:dyDescent="0.2">
      <c r="A928">
        <v>254</v>
      </c>
      <c r="B928">
        <v>1617254</v>
      </c>
      <c r="C928">
        <v>2500000</v>
      </c>
      <c r="D928">
        <v>1732108</v>
      </c>
      <c r="E928">
        <v>1991924</v>
      </c>
      <c r="F928">
        <v>2136806</v>
      </c>
      <c r="G928">
        <f t="shared" si="95"/>
        <v>1995618.4</v>
      </c>
      <c r="H928">
        <f t="shared" si="96"/>
        <v>348907.48612605006</v>
      </c>
      <c r="I928">
        <f t="shared" si="97"/>
        <v>2344525.8861260498</v>
      </c>
      <c r="J928">
        <f t="shared" si="98"/>
        <v>1646710.9138739498</v>
      </c>
      <c r="K928" s="18" t="str">
        <f t="shared" si="99"/>
        <v/>
      </c>
      <c r="L928" s="18" t="str">
        <f t="shared" si="100"/>
        <v/>
      </c>
      <c r="M928" s="18">
        <f t="shared" si="101"/>
        <v>1732108</v>
      </c>
      <c r="N928" s="18">
        <f t="shared" si="102"/>
        <v>1991924</v>
      </c>
      <c r="O928" s="18">
        <f t="shared" si="103"/>
        <v>2136806</v>
      </c>
      <c r="P928">
        <f t="shared" si="104"/>
        <v>1953612.6666666667</v>
      </c>
      <c r="Q928">
        <f t="shared" si="105"/>
        <v>205051.05826923531</v>
      </c>
      <c r="R928" s="105">
        <f t="shared" si="106"/>
        <v>0.10495993487752193</v>
      </c>
      <c r="S928">
        <f>+PROMEDIO!AI260</f>
        <v>1953612.6666666667</v>
      </c>
      <c r="T928" t="b">
        <f t="shared" si="107"/>
        <v>1</v>
      </c>
    </row>
    <row r="929" spans="1:20" x14ac:dyDescent="0.2">
      <c r="A929">
        <v>255</v>
      </c>
      <c r="B929">
        <v>308029</v>
      </c>
      <c r="C929">
        <v>1000000</v>
      </c>
      <c r="D929">
        <v>329904</v>
      </c>
      <c r="E929">
        <v>379390</v>
      </c>
      <c r="F929">
        <v>406985</v>
      </c>
      <c r="G929">
        <f t="shared" si="95"/>
        <v>484861.6</v>
      </c>
      <c r="H929">
        <f t="shared" si="96"/>
        <v>290619.26149568957</v>
      </c>
      <c r="I929">
        <f t="shared" si="97"/>
        <v>775480.86149568949</v>
      </c>
      <c r="J929">
        <f t="shared" si="98"/>
        <v>194242.33850431041</v>
      </c>
      <c r="K929" s="18">
        <f t="shared" si="99"/>
        <v>308029</v>
      </c>
      <c r="L929" s="18" t="str">
        <f t="shared" si="100"/>
        <v/>
      </c>
      <c r="M929" s="18">
        <f t="shared" si="101"/>
        <v>329904</v>
      </c>
      <c r="N929" s="18">
        <f t="shared" si="102"/>
        <v>379390</v>
      </c>
      <c r="O929" s="18">
        <f t="shared" si="103"/>
        <v>406985</v>
      </c>
      <c r="P929">
        <f t="shared" si="104"/>
        <v>356077</v>
      </c>
      <c r="Q929">
        <f t="shared" si="105"/>
        <v>45198.660253006026</v>
      </c>
      <c r="R929" s="105">
        <f t="shared" si="106"/>
        <v>0.12693507374249396</v>
      </c>
      <c r="S929">
        <f>+PROMEDIO!AI261</f>
        <v>356077</v>
      </c>
      <c r="T929" t="b">
        <f t="shared" si="107"/>
        <v>1</v>
      </c>
    </row>
    <row r="930" spans="1:20" x14ac:dyDescent="0.2">
      <c r="A930">
        <v>256</v>
      </c>
      <c r="B930">
        <v>408720</v>
      </c>
      <c r="C930">
        <v>1000000</v>
      </c>
      <c r="D930">
        <v>437746</v>
      </c>
      <c r="E930">
        <v>503408</v>
      </c>
      <c r="F930">
        <v>540023</v>
      </c>
      <c r="G930">
        <f t="shared" si="95"/>
        <v>577979.4</v>
      </c>
      <c r="H930">
        <f t="shared" si="96"/>
        <v>241566.30548733403</v>
      </c>
      <c r="I930">
        <f t="shared" si="97"/>
        <v>819545.70548733405</v>
      </c>
      <c r="J930">
        <f t="shared" si="98"/>
        <v>336413.09451266599</v>
      </c>
      <c r="K930" s="18">
        <f t="shared" si="99"/>
        <v>408720</v>
      </c>
      <c r="L930" s="18" t="str">
        <f t="shared" si="100"/>
        <v/>
      </c>
      <c r="M930" s="18">
        <f t="shared" si="101"/>
        <v>437746</v>
      </c>
      <c r="N930" s="18">
        <f t="shared" si="102"/>
        <v>503408</v>
      </c>
      <c r="O930" s="18">
        <f t="shared" si="103"/>
        <v>540023</v>
      </c>
      <c r="P930">
        <f t="shared" si="104"/>
        <v>472474.25</v>
      </c>
      <c r="Q930">
        <f t="shared" si="105"/>
        <v>59973.289212087293</v>
      </c>
      <c r="R930" s="105">
        <f t="shared" si="106"/>
        <v>0.1269345138112549</v>
      </c>
      <c r="S930">
        <f>+PROMEDIO!AI262</f>
        <v>472474.25</v>
      </c>
      <c r="T930" t="b">
        <f t="shared" si="107"/>
        <v>1</v>
      </c>
    </row>
    <row r="931" spans="1:20" x14ac:dyDescent="0.2">
      <c r="A931">
        <v>257</v>
      </c>
      <c r="B931">
        <v>790156</v>
      </c>
      <c r="C931">
        <v>1200000</v>
      </c>
      <c r="D931">
        <v>846271</v>
      </c>
      <c r="E931">
        <v>973212</v>
      </c>
      <c r="F931">
        <v>1043998</v>
      </c>
      <c r="G931">
        <f t="shared" si="95"/>
        <v>970727.4</v>
      </c>
      <c r="H931">
        <f t="shared" si="96"/>
        <v>162815.9276385454</v>
      </c>
      <c r="I931">
        <f t="shared" si="97"/>
        <v>1133543.3276385455</v>
      </c>
      <c r="J931">
        <f t="shared" si="98"/>
        <v>807911.47236145462</v>
      </c>
      <c r="K931" s="18" t="str">
        <f t="shared" si="99"/>
        <v/>
      </c>
      <c r="L931" s="18" t="str">
        <f t="shared" si="100"/>
        <v/>
      </c>
      <c r="M931" s="18">
        <f t="shared" si="101"/>
        <v>846271</v>
      </c>
      <c r="N931" s="18">
        <f t="shared" si="102"/>
        <v>973212</v>
      </c>
      <c r="O931" s="18">
        <f t="shared" si="103"/>
        <v>1043998</v>
      </c>
      <c r="P931">
        <f t="shared" si="104"/>
        <v>954493.66666666663</v>
      </c>
      <c r="Q931">
        <f t="shared" si="105"/>
        <v>100183.69944423759</v>
      </c>
      <c r="R931" s="105">
        <f t="shared" si="106"/>
        <v>0.10496004629774487</v>
      </c>
      <c r="S931">
        <f>+PROMEDIO!AI263</f>
        <v>954493.66666666663</v>
      </c>
      <c r="T931" t="b">
        <f t="shared" si="107"/>
        <v>1</v>
      </c>
    </row>
    <row r="932" spans="1:20" x14ac:dyDescent="0.2">
      <c r="A932">
        <v>258</v>
      </c>
      <c r="B932">
        <v>330945</v>
      </c>
      <c r="C932">
        <v>350000</v>
      </c>
      <c r="D932">
        <v>354448</v>
      </c>
      <c r="E932">
        <v>407615</v>
      </c>
      <c r="F932">
        <v>437263</v>
      </c>
      <c r="G932">
        <f t="shared" si="95"/>
        <v>376054.2</v>
      </c>
      <c r="H932">
        <f t="shared" si="96"/>
        <v>44505.871620495338</v>
      </c>
      <c r="I932">
        <f t="shared" si="97"/>
        <v>420560.07162049535</v>
      </c>
      <c r="J932">
        <f t="shared" si="98"/>
        <v>331548.32837950467</v>
      </c>
      <c r="K932" s="18" t="str">
        <f t="shared" si="99"/>
        <v/>
      </c>
      <c r="L932" s="18">
        <f t="shared" si="100"/>
        <v>350000</v>
      </c>
      <c r="M932" s="18">
        <f t="shared" si="101"/>
        <v>354448</v>
      </c>
      <c r="N932" s="18">
        <f t="shared" si="102"/>
        <v>407615</v>
      </c>
      <c r="O932" s="18" t="str">
        <f t="shared" si="103"/>
        <v/>
      </c>
      <c r="P932">
        <f t="shared" si="104"/>
        <v>370687.66666666669</v>
      </c>
      <c r="Q932">
        <f t="shared" si="105"/>
        <v>32057.247797235079</v>
      </c>
      <c r="R932" s="105">
        <f t="shared" si="106"/>
        <v>8.6480481224269878E-2</v>
      </c>
      <c r="S932">
        <f>+PROMEDIO!AI264</f>
        <v>370687.66666666669</v>
      </c>
      <c r="T932" t="b">
        <f t="shared" si="107"/>
        <v>1</v>
      </c>
    </row>
    <row r="933" spans="1:20" x14ac:dyDescent="0.2">
      <c r="A933">
        <v>259</v>
      </c>
      <c r="B933">
        <v>224331</v>
      </c>
      <c r="C933">
        <v>380000</v>
      </c>
      <c r="D933">
        <v>316996</v>
      </c>
      <c r="E933">
        <v>364545</v>
      </c>
      <c r="F933">
        <v>391061</v>
      </c>
      <c r="G933">
        <f t="shared" ref="G933:G996" si="108">+AVERAGE(B933:F933)</f>
        <v>335386.59999999998</v>
      </c>
      <c r="H933">
        <f t="shared" ref="H933:H996" si="109">+STDEV(B933:F933)</f>
        <v>68212.475078243486</v>
      </c>
      <c r="I933">
        <f t="shared" ref="I933:I996" si="110">+G933+H933</f>
        <v>403599.07507824345</v>
      </c>
      <c r="J933">
        <f t="shared" ref="J933:J996" si="111">+G933-H933</f>
        <v>267174.12492175651</v>
      </c>
      <c r="K933" s="18" t="str">
        <f t="shared" ref="K933:K996" si="112">+IF(((IF(AND(B933&lt;=$I933,B933&gt;=$J933),B933,""))&lt;=0),"",(IF(AND(B933&lt;=$I933,B933&gt;=$J933),B933,"")))</f>
        <v/>
      </c>
      <c r="L933" s="18">
        <f t="shared" ref="L933:L996" si="113">+IF(((IF(AND(C933&lt;=$I933,C933&gt;=$J933),C933,""))&lt;=0),"",(IF(AND(C933&lt;=$I933,C933&gt;=$J933),C933,"")))</f>
        <v>380000</v>
      </c>
      <c r="M933" s="18">
        <f t="shared" ref="M933:M996" si="114">+IF(((IF(AND(D933&lt;=$I933,D933&gt;=$J933),D933,""))&lt;=0),"",(IF(AND(D933&lt;=$I933,D933&gt;=$J933),D933,"")))</f>
        <v>316996</v>
      </c>
      <c r="N933" s="18">
        <f t="shared" ref="N933:N996" si="115">+IF(((IF(AND(E933&lt;=$I933,E933&gt;=$J933),E933,""))&lt;=0),"",(IF(AND(E933&lt;=$I933,E933&gt;=$J933),E933,"")))</f>
        <v>364545</v>
      </c>
      <c r="O933" s="18">
        <f t="shared" ref="O933:O996" si="116">+IF(((IF(AND(F933&lt;=$I933,F933&gt;=$J933),F933,""))&lt;=0),"",(IF(AND(F933&lt;=$I933,F933&gt;=$J933),F933,"")))</f>
        <v>391061</v>
      </c>
      <c r="P933">
        <f t="shared" ref="P933:P996" si="117">+AVERAGE(K933:O933)</f>
        <v>363150.5</v>
      </c>
      <c r="Q933">
        <f t="shared" ref="Q933:Q996" si="118">+STDEV(K933:O933)</f>
        <v>32634.767559562402</v>
      </c>
      <c r="R933" s="105">
        <f t="shared" ref="R933:R996" si="119">+Q933/P933</f>
        <v>8.9865682573925687E-2</v>
      </c>
      <c r="S933">
        <f>+PROMEDIO!AI265</f>
        <v>363150.5</v>
      </c>
      <c r="T933" t="b">
        <f t="shared" ref="T933:T996" si="120">+P933=S933</f>
        <v>1</v>
      </c>
    </row>
    <row r="934" spans="1:20" x14ac:dyDescent="0.2">
      <c r="A934">
        <v>260</v>
      </c>
      <c r="B934">
        <v>267608</v>
      </c>
      <c r="C934">
        <v>390000</v>
      </c>
      <c r="D934">
        <v>322014</v>
      </c>
      <c r="E934">
        <v>370316</v>
      </c>
      <c r="F934">
        <v>397251</v>
      </c>
      <c r="G934">
        <f t="shared" si="108"/>
        <v>349437.8</v>
      </c>
      <c r="H934">
        <f t="shared" si="109"/>
        <v>54349.504075014447</v>
      </c>
      <c r="I934">
        <f t="shared" si="110"/>
        <v>403787.30407501443</v>
      </c>
      <c r="J934">
        <f t="shared" si="111"/>
        <v>295088.29592498555</v>
      </c>
      <c r="K934" s="18" t="str">
        <f t="shared" si="112"/>
        <v/>
      </c>
      <c r="L934" s="18">
        <f t="shared" si="113"/>
        <v>390000</v>
      </c>
      <c r="M934" s="18">
        <f t="shared" si="114"/>
        <v>322014</v>
      </c>
      <c r="N934" s="18">
        <f t="shared" si="115"/>
        <v>370316</v>
      </c>
      <c r="O934" s="18">
        <f t="shared" si="116"/>
        <v>397251</v>
      </c>
      <c r="P934">
        <f t="shared" si="117"/>
        <v>369895.25</v>
      </c>
      <c r="Q934">
        <f t="shared" si="118"/>
        <v>33888.686227854865</v>
      </c>
      <c r="R934" s="105">
        <f t="shared" si="119"/>
        <v>9.1616981369333245E-2</v>
      </c>
      <c r="S934">
        <f>+PROMEDIO!AI266</f>
        <v>369895.25</v>
      </c>
      <c r="T934" t="b">
        <f t="shared" si="120"/>
        <v>1</v>
      </c>
    </row>
    <row r="935" spans="1:20" x14ac:dyDescent="0.2">
      <c r="A935">
        <v>261</v>
      </c>
      <c r="B935">
        <v>295977</v>
      </c>
      <c r="C935">
        <v>450000</v>
      </c>
      <c r="D935">
        <v>351577</v>
      </c>
      <c r="E935">
        <v>404313</v>
      </c>
      <c r="F935">
        <v>433721</v>
      </c>
      <c r="G935">
        <f t="shared" si="108"/>
        <v>387117.6</v>
      </c>
      <c r="H935">
        <f t="shared" si="109"/>
        <v>63228.747653262813</v>
      </c>
      <c r="I935">
        <f t="shared" si="110"/>
        <v>450346.34765326278</v>
      </c>
      <c r="J935">
        <f t="shared" si="111"/>
        <v>323888.85234673717</v>
      </c>
      <c r="K935" s="18" t="str">
        <f t="shared" si="112"/>
        <v/>
      </c>
      <c r="L935" s="18">
        <f t="shared" si="113"/>
        <v>450000</v>
      </c>
      <c r="M935" s="18">
        <f t="shared" si="114"/>
        <v>351577</v>
      </c>
      <c r="N935" s="18">
        <f t="shared" si="115"/>
        <v>404313</v>
      </c>
      <c r="O935" s="18">
        <f t="shared" si="116"/>
        <v>433721</v>
      </c>
      <c r="P935">
        <f t="shared" si="117"/>
        <v>409902.75</v>
      </c>
      <c r="Q935">
        <f t="shared" si="118"/>
        <v>43236.700879191361</v>
      </c>
      <c r="R935" s="105">
        <f t="shared" si="119"/>
        <v>0.10548038743138796</v>
      </c>
      <c r="S935">
        <f>+PROMEDIO!AI267</f>
        <v>409902.75</v>
      </c>
      <c r="T935" t="b">
        <f t="shared" si="120"/>
        <v>1</v>
      </c>
    </row>
    <row r="936" spans="1:20" x14ac:dyDescent="0.2">
      <c r="A936">
        <v>265</v>
      </c>
      <c r="B936">
        <v>751871</v>
      </c>
      <c r="C936">
        <v>550000</v>
      </c>
      <c r="D936">
        <v>805268</v>
      </c>
      <c r="E936">
        <v>926058</v>
      </c>
      <c r="F936">
        <v>993414</v>
      </c>
      <c r="G936">
        <f t="shared" si="108"/>
        <v>805322.2</v>
      </c>
      <c r="H936">
        <f t="shared" si="109"/>
        <v>171757.18191737996</v>
      </c>
      <c r="I936">
        <f t="shared" si="110"/>
        <v>977079.38191737991</v>
      </c>
      <c r="J936">
        <f t="shared" si="111"/>
        <v>633565.01808261999</v>
      </c>
      <c r="K936" s="18">
        <f t="shared" si="112"/>
        <v>751871</v>
      </c>
      <c r="L936" s="18" t="str">
        <f t="shared" si="113"/>
        <v/>
      </c>
      <c r="M936" s="18">
        <f t="shared" si="114"/>
        <v>805268</v>
      </c>
      <c r="N936" s="18">
        <f t="shared" si="115"/>
        <v>926058</v>
      </c>
      <c r="O936" s="18" t="str">
        <f t="shared" si="116"/>
        <v/>
      </c>
      <c r="P936">
        <f t="shared" si="117"/>
        <v>827732.33333333337</v>
      </c>
      <c r="Q936">
        <f t="shared" si="118"/>
        <v>89239.915095955424</v>
      </c>
      <c r="R936" s="105">
        <f t="shared" si="119"/>
        <v>0.10781252767616353</v>
      </c>
      <c r="S936">
        <f>+PROMEDIO!AI268</f>
        <v>827732.33333333337</v>
      </c>
      <c r="T936" t="b">
        <f t="shared" si="120"/>
        <v>1</v>
      </c>
    </row>
    <row r="937" spans="1:20" x14ac:dyDescent="0.2">
      <c r="A937">
        <v>266</v>
      </c>
      <c r="B937">
        <v>714419</v>
      </c>
      <c r="C937">
        <v>650000</v>
      </c>
      <c r="D937">
        <v>765155</v>
      </c>
      <c r="E937">
        <v>879928</v>
      </c>
      <c r="F937">
        <v>943930</v>
      </c>
      <c r="G937">
        <f t="shared" si="108"/>
        <v>790686.4</v>
      </c>
      <c r="H937">
        <f t="shared" si="109"/>
        <v>120113.37971391884</v>
      </c>
      <c r="I937">
        <f t="shared" si="110"/>
        <v>910799.77971391892</v>
      </c>
      <c r="J937">
        <f t="shared" si="111"/>
        <v>670573.02028608113</v>
      </c>
      <c r="K937" s="18">
        <f t="shared" si="112"/>
        <v>714419</v>
      </c>
      <c r="L937" s="18" t="str">
        <f t="shared" si="113"/>
        <v/>
      </c>
      <c r="M937" s="18">
        <f t="shared" si="114"/>
        <v>765155</v>
      </c>
      <c r="N937" s="18">
        <f t="shared" si="115"/>
        <v>879928</v>
      </c>
      <c r="O937" s="18" t="str">
        <f t="shared" si="116"/>
        <v/>
      </c>
      <c r="P937">
        <f t="shared" si="117"/>
        <v>786500.66666666663</v>
      </c>
      <c r="Q937">
        <f t="shared" si="118"/>
        <v>84794.076351672891</v>
      </c>
      <c r="R937" s="105">
        <f t="shared" si="119"/>
        <v>0.10781183023155679</v>
      </c>
      <c r="S937">
        <f>+PROMEDIO!AI269</f>
        <v>786500.66666666663</v>
      </c>
      <c r="T937" t="b">
        <f t="shared" si="120"/>
        <v>1</v>
      </c>
    </row>
    <row r="938" spans="1:20" x14ac:dyDescent="0.2">
      <c r="A938">
        <v>267</v>
      </c>
      <c r="B938">
        <v>796399</v>
      </c>
      <c r="C938">
        <v>700000</v>
      </c>
      <c r="D938">
        <v>852958</v>
      </c>
      <c r="E938">
        <v>980902</v>
      </c>
      <c r="F938">
        <v>1052247</v>
      </c>
      <c r="G938">
        <f t="shared" si="108"/>
        <v>876501.2</v>
      </c>
      <c r="H938">
        <f t="shared" si="109"/>
        <v>141341.28162960726</v>
      </c>
      <c r="I938">
        <f t="shared" si="110"/>
        <v>1017842.4816296073</v>
      </c>
      <c r="J938">
        <f t="shared" si="111"/>
        <v>735159.91837039264</v>
      </c>
      <c r="K938" s="18">
        <f t="shared" si="112"/>
        <v>796399</v>
      </c>
      <c r="L938" s="18" t="str">
        <f t="shared" si="113"/>
        <v/>
      </c>
      <c r="M938" s="18">
        <f t="shared" si="114"/>
        <v>852958</v>
      </c>
      <c r="N938" s="18">
        <f t="shared" si="115"/>
        <v>980902</v>
      </c>
      <c r="O938" s="18" t="str">
        <f t="shared" si="116"/>
        <v/>
      </c>
      <c r="P938">
        <f t="shared" si="117"/>
        <v>876753</v>
      </c>
      <c r="Q938">
        <f t="shared" si="118"/>
        <v>94525.080116337384</v>
      </c>
      <c r="R938" s="105">
        <f t="shared" si="119"/>
        <v>0.1078126680106454</v>
      </c>
      <c r="S938">
        <f>+PROMEDIO!AI270</f>
        <v>876753</v>
      </c>
      <c r="T938" t="b">
        <f t="shared" si="120"/>
        <v>1</v>
      </c>
    </row>
    <row r="939" spans="1:20" x14ac:dyDescent="0.2">
      <c r="A939">
        <v>268</v>
      </c>
      <c r="B939">
        <v>696306</v>
      </c>
      <c r="C939">
        <v>650000</v>
      </c>
      <c r="D939">
        <v>745757</v>
      </c>
      <c r="E939">
        <v>857620</v>
      </c>
      <c r="F939">
        <v>919999</v>
      </c>
      <c r="G939">
        <f t="shared" si="108"/>
        <v>773936.4</v>
      </c>
      <c r="H939">
        <f t="shared" si="109"/>
        <v>112381.066978829</v>
      </c>
      <c r="I939">
        <f t="shared" si="110"/>
        <v>886317.466978829</v>
      </c>
      <c r="J939">
        <f t="shared" si="111"/>
        <v>661555.33302117104</v>
      </c>
      <c r="K939" s="18">
        <f t="shared" si="112"/>
        <v>696306</v>
      </c>
      <c r="L939" s="18" t="str">
        <f t="shared" si="113"/>
        <v/>
      </c>
      <c r="M939" s="18">
        <f t="shared" si="114"/>
        <v>745757</v>
      </c>
      <c r="N939" s="18">
        <f t="shared" si="115"/>
        <v>857620</v>
      </c>
      <c r="O939" s="18" t="str">
        <f t="shared" si="116"/>
        <v/>
      </c>
      <c r="P939">
        <f t="shared" si="117"/>
        <v>766561</v>
      </c>
      <c r="Q939">
        <f t="shared" si="118"/>
        <v>82644.760638530497</v>
      </c>
      <c r="R939" s="105">
        <f t="shared" si="119"/>
        <v>0.10781237323387245</v>
      </c>
      <c r="S939">
        <f>+PROMEDIO!AI271</f>
        <v>766561</v>
      </c>
      <c r="T939" t="b">
        <f t="shared" si="120"/>
        <v>1</v>
      </c>
    </row>
    <row r="940" spans="1:20" x14ac:dyDescent="0.2">
      <c r="A940">
        <v>269</v>
      </c>
      <c r="B940">
        <v>882043</v>
      </c>
      <c r="C940">
        <v>800000</v>
      </c>
      <c r="D940">
        <v>944684</v>
      </c>
      <c r="E940">
        <v>1086387</v>
      </c>
      <c r="F940">
        <v>1165405</v>
      </c>
      <c r="G940">
        <f t="shared" si="108"/>
        <v>975703.8</v>
      </c>
      <c r="H940">
        <f t="shared" si="109"/>
        <v>149033.31408346241</v>
      </c>
      <c r="I940">
        <f t="shared" si="110"/>
        <v>1124737.1140834624</v>
      </c>
      <c r="J940">
        <f t="shared" si="111"/>
        <v>826670.4859165377</v>
      </c>
      <c r="K940" s="18">
        <f t="shared" si="112"/>
        <v>882043</v>
      </c>
      <c r="L940" s="18" t="str">
        <f t="shared" si="113"/>
        <v/>
      </c>
      <c r="M940" s="18">
        <f t="shared" si="114"/>
        <v>944684</v>
      </c>
      <c r="N940" s="18">
        <f t="shared" si="115"/>
        <v>1086387</v>
      </c>
      <c r="O940" s="18" t="str">
        <f t="shared" si="116"/>
        <v/>
      </c>
      <c r="P940">
        <f t="shared" si="117"/>
        <v>971038</v>
      </c>
      <c r="Q940">
        <f t="shared" si="118"/>
        <v>104690.10254556063</v>
      </c>
      <c r="R940" s="105">
        <f t="shared" si="119"/>
        <v>0.10781257020380318</v>
      </c>
      <c r="S940">
        <f>+PROMEDIO!AI272</f>
        <v>971038</v>
      </c>
      <c r="T940" t="b">
        <f t="shared" si="120"/>
        <v>1</v>
      </c>
    </row>
    <row r="941" spans="1:20" x14ac:dyDescent="0.2">
      <c r="A941">
        <v>270</v>
      </c>
      <c r="B941">
        <v>459261</v>
      </c>
      <c r="C941">
        <v>950000</v>
      </c>
      <c r="D941">
        <v>491410</v>
      </c>
      <c r="E941">
        <v>565121</v>
      </c>
      <c r="F941">
        <v>606225</v>
      </c>
      <c r="G941">
        <f t="shared" si="108"/>
        <v>614403.4</v>
      </c>
      <c r="H941">
        <f t="shared" si="109"/>
        <v>196416.17794188947</v>
      </c>
      <c r="I941">
        <f t="shared" si="110"/>
        <v>810819.57794188953</v>
      </c>
      <c r="J941">
        <f t="shared" si="111"/>
        <v>417987.22205811052</v>
      </c>
      <c r="K941" s="18">
        <f t="shared" si="112"/>
        <v>459261</v>
      </c>
      <c r="L941" s="18" t="str">
        <f t="shared" si="113"/>
        <v/>
      </c>
      <c r="M941" s="18">
        <f t="shared" si="114"/>
        <v>491410</v>
      </c>
      <c r="N941" s="18">
        <f t="shared" si="115"/>
        <v>565121</v>
      </c>
      <c r="O941" s="18">
        <f t="shared" si="116"/>
        <v>606225</v>
      </c>
      <c r="P941">
        <f t="shared" si="117"/>
        <v>530504.25</v>
      </c>
      <c r="Q941">
        <f t="shared" si="118"/>
        <v>67171.205176896052</v>
      </c>
      <c r="R941" s="105">
        <f t="shared" si="119"/>
        <v>0.12661765702517191</v>
      </c>
      <c r="S941">
        <f>+PROMEDIO!AI273</f>
        <v>530504.25</v>
      </c>
      <c r="T941" t="b">
        <f t="shared" si="120"/>
        <v>1</v>
      </c>
    </row>
    <row r="942" spans="1:20" x14ac:dyDescent="0.2">
      <c r="A942">
        <v>271</v>
      </c>
      <c r="B942">
        <v>58625</v>
      </c>
      <c r="C942">
        <v>250000</v>
      </c>
      <c r="D942">
        <v>62789</v>
      </c>
      <c r="E942">
        <v>72208</v>
      </c>
      <c r="F942">
        <v>77460</v>
      </c>
      <c r="G942">
        <f t="shared" si="108"/>
        <v>104216.4</v>
      </c>
      <c r="H942">
        <f t="shared" si="109"/>
        <v>81835.361954964188</v>
      </c>
      <c r="I942">
        <f t="shared" si="110"/>
        <v>186051.7619549642</v>
      </c>
      <c r="J942">
        <f t="shared" si="111"/>
        <v>22381.038045035806</v>
      </c>
      <c r="K942" s="18">
        <f t="shared" si="112"/>
        <v>58625</v>
      </c>
      <c r="L942" s="18" t="str">
        <f t="shared" si="113"/>
        <v/>
      </c>
      <c r="M942" s="18">
        <f t="shared" si="114"/>
        <v>62789</v>
      </c>
      <c r="N942" s="18">
        <f t="shared" si="115"/>
        <v>72208</v>
      </c>
      <c r="O942" s="18">
        <f t="shared" si="116"/>
        <v>77460</v>
      </c>
      <c r="P942">
        <f t="shared" si="117"/>
        <v>67770.5</v>
      </c>
      <c r="Q942">
        <f t="shared" si="118"/>
        <v>8602.9709790668639</v>
      </c>
      <c r="R942" s="105">
        <f t="shared" si="119"/>
        <v>0.12694271075271488</v>
      </c>
      <c r="S942">
        <f>+PROMEDIO!AI274</f>
        <v>67770.5</v>
      </c>
      <c r="T942" t="b">
        <f t="shared" si="120"/>
        <v>1</v>
      </c>
    </row>
    <row r="943" spans="1:20" x14ac:dyDescent="0.2">
      <c r="A943">
        <v>272</v>
      </c>
      <c r="B943">
        <v>101031</v>
      </c>
      <c r="C943">
        <v>180000</v>
      </c>
      <c r="D943">
        <v>108206</v>
      </c>
      <c r="E943">
        <v>124437</v>
      </c>
      <c r="F943">
        <v>133487</v>
      </c>
      <c r="G943">
        <f t="shared" si="108"/>
        <v>129432.2</v>
      </c>
      <c r="H943">
        <f t="shared" si="109"/>
        <v>31047.043139403802</v>
      </c>
      <c r="I943">
        <f t="shared" si="110"/>
        <v>160479.24313940381</v>
      </c>
      <c r="J943">
        <f t="shared" si="111"/>
        <v>98385.156860596195</v>
      </c>
      <c r="K943" s="18">
        <f t="shared" si="112"/>
        <v>101031</v>
      </c>
      <c r="L943" s="18" t="str">
        <f t="shared" si="113"/>
        <v/>
      </c>
      <c r="M943" s="18">
        <f t="shared" si="114"/>
        <v>108206</v>
      </c>
      <c r="N943" s="18">
        <f t="shared" si="115"/>
        <v>124437</v>
      </c>
      <c r="O943" s="18">
        <f t="shared" si="116"/>
        <v>133487</v>
      </c>
      <c r="P943">
        <f t="shared" si="117"/>
        <v>116790.25</v>
      </c>
      <c r="Q943">
        <f t="shared" si="118"/>
        <v>14824.501731368018</v>
      </c>
      <c r="R943" s="105">
        <f t="shared" si="119"/>
        <v>0.12693269970197013</v>
      </c>
      <c r="S943">
        <f>+PROMEDIO!AI275</f>
        <v>116790.25</v>
      </c>
      <c r="T943" t="b">
        <f t="shared" si="120"/>
        <v>1</v>
      </c>
    </row>
    <row r="944" spans="1:20" x14ac:dyDescent="0.2">
      <c r="A944">
        <v>273</v>
      </c>
      <c r="B944">
        <v>149963</v>
      </c>
      <c r="C944">
        <v>350000</v>
      </c>
      <c r="D944">
        <v>160612</v>
      </c>
      <c r="E944">
        <v>184704</v>
      </c>
      <c r="F944">
        <v>198139</v>
      </c>
      <c r="G944">
        <f t="shared" si="108"/>
        <v>208683.6</v>
      </c>
      <c r="H944">
        <f t="shared" si="109"/>
        <v>81264.263832880461</v>
      </c>
      <c r="I944">
        <f t="shared" si="110"/>
        <v>289947.86383288045</v>
      </c>
      <c r="J944">
        <f t="shared" si="111"/>
        <v>127419.33616711955</v>
      </c>
      <c r="K944" s="18">
        <f t="shared" si="112"/>
        <v>149963</v>
      </c>
      <c r="L944" s="18" t="str">
        <f t="shared" si="113"/>
        <v/>
      </c>
      <c r="M944" s="18">
        <f t="shared" si="114"/>
        <v>160612</v>
      </c>
      <c r="N944" s="18">
        <f t="shared" si="115"/>
        <v>184704</v>
      </c>
      <c r="O944" s="18">
        <f t="shared" si="116"/>
        <v>198139</v>
      </c>
      <c r="P944">
        <f t="shared" si="117"/>
        <v>173354.5</v>
      </c>
      <c r="Q944">
        <f t="shared" si="118"/>
        <v>22004.667451853635</v>
      </c>
      <c r="R944" s="105">
        <f t="shared" si="119"/>
        <v>0.12693450387416325</v>
      </c>
      <c r="S944">
        <f>+PROMEDIO!AI276</f>
        <v>173354.5</v>
      </c>
      <c r="T944" t="b">
        <f t="shared" si="120"/>
        <v>1</v>
      </c>
    </row>
    <row r="945" spans="1:20" x14ac:dyDescent="0.2">
      <c r="A945">
        <v>274</v>
      </c>
      <c r="B945">
        <v>626435</v>
      </c>
      <c r="C945">
        <v>550000</v>
      </c>
      <c r="D945">
        <v>670923</v>
      </c>
      <c r="E945">
        <v>771562</v>
      </c>
      <c r="F945">
        <v>827681</v>
      </c>
      <c r="G945">
        <f t="shared" si="108"/>
        <v>689320.2</v>
      </c>
      <c r="H945">
        <f t="shared" si="109"/>
        <v>111367.1272400431</v>
      </c>
      <c r="I945">
        <f t="shared" si="110"/>
        <v>800687.32724004309</v>
      </c>
      <c r="J945">
        <f t="shared" si="111"/>
        <v>577953.07275995682</v>
      </c>
      <c r="K945" s="18">
        <f t="shared" si="112"/>
        <v>626435</v>
      </c>
      <c r="L945" s="18" t="str">
        <f t="shared" si="113"/>
        <v/>
      </c>
      <c r="M945" s="18">
        <f t="shared" si="114"/>
        <v>670923</v>
      </c>
      <c r="N945" s="18">
        <f t="shared" si="115"/>
        <v>771562</v>
      </c>
      <c r="O945" s="18" t="str">
        <f t="shared" si="116"/>
        <v/>
      </c>
      <c r="P945">
        <f t="shared" si="117"/>
        <v>689640</v>
      </c>
      <c r="Q945">
        <f t="shared" si="118"/>
        <v>74351.907164510587</v>
      </c>
      <c r="R945" s="105">
        <f t="shared" si="119"/>
        <v>0.10781263726656022</v>
      </c>
      <c r="S945">
        <f>+PROMEDIO!AI277</f>
        <v>689640</v>
      </c>
      <c r="T945" t="b">
        <f t="shared" si="120"/>
        <v>1</v>
      </c>
    </row>
    <row r="946" spans="1:20" x14ac:dyDescent="0.2">
      <c r="A946">
        <v>275</v>
      </c>
      <c r="B946">
        <v>711950</v>
      </c>
      <c r="C946">
        <v>700000</v>
      </c>
      <c r="D946">
        <v>762512</v>
      </c>
      <c r="E946">
        <v>876888</v>
      </c>
      <c r="F946">
        <v>940669</v>
      </c>
      <c r="G946">
        <f t="shared" si="108"/>
        <v>798403.8</v>
      </c>
      <c r="H946">
        <f t="shared" si="109"/>
        <v>105883.12598898822</v>
      </c>
      <c r="I946">
        <f t="shared" si="110"/>
        <v>904286.92598898825</v>
      </c>
      <c r="J946">
        <f t="shared" si="111"/>
        <v>692520.67401101184</v>
      </c>
      <c r="K946" s="18">
        <f t="shared" si="112"/>
        <v>711950</v>
      </c>
      <c r="L946" s="18">
        <f t="shared" si="113"/>
        <v>700000</v>
      </c>
      <c r="M946" s="18">
        <f t="shared" si="114"/>
        <v>762512</v>
      </c>
      <c r="N946" s="18">
        <f t="shared" si="115"/>
        <v>876888</v>
      </c>
      <c r="O946" s="18" t="str">
        <f t="shared" si="116"/>
        <v/>
      </c>
      <c r="P946">
        <f t="shared" si="117"/>
        <v>762837.5</v>
      </c>
      <c r="Q946">
        <f t="shared" si="118"/>
        <v>80717.019194632478</v>
      </c>
      <c r="R946" s="105">
        <f t="shared" si="119"/>
        <v>0.1058115512079997</v>
      </c>
      <c r="S946">
        <f>+PROMEDIO!AI278</f>
        <v>762837.5</v>
      </c>
      <c r="T946" t="b">
        <f t="shared" si="120"/>
        <v>1</v>
      </c>
    </row>
    <row r="947" spans="1:20" x14ac:dyDescent="0.2">
      <c r="A947">
        <v>276</v>
      </c>
      <c r="B947">
        <v>780227</v>
      </c>
      <c r="C947">
        <v>750000</v>
      </c>
      <c r="D947">
        <v>835638</v>
      </c>
      <c r="E947">
        <v>960983</v>
      </c>
      <c r="F947">
        <v>1030880</v>
      </c>
      <c r="G947">
        <f t="shared" si="108"/>
        <v>871545.6</v>
      </c>
      <c r="H947">
        <f t="shared" si="109"/>
        <v>120195.95965048097</v>
      </c>
      <c r="I947">
        <f t="shared" si="110"/>
        <v>991741.55965048098</v>
      </c>
      <c r="J947">
        <f t="shared" si="111"/>
        <v>751349.64034951897</v>
      </c>
      <c r="K947" s="18">
        <f t="shared" si="112"/>
        <v>780227</v>
      </c>
      <c r="L947" s="18" t="str">
        <f t="shared" si="113"/>
        <v/>
      </c>
      <c r="M947" s="18">
        <f t="shared" si="114"/>
        <v>835638</v>
      </c>
      <c r="N947" s="18">
        <f t="shared" si="115"/>
        <v>960983</v>
      </c>
      <c r="O947" s="18" t="str">
        <f t="shared" si="116"/>
        <v/>
      </c>
      <c r="P947">
        <f t="shared" si="117"/>
        <v>858949.33333333337</v>
      </c>
      <c r="Q947">
        <f t="shared" si="118"/>
        <v>92605.326954410863</v>
      </c>
      <c r="R947" s="105">
        <f t="shared" si="119"/>
        <v>0.10781232764339711</v>
      </c>
      <c r="S947">
        <f>+PROMEDIO!AI279</f>
        <v>858949.33333333337</v>
      </c>
      <c r="T947" t="b">
        <f t="shared" si="120"/>
        <v>1</v>
      </c>
    </row>
    <row r="948" spans="1:20" x14ac:dyDescent="0.2">
      <c r="A948">
        <v>277</v>
      </c>
      <c r="B948">
        <v>244426</v>
      </c>
      <c r="C948">
        <v>400000</v>
      </c>
      <c r="D948">
        <v>261784</v>
      </c>
      <c r="E948">
        <v>301052</v>
      </c>
      <c r="F948">
        <v>322949</v>
      </c>
      <c r="G948">
        <f t="shared" si="108"/>
        <v>306042.2</v>
      </c>
      <c r="H948">
        <f t="shared" si="109"/>
        <v>61020.804920944764</v>
      </c>
      <c r="I948">
        <f t="shared" si="110"/>
        <v>367063.0049209448</v>
      </c>
      <c r="J948">
        <f t="shared" si="111"/>
        <v>245021.39507905525</v>
      </c>
      <c r="K948" s="18" t="str">
        <f t="shared" si="112"/>
        <v/>
      </c>
      <c r="L948" s="18" t="str">
        <f t="shared" si="113"/>
        <v/>
      </c>
      <c r="M948" s="18">
        <f t="shared" si="114"/>
        <v>261784</v>
      </c>
      <c r="N948" s="18">
        <f t="shared" si="115"/>
        <v>301052</v>
      </c>
      <c r="O948" s="18">
        <f t="shared" si="116"/>
        <v>322949</v>
      </c>
      <c r="P948">
        <f t="shared" si="117"/>
        <v>295261.66666666669</v>
      </c>
      <c r="Q948">
        <f t="shared" si="118"/>
        <v>30990.890215244439</v>
      </c>
      <c r="R948" s="105">
        <f t="shared" si="119"/>
        <v>0.10496076434544874</v>
      </c>
      <c r="S948">
        <f>+PROMEDIO!AI280</f>
        <v>295261.66666666669</v>
      </c>
      <c r="T948" t="b">
        <f t="shared" si="120"/>
        <v>1</v>
      </c>
    </row>
    <row r="949" spans="1:20" x14ac:dyDescent="0.2">
      <c r="A949">
        <v>278</v>
      </c>
      <c r="B949">
        <v>863120</v>
      </c>
      <c r="C949">
        <v>900000</v>
      </c>
      <c r="D949">
        <v>924417</v>
      </c>
      <c r="E949">
        <v>1063080</v>
      </c>
      <c r="F949">
        <v>1140402</v>
      </c>
      <c r="G949">
        <f t="shared" si="108"/>
        <v>978203.8</v>
      </c>
      <c r="H949">
        <f t="shared" si="109"/>
        <v>118073.45237266483</v>
      </c>
      <c r="I949">
        <f t="shared" si="110"/>
        <v>1096277.2523726649</v>
      </c>
      <c r="J949">
        <f t="shared" si="111"/>
        <v>860130.34762733523</v>
      </c>
      <c r="K949" s="18">
        <f t="shared" si="112"/>
        <v>863120</v>
      </c>
      <c r="L949" s="18">
        <f t="shared" si="113"/>
        <v>900000</v>
      </c>
      <c r="M949" s="18">
        <f t="shared" si="114"/>
        <v>924417</v>
      </c>
      <c r="N949" s="18">
        <f t="shared" si="115"/>
        <v>1063080</v>
      </c>
      <c r="O949" s="18" t="str">
        <f t="shared" si="116"/>
        <v/>
      </c>
      <c r="P949">
        <f t="shared" si="117"/>
        <v>937654.25</v>
      </c>
      <c r="Q949">
        <f t="shared" si="118"/>
        <v>87330.866091262375</v>
      </c>
      <c r="R949" s="105">
        <f t="shared" si="119"/>
        <v>9.3137599590960504E-2</v>
      </c>
      <c r="S949">
        <f>+PROMEDIO!AI281</f>
        <v>937654.25</v>
      </c>
      <c r="T949" t="b">
        <f t="shared" si="120"/>
        <v>1</v>
      </c>
    </row>
    <row r="950" spans="1:20" x14ac:dyDescent="0.2">
      <c r="A950">
        <v>279</v>
      </c>
      <c r="B950">
        <v>386049</v>
      </c>
      <c r="C950">
        <v>1100000</v>
      </c>
      <c r="D950">
        <v>413466</v>
      </c>
      <c r="E950">
        <v>475486</v>
      </c>
      <c r="F950">
        <v>510070</v>
      </c>
      <c r="G950">
        <f t="shared" si="108"/>
        <v>577014.19999999995</v>
      </c>
      <c r="H950">
        <f t="shared" si="109"/>
        <v>296445.34472850134</v>
      </c>
      <c r="I950">
        <f t="shared" si="110"/>
        <v>873459.54472850123</v>
      </c>
      <c r="J950">
        <f t="shared" si="111"/>
        <v>280568.85527149861</v>
      </c>
      <c r="K950" s="18">
        <f t="shared" si="112"/>
        <v>386049</v>
      </c>
      <c r="L950" s="18" t="str">
        <f t="shared" si="113"/>
        <v/>
      </c>
      <c r="M950" s="18">
        <f t="shared" si="114"/>
        <v>413466</v>
      </c>
      <c r="N950" s="18">
        <f t="shared" si="115"/>
        <v>475486</v>
      </c>
      <c r="O950" s="18">
        <f t="shared" si="116"/>
        <v>510070</v>
      </c>
      <c r="P950">
        <f t="shared" si="117"/>
        <v>446267.75</v>
      </c>
      <c r="Q950">
        <f t="shared" si="118"/>
        <v>56647.111996847052</v>
      </c>
      <c r="R950" s="105">
        <f t="shared" si="119"/>
        <v>0.12693525803029024</v>
      </c>
      <c r="S950">
        <f>+PROMEDIO!AI282</f>
        <v>446267.75</v>
      </c>
      <c r="T950" t="b">
        <f t="shared" si="120"/>
        <v>1</v>
      </c>
    </row>
    <row r="951" spans="1:20" x14ac:dyDescent="0.2">
      <c r="A951">
        <v>280</v>
      </c>
      <c r="B951">
        <v>307209</v>
      </c>
      <c r="C951">
        <v>390000</v>
      </c>
      <c r="D951">
        <v>329027</v>
      </c>
      <c r="E951">
        <v>378381</v>
      </c>
      <c r="F951">
        <v>405902</v>
      </c>
      <c r="G951">
        <f t="shared" si="108"/>
        <v>362103.8</v>
      </c>
      <c r="H951">
        <f t="shared" si="109"/>
        <v>42038.498138016446</v>
      </c>
      <c r="I951">
        <f t="shared" si="110"/>
        <v>404142.29813801643</v>
      </c>
      <c r="J951">
        <f t="shared" si="111"/>
        <v>320065.30186198355</v>
      </c>
      <c r="K951" s="18" t="str">
        <f t="shared" si="112"/>
        <v/>
      </c>
      <c r="L951" s="18">
        <f t="shared" si="113"/>
        <v>390000</v>
      </c>
      <c r="M951" s="18">
        <f t="shared" si="114"/>
        <v>329027</v>
      </c>
      <c r="N951" s="18">
        <f t="shared" si="115"/>
        <v>378381</v>
      </c>
      <c r="O951" s="18" t="str">
        <f t="shared" si="116"/>
        <v/>
      </c>
      <c r="P951">
        <f t="shared" si="117"/>
        <v>365802.66666666669</v>
      </c>
      <c r="Q951">
        <f t="shared" si="118"/>
        <v>32374.180056540943</v>
      </c>
      <c r="R951" s="105">
        <f t="shared" si="119"/>
        <v>8.8501760666609711E-2</v>
      </c>
      <c r="S951">
        <f>+PROMEDIO!AI283</f>
        <v>365802.66666666669</v>
      </c>
      <c r="T951" t="b">
        <f t="shared" si="120"/>
        <v>1</v>
      </c>
    </row>
    <row r="952" spans="1:20" x14ac:dyDescent="0.2">
      <c r="A952">
        <v>281</v>
      </c>
      <c r="B952">
        <v>403406</v>
      </c>
      <c r="C952">
        <v>1200000</v>
      </c>
      <c r="D952">
        <v>432054</v>
      </c>
      <c r="E952">
        <v>496862</v>
      </c>
      <c r="F952">
        <v>533002</v>
      </c>
      <c r="G952">
        <f t="shared" si="108"/>
        <v>613064.80000000005</v>
      </c>
      <c r="H952">
        <f t="shared" si="109"/>
        <v>332087.2602964468</v>
      </c>
      <c r="I952">
        <f t="shared" si="110"/>
        <v>945152.06029644678</v>
      </c>
      <c r="J952">
        <f t="shared" si="111"/>
        <v>280977.53970355325</v>
      </c>
      <c r="K952" s="18">
        <f t="shared" si="112"/>
        <v>403406</v>
      </c>
      <c r="L952" s="18" t="str">
        <f t="shared" si="113"/>
        <v/>
      </c>
      <c r="M952" s="18">
        <f t="shared" si="114"/>
        <v>432054</v>
      </c>
      <c r="N952" s="18">
        <f t="shared" si="115"/>
        <v>496862</v>
      </c>
      <c r="O952" s="18">
        <f t="shared" si="116"/>
        <v>533002</v>
      </c>
      <c r="P952">
        <f t="shared" si="117"/>
        <v>466331</v>
      </c>
      <c r="Q952">
        <f t="shared" si="118"/>
        <v>59193.559773565459</v>
      </c>
      <c r="R952" s="105">
        <f t="shared" si="119"/>
        <v>0.12693464464846957</v>
      </c>
      <c r="S952">
        <f>+PROMEDIO!AI284</f>
        <v>466331</v>
      </c>
      <c r="T952" t="b">
        <f t="shared" si="120"/>
        <v>1</v>
      </c>
    </row>
    <row r="953" spans="1:20" x14ac:dyDescent="0.2">
      <c r="A953">
        <v>282</v>
      </c>
      <c r="B953">
        <v>341299</v>
      </c>
      <c r="C953">
        <v>400000</v>
      </c>
      <c r="D953">
        <v>365537</v>
      </c>
      <c r="E953">
        <v>420368</v>
      </c>
      <c r="F953">
        <v>450943</v>
      </c>
      <c r="G953">
        <f t="shared" si="108"/>
        <v>395629.4</v>
      </c>
      <c r="H953">
        <f t="shared" si="109"/>
        <v>43439.72755784732</v>
      </c>
      <c r="I953">
        <f t="shared" si="110"/>
        <v>439069.12755784736</v>
      </c>
      <c r="J953">
        <f t="shared" si="111"/>
        <v>352189.67244215269</v>
      </c>
      <c r="K953" s="18" t="str">
        <f t="shared" si="112"/>
        <v/>
      </c>
      <c r="L953" s="18">
        <f t="shared" si="113"/>
        <v>400000</v>
      </c>
      <c r="M953" s="18">
        <f t="shared" si="114"/>
        <v>365537</v>
      </c>
      <c r="N953" s="18">
        <f t="shared" si="115"/>
        <v>420368</v>
      </c>
      <c r="O953" s="18" t="str">
        <f t="shared" si="116"/>
        <v/>
      </c>
      <c r="P953">
        <f t="shared" si="117"/>
        <v>395301.66666666669</v>
      </c>
      <c r="Q953">
        <f t="shared" si="118"/>
        <v>27715.796801342975</v>
      </c>
      <c r="R953" s="105">
        <f t="shared" si="119"/>
        <v>7.0113027944083986E-2</v>
      </c>
      <c r="S953">
        <f>+PROMEDIO!AI285</f>
        <v>395301.66666666669</v>
      </c>
      <c r="T953" t="b">
        <f t="shared" si="120"/>
        <v>1</v>
      </c>
    </row>
    <row r="954" spans="1:20" x14ac:dyDescent="0.2">
      <c r="A954">
        <v>283</v>
      </c>
      <c r="B954">
        <v>526925</v>
      </c>
      <c r="C954">
        <v>650000</v>
      </c>
      <c r="D954">
        <v>564347</v>
      </c>
      <c r="E954">
        <v>648999</v>
      </c>
      <c r="F954">
        <v>696203</v>
      </c>
      <c r="G954">
        <f t="shared" si="108"/>
        <v>617294.80000000005</v>
      </c>
      <c r="H954">
        <f t="shared" si="109"/>
        <v>69410.843369029972</v>
      </c>
      <c r="I954">
        <f t="shared" si="110"/>
        <v>686705.64336902997</v>
      </c>
      <c r="J954">
        <f t="shared" si="111"/>
        <v>547883.95663097012</v>
      </c>
      <c r="K954" s="18" t="str">
        <f t="shared" si="112"/>
        <v/>
      </c>
      <c r="L954" s="18">
        <f t="shared" si="113"/>
        <v>650000</v>
      </c>
      <c r="M954" s="18">
        <f t="shared" si="114"/>
        <v>564347</v>
      </c>
      <c r="N954" s="18">
        <f t="shared" si="115"/>
        <v>648999</v>
      </c>
      <c r="O954" s="18" t="str">
        <f t="shared" si="116"/>
        <v/>
      </c>
      <c r="P954">
        <f t="shared" si="117"/>
        <v>621115.33333333337</v>
      </c>
      <c r="Q954">
        <f t="shared" si="118"/>
        <v>49165.36639071587</v>
      </c>
      <c r="R954" s="105">
        <f t="shared" si="119"/>
        <v>7.9156581317773297E-2</v>
      </c>
      <c r="S954">
        <f>+PROMEDIO!AI286</f>
        <v>621115.33333333337</v>
      </c>
      <c r="T954" t="b">
        <f t="shared" si="120"/>
        <v>1</v>
      </c>
    </row>
    <row r="955" spans="1:20" x14ac:dyDescent="0.2">
      <c r="A955">
        <v>284</v>
      </c>
      <c r="B955">
        <v>613160</v>
      </c>
      <c r="C955">
        <v>650000</v>
      </c>
      <c r="D955">
        <v>656706</v>
      </c>
      <c r="E955">
        <v>755212</v>
      </c>
      <c r="F955">
        <v>810142</v>
      </c>
      <c r="G955">
        <f t="shared" si="108"/>
        <v>697044</v>
      </c>
      <c r="H955">
        <f t="shared" si="109"/>
        <v>82236.688077767336</v>
      </c>
      <c r="I955">
        <f t="shared" si="110"/>
        <v>779280.68807776738</v>
      </c>
      <c r="J955">
        <f t="shared" si="111"/>
        <v>614807.31192223262</v>
      </c>
      <c r="K955" s="18" t="str">
        <f t="shared" si="112"/>
        <v/>
      </c>
      <c r="L955" s="18">
        <f t="shared" si="113"/>
        <v>650000</v>
      </c>
      <c r="M955" s="18">
        <f t="shared" si="114"/>
        <v>656706</v>
      </c>
      <c r="N955" s="18">
        <f t="shared" si="115"/>
        <v>755212</v>
      </c>
      <c r="O955" s="18" t="str">
        <f t="shared" si="116"/>
        <v/>
      </c>
      <c r="P955">
        <f t="shared" si="117"/>
        <v>687306</v>
      </c>
      <c r="Q955">
        <f t="shared" si="118"/>
        <v>58903.830401765896</v>
      </c>
      <c r="R955" s="105">
        <f t="shared" si="119"/>
        <v>8.5702482448524964E-2</v>
      </c>
      <c r="S955">
        <f>+PROMEDIO!AI287</f>
        <v>687306</v>
      </c>
      <c r="T955" t="b">
        <f t="shared" si="120"/>
        <v>1</v>
      </c>
    </row>
    <row r="956" spans="1:20" x14ac:dyDescent="0.2">
      <c r="A956">
        <v>285</v>
      </c>
      <c r="B956">
        <v>122230</v>
      </c>
      <c r="C956">
        <v>250000</v>
      </c>
      <c r="D956">
        <v>130911</v>
      </c>
      <c r="E956">
        <v>150548</v>
      </c>
      <c r="F956">
        <v>161498</v>
      </c>
      <c r="G956">
        <f t="shared" si="108"/>
        <v>163037.4</v>
      </c>
      <c r="H956">
        <f t="shared" si="109"/>
        <v>51034.787486576242</v>
      </c>
      <c r="I956">
        <f t="shared" si="110"/>
        <v>214072.18748657624</v>
      </c>
      <c r="J956">
        <f t="shared" si="111"/>
        <v>112002.61251342375</v>
      </c>
      <c r="K956" s="18">
        <f t="shared" si="112"/>
        <v>122230</v>
      </c>
      <c r="L956" s="18" t="str">
        <f t="shared" si="113"/>
        <v/>
      </c>
      <c r="M956" s="18">
        <f t="shared" si="114"/>
        <v>130911</v>
      </c>
      <c r="N956" s="18">
        <f t="shared" si="115"/>
        <v>150548</v>
      </c>
      <c r="O956" s="18">
        <f t="shared" si="116"/>
        <v>161498</v>
      </c>
      <c r="P956">
        <f t="shared" si="117"/>
        <v>141296.75</v>
      </c>
      <c r="Q956">
        <f t="shared" si="118"/>
        <v>17935.819716886839</v>
      </c>
      <c r="R956" s="105">
        <f t="shared" si="119"/>
        <v>0.12693724177581464</v>
      </c>
      <c r="S956">
        <f>+PROMEDIO!AI288</f>
        <v>141296.75</v>
      </c>
      <c r="T956" t="b">
        <f t="shared" si="120"/>
        <v>1</v>
      </c>
    </row>
    <row r="957" spans="1:20" x14ac:dyDescent="0.2">
      <c r="A957">
        <v>286</v>
      </c>
      <c r="B957">
        <v>125062</v>
      </c>
      <c r="C957">
        <v>300000</v>
      </c>
      <c r="D957">
        <v>133943</v>
      </c>
      <c r="E957">
        <v>154035</v>
      </c>
      <c r="F957">
        <v>165238</v>
      </c>
      <c r="G957">
        <f t="shared" si="108"/>
        <v>175655.6</v>
      </c>
      <c r="H957">
        <f t="shared" si="109"/>
        <v>71304.207283301337</v>
      </c>
      <c r="I957">
        <f t="shared" si="110"/>
        <v>246959.80728330134</v>
      </c>
      <c r="J957">
        <f t="shared" si="111"/>
        <v>104351.39271669867</v>
      </c>
      <c r="K957" s="18">
        <f t="shared" si="112"/>
        <v>125062</v>
      </c>
      <c r="L957" s="18" t="str">
        <f t="shared" si="113"/>
        <v/>
      </c>
      <c r="M957" s="18">
        <f t="shared" si="114"/>
        <v>133943</v>
      </c>
      <c r="N957" s="18">
        <f t="shared" si="115"/>
        <v>154035</v>
      </c>
      <c r="O957" s="18">
        <f t="shared" si="116"/>
        <v>165238</v>
      </c>
      <c r="P957">
        <f t="shared" si="117"/>
        <v>144569.5</v>
      </c>
      <c r="Q957">
        <f t="shared" si="118"/>
        <v>18350.727878388549</v>
      </c>
      <c r="R957" s="105">
        <f t="shared" si="119"/>
        <v>0.12693360548655525</v>
      </c>
      <c r="S957">
        <f>+PROMEDIO!AI289</f>
        <v>144569.5</v>
      </c>
      <c r="T957" t="b">
        <f t="shared" si="120"/>
        <v>1</v>
      </c>
    </row>
    <row r="958" spans="1:20" x14ac:dyDescent="0.2">
      <c r="A958">
        <v>287</v>
      </c>
      <c r="B958">
        <v>51730</v>
      </c>
      <c r="C958">
        <v>80000</v>
      </c>
      <c r="D958">
        <v>55404</v>
      </c>
      <c r="E958">
        <v>63714</v>
      </c>
      <c r="F958">
        <v>68348</v>
      </c>
      <c r="G958">
        <f t="shared" si="108"/>
        <v>63839.199999999997</v>
      </c>
      <c r="H958">
        <f t="shared" si="109"/>
        <v>11172.530295327007</v>
      </c>
      <c r="I958">
        <f t="shared" si="110"/>
        <v>75011.730295326997</v>
      </c>
      <c r="J958">
        <f t="shared" si="111"/>
        <v>52666.66970467299</v>
      </c>
      <c r="K958" s="18" t="str">
        <f t="shared" si="112"/>
        <v/>
      </c>
      <c r="L958" s="18" t="str">
        <f t="shared" si="113"/>
        <v/>
      </c>
      <c r="M958" s="18">
        <f t="shared" si="114"/>
        <v>55404</v>
      </c>
      <c r="N958" s="18">
        <f t="shared" si="115"/>
        <v>63714</v>
      </c>
      <c r="O958" s="18">
        <f t="shared" si="116"/>
        <v>68348</v>
      </c>
      <c r="P958">
        <f t="shared" si="117"/>
        <v>62488.666666666664</v>
      </c>
      <c r="Q958">
        <f t="shared" si="118"/>
        <v>6558.4194234078486</v>
      </c>
      <c r="R958" s="105">
        <f t="shared" si="119"/>
        <v>0.10495374238647832</v>
      </c>
      <c r="S958">
        <f>+PROMEDIO!AI290</f>
        <v>62488.666666666664</v>
      </c>
      <c r="T958" t="b">
        <f t="shared" si="120"/>
        <v>1</v>
      </c>
    </row>
    <row r="959" spans="1:20" x14ac:dyDescent="0.2">
      <c r="A959">
        <v>288</v>
      </c>
      <c r="B959">
        <v>472085</v>
      </c>
      <c r="C959">
        <v>450000</v>
      </c>
      <c r="D959">
        <v>505612</v>
      </c>
      <c r="E959">
        <v>581454</v>
      </c>
      <c r="F959">
        <v>623745</v>
      </c>
      <c r="G959">
        <f t="shared" si="108"/>
        <v>526579.19999999995</v>
      </c>
      <c r="H959">
        <f t="shared" si="109"/>
        <v>73698.798407436829</v>
      </c>
      <c r="I959">
        <f t="shared" si="110"/>
        <v>600277.99840743677</v>
      </c>
      <c r="J959">
        <f t="shared" si="111"/>
        <v>452880.40159256314</v>
      </c>
      <c r="K959" s="18">
        <f t="shared" si="112"/>
        <v>472085</v>
      </c>
      <c r="L959" s="18" t="str">
        <f t="shared" si="113"/>
        <v/>
      </c>
      <c r="M959" s="18">
        <f t="shared" si="114"/>
        <v>505612</v>
      </c>
      <c r="N959" s="18">
        <f t="shared" si="115"/>
        <v>581454</v>
      </c>
      <c r="O959" s="18" t="str">
        <f t="shared" si="116"/>
        <v/>
      </c>
      <c r="P959">
        <f t="shared" si="117"/>
        <v>519717</v>
      </c>
      <c r="Q959">
        <f t="shared" si="118"/>
        <v>56032.203320947498</v>
      </c>
      <c r="R959" s="105">
        <f t="shared" si="119"/>
        <v>0.10781291225984045</v>
      </c>
      <c r="S959">
        <f>+PROMEDIO!AI291</f>
        <v>519717</v>
      </c>
      <c r="T959" t="b">
        <f t="shared" si="120"/>
        <v>1</v>
      </c>
    </row>
    <row r="960" spans="1:20" x14ac:dyDescent="0.2">
      <c r="A960">
        <v>289</v>
      </c>
      <c r="B960">
        <v>200071</v>
      </c>
      <c r="C960">
        <v>150000</v>
      </c>
      <c r="D960">
        <v>214280</v>
      </c>
      <c r="E960">
        <v>246422</v>
      </c>
      <c r="F960">
        <v>264345</v>
      </c>
      <c r="G960">
        <f t="shared" si="108"/>
        <v>215023.6</v>
      </c>
      <c r="H960">
        <f t="shared" si="109"/>
        <v>44358.375097607022</v>
      </c>
      <c r="I960">
        <f t="shared" si="110"/>
        <v>259381.97509760704</v>
      </c>
      <c r="J960">
        <f t="shared" si="111"/>
        <v>170665.22490239298</v>
      </c>
      <c r="K960" s="18">
        <f t="shared" si="112"/>
        <v>200071</v>
      </c>
      <c r="L960" s="18" t="str">
        <f t="shared" si="113"/>
        <v/>
      </c>
      <c r="M960" s="18">
        <f t="shared" si="114"/>
        <v>214280</v>
      </c>
      <c r="N960" s="18">
        <f t="shared" si="115"/>
        <v>246422</v>
      </c>
      <c r="O960" s="18" t="str">
        <f t="shared" si="116"/>
        <v/>
      </c>
      <c r="P960">
        <f t="shared" si="117"/>
        <v>220257.66666666666</v>
      </c>
      <c r="Q960">
        <f t="shared" si="118"/>
        <v>23746.645538545719</v>
      </c>
      <c r="R960" s="105">
        <f t="shared" si="119"/>
        <v>0.10781302597962865</v>
      </c>
      <c r="S960">
        <f>+PROMEDIO!AI292</f>
        <v>220257.66666666666</v>
      </c>
      <c r="T960" t="b">
        <f t="shared" si="120"/>
        <v>1</v>
      </c>
    </row>
    <row r="961" spans="1:20" x14ac:dyDescent="0.2">
      <c r="A961">
        <v>290</v>
      </c>
      <c r="B961">
        <v>106813</v>
      </c>
      <c r="C961">
        <v>140000</v>
      </c>
      <c r="D961">
        <v>114399</v>
      </c>
      <c r="E961">
        <v>131559</v>
      </c>
      <c r="F961">
        <v>141128</v>
      </c>
      <c r="G961">
        <f t="shared" si="108"/>
        <v>126779.8</v>
      </c>
      <c r="H961">
        <f t="shared" si="109"/>
        <v>15455.117233460274</v>
      </c>
      <c r="I961">
        <f t="shared" si="110"/>
        <v>142234.91723346029</v>
      </c>
      <c r="J961">
        <f t="shared" si="111"/>
        <v>111324.68276653973</v>
      </c>
      <c r="K961" s="18" t="str">
        <f t="shared" si="112"/>
        <v/>
      </c>
      <c r="L961" s="18">
        <f t="shared" si="113"/>
        <v>140000</v>
      </c>
      <c r="M961" s="18">
        <f t="shared" si="114"/>
        <v>114399</v>
      </c>
      <c r="N961" s="18">
        <f t="shared" si="115"/>
        <v>131559</v>
      </c>
      <c r="O961" s="18">
        <f t="shared" si="116"/>
        <v>141128</v>
      </c>
      <c r="P961">
        <f t="shared" si="117"/>
        <v>131771.5</v>
      </c>
      <c r="Q961">
        <f t="shared" si="118"/>
        <v>12343.705777979858</v>
      </c>
      <c r="R961" s="105">
        <f t="shared" si="119"/>
        <v>9.3675079800866326E-2</v>
      </c>
      <c r="S961">
        <f>+PROMEDIO!AI293</f>
        <v>131771.5</v>
      </c>
      <c r="T961" t="b">
        <f t="shared" si="120"/>
        <v>1</v>
      </c>
    </row>
    <row r="962" spans="1:20" x14ac:dyDescent="0.2">
      <c r="A962">
        <v>291</v>
      </c>
      <c r="B962">
        <v>263940</v>
      </c>
      <c r="C962">
        <v>200000</v>
      </c>
      <c r="D962">
        <v>282684</v>
      </c>
      <c r="E962">
        <v>325087</v>
      </c>
      <c r="F962">
        <v>348732</v>
      </c>
      <c r="G962">
        <f t="shared" si="108"/>
        <v>284088.59999999998</v>
      </c>
      <c r="H962">
        <f t="shared" si="109"/>
        <v>57746.146190027284</v>
      </c>
      <c r="I962">
        <f t="shared" si="110"/>
        <v>341834.74619002728</v>
      </c>
      <c r="J962">
        <f t="shared" si="111"/>
        <v>226342.45380997268</v>
      </c>
      <c r="K962" s="18">
        <f t="shared" si="112"/>
        <v>263940</v>
      </c>
      <c r="L962" s="18" t="str">
        <f t="shared" si="113"/>
        <v/>
      </c>
      <c r="M962" s="18">
        <f t="shared" si="114"/>
        <v>282684</v>
      </c>
      <c r="N962" s="18">
        <f t="shared" si="115"/>
        <v>325087</v>
      </c>
      <c r="O962" s="18" t="str">
        <f t="shared" si="116"/>
        <v/>
      </c>
      <c r="P962">
        <f t="shared" si="117"/>
        <v>290570.33333333331</v>
      </c>
      <c r="Q962">
        <f t="shared" si="118"/>
        <v>31327.0584692105</v>
      </c>
      <c r="R962" s="105">
        <f t="shared" si="119"/>
        <v>0.10781230867527369</v>
      </c>
      <c r="S962">
        <f>+PROMEDIO!AI294</f>
        <v>290570.33333333331</v>
      </c>
      <c r="T962" t="b">
        <f t="shared" si="120"/>
        <v>1</v>
      </c>
    </row>
    <row r="963" spans="1:20" x14ac:dyDescent="0.2">
      <c r="A963">
        <v>292</v>
      </c>
      <c r="B963">
        <v>1215587</v>
      </c>
      <c r="C963">
        <v>280000</v>
      </c>
      <c r="D963">
        <v>1301915</v>
      </c>
      <c r="E963">
        <v>1497202</v>
      </c>
      <c r="F963">
        <v>1606101</v>
      </c>
      <c r="G963">
        <f t="shared" si="108"/>
        <v>1180161</v>
      </c>
      <c r="H963">
        <f t="shared" si="109"/>
        <v>526381.21717867174</v>
      </c>
      <c r="I963">
        <f t="shared" si="110"/>
        <v>1706542.2171786716</v>
      </c>
      <c r="J963">
        <f t="shared" si="111"/>
        <v>653779.78282132826</v>
      </c>
      <c r="K963" s="18">
        <f t="shared" si="112"/>
        <v>1215587</v>
      </c>
      <c r="L963" s="18" t="str">
        <f t="shared" si="113"/>
        <v/>
      </c>
      <c r="M963" s="18">
        <f t="shared" si="114"/>
        <v>1301915</v>
      </c>
      <c r="N963" s="18">
        <f t="shared" si="115"/>
        <v>1497202</v>
      </c>
      <c r="O963" s="18">
        <f t="shared" si="116"/>
        <v>1606101</v>
      </c>
      <c r="P963">
        <f t="shared" si="117"/>
        <v>1405201.25</v>
      </c>
      <c r="Q963">
        <f t="shared" si="118"/>
        <v>178368.9629137218</v>
      </c>
      <c r="R963" s="105">
        <f t="shared" si="119"/>
        <v>0.12693481657073805</v>
      </c>
      <c r="S963">
        <f>+PROMEDIO!AI295</f>
        <v>1405201.25</v>
      </c>
      <c r="T963" t="b">
        <f t="shared" si="120"/>
        <v>1</v>
      </c>
    </row>
    <row r="964" spans="1:20" x14ac:dyDescent="0.2">
      <c r="A964">
        <v>293</v>
      </c>
      <c r="B964">
        <v>159234</v>
      </c>
      <c r="C964">
        <v>550000</v>
      </c>
      <c r="D964">
        <v>170542</v>
      </c>
      <c r="E964">
        <v>196123</v>
      </c>
      <c r="F964">
        <v>210388</v>
      </c>
      <c r="G964">
        <f t="shared" si="108"/>
        <v>257257.4</v>
      </c>
      <c r="H964">
        <f t="shared" si="109"/>
        <v>164894.30927051426</v>
      </c>
      <c r="I964">
        <f t="shared" si="110"/>
        <v>422151.70927051426</v>
      </c>
      <c r="J964">
        <f t="shared" si="111"/>
        <v>92363.090729485732</v>
      </c>
      <c r="K964" s="18">
        <f t="shared" si="112"/>
        <v>159234</v>
      </c>
      <c r="L964" s="18" t="str">
        <f t="shared" si="113"/>
        <v/>
      </c>
      <c r="M964" s="18">
        <f t="shared" si="114"/>
        <v>170542</v>
      </c>
      <c r="N964" s="18">
        <f t="shared" si="115"/>
        <v>196123</v>
      </c>
      <c r="O964" s="18">
        <f t="shared" si="116"/>
        <v>210388</v>
      </c>
      <c r="P964">
        <f t="shared" si="117"/>
        <v>184071.75</v>
      </c>
      <c r="Q964">
        <f t="shared" si="118"/>
        <v>23364.828273496896</v>
      </c>
      <c r="R964" s="105">
        <f t="shared" si="119"/>
        <v>0.12693326528104881</v>
      </c>
      <c r="S964">
        <f>+PROMEDIO!AI296</f>
        <v>184071.75</v>
      </c>
      <c r="T964" t="b">
        <f t="shared" si="120"/>
        <v>1</v>
      </c>
    </row>
    <row r="965" spans="1:20" x14ac:dyDescent="0.2">
      <c r="A965">
        <v>294</v>
      </c>
      <c r="B965">
        <v>206275</v>
      </c>
      <c r="C965">
        <v>600000</v>
      </c>
      <c r="D965">
        <v>220924</v>
      </c>
      <c r="E965">
        <v>254063</v>
      </c>
      <c r="F965">
        <v>272542</v>
      </c>
      <c r="G965">
        <f t="shared" si="108"/>
        <v>310760.8</v>
      </c>
      <c r="H965">
        <f t="shared" si="109"/>
        <v>163800.61435385398</v>
      </c>
      <c r="I965">
        <f t="shared" si="110"/>
        <v>474561.41435385396</v>
      </c>
      <c r="J965">
        <f t="shared" si="111"/>
        <v>146960.18564614601</v>
      </c>
      <c r="K965" s="18">
        <f t="shared" si="112"/>
        <v>206275</v>
      </c>
      <c r="L965" s="18" t="str">
        <f t="shared" si="113"/>
        <v/>
      </c>
      <c r="M965" s="18">
        <f t="shared" si="114"/>
        <v>220924</v>
      </c>
      <c r="N965" s="18">
        <f t="shared" si="115"/>
        <v>254063</v>
      </c>
      <c r="O965" s="18">
        <f t="shared" si="116"/>
        <v>272542</v>
      </c>
      <c r="P965">
        <f t="shared" si="117"/>
        <v>238451</v>
      </c>
      <c r="Q965">
        <f t="shared" si="118"/>
        <v>30267.813102369983</v>
      </c>
      <c r="R965" s="105">
        <f t="shared" si="119"/>
        <v>0.12693514853101887</v>
      </c>
      <c r="S965">
        <f>+PROMEDIO!AI297</f>
        <v>238451</v>
      </c>
      <c r="T965" t="b">
        <f t="shared" si="120"/>
        <v>1</v>
      </c>
    </row>
    <row r="966" spans="1:20" x14ac:dyDescent="0.2">
      <c r="A966">
        <v>295</v>
      </c>
      <c r="B966">
        <v>216994</v>
      </c>
      <c r="C966">
        <v>650000</v>
      </c>
      <c r="D966">
        <v>232405</v>
      </c>
      <c r="E966">
        <v>267266</v>
      </c>
      <c r="F966">
        <v>286705</v>
      </c>
      <c r="G966">
        <f t="shared" si="108"/>
        <v>330674</v>
      </c>
      <c r="H966">
        <f t="shared" si="109"/>
        <v>180625.91208212625</v>
      </c>
      <c r="I966">
        <f t="shared" si="110"/>
        <v>511299.91208212625</v>
      </c>
      <c r="J966">
        <f t="shared" si="111"/>
        <v>150048.08791787375</v>
      </c>
      <c r="K966" s="18">
        <f t="shared" si="112"/>
        <v>216994</v>
      </c>
      <c r="L966" s="18" t="str">
        <f t="shared" si="113"/>
        <v/>
      </c>
      <c r="M966" s="18">
        <f t="shared" si="114"/>
        <v>232405</v>
      </c>
      <c r="N966" s="18">
        <f t="shared" si="115"/>
        <v>267266</v>
      </c>
      <c r="O966" s="18">
        <f t="shared" si="116"/>
        <v>286705</v>
      </c>
      <c r="P966">
        <f t="shared" si="117"/>
        <v>250842.5</v>
      </c>
      <c r="Q966">
        <f t="shared" si="118"/>
        <v>31840.815614553594</v>
      </c>
      <c r="R966" s="105">
        <f t="shared" si="119"/>
        <v>0.12693548985739495</v>
      </c>
      <c r="S966">
        <f>+PROMEDIO!AI298</f>
        <v>250842.5</v>
      </c>
      <c r="T966" t="b">
        <f t="shared" si="120"/>
        <v>1</v>
      </c>
    </row>
    <row r="967" spans="1:20" x14ac:dyDescent="0.2">
      <c r="A967">
        <v>296</v>
      </c>
      <c r="B967">
        <v>291344</v>
      </c>
      <c r="C967">
        <v>750000</v>
      </c>
      <c r="D967">
        <v>312035</v>
      </c>
      <c r="E967">
        <v>358841</v>
      </c>
      <c r="F967">
        <v>384941</v>
      </c>
      <c r="G967">
        <f t="shared" si="108"/>
        <v>419432.2</v>
      </c>
      <c r="H967">
        <f t="shared" si="109"/>
        <v>188465.34982510714</v>
      </c>
      <c r="I967">
        <f t="shared" si="110"/>
        <v>607897.54982510721</v>
      </c>
      <c r="J967">
        <f t="shared" si="111"/>
        <v>230966.85017489287</v>
      </c>
      <c r="K967" s="18">
        <f t="shared" si="112"/>
        <v>291344</v>
      </c>
      <c r="L967" s="18" t="str">
        <f t="shared" si="113"/>
        <v/>
      </c>
      <c r="M967" s="18">
        <f t="shared" si="114"/>
        <v>312035</v>
      </c>
      <c r="N967" s="18">
        <f t="shared" si="115"/>
        <v>358841</v>
      </c>
      <c r="O967" s="18">
        <f t="shared" si="116"/>
        <v>384941</v>
      </c>
      <c r="P967">
        <f t="shared" si="117"/>
        <v>336790.25</v>
      </c>
      <c r="Q967">
        <f t="shared" si="118"/>
        <v>42750.884368045532</v>
      </c>
      <c r="R967" s="105">
        <f t="shared" si="119"/>
        <v>0.12693622920510772</v>
      </c>
      <c r="S967">
        <f>+PROMEDIO!AI299</f>
        <v>336790.25</v>
      </c>
      <c r="T967" t="b">
        <f t="shared" si="120"/>
        <v>1</v>
      </c>
    </row>
    <row r="968" spans="1:20" x14ac:dyDescent="0.2">
      <c r="A968">
        <v>297</v>
      </c>
      <c r="B968">
        <v>324483</v>
      </c>
      <c r="C968">
        <v>750000</v>
      </c>
      <c r="D968">
        <v>347527</v>
      </c>
      <c r="E968">
        <v>399656</v>
      </c>
      <c r="F968">
        <v>428725</v>
      </c>
      <c r="G968">
        <f t="shared" si="108"/>
        <v>450078.2</v>
      </c>
      <c r="H968">
        <f t="shared" si="109"/>
        <v>172657.42555911117</v>
      </c>
      <c r="I968">
        <f t="shared" si="110"/>
        <v>622735.62555911113</v>
      </c>
      <c r="J968">
        <f t="shared" si="111"/>
        <v>277420.77444088884</v>
      </c>
      <c r="K968" s="18">
        <f t="shared" si="112"/>
        <v>324483</v>
      </c>
      <c r="L968" s="18" t="str">
        <f t="shared" si="113"/>
        <v/>
      </c>
      <c r="M968" s="18">
        <f t="shared" si="114"/>
        <v>347527</v>
      </c>
      <c r="N968" s="18">
        <f t="shared" si="115"/>
        <v>399656</v>
      </c>
      <c r="O968" s="18">
        <f t="shared" si="116"/>
        <v>428725</v>
      </c>
      <c r="P968">
        <f t="shared" si="117"/>
        <v>375097.75</v>
      </c>
      <c r="Q968">
        <f t="shared" si="118"/>
        <v>47612.984079100381</v>
      </c>
      <c r="R968" s="105">
        <f t="shared" si="119"/>
        <v>0.12693486985485886</v>
      </c>
      <c r="S968">
        <f>+PROMEDIO!AI300</f>
        <v>375097.75</v>
      </c>
      <c r="T968" t="b">
        <f t="shared" si="120"/>
        <v>1</v>
      </c>
    </row>
    <row r="969" spans="1:20" x14ac:dyDescent="0.2">
      <c r="A969">
        <v>298</v>
      </c>
      <c r="B969">
        <v>1059832</v>
      </c>
      <c r="C969">
        <v>4500000</v>
      </c>
      <c r="D969">
        <v>1134020</v>
      </c>
      <c r="E969">
        <v>1304123</v>
      </c>
      <c r="F969">
        <v>1398978</v>
      </c>
      <c r="G969">
        <f t="shared" si="108"/>
        <v>1879390.6</v>
      </c>
      <c r="H969">
        <f t="shared" si="109"/>
        <v>1471103.0160559115</v>
      </c>
      <c r="I969">
        <f t="shared" si="110"/>
        <v>3350493.6160559114</v>
      </c>
      <c r="J969">
        <f t="shared" si="111"/>
        <v>408287.58394408855</v>
      </c>
      <c r="K969" s="18">
        <f t="shared" si="112"/>
        <v>1059832</v>
      </c>
      <c r="L969" s="18" t="str">
        <f t="shared" si="113"/>
        <v/>
      </c>
      <c r="M969" s="18">
        <f t="shared" si="114"/>
        <v>1134020</v>
      </c>
      <c r="N969" s="18">
        <f t="shared" si="115"/>
        <v>1304123</v>
      </c>
      <c r="O969" s="18">
        <f t="shared" si="116"/>
        <v>1398978</v>
      </c>
      <c r="P969">
        <f t="shared" si="117"/>
        <v>1224238.25</v>
      </c>
      <c r="Q969">
        <f t="shared" si="118"/>
        <v>155010.00095128271</v>
      </c>
      <c r="R969" s="105">
        <f t="shared" si="119"/>
        <v>0.12661751170679622</v>
      </c>
      <c r="S969">
        <f>+PROMEDIO!AI301</f>
        <v>1224238.25</v>
      </c>
      <c r="T969" t="b">
        <f t="shared" si="120"/>
        <v>1</v>
      </c>
    </row>
    <row r="970" spans="1:20" x14ac:dyDescent="0.2">
      <c r="A970">
        <v>299</v>
      </c>
      <c r="B970">
        <v>27297</v>
      </c>
      <c r="C970">
        <v>100000</v>
      </c>
      <c r="D970">
        <v>29235</v>
      </c>
      <c r="E970">
        <v>33621</v>
      </c>
      <c r="F970">
        <v>36066</v>
      </c>
      <c r="G970">
        <f t="shared" si="108"/>
        <v>45243.8</v>
      </c>
      <c r="H970">
        <f t="shared" si="109"/>
        <v>30805.568647567598</v>
      </c>
      <c r="I970">
        <f t="shared" si="110"/>
        <v>76049.368647567608</v>
      </c>
      <c r="J970">
        <f t="shared" si="111"/>
        <v>14438.231352432405</v>
      </c>
      <c r="K970" s="18">
        <f t="shared" si="112"/>
        <v>27297</v>
      </c>
      <c r="L970" s="18" t="str">
        <f t="shared" si="113"/>
        <v/>
      </c>
      <c r="M970" s="18">
        <f t="shared" si="114"/>
        <v>29235</v>
      </c>
      <c r="N970" s="18">
        <f t="shared" si="115"/>
        <v>33621</v>
      </c>
      <c r="O970" s="18">
        <f t="shared" si="116"/>
        <v>36066</v>
      </c>
      <c r="P970">
        <f t="shared" si="117"/>
        <v>31554.75</v>
      </c>
      <c r="Q970">
        <f t="shared" si="118"/>
        <v>4005.431343813048</v>
      </c>
      <c r="R970" s="105">
        <f t="shared" si="119"/>
        <v>0.12693592387241376</v>
      </c>
      <c r="S970">
        <f>+PROMEDIO!AI302</f>
        <v>31554.75</v>
      </c>
      <c r="T970" t="b">
        <f t="shared" si="120"/>
        <v>1</v>
      </c>
    </row>
    <row r="971" spans="1:20" x14ac:dyDescent="0.2">
      <c r="A971">
        <v>300</v>
      </c>
      <c r="B971">
        <v>41793</v>
      </c>
      <c r="C971">
        <v>150000</v>
      </c>
      <c r="D971">
        <v>44761</v>
      </c>
      <c r="E971">
        <v>51475</v>
      </c>
      <c r="F971">
        <v>55219</v>
      </c>
      <c r="G971">
        <f t="shared" si="108"/>
        <v>68649.600000000006</v>
      </c>
      <c r="H971">
        <f t="shared" si="109"/>
        <v>45785.307837776956</v>
      </c>
      <c r="I971">
        <f t="shared" si="110"/>
        <v>114434.90783777696</v>
      </c>
      <c r="J971">
        <f t="shared" si="111"/>
        <v>22864.29216222305</v>
      </c>
      <c r="K971" s="18">
        <f t="shared" si="112"/>
        <v>41793</v>
      </c>
      <c r="L971" s="18" t="str">
        <f t="shared" si="113"/>
        <v/>
      </c>
      <c r="M971" s="18">
        <f t="shared" si="114"/>
        <v>44761</v>
      </c>
      <c r="N971" s="18">
        <f t="shared" si="115"/>
        <v>51475</v>
      </c>
      <c r="O971" s="18">
        <f t="shared" si="116"/>
        <v>55219</v>
      </c>
      <c r="P971">
        <f t="shared" si="117"/>
        <v>48312</v>
      </c>
      <c r="Q971">
        <f t="shared" si="118"/>
        <v>6132.3780053091969</v>
      </c>
      <c r="R971" s="105">
        <f t="shared" si="119"/>
        <v>0.12693281183368929</v>
      </c>
      <c r="S971">
        <f>+PROMEDIO!AI303</f>
        <v>48312</v>
      </c>
      <c r="T971" t="b">
        <f t="shared" si="120"/>
        <v>1</v>
      </c>
    </row>
    <row r="972" spans="1:20" x14ac:dyDescent="0.2">
      <c r="A972">
        <v>301</v>
      </c>
      <c r="B972">
        <v>31748</v>
      </c>
      <c r="C972">
        <v>100000</v>
      </c>
      <c r="D972">
        <v>34003</v>
      </c>
      <c r="E972">
        <v>39103</v>
      </c>
      <c r="F972">
        <v>41947</v>
      </c>
      <c r="G972">
        <f t="shared" si="108"/>
        <v>49360.2</v>
      </c>
      <c r="H972">
        <f t="shared" si="109"/>
        <v>28594.528369952175</v>
      </c>
      <c r="I972">
        <f t="shared" si="110"/>
        <v>77954.728369952179</v>
      </c>
      <c r="J972">
        <f t="shared" si="111"/>
        <v>20765.671630047822</v>
      </c>
      <c r="K972" s="18">
        <f t="shared" si="112"/>
        <v>31748</v>
      </c>
      <c r="L972" s="18" t="str">
        <f t="shared" si="113"/>
        <v/>
      </c>
      <c r="M972" s="18">
        <f t="shared" si="114"/>
        <v>34003</v>
      </c>
      <c r="N972" s="18">
        <f t="shared" si="115"/>
        <v>39103</v>
      </c>
      <c r="O972" s="18">
        <f t="shared" si="116"/>
        <v>41947</v>
      </c>
      <c r="P972">
        <f t="shared" si="117"/>
        <v>36700.25</v>
      </c>
      <c r="Q972">
        <f t="shared" si="118"/>
        <v>4658.3806467483955</v>
      </c>
      <c r="R972" s="105">
        <f t="shared" si="119"/>
        <v>0.12693048812333418</v>
      </c>
      <c r="S972">
        <f>+PROMEDIO!AI304</f>
        <v>36700.25</v>
      </c>
      <c r="T972" t="b">
        <f t="shared" si="120"/>
        <v>1</v>
      </c>
    </row>
    <row r="973" spans="1:20" x14ac:dyDescent="0.2">
      <c r="A973">
        <v>302</v>
      </c>
      <c r="B973">
        <v>32159</v>
      </c>
      <c r="C973">
        <v>90000</v>
      </c>
      <c r="D973">
        <v>34442</v>
      </c>
      <c r="E973">
        <v>39609</v>
      </c>
      <c r="F973">
        <v>42490</v>
      </c>
      <c r="G973">
        <f t="shared" si="108"/>
        <v>47740</v>
      </c>
      <c r="H973">
        <f t="shared" si="109"/>
        <v>23974.922450343816</v>
      </c>
      <c r="I973">
        <f t="shared" si="110"/>
        <v>71714.922450343816</v>
      </c>
      <c r="J973">
        <f t="shared" si="111"/>
        <v>23765.077549656184</v>
      </c>
      <c r="K973" s="18">
        <f t="shared" si="112"/>
        <v>32159</v>
      </c>
      <c r="L973" s="18" t="str">
        <f t="shared" si="113"/>
        <v/>
      </c>
      <c r="M973" s="18">
        <f t="shared" si="114"/>
        <v>34442</v>
      </c>
      <c r="N973" s="18">
        <f t="shared" si="115"/>
        <v>39609</v>
      </c>
      <c r="O973" s="18">
        <f t="shared" si="116"/>
        <v>42490</v>
      </c>
      <c r="P973">
        <f t="shared" si="117"/>
        <v>37175</v>
      </c>
      <c r="Q973">
        <f t="shared" si="118"/>
        <v>4718.8673075926463</v>
      </c>
      <c r="R973" s="105">
        <f t="shared" si="119"/>
        <v>0.12693657854990306</v>
      </c>
      <c r="S973">
        <f>+PROMEDIO!AI305</f>
        <v>37175</v>
      </c>
      <c r="T973" t="b">
        <f t="shared" si="120"/>
        <v>1</v>
      </c>
    </row>
    <row r="974" spans="1:20" x14ac:dyDescent="0.2">
      <c r="A974">
        <v>303</v>
      </c>
      <c r="B974">
        <v>27607</v>
      </c>
      <c r="C974">
        <v>95000</v>
      </c>
      <c r="D974">
        <v>29567</v>
      </c>
      <c r="E974">
        <v>34002</v>
      </c>
      <c r="F974">
        <v>36475</v>
      </c>
      <c r="G974">
        <f t="shared" si="108"/>
        <v>44530.2</v>
      </c>
      <c r="H974">
        <f t="shared" si="109"/>
        <v>28430.714055401419</v>
      </c>
      <c r="I974">
        <f t="shared" si="110"/>
        <v>72960.914055401416</v>
      </c>
      <c r="J974">
        <f t="shared" si="111"/>
        <v>16099.485944598578</v>
      </c>
      <c r="K974" s="18">
        <f t="shared" si="112"/>
        <v>27607</v>
      </c>
      <c r="L974" s="18" t="str">
        <f t="shared" si="113"/>
        <v/>
      </c>
      <c r="M974" s="18">
        <f t="shared" si="114"/>
        <v>29567</v>
      </c>
      <c r="N974" s="18">
        <f t="shared" si="115"/>
        <v>34002</v>
      </c>
      <c r="O974" s="18">
        <f t="shared" si="116"/>
        <v>36475</v>
      </c>
      <c r="P974">
        <f t="shared" si="117"/>
        <v>31912.75</v>
      </c>
      <c r="Q974">
        <f t="shared" si="118"/>
        <v>4050.5603213218128</v>
      </c>
      <c r="R974" s="105">
        <f t="shared" si="119"/>
        <v>0.12692608193658689</v>
      </c>
      <c r="S974">
        <f>+PROMEDIO!AI306</f>
        <v>31912.75</v>
      </c>
      <c r="T974" t="b">
        <f t="shared" si="120"/>
        <v>1</v>
      </c>
    </row>
    <row r="975" spans="1:20" x14ac:dyDescent="0.2">
      <c r="A975">
        <v>304</v>
      </c>
      <c r="B975">
        <v>33425</v>
      </c>
      <c r="C975">
        <v>140000</v>
      </c>
      <c r="D975">
        <v>35799</v>
      </c>
      <c r="E975">
        <v>41169</v>
      </c>
      <c r="F975">
        <v>44163</v>
      </c>
      <c r="G975">
        <f t="shared" si="108"/>
        <v>58911.199999999997</v>
      </c>
      <c r="H975">
        <f t="shared" si="109"/>
        <v>45528.586428748255</v>
      </c>
      <c r="I975">
        <f t="shared" si="110"/>
        <v>104439.78642874825</v>
      </c>
      <c r="J975">
        <f t="shared" si="111"/>
        <v>13382.613571251743</v>
      </c>
      <c r="K975" s="18">
        <f t="shared" si="112"/>
        <v>33425</v>
      </c>
      <c r="L975" s="18" t="str">
        <f t="shared" si="113"/>
        <v/>
      </c>
      <c r="M975" s="18">
        <f t="shared" si="114"/>
        <v>35799</v>
      </c>
      <c r="N975" s="18">
        <f t="shared" si="115"/>
        <v>41169</v>
      </c>
      <c r="O975" s="18">
        <f t="shared" si="116"/>
        <v>44163</v>
      </c>
      <c r="P975">
        <f t="shared" si="117"/>
        <v>38639</v>
      </c>
      <c r="Q975">
        <f t="shared" si="118"/>
        <v>4904.6533006931286</v>
      </c>
      <c r="R975" s="105">
        <f t="shared" si="119"/>
        <v>0.12693530631468539</v>
      </c>
      <c r="S975">
        <f>+PROMEDIO!AI307</f>
        <v>38639</v>
      </c>
      <c r="T975" t="b">
        <f t="shared" si="120"/>
        <v>1</v>
      </c>
    </row>
    <row r="976" spans="1:20" x14ac:dyDescent="0.2">
      <c r="A976">
        <v>305</v>
      </c>
      <c r="B976">
        <v>27644</v>
      </c>
      <c r="C976">
        <v>120000</v>
      </c>
      <c r="D976">
        <v>29608</v>
      </c>
      <c r="E976">
        <v>34049</v>
      </c>
      <c r="F976">
        <v>36525</v>
      </c>
      <c r="G976">
        <f t="shared" si="108"/>
        <v>49565.2</v>
      </c>
      <c r="H976">
        <f t="shared" si="109"/>
        <v>39530.65004145517</v>
      </c>
      <c r="I976">
        <f t="shared" si="110"/>
        <v>89095.850041455167</v>
      </c>
      <c r="J976">
        <f t="shared" si="111"/>
        <v>10034.549958544827</v>
      </c>
      <c r="K976" s="18">
        <f t="shared" si="112"/>
        <v>27644</v>
      </c>
      <c r="L976" s="18" t="str">
        <f t="shared" si="113"/>
        <v/>
      </c>
      <c r="M976" s="18">
        <f t="shared" si="114"/>
        <v>29608</v>
      </c>
      <c r="N976" s="18">
        <f t="shared" si="115"/>
        <v>34049</v>
      </c>
      <c r="O976" s="18">
        <f t="shared" si="116"/>
        <v>36525</v>
      </c>
      <c r="P976">
        <f t="shared" si="117"/>
        <v>31956.5</v>
      </c>
      <c r="Q976">
        <f t="shared" si="118"/>
        <v>4056.388253935595</v>
      </c>
      <c r="R976" s="105">
        <f t="shared" si="119"/>
        <v>0.12693468477260009</v>
      </c>
      <c r="S976">
        <f>+PROMEDIO!AI308</f>
        <v>31956.5</v>
      </c>
      <c r="T976" t="b">
        <f t="shared" si="120"/>
        <v>1</v>
      </c>
    </row>
    <row r="977" spans="1:20" x14ac:dyDescent="0.2">
      <c r="A977">
        <v>306</v>
      </c>
      <c r="B977">
        <v>36664</v>
      </c>
      <c r="C977">
        <v>120000</v>
      </c>
      <c r="D977">
        <v>39268</v>
      </c>
      <c r="E977">
        <v>45158</v>
      </c>
      <c r="F977">
        <v>48443</v>
      </c>
      <c r="G977">
        <f t="shared" si="108"/>
        <v>57906.6</v>
      </c>
      <c r="H977">
        <f t="shared" si="109"/>
        <v>35022.572418370415</v>
      </c>
      <c r="I977">
        <f t="shared" si="110"/>
        <v>92929.172418370406</v>
      </c>
      <c r="J977">
        <f t="shared" si="111"/>
        <v>22884.027581629583</v>
      </c>
      <c r="K977" s="18">
        <f t="shared" si="112"/>
        <v>36664</v>
      </c>
      <c r="L977" s="18" t="str">
        <f t="shared" si="113"/>
        <v/>
      </c>
      <c r="M977" s="18">
        <f t="shared" si="114"/>
        <v>39268</v>
      </c>
      <c r="N977" s="18">
        <f t="shared" si="115"/>
        <v>45158</v>
      </c>
      <c r="O977" s="18">
        <f t="shared" si="116"/>
        <v>48443</v>
      </c>
      <c r="P977">
        <f t="shared" si="117"/>
        <v>42383.25</v>
      </c>
      <c r="Q977">
        <f t="shared" si="118"/>
        <v>5380.0375076139881</v>
      </c>
      <c r="R977" s="105">
        <f t="shared" si="119"/>
        <v>0.12693782349428107</v>
      </c>
      <c r="S977">
        <f>+PROMEDIO!AI309</f>
        <v>42383.25</v>
      </c>
      <c r="T977" t="b">
        <f t="shared" si="120"/>
        <v>1</v>
      </c>
    </row>
    <row r="978" spans="1:20" x14ac:dyDescent="0.2">
      <c r="A978">
        <v>307</v>
      </c>
      <c r="B978">
        <v>26737</v>
      </c>
      <c r="C978">
        <v>150000</v>
      </c>
      <c r="D978">
        <v>28636</v>
      </c>
      <c r="E978">
        <v>32931</v>
      </c>
      <c r="F978">
        <v>35326</v>
      </c>
      <c r="G978">
        <f t="shared" si="108"/>
        <v>54726</v>
      </c>
      <c r="H978">
        <f t="shared" si="109"/>
        <v>53368.036599635176</v>
      </c>
      <c r="I978">
        <f t="shared" si="110"/>
        <v>108094.03659963518</v>
      </c>
      <c r="J978">
        <f t="shared" si="111"/>
        <v>1357.9634003648243</v>
      </c>
      <c r="K978" s="18">
        <f t="shared" si="112"/>
        <v>26737</v>
      </c>
      <c r="L978" s="18" t="str">
        <f t="shared" si="113"/>
        <v/>
      </c>
      <c r="M978" s="18">
        <f t="shared" si="114"/>
        <v>28636</v>
      </c>
      <c r="N978" s="18">
        <f t="shared" si="115"/>
        <v>32931</v>
      </c>
      <c r="O978" s="18">
        <f t="shared" si="116"/>
        <v>35326</v>
      </c>
      <c r="P978">
        <f t="shared" si="117"/>
        <v>30907.5</v>
      </c>
      <c r="Q978">
        <f t="shared" si="118"/>
        <v>3923.0293141907568</v>
      </c>
      <c r="R978" s="105">
        <f t="shared" si="119"/>
        <v>0.12692806969799422</v>
      </c>
      <c r="S978">
        <f>+PROMEDIO!AI310</f>
        <v>30907.5</v>
      </c>
      <c r="T978" t="b">
        <f t="shared" si="120"/>
        <v>1</v>
      </c>
    </row>
    <row r="979" spans="1:20" x14ac:dyDescent="0.2">
      <c r="A979">
        <v>308</v>
      </c>
      <c r="B979">
        <v>39261</v>
      </c>
      <c r="C979">
        <v>150000</v>
      </c>
      <c r="D979">
        <v>42049</v>
      </c>
      <c r="E979">
        <v>48357</v>
      </c>
      <c r="F979">
        <v>51874</v>
      </c>
      <c r="G979">
        <f t="shared" si="108"/>
        <v>66308.2</v>
      </c>
      <c r="H979">
        <f t="shared" si="109"/>
        <v>47050.422184078219</v>
      </c>
      <c r="I979">
        <f t="shared" si="110"/>
        <v>113358.62218407821</v>
      </c>
      <c r="J979">
        <f t="shared" si="111"/>
        <v>19257.777815921778</v>
      </c>
      <c r="K979" s="18">
        <f t="shared" si="112"/>
        <v>39261</v>
      </c>
      <c r="L979" s="18" t="str">
        <f t="shared" si="113"/>
        <v/>
      </c>
      <c r="M979" s="18">
        <f t="shared" si="114"/>
        <v>42049</v>
      </c>
      <c r="N979" s="18">
        <f t="shared" si="115"/>
        <v>48357</v>
      </c>
      <c r="O979" s="18">
        <f t="shared" si="116"/>
        <v>51874</v>
      </c>
      <c r="P979">
        <f t="shared" si="117"/>
        <v>45385.25</v>
      </c>
      <c r="Q979">
        <f t="shared" si="118"/>
        <v>5761.1392608869764</v>
      </c>
      <c r="R979" s="105">
        <f t="shared" si="119"/>
        <v>0.12693858160717361</v>
      </c>
      <c r="S979">
        <f>+PROMEDIO!AI311</f>
        <v>45385.25</v>
      </c>
      <c r="T979" t="b">
        <f t="shared" si="120"/>
        <v>1</v>
      </c>
    </row>
    <row r="980" spans="1:20" x14ac:dyDescent="0.2">
      <c r="A980">
        <v>309</v>
      </c>
      <c r="B980">
        <v>37394</v>
      </c>
      <c r="C980">
        <v>180000</v>
      </c>
      <c r="D980">
        <v>40049</v>
      </c>
      <c r="E980">
        <v>46057</v>
      </c>
      <c r="F980">
        <v>49407</v>
      </c>
      <c r="G980">
        <f t="shared" si="108"/>
        <v>70581.399999999994</v>
      </c>
      <c r="H980">
        <f t="shared" si="109"/>
        <v>61351.166258678408</v>
      </c>
      <c r="I980">
        <f t="shared" si="110"/>
        <v>131932.56625867839</v>
      </c>
      <c r="J980">
        <f t="shared" si="111"/>
        <v>9230.2337413215864</v>
      </c>
      <c r="K980" s="18">
        <f t="shared" si="112"/>
        <v>37394</v>
      </c>
      <c r="L980" s="18" t="str">
        <f t="shared" si="113"/>
        <v/>
      </c>
      <c r="M980" s="18">
        <f t="shared" si="114"/>
        <v>40049</v>
      </c>
      <c r="N980" s="18">
        <f t="shared" si="115"/>
        <v>46057</v>
      </c>
      <c r="O980" s="18">
        <f t="shared" si="116"/>
        <v>49407</v>
      </c>
      <c r="P980">
        <f t="shared" si="117"/>
        <v>43226.75</v>
      </c>
      <c r="Q980">
        <f t="shared" si="118"/>
        <v>5487.1022331160066</v>
      </c>
      <c r="R980" s="105">
        <f t="shared" si="119"/>
        <v>0.12693765395538659</v>
      </c>
      <c r="S980">
        <f>+PROMEDIO!AI312</f>
        <v>43226.75</v>
      </c>
      <c r="T980" t="b">
        <f t="shared" si="120"/>
        <v>1</v>
      </c>
    </row>
    <row r="981" spans="1:20" x14ac:dyDescent="0.2">
      <c r="A981">
        <v>310</v>
      </c>
      <c r="B981">
        <v>47892</v>
      </c>
      <c r="C981">
        <v>200000</v>
      </c>
      <c r="D981">
        <v>51293</v>
      </c>
      <c r="E981">
        <v>58987</v>
      </c>
      <c r="F981">
        <v>63278</v>
      </c>
      <c r="G981">
        <f t="shared" si="108"/>
        <v>84290</v>
      </c>
      <c r="H981">
        <f t="shared" si="109"/>
        <v>64969.543760903849</v>
      </c>
      <c r="I981">
        <f t="shared" si="110"/>
        <v>149259.54376090385</v>
      </c>
      <c r="J981">
        <f t="shared" si="111"/>
        <v>19320.456239096151</v>
      </c>
      <c r="K981" s="18">
        <f t="shared" si="112"/>
        <v>47892</v>
      </c>
      <c r="L981" s="18" t="str">
        <f t="shared" si="113"/>
        <v/>
      </c>
      <c r="M981" s="18">
        <f t="shared" si="114"/>
        <v>51293</v>
      </c>
      <c r="N981" s="18">
        <f t="shared" si="115"/>
        <v>58987</v>
      </c>
      <c r="O981" s="18">
        <f t="shared" si="116"/>
        <v>63278</v>
      </c>
      <c r="P981">
        <f t="shared" si="117"/>
        <v>55362.5</v>
      </c>
      <c r="Q981">
        <f t="shared" si="118"/>
        <v>7027.59657825253</v>
      </c>
      <c r="R981" s="105">
        <f t="shared" si="119"/>
        <v>0.12693784742835909</v>
      </c>
      <c r="S981">
        <f>+PROMEDIO!AI313</f>
        <v>55362.5</v>
      </c>
      <c r="T981" t="b">
        <f t="shared" si="120"/>
        <v>1</v>
      </c>
    </row>
    <row r="982" spans="1:20" x14ac:dyDescent="0.2">
      <c r="A982">
        <v>311</v>
      </c>
      <c r="B982">
        <v>39314</v>
      </c>
      <c r="C982">
        <v>220000</v>
      </c>
      <c r="D982">
        <v>42106</v>
      </c>
      <c r="E982">
        <v>48422</v>
      </c>
      <c r="F982">
        <v>51944</v>
      </c>
      <c r="G982">
        <f t="shared" si="108"/>
        <v>80357.2</v>
      </c>
      <c r="H982">
        <f t="shared" si="109"/>
        <v>78222.402629937162</v>
      </c>
      <c r="I982">
        <f t="shared" si="110"/>
        <v>158579.60262993717</v>
      </c>
      <c r="J982">
        <f t="shared" si="111"/>
        <v>2134.7973700628354</v>
      </c>
      <c r="K982" s="18">
        <f t="shared" si="112"/>
        <v>39314</v>
      </c>
      <c r="L982" s="18" t="str">
        <f t="shared" si="113"/>
        <v/>
      </c>
      <c r="M982" s="18">
        <f t="shared" si="114"/>
        <v>42106</v>
      </c>
      <c r="N982" s="18">
        <f t="shared" si="115"/>
        <v>48422</v>
      </c>
      <c r="O982" s="18">
        <f t="shared" si="116"/>
        <v>51944</v>
      </c>
      <c r="P982">
        <f t="shared" si="117"/>
        <v>45446.5</v>
      </c>
      <c r="Q982">
        <f t="shared" si="118"/>
        <v>5768.8127894741046</v>
      </c>
      <c r="R982" s="105">
        <f t="shared" si="119"/>
        <v>0.1269363491022214</v>
      </c>
      <c r="S982">
        <f>+PROMEDIO!AI314</f>
        <v>45446.5</v>
      </c>
      <c r="T982" t="b">
        <f t="shared" si="120"/>
        <v>1</v>
      </c>
    </row>
    <row r="983" spans="1:20" x14ac:dyDescent="0.2">
      <c r="A983">
        <v>312</v>
      </c>
      <c r="B983">
        <v>141311</v>
      </c>
      <c r="C983">
        <v>300000</v>
      </c>
      <c r="D983">
        <v>151203</v>
      </c>
      <c r="E983">
        <v>173883</v>
      </c>
      <c r="F983">
        <v>186530</v>
      </c>
      <c r="G983">
        <f t="shared" si="108"/>
        <v>190585.4</v>
      </c>
      <c r="H983">
        <f t="shared" si="109"/>
        <v>63729.724330958808</v>
      </c>
      <c r="I983">
        <f t="shared" si="110"/>
        <v>254315.12433095882</v>
      </c>
      <c r="J983">
        <f t="shared" si="111"/>
        <v>126855.67566904119</v>
      </c>
      <c r="K983" s="18">
        <f t="shared" si="112"/>
        <v>141311</v>
      </c>
      <c r="L983" s="18" t="str">
        <f t="shared" si="113"/>
        <v/>
      </c>
      <c r="M983" s="18">
        <f t="shared" si="114"/>
        <v>151203</v>
      </c>
      <c r="N983" s="18">
        <f t="shared" si="115"/>
        <v>173883</v>
      </c>
      <c r="O983" s="18">
        <f t="shared" si="116"/>
        <v>186530</v>
      </c>
      <c r="P983">
        <f t="shared" si="117"/>
        <v>163231.75</v>
      </c>
      <c r="Q983">
        <f t="shared" si="118"/>
        <v>20667.750133561545</v>
      </c>
      <c r="R983" s="105">
        <f t="shared" si="119"/>
        <v>0.12661599311139865</v>
      </c>
      <c r="S983">
        <f>+PROMEDIO!AI315</f>
        <v>163231.75</v>
      </c>
      <c r="T983" t="b">
        <f t="shared" si="120"/>
        <v>1</v>
      </c>
    </row>
    <row r="984" spans="1:20" x14ac:dyDescent="0.2">
      <c r="A984">
        <v>313</v>
      </c>
      <c r="B984">
        <v>50852</v>
      </c>
      <c r="C984">
        <v>450000</v>
      </c>
      <c r="D984">
        <v>54463</v>
      </c>
      <c r="E984">
        <v>62632</v>
      </c>
      <c r="F984">
        <v>67188</v>
      </c>
      <c r="G984">
        <f t="shared" si="108"/>
        <v>137027</v>
      </c>
      <c r="H984">
        <f t="shared" si="109"/>
        <v>175076.51569813697</v>
      </c>
      <c r="I984">
        <f t="shared" si="110"/>
        <v>312103.51569813699</v>
      </c>
      <c r="J984">
        <f t="shared" si="111"/>
        <v>-38049.515698136966</v>
      </c>
      <c r="K984" s="18">
        <f t="shared" si="112"/>
        <v>50852</v>
      </c>
      <c r="L984" s="18" t="str">
        <f t="shared" si="113"/>
        <v/>
      </c>
      <c r="M984" s="18">
        <f t="shared" si="114"/>
        <v>54463</v>
      </c>
      <c r="N984" s="18">
        <f t="shared" si="115"/>
        <v>62632</v>
      </c>
      <c r="O984" s="18">
        <f t="shared" si="116"/>
        <v>67188</v>
      </c>
      <c r="P984">
        <f t="shared" si="117"/>
        <v>58783.75</v>
      </c>
      <c r="Q984">
        <f t="shared" si="118"/>
        <v>7461.5008488015774</v>
      </c>
      <c r="R984" s="105">
        <f t="shared" si="119"/>
        <v>0.12693135175625198</v>
      </c>
      <c r="S984">
        <f>+PROMEDIO!AI316</f>
        <v>58783.75</v>
      </c>
      <c r="T984" t="b">
        <f t="shared" si="120"/>
        <v>1</v>
      </c>
    </row>
    <row r="985" spans="1:20" x14ac:dyDescent="0.2">
      <c r="A985">
        <v>314</v>
      </c>
      <c r="B985">
        <v>317950</v>
      </c>
      <c r="C985">
        <v>500000</v>
      </c>
      <c r="D985">
        <v>340207</v>
      </c>
      <c r="E985">
        <v>391238</v>
      </c>
      <c r="F985">
        <v>419695</v>
      </c>
      <c r="G985">
        <f t="shared" si="108"/>
        <v>393818</v>
      </c>
      <c r="H985">
        <f t="shared" si="109"/>
        <v>71730.372573269124</v>
      </c>
      <c r="I985">
        <f t="shared" si="110"/>
        <v>465548.37257326912</v>
      </c>
      <c r="J985">
        <f t="shared" si="111"/>
        <v>322087.62742673088</v>
      </c>
      <c r="K985" s="18" t="str">
        <f t="shared" si="112"/>
        <v/>
      </c>
      <c r="L985" s="18" t="str">
        <f t="shared" si="113"/>
        <v/>
      </c>
      <c r="M985" s="18">
        <f t="shared" si="114"/>
        <v>340207</v>
      </c>
      <c r="N985" s="18">
        <f t="shared" si="115"/>
        <v>391238</v>
      </c>
      <c r="O985" s="18">
        <f t="shared" si="116"/>
        <v>419695</v>
      </c>
      <c r="P985">
        <f t="shared" si="117"/>
        <v>383713.33333333331</v>
      </c>
      <c r="Q985">
        <f t="shared" si="118"/>
        <v>40274.694192921357</v>
      </c>
      <c r="R985" s="105">
        <f t="shared" si="119"/>
        <v>0.10496037196063387</v>
      </c>
      <c r="S985">
        <f>+PROMEDIO!AI317</f>
        <v>383713.33333333331</v>
      </c>
      <c r="T985" t="b">
        <f t="shared" si="120"/>
        <v>1</v>
      </c>
    </row>
    <row r="986" spans="1:20" x14ac:dyDescent="0.2">
      <c r="A986">
        <v>315</v>
      </c>
      <c r="B986">
        <v>221817</v>
      </c>
      <c r="C986">
        <v>1200000</v>
      </c>
      <c r="D986">
        <v>237570</v>
      </c>
      <c r="E986">
        <v>273205</v>
      </c>
      <c r="F986">
        <v>293077</v>
      </c>
      <c r="G986">
        <f t="shared" si="108"/>
        <v>445133.8</v>
      </c>
      <c r="H986">
        <f t="shared" si="109"/>
        <v>422923.42298305023</v>
      </c>
      <c r="I986">
        <f t="shared" si="110"/>
        <v>868057.22298305016</v>
      </c>
      <c r="J986">
        <f t="shared" si="111"/>
        <v>22210.377016949758</v>
      </c>
      <c r="K986" s="18">
        <f t="shared" si="112"/>
        <v>221817</v>
      </c>
      <c r="L986" s="18" t="str">
        <f t="shared" si="113"/>
        <v/>
      </c>
      <c r="M986" s="18">
        <f t="shared" si="114"/>
        <v>237570</v>
      </c>
      <c r="N986" s="18">
        <f t="shared" si="115"/>
        <v>273205</v>
      </c>
      <c r="O986" s="18">
        <f t="shared" si="116"/>
        <v>293077</v>
      </c>
      <c r="P986">
        <f t="shared" si="117"/>
        <v>256417.25</v>
      </c>
      <c r="Q986">
        <f t="shared" si="118"/>
        <v>32548.230636754026</v>
      </c>
      <c r="R986" s="105">
        <f t="shared" si="119"/>
        <v>0.12693463734110721</v>
      </c>
      <c r="S986">
        <f>+PROMEDIO!AI318</f>
        <v>256417.25</v>
      </c>
      <c r="T986" t="b">
        <f t="shared" si="120"/>
        <v>1</v>
      </c>
    </row>
    <row r="987" spans="1:20" x14ac:dyDescent="0.2">
      <c r="A987">
        <v>316</v>
      </c>
      <c r="B987">
        <v>915601</v>
      </c>
      <c r="C987">
        <v>2000000</v>
      </c>
      <c r="D987">
        <v>980625</v>
      </c>
      <c r="E987">
        <v>1127719</v>
      </c>
      <c r="F987">
        <v>1209743</v>
      </c>
      <c r="G987">
        <f t="shared" si="108"/>
        <v>1246737.6000000001</v>
      </c>
      <c r="H987">
        <f t="shared" si="109"/>
        <v>436865.43539378355</v>
      </c>
      <c r="I987">
        <f t="shared" si="110"/>
        <v>1683603.0353937836</v>
      </c>
      <c r="J987">
        <f t="shared" si="111"/>
        <v>809872.1646062166</v>
      </c>
      <c r="K987" s="18">
        <f t="shared" si="112"/>
        <v>915601</v>
      </c>
      <c r="L987" s="18" t="str">
        <f t="shared" si="113"/>
        <v/>
      </c>
      <c r="M987" s="18">
        <f t="shared" si="114"/>
        <v>980625</v>
      </c>
      <c r="N987" s="18">
        <f t="shared" si="115"/>
        <v>1127719</v>
      </c>
      <c r="O987" s="18">
        <f t="shared" si="116"/>
        <v>1209743</v>
      </c>
      <c r="P987">
        <f t="shared" si="117"/>
        <v>1058422</v>
      </c>
      <c r="Q987">
        <f t="shared" si="118"/>
        <v>134350.69842269769</v>
      </c>
      <c r="R987" s="105">
        <f t="shared" si="119"/>
        <v>0.12693490727016038</v>
      </c>
      <c r="S987">
        <f>+PROMEDIO!AI319</f>
        <v>1058422</v>
      </c>
      <c r="T987" t="b">
        <f t="shared" si="120"/>
        <v>1</v>
      </c>
    </row>
    <row r="988" spans="1:20" x14ac:dyDescent="0.2">
      <c r="A988">
        <v>317</v>
      </c>
      <c r="B988">
        <v>1774212</v>
      </c>
      <c r="C988">
        <v>2200000</v>
      </c>
      <c r="D988">
        <v>1900213</v>
      </c>
      <c r="E988">
        <v>2185245</v>
      </c>
      <c r="F988">
        <v>2344188</v>
      </c>
      <c r="G988">
        <f t="shared" si="108"/>
        <v>2080771.6</v>
      </c>
      <c r="H988">
        <f t="shared" si="109"/>
        <v>235105.56078557522</v>
      </c>
      <c r="I988">
        <f t="shared" si="110"/>
        <v>2315877.1607855754</v>
      </c>
      <c r="J988">
        <f t="shared" si="111"/>
        <v>1845666.0392144248</v>
      </c>
      <c r="K988" s="18" t="str">
        <f t="shared" si="112"/>
        <v/>
      </c>
      <c r="L988" s="18">
        <f t="shared" si="113"/>
        <v>2200000</v>
      </c>
      <c r="M988" s="18">
        <f t="shared" si="114"/>
        <v>1900213</v>
      </c>
      <c r="N988" s="18">
        <f t="shared" si="115"/>
        <v>2185245</v>
      </c>
      <c r="O988" s="18" t="str">
        <f t="shared" si="116"/>
        <v/>
      </c>
      <c r="P988">
        <f t="shared" si="117"/>
        <v>2095152.6666666667</v>
      </c>
      <c r="Q988">
        <f t="shared" si="118"/>
        <v>168983.82388954671</v>
      </c>
      <c r="R988" s="105">
        <f t="shared" si="119"/>
        <v>8.0654659003153009E-2</v>
      </c>
      <c r="S988">
        <f>+PROMEDIO!AI320</f>
        <v>2095152.6666666667</v>
      </c>
      <c r="T988" t="b">
        <f t="shared" si="120"/>
        <v>1</v>
      </c>
    </row>
    <row r="989" spans="1:20" x14ac:dyDescent="0.2">
      <c r="A989">
        <v>318</v>
      </c>
      <c r="B989">
        <v>2149979</v>
      </c>
      <c r="C989">
        <v>2500000</v>
      </c>
      <c r="D989">
        <v>2302667</v>
      </c>
      <c r="E989">
        <v>2648067</v>
      </c>
      <c r="F989">
        <v>2840673</v>
      </c>
      <c r="G989">
        <f t="shared" si="108"/>
        <v>2488277.2000000002</v>
      </c>
      <c r="H989">
        <f t="shared" si="109"/>
        <v>273290.05769914133</v>
      </c>
      <c r="I989">
        <f t="shared" si="110"/>
        <v>2761567.2576991413</v>
      </c>
      <c r="J989">
        <f t="shared" si="111"/>
        <v>2214987.1423008591</v>
      </c>
      <c r="K989" s="18" t="str">
        <f t="shared" si="112"/>
        <v/>
      </c>
      <c r="L989" s="18">
        <f t="shared" si="113"/>
        <v>2500000</v>
      </c>
      <c r="M989" s="18">
        <f t="shared" si="114"/>
        <v>2302667</v>
      </c>
      <c r="N989" s="18">
        <f t="shared" si="115"/>
        <v>2648067</v>
      </c>
      <c r="O989" s="18" t="str">
        <f t="shared" si="116"/>
        <v/>
      </c>
      <c r="P989">
        <f t="shared" si="117"/>
        <v>2483578</v>
      </c>
      <c r="Q989">
        <f t="shared" si="118"/>
        <v>173284.59701600717</v>
      </c>
      <c r="R989" s="105">
        <f t="shared" si="119"/>
        <v>6.9772158158917158E-2</v>
      </c>
      <c r="S989">
        <f>+PROMEDIO!AI321</f>
        <v>2483578</v>
      </c>
      <c r="T989" t="b">
        <f t="shared" si="120"/>
        <v>1</v>
      </c>
    </row>
    <row r="990" spans="1:20" x14ac:dyDescent="0.2">
      <c r="A990">
        <v>319</v>
      </c>
      <c r="B990">
        <v>486413</v>
      </c>
      <c r="C990">
        <v>1500000</v>
      </c>
      <c r="D990">
        <v>520957</v>
      </c>
      <c r="E990">
        <v>599100</v>
      </c>
      <c r="F990">
        <v>642676</v>
      </c>
      <c r="G990">
        <f t="shared" si="108"/>
        <v>749829.2</v>
      </c>
      <c r="H990">
        <f t="shared" si="109"/>
        <v>423889.10918151692</v>
      </c>
      <c r="I990">
        <f t="shared" si="110"/>
        <v>1173718.309181517</v>
      </c>
      <c r="J990">
        <f t="shared" si="111"/>
        <v>325940.09081848303</v>
      </c>
      <c r="K990" s="18">
        <f t="shared" si="112"/>
        <v>486413</v>
      </c>
      <c r="L990" s="18" t="str">
        <f t="shared" si="113"/>
        <v/>
      </c>
      <c r="M990" s="18">
        <f t="shared" si="114"/>
        <v>520957</v>
      </c>
      <c r="N990" s="18">
        <f t="shared" si="115"/>
        <v>599100</v>
      </c>
      <c r="O990" s="18">
        <f t="shared" si="116"/>
        <v>642676</v>
      </c>
      <c r="P990">
        <f t="shared" si="117"/>
        <v>562286.5</v>
      </c>
      <c r="Q990">
        <f t="shared" si="118"/>
        <v>71373.713800436832</v>
      </c>
      <c r="R990" s="105">
        <f t="shared" si="119"/>
        <v>0.12693478111325246</v>
      </c>
      <c r="S990">
        <f>+PROMEDIO!AI322</f>
        <v>562286.5</v>
      </c>
      <c r="T990" t="b">
        <f t="shared" si="120"/>
        <v>1</v>
      </c>
    </row>
    <row r="991" spans="1:20" x14ac:dyDescent="0.2">
      <c r="A991">
        <v>320</v>
      </c>
      <c r="B991">
        <v>2550187</v>
      </c>
      <c r="C991">
        <v>2800000</v>
      </c>
      <c r="D991">
        <v>2731296</v>
      </c>
      <c r="E991">
        <v>3140991</v>
      </c>
      <c r="F991">
        <v>3369450</v>
      </c>
      <c r="G991">
        <f t="shared" si="108"/>
        <v>2918384.8</v>
      </c>
      <c r="H991">
        <f t="shared" si="109"/>
        <v>330756.75911869016</v>
      </c>
      <c r="I991">
        <f t="shared" si="110"/>
        <v>3249141.55911869</v>
      </c>
      <c r="J991">
        <f t="shared" si="111"/>
        <v>2587628.0408813097</v>
      </c>
      <c r="K991" s="18" t="str">
        <f t="shared" si="112"/>
        <v/>
      </c>
      <c r="L991" s="18">
        <f t="shared" si="113"/>
        <v>2800000</v>
      </c>
      <c r="M991" s="18">
        <f t="shared" si="114"/>
        <v>2731296</v>
      </c>
      <c r="N991" s="18">
        <f t="shared" si="115"/>
        <v>3140991</v>
      </c>
      <c r="O991" s="18" t="str">
        <f t="shared" si="116"/>
        <v/>
      </c>
      <c r="P991">
        <f t="shared" si="117"/>
        <v>2890762.3333333335</v>
      </c>
      <c r="Q991">
        <f t="shared" si="118"/>
        <v>219410.23020892471</v>
      </c>
      <c r="R991" s="105">
        <f t="shared" si="119"/>
        <v>7.5900473615180639E-2</v>
      </c>
      <c r="S991">
        <f>+PROMEDIO!AI323</f>
        <v>2890762.3333333335</v>
      </c>
      <c r="T991" t="b">
        <f t="shared" si="120"/>
        <v>1</v>
      </c>
    </row>
    <row r="992" spans="1:20" x14ac:dyDescent="0.2">
      <c r="A992">
        <v>321</v>
      </c>
      <c r="B992">
        <v>1715788</v>
      </c>
      <c r="C992">
        <v>3000000</v>
      </c>
      <c r="D992">
        <v>1837640</v>
      </c>
      <c r="E992">
        <v>2113287</v>
      </c>
      <c r="F992">
        <v>2266996</v>
      </c>
      <c r="G992">
        <f t="shared" si="108"/>
        <v>2186742.2000000002</v>
      </c>
      <c r="H992">
        <f t="shared" si="109"/>
        <v>504206.00765579956</v>
      </c>
      <c r="I992">
        <f t="shared" si="110"/>
        <v>2690948.2076557996</v>
      </c>
      <c r="J992">
        <f t="shared" si="111"/>
        <v>1682536.1923442006</v>
      </c>
      <c r="K992" s="18">
        <f t="shared" si="112"/>
        <v>1715788</v>
      </c>
      <c r="L992" s="18" t="str">
        <f t="shared" si="113"/>
        <v/>
      </c>
      <c r="M992" s="18">
        <f t="shared" si="114"/>
        <v>1837640</v>
      </c>
      <c r="N992" s="18">
        <f t="shared" si="115"/>
        <v>2113287</v>
      </c>
      <c r="O992" s="18">
        <f t="shared" si="116"/>
        <v>2266996</v>
      </c>
      <c r="P992">
        <f t="shared" si="117"/>
        <v>1983427.75</v>
      </c>
      <c r="Q992">
        <f t="shared" si="118"/>
        <v>251766.74459292009</v>
      </c>
      <c r="R992" s="105">
        <f t="shared" si="119"/>
        <v>0.12693517300689178</v>
      </c>
      <c r="S992">
        <f>+PROMEDIO!AI324</f>
        <v>1983427.75</v>
      </c>
      <c r="T992" t="b">
        <f t="shared" si="120"/>
        <v>1</v>
      </c>
    </row>
    <row r="993" spans="1:20" x14ac:dyDescent="0.2">
      <c r="A993">
        <v>322</v>
      </c>
      <c r="B993">
        <v>582498</v>
      </c>
      <c r="C993">
        <v>1300000</v>
      </c>
      <c r="D993">
        <v>623866</v>
      </c>
      <c r="E993">
        <v>717446</v>
      </c>
      <c r="F993">
        <v>769629</v>
      </c>
      <c r="G993">
        <f t="shared" si="108"/>
        <v>798687.8</v>
      </c>
      <c r="H993">
        <f t="shared" si="109"/>
        <v>289853.09088088048</v>
      </c>
      <c r="I993">
        <f t="shared" si="110"/>
        <v>1088540.8908808804</v>
      </c>
      <c r="J993">
        <f t="shared" si="111"/>
        <v>508834.70911911957</v>
      </c>
      <c r="K993" s="18">
        <f t="shared" si="112"/>
        <v>582498</v>
      </c>
      <c r="L993" s="18" t="str">
        <f t="shared" si="113"/>
        <v/>
      </c>
      <c r="M993" s="18">
        <f t="shared" si="114"/>
        <v>623866</v>
      </c>
      <c r="N993" s="18">
        <f t="shared" si="115"/>
        <v>717446</v>
      </c>
      <c r="O993" s="18">
        <f t="shared" si="116"/>
        <v>769629</v>
      </c>
      <c r="P993">
        <f t="shared" si="117"/>
        <v>673359.75</v>
      </c>
      <c r="Q993">
        <f t="shared" si="118"/>
        <v>85472.909620046674</v>
      </c>
      <c r="R993" s="105">
        <f t="shared" si="119"/>
        <v>0.12693498478346332</v>
      </c>
      <c r="S993">
        <f>+PROMEDIO!AI325</f>
        <v>673359.75</v>
      </c>
      <c r="T993" t="b">
        <f t="shared" si="120"/>
        <v>1</v>
      </c>
    </row>
    <row r="994" spans="1:20" x14ac:dyDescent="0.2">
      <c r="A994">
        <v>323</v>
      </c>
      <c r="B994">
        <v>3867207</v>
      </c>
      <c r="C994">
        <v>3800000</v>
      </c>
      <c r="D994">
        <v>4141850</v>
      </c>
      <c r="E994">
        <v>4763127</v>
      </c>
      <c r="F994">
        <v>5109571</v>
      </c>
      <c r="G994">
        <f t="shared" si="108"/>
        <v>4336351</v>
      </c>
      <c r="H994">
        <f t="shared" si="109"/>
        <v>575674.83215657435</v>
      </c>
      <c r="I994">
        <f t="shared" si="110"/>
        <v>4912025.8321565744</v>
      </c>
      <c r="J994">
        <f t="shared" si="111"/>
        <v>3760676.1678434256</v>
      </c>
      <c r="K994" s="18">
        <f t="shared" si="112"/>
        <v>3867207</v>
      </c>
      <c r="L994" s="18">
        <f t="shared" si="113"/>
        <v>3800000</v>
      </c>
      <c r="M994" s="18">
        <f t="shared" si="114"/>
        <v>4141850</v>
      </c>
      <c r="N994" s="18">
        <f t="shared" si="115"/>
        <v>4763127</v>
      </c>
      <c r="O994" s="18" t="str">
        <f t="shared" si="116"/>
        <v/>
      </c>
      <c r="P994">
        <f t="shared" si="117"/>
        <v>4143046</v>
      </c>
      <c r="Q994">
        <f t="shared" si="118"/>
        <v>439040.46473113768</v>
      </c>
      <c r="R994" s="105">
        <f t="shared" si="119"/>
        <v>0.1059704537992428</v>
      </c>
      <c r="S994">
        <f>+PROMEDIO!AI326</f>
        <v>4143046</v>
      </c>
      <c r="T994" t="b">
        <f t="shared" si="120"/>
        <v>1</v>
      </c>
    </row>
    <row r="995" spans="1:20" x14ac:dyDescent="0.2">
      <c r="A995">
        <v>324</v>
      </c>
      <c r="B995">
        <v>713826</v>
      </c>
      <c r="C995">
        <v>1500000</v>
      </c>
      <c r="D995">
        <v>764520</v>
      </c>
      <c r="E995">
        <v>879198</v>
      </c>
      <c r="F995">
        <v>943147</v>
      </c>
      <c r="G995">
        <f t="shared" si="108"/>
        <v>960138.2</v>
      </c>
      <c r="H995">
        <f t="shared" si="109"/>
        <v>315129.71931920346</v>
      </c>
      <c r="I995">
        <f t="shared" si="110"/>
        <v>1275267.9193192034</v>
      </c>
      <c r="J995">
        <f t="shared" si="111"/>
        <v>645008.48068079655</v>
      </c>
      <c r="K995" s="18">
        <f t="shared" si="112"/>
        <v>713826</v>
      </c>
      <c r="L995" s="18" t="str">
        <f t="shared" si="113"/>
        <v/>
      </c>
      <c r="M995" s="18">
        <f t="shared" si="114"/>
        <v>764520</v>
      </c>
      <c r="N995" s="18">
        <f t="shared" si="115"/>
        <v>879198</v>
      </c>
      <c r="O995" s="18">
        <f t="shared" si="116"/>
        <v>943147</v>
      </c>
      <c r="P995">
        <f t="shared" si="117"/>
        <v>825172.75</v>
      </c>
      <c r="Q995">
        <f t="shared" si="118"/>
        <v>104743.34683525249</v>
      </c>
      <c r="R995" s="105">
        <f t="shared" si="119"/>
        <v>0.12693505309676367</v>
      </c>
      <c r="S995">
        <f>+PROMEDIO!AI327</f>
        <v>825172.75</v>
      </c>
      <c r="T995" t="b">
        <f t="shared" si="120"/>
        <v>1</v>
      </c>
    </row>
    <row r="996" spans="1:20" x14ac:dyDescent="0.2">
      <c r="A996">
        <v>325</v>
      </c>
      <c r="B996">
        <v>955572</v>
      </c>
      <c r="C996">
        <v>1500000</v>
      </c>
      <c r="D996">
        <v>1023434</v>
      </c>
      <c r="E996">
        <v>1176949</v>
      </c>
      <c r="F996">
        <v>1262554</v>
      </c>
      <c r="G996">
        <f t="shared" si="108"/>
        <v>1183701.8</v>
      </c>
      <c r="H996">
        <f t="shared" si="109"/>
        <v>214497.54919392423</v>
      </c>
      <c r="I996">
        <f t="shared" si="110"/>
        <v>1398199.3491939243</v>
      </c>
      <c r="J996">
        <f t="shared" si="111"/>
        <v>969204.25080607575</v>
      </c>
      <c r="K996" s="18" t="str">
        <f t="shared" si="112"/>
        <v/>
      </c>
      <c r="L996" s="18" t="str">
        <f t="shared" si="113"/>
        <v/>
      </c>
      <c r="M996" s="18">
        <f t="shared" si="114"/>
        <v>1023434</v>
      </c>
      <c r="N996" s="18">
        <f t="shared" si="115"/>
        <v>1176949</v>
      </c>
      <c r="O996" s="18">
        <f t="shared" si="116"/>
        <v>1262554</v>
      </c>
      <c r="P996">
        <f t="shared" si="117"/>
        <v>1154312.3333333333</v>
      </c>
      <c r="Q996">
        <f t="shared" si="118"/>
        <v>121156.54174799367</v>
      </c>
      <c r="R996" s="105">
        <f t="shared" si="119"/>
        <v>0.10495993003741652</v>
      </c>
      <c r="S996">
        <f>+PROMEDIO!AI328</f>
        <v>1154312.3333333333</v>
      </c>
      <c r="T996" t="b">
        <f t="shared" si="120"/>
        <v>1</v>
      </c>
    </row>
    <row r="997" spans="1:20" x14ac:dyDescent="0.2">
      <c r="A997">
        <v>326</v>
      </c>
      <c r="B997">
        <v>1900850</v>
      </c>
      <c r="C997">
        <v>1700000</v>
      </c>
      <c r="D997">
        <v>2035845</v>
      </c>
      <c r="E997">
        <v>2341222</v>
      </c>
      <c r="F997">
        <v>2511510</v>
      </c>
      <c r="G997">
        <f t="shared" ref="G997:G1060" si="121">+AVERAGE(B997:F997)</f>
        <v>2097885.4</v>
      </c>
      <c r="H997">
        <f t="shared" ref="H997:H1060" si="122">+STDEV(B997:F997)</f>
        <v>328360.61055004725</v>
      </c>
      <c r="I997">
        <f t="shared" ref="I997:I1060" si="123">+G997+H997</f>
        <v>2426246.0105500473</v>
      </c>
      <c r="J997">
        <f t="shared" ref="J997:J1060" si="124">+G997-H997</f>
        <v>1769524.7894499525</v>
      </c>
      <c r="K997" s="18">
        <f t="shared" ref="K997:K1060" si="125">+IF(((IF(AND(B997&lt;=$I997,B997&gt;=$J997),B997,""))&lt;=0),"",(IF(AND(B997&lt;=$I997,B997&gt;=$J997),B997,"")))</f>
        <v>1900850</v>
      </c>
      <c r="L997" s="18" t="str">
        <f t="shared" ref="L997:L1060" si="126">+IF(((IF(AND(C997&lt;=$I997,C997&gt;=$J997),C997,""))&lt;=0),"",(IF(AND(C997&lt;=$I997,C997&gt;=$J997),C997,"")))</f>
        <v/>
      </c>
      <c r="M997" s="18">
        <f t="shared" ref="M997:M1060" si="127">+IF(((IF(AND(D997&lt;=$I997,D997&gt;=$J997),D997,""))&lt;=0),"",(IF(AND(D997&lt;=$I997,D997&gt;=$J997),D997,"")))</f>
        <v>2035845</v>
      </c>
      <c r="N997" s="18">
        <f t="shared" ref="N997:N1060" si="128">+IF(((IF(AND(E997&lt;=$I997,E997&gt;=$J997),E997,""))&lt;=0),"",(IF(AND(E997&lt;=$I997,E997&gt;=$J997),E997,"")))</f>
        <v>2341222</v>
      </c>
      <c r="O997" s="18" t="str">
        <f t="shared" ref="O997:O1060" si="129">+IF(((IF(AND(F997&lt;=$I997,F997&gt;=$J997),F997,""))&lt;=0),"",(IF(AND(F997&lt;=$I997,F997&gt;=$J997),F997,"")))</f>
        <v/>
      </c>
      <c r="P997">
        <f t="shared" ref="P997:P1060" si="130">+AVERAGE(K997:O997)</f>
        <v>2092639</v>
      </c>
      <c r="Q997">
        <f t="shared" ref="Q997:Q1060" si="131">+STDEV(K997:O997)</f>
        <v>225612.59588728641</v>
      </c>
      <c r="R997" s="105">
        <f t="shared" ref="R997:R1060" si="132">+Q997/P997</f>
        <v>0.10781247787472489</v>
      </c>
      <c r="S997">
        <f>+PROMEDIO!AI329</f>
        <v>2092639</v>
      </c>
      <c r="T997" t="b">
        <f t="shared" ref="T997:T1060" si="133">+P997=S997</f>
        <v>1</v>
      </c>
    </row>
    <row r="998" spans="1:20" x14ac:dyDescent="0.2">
      <c r="A998">
        <v>327</v>
      </c>
      <c r="B998">
        <v>10258</v>
      </c>
      <c r="C998">
        <v>10000</v>
      </c>
      <c r="D998">
        <v>10987</v>
      </c>
      <c r="E998">
        <v>12635</v>
      </c>
      <c r="F998">
        <v>13554</v>
      </c>
      <c r="G998">
        <f t="shared" si="121"/>
        <v>11486.8</v>
      </c>
      <c r="H998">
        <f t="shared" si="122"/>
        <v>1546.1244128465173</v>
      </c>
      <c r="I998">
        <f t="shared" si="123"/>
        <v>13032.924412846516</v>
      </c>
      <c r="J998">
        <f t="shared" si="124"/>
        <v>9940.6755871534824</v>
      </c>
      <c r="K998" s="18">
        <f t="shared" si="125"/>
        <v>10258</v>
      </c>
      <c r="L998" s="18">
        <f t="shared" si="126"/>
        <v>10000</v>
      </c>
      <c r="M998" s="18">
        <f t="shared" si="127"/>
        <v>10987</v>
      </c>
      <c r="N998" s="18">
        <f t="shared" si="128"/>
        <v>12635</v>
      </c>
      <c r="O998" s="18" t="str">
        <f t="shared" si="129"/>
        <v/>
      </c>
      <c r="P998">
        <f t="shared" si="130"/>
        <v>10970</v>
      </c>
      <c r="Q998">
        <f t="shared" si="131"/>
        <v>1186.0800984756468</v>
      </c>
      <c r="R998" s="105">
        <f t="shared" si="132"/>
        <v>0.10812033714454392</v>
      </c>
      <c r="S998">
        <f>+PROMEDIO!AI330</f>
        <v>10970</v>
      </c>
      <c r="T998" t="b">
        <f t="shared" si="133"/>
        <v>1</v>
      </c>
    </row>
    <row r="999" spans="1:20" x14ac:dyDescent="0.2">
      <c r="A999">
        <v>328</v>
      </c>
      <c r="B999">
        <v>10015</v>
      </c>
      <c r="C999">
        <v>9000</v>
      </c>
      <c r="D999">
        <v>10726</v>
      </c>
      <c r="E999">
        <v>12335</v>
      </c>
      <c r="F999">
        <v>13232</v>
      </c>
      <c r="G999">
        <f t="shared" si="121"/>
        <v>11061.6</v>
      </c>
      <c r="H999">
        <f t="shared" si="122"/>
        <v>1716.8559345501335</v>
      </c>
      <c r="I999">
        <f t="shared" si="123"/>
        <v>12778.455934550133</v>
      </c>
      <c r="J999">
        <f t="shared" si="124"/>
        <v>9344.7440654498678</v>
      </c>
      <c r="K999" s="18">
        <f t="shared" si="125"/>
        <v>10015</v>
      </c>
      <c r="L999" s="18" t="str">
        <f t="shared" si="126"/>
        <v/>
      </c>
      <c r="M999" s="18">
        <f t="shared" si="127"/>
        <v>10726</v>
      </c>
      <c r="N999" s="18">
        <f t="shared" si="128"/>
        <v>12335</v>
      </c>
      <c r="O999" s="18" t="str">
        <f t="shared" si="129"/>
        <v/>
      </c>
      <c r="P999">
        <f t="shared" si="130"/>
        <v>11025.333333333334</v>
      </c>
      <c r="Q999">
        <f t="shared" si="131"/>
        <v>1188.6127768677793</v>
      </c>
      <c r="R999" s="105">
        <f t="shared" si="132"/>
        <v>0.10780742322540023</v>
      </c>
      <c r="S999">
        <f>+PROMEDIO!AI331</f>
        <v>11025.333333333334</v>
      </c>
      <c r="T999" t="b">
        <f t="shared" si="133"/>
        <v>1</v>
      </c>
    </row>
    <row r="1000" spans="1:20" x14ac:dyDescent="0.2">
      <c r="A1000">
        <v>329</v>
      </c>
      <c r="B1000">
        <v>13678</v>
      </c>
      <c r="C1000">
        <v>20000</v>
      </c>
      <c r="D1000">
        <v>14649</v>
      </c>
      <c r="E1000">
        <v>16846</v>
      </c>
      <c r="F1000">
        <v>18072</v>
      </c>
      <c r="G1000">
        <f t="shared" si="121"/>
        <v>16649</v>
      </c>
      <c r="H1000">
        <f t="shared" si="122"/>
        <v>2555.3757062318646</v>
      </c>
      <c r="I1000">
        <f t="shared" si="123"/>
        <v>19204.375706231865</v>
      </c>
      <c r="J1000">
        <f t="shared" si="124"/>
        <v>14093.624293768135</v>
      </c>
      <c r="K1000" s="18" t="str">
        <f t="shared" si="125"/>
        <v/>
      </c>
      <c r="L1000" s="18" t="str">
        <f t="shared" si="126"/>
        <v/>
      </c>
      <c r="M1000" s="18">
        <f t="shared" si="127"/>
        <v>14649</v>
      </c>
      <c r="N1000" s="18">
        <f t="shared" si="128"/>
        <v>16846</v>
      </c>
      <c r="O1000" s="18">
        <f t="shared" si="129"/>
        <v>18072</v>
      </c>
      <c r="P1000">
        <f t="shared" si="130"/>
        <v>16522.333333333332</v>
      </c>
      <c r="Q1000">
        <f t="shared" si="131"/>
        <v>1734.3016846365956</v>
      </c>
      <c r="R1000" s="105">
        <f t="shared" si="132"/>
        <v>0.10496711630540051</v>
      </c>
      <c r="S1000">
        <f>+PROMEDIO!AI332</f>
        <v>16522.333333333332</v>
      </c>
      <c r="T1000" t="b">
        <f t="shared" si="133"/>
        <v>1</v>
      </c>
    </row>
    <row r="1001" spans="1:20" x14ac:dyDescent="0.2">
      <c r="A1001">
        <v>330</v>
      </c>
      <c r="B1001">
        <v>9759</v>
      </c>
      <c r="C1001">
        <v>15000</v>
      </c>
      <c r="D1001">
        <v>10453</v>
      </c>
      <c r="E1001">
        <v>12021</v>
      </c>
      <c r="F1001">
        <v>12895</v>
      </c>
      <c r="G1001">
        <f t="shared" si="121"/>
        <v>12025.6</v>
      </c>
      <c r="H1001">
        <f t="shared" si="122"/>
        <v>2074.4565071362695</v>
      </c>
      <c r="I1001">
        <f t="shared" si="123"/>
        <v>14100.056507136269</v>
      </c>
      <c r="J1001">
        <f t="shared" si="124"/>
        <v>9951.1434928637318</v>
      </c>
      <c r="K1001" s="18" t="str">
        <f t="shared" si="125"/>
        <v/>
      </c>
      <c r="L1001" s="18" t="str">
        <f t="shared" si="126"/>
        <v/>
      </c>
      <c r="M1001" s="18">
        <f t="shared" si="127"/>
        <v>10453</v>
      </c>
      <c r="N1001" s="18">
        <f t="shared" si="128"/>
        <v>12021</v>
      </c>
      <c r="O1001" s="18">
        <f t="shared" si="129"/>
        <v>12895</v>
      </c>
      <c r="P1001">
        <f t="shared" si="130"/>
        <v>11789.666666666666</v>
      </c>
      <c r="Q1001">
        <f t="shared" si="131"/>
        <v>1237.3266882005469</v>
      </c>
      <c r="R1001" s="105">
        <f t="shared" si="132"/>
        <v>0.10495009936955076</v>
      </c>
      <c r="S1001">
        <f>+PROMEDIO!AI333</f>
        <v>11789.666666666666</v>
      </c>
      <c r="T1001" t="b">
        <f t="shared" si="133"/>
        <v>1</v>
      </c>
    </row>
    <row r="1002" spans="1:20" x14ac:dyDescent="0.2">
      <c r="A1002">
        <v>331</v>
      </c>
      <c r="B1002">
        <v>15092</v>
      </c>
      <c r="C1002">
        <v>25000</v>
      </c>
      <c r="D1002">
        <v>16164</v>
      </c>
      <c r="E1002">
        <v>18589</v>
      </c>
      <c r="F1002">
        <v>19941</v>
      </c>
      <c r="G1002">
        <f t="shared" si="121"/>
        <v>18957.2</v>
      </c>
      <c r="H1002">
        <f t="shared" si="122"/>
        <v>3884.6043170444</v>
      </c>
      <c r="I1002">
        <f t="shared" si="123"/>
        <v>22841.8043170444</v>
      </c>
      <c r="J1002">
        <f t="shared" si="124"/>
        <v>15072.595682955602</v>
      </c>
      <c r="K1002" s="18">
        <f t="shared" si="125"/>
        <v>15092</v>
      </c>
      <c r="L1002" s="18" t="str">
        <f t="shared" si="126"/>
        <v/>
      </c>
      <c r="M1002" s="18">
        <f t="shared" si="127"/>
        <v>16164</v>
      </c>
      <c r="N1002" s="18">
        <f t="shared" si="128"/>
        <v>18589</v>
      </c>
      <c r="O1002" s="18">
        <f t="shared" si="129"/>
        <v>19941</v>
      </c>
      <c r="P1002">
        <f t="shared" si="130"/>
        <v>17446.5</v>
      </c>
      <c r="Q1002">
        <f t="shared" si="131"/>
        <v>2214.8222652544077</v>
      </c>
      <c r="R1002" s="105">
        <f t="shared" si="132"/>
        <v>0.12694937467425602</v>
      </c>
      <c r="S1002">
        <f>+PROMEDIO!AI334</f>
        <v>17446.5</v>
      </c>
      <c r="T1002" t="b">
        <f t="shared" si="133"/>
        <v>1</v>
      </c>
    </row>
    <row r="1003" spans="1:20" x14ac:dyDescent="0.2">
      <c r="A1003">
        <v>332</v>
      </c>
      <c r="B1003">
        <v>13686</v>
      </c>
      <c r="C1003">
        <v>25000</v>
      </c>
      <c r="D1003">
        <v>14658</v>
      </c>
      <c r="E1003">
        <v>16857</v>
      </c>
      <c r="F1003">
        <v>18083</v>
      </c>
      <c r="G1003">
        <f t="shared" si="121"/>
        <v>17656.8</v>
      </c>
      <c r="H1003">
        <f t="shared" si="122"/>
        <v>4458.2498471934014</v>
      </c>
      <c r="I1003">
        <f t="shared" si="123"/>
        <v>22115.049847193401</v>
      </c>
      <c r="J1003">
        <f t="shared" si="124"/>
        <v>13198.550152806598</v>
      </c>
      <c r="K1003" s="18">
        <f t="shared" si="125"/>
        <v>13686</v>
      </c>
      <c r="L1003" s="18" t="str">
        <f t="shared" si="126"/>
        <v/>
      </c>
      <c r="M1003" s="18">
        <f t="shared" si="127"/>
        <v>14658</v>
      </c>
      <c r="N1003" s="18">
        <f t="shared" si="128"/>
        <v>16857</v>
      </c>
      <c r="O1003" s="18">
        <f t="shared" si="129"/>
        <v>18083</v>
      </c>
      <c r="P1003">
        <f t="shared" si="130"/>
        <v>15821</v>
      </c>
      <c r="Q1003">
        <f t="shared" si="131"/>
        <v>2008.3769566493238</v>
      </c>
      <c r="R1003" s="105">
        <f t="shared" si="132"/>
        <v>0.12694374291443802</v>
      </c>
      <c r="S1003">
        <f>+PROMEDIO!AI335</f>
        <v>15821</v>
      </c>
      <c r="T1003" t="b">
        <f t="shared" si="133"/>
        <v>1</v>
      </c>
    </row>
    <row r="1004" spans="1:20" x14ac:dyDescent="0.2">
      <c r="A1004">
        <v>333</v>
      </c>
      <c r="B1004">
        <v>13860</v>
      </c>
      <c r="C1004">
        <v>25000</v>
      </c>
      <c r="D1004">
        <v>14844</v>
      </c>
      <c r="E1004">
        <v>17071</v>
      </c>
      <c r="F1004">
        <v>18313</v>
      </c>
      <c r="G1004">
        <f t="shared" si="121"/>
        <v>17817.599999999999</v>
      </c>
      <c r="H1004">
        <f t="shared" si="122"/>
        <v>4384.478224372886</v>
      </c>
      <c r="I1004">
        <f t="shared" si="123"/>
        <v>22202.078224372883</v>
      </c>
      <c r="J1004">
        <f t="shared" si="124"/>
        <v>13433.121775627113</v>
      </c>
      <c r="K1004" s="18">
        <f t="shared" si="125"/>
        <v>13860</v>
      </c>
      <c r="L1004" s="18" t="str">
        <f t="shared" si="126"/>
        <v/>
      </c>
      <c r="M1004" s="18">
        <f t="shared" si="127"/>
        <v>14844</v>
      </c>
      <c r="N1004" s="18">
        <f t="shared" si="128"/>
        <v>17071</v>
      </c>
      <c r="O1004" s="18">
        <f t="shared" si="129"/>
        <v>18313</v>
      </c>
      <c r="P1004">
        <f t="shared" si="130"/>
        <v>16022</v>
      </c>
      <c r="Q1004">
        <f t="shared" si="131"/>
        <v>2033.9624709746572</v>
      </c>
      <c r="R1004" s="105">
        <f t="shared" si="132"/>
        <v>0.12694810079731977</v>
      </c>
      <c r="S1004">
        <f>+PROMEDIO!AI336</f>
        <v>16022</v>
      </c>
      <c r="T1004" t="b">
        <f t="shared" si="133"/>
        <v>1</v>
      </c>
    </row>
    <row r="1005" spans="1:20" x14ac:dyDescent="0.2">
      <c r="A1005">
        <v>334</v>
      </c>
      <c r="B1005">
        <v>30605</v>
      </c>
      <c r="C1005">
        <v>60000</v>
      </c>
      <c r="D1005">
        <v>32779</v>
      </c>
      <c r="E1005">
        <v>37696</v>
      </c>
      <c r="F1005">
        <v>40437</v>
      </c>
      <c r="G1005">
        <f t="shared" si="121"/>
        <v>40303.4</v>
      </c>
      <c r="H1005">
        <f t="shared" si="122"/>
        <v>11677.414024517584</v>
      </c>
      <c r="I1005">
        <f t="shared" si="123"/>
        <v>51980.814024517589</v>
      </c>
      <c r="J1005">
        <f t="shared" si="124"/>
        <v>28625.985975482417</v>
      </c>
      <c r="K1005" s="18">
        <f t="shared" si="125"/>
        <v>30605</v>
      </c>
      <c r="L1005" s="18" t="str">
        <f t="shared" si="126"/>
        <v/>
      </c>
      <c r="M1005" s="18">
        <f t="shared" si="127"/>
        <v>32779</v>
      </c>
      <c r="N1005" s="18">
        <f t="shared" si="128"/>
        <v>37696</v>
      </c>
      <c r="O1005" s="18">
        <f t="shared" si="129"/>
        <v>40437</v>
      </c>
      <c r="P1005">
        <f t="shared" si="130"/>
        <v>35379.25</v>
      </c>
      <c r="Q1005">
        <f t="shared" si="131"/>
        <v>4490.8398898943915</v>
      </c>
      <c r="R1005" s="105">
        <f t="shared" si="132"/>
        <v>0.12693428746777818</v>
      </c>
      <c r="S1005">
        <f>+PROMEDIO!AI337</f>
        <v>35379.25</v>
      </c>
      <c r="T1005" t="b">
        <f t="shared" si="133"/>
        <v>1</v>
      </c>
    </row>
    <row r="1006" spans="1:20" x14ac:dyDescent="0.2">
      <c r="A1006">
        <v>335</v>
      </c>
      <c r="B1006">
        <v>37754</v>
      </c>
      <c r="C1006">
        <v>100000</v>
      </c>
      <c r="D1006">
        <v>40435</v>
      </c>
      <c r="E1006">
        <v>46500</v>
      </c>
      <c r="F1006">
        <v>49883</v>
      </c>
      <c r="G1006">
        <f t="shared" si="121"/>
        <v>54914.400000000001</v>
      </c>
      <c r="H1006">
        <f t="shared" si="122"/>
        <v>25656.192201883743</v>
      </c>
      <c r="I1006">
        <f t="shared" si="123"/>
        <v>80570.592201883745</v>
      </c>
      <c r="J1006">
        <f t="shared" si="124"/>
        <v>29258.207798116258</v>
      </c>
      <c r="K1006" s="18">
        <f t="shared" si="125"/>
        <v>37754</v>
      </c>
      <c r="L1006" s="18" t="str">
        <f t="shared" si="126"/>
        <v/>
      </c>
      <c r="M1006" s="18">
        <f t="shared" si="127"/>
        <v>40435</v>
      </c>
      <c r="N1006" s="18">
        <f t="shared" si="128"/>
        <v>46500</v>
      </c>
      <c r="O1006" s="18">
        <f t="shared" si="129"/>
        <v>49883</v>
      </c>
      <c r="P1006">
        <f t="shared" si="130"/>
        <v>43643</v>
      </c>
      <c r="Q1006">
        <f t="shared" si="131"/>
        <v>5539.9047524904854</v>
      </c>
      <c r="R1006" s="105">
        <f t="shared" si="132"/>
        <v>0.1269368455993054</v>
      </c>
      <c r="S1006">
        <f>+PROMEDIO!AI338</f>
        <v>43643</v>
      </c>
      <c r="T1006" t="b">
        <f t="shared" si="133"/>
        <v>1</v>
      </c>
    </row>
    <row r="1007" spans="1:20" x14ac:dyDescent="0.2">
      <c r="A1007">
        <v>336</v>
      </c>
      <c r="B1007">
        <v>27292</v>
      </c>
      <c r="C1007">
        <v>100000</v>
      </c>
      <c r="D1007">
        <v>29230</v>
      </c>
      <c r="E1007">
        <v>33614</v>
      </c>
      <c r="F1007">
        <v>36059</v>
      </c>
      <c r="G1007">
        <f t="shared" si="121"/>
        <v>45239</v>
      </c>
      <c r="H1007">
        <f t="shared" si="122"/>
        <v>30808.128132036843</v>
      </c>
      <c r="I1007">
        <f t="shared" si="123"/>
        <v>76047.128132036843</v>
      </c>
      <c r="J1007">
        <f t="shared" si="124"/>
        <v>14430.871867963157</v>
      </c>
      <c r="K1007" s="18">
        <f t="shared" si="125"/>
        <v>27292</v>
      </c>
      <c r="L1007" s="18" t="str">
        <f t="shared" si="126"/>
        <v/>
      </c>
      <c r="M1007" s="18">
        <f t="shared" si="127"/>
        <v>29230</v>
      </c>
      <c r="N1007" s="18">
        <f t="shared" si="128"/>
        <v>33614</v>
      </c>
      <c r="O1007" s="18">
        <f t="shared" si="129"/>
        <v>36059</v>
      </c>
      <c r="P1007">
        <f t="shared" si="130"/>
        <v>31548.75</v>
      </c>
      <c r="Q1007">
        <f t="shared" si="131"/>
        <v>4004.3365971573035</v>
      </c>
      <c r="R1007" s="105">
        <f t="shared" si="132"/>
        <v>0.12692536462323559</v>
      </c>
      <c r="S1007">
        <f>+PROMEDIO!AI339</f>
        <v>31548.75</v>
      </c>
      <c r="T1007" t="b">
        <f t="shared" si="133"/>
        <v>1</v>
      </c>
    </row>
    <row r="1008" spans="1:20" x14ac:dyDescent="0.2">
      <c r="A1008">
        <v>337</v>
      </c>
      <c r="B1008">
        <v>50294</v>
      </c>
      <c r="C1008">
        <v>120000</v>
      </c>
      <c r="D1008">
        <v>53866</v>
      </c>
      <c r="E1008">
        <v>61946</v>
      </c>
      <c r="F1008">
        <v>66451</v>
      </c>
      <c r="G1008">
        <f t="shared" si="121"/>
        <v>70511.399999999994</v>
      </c>
      <c r="H1008">
        <f t="shared" si="122"/>
        <v>28393.604293925069</v>
      </c>
      <c r="I1008">
        <f t="shared" si="123"/>
        <v>98905.004293925071</v>
      </c>
      <c r="J1008">
        <f t="shared" si="124"/>
        <v>42117.795706074925</v>
      </c>
      <c r="K1008" s="18">
        <f t="shared" si="125"/>
        <v>50294</v>
      </c>
      <c r="L1008" s="18" t="str">
        <f t="shared" si="126"/>
        <v/>
      </c>
      <c r="M1008" s="18">
        <f t="shared" si="127"/>
        <v>53866</v>
      </c>
      <c r="N1008" s="18">
        <f t="shared" si="128"/>
        <v>61946</v>
      </c>
      <c r="O1008" s="18">
        <f t="shared" si="129"/>
        <v>66451</v>
      </c>
      <c r="P1008">
        <f t="shared" si="130"/>
        <v>58139.25</v>
      </c>
      <c r="Q1008">
        <f t="shared" si="131"/>
        <v>7379.8181267110731</v>
      </c>
      <c r="R1008" s="105">
        <f t="shared" si="132"/>
        <v>0.12693349375354984</v>
      </c>
      <c r="S1008">
        <f>+PROMEDIO!AI340</f>
        <v>58139.25</v>
      </c>
      <c r="T1008" t="b">
        <f t="shared" si="133"/>
        <v>1</v>
      </c>
    </row>
    <row r="1009" spans="1:20" x14ac:dyDescent="0.2">
      <c r="A1009">
        <v>338</v>
      </c>
      <c r="B1009">
        <v>317950</v>
      </c>
      <c r="C1009">
        <v>300000</v>
      </c>
      <c r="D1009">
        <v>340207</v>
      </c>
      <c r="E1009">
        <v>391238</v>
      </c>
      <c r="F1009">
        <v>419695</v>
      </c>
      <c r="G1009">
        <f t="shared" si="121"/>
        <v>353818</v>
      </c>
      <c r="H1009">
        <f t="shared" si="122"/>
        <v>50269.735920332823</v>
      </c>
      <c r="I1009">
        <f t="shared" si="123"/>
        <v>404087.73592033284</v>
      </c>
      <c r="J1009">
        <f t="shared" si="124"/>
        <v>303548.26407966716</v>
      </c>
      <c r="K1009" s="18">
        <f t="shared" si="125"/>
        <v>317950</v>
      </c>
      <c r="L1009" s="18" t="str">
        <f t="shared" si="126"/>
        <v/>
      </c>
      <c r="M1009" s="18">
        <f t="shared" si="127"/>
        <v>340207</v>
      </c>
      <c r="N1009" s="18">
        <f t="shared" si="128"/>
        <v>391238</v>
      </c>
      <c r="O1009" s="18" t="str">
        <f t="shared" si="129"/>
        <v/>
      </c>
      <c r="P1009">
        <f t="shared" si="130"/>
        <v>349798.33333333331</v>
      </c>
      <c r="Q1009">
        <f t="shared" si="131"/>
        <v>37573.634271032839</v>
      </c>
      <c r="R1009" s="105">
        <f t="shared" si="132"/>
        <v>0.10741513235063872</v>
      </c>
      <c r="S1009">
        <f>+PROMEDIO!AI341</f>
        <v>349798.33333333331</v>
      </c>
      <c r="T1009" t="b">
        <f t="shared" si="133"/>
        <v>1</v>
      </c>
    </row>
    <row r="1010" spans="1:20" x14ac:dyDescent="0.2">
      <c r="A1010">
        <v>339</v>
      </c>
      <c r="B1010">
        <v>353277</v>
      </c>
      <c r="C1010">
        <v>290000</v>
      </c>
      <c r="D1010">
        <v>378007</v>
      </c>
      <c r="E1010">
        <v>434708</v>
      </c>
      <c r="F1010">
        <v>466326</v>
      </c>
      <c r="G1010">
        <f t="shared" si="121"/>
        <v>384463.6</v>
      </c>
      <c r="H1010">
        <f t="shared" si="122"/>
        <v>69216.355894398162</v>
      </c>
      <c r="I1010">
        <f t="shared" si="123"/>
        <v>453679.95589439815</v>
      </c>
      <c r="J1010">
        <f t="shared" si="124"/>
        <v>315247.2441056018</v>
      </c>
      <c r="K1010" s="18">
        <f t="shared" si="125"/>
        <v>353277</v>
      </c>
      <c r="L1010" s="18" t="str">
        <f t="shared" si="126"/>
        <v/>
      </c>
      <c r="M1010" s="18">
        <f t="shared" si="127"/>
        <v>378007</v>
      </c>
      <c r="N1010" s="18">
        <f t="shared" si="128"/>
        <v>434708</v>
      </c>
      <c r="O1010" s="18" t="str">
        <f t="shared" si="129"/>
        <v/>
      </c>
      <c r="P1010">
        <f t="shared" si="130"/>
        <v>388664</v>
      </c>
      <c r="Q1010">
        <f t="shared" si="131"/>
        <v>41748.421251587468</v>
      </c>
      <c r="R1010" s="105">
        <f t="shared" si="132"/>
        <v>0.1074151998939636</v>
      </c>
      <c r="S1010">
        <f>+PROMEDIO!AI342</f>
        <v>388664</v>
      </c>
      <c r="T1010" t="b">
        <f t="shared" si="133"/>
        <v>1</v>
      </c>
    </row>
    <row r="1011" spans="1:20" x14ac:dyDescent="0.2">
      <c r="A1011">
        <v>340</v>
      </c>
      <c r="B1011">
        <v>9893</v>
      </c>
      <c r="C1011">
        <v>30000</v>
      </c>
      <c r="D1011">
        <v>10595</v>
      </c>
      <c r="E1011">
        <v>12184</v>
      </c>
      <c r="F1011">
        <v>13070</v>
      </c>
      <c r="G1011">
        <f t="shared" si="121"/>
        <v>15148.4</v>
      </c>
      <c r="H1011">
        <f t="shared" si="122"/>
        <v>8396.876163193072</v>
      </c>
      <c r="I1011">
        <f t="shared" si="123"/>
        <v>23545.27616319307</v>
      </c>
      <c r="J1011">
        <f t="shared" si="124"/>
        <v>6751.5238368069276</v>
      </c>
      <c r="K1011" s="18">
        <f t="shared" si="125"/>
        <v>9893</v>
      </c>
      <c r="L1011" s="18" t="str">
        <f t="shared" si="126"/>
        <v/>
      </c>
      <c r="M1011" s="18">
        <f t="shared" si="127"/>
        <v>10595</v>
      </c>
      <c r="N1011" s="18">
        <f t="shared" si="128"/>
        <v>12184</v>
      </c>
      <c r="O1011" s="18">
        <f t="shared" si="129"/>
        <v>13070</v>
      </c>
      <c r="P1011">
        <f t="shared" si="130"/>
        <v>11435.5</v>
      </c>
      <c r="Q1011">
        <f t="shared" si="131"/>
        <v>1451.1591918187337</v>
      </c>
      <c r="R1011" s="105">
        <f t="shared" si="132"/>
        <v>0.12689949646440765</v>
      </c>
      <c r="S1011">
        <f>+PROMEDIO!AI343</f>
        <v>11435.5</v>
      </c>
      <c r="T1011" t="b">
        <f t="shared" si="133"/>
        <v>1</v>
      </c>
    </row>
    <row r="1012" spans="1:20" x14ac:dyDescent="0.2">
      <c r="A1012">
        <v>341</v>
      </c>
      <c r="B1012">
        <v>13319</v>
      </c>
      <c r="C1012">
        <v>30000</v>
      </c>
      <c r="D1012">
        <v>14265</v>
      </c>
      <c r="E1012">
        <v>16405</v>
      </c>
      <c r="F1012">
        <v>17598</v>
      </c>
      <c r="G1012">
        <f t="shared" si="121"/>
        <v>18317.400000000001</v>
      </c>
      <c r="H1012">
        <f t="shared" si="122"/>
        <v>6746.5528457131359</v>
      </c>
      <c r="I1012">
        <f t="shared" si="123"/>
        <v>25063.952845713138</v>
      </c>
      <c r="J1012">
        <f t="shared" si="124"/>
        <v>11570.847154286865</v>
      </c>
      <c r="K1012" s="18">
        <f t="shared" si="125"/>
        <v>13319</v>
      </c>
      <c r="L1012" s="18" t="str">
        <f t="shared" si="126"/>
        <v/>
      </c>
      <c r="M1012" s="18">
        <f t="shared" si="127"/>
        <v>14265</v>
      </c>
      <c r="N1012" s="18">
        <f t="shared" si="128"/>
        <v>16405</v>
      </c>
      <c r="O1012" s="18">
        <f t="shared" si="129"/>
        <v>17598</v>
      </c>
      <c r="P1012">
        <f t="shared" si="130"/>
        <v>15396.75</v>
      </c>
      <c r="Q1012">
        <f t="shared" si="131"/>
        <v>1954.4797048490084</v>
      </c>
      <c r="R1012" s="105">
        <f t="shared" si="132"/>
        <v>0.12694105605722042</v>
      </c>
      <c r="S1012">
        <f>+PROMEDIO!AI344</f>
        <v>15396.75</v>
      </c>
      <c r="T1012" t="b">
        <f t="shared" si="133"/>
        <v>1</v>
      </c>
    </row>
    <row r="1013" spans="1:20" x14ac:dyDescent="0.2">
      <c r="A1013">
        <v>342</v>
      </c>
      <c r="B1013">
        <v>13387</v>
      </c>
      <c r="C1013">
        <v>80000</v>
      </c>
      <c r="D1013">
        <v>14338</v>
      </c>
      <c r="E1013">
        <v>16489</v>
      </c>
      <c r="F1013">
        <v>17688</v>
      </c>
      <c r="G1013">
        <f t="shared" si="121"/>
        <v>28380.400000000001</v>
      </c>
      <c r="H1013">
        <f t="shared" si="122"/>
        <v>28906.344274224644</v>
      </c>
      <c r="I1013">
        <f t="shared" si="123"/>
        <v>57286.744274224649</v>
      </c>
      <c r="J1013">
        <f t="shared" si="124"/>
        <v>-525.94427422464287</v>
      </c>
      <c r="K1013" s="18">
        <f t="shared" si="125"/>
        <v>13387</v>
      </c>
      <c r="L1013" s="18" t="str">
        <f t="shared" si="126"/>
        <v/>
      </c>
      <c r="M1013" s="18">
        <f t="shared" si="127"/>
        <v>14338</v>
      </c>
      <c r="N1013" s="18">
        <f t="shared" si="128"/>
        <v>16489</v>
      </c>
      <c r="O1013" s="18">
        <f t="shared" si="129"/>
        <v>17688</v>
      </c>
      <c r="P1013">
        <f t="shared" si="130"/>
        <v>15475.5</v>
      </c>
      <c r="Q1013">
        <f t="shared" si="131"/>
        <v>1964.5251334610102</v>
      </c>
      <c r="R1013" s="105">
        <f t="shared" si="132"/>
        <v>0.12694421074996026</v>
      </c>
      <c r="S1013">
        <f>+PROMEDIO!AI345</f>
        <v>15475.5</v>
      </c>
      <c r="T1013" t="b">
        <f t="shared" si="133"/>
        <v>1</v>
      </c>
    </row>
    <row r="1014" spans="1:20" x14ac:dyDescent="0.2">
      <c r="A1014">
        <v>343</v>
      </c>
      <c r="B1014">
        <v>26393</v>
      </c>
      <c r="C1014">
        <v>120000</v>
      </c>
      <c r="D1014">
        <v>28268</v>
      </c>
      <c r="E1014">
        <v>32508</v>
      </c>
      <c r="F1014">
        <v>34872</v>
      </c>
      <c r="G1014">
        <f t="shared" si="121"/>
        <v>48408.2</v>
      </c>
      <c r="H1014">
        <f t="shared" si="122"/>
        <v>40161.323387059841</v>
      </c>
      <c r="I1014">
        <f t="shared" si="123"/>
        <v>88569.523387059831</v>
      </c>
      <c r="J1014">
        <f t="shared" si="124"/>
        <v>8246.8766129401556</v>
      </c>
      <c r="K1014" s="18">
        <f t="shared" si="125"/>
        <v>26393</v>
      </c>
      <c r="L1014" s="18" t="str">
        <f t="shared" si="126"/>
        <v/>
      </c>
      <c r="M1014" s="18">
        <f t="shared" si="127"/>
        <v>28268</v>
      </c>
      <c r="N1014" s="18">
        <f t="shared" si="128"/>
        <v>32508</v>
      </c>
      <c r="O1014" s="18">
        <f t="shared" si="129"/>
        <v>34872</v>
      </c>
      <c r="P1014">
        <f t="shared" si="130"/>
        <v>30510.25</v>
      </c>
      <c r="Q1014">
        <f t="shared" si="131"/>
        <v>3872.7811174055955</v>
      </c>
      <c r="R1014" s="105">
        <f t="shared" si="132"/>
        <v>0.12693377200795128</v>
      </c>
      <c r="S1014">
        <f>+PROMEDIO!AI346</f>
        <v>30510.25</v>
      </c>
      <c r="T1014" t="b">
        <f t="shared" si="133"/>
        <v>1</v>
      </c>
    </row>
    <row r="1015" spans="1:20" x14ac:dyDescent="0.2">
      <c r="A1015">
        <v>344</v>
      </c>
      <c r="B1015">
        <v>18276</v>
      </c>
      <c r="C1015">
        <v>100000</v>
      </c>
      <c r="D1015">
        <v>19574</v>
      </c>
      <c r="E1015">
        <v>22510</v>
      </c>
      <c r="F1015">
        <v>24147</v>
      </c>
      <c r="G1015">
        <f t="shared" si="121"/>
        <v>36901.4</v>
      </c>
      <c r="H1015">
        <f t="shared" si="122"/>
        <v>35349.557108965309</v>
      </c>
      <c r="I1015">
        <f t="shared" si="123"/>
        <v>72250.957108965318</v>
      </c>
      <c r="J1015">
        <f t="shared" si="124"/>
        <v>1551.842891034692</v>
      </c>
      <c r="K1015" s="18">
        <f t="shared" si="125"/>
        <v>18276</v>
      </c>
      <c r="L1015" s="18" t="str">
        <f t="shared" si="126"/>
        <v/>
      </c>
      <c r="M1015" s="18">
        <f t="shared" si="127"/>
        <v>19574</v>
      </c>
      <c r="N1015" s="18">
        <f t="shared" si="128"/>
        <v>22510</v>
      </c>
      <c r="O1015" s="18">
        <f t="shared" si="129"/>
        <v>24147</v>
      </c>
      <c r="P1015">
        <f t="shared" si="130"/>
        <v>21126.75</v>
      </c>
      <c r="Q1015">
        <f t="shared" si="131"/>
        <v>2681.6101350991844</v>
      </c>
      <c r="R1015" s="105">
        <f t="shared" si="132"/>
        <v>0.12692960985949966</v>
      </c>
      <c r="S1015">
        <f>+PROMEDIO!AI347</f>
        <v>21126.75</v>
      </c>
      <c r="T1015" t="b">
        <f t="shared" si="133"/>
        <v>1</v>
      </c>
    </row>
    <row r="1016" spans="1:20" x14ac:dyDescent="0.2">
      <c r="A1016">
        <v>345</v>
      </c>
      <c r="B1016">
        <v>24435</v>
      </c>
      <c r="C1016">
        <v>150000</v>
      </c>
      <c r="D1016">
        <v>26171</v>
      </c>
      <c r="E1016">
        <v>30097</v>
      </c>
      <c r="F1016">
        <v>32286</v>
      </c>
      <c r="G1016">
        <f t="shared" si="121"/>
        <v>52597.8</v>
      </c>
      <c r="H1016">
        <f t="shared" si="122"/>
        <v>54537.974950487478</v>
      </c>
      <c r="I1016">
        <f t="shared" si="123"/>
        <v>107135.77495048748</v>
      </c>
      <c r="J1016">
        <f t="shared" si="124"/>
        <v>-1940.1749504874751</v>
      </c>
      <c r="K1016" s="18">
        <f t="shared" si="125"/>
        <v>24435</v>
      </c>
      <c r="L1016" s="18" t="str">
        <f t="shared" si="126"/>
        <v/>
      </c>
      <c r="M1016" s="18">
        <f t="shared" si="127"/>
        <v>26171</v>
      </c>
      <c r="N1016" s="18">
        <f t="shared" si="128"/>
        <v>30097</v>
      </c>
      <c r="O1016" s="18">
        <f t="shared" si="129"/>
        <v>32286</v>
      </c>
      <c r="P1016">
        <f t="shared" si="130"/>
        <v>28247.25</v>
      </c>
      <c r="Q1016">
        <f t="shared" si="131"/>
        <v>3585.9513265891751</v>
      </c>
      <c r="R1016" s="105">
        <f t="shared" si="132"/>
        <v>0.12694868798163272</v>
      </c>
      <c r="S1016">
        <f>+PROMEDIO!AI348</f>
        <v>28247.25</v>
      </c>
      <c r="T1016" t="b">
        <f t="shared" si="133"/>
        <v>1</v>
      </c>
    </row>
    <row r="1017" spans="1:20" x14ac:dyDescent="0.2">
      <c r="A1017">
        <v>346</v>
      </c>
      <c r="B1017">
        <v>24904</v>
      </c>
      <c r="C1017">
        <v>150000</v>
      </c>
      <c r="D1017">
        <v>26673</v>
      </c>
      <c r="E1017">
        <v>30674</v>
      </c>
      <c r="F1017">
        <v>32905</v>
      </c>
      <c r="G1017">
        <f t="shared" si="121"/>
        <v>53031.199999999997</v>
      </c>
      <c r="H1017">
        <f t="shared" si="122"/>
        <v>54299.517904858047</v>
      </c>
      <c r="I1017">
        <f t="shared" si="123"/>
        <v>107330.71790485804</v>
      </c>
      <c r="J1017">
        <f t="shared" si="124"/>
        <v>-1268.3179048580496</v>
      </c>
      <c r="K1017" s="18">
        <f t="shared" si="125"/>
        <v>24904</v>
      </c>
      <c r="L1017" s="18" t="str">
        <f t="shared" si="126"/>
        <v/>
      </c>
      <c r="M1017" s="18">
        <f t="shared" si="127"/>
        <v>26673</v>
      </c>
      <c r="N1017" s="18">
        <f t="shared" si="128"/>
        <v>30674</v>
      </c>
      <c r="O1017" s="18">
        <f t="shared" si="129"/>
        <v>32905</v>
      </c>
      <c r="P1017">
        <f t="shared" si="130"/>
        <v>28789</v>
      </c>
      <c r="Q1017">
        <f t="shared" si="131"/>
        <v>3654.465852442278</v>
      </c>
      <c r="R1017" s="105">
        <f t="shared" si="132"/>
        <v>0.12693965932968418</v>
      </c>
      <c r="S1017">
        <f>+PROMEDIO!AI349</f>
        <v>28789</v>
      </c>
      <c r="T1017" t="b">
        <f t="shared" si="133"/>
        <v>1</v>
      </c>
    </row>
    <row r="1018" spans="1:20" x14ac:dyDescent="0.2">
      <c r="A1018">
        <v>347</v>
      </c>
      <c r="B1018">
        <v>13860</v>
      </c>
      <c r="C1018">
        <v>150000</v>
      </c>
      <c r="D1018">
        <v>14844</v>
      </c>
      <c r="E1018">
        <v>17071</v>
      </c>
      <c r="F1018">
        <v>18313</v>
      </c>
      <c r="G1018">
        <f t="shared" si="121"/>
        <v>42817.599999999999</v>
      </c>
      <c r="H1018">
        <f t="shared" si="122"/>
        <v>59942.669687794187</v>
      </c>
      <c r="I1018">
        <f t="shared" si="123"/>
        <v>102760.26968779418</v>
      </c>
      <c r="J1018">
        <f t="shared" si="124"/>
        <v>-17125.069687794188</v>
      </c>
      <c r="K1018" s="18">
        <f t="shared" si="125"/>
        <v>13860</v>
      </c>
      <c r="L1018" s="18" t="str">
        <f t="shared" si="126"/>
        <v/>
      </c>
      <c r="M1018" s="18">
        <f t="shared" si="127"/>
        <v>14844</v>
      </c>
      <c r="N1018" s="18">
        <f t="shared" si="128"/>
        <v>17071</v>
      </c>
      <c r="O1018" s="18">
        <f t="shared" si="129"/>
        <v>18313</v>
      </c>
      <c r="P1018">
        <f t="shared" si="130"/>
        <v>16022</v>
      </c>
      <c r="Q1018">
        <f t="shared" si="131"/>
        <v>2033.9624709746572</v>
      </c>
      <c r="R1018" s="105">
        <f t="shared" si="132"/>
        <v>0.12694810079731977</v>
      </c>
      <c r="S1018">
        <f>+PROMEDIO!AI350</f>
        <v>16022</v>
      </c>
      <c r="T1018" t="b">
        <f t="shared" si="133"/>
        <v>1</v>
      </c>
    </row>
    <row r="1019" spans="1:20" x14ac:dyDescent="0.2">
      <c r="A1019">
        <v>348</v>
      </c>
      <c r="B1019">
        <v>25303</v>
      </c>
      <c r="C1019">
        <v>150000</v>
      </c>
      <c r="D1019">
        <v>27101</v>
      </c>
      <c r="E1019">
        <v>31166</v>
      </c>
      <c r="F1019">
        <v>33433</v>
      </c>
      <c r="G1019">
        <f t="shared" si="121"/>
        <v>53400.6</v>
      </c>
      <c r="H1019">
        <f t="shared" si="122"/>
        <v>54096.373846127615</v>
      </c>
      <c r="I1019">
        <f t="shared" si="123"/>
        <v>107496.97384612761</v>
      </c>
      <c r="J1019">
        <f t="shared" si="124"/>
        <v>-695.77384612761671</v>
      </c>
      <c r="K1019" s="18">
        <f t="shared" si="125"/>
        <v>25303</v>
      </c>
      <c r="L1019" s="18" t="str">
        <f t="shared" si="126"/>
        <v/>
      </c>
      <c r="M1019" s="18">
        <f t="shared" si="127"/>
        <v>27101</v>
      </c>
      <c r="N1019" s="18">
        <f t="shared" si="128"/>
        <v>31166</v>
      </c>
      <c r="O1019" s="18">
        <f t="shared" si="129"/>
        <v>33433</v>
      </c>
      <c r="P1019">
        <f t="shared" si="130"/>
        <v>29250.75</v>
      </c>
      <c r="Q1019">
        <f t="shared" si="131"/>
        <v>3713.2893212532381</v>
      </c>
      <c r="R1019" s="105">
        <f t="shared" si="132"/>
        <v>0.12694680721872903</v>
      </c>
      <c r="S1019">
        <f>+PROMEDIO!AI351</f>
        <v>29250.75</v>
      </c>
      <c r="T1019" t="b">
        <f t="shared" si="133"/>
        <v>1</v>
      </c>
    </row>
    <row r="1020" spans="1:20" x14ac:dyDescent="0.2">
      <c r="A1020">
        <v>349</v>
      </c>
      <c r="B1020">
        <v>60780</v>
      </c>
      <c r="C1020">
        <v>170000</v>
      </c>
      <c r="D1020">
        <v>65096</v>
      </c>
      <c r="E1020">
        <v>74861</v>
      </c>
      <c r="F1020">
        <v>80306</v>
      </c>
      <c r="G1020">
        <f t="shared" si="121"/>
        <v>90208.6</v>
      </c>
      <c r="H1020">
        <f t="shared" si="122"/>
        <v>45268.54040942782</v>
      </c>
      <c r="I1020">
        <f t="shared" si="123"/>
        <v>135477.14040942781</v>
      </c>
      <c r="J1020">
        <f t="shared" si="124"/>
        <v>44940.059590572186</v>
      </c>
      <c r="K1020" s="18">
        <f t="shared" si="125"/>
        <v>60780</v>
      </c>
      <c r="L1020" s="18" t="str">
        <f t="shared" si="126"/>
        <v/>
      </c>
      <c r="M1020" s="18">
        <f t="shared" si="127"/>
        <v>65096</v>
      </c>
      <c r="N1020" s="18">
        <f t="shared" si="128"/>
        <v>74861</v>
      </c>
      <c r="O1020" s="18">
        <f t="shared" si="129"/>
        <v>80306</v>
      </c>
      <c r="P1020">
        <f t="shared" si="130"/>
        <v>70260.75</v>
      </c>
      <c r="Q1020">
        <f t="shared" si="131"/>
        <v>8918.6809703004856</v>
      </c>
      <c r="R1020" s="105">
        <f t="shared" si="132"/>
        <v>0.12693688823846153</v>
      </c>
      <c r="S1020">
        <f>+PROMEDIO!AI352</f>
        <v>70260.75</v>
      </c>
      <c r="T1020" t="b">
        <f t="shared" si="133"/>
        <v>1</v>
      </c>
    </row>
    <row r="1021" spans="1:20" x14ac:dyDescent="0.2">
      <c r="A1021">
        <v>350</v>
      </c>
      <c r="B1021">
        <v>52323</v>
      </c>
      <c r="C1021">
        <v>170000</v>
      </c>
      <c r="D1021">
        <v>56039</v>
      </c>
      <c r="E1021">
        <v>64445</v>
      </c>
      <c r="F1021">
        <v>69133</v>
      </c>
      <c r="G1021">
        <f t="shared" si="121"/>
        <v>82388</v>
      </c>
      <c r="H1021">
        <f t="shared" si="122"/>
        <v>49425.911332012889</v>
      </c>
      <c r="I1021">
        <f t="shared" si="123"/>
        <v>131813.91133201288</v>
      </c>
      <c r="J1021">
        <f t="shared" si="124"/>
        <v>32962.088667987111</v>
      </c>
      <c r="K1021" s="18">
        <f t="shared" si="125"/>
        <v>52323</v>
      </c>
      <c r="L1021" s="18" t="str">
        <f t="shared" si="126"/>
        <v/>
      </c>
      <c r="M1021" s="18">
        <f t="shared" si="127"/>
        <v>56039</v>
      </c>
      <c r="N1021" s="18">
        <f t="shared" si="128"/>
        <v>64445</v>
      </c>
      <c r="O1021" s="18">
        <f t="shared" si="129"/>
        <v>69133</v>
      </c>
      <c r="P1021">
        <f t="shared" si="130"/>
        <v>60485</v>
      </c>
      <c r="Q1021">
        <f t="shared" si="131"/>
        <v>7677.991577663176</v>
      </c>
      <c r="R1021" s="105">
        <f t="shared" si="132"/>
        <v>0.12694042452943996</v>
      </c>
      <c r="S1021">
        <f>+PROMEDIO!AI353</f>
        <v>60485</v>
      </c>
      <c r="T1021" t="b">
        <f t="shared" si="133"/>
        <v>1</v>
      </c>
    </row>
    <row r="1022" spans="1:20" x14ac:dyDescent="0.2">
      <c r="A1022">
        <v>351</v>
      </c>
      <c r="B1022">
        <v>28267</v>
      </c>
      <c r="C1022">
        <v>170000</v>
      </c>
      <c r="D1022">
        <v>30274</v>
      </c>
      <c r="E1022">
        <v>34815</v>
      </c>
      <c r="F1022">
        <v>37347</v>
      </c>
      <c r="G1022">
        <f t="shared" si="121"/>
        <v>60140.6</v>
      </c>
      <c r="H1022">
        <f t="shared" si="122"/>
        <v>61518.213069789344</v>
      </c>
      <c r="I1022">
        <f t="shared" si="123"/>
        <v>121658.81306978935</v>
      </c>
      <c r="J1022">
        <f t="shared" si="124"/>
        <v>-1377.6130697893459</v>
      </c>
      <c r="K1022" s="18">
        <f t="shared" si="125"/>
        <v>28267</v>
      </c>
      <c r="L1022" s="18" t="str">
        <f t="shared" si="126"/>
        <v/>
      </c>
      <c r="M1022" s="18">
        <f t="shared" si="127"/>
        <v>30274</v>
      </c>
      <c r="N1022" s="18">
        <f t="shared" si="128"/>
        <v>34815</v>
      </c>
      <c r="O1022" s="18">
        <f t="shared" si="129"/>
        <v>37347</v>
      </c>
      <c r="P1022">
        <f t="shared" si="130"/>
        <v>32675.75</v>
      </c>
      <c r="Q1022">
        <f t="shared" si="131"/>
        <v>4147.3865968020555</v>
      </c>
      <c r="R1022" s="105">
        <f t="shared" si="132"/>
        <v>0.12692552112199584</v>
      </c>
      <c r="S1022">
        <f>+PROMEDIO!AI354</f>
        <v>32675.75</v>
      </c>
      <c r="T1022" t="b">
        <f t="shared" si="133"/>
        <v>1</v>
      </c>
    </row>
    <row r="1023" spans="1:20" x14ac:dyDescent="0.2">
      <c r="A1023">
        <v>352</v>
      </c>
      <c r="B1023">
        <v>47185</v>
      </c>
      <c r="C1023">
        <v>200000</v>
      </c>
      <c r="D1023">
        <v>50536</v>
      </c>
      <c r="E1023">
        <v>58117</v>
      </c>
      <c r="F1023">
        <v>62344</v>
      </c>
      <c r="G1023">
        <f t="shared" si="121"/>
        <v>83636.399999999994</v>
      </c>
      <c r="H1023">
        <f t="shared" si="122"/>
        <v>65325.023002674854</v>
      </c>
      <c r="I1023">
        <f t="shared" si="123"/>
        <v>148961.42300267486</v>
      </c>
      <c r="J1023">
        <f t="shared" si="124"/>
        <v>18311.37699732514</v>
      </c>
      <c r="K1023" s="18">
        <f t="shared" si="125"/>
        <v>47185</v>
      </c>
      <c r="L1023" s="18" t="str">
        <f t="shared" si="126"/>
        <v/>
      </c>
      <c r="M1023" s="18">
        <f t="shared" si="127"/>
        <v>50536</v>
      </c>
      <c r="N1023" s="18">
        <f t="shared" si="128"/>
        <v>58117</v>
      </c>
      <c r="O1023" s="18">
        <f t="shared" si="129"/>
        <v>62344</v>
      </c>
      <c r="P1023">
        <f t="shared" si="130"/>
        <v>54545.5</v>
      </c>
      <c r="Q1023">
        <f t="shared" si="131"/>
        <v>6923.9984835353625</v>
      </c>
      <c r="R1023" s="105">
        <f t="shared" si="132"/>
        <v>0.1269398664149263</v>
      </c>
      <c r="S1023">
        <f>+PROMEDIO!AI355</f>
        <v>54545.5</v>
      </c>
      <c r="T1023" t="b">
        <f t="shared" si="133"/>
        <v>1</v>
      </c>
    </row>
    <row r="1024" spans="1:20" x14ac:dyDescent="0.2">
      <c r="A1024">
        <v>353</v>
      </c>
      <c r="B1024">
        <v>59450</v>
      </c>
      <c r="C1024">
        <v>180000</v>
      </c>
      <c r="D1024">
        <v>63671</v>
      </c>
      <c r="E1024">
        <v>73222</v>
      </c>
      <c r="F1024">
        <v>78548</v>
      </c>
      <c r="G1024">
        <f t="shared" si="121"/>
        <v>90978.2</v>
      </c>
      <c r="H1024">
        <f t="shared" si="122"/>
        <v>50334.838712367011</v>
      </c>
      <c r="I1024">
        <f t="shared" si="123"/>
        <v>141313.03871236701</v>
      </c>
      <c r="J1024">
        <f t="shared" si="124"/>
        <v>40643.361287632986</v>
      </c>
      <c r="K1024" s="18">
        <f t="shared" si="125"/>
        <v>59450</v>
      </c>
      <c r="L1024" s="18" t="str">
        <f t="shared" si="126"/>
        <v/>
      </c>
      <c r="M1024" s="18">
        <f t="shared" si="127"/>
        <v>63671</v>
      </c>
      <c r="N1024" s="18">
        <f t="shared" si="128"/>
        <v>73222</v>
      </c>
      <c r="O1024" s="18">
        <f t="shared" si="129"/>
        <v>78548</v>
      </c>
      <c r="P1024">
        <f t="shared" si="130"/>
        <v>68722.75</v>
      </c>
      <c r="Q1024">
        <f t="shared" si="131"/>
        <v>8723.2038982245504</v>
      </c>
      <c r="R1024" s="105">
        <f t="shared" si="132"/>
        <v>0.12693327752781358</v>
      </c>
      <c r="S1024">
        <f>+PROMEDIO!AI356</f>
        <v>68722.75</v>
      </c>
      <c r="T1024" t="b">
        <f t="shared" si="133"/>
        <v>1</v>
      </c>
    </row>
    <row r="1025" spans="1:20" x14ac:dyDescent="0.2">
      <c r="A1025">
        <v>354</v>
      </c>
      <c r="B1025">
        <v>115787</v>
      </c>
      <c r="C1025">
        <v>200000</v>
      </c>
      <c r="D1025">
        <v>124009</v>
      </c>
      <c r="E1025">
        <v>142611</v>
      </c>
      <c r="F1025">
        <v>152984</v>
      </c>
      <c r="G1025">
        <f t="shared" si="121"/>
        <v>147078.20000000001</v>
      </c>
      <c r="H1025">
        <f t="shared" si="122"/>
        <v>33041.180558509113</v>
      </c>
      <c r="I1025">
        <f t="shared" si="123"/>
        <v>180119.38055850912</v>
      </c>
      <c r="J1025">
        <f t="shared" si="124"/>
        <v>114037.01944149091</v>
      </c>
      <c r="K1025" s="18">
        <f t="shared" si="125"/>
        <v>115787</v>
      </c>
      <c r="L1025" s="18" t="str">
        <f t="shared" si="126"/>
        <v/>
      </c>
      <c r="M1025" s="18">
        <f t="shared" si="127"/>
        <v>124009</v>
      </c>
      <c r="N1025" s="18">
        <f t="shared" si="128"/>
        <v>142611</v>
      </c>
      <c r="O1025" s="18">
        <f t="shared" si="129"/>
        <v>152984</v>
      </c>
      <c r="P1025">
        <f t="shared" si="130"/>
        <v>133847.75</v>
      </c>
      <c r="Q1025">
        <f t="shared" si="131"/>
        <v>16990.019685587969</v>
      </c>
      <c r="R1025" s="105">
        <f t="shared" si="132"/>
        <v>0.12693541494412847</v>
      </c>
      <c r="S1025">
        <f>+PROMEDIO!AI357</f>
        <v>133847.75</v>
      </c>
      <c r="T1025" t="b">
        <f t="shared" si="133"/>
        <v>1</v>
      </c>
    </row>
    <row r="1026" spans="1:20" x14ac:dyDescent="0.2">
      <c r="A1026">
        <v>355</v>
      </c>
      <c r="B1026">
        <v>27953</v>
      </c>
      <c r="C1026">
        <v>180000</v>
      </c>
      <c r="D1026">
        <v>29938</v>
      </c>
      <c r="E1026">
        <v>34429</v>
      </c>
      <c r="F1026">
        <v>36933</v>
      </c>
      <c r="G1026">
        <f t="shared" si="121"/>
        <v>61850.6</v>
      </c>
      <c r="H1026">
        <f t="shared" si="122"/>
        <v>66142.975782013324</v>
      </c>
      <c r="I1026">
        <f t="shared" si="123"/>
        <v>127993.57578201333</v>
      </c>
      <c r="J1026">
        <f t="shared" si="124"/>
        <v>-4292.3757820133251</v>
      </c>
      <c r="K1026" s="18">
        <f t="shared" si="125"/>
        <v>27953</v>
      </c>
      <c r="L1026" s="18" t="str">
        <f t="shared" si="126"/>
        <v/>
      </c>
      <c r="M1026" s="18">
        <f t="shared" si="127"/>
        <v>29938</v>
      </c>
      <c r="N1026" s="18">
        <f t="shared" si="128"/>
        <v>34429</v>
      </c>
      <c r="O1026" s="18">
        <f t="shared" si="129"/>
        <v>36933</v>
      </c>
      <c r="P1026">
        <f t="shared" si="130"/>
        <v>32313.25</v>
      </c>
      <c r="Q1026">
        <f t="shared" si="131"/>
        <v>4101.7102428946228</v>
      </c>
      <c r="R1026" s="105">
        <f t="shared" si="132"/>
        <v>0.1269358620038103</v>
      </c>
      <c r="S1026">
        <f>+PROMEDIO!AI358</f>
        <v>32313.25</v>
      </c>
      <c r="T1026" t="b">
        <f t="shared" si="133"/>
        <v>1</v>
      </c>
    </row>
    <row r="1027" spans="1:20" x14ac:dyDescent="0.2">
      <c r="A1027">
        <v>356</v>
      </c>
      <c r="B1027">
        <v>50655</v>
      </c>
      <c r="C1027">
        <v>300000</v>
      </c>
      <c r="D1027">
        <v>54252</v>
      </c>
      <c r="E1027">
        <v>62389</v>
      </c>
      <c r="F1027">
        <v>66927</v>
      </c>
      <c r="G1027">
        <f t="shared" si="121"/>
        <v>106844.6</v>
      </c>
      <c r="H1027">
        <f t="shared" si="122"/>
        <v>108168.82225623056</v>
      </c>
      <c r="I1027">
        <f t="shared" si="123"/>
        <v>215013.42225623055</v>
      </c>
      <c r="J1027">
        <f t="shared" si="124"/>
        <v>-1324.2222562305542</v>
      </c>
      <c r="K1027" s="18">
        <f t="shared" si="125"/>
        <v>50655</v>
      </c>
      <c r="L1027" s="18" t="str">
        <f t="shared" si="126"/>
        <v/>
      </c>
      <c r="M1027" s="18">
        <f t="shared" si="127"/>
        <v>54252</v>
      </c>
      <c r="N1027" s="18">
        <f t="shared" si="128"/>
        <v>62389</v>
      </c>
      <c r="O1027" s="18">
        <f t="shared" si="129"/>
        <v>66927</v>
      </c>
      <c r="P1027">
        <f t="shared" si="130"/>
        <v>58555.75</v>
      </c>
      <c r="Q1027">
        <f t="shared" si="131"/>
        <v>7432.2662929956969</v>
      </c>
      <c r="R1027" s="105">
        <f t="shared" si="132"/>
        <v>0.12692632735462694</v>
      </c>
      <c r="S1027">
        <f>+PROMEDIO!AI359</f>
        <v>58555.75</v>
      </c>
      <c r="T1027" t="b">
        <f t="shared" si="133"/>
        <v>1</v>
      </c>
    </row>
    <row r="1028" spans="1:20" x14ac:dyDescent="0.2">
      <c r="A1028">
        <v>357</v>
      </c>
      <c r="B1028">
        <v>63873</v>
      </c>
      <c r="C1028">
        <v>280000</v>
      </c>
      <c r="D1028">
        <v>68410</v>
      </c>
      <c r="E1028">
        <v>78671</v>
      </c>
      <c r="F1028">
        <v>84393</v>
      </c>
      <c r="G1028">
        <f t="shared" si="121"/>
        <v>115069.4</v>
      </c>
      <c r="H1028">
        <f t="shared" si="122"/>
        <v>92555.603338209621</v>
      </c>
      <c r="I1028">
        <f t="shared" si="123"/>
        <v>207625.00333820962</v>
      </c>
      <c r="J1028">
        <f t="shared" si="124"/>
        <v>22513.796661790373</v>
      </c>
      <c r="K1028" s="18">
        <f t="shared" si="125"/>
        <v>63873</v>
      </c>
      <c r="L1028" s="18" t="str">
        <f t="shared" si="126"/>
        <v/>
      </c>
      <c r="M1028" s="18">
        <f t="shared" si="127"/>
        <v>68410</v>
      </c>
      <c r="N1028" s="18">
        <f t="shared" si="128"/>
        <v>78671</v>
      </c>
      <c r="O1028" s="18">
        <f t="shared" si="129"/>
        <v>84393</v>
      </c>
      <c r="P1028">
        <f t="shared" si="130"/>
        <v>73836.75</v>
      </c>
      <c r="Q1028">
        <f t="shared" si="131"/>
        <v>9372.4830710258775</v>
      </c>
      <c r="R1028" s="105">
        <f t="shared" si="132"/>
        <v>0.1269352059919468</v>
      </c>
      <c r="S1028">
        <f>+PROMEDIO!AI360</f>
        <v>73836.75</v>
      </c>
      <c r="T1028" t="b">
        <f t="shared" si="133"/>
        <v>1</v>
      </c>
    </row>
    <row r="1029" spans="1:20" x14ac:dyDescent="0.2">
      <c r="A1029">
        <v>358</v>
      </c>
      <c r="B1029">
        <v>51557</v>
      </c>
      <c r="C1029">
        <v>250000</v>
      </c>
      <c r="D1029">
        <v>55219</v>
      </c>
      <c r="E1029">
        <v>63502</v>
      </c>
      <c r="F1029">
        <v>68121</v>
      </c>
      <c r="G1029">
        <f t="shared" si="121"/>
        <v>97679.8</v>
      </c>
      <c r="H1029">
        <f t="shared" si="122"/>
        <v>85401.28836089067</v>
      </c>
      <c r="I1029">
        <f t="shared" si="123"/>
        <v>183081.08836089069</v>
      </c>
      <c r="J1029">
        <f t="shared" si="124"/>
        <v>12278.511639109332</v>
      </c>
      <c r="K1029" s="18">
        <f t="shared" si="125"/>
        <v>51557</v>
      </c>
      <c r="L1029" s="18" t="str">
        <f t="shared" si="126"/>
        <v/>
      </c>
      <c r="M1029" s="18">
        <f t="shared" si="127"/>
        <v>55219</v>
      </c>
      <c r="N1029" s="18">
        <f t="shared" si="128"/>
        <v>63502</v>
      </c>
      <c r="O1029" s="18">
        <f t="shared" si="129"/>
        <v>68121</v>
      </c>
      <c r="P1029">
        <f t="shared" si="130"/>
        <v>59599.75</v>
      </c>
      <c r="Q1029">
        <f t="shared" si="131"/>
        <v>7565.625216508327</v>
      </c>
      <c r="R1029" s="105">
        <f t="shared" si="132"/>
        <v>0.12694055287997563</v>
      </c>
      <c r="S1029">
        <f>+PROMEDIO!AI361</f>
        <v>59599.75</v>
      </c>
      <c r="T1029" t="b">
        <f t="shared" si="133"/>
        <v>1</v>
      </c>
    </row>
    <row r="1030" spans="1:20" x14ac:dyDescent="0.2">
      <c r="A1030">
        <v>359</v>
      </c>
      <c r="B1030">
        <v>91520</v>
      </c>
      <c r="C1030">
        <v>300000</v>
      </c>
      <c r="D1030">
        <v>98019</v>
      </c>
      <c r="E1030">
        <v>112722</v>
      </c>
      <c r="F1030">
        <v>120921</v>
      </c>
      <c r="G1030">
        <f t="shared" si="121"/>
        <v>144636.4</v>
      </c>
      <c r="H1030">
        <f t="shared" si="122"/>
        <v>87626.09665676087</v>
      </c>
      <c r="I1030">
        <f t="shared" si="123"/>
        <v>232262.49665676086</v>
      </c>
      <c r="J1030">
        <f t="shared" si="124"/>
        <v>57010.303343239124</v>
      </c>
      <c r="K1030" s="18">
        <f t="shared" si="125"/>
        <v>91520</v>
      </c>
      <c r="L1030" s="18" t="str">
        <f t="shared" si="126"/>
        <v/>
      </c>
      <c r="M1030" s="18">
        <f t="shared" si="127"/>
        <v>98019</v>
      </c>
      <c r="N1030" s="18">
        <f t="shared" si="128"/>
        <v>112722</v>
      </c>
      <c r="O1030" s="18">
        <f t="shared" si="129"/>
        <v>120921</v>
      </c>
      <c r="P1030">
        <f t="shared" si="130"/>
        <v>105795.5</v>
      </c>
      <c r="Q1030">
        <f t="shared" si="131"/>
        <v>13429.085411896076</v>
      </c>
      <c r="R1030" s="105">
        <f t="shared" si="132"/>
        <v>0.12693437255739684</v>
      </c>
      <c r="S1030">
        <f>+PROMEDIO!AI362</f>
        <v>105795.5</v>
      </c>
      <c r="T1030" t="b">
        <f t="shared" si="133"/>
        <v>1</v>
      </c>
    </row>
    <row r="1031" spans="1:20" x14ac:dyDescent="0.2">
      <c r="A1031">
        <v>360</v>
      </c>
      <c r="B1031">
        <v>105398</v>
      </c>
      <c r="C1031">
        <v>350000</v>
      </c>
      <c r="D1031">
        <v>112883</v>
      </c>
      <c r="E1031">
        <v>129816</v>
      </c>
      <c r="F1031">
        <v>139258</v>
      </c>
      <c r="G1031">
        <f t="shared" si="121"/>
        <v>167471</v>
      </c>
      <c r="H1031">
        <f t="shared" si="122"/>
        <v>102912.11700766825</v>
      </c>
      <c r="I1031">
        <f t="shared" si="123"/>
        <v>270383.11700766825</v>
      </c>
      <c r="J1031">
        <f t="shared" si="124"/>
        <v>64558.882992331753</v>
      </c>
      <c r="K1031" s="18">
        <f t="shared" si="125"/>
        <v>105398</v>
      </c>
      <c r="L1031" s="18" t="str">
        <f t="shared" si="126"/>
        <v/>
      </c>
      <c r="M1031" s="18">
        <f t="shared" si="127"/>
        <v>112883</v>
      </c>
      <c r="N1031" s="18">
        <f t="shared" si="128"/>
        <v>129816</v>
      </c>
      <c r="O1031" s="18">
        <f t="shared" si="129"/>
        <v>139258</v>
      </c>
      <c r="P1031">
        <f t="shared" si="130"/>
        <v>121838.75</v>
      </c>
      <c r="Q1031">
        <f t="shared" si="131"/>
        <v>15465.774113075189</v>
      </c>
      <c r="R1031" s="105">
        <f t="shared" si="132"/>
        <v>0.12693641483579887</v>
      </c>
      <c r="S1031">
        <f>+PROMEDIO!AI363</f>
        <v>121838.75</v>
      </c>
      <c r="T1031" t="b">
        <f t="shared" si="133"/>
        <v>1</v>
      </c>
    </row>
    <row r="1032" spans="1:20" x14ac:dyDescent="0.2">
      <c r="A1032">
        <v>361</v>
      </c>
      <c r="B1032">
        <v>76846</v>
      </c>
      <c r="C1032">
        <v>300000</v>
      </c>
      <c r="D1032">
        <v>82303</v>
      </c>
      <c r="E1032">
        <v>94648</v>
      </c>
      <c r="F1032">
        <v>101532</v>
      </c>
      <c r="G1032">
        <f t="shared" si="121"/>
        <v>131065.8</v>
      </c>
      <c r="H1032">
        <f t="shared" si="122"/>
        <v>94940.590377351255</v>
      </c>
      <c r="I1032">
        <f t="shared" si="123"/>
        <v>226006.39037735126</v>
      </c>
      <c r="J1032">
        <f t="shared" si="124"/>
        <v>36125.209622648748</v>
      </c>
      <c r="K1032" s="18">
        <f t="shared" si="125"/>
        <v>76846</v>
      </c>
      <c r="L1032" s="18" t="str">
        <f t="shared" si="126"/>
        <v/>
      </c>
      <c r="M1032" s="18">
        <f t="shared" si="127"/>
        <v>82303</v>
      </c>
      <c r="N1032" s="18">
        <f t="shared" si="128"/>
        <v>94648</v>
      </c>
      <c r="O1032" s="18">
        <f t="shared" si="129"/>
        <v>101532</v>
      </c>
      <c r="P1032">
        <f t="shared" si="130"/>
        <v>88832.25</v>
      </c>
      <c r="Q1032">
        <f t="shared" si="131"/>
        <v>11275.458494003691</v>
      </c>
      <c r="R1032" s="105">
        <f t="shared" si="132"/>
        <v>0.12692978613064165</v>
      </c>
      <c r="S1032">
        <f>+PROMEDIO!AI364</f>
        <v>88832.25</v>
      </c>
      <c r="T1032" t="b">
        <f t="shared" si="133"/>
        <v>1</v>
      </c>
    </row>
    <row r="1033" spans="1:20" x14ac:dyDescent="0.2">
      <c r="A1033">
        <v>362</v>
      </c>
      <c r="B1033">
        <v>19326</v>
      </c>
      <c r="C1033">
        <v>100000</v>
      </c>
      <c r="D1033">
        <v>20699</v>
      </c>
      <c r="E1033">
        <v>23803</v>
      </c>
      <c r="F1033">
        <v>25535</v>
      </c>
      <c r="G1033">
        <f t="shared" si="121"/>
        <v>37872.6</v>
      </c>
      <c r="H1033">
        <f t="shared" si="122"/>
        <v>34816.995696067745</v>
      </c>
      <c r="I1033">
        <f t="shared" si="123"/>
        <v>72689.595696067743</v>
      </c>
      <c r="J1033">
        <f t="shared" si="124"/>
        <v>3055.604303932254</v>
      </c>
      <c r="K1033" s="18">
        <f t="shared" si="125"/>
        <v>19326</v>
      </c>
      <c r="L1033" s="18" t="str">
        <f t="shared" si="126"/>
        <v/>
      </c>
      <c r="M1033" s="18">
        <f t="shared" si="127"/>
        <v>20699</v>
      </c>
      <c r="N1033" s="18">
        <f t="shared" si="128"/>
        <v>23803</v>
      </c>
      <c r="O1033" s="18">
        <f t="shared" si="129"/>
        <v>25535</v>
      </c>
      <c r="P1033">
        <f t="shared" si="130"/>
        <v>22340.75</v>
      </c>
      <c r="Q1033">
        <f t="shared" si="131"/>
        <v>2835.8108041028877</v>
      </c>
      <c r="R1033" s="105">
        <f t="shared" si="132"/>
        <v>0.12693444956426653</v>
      </c>
      <c r="S1033">
        <f>+PROMEDIO!AI365</f>
        <v>22340.75</v>
      </c>
      <c r="T1033" t="b">
        <f t="shared" si="133"/>
        <v>1</v>
      </c>
    </row>
    <row r="1034" spans="1:20" x14ac:dyDescent="0.2">
      <c r="A1034">
        <v>363</v>
      </c>
      <c r="B1034">
        <v>127296</v>
      </c>
      <c r="C1034">
        <v>400000</v>
      </c>
      <c r="D1034">
        <v>136336</v>
      </c>
      <c r="E1034">
        <v>156786</v>
      </c>
      <c r="F1034">
        <v>168190</v>
      </c>
      <c r="G1034">
        <f t="shared" si="121"/>
        <v>197721.60000000001</v>
      </c>
      <c r="H1034">
        <f t="shared" si="122"/>
        <v>114228.22207668297</v>
      </c>
      <c r="I1034">
        <f t="shared" si="123"/>
        <v>311949.82207668299</v>
      </c>
      <c r="J1034">
        <f t="shared" si="124"/>
        <v>83493.377923317035</v>
      </c>
      <c r="K1034" s="18">
        <f t="shared" si="125"/>
        <v>127296</v>
      </c>
      <c r="L1034" s="18" t="str">
        <f t="shared" si="126"/>
        <v/>
      </c>
      <c r="M1034" s="18">
        <f t="shared" si="127"/>
        <v>136336</v>
      </c>
      <c r="N1034" s="18">
        <f t="shared" si="128"/>
        <v>156786</v>
      </c>
      <c r="O1034" s="18">
        <f t="shared" si="129"/>
        <v>168190</v>
      </c>
      <c r="P1034">
        <f t="shared" si="130"/>
        <v>147152</v>
      </c>
      <c r="Q1034">
        <f t="shared" si="131"/>
        <v>18678.490231636319</v>
      </c>
      <c r="R1034" s="105">
        <f t="shared" si="132"/>
        <v>0.12693330863077851</v>
      </c>
      <c r="S1034">
        <f>+PROMEDIO!AI366</f>
        <v>147152</v>
      </c>
      <c r="T1034" t="b">
        <f t="shared" si="133"/>
        <v>1</v>
      </c>
    </row>
    <row r="1035" spans="1:20" x14ac:dyDescent="0.2">
      <c r="A1035">
        <v>364</v>
      </c>
      <c r="B1035">
        <v>6947</v>
      </c>
      <c r="C1035">
        <v>50000</v>
      </c>
      <c r="D1035">
        <v>7441</v>
      </c>
      <c r="E1035">
        <v>8557</v>
      </c>
      <c r="F1035">
        <v>9179</v>
      </c>
      <c r="G1035">
        <f t="shared" si="121"/>
        <v>16424.8</v>
      </c>
      <c r="H1035">
        <f t="shared" si="122"/>
        <v>18789.859664191215</v>
      </c>
      <c r="I1035">
        <f t="shared" si="123"/>
        <v>35214.659664191218</v>
      </c>
      <c r="J1035">
        <f t="shared" si="124"/>
        <v>-2365.0596641912161</v>
      </c>
      <c r="K1035" s="18">
        <f t="shared" si="125"/>
        <v>6947</v>
      </c>
      <c r="L1035" s="18" t="str">
        <f t="shared" si="126"/>
        <v/>
      </c>
      <c r="M1035" s="18">
        <f t="shared" si="127"/>
        <v>7441</v>
      </c>
      <c r="N1035" s="18">
        <f t="shared" si="128"/>
        <v>8557</v>
      </c>
      <c r="O1035" s="18">
        <f t="shared" si="129"/>
        <v>9179</v>
      </c>
      <c r="P1035">
        <f t="shared" si="130"/>
        <v>8031</v>
      </c>
      <c r="Q1035">
        <f t="shared" si="131"/>
        <v>1019.4338297963892</v>
      </c>
      <c r="R1035" s="105">
        <f t="shared" si="132"/>
        <v>0.12693734650683466</v>
      </c>
      <c r="S1035">
        <f>+PROMEDIO!AI367</f>
        <v>8031</v>
      </c>
      <c r="T1035" t="b">
        <f t="shared" si="133"/>
        <v>1</v>
      </c>
    </row>
    <row r="1036" spans="1:20" x14ac:dyDescent="0.2">
      <c r="A1036">
        <v>365</v>
      </c>
      <c r="B1036">
        <v>39994</v>
      </c>
      <c r="C1036">
        <v>200000</v>
      </c>
      <c r="D1036">
        <v>42834</v>
      </c>
      <c r="E1036">
        <v>49259</v>
      </c>
      <c r="F1036">
        <v>52842</v>
      </c>
      <c r="G1036">
        <f t="shared" si="121"/>
        <v>76985.8</v>
      </c>
      <c r="H1036">
        <f t="shared" si="122"/>
        <v>68954.569516457719</v>
      </c>
      <c r="I1036">
        <f t="shared" si="123"/>
        <v>145940.36951645772</v>
      </c>
      <c r="J1036">
        <f t="shared" si="124"/>
        <v>8031.2304835422838</v>
      </c>
      <c r="K1036" s="18">
        <f t="shared" si="125"/>
        <v>39994</v>
      </c>
      <c r="L1036" s="18" t="str">
        <f t="shared" si="126"/>
        <v/>
      </c>
      <c r="M1036" s="18">
        <f t="shared" si="127"/>
        <v>42834</v>
      </c>
      <c r="N1036" s="18">
        <f t="shared" si="128"/>
        <v>49259</v>
      </c>
      <c r="O1036" s="18">
        <f t="shared" si="129"/>
        <v>52842</v>
      </c>
      <c r="P1036">
        <f t="shared" si="130"/>
        <v>46232.25</v>
      </c>
      <c r="Q1036">
        <f t="shared" si="131"/>
        <v>5868.3863980370843</v>
      </c>
      <c r="R1036" s="105">
        <f t="shared" si="132"/>
        <v>0.12693274495697449</v>
      </c>
      <c r="S1036">
        <f>+PROMEDIO!AI368</f>
        <v>46232.25</v>
      </c>
      <c r="T1036" t="b">
        <f t="shared" si="133"/>
        <v>1</v>
      </c>
    </row>
    <row r="1037" spans="1:20" x14ac:dyDescent="0.2">
      <c r="A1037">
        <v>366</v>
      </c>
      <c r="B1037">
        <v>65351</v>
      </c>
      <c r="C1037">
        <v>250000</v>
      </c>
      <c r="D1037">
        <v>69992</v>
      </c>
      <c r="E1037">
        <v>80491</v>
      </c>
      <c r="F1037">
        <v>86346</v>
      </c>
      <c r="G1037">
        <f t="shared" si="121"/>
        <v>110436</v>
      </c>
      <c r="H1037">
        <f t="shared" si="122"/>
        <v>78459.409222221395</v>
      </c>
      <c r="I1037">
        <f t="shared" si="123"/>
        <v>188895.40922222141</v>
      </c>
      <c r="J1037">
        <f t="shared" si="124"/>
        <v>31976.590777778605</v>
      </c>
      <c r="K1037" s="18">
        <f t="shared" si="125"/>
        <v>65351</v>
      </c>
      <c r="L1037" s="18" t="str">
        <f t="shared" si="126"/>
        <v/>
      </c>
      <c r="M1037" s="18">
        <f t="shared" si="127"/>
        <v>69992</v>
      </c>
      <c r="N1037" s="18">
        <f t="shared" si="128"/>
        <v>80491</v>
      </c>
      <c r="O1037" s="18">
        <f t="shared" si="129"/>
        <v>86346</v>
      </c>
      <c r="P1037">
        <f t="shared" si="130"/>
        <v>75545</v>
      </c>
      <c r="Q1037">
        <f t="shared" si="131"/>
        <v>9589.5422553251556</v>
      </c>
      <c r="R1037" s="105">
        <f t="shared" si="132"/>
        <v>0.12693814620855326</v>
      </c>
      <c r="S1037">
        <f>+PROMEDIO!AI369</f>
        <v>75545</v>
      </c>
      <c r="T1037" t="b">
        <f t="shared" si="133"/>
        <v>1</v>
      </c>
    </row>
    <row r="1038" spans="1:20" x14ac:dyDescent="0.2">
      <c r="A1038">
        <v>367</v>
      </c>
      <c r="B1038">
        <v>50851</v>
      </c>
      <c r="C1038">
        <v>150000</v>
      </c>
      <c r="D1038">
        <v>54462</v>
      </c>
      <c r="E1038">
        <v>62631</v>
      </c>
      <c r="F1038">
        <v>67187</v>
      </c>
      <c r="G1038">
        <f t="shared" si="121"/>
        <v>77026.2</v>
      </c>
      <c r="H1038">
        <f t="shared" si="122"/>
        <v>41302.213447949733</v>
      </c>
      <c r="I1038">
        <f t="shared" si="123"/>
        <v>118328.41344794973</v>
      </c>
      <c r="J1038">
        <f t="shared" si="124"/>
        <v>35723.986552050264</v>
      </c>
      <c r="K1038" s="18">
        <f t="shared" si="125"/>
        <v>50851</v>
      </c>
      <c r="L1038" s="18" t="str">
        <f t="shared" si="126"/>
        <v/>
      </c>
      <c r="M1038" s="18">
        <f t="shared" si="127"/>
        <v>54462</v>
      </c>
      <c r="N1038" s="18">
        <f t="shared" si="128"/>
        <v>62631</v>
      </c>
      <c r="O1038" s="18">
        <f t="shared" si="129"/>
        <v>67187</v>
      </c>
      <c r="P1038">
        <f t="shared" si="130"/>
        <v>58782.75</v>
      </c>
      <c r="Q1038">
        <f t="shared" si="131"/>
        <v>7461.5008488015774</v>
      </c>
      <c r="R1038" s="105">
        <f t="shared" si="132"/>
        <v>0.12693351108618731</v>
      </c>
      <c r="S1038">
        <f>+PROMEDIO!AI370</f>
        <v>58782.75</v>
      </c>
      <c r="T1038" t="b">
        <f t="shared" si="133"/>
        <v>1</v>
      </c>
    </row>
    <row r="1039" spans="1:20" x14ac:dyDescent="0.2">
      <c r="A1039">
        <v>368</v>
      </c>
      <c r="B1039">
        <v>52571</v>
      </c>
      <c r="C1039">
        <v>200000</v>
      </c>
      <c r="D1039">
        <v>56304</v>
      </c>
      <c r="E1039">
        <v>64750</v>
      </c>
      <c r="F1039">
        <v>69460</v>
      </c>
      <c r="G1039">
        <f t="shared" si="121"/>
        <v>88617</v>
      </c>
      <c r="H1039">
        <f t="shared" si="122"/>
        <v>62622.362443459446</v>
      </c>
      <c r="I1039">
        <f t="shared" si="123"/>
        <v>151239.36244345945</v>
      </c>
      <c r="J1039">
        <f t="shared" si="124"/>
        <v>25994.637556540554</v>
      </c>
      <c r="K1039" s="18">
        <f t="shared" si="125"/>
        <v>52571</v>
      </c>
      <c r="L1039" s="18" t="str">
        <f t="shared" si="126"/>
        <v/>
      </c>
      <c r="M1039" s="18">
        <f t="shared" si="127"/>
        <v>56304</v>
      </c>
      <c r="N1039" s="18">
        <f t="shared" si="128"/>
        <v>64750</v>
      </c>
      <c r="O1039" s="18">
        <f t="shared" si="129"/>
        <v>69460</v>
      </c>
      <c r="P1039">
        <f t="shared" si="130"/>
        <v>60771.25</v>
      </c>
      <c r="Q1039">
        <f t="shared" si="131"/>
        <v>7714.1698786497218</v>
      </c>
      <c r="R1039" s="105">
        <f t="shared" si="132"/>
        <v>0.12693781810724186</v>
      </c>
      <c r="S1039">
        <f>+PROMEDIO!AI371</f>
        <v>60771.25</v>
      </c>
      <c r="T1039" t="b">
        <f t="shared" si="133"/>
        <v>1</v>
      </c>
    </row>
    <row r="1040" spans="1:20" x14ac:dyDescent="0.2">
      <c r="A1040">
        <v>369</v>
      </c>
      <c r="B1040">
        <v>92242</v>
      </c>
      <c r="C1040">
        <v>250000</v>
      </c>
      <c r="D1040">
        <v>98793</v>
      </c>
      <c r="E1040">
        <v>113612</v>
      </c>
      <c r="F1040">
        <v>121876</v>
      </c>
      <c r="G1040">
        <f t="shared" si="121"/>
        <v>135304.6</v>
      </c>
      <c r="H1040">
        <f t="shared" si="122"/>
        <v>65179.397487242844</v>
      </c>
      <c r="I1040">
        <f t="shared" si="123"/>
        <v>200483.99748724286</v>
      </c>
      <c r="J1040">
        <f t="shared" si="124"/>
        <v>70125.202512757154</v>
      </c>
      <c r="K1040" s="18">
        <f t="shared" si="125"/>
        <v>92242</v>
      </c>
      <c r="L1040" s="18" t="str">
        <f t="shared" si="126"/>
        <v/>
      </c>
      <c r="M1040" s="18">
        <f t="shared" si="127"/>
        <v>98793</v>
      </c>
      <c r="N1040" s="18">
        <f t="shared" si="128"/>
        <v>113612</v>
      </c>
      <c r="O1040" s="18">
        <f t="shared" si="129"/>
        <v>121876</v>
      </c>
      <c r="P1040">
        <f t="shared" si="130"/>
        <v>106630.75</v>
      </c>
      <c r="Q1040">
        <f t="shared" si="131"/>
        <v>13535.409743213046</v>
      </c>
      <c r="R1040" s="105">
        <f t="shared" si="132"/>
        <v>0.12693720848079043</v>
      </c>
      <c r="S1040">
        <f>+PROMEDIO!AI372</f>
        <v>106630.75</v>
      </c>
      <c r="T1040" t="b">
        <f t="shared" si="133"/>
        <v>1</v>
      </c>
    </row>
    <row r="1041" spans="1:20" x14ac:dyDescent="0.2">
      <c r="A1041">
        <v>370</v>
      </c>
      <c r="B1041">
        <v>280580</v>
      </c>
      <c r="C1041">
        <v>400000</v>
      </c>
      <c r="D1041">
        <v>300506</v>
      </c>
      <c r="E1041">
        <v>345582</v>
      </c>
      <c r="F1041">
        <v>370718</v>
      </c>
      <c r="G1041">
        <f t="shared" si="121"/>
        <v>339477.2</v>
      </c>
      <c r="H1041">
        <f t="shared" si="122"/>
        <v>49152.568815881968</v>
      </c>
      <c r="I1041">
        <f t="shared" si="123"/>
        <v>388629.76881588198</v>
      </c>
      <c r="J1041">
        <f t="shared" si="124"/>
        <v>290324.63118411804</v>
      </c>
      <c r="K1041" s="18" t="str">
        <f t="shared" si="125"/>
        <v/>
      </c>
      <c r="L1041" s="18" t="str">
        <f t="shared" si="126"/>
        <v/>
      </c>
      <c r="M1041" s="18">
        <f t="shared" si="127"/>
        <v>300506</v>
      </c>
      <c r="N1041" s="18">
        <f t="shared" si="128"/>
        <v>345582</v>
      </c>
      <c r="O1041" s="18">
        <f t="shared" si="129"/>
        <v>370718</v>
      </c>
      <c r="P1041">
        <f t="shared" si="130"/>
        <v>338935.33333333331</v>
      </c>
      <c r="Q1041">
        <f t="shared" si="131"/>
        <v>35574.778556349913</v>
      </c>
      <c r="R1041" s="105">
        <f t="shared" si="132"/>
        <v>0.10496037166288333</v>
      </c>
      <c r="S1041">
        <f>+PROMEDIO!AI373</f>
        <v>338935.33333333331</v>
      </c>
      <c r="T1041" t="b">
        <f t="shared" si="133"/>
        <v>1</v>
      </c>
    </row>
    <row r="1042" spans="1:20" x14ac:dyDescent="0.2">
      <c r="A1042">
        <v>371</v>
      </c>
      <c r="B1042">
        <v>35702</v>
      </c>
      <c r="C1042">
        <v>150000</v>
      </c>
      <c r="D1042">
        <v>38238</v>
      </c>
      <c r="E1042">
        <v>43973</v>
      </c>
      <c r="F1042">
        <v>47172</v>
      </c>
      <c r="G1042">
        <f t="shared" si="121"/>
        <v>63017</v>
      </c>
      <c r="H1042">
        <f t="shared" si="122"/>
        <v>48836.175925229851</v>
      </c>
      <c r="I1042">
        <f t="shared" si="123"/>
        <v>111853.17592522985</v>
      </c>
      <c r="J1042">
        <f t="shared" si="124"/>
        <v>14180.824074770149</v>
      </c>
      <c r="K1042" s="18">
        <f t="shared" si="125"/>
        <v>35702</v>
      </c>
      <c r="L1042" s="18" t="str">
        <f t="shared" si="126"/>
        <v/>
      </c>
      <c r="M1042" s="18">
        <f t="shared" si="127"/>
        <v>38238</v>
      </c>
      <c r="N1042" s="18">
        <f t="shared" si="128"/>
        <v>43973</v>
      </c>
      <c r="O1042" s="18">
        <f t="shared" si="129"/>
        <v>47172</v>
      </c>
      <c r="P1042">
        <f t="shared" si="130"/>
        <v>41271.25</v>
      </c>
      <c r="Q1042">
        <f t="shared" si="131"/>
        <v>5238.8120393208737</v>
      </c>
      <c r="R1042" s="105">
        <f t="shared" si="132"/>
        <v>0.12693611265277582</v>
      </c>
      <c r="S1042">
        <f>+PROMEDIO!AI374</f>
        <v>41271.25</v>
      </c>
      <c r="T1042" t="b">
        <f t="shared" si="133"/>
        <v>1</v>
      </c>
    </row>
    <row r="1043" spans="1:20" x14ac:dyDescent="0.2">
      <c r="A1043">
        <v>372</v>
      </c>
      <c r="B1043">
        <v>80484</v>
      </c>
      <c r="C1043">
        <v>350000</v>
      </c>
      <c r="D1043">
        <v>86200</v>
      </c>
      <c r="E1043">
        <v>99130</v>
      </c>
      <c r="F1043">
        <v>106340</v>
      </c>
      <c r="G1043">
        <f t="shared" si="121"/>
        <v>144430.79999999999</v>
      </c>
      <c r="H1043">
        <f t="shared" si="122"/>
        <v>115370.9092587902</v>
      </c>
      <c r="I1043">
        <f t="shared" si="123"/>
        <v>259801.70925879019</v>
      </c>
      <c r="J1043">
        <f t="shared" si="124"/>
        <v>29059.890741209791</v>
      </c>
      <c r="K1043" s="18">
        <f t="shared" si="125"/>
        <v>80484</v>
      </c>
      <c r="L1043" s="18" t="str">
        <f t="shared" si="126"/>
        <v/>
      </c>
      <c r="M1043" s="18">
        <f t="shared" si="127"/>
        <v>86200</v>
      </c>
      <c r="N1043" s="18">
        <f t="shared" si="128"/>
        <v>99130</v>
      </c>
      <c r="O1043" s="18">
        <f t="shared" si="129"/>
        <v>106340</v>
      </c>
      <c r="P1043">
        <f t="shared" si="130"/>
        <v>93038.5</v>
      </c>
      <c r="Q1043">
        <f t="shared" si="131"/>
        <v>11809.838088080067</v>
      </c>
      <c r="R1043" s="105">
        <f t="shared" si="132"/>
        <v>0.12693495798062165</v>
      </c>
      <c r="S1043">
        <f>+PROMEDIO!AI375</f>
        <v>93038.5</v>
      </c>
      <c r="T1043" t="b">
        <f t="shared" si="133"/>
        <v>1</v>
      </c>
    </row>
    <row r="1044" spans="1:20" x14ac:dyDescent="0.2">
      <c r="A1044">
        <v>373</v>
      </c>
      <c r="B1044">
        <v>49161</v>
      </c>
      <c r="C1044">
        <v>250000</v>
      </c>
      <c r="D1044">
        <v>52652</v>
      </c>
      <c r="E1044">
        <v>60550</v>
      </c>
      <c r="F1044">
        <v>64954</v>
      </c>
      <c r="G1044">
        <f t="shared" si="121"/>
        <v>95463.4</v>
      </c>
      <c r="H1044">
        <f t="shared" si="122"/>
        <v>86614.170236745893</v>
      </c>
      <c r="I1044">
        <f t="shared" si="123"/>
        <v>182077.57023674587</v>
      </c>
      <c r="J1044">
        <f t="shared" si="124"/>
        <v>8849.2297632541013</v>
      </c>
      <c r="K1044" s="18">
        <f t="shared" si="125"/>
        <v>49161</v>
      </c>
      <c r="L1044" s="18" t="str">
        <f t="shared" si="126"/>
        <v/>
      </c>
      <c r="M1044" s="18">
        <f t="shared" si="127"/>
        <v>52652</v>
      </c>
      <c r="N1044" s="18">
        <f t="shared" si="128"/>
        <v>60550</v>
      </c>
      <c r="O1044" s="18">
        <f t="shared" si="129"/>
        <v>64954</v>
      </c>
      <c r="P1044">
        <f t="shared" si="130"/>
        <v>56829.25</v>
      </c>
      <c r="Q1044">
        <f t="shared" si="131"/>
        <v>7213.575598596487</v>
      </c>
      <c r="R1044" s="105">
        <f t="shared" si="132"/>
        <v>0.12693420375240722</v>
      </c>
      <c r="S1044">
        <f>+PROMEDIO!AI376</f>
        <v>56829.25</v>
      </c>
      <c r="T1044" t="b">
        <f t="shared" si="133"/>
        <v>1</v>
      </c>
    </row>
    <row r="1045" spans="1:20" x14ac:dyDescent="0.2">
      <c r="A1045">
        <v>374</v>
      </c>
      <c r="B1045">
        <v>56281</v>
      </c>
      <c r="C1045">
        <v>150000</v>
      </c>
      <c r="D1045">
        <v>60278</v>
      </c>
      <c r="E1045">
        <v>69320</v>
      </c>
      <c r="F1045">
        <v>74361</v>
      </c>
      <c r="G1045">
        <f t="shared" si="121"/>
        <v>82048</v>
      </c>
      <c r="H1045">
        <f t="shared" si="122"/>
        <v>38653.710837382743</v>
      </c>
      <c r="I1045">
        <f t="shared" si="123"/>
        <v>120701.71083738274</v>
      </c>
      <c r="J1045">
        <f t="shared" si="124"/>
        <v>43394.289162617257</v>
      </c>
      <c r="K1045" s="18">
        <f t="shared" si="125"/>
        <v>56281</v>
      </c>
      <c r="L1045" s="18" t="str">
        <f t="shared" si="126"/>
        <v/>
      </c>
      <c r="M1045" s="18">
        <f t="shared" si="127"/>
        <v>60278</v>
      </c>
      <c r="N1045" s="18">
        <f t="shared" si="128"/>
        <v>69320</v>
      </c>
      <c r="O1045" s="18">
        <f t="shared" si="129"/>
        <v>74361</v>
      </c>
      <c r="P1045">
        <f t="shared" si="130"/>
        <v>65060</v>
      </c>
      <c r="Q1045">
        <f t="shared" si="131"/>
        <v>8258.2194610379956</v>
      </c>
      <c r="R1045" s="105">
        <f t="shared" si="132"/>
        <v>0.12693236183581302</v>
      </c>
      <c r="S1045">
        <f>+PROMEDIO!AI377</f>
        <v>65060</v>
      </c>
      <c r="T1045" t="b">
        <f t="shared" si="133"/>
        <v>1</v>
      </c>
    </row>
    <row r="1046" spans="1:20" x14ac:dyDescent="0.2">
      <c r="A1046">
        <v>375</v>
      </c>
      <c r="B1046">
        <v>78930</v>
      </c>
      <c r="C1046">
        <v>200000</v>
      </c>
      <c r="D1046">
        <v>84535</v>
      </c>
      <c r="E1046">
        <v>97216</v>
      </c>
      <c r="F1046">
        <v>104287</v>
      </c>
      <c r="G1046">
        <f t="shared" si="121"/>
        <v>112993.60000000001</v>
      </c>
      <c r="H1046">
        <f t="shared" si="122"/>
        <v>49661.534272513163</v>
      </c>
      <c r="I1046">
        <f t="shared" si="123"/>
        <v>162655.13427251315</v>
      </c>
      <c r="J1046">
        <f t="shared" si="124"/>
        <v>63332.065727486843</v>
      </c>
      <c r="K1046" s="18">
        <f t="shared" si="125"/>
        <v>78930</v>
      </c>
      <c r="L1046" s="18" t="str">
        <f t="shared" si="126"/>
        <v/>
      </c>
      <c r="M1046" s="18">
        <f t="shared" si="127"/>
        <v>84535</v>
      </c>
      <c r="N1046" s="18">
        <f t="shared" si="128"/>
        <v>97216</v>
      </c>
      <c r="O1046" s="18">
        <f t="shared" si="129"/>
        <v>104287</v>
      </c>
      <c r="P1046">
        <f t="shared" si="130"/>
        <v>91242</v>
      </c>
      <c r="Q1046">
        <f t="shared" si="131"/>
        <v>11582.024779804264</v>
      </c>
      <c r="R1046" s="105">
        <f t="shared" si="132"/>
        <v>0.12693742771754524</v>
      </c>
      <c r="S1046">
        <f>+PROMEDIO!AI378</f>
        <v>91242</v>
      </c>
      <c r="T1046" t="b">
        <f t="shared" si="133"/>
        <v>1</v>
      </c>
    </row>
    <row r="1047" spans="1:20" x14ac:dyDescent="0.2">
      <c r="A1047">
        <v>376</v>
      </c>
      <c r="B1047">
        <v>123992</v>
      </c>
      <c r="C1047">
        <v>950000</v>
      </c>
      <c r="D1047">
        <v>132798</v>
      </c>
      <c r="E1047">
        <v>152717</v>
      </c>
      <c r="F1047">
        <v>163825</v>
      </c>
      <c r="G1047">
        <f t="shared" si="121"/>
        <v>304666.40000000002</v>
      </c>
      <c r="H1047">
        <f t="shared" si="122"/>
        <v>361096.37257150619</v>
      </c>
      <c r="I1047">
        <f t="shared" si="123"/>
        <v>665762.77257150621</v>
      </c>
      <c r="J1047">
        <f t="shared" si="124"/>
        <v>-56429.972571506165</v>
      </c>
      <c r="K1047" s="18">
        <f t="shared" si="125"/>
        <v>123992</v>
      </c>
      <c r="L1047" s="18" t="str">
        <f t="shared" si="126"/>
        <v/>
      </c>
      <c r="M1047" s="18">
        <f t="shared" si="127"/>
        <v>132798</v>
      </c>
      <c r="N1047" s="18">
        <f t="shared" si="128"/>
        <v>152717</v>
      </c>
      <c r="O1047" s="18">
        <f t="shared" si="129"/>
        <v>163825</v>
      </c>
      <c r="P1047">
        <f t="shared" si="130"/>
        <v>143333</v>
      </c>
      <c r="Q1047">
        <f t="shared" si="131"/>
        <v>18193.790387565386</v>
      </c>
      <c r="R1047" s="105">
        <f t="shared" si="132"/>
        <v>0.12693371650328525</v>
      </c>
      <c r="S1047">
        <f>+PROMEDIO!AI379</f>
        <v>143333</v>
      </c>
      <c r="T1047" t="b">
        <f t="shared" si="133"/>
        <v>1</v>
      </c>
    </row>
    <row r="1048" spans="1:20" x14ac:dyDescent="0.2">
      <c r="A1048">
        <v>377</v>
      </c>
      <c r="B1048">
        <v>74465</v>
      </c>
      <c r="C1048">
        <v>850000</v>
      </c>
      <c r="D1048">
        <v>79753</v>
      </c>
      <c r="E1048">
        <v>91716</v>
      </c>
      <c r="F1048">
        <v>98387</v>
      </c>
      <c r="G1048">
        <f t="shared" si="121"/>
        <v>238864.2</v>
      </c>
      <c r="H1048">
        <f t="shared" si="122"/>
        <v>341766.32128210057</v>
      </c>
      <c r="I1048">
        <f t="shared" si="123"/>
        <v>580630.52128210058</v>
      </c>
      <c r="J1048">
        <f t="shared" si="124"/>
        <v>-102902.12128210056</v>
      </c>
      <c r="K1048" s="18">
        <f t="shared" si="125"/>
        <v>74465</v>
      </c>
      <c r="L1048" s="18" t="str">
        <f t="shared" si="126"/>
        <v/>
      </c>
      <c r="M1048" s="18">
        <f t="shared" si="127"/>
        <v>79753</v>
      </c>
      <c r="N1048" s="18">
        <f t="shared" si="128"/>
        <v>91716</v>
      </c>
      <c r="O1048" s="18">
        <f t="shared" si="129"/>
        <v>98387</v>
      </c>
      <c r="P1048">
        <f t="shared" si="130"/>
        <v>86080.25</v>
      </c>
      <c r="Q1048">
        <f t="shared" si="131"/>
        <v>10926.510555372501</v>
      </c>
      <c r="R1048" s="105">
        <f t="shared" si="132"/>
        <v>0.12693400118345963</v>
      </c>
      <c r="S1048">
        <f>+PROMEDIO!AI380</f>
        <v>86080.25</v>
      </c>
      <c r="T1048" t="b">
        <f t="shared" si="133"/>
        <v>1</v>
      </c>
    </row>
    <row r="1049" spans="1:20" x14ac:dyDescent="0.2">
      <c r="A1049">
        <v>378</v>
      </c>
      <c r="B1049">
        <v>55319</v>
      </c>
      <c r="C1049">
        <v>400000</v>
      </c>
      <c r="D1049">
        <v>59247</v>
      </c>
      <c r="E1049">
        <v>68135</v>
      </c>
      <c r="F1049">
        <v>73090</v>
      </c>
      <c r="G1049">
        <f t="shared" si="121"/>
        <v>131158.20000000001</v>
      </c>
      <c r="H1049">
        <f t="shared" si="122"/>
        <v>150451.45226849755</v>
      </c>
      <c r="I1049">
        <f t="shared" si="123"/>
        <v>281609.65226849756</v>
      </c>
      <c r="J1049">
        <f t="shared" si="124"/>
        <v>-19293.252268497541</v>
      </c>
      <c r="K1049" s="18">
        <f t="shared" si="125"/>
        <v>55319</v>
      </c>
      <c r="L1049" s="18" t="str">
        <f t="shared" si="126"/>
        <v/>
      </c>
      <c r="M1049" s="18">
        <f t="shared" si="127"/>
        <v>59247</v>
      </c>
      <c r="N1049" s="18">
        <f t="shared" si="128"/>
        <v>68135</v>
      </c>
      <c r="O1049" s="18">
        <f t="shared" si="129"/>
        <v>73090</v>
      </c>
      <c r="P1049">
        <f t="shared" si="130"/>
        <v>63947.75</v>
      </c>
      <c r="Q1049">
        <f t="shared" si="131"/>
        <v>8117.1870076194909</v>
      </c>
      <c r="R1049" s="105">
        <f t="shared" si="132"/>
        <v>0.12693467725790963</v>
      </c>
      <c r="S1049">
        <f>+PROMEDIO!AI381</f>
        <v>63947.75</v>
      </c>
      <c r="T1049" t="b">
        <f t="shared" si="133"/>
        <v>1</v>
      </c>
    </row>
    <row r="1050" spans="1:20" x14ac:dyDescent="0.2">
      <c r="A1050">
        <v>379</v>
      </c>
      <c r="B1050">
        <v>94248</v>
      </c>
      <c r="C1050">
        <v>300000</v>
      </c>
      <c r="D1050">
        <v>100941</v>
      </c>
      <c r="E1050">
        <v>116083</v>
      </c>
      <c r="F1050">
        <v>124526</v>
      </c>
      <c r="G1050">
        <f t="shared" si="121"/>
        <v>147159.6</v>
      </c>
      <c r="H1050">
        <f t="shared" si="122"/>
        <v>86275.748604691922</v>
      </c>
      <c r="I1050">
        <f t="shared" si="123"/>
        <v>233435.34860469191</v>
      </c>
      <c r="J1050">
        <f t="shared" si="124"/>
        <v>60883.851395308084</v>
      </c>
      <c r="K1050" s="18">
        <f t="shared" si="125"/>
        <v>94248</v>
      </c>
      <c r="L1050" s="18" t="str">
        <f t="shared" si="126"/>
        <v/>
      </c>
      <c r="M1050" s="18">
        <f t="shared" si="127"/>
        <v>100941</v>
      </c>
      <c r="N1050" s="18">
        <f t="shared" si="128"/>
        <v>116083</v>
      </c>
      <c r="O1050" s="18">
        <f t="shared" si="129"/>
        <v>124526</v>
      </c>
      <c r="P1050">
        <f t="shared" si="130"/>
        <v>108949.5</v>
      </c>
      <c r="Q1050">
        <f t="shared" si="131"/>
        <v>13829.73064331575</v>
      </c>
      <c r="R1050" s="105">
        <f t="shared" si="132"/>
        <v>0.12693707307803845</v>
      </c>
      <c r="S1050">
        <f>+PROMEDIO!AI382</f>
        <v>108949.5</v>
      </c>
      <c r="T1050" t="b">
        <f t="shared" si="133"/>
        <v>1</v>
      </c>
    </row>
    <row r="1051" spans="1:20" x14ac:dyDescent="0.2">
      <c r="A1051">
        <v>380</v>
      </c>
      <c r="B1051">
        <v>264275</v>
      </c>
      <c r="C1051">
        <v>750000</v>
      </c>
      <c r="D1051">
        <v>283044</v>
      </c>
      <c r="E1051">
        <v>325500</v>
      </c>
      <c r="F1051">
        <v>349175</v>
      </c>
      <c r="G1051">
        <f t="shared" si="121"/>
        <v>394398.8</v>
      </c>
      <c r="H1051">
        <f t="shared" si="122"/>
        <v>201603.90929915028</v>
      </c>
      <c r="I1051">
        <f t="shared" si="123"/>
        <v>596002.70929915027</v>
      </c>
      <c r="J1051">
        <f t="shared" si="124"/>
        <v>192794.8907008497</v>
      </c>
      <c r="K1051" s="18">
        <f t="shared" si="125"/>
        <v>264275</v>
      </c>
      <c r="L1051" s="18" t="str">
        <f t="shared" si="126"/>
        <v/>
      </c>
      <c r="M1051" s="18">
        <f t="shared" si="127"/>
        <v>283044</v>
      </c>
      <c r="N1051" s="18">
        <f t="shared" si="128"/>
        <v>325500</v>
      </c>
      <c r="O1051" s="18">
        <f t="shared" si="129"/>
        <v>349175</v>
      </c>
      <c r="P1051">
        <f t="shared" si="130"/>
        <v>305498.5</v>
      </c>
      <c r="Q1051">
        <f t="shared" si="131"/>
        <v>38778.336637010791</v>
      </c>
      <c r="R1051" s="105">
        <f t="shared" si="132"/>
        <v>0.1269346220587361</v>
      </c>
      <c r="S1051">
        <f>+PROMEDIO!AI383</f>
        <v>305498.5</v>
      </c>
      <c r="T1051" t="b">
        <f t="shared" si="133"/>
        <v>1</v>
      </c>
    </row>
    <row r="1052" spans="1:20" x14ac:dyDescent="0.2">
      <c r="A1052">
        <v>381</v>
      </c>
      <c r="B1052">
        <v>356033</v>
      </c>
      <c r="C1052">
        <v>900000</v>
      </c>
      <c r="D1052">
        <v>381317</v>
      </c>
      <c r="E1052">
        <v>438515</v>
      </c>
      <c r="F1052">
        <v>470410</v>
      </c>
      <c r="G1052">
        <f t="shared" si="121"/>
        <v>509255</v>
      </c>
      <c r="H1052">
        <f t="shared" si="122"/>
        <v>223069.41171863972</v>
      </c>
      <c r="I1052">
        <f t="shared" si="123"/>
        <v>732324.41171863978</v>
      </c>
      <c r="J1052">
        <f t="shared" si="124"/>
        <v>286185.58828136028</v>
      </c>
      <c r="K1052" s="18">
        <f t="shared" si="125"/>
        <v>356033</v>
      </c>
      <c r="L1052" s="18" t="str">
        <f t="shared" si="126"/>
        <v/>
      </c>
      <c r="M1052" s="18">
        <f t="shared" si="127"/>
        <v>381317</v>
      </c>
      <c r="N1052" s="18">
        <f t="shared" si="128"/>
        <v>438515</v>
      </c>
      <c r="O1052" s="18">
        <f t="shared" si="129"/>
        <v>470410</v>
      </c>
      <c r="P1052">
        <f t="shared" si="130"/>
        <v>411568.75</v>
      </c>
      <c r="Q1052">
        <f t="shared" si="131"/>
        <v>52242.32318963237</v>
      </c>
      <c r="R1052" s="105">
        <f t="shared" si="132"/>
        <v>0.12693462073987</v>
      </c>
      <c r="S1052">
        <f>+PROMEDIO!AI384</f>
        <v>411568.75</v>
      </c>
      <c r="T1052" t="b">
        <f t="shared" si="133"/>
        <v>1</v>
      </c>
    </row>
    <row r="1053" spans="1:20" x14ac:dyDescent="0.2">
      <c r="A1053">
        <v>382</v>
      </c>
      <c r="B1053">
        <v>205020</v>
      </c>
      <c r="C1053">
        <v>450000</v>
      </c>
      <c r="D1053">
        <v>219580</v>
      </c>
      <c r="E1053">
        <v>252517</v>
      </c>
      <c r="F1053">
        <v>270884</v>
      </c>
      <c r="G1053">
        <f t="shared" si="121"/>
        <v>279600.2</v>
      </c>
      <c r="H1053">
        <f t="shared" si="122"/>
        <v>98754.99271530527</v>
      </c>
      <c r="I1053">
        <f t="shared" si="123"/>
        <v>378355.19271530525</v>
      </c>
      <c r="J1053">
        <f t="shared" si="124"/>
        <v>180845.20728469474</v>
      </c>
      <c r="K1053" s="18">
        <f t="shared" si="125"/>
        <v>205020</v>
      </c>
      <c r="L1053" s="18" t="str">
        <f t="shared" si="126"/>
        <v/>
      </c>
      <c r="M1053" s="18">
        <f t="shared" si="127"/>
        <v>219580</v>
      </c>
      <c r="N1053" s="18">
        <f t="shared" si="128"/>
        <v>252517</v>
      </c>
      <c r="O1053" s="18">
        <f t="shared" si="129"/>
        <v>270884</v>
      </c>
      <c r="P1053">
        <f t="shared" si="130"/>
        <v>237000.25</v>
      </c>
      <c r="Q1053">
        <f t="shared" si="131"/>
        <v>30083.658602581345</v>
      </c>
      <c r="R1053" s="105">
        <f t="shared" si="132"/>
        <v>0.12693513446750096</v>
      </c>
      <c r="S1053">
        <f>+PROMEDIO!AI385</f>
        <v>237000.25</v>
      </c>
      <c r="T1053" t="b">
        <f t="shared" si="133"/>
        <v>1</v>
      </c>
    </row>
    <row r="1054" spans="1:20" x14ac:dyDescent="0.2">
      <c r="A1054">
        <v>383</v>
      </c>
      <c r="B1054">
        <v>791213</v>
      </c>
      <c r="C1054">
        <v>1500000</v>
      </c>
      <c r="D1054">
        <v>847403</v>
      </c>
      <c r="E1054">
        <v>974514</v>
      </c>
      <c r="F1054">
        <v>1045395</v>
      </c>
      <c r="G1054">
        <f t="shared" si="121"/>
        <v>1031705</v>
      </c>
      <c r="H1054">
        <f t="shared" si="122"/>
        <v>280429.16345933068</v>
      </c>
      <c r="I1054">
        <f t="shared" si="123"/>
        <v>1312134.1634593308</v>
      </c>
      <c r="J1054">
        <f t="shared" si="124"/>
        <v>751275.83654066932</v>
      </c>
      <c r="K1054" s="18">
        <f t="shared" si="125"/>
        <v>791213</v>
      </c>
      <c r="L1054" s="18" t="str">
        <f t="shared" si="126"/>
        <v/>
      </c>
      <c r="M1054" s="18">
        <f t="shared" si="127"/>
        <v>847403</v>
      </c>
      <c r="N1054" s="18">
        <f t="shared" si="128"/>
        <v>974514</v>
      </c>
      <c r="O1054" s="18">
        <f t="shared" si="129"/>
        <v>1045395</v>
      </c>
      <c r="P1054">
        <f t="shared" si="130"/>
        <v>914631.25</v>
      </c>
      <c r="Q1054">
        <f t="shared" si="131"/>
        <v>116098.81436768996</v>
      </c>
      <c r="R1054" s="105">
        <f t="shared" si="132"/>
        <v>0.12693510566984231</v>
      </c>
      <c r="S1054">
        <f>+PROMEDIO!AI386</f>
        <v>914631.25</v>
      </c>
      <c r="T1054" t="b">
        <f t="shared" si="133"/>
        <v>1</v>
      </c>
    </row>
    <row r="1055" spans="1:20" x14ac:dyDescent="0.2">
      <c r="A1055">
        <v>384</v>
      </c>
      <c r="B1055">
        <v>1413109</v>
      </c>
      <c r="C1055">
        <v>4500000</v>
      </c>
      <c r="D1055">
        <v>1512027</v>
      </c>
      <c r="E1055">
        <v>1738831</v>
      </c>
      <c r="F1055">
        <v>1565304</v>
      </c>
      <c r="G1055">
        <f t="shared" si="121"/>
        <v>2145854.2000000002</v>
      </c>
      <c r="H1055">
        <f t="shared" si="122"/>
        <v>1321302.5122297695</v>
      </c>
      <c r="I1055">
        <f t="shared" si="123"/>
        <v>3467156.7122297697</v>
      </c>
      <c r="J1055">
        <f t="shared" si="124"/>
        <v>824551.6877702307</v>
      </c>
      <c r="K1055" s="18">
        <f t="shared" si="125"/>
        <v>1413109</v>
      </c>
      <c r="L1055" s="18" t="str">
        <f t="shared" si="126"/>
        <v/>
      </c>
      <c r="M1055" s="18">
        <f t="shared" si="127"/>
        <v>1512027</v>
      </c>
      <c r="N1055" s="18">
        <f t="shared" si="128"/>
        <v>1738831</v>
      </c>
      <c r="O1055" s="18">
        <f t="shared" si="129"/>
        <v>1565304</v>
      </c>
      <c r="P1055">
        <f t="shared" si="130"/>
        <v>1557317.75</v>
      </c>
      <c r="Q1055">
        <f t="shared" si="131"/>
        <v>136452.99035046221</v>
      </c>
      <c r="R1055" s="105">
        <f t="shared" si="132"/>
        <v>8.7620519544237011E-2</v>
      </c>
      <c r="S1055">
        <f>+PROMEDIO!AI387</f>
        <v>1557317.75</v>
      </c>
      <c r="T1055" t="b">
        <f t="shared" si="133"/>
        <v>1</v>
      </c>
    </row>
    <row r="1056" spans="1:20" x14ac:dyDescent="0.2">
      <c r="A1056">
        <v>385</v>
      </c>
      <c r="B1056">
        <v>450967</v>
      </c>
      <c r="C1056">
        <v>700000</v>
      </c>
      <c r="D1056">
        <v>482994</v>
      </c>
      <c r="E1056">
        <v>555444</v>
      </c>
      <c r="F1056">
        <v>595844</v>
      </c>
      <c r="G1056">
        <f t="shared" si="121"/>
        <v>557049.80000000005</v>
      </c>
      <c r="H1056">
        <f t="shared" si="122"/>
        <v>98336.349073981852</v>
      </c>
      <c r="I1056">
        <f t="shared" si="123"/>
        <v>655386.14907398191</v>
      </c>
      <c r="J1056">
        <f t="shared" si="124"/>
        <v>458713.45092601818</v>
      </c>
      <c r="K1056" s="18" t="str">
        <f t="shared" si="125"/>
        <v/>
      </c>
      <c r="L1056" s="18" t="str">
        <f t="shared" si="126"/>
        <v/>
      </c>
      <c r="M1056" s="18">
        <f t="shared" si="127"/>
        <v>482994</v>
      </c>
      <c r="N1056" s="18">
        <f t="shared" si="128"/>
        <v>555444</v>
      </c>
      <c r="O1056" s="18">
        <f t="shared" si="129"/>
        <v>595844</v>
      </c>
      <c r="P1056">
        <f t="shared" si="130"/>
        <v>544760.66666666663</v>
      </c>
      <c r="Q1056">
        <f t="shared" si="131"/>
        <v>57178.499747136892</v>
      </c>
      <c r="R1056" s="105">
        <f t="shared" si="132"/>
        <v>0.10496077129981893</v>
      </c>
      <c r="S1056">
        <f>+PROMEDIO!AI388</f>
        <v>544760.66666666663</v>
      </c>
      <c r="T1056" t="b">
        <f t="shared" si="133"/>
        <v>1</v>
      </c>
    </row>
    <row r="1057" spans="1:20" x14ac:dyDescent="0.2">
      <c r="A1057">
        <v>386</v>
      </c>
      <c r="B1057">
        <v>73752</v>
      </c>
      <c r="C1057">
        <v>290000</v>
      </c>
      <c r="D1057">
        <v>78989</v>
      </c>
      <c r="E1057">
        <v>90838</v>
      </c>
      <c r="F1057">
        <v>97445</v>
      </c>
      <c r="G1057">
        <f t="shared" si="121"/>
        <v>126204.8</v>
      </c>
      <c r="H1057">
        <f t="shared" si="122"/>
        <v>92042.696856947863</v>
      </c>
      <c r="I1057">
        <f t="shared" si="123"/>
        <v>218247.49685694787</v>
      </c>
      <c r="J1057">
        <f t="shared" si="124"/>
        <v>34162.10314305214</v>
      </c>
      <c r="K1057" s="18">
        <f t="shared" si="125"/>
        <v>73752</v>
      </c>
      <c r="L1057" s="18" t="str">
        <f t="shared" si="126"/>
        <v/>
      </c>
      <c r="M1057" s="18">
        <f t="shared" si="127"/>
        <v>78989</v>
      </c>
      <c r="N1057" s="18">
        <f t="shared" si="128"/>
        <v>90838</v>
      </c>
      <c r="O1057" s="18">
        <f t="shared" si="129"/>
        <v>97445</v>
      </c>
      <c r="P1057">
        <f t="shared" si="130"/>
        <v>85256</v>
      </c>
      <c r="Q1057">
        <f t="shared" si="131"/>
        <v>10822.010749702047</v>
      </c>
      <c r="R1057" s="105">
        <f t="shared" si="132"/>
        <v>0.12693547374615333</v>
      </c>
      <c r="S1057">
        <f>+PROMEDIO!AI389</f>
        <v>85256</v>
      </c>
      <c r="T1057" t="b">
        <f t="shared" si="133"/>
        <v>1</v>
      </c>
    </row>
    <row r="1058" spans="1:20" x14ac:dyDescent="0.2">
      <c r="A1058">
        <v>387</v>
      </c>
      <c r="B1058">
        <v>1197611</v>
      </c>
      <c r="C1058">
        <v>3500000</v>
      </c>
      <c r="D1058">
        <v>1282663</v>
      </c>
      <c r="E1058">
        <v>1475062</v>
      </c>
      <c r="F1058">
        <v>1582351</v>
      </c>
      <c r="G1058">
        <f t="shared" si="121"/>
        <v>1807537.4</v>
      </c>
      <c r="H1058">
        <f t="shared" si="122"/>
        <v>958277.33563165308</v>
      </c>
      <c r="I1058">
        <f t="shared" si="123"/>
        <v>2765814.7356316531</v>
      </c>
      <c r="J1058">
        <f t="shared" si="124"/>
        <v>849260.06436834682</v>
      </c>
      <c r="K1058" s="18">
        <f t="shared" si="125"/>
        <v>1197611</v>
      </c>
      <c r="L1058" s="18" t="str">
        <f t="shared" si="126"/>
        <v/>
      </c>
      <c r="M1058" s="18">
        <f t="shared" si="127"/>
        <v>1282663</v>
      </c>
      <c r="N1058" s="18">
        <f t="shared" si="128"/>
        <v>1475062</v>
      </c>
      <c r="O1058" s="18">
        <f t="shared" si="129"/>
        <v>1582351</v>
      </c>
      <c r="P1058">
        <f t="shared" si="130"/>
        <v>1384421.75</v>
      </c>
      <c r="Q1058">
        <f t="shared" si="131"/>
        <v>175731.55895925467</v>
      </c>
      <c r="R1058" s="105">
        <f t="shared" si="132"/>
        <v>0.12693498853167734</v>
      </c>
      <c r="S1058">
        <f>+PROMEDIO!AI390</f>
        <v>1384421.75</v>
      </c>
      <c r="T1058" t="b">
        <f t="shared" si="133"/>
        <v>1</v>
      </c>
    </row>
    <row r="1059" spans="1:20" x14ac:dyDescent="0.2">
      <c r="A1059">
        <v>388</v>
      </c>
      <c r="B1059">
        <v>113891</v>
      </c>
      <c r="C1059">
        <v>500000</v>
      </c>
      <c r="D1059">
        <v>121980</v>
      </c>
      <c r="E1059">
        <v>140277</v>
      </c>
      <c r="F1059">
        <v>150480</v>
      </c>
      <c r="G1059">
        <f t="shared" si="121"/>
        <v>205325.6</v>
      </c>
      <c r="H1059">
        <f t="shared" si="122"/>
        <v>165362.58444188637</v>
      </c>
      <c r="I1059">
        <f t="shared" si="123"/>
        <v>370688.18444188638</v>
      </c>
      <c r="J1059">
        <f t="shared" si="124"/>
        <v>39963.015558113635</v>
      </c>
      <c r="K1059" s="18">
        <f t="shared" si="125"/>
        <v>113891</v>
      </c>
      <c r="L1059" s="18" t="str">
        <f t="shared" si="126"/>
        <v/>
      </c>
      <c r="M1059" s="18">
        <f t="shared" si="127"/>
        <v>121980</v>
      </c>
      <c r="N1059" s="18">
        <f t="shared" si="128"/>
        <v>140277</v>
      </c>
      <c r="O1059" s="18">
        <f t="shared" si="129"/>
        <v>150480</v>
      </c>
      <c r="P1059">
        <f t="shared" si="130"/>
        <v>131657</v>
      </c>
      <c r="Q1059">
        <f t="shared" si="131"/>
        <v>16712.119494546467</v>
      </c>
      <c r="R1059" s="105">
        <f t="shared" si="132"/>
        <v>0.12693680924331002</v>
      </c>
      <c r="S1059">
        <f>+PROMEDIO!AI391</f>
        <v>131657</v>
      </c>
      <c r="T1059" t="b">
        <f t="shared" si="133"/>
        <v>1</v>
      </c>
    </row>
    <row r="1060" spans="1:20" x14ac:dyDescent="0.2">
      <c r="A1060">
        <v>389</v>
      </c>
      <c r="B1060">
        <v>152580</v>
      </c>
      <c r="C1060">
        <v>300000</v>
      </c>
      <c r="D1060">
        <v>163417</v>
      </c>
      <c r="E1060">
        <v>187929</v>
      </c>
      <c r="F1060">
        <v>201598</v>
      </c>
      <c r="G1060">
        <f t="shared" si="121"/>
        <v>201104.8</v>
      </c>
      <c r="H1060">
        <f t="shared" si="122"/>
        <v>58585.689419003997</v>
      </c>
      <c r="I1060">
        <f t="shared" si="123"/>
        <v>259690.48941900398</v>
      </c>
      <c r="J1060">
        <f t="shared" si="124"/>
        <v>142519.110580996</v>
      </c>
      <c r="K1060" s="18">
        <f t="shared" si="125"/>
        <v>152580</v>
      </c>
      <c r="L1060" s="18" t="str">
        <f t="shared" si="126"/>
        <v/>
      </c>
      <c r="M1060" s="18">
        <f t="shared" si="127"/>
        <v>163417</v>
      </c>
      <c r="N1060" s="18">
        <f t="shared" si="128"/>
        <v>187929</v>
      </c>
      <c r="O1060" s="18">
        <f t="shared" si="129"/>
        <v>201598</v>
      </c>
      <c r="P1060">
        <f t="shared" si="130"/>
        <v>176381</v>
      </c>
      <c r="Q1060">
        <f t="shared" si="131"/>
        <v>22389.032210735088</v>
      </c>
      <c r="R1060" s="105">
        <f t="shared" si="132"/>
        <v>0.12693562351236862</v>
      </c>
      <c r="S1060">
        <f>+PROMEDIO!AI392</f>
        <v>176381</v>
      </c>
      <c r="T1060" t="b">
        <f t="shared" si="133"/>
        <v>1</v>
      </c>
    </row>
    <row r="1061" spans="1:20" x14ac:dyDescent="0.2">
      <c r="A1061">
        <v>390</v>
      </c>
      <c r="B1061">
        <v>86339</v>
      </c>
      <c r="C1061">
        <v>200000</v>
      </c>
      <c r="D1061">
        <v>92470</v>
      </c>
      <c r="E1061">
        <v>106341</v>
      </c>
      <c r="F1061">
        <v>114076</v>
      </c>
      <c r="G1061">
        <f t="shared" ref="G1061:G1124" si="134">+AVERAGE(B1061:F1061)</f>
        <v>119845.2</v>
      </c>
      <c r="H1061">
        <f t="shared" ref="H1061:H1124" si="135">+STDEV(B1061:F1061)</f>
        <v>46131.621646111693</v>
      </c>
      <c r="I1061">
        <f t="shared" ref="I1061:I1124" si="136">+G1061+H1061</f>
        <v>165976.8216461117</v>
      </c>
      <c r="J1061">
        <f t="shared" ref="J1061:J1124" si="137">+G1061-H1061</f>
        <v>73713.578353888297</v>
      </c>
      <c r="K1061" s="18">
        <f t="shared" ref="K1061:K1124" si="138">+IF(((IF(AND(B1061&lt;=$I1061,B1061&gt;=$J1061),B1061,""))&lt;=0),"",(IF(AND(B1061&lt;=$I1061,B1061&gt;=$J1061),B1061,"")))</f>
        <v>86339</v>
      </c>
      <c r="L1061" s="18" t="str">
        <f t="shared" ref="L1061:L1124" si="139">+IF(((IF(AND(C1061&lt;=$I1061,C1061&gt;=$J1061),C1061,""))&lt;=0),"",(IF(AND(C1061&lt;=$I1061,C1061&gt;=$J1061),C1061,"")))</f>
        <v/>
      </c>
      <c r="M1061" s="18">
        <f t="shared" ref="M1061:M1124" si="140">+IF(((IF(AND(D1061&lt;=$I1061,D1061&gt;=$J1061),D1061,""))&lt;=0),"",(IF(AND(D1061&lt;=$I1061,D1061&gt;=$J1061),D1061,"")))</f>
        <v>92470</v>
      </c>
      <c r="N1061" s="18">
        <f t="shared" ref="N1061:N1124" si="141">+IF(((IF(AND(E1061&lt;=$I1061,E1061&gt;=$J1061),E1061,""))&lt;=0),"",(IF(AND(E1061&lt;=$I1061,E1061&gt;=$J1061),E1061,"")))</f>
        <v>106341</v>
      </c>
      <c r="O1061" s="18">
        <f t="shared" ref="O1061:O1124" si="142">+IF(((IF(AND(F1061&lt;=$I1061,F1061&gt;=$J1061),F1061,""))&lt;=0),"",(IF(AND(F1061&lt;=$I1061,F1061&gt;=$J1061),F1061,"")))</f>
        <v>114076</v>
      </c>
      <c r="P1061">
        <f t="shared" ref="P1061:P1124" si="143">+AVERAGE(K1061:O1061)</f>
        <v>99806.5</v>
      </c>
      <c r="Q1061">
        <f t="shared" ref="Q1061:Q1124" si="144">+STDEV(K1061:O1061)</f>
        <v>12669.071381386508</v>
      </c>
      <c r="R1061" s="105">
        <f t="shared" ref="R1061:R1124" si="145">+Q1061/P1061</f>
        <v>0.12693633562329615</v>
      </c>
      <c r="S1061">
        <f>+PROMEDIO!AI393</f>
        <v>99806.5</v>
      </c>
      <c r="T1061" t="b">
        <f t="shared" ref="T1061:T1124" si="146">+P1061=S1061</f>
        <v>1</v>
      </c>
    </row>
    <row r="1062" spans="1:20" x14ac:dyDescent="0.2">
      <c r="A1062">
        <v>391</v>
      </c>
      <c r="B1062">
        <v>392502</v>
      </c>
      <c r="C1062">
        <v>500000</v>
      </c>
      <c r="D1062">
        <v>420376</v>
      </c>
      <c r="E1062">
        <v>483432</v>
      </c>
      <c r="F1062">
        <v>518595</v>
      </c>
      <c r="G1062">
        <f t="shared" si="134"/>
        <v>462981</v>
      </c>
      <c r="H1062">
        <f t="shared" si="135"/>
        <v>54000.097740652287</v>
      </c>
      <c r="I1062">
        <f t="shared" si="136"/>
        <v>516981.09774065227</v>
      </c>
      <c r="J1062">
        <f t="shared" si="137"/>
        <v>408980.90225934773</v>
      </c>
      <c r="K1062" s="18" t="str">
        <f t="shared" si="138"/>
        <v/>
      </c>
      <c r="L1062" s="18">
        <f t="shared" si="139"/>
        <v>500000</v>
      </c>
      <c r="M1062" s="18">
        <f t="shared" si="140"/>
        <v>420376</v>
      </c>
      <c r="N1062" s="18">
        <f t="shared" si="141"/>
        <v>483432</v>
      </c>
      <c r="O1062" s="18" t="str">
        <f t="shared" si="142"/>
        <v/>
      </c>
      <c r="P1062">
        <f t="shared" si="143"/>
        <v>467936</v>
      </c>
      <c r="Q1062">
        <f t="shared" si="144"/>
        <v>42012.972472797017</v>
      </c>
      <c r="R1062" s="105">
        <f t="shared" si="145"/>
        <v>8.9783586799897883E-2</v>
      </c>
      <c r="S1062">
        <f>+PROMEDIO!AI394</f>
        <v>467936</v>
      </c>
      <c r="T1062" t="b">
        <f t="shared" si="146"/>
        <v>1</v>
      </c>
    </row>
    <row r="1063" spans="1:20" x14ac:dyDescent="0.2">
      <c r="A1063">
        <v>392</v>
      </c>
      <c r="B1063">
        <v>255709</v>
      </c>
      <c r="C1063">
        <v>400000</v>
      </c>
      <c r="D1063">
        <v>273869</v>
      </c>
      <c r="E1063">
        <v>314949</v>
      </c>
      <c r="F1063">
        <v>337857</v>
      </c>
      <c r="G1063">
        <f t="shared" si="134"/>
        <v>316476.79999999999</v>
      </c>
      <c r="H1063">
        <f t="shared" si="135"/>
        <v>56885.240178802065</v>
      </c>
      <c r="I1063">
        <f t="shared" si="136"/>
        <v>373362.04017880204</v>
      </c>
      <c r="J1063">
        <f t="shared" si="137"/>
        <v>259591.55982119794</v>
      </c>
      <c r="K1063" s="18" t="str">
        <f t="shared" si="138"/>
        <v/>
      </c>
      <c r="L1063" s="18" t="str">
        <f t="shared" si="139"/>
        <v/>
      </c>
      <c r="M1063" s="18">
        <f t="shared" si="140"/>
        <v>273869</v>
      </c>
      <c r="N1063" s="18">
        <f t="shared" si="141"/>
        <v>314949</v>
      </c>
      <c r="O1063" s="18">
        <f t="shared" si="142"/>
        <v>337857</v>
      </c>
      <c r="P1063">
        <f t="shared" si="143"/>
        <v>308891.66666666669</v>
      </c>
      <c r="Q1063">
        <f t="shared" si="144"/>
        <v>32421.204501580956</v>
      </c>
      <c r="R1063" s="105">
        <f t="shared" si="145"/>
        <v>0.10495979011491932</v>
      </c>
      <c r="S1063">
        <f>+PROMEDIO!AI395</f>
        <v>308891.66666666669</v>
      </c>
      <c r="T1063" t="b">
        <f t="shared" si="146"/>
        <v>1</v>
      </c>
    </row>
    <row r="1064" spans="1:20" x14ac:dyDescent="0.2">
      <c r="A1064">
        <v>393</v>
      </c>
      <c r="B1064">
        <v>562658</v>
      </c>
      <c r="C1064">
        <v>750000</v>
      </c>
      <c r="D1064">
        <v>602617</v>
      </c>
      <c r="E1064">
        <v>693009</v>
      </c>
      <c r="F1064">
        <v>743415</v>
      </c>
      <c r="G1064">
        <f t="shared" si="134"/>
        <v>670339.80000000005</v>
      </c>
      <c r="H1064">
        <f t="shared" si="135"/>
        <v>84233.859935894841</v>
      </c>
      <c r="I1064">
        <f t="shared" si="136"/>
        <v>754573.65993589489</v>
      </c>
      <c r="J1064">
        <f t="shared" si="137"/>
        <v>586105.94006410521</v>
      </c>
      <c r="K1064" s="18" t="str">
        <f t="shared" si="138"/>
        <v/>
      </c>
      <c r="L1064" s="18">
        <f t="shared" si="139"/>
        <v>750000</v>
      </c>
      <c r="M1064" s="18">
        <f t="shared" si="140"/>
        <v>602617</v>
      </c>
      <c r="N1064" s="18">
        <f t="shared" si="141"/>
        <v>693009</v>
      </c>
      <c r="O1064" s="18">
        <f t="shared" si="142"/>
        <v>743415</v>
      </c>
      <c r="P1064">
        <f t="shared" si="143"/>
        <v>697260.25</v>
      </c>
      <c r="Q1064">
        <f t="shared" si="144"/>
        <v>68037.146899690022</v>
      </c>
      <c r="R1064" s="105">
        <f t="shared" si="145"/>
        <v>9.7577836825905429E-2</v>
      </c>
      <c r="S1064">
        <f>+PROMEDIO!AI396</f>
        <v>697260.25</v>
      </c>
      <c r="T1064" t="b">
        <f t="shared" si="146"/>
        <v>1</v>
      </c>
    </row>
    <row r="1065" spans="1:20" x14ac:dyDescent="0.2">
      <c r="A1065">
        <v>394</v>
      </c>
      <c r="B1065">
        <v>498518</v>
      </c>
      <c r="C1065">
        <v>850000</v>
      </c>
      <c r="D1065">
        <v>533922</v>
      </c>
      <c r="E1065">
        <v>614010</v>
      </c>
      <c r="F1065">
        <v>658670</v>
      </c>
      <c r="G1065">
        <f t="shared" si="134"/>
        <v>631024</v>
      </c>
      <c r="H1065">
        <f t="shared" si="135"/>
        <v>137832.23908795795</v>
      </c>
      <c r="I1065">
        <f t="shared" si="136"/>
        <v>768856.23908795789</v>
      </c>
      <c r="J1065">
        <f t="shared" si="137"/>
        <v>493191.76091204205</v>
      </c>
      <c r="K1065" s="18">
        <f t="shared" si="138"/>
        <v>498518</v>
      </c>
      <c r="L1065" s="18" t="str">
        <f t="shared" si="139"/>
        <v/>
      </c>
      <c r="M1065" s="18">
        <f t="shared" si="140"/>
        <v>533922</v>
      </c>
      <c r="N1065" s="18">
        <f t="shared" si="141"/>
        <v>614010</v>
      </c>
      <c r="O1065" s="18">
        <f t="shared" si="142"/>
        <v>658670</v>
      </c>
      <c r="P1065">
        <f t="shared" si="143"/>
        <v>576280</v>
      </c>
      <c r="Q1065">
        <f t="shared" si="144"/>
        <v>73150.059940736435</v>
      </c>
      <c r="R1065" s="105">
        <f t="shared" si="145"/>
        <v>0.1269349273629771</v>
      </c>
      <c r="S1065">
        <f>+PROMEDIO!AI397</f>
        <v>576280</v>
      </c>
      <c r="T1065" t="b">
        <f t="shared" si="146"/>
        <v>1</v>
      </c>
    </row>
    <row r="1066" spans="1:20" x14ac:dyDescent="0.2">
      <c r="A1066">
        <v>395</v>
      </c>
      <c r="B1066">
        <v>591463</v>
      </c>
      <c r="C1066">
        <v>1500000</v>
      </c>
      <c r="D1066">
        <v>633468</v>
      </c>
      <c r="E1066">
        <v>728488</v>
      </c>
      <c r="F1066">
        <v>781474</v>
      </c>
      <c r="G1066">
        <f t="shared" si="134"/>
        <v>846978.6</v>
      </c>
      <c r="H1066">
        <f t="shared" si="135"/>
        <v>372707.26513015555</v>
      </c>
      <c r="I1066">
        <f t="shared" si="136"/>
        <v>1219685.8651301556</v>
      </c>
      <c r="J1066">
        <f t="shared" si="137"/>
        <v>474271.33486984443</v>
      </c>
      <c r="K1066" s="18">
        <f t="shared" si="138"/>
        <v>591463</v>
      </c>
      <c r="L1066" s="18" t="str">
        <f t="shared" si="139"/>
        <v/>
      </c>
      <c r="M1066" s="18">
        <f t="shared" si="140"/>
        <v>633468</v>
      </c>
      <c r="N1066" s="18">
        <f t="shared" si="141"/>
        <v>728488</v>
      </c>
      <c r="O1066" s="18">
        <f t="shared" si="142"/>
        <v>781474</v>
      </c>
      <c r="P1066">
        <f t="shared" si="143"/>
        <v>683723.25</v>
      </c>
      <c r="Q1066">
        <f t="shared" si="144"/>
        <v>86788.316899511308</v>
      </c>
      <c r="R1066" s="105">
        <f t="shared" si="145"/>
        <v>0.12693486275259955</v>
      </c>
      <c r="S1066">
        <f>+PROMEDIO!AI398</f>
        <v>683723.25</v>
      </c>
      <c r="T1066" t="b">
        <f t="shared" si="146"/>
        <v>1</v>
      </c>
    </row>
    <row r="1067" spans="1:20" x14ac:dyDescent="0.2">
      <c r="A1067">
        <v>396</v>
      </c>
      <c r="B1067">
        <v>93214</v>
      </c>
      <c r="C1067">
        <v>220000</v>
      </c>
      <c r="D1067">
        <v>99834</v>
      </c>
      <c r="E1067">
        <v>114809</v>
      </c>
      <c r="F1067">
        <v>123159</v>
      </c>
      <c r="G1067">
        <f t="shared" si="134"/>
        <v>130203.2</v>
      </c>
      <c r="H1067">
        <f t="shared" si="135"/>
        <v>51576.536968858243</v>
      </c>
      <c r="I1067">
        <f t="shared" si="136"/>
        <v>181779.73696885823</v>
      </c>
      <c r="J1067">
        <f t="shared" si="137"/>
        <v>78626.663031141754</v>
      </c>
      <c r="K1067" s="18">
        <f t="shared" si="138"/>
        <v>93214</v>
      </c>
      <c r="L1067" s="18" t="str">
        <f t="shared" si="139"/>
        <v/>
      </c>
      <c r="M1067" s="18">
        <f t="shared" si="140"/>
        <v>99834</v>
      </c>
      <c r="N1067" s="18">
        <f t="shared" si="141"/>
        <v>114809</v>
      </c>
      <c r="O1067" s="18">
        <f t="shared" si="142"/>
        <v>123159</v>
      </c>
      <c r="P1067">
        <f t="shared" si="143"/>
        <v>107754</v>
      </c>
      <c r="Q1067">
        <f t="shared" si="144"/>
        <v>13677.536937134064</v>
      </c>
      <c r="R1067" s="105">
        <f t="shared" si="145"/>
        <v>0.12693298566302935</v>
      </c>
      <c r="S1067">
        <f>+PROMEDIO!AI399</f>
        <v>107754</v>
      </c>
      <c r="T1067" t="b">
        <f t="shared" si="146"/>
        <v>1</v>
      </c>
    </row>
    <row r="1068" spans="1:20" x14ac:dyDescent="0.2">
      <c r="A1068">
        <v>397</v>
      </c>
      <c r="B1068">
        <v>898084</v>
      </c>
      <c r="C1068">
        <v>3500000</v>
      </c>
      <c r="D1068">
        <v>961864</v>
      </c>
      <c r="E1068">
        <v>1106144</v>
      </c>
      <c r="F1068">
        <v>1186599</v>
      </c>
      <c r="G1068">
        <f t="shared" si="134"/>
        <v>1530538.2</v>
      </c>
      <c r="H1068">
        <f t="shared" si="135"/>
        <v>1106861.8988826927</v>
      </c>
      <c r="I1068">
        <f t="shared" si="136"/>
        <v>2637400.0988826929</v>
      </c>
      <c r="J1068">
        <f t="shared" si="137"/>
        <v>423676.30111730727</v>
      </c>
      <c r="K1068" s="18">
        <f t="shared" si="138"/>
        <v>898084</v>
      </c>
      <c r="L1068" s="18" t="str">
        <f t="shared" si="139"/>
        <v/>
      </c>
      <c r="M1068" s="18">
        <f t="shared" si="140"/>
        <v>961864</v>
      </c>
      <c r="N1068" s="18">
        <f t="shared" si="141"/>
        <v>1106144</v>
      </c>
      <c r="O1068" s="18">
        <f t="shared" si="142"/>
        <v>1186599</v>
      </c>
      <c r="P1068">
        <f t="shared" si="143"/>
        <v>1038172.75</v>
      </c>
      <c r="Q1068">
        <f t="shared" si="144"/>
        <v>131780.53184335184</v>
      </c>
      <c r="R1068" s="105">
        <f t="shared" si="145"/>
        <v>0.12693507110772445</v>
      </c>
      <c r="S1068">
        <f>+PROMEDIO!AI400</f>
        <v>1038172.75</v>
      </c>
      <c r="T1068" t="b">
        <f t="shared" si="146"/>
        <v>1</v>
      </c>
    </row>
    <row r="1069" spans="1:20" x14ac:dyDescent="0.2">
      <c r="A1069">
        <v>398</v>
      </c>
      <c r="B1069">
        <v>4769244</v>
      </c>
      <c r="C1069">
        <v>4500000</v>
      </c>
      <c r="D1069">
        <v>5103091</v>
      </c>
      <c r="E1069">
        <v>5868554</v>
      </c>
      <c r="F1069">
        <v>4295402</v>
      </c>
      <c r="G1069">
        <f t="shared" si="134"/>
        <v>4907258.2</v>
      </c>
      <c r="H1069">
        <f t="shared" si="135"/>
        <v>616789.11935133813</v>
      </c>
      <c r="I1069">
        <f t="shared" si="136"/>
        <v>5524047.3193513379</v>
      </c>
      <c r="J1069">
        <f t="shared" si="137"/>
        <v>4290469.0806486625</v>
      </c>
      <c r="K1069" s="18">
        <f t="shared" si="138"/>
        <v>4769244</v>
      </c>
      <c r="L1069" s="18">
        <f t="shared" si="139"/>
        <v>4500000</v>
      </c>
      <c r="M1069" s="18">
        <f t="shared" si="140"/>
        <v>5103091</v>
      </c>
      <c r="N1069" s="18" t="str">
        <f t="shared" si="141"/>
        <v/>
      </c>
      <c r="O1069" s="18">
        <f t="shared" si="142"/>
        <v>4295402</v>
      </c>
      <c r="P1069">
        <f t="shared" si="143"/>
        <v>4666934.25</v>
      </c>
      <c r="Q1069">
        <f t="shared" si="144"/>
        <v>349572.71638804517</v>
      </c>
      <c r="R1069" s="105">
        <f t="shared" si="145"/>
        <v>7.4904144275879866E-2</v>
      </c>
      <c r="S1069">
        <f>+PROMEDIO!AI401</f>
        <v>4666934.25</v>
      </c>
      <c r="T1069" t="b">
        <f t="shared" si="146"/>
        <v>1</v>
      </c>
    </row>
    <row r="1070" spans="1:20" x14ac:dyDescent="0.2">
      <c r="A1070">
        <v>399</v>
      </c>
      <c r="B1070">
        <v>59236</v>
      </c>
      <c r="C1070">
        <v>60000</v>
      </c>
      <c r="D1070">
        <v>63443</v>
      </c>
      <c r="E1070">
        <v>72959</v>
      </c>
      <c r="F1070">
        <v>78266</v>
      </c>
      <c r="G1070">
        <f t="shared" si="134"/>
        <v>66780.800000000003</v>
      </c>
      <c r="H1070">
        <f t="shared" si="135"/>
        <v>8427.9911426151739</v>
      </c>
      <c r="I1070">
        <f t="shared" si="136"/>
        <v>75208.79114261517</v>
      </c>
      <c r="J1070">
        <f t="shared" si="137"/>
        <v>58352.808857384829</v>
      </c>
      <c r="K1070" s="18">
        <f t="shared" si="138"/>
        <v>59236</v>
      </c>
      <c r="L1070" s="18">
        <f t="shared" si="139"/>
        <v>60000</v>
      </c>
      <c r="M1070" s="18">
        <f t="shared" si="140"/>
        <v>63443</v>
      </c>
      <c r="N1070" s="18">
        <f t="shared" si="141"/>
        <v>72959</v>
      </c>
      <c r="O1070" s="18" t="str">
        <f t="shared" si="142"/>
        <v/>
      </c>
      <c r="P1070">
        <f t="shared" si="143"/>
        <v>63909.5</v>
      </c>
      <c r="Q1070">
        <f t="shared" si="144"/>
        <v>6304.4128724780285</v>
      </c>
      <c r="R1070" s="105">
        <f t="shared" si="145"/>
        <v>9.8645942660762931E-2</v>
      </c>
      <c r="S1070">
        <f>+PROMEDIO!AI402</f>
        <v>63909.5</v>
      </c>
      <c r="T1070" t="b">
        <f t="shared" si="146"/>
        <v>1</v>
      </c>
    </row>
    <row r="1071" spans="1:20" x14ac:dyDescent="0.2">
      <c r="A1071">
        <v>400</v>
      </c>
      <c r="B1071">
        <v>61069</v>
      </c>
      <c r="C1071">
        <v>90000</v>
      </c>
      <c r="D1071">
        <v>65407</v>
      </c>
      <c r="E1071">
        <v>75218</v>
      </c>
      <c r="F1071">
        <v>80689</v>
      </c>
      <c r="G1071">
        <f t="shared" si="134"/>
        <v>74476.600000000006</v>
      </c>
      <c r="H1071">
        <f t="shared" si="135"/>
        <v>11641.959856484655</v>
      </c>
      <c r="I1071">
        <f t="shared" si="136"/>
        <v>86118.559856484659</v>
      </c>
      <c r="J1071">
        <f t="shared" si="137"/>
        <v>62834.640143515353</v>
      </c>
      <c r="K1071" s="18" t="str">
        <f t="shared" si="138"/>
        <v/>
      </c>
      <c r="L1071" s="18" t="str">
        <f t="shared" si="139"/>
        <v/>
      </c>
      <c r="M1071" s="18">
        <f t="shared" si="140"/>
        <v>65407</v>
      </c>
      <c r="N1071" s="18">
        <f t="shared" si="141"/>
        <v>75218</v>
      </c>
      <c r="O1071" s="18">
        <f t="shared" si="142"/>
        <v>80689</v>
      </c>
      <c r="P1071">
        <f t="shared" si="143"/>
        <v>73771.333333333328</v>
      </c>
      <c r="Q1071">
        <f t="shared" si="144"/>
        <v>7743.0300485877833</v>
      </c>
      <c r="R1071" s="105">
        <f t="shared" si="145"/>
        <v>0.1049598766718931</v>
      </c>
      <c r="S1071">
        <f>+PROMEDIO!AI403</f>
        <v>73771.333333333328</v>
      </c>
      <c r="T1071" t="b">
        <f t="shared" si="146"/>
        <v>1</v>
      </c>
    </row>
    <row r="1072" spans="1:20" x14ac:dyDescent="0.2">
      <c r="A1072">
        <v>401</v>
      </c>
      <c r="B1072">
        <v>723236</v>
      </c>
      <c r="C1072">
        <v>450000</v>
      </c>
      <c r="D1072">
        <v>774599</v>
      </c>
      <c r="E1072">
        <v>890789</v>
      </c>
      <c r="F1072">
        <v>955580</v>
      </c>
      <c r="G1072">
        <f t="shared" si="134"/>
        <v>758840.8</v>
      </c>
      <c r="H1072">
        <f t="shared" si="135"/>
        <v>195585.85243749086</v>
      </c>
      <c r="I1072">
        <f t="shared" si="136"/>
        <v>954426.65243749088</v>
      </c>
      <c r="J1072">
        <f t="shared" si="137"/>
        <v>563254.94756250922</v>
      </c>
      <c r="K1072" s="18">
        <f t="shared" si="138"/>
        <v>723236</v>
      </c>
      <c r="L1072" s="18" t="str">
        <f t="shared" si="139"/>
        <v/>
      </c>
      <c r="M1072" s="18">
        <f t="shared" si="140"/>
        <v>774599</v>
      </c>
      <c r="N1072" s="18">
        <f t="shared" si="141"/>
        <v>890789</v>
      </c>
      <c r="O1072" s="18" t="str">
        <f t="shared" si="142"/>
        <v/>
      </c>
      <c r="P1072">
        <f t="shared" si="143"/>
        <v>796208</v>
      </c>
      <c r="Q1072">
        <f t="shared" si="144"/>
        <v>85841.211623555268</v>
      </c>
      <c r="R1072" s="105">
        <f t="shared" si="145"/>
        <v>0.1078125459974721</v>
      </c>
      <c r="S1072">
        <f>+PROMEDIO!AI404</f>
        <v>796208</v>
      </c>
      <c r="T1072" t="b">
        <f t="shared" si="146"/>
        <v>1</v>
      </c>
    </row>
    <row r="1073" spans="1:20" x14ac:dyDescent="0.2">
      <c r="A1073">
        <v>402</v>
      </c>
      <c r="B1073">
        <v>831133</v>
      </c>
      <c r="C1073">
        <v>480000</v>
      </c>
      <c r="D1073">
        <v>890158</v>
      </c>
      <c r="E1073">
        <v>1023682</v>
      </c>
      <c r="F1073">
        <v>1098139</v>
      </c>
      <c r="G1073">
        <f t="shared" si="134"/>
        <v>864622.4</v>
      </c>
      <c r="H1073">
        <f t="shared" si="135"/>
        <v>239550.59809422318</v>
      </c>
      <c r="I1073">
        <f t="shared" si="136"/>
        <v>1104172.9980942232</v>
      </c>
      <c r="J1073">
        <f t="shared" si="137"/>
        <v>625071.80190577684</v>
      </c>
      <c r="K1073" s="18">
        <f t="shared" si="138"/>
        <v>831133</v>
      </c>
      <c r="L1073" s="18" t="str">
        <f t="shared" si="139"/>
        <v/>
      </c>
      <c r="M1073" s="18">
        <f t="shared" si="140"/>
        <v>890158</v>
      </c>
      <c r="N1073" s="18">
        <f t="shared" si="141"/>
        <v>1023682</v>
      </c>
      <c r="O1073" s="18">
        <f t="shared" si="142"/>
        <v>1098139</v>
      </c>
      <c r="P1073">
        <f t="shared" si="143"/>
        <v>960778</v>
      </c>
      <c r="Q1073">
        <f t="shared" si="144"/>
        <v>121956.23253446295</v>
      </c>
      <c r="R1073" s="105">
        <f t="shared" si="145"/>
        <v>0.126934872087478</v>
      </c>
      <c r="S1073">
        <f>+PROMEDIO!AI405</f>
        <v>960778</v>
      </c>
      <c r="T1073" t="b">
        <f t="shared" si="146"/>
        <v>1</v>
      </c>
    </row>
    <row r="1074" spans="1:20" x14ac:dyDescent="0.2">
      <c r="A1074">
        <v>403</v>
      </c>
      <c r="B1074">
        <v>321727</v>
      </c>
      <c r="C1074">
        <v>490000</v>
      </c>
      <c r="D1074">
        <v>344575</v>
      </c>
      <c r="E1074">
        <v>396261</v>
      </c>
      <c r="F1074">
        <v>389866</v>
      </c>
      <c r="G1074">
        <f t="shared" si="134"/>
        <v>388485.8</v>
      </c>
      <c r="H1074">
        <f t="shared" si="135"/>
        <v>64715.506686574059</v>
      </c>
      <c r="I1074">
        <f t="shared" si="136"/>
        <v>453201.30668657407</v>
      </c>
      <c r="J1074">
        <f t="shared" si="137"/>
        <v>323770.29331342591</v>
      </c>
      <c r="K1074" s="18" t="str">
        <f t="shared" si="138"/>
        <v/>
      </c>
      <c r="L1074" s="18" t="str">
        <f t="shared" si="139"/>
        <v/>
      </c>
      <c r="M1074" s="18">
        <f t="shared" si="140"/>
        <v>344575</v>
      </c>
      <c r="N1074" s="18">
        <f t="shared" si="141"/>
        <v>396261</v>
      </c>
      <c r="O1074" s="18">
        <f t="shared" si="142"/>
        <v>389866</v>
      </c>
      <c r="P1074">
        <f t="shared" si="143"/>
        <v>376900.66666666669</v>
      </c>
      <c r="Q1074">
        <f t="shared" si="144"/>
        <v>28176.861967460703</v>
      </c>
      <c r="R1074" s="105">
        <f t="shared" si="145"/>
        <v>7.4759384791379252E-2</v>
      </c>
      <c r="S1074">
        <f>+PROMEDIO!AI406</f>
        <v>376900.66666666669</v>
      </c>
      <c r="T1074" t="b">
        <f t="shared" si="146"/>
        <v>1</v>
      </c>
    </row>
    <row r="1075" spans="1:20" x14ac:dyDescent="0.2">
      <c r="A1075">
        <v>404</v>
      </c>
      <c r="B1075">
        <v>378158</v>
      </c>
      <c r="C1075">
        <v>500000</v>
      </c>
      <c r="D1075">
        <v>405014</v>
      </c>
      <c r="E1075">
        <v>465766</v>
      </c>
      <c r="F1075">
        <v>410000</v>
      </c>
      <c r="G1075">
        <f t="shared" si="134"/>
        <v>431787.6</v>
      </c>
      <c r="H1075">
        <f t="shared" si="135"/>
        <v>49686.825082711694</v>
      </c>
      <c r="I1075">
        <f t="shared" si="136"/>
        <v>481474.42508271168</v>
      </c>
      <c r="J1075">
        <f t="shared" si="137"/>
        <v>382100.77491728828</v>
      </c>
      <c r="K1075" s="18" t="str">
        <f t="shared" si="138"/>
        <v/>
      </c>
      <c r="L1075" s="18" t="str">
        <f t="shared" si="139"/>
        <v/>
      </c>
      <c r="M1075" s="18">
        <f t="shared" si="140"/>
        <v>405014</v>
      </c>
      <c r="N1075" s="18">
        <f t="shared" si="141"/>
        <v>465766</v>
      </c>
      <c r="O1075" s="18">
        <f t="shared" si="142"/>
        <v>410000</v>
      </c>
      <c r="P1075">
        <f t="shared" si="143"/>
        <v>426926.66666666669</v>
      </c>
      <c r="Q1075">
        <f t="shared" si="144"/>
        <v>33728.110076512341</v>
      </c>
      <c r="R1075" s="105">
        <f t="shared" si="145"/>
        <v>7.9002116077341172E-2</v>
      </c>
      <c r="S1075">
        <f>+PROMEDIO!AI407</f>
        <v>426926.66666666669</v>
      </c>
      <c r="T1075" t="b">
        <f t="shared" si="146"/>
        <v>1</v>
      </c>
    </row>
    <row r="1076" spans="1:20" x14ac:dyDescent="0.2">
      <c r="A1076">
        <v>405</v>
      </c>
      <c r="B1076">
        <v>310901</v>
      </c>
      <c r="C1076">
        <v>450000</v>
      </c>
      <c r="D1076">
        <v>332980</v>
      </c>
      <c r="E1076">
        <v>382927</v>
      </c>
      <c r="F1076">
        <v>339866</v>
      </c>
      <c r="G1076">
        <f t="shared" si="134"/>
        <v>363334.8</v>
      </c>
      <c r="H1076">
        <f t="shared" si="135"/>
        <v>55036.835462261202</v>
      </c>
      <c r="I1076">
        <f t="shared" si="136"/>
        <v>418371.63546226121</v>
      </c>
      <c r="J1076">
        <f t="shared" si="137"/>
        <v>308297.96453773876</v>
      </c>
      <c r="K1076" s="18">
        <f t="shared" si="138"/>
        <v>310901</v>
      </c>
      <c r="L1076" s="18" t="str">
        <f t="shared" si="139"/>
        <v/>
      </c>
      <c r="M1076" s="18">
        <f t="shared" si="140"/>
        <v>332980</v>
      </c>
      <c r="N1076" s="18">
        <f t="shared" si="141"/>
        <v>382927</v>
      </c>
      <c r="O1076" s="18">
        <f t="shared" si="142"/>
        <v>339866</v>
      </c>
      <c r="P1076">
        <f t="shared" si="143"/>
        <v>341668.5</v>
      </c>
      <c r="Q1076">
        <f t="shared" si="144"/>
        <v>30153.175161719428</v>
      </c>
      <c r="R1076" s="105">
        <f t="shared" si="145"/>
        <v>8.8252722044084922E-2</v>
      </c>
      <c r="S1076">
        <f>+PROMEDIO!AI408</f>
        <v>341668.5</v>
      </c>
      <c r="T1076" t="b">
        <f t="shared" si="146"/>
        <v>1</v>
      </c>
    </row>
    <row r="1077" spans="1:20" x14ac:dyDescent="0.2">
      <c r="A1077">
        <v>406</v>
      </c>
      <c r="B1077">
        <v>617168</v>
      </c>
      <c r="C1077">
        <v>650000</v>
      </c>
      <c r="D1077">
        <v>660998</v>
      </c>
      <c r="E1077">
        <v>760148</v>
      </c>
      <c r="F1077">
        <v>815437</v>
      </c>
      <c r="G1077">
        <f t="shared" si="134"/>
        <v>700750.2</v>
      </c>
      <c r="H1077">
        <f t="shared" si="135"/>
        <v>83401.086774693482</v>
      </c>
      <c r="I1077">
        <f t="shared" si="136"/>
        <v>784151.28677469341</v>
      </c>
      <c r="J1077">
        <f t="shared" si="137"/>
        <v>617349.1132253065</v>
      </c>
      <c r="K1077" s="18" t="str">
        <f t="shared" si="138"/>
        <v/>
      </c>
      <c r="L1077" s="18">
        <f t="shared" si="139"/>
        <v>650000</v>
      </c>
      <c r="M1077" s="18">
        <f t="shared" si="140"/>
        <v>660998</v>
      </c>
      <c r="N1077" s="18">
        <f t="shared" si="141"/>
        <v>760148</v>
      </c>
      <c r="O1077" s="18" t="str">
        <f t="shared" si="142"/>
        <v/>
      </c>
      <c r="P1077">
        <f t="shared" si="143"/>
        <v>690382</v>
      </c>
      <c r="Q1077">
        <f t="shared" si="144"/>
        <v>60668.855832296693</v>
      </c>
      <c r="R1077" s="105">
        <f t="shared" si="145"/>
        <v>8.787722714713983E-2</v>
      </c>
      <c r="S1077">
        <f>+PROMEDIO!AI409</f>
        <v>690382</v>
      </c>
      <c r="T1077" t="b">
        <f t="shared" si="146"/>
        <v>1</v>
      </c>
    </row>
    <row r="1078" spans="1:20" x14ac:dyDescent="0.2">
      <c r="A1078">
        <v>407</v>
      </c>
      <c r="B1078">
        <v>790567</v>
      </c>
      <c r="C1078">
        <v>640000</v>
      </c>
      <c r="D1078">
        <v>846712</v>
      </c>
      <c r="E1078">
        <v>973718</v>
      </c>
      <c r="F1078">
        <v>875437</v>
      </c>
      <c r="G1078">
        <f t="shared" si="134"/>
        <v>825286.8</v>
      </c>
      <c r="H1078">
        <f t="shared" si="135"/>
        <v>123026.99465442514</v>
      </c>
      <c r="I1078">
        <f t="shared" si="136"/>
        <v>948313.79465442523</v>
      </c>
      <c r="J1078">
        <f t="shared" si="137"/>
        <v>702259.80534557486</v>
      </c>
      <c r="K1078" s="18">
        <f t="shared" si="138"/>
        <v>790567</v>
      </c>
      <c r="L1078" s="18" t="str">
        <f t="shared" si="139"/>
        <v/>
      </c>
      <c r="M1078" s="18">
        <f t="shared" si="140"/>
        <v>846712</v>
      </c>
      <c r="N1078" s="18" t="str">
        <f t="shared" si="141"/>
        <v/>
      </c>
      <c r="O1078" s="18">
        <f t="shared" si="142"/>
        <v>875437</v>
      </c>
      <c r="P1078">
        <f t="shared" si="143"/>
        <v>837572</v>
      </c>
      <c r="Q1078">
        <f t="shared" si="144"/>
        <v>43166.930919397084</v>
      </c>
      <c r="R1078" s="105">
        <f t="shared" si="145"/>
        <v>5.1538173338408023E-2</v>
      </c>
      <c r="S1078">
        <f>+PROMEDIO!AI410</f>
        <v>837572</v>
      </c>
      <c r="T1078" t="b">
        <f t="shared" si="146"/>
        <v>1</v>
      </c>
    </row>
    <row r="1079" spans="1:20" x14ac:dyDescent="0.2">
      <c r="A1079">
        <v>408</v>
      </c>
      <c r="B1079">
        <v>124684</v>
      </c>
      <c r="C1079">
        <v>480000</v>
      </c>
      <c r="D1079">
        <v>133539</v>
      </c>
      <c r="E1079">
        <v>153570</v>
      </c>
      <c r="F1079">
        <v>164739</v>
      </c>
      <c r="G1079">
        <f t="shared" si="134"/>
        <v>211306.4</v>
      </c>
      <c r="H1079">
        <f t="shared" si="135"/>
        <v>151037.63934297967</v>
      </c>
      <c r="I1079">
        <f t="shared" si="136"/>
        <v>362344.03934297967</v>
      </c>
      <c r="J1079">
        <f t="shared" si="137"/>
        <v>60268.760657020321</v>
      </c>
      <c r="K1079" s="18">
        <f t="shared" si="138"/>
        <v>124684</v>
      </c>
      <c r="L1079" s="18" t="str">
        <f t="shared" si="139"/>
        <v/>
      </c>
      <c r="M1079" s="18">
        <f t="shared" si="140"/>
        <v>133539</v>
      </c>
      <c r="N1079" s="18">
        <f t="shared" si="141"/>
        <v>153570</v>
      </c>
      <c r="O1079" s="18">
        <f t="shared" si="142"/>
        <v>164739</v>
      </c>
      <c r="P1079">
        <f t="shared" si="143"/>
        <v>144133</v>
      </c>
      <c r="Q1079">
        <f t="shared" si="144"/>
        <v>18295.360450125052</v>
      </c>
      <c r="R1079" s="105">
        <f t="shared" si="145"/>
        <v>0.12693387669808476</v>
      </c>
      <c r="S1079">
        <f>+PROMEDIO!AI411</f>
        <v>144133</v>
      </c>
      <c r="T1079" t="b">
        <f t="shared" si="146"/>
        <v>1</v>
      </c>
    </row>
    <row r="1080" spans="1:20" x14ac:dyDescent="0.2">
      <c r="A1080">
        <v>409</v>
      </c>
      <c r="B1080">
        <v>120539</v>
      </c>
      <c r="C1080">
        <v>450000</v>
      </c>
      <c r="D1080">
        <v>129100</v>
      </c>
      <c r="E1080">
        <v>148464</v>
      </c>
      <c r="F1080">
        <v>159263</v>
      </c>
      <c r="G1080">
        <f t="shared" si="134"/>
        <v>201473.2</v>
      </c>
      <c r="H1080">
        <f t="shared" si="135"/>
        <v>139772.55756656954</v>
      </c>
      <c r="I1080">
        <f t="shared" si="136"/>
        <v>341245.75756656955</v>
      </c>
      <c r="J1080">
        <f t="shared" si="137"/>
        <v>61700.642433430476</v>
      </c>
      <c r="K1080" s="18">
        <f t="shared" si="138"/>
        <v>120539</v>
      </c>
      <c r="L1080" s="18" t="str">
        <f t="shared" si="139"/>
        <v/>
      </c>
      <c r="M1080" s="18">
        <f t="shared" si="140"/>
        <v>129100</v>
      </c>
      <c r="N1080" s="18">
        <f t="shared" si="141"/>
        <v>148464</v>
      </c>
      <c r="O1080" s="18">
        <f t="shared" si="142"/>
        <v>159263</v>
      </c>
      <c r="P1080">
        <f t="shared" si="143"/>
        <v>139341.5</v>
      </c>
      <c r="Q1080">
        <f t="shared" si="144"/>
        <v>17687.17517487365</v>
      </c>
      <c r="R1080" s="105">
        <f t="shared" si="145"/>
        <v>0.12693400871150123</v>
      </c>
      <c r="S1080">
        <f>+PROMEDIO!AI412</f>
        <v>139341.5</v>
      </c>
      <c r="T1080" t="b">
        <f t="shared" si="146"/>
        <v>1</v>
      </c>
    </row>
    <row r="1081" spans="1:20" x14ac:dyDescent="0.2">
      <c r="A1081">
        <v>410</v>
      </c>
      <c r="B1081">
        <v>257229</v>
      </c>
      <c r="C1081">
        <v>650000</v>
      </c>
      <c r="D1081">
        <v>275497</v>
      </c>
      <c r="E1081">
        <v>316822</v>
      </c>
      <c r="F1081">
        <v>339866</v>
      </c>
      <c r="G1081">
        <f t="shared" si="134"/>
        <v>367882.8</v>
      </c>
      <c r="H1081">
        <f t="shared" si="135"/>
        <v>161060.28406376296</v>
      </c>
      <c r="I1081">
        <f t="shared" si="136"/>
        <v>528943.08406376292</v>
      </c>
      <c r="J1081">
        <f t="shared" si="137"/>
        <v>206822.51593623703</v>
      </c>
      <c r="K1081" s="18">
        <f t="shared" si="138"/>
        <v>257229</v>
      </c>
      <c r="L1081" s="18" t="str">
        <f t="shared" si="139"/>
        <v/>
      </c>
      <c r="M1081" s="18">
        <f t="shared" si="140"/>
        <v>275497</v>
      </c>
      <c r="N1081" s="18">
        <f t="shared" si="141"/>
        <v>316822</v>
      </c>
      <c r="O1081" s="18">
        <f t="shared" si="142"/>
        <v>339866</v>
      </c>
      <c r="P1081">
        <f t="shared" si="143"/>
        <v>297353.5</v>
      </c>
      <c r="Q1081">
        <f t="shared" si="144"/>
        <v>37744.832939975597</v>
      </c>
      <c r="R1081" s="105">
        <f t="shared" si="145"/>
        <v>0.12693589596213126</v>
      </c>
      <c r="S1081">
        <f>+PROMEDIO!AI413</f>
        <v>297353.5</v>
      </c>
      <c r="T1081" t="b">
        <f t="shared" si="146"/>
        <v>1</v>
      </c>
    </row>
    <row r="1082" spans="1:20" x14ac:dyDescent="0.2">
      <c r="A1082">
        <v>411</v>
      </c>
      <c r="B1082">
        <v>164267</v>
      </c>
      <c r="C1082">
        <v>150000</v>
      </c>
      <c r="D1082">
        <v>175933</v>
      </c>
      <c r="E1082">
        <v>202323</v>
      </c>
      <c r="F1082">
        <v>217039</v>
      </c>
      <c r="G1082">
        <f t="shared" si="134"/>
        <v>181912.4</v>
      </c>
      <c r="H1082">
        <f t="shared" si="135"/>
        <v>27458.993331875863</v>
      </c>
      <c r="I1082">
        <f t="shared" si="136"/>
        <v>209371.39333187585</v>
      </c>
      <c r="J1082">
        <f t="shared" si="137"/>
        <v>154453.40666812414</v>
      </c>
      <c r="K1082" s="18">
        <f t="shared" si="138"/>
        <v>164267</v>
      </c>
      <c r="L1082" s="18" t="str">
        <f t="shared" si="139"/>
        <v/>
      </c>
      <c r="M1082" s="18">
        <f t="shared" si="140"/>
        <v>175933</v>
      </c>
      <c r="N1082" s="18">
        <f t="shared" si="141"/>
        <v>202323</v>
      </c>
      <c r="O1082" s="18" t="str">
        <f t="shared" si="142"/>
        <v/>
      </c>
      <c r="P1082">
        <f t="shared" si="143"/>
        <v>180841</v>
      </c>
      <c r="Q1082">
        <f t="shared" si="144"/>
        <v>19496.951864329974</v>
      </c>
      <c r="R1082" s="105">
        <f t="shared" si="145"/>
        <v>0.10781267447276875</v>
      </c>
      <c r="S1082">
        <f>+PROMEDIO!AI414</f>
        <v>180841</v>
      </c>
      <c r="T1082" t="b">
        <f t="shared" si="146"/>
        <v>1</v>
      </c>
    </row>
    <row r="1083" spans="1:20" x14ac:dyDescent="0.2">
      <c r="A1083">
        <v>412</v>
      </c>
      <c r="B1083">
        <v>16389</v>
      </c>
      <c r="C1083">
        <v>100000</v>
      </c>
      <c r="D1083">
        <v>17552</v>
      </c>
      <c r="E1083">
        <v>20185</v>
      </c>
      <c r="F1083">
        <v>21654</v>
      </c>
      <c r="G1083">
        <f t="shared" si="134"/>
        <v>35156</v>
      </c>
      <c r="H1083">
        <f t="shared" si="135"/>
        <v>36308.677633590567</v>
      </c>
      <c r="I1083">
        <f t="shared" si="136"/>
        <v>71464.67763359056</v>
      </c>
      <c r="J1083">
        <f t="shared" si="137"/>
        <v>-1152.677633590567</v>
      </c>
      <c r="K1083" s="18">
        <f t="shared" si="138"/>
        <v>16389</v>
      </c>
      <c r="L1083" s="18" t="str">
        <f t="shared" si="139"/>
        <v/>
      </c>
      <c r="M1083" s="18">
        <f t="shared" si="140"/>
        <v>17552</v>
      </c>
      <c r="N1083" s="18">
        <f t="shared" si="141"/>
        <v>20185</v>
      </c>
      <c r="O1083" s="18">
        <f t="shared" si="142"/>
        <v>21654</v>
      </c>
      <c r="P1083">
        <f t="shared" si="143"/>
        <v>18945</v>
      </c>
      <c r="Q1083">
        <f t="shared" si="144"/>
        <v>2404.8469112745342</v>
      </c>
      <c r="R1083" s="105">
        <f t="shared" si="145"/>
        <v>0.12693834316571836</v>
      </c>
      <c r="S1083">
        <f>+PROMEDIO!AI415</f>
        <v>18945</v>
      </c>
      <c r="T1083" t="b">
        <f t="shared" si="146"/>
        <v>1</v>
      </c>
    </row>
    <row r="1084" spans="1:20" x14ac:dyDescent="0.2">
      <c r="A1084">
        <v>413</v>
      </c>
      <c r="B1084">
        <v>11435</v>
      </c>
      <c r="C1084">
        <v>100000</v>
      </c>
      <c r="D1084">
        <v>12247</v>
      </c>
      <c r="E1084">
        <v>14084</v>
      </c>
      <c r="F1084">
        <v>15108</v>
      </c>
      <c r="G1084">
        <f t="shared" si="134"/>
        <v>30574.799999999999</v>
      </c>
      <c r="H1084">
        <f t="shared" si="135"/>
        <v>38837.053759264491</v>
      </c>
      <c r="I1084">
        <f t="shared" si="136"/>
        <v>69411.853759264486</v>
      </c>
      <c r="J1084">
        <f t="shared" si="137"/>
        <v>-8262.2537592644912</v>
      </c>
      <c r="K1084" s="18">
        <f t="shared" si="138"/>
        <v>11435</v>
      </c>
      <c r="L1084" s="18" t="str">
        <f t="shared" si="139"/>
        <v/>
      </c>
      <c r="M1084" s="18">
        <f t="shared" si="140"/>
        <v>12247</v>
      </c>
      <c r="N1084" s="18">
        <f t="shared" si="141"/>
        <v>14084</v>
      </c>
      <c r="O1084" s="18">
        <f t="shared" si="142"/>
        <v>15108</v>
      </c>
      <c r="P1084">
        <f t="shared" si="143"/>
        <v>13218.5</v>
      </c>
      <c r="Q1084">
        <f t="shared" si="144"/>
        <v>1677.6953438174246</v>
      </c>
      <c r="R1084" s="105">
        <f t="shared" si="145"/>
        <v>0.12692025145193664</v>
      </c>
      <c r="S1084">
        <f>+PROMEDIO!AI416</f>
        <v>13218.5</v>
      </c>
      <c r="T1084" t="b">
        <f t="shared" si="146"/>
        <v>1</v>
      </c>
    </row>
    <row r="1085" spans="1:20" x14ac:dyDescent="0.2">
      <c r="A1085">
        <v>414</v>
      </c>
      <c r="B1085">
        <v>14349</v>
      </c>
      <c r="C1085">
        <v>90000</v>
      </c>
      <c r="D1085">
        <v>15368</v>
      </c>
      <c r="E1085">
        <v>17674</v>
      </c>
      <c r="F1085">
        <v>18959</v>
      </c>
      <c r="G1085">
        <f t="shared" si="134"/>
        <v>31270</v>
      </c>
      <c r="H1085">
        <f t="shared" si="135"/>
        <v>32881.676820077169</v>
      </c>
      <c r="I1085">
        <f t="shared" si="136"/>
        <v>64151.676820077169</v>
      </c>
      <c r="J1085">
        <f t="shared" si="137"/>
        <v>-1611.6768200771694</v>
      </c>
      <c r="K1085" s="18">
        <f t="shared" si="138"/>
        <v>14349</v>
      </c>
      <c r="L1085" s="18" t="str">
        <f t="shared" si="139"/>
        <v/>
      </c>
      <c r="M1085" s="18">
        <f t="shared" si="140"/>
        <v>15368</v>
      </c>
      <c r="N1085" s="18">
        <f t="shared" si="141"/>
        <v>17674</v>
      </c>
      <c r="O1085" s="18">
        <f t="shared" si="142"/>
        <v>18959</v>
      </c>
      <c r="P1085">
        <f t="shared" si="143"/>
        <v>16587.5</v>
      </c>
      <c r="Q1085">
        <f t="shared" si="144"/>
        <v>2105.7506183464998</v>
      </c>
      <c r="R1085" s="105">
        <f t="shared" si="145"/>
        <v>0.12694804029217782</v>
      </c>
      <c r="S1085">
        <f>+PROMEDIO!AI417</f>
        <v>16587.5</v>
      </c>
      <c r="T1085" t="b">
        <f t="shared" si="146"/>
        <v>1</v>
      </c>
    </row>
    <row r="1086" spans="1:20" x14ac:dyDescent="0.2">
      <c r="A1086">
        <v>415</v>
      </c>
      <c r="B1086">
        <v>8559</v>
      </c>
      <c r="C1086">
        <v>90000</v>
      </c>
      <c r="D1086">
        <v>9167</v>
      </c>
      <c r="E1086">
        <v>10542</v>
      </c>
      <c r="F1086">
        <v>11309</v>
      </c>
      <c r="G1086">
        <f t="shared" si="134"/>
        <v>25915.4</v>
      </c>
      <c r="H1086">
        <f t="shared" si="135"/>
        <v>35840.890855278696</v>
      </c>
      <c r="I1086">
        <f t="shared" si="136"/>
        <v>61756.290855278698</v>
      </c>
      <c r="J1086">
        <f t="shared" si="137"/>
        <v>-9925.4908552786947</v>
      </c>
      <c r="K1086" s="18">
        <f t="shared" si="138"/>
        <v>8559</v>
      </c>
      <c r="L1086" s="18" t="str">
        <f t="shared" si="139"/>
        <v/>
      </c>
      <c r="M1086" s="18">
        <f t="shared" si="140"/>
        <v>9167</v>
      </c>
      <c r="N1086" s="18">
        <f t="shared" si="141"/>
        <v>10542</v>
      </c>
      <c r="O1086" s="18">
        <f t="shared" si="142"/>
        <v>11309</v>
      </c>
      <c r="P1086">
        <f t="shared" si="143"/>
        <v>9894.25</v>
      </c>
      <c r="Q1086">
        <f t="shared" si="144"/>
        <v>1256.0364578042045</v>
      </c>
      <c r="R1086" s="105">
        <f t="shared" si="145"/>
        <v>0.12694610079634175</v>
      </c>
      <c r="S1086">
        <f>+PROMEDIO!AI418</f>
        <v>9894.25</v>
      </c>
      <c r="T1086" t="b">
        <f t="shared" si="146"/>
        <v>1</v>
      </c>
    </row>
    <row r="1087" spans="1:20" x14ac:dyDescent="0.2">
      <c r="A1087">
        <v>416</v>
      </c>
      <c r="B1087">
        <v>4759</v>
      </c>
      <c r="C1087">
        <v>80000</v>
      </c>
      <c r="D1087">
        <v>5096</v>
      </c>
      <c r="E1087">
        <v>5861</v>
      </c>
      <c r="F1087">
        <v>6287</v>
      </c>
      <c r="G1087">
        <f t="shared" si="134"/>
        <v>20400.599999999999</v>
      </c>
      <c r="H1087">
        <f t="shared" si="135"/>
        <v>33322.562120881397</v>
      </c>
      <c r="I1087">
        <f t="shared" si="136"/>
        <v>53723.162120881396</v>
      </c>
      <c r="J1087">
        <f t="shared" si="137"/>
        <v>-12921.962120881399</v>
      </c>
      <c r="K1087" s="18">
        <f t="shared" si="138"/>
        <v>4759</v>
      </c>
      <c r="L1087" s="18" t="str">
        <f t="shared" si="139"/>
        <v/>
      </c>
      <c r="M1087" s="18">
        <f t="shared" si="140"/>
        <v>5096</v>
      </c>
      <c r="N1087" s="18">
        <f t="shared" si="141"/>
        <v>5861</v>
      </c>
      <c r="O1087" s="18">
        <f t="shared" si="142"/>
        <v>6287</v>
      </c>
      <c r="P1087">
        <f t="shared" si="143"/>
        <v>5500.75</v>
      </c>
      <c r="Q1087">
        <f t="shared" si="144"/>
        <v>698.0889986241009</v>
      </c>
      <c r="R1087" s="105">
        <f t="shared" si="145"/>
        <v>0.12690796684526673</v>
      </c>
      <c r="S1087">
        <f>+PROMEDIO!AI419</f>
        <v>5500.75</v>
      </c>
      <c r="T1087" t="b">
        <f t="shared" si="146"/>
        <v>1</v>
      </c>
    </row>
    <row r="1088" spans="1:20" x14ac:dyDescent="0.2">
      <c r="A1088">
        <v>417</v>
      </c>
      <c r="B1088">
        <v>9547</v>
      </c>
      <c r="C1088">
        <v>80000</v>
      </c>
      <c r="D1088">
        <v>10225</v>
      </c>
      <c r="E1088">
        <v>11759</v>
      </c>
      <c r="F1088">
        <v>12614</v>
      </c>
      <c r="G1088">
        <f t="shared" si="134"/>
        <v>24829</v>
      </c>
      <c r="H1088">
        <f t="shared" si="135"/>
        <v>30865.379902084471</v>
      </c>
      <c r="I1088">
        <f t="shared" si="136"/>
        <v>55694.379902084474</v>
      </c>
      <c r="J1088">
        <f t="shared" si="137"/>
        <v>-6036.3799020844708</v>
      </c>
      <c r="K1088" s="18">
        <f t="shared" si="138"/>
        <v>9547</v>
      </c>
      <c r="L1088" s="18" t="str">
        <f t="shared" si="139"/>
        <v/>
      </c>
      <c r="M1088" s="18">
        <f t="shared" si="140"/>
        <v>10225</v>
      </c>
      <c r="N1088" s="18">
        <f t="shared" si="141"/>
        <v>11759</v>
      </c>
      <c r="O1088" s="18">
        <f t="shared" si="142"/>
        <v>12614</v>
      </c>
      <c r="P1088">
        <f t="shared" si="143"/>
        <v>11036.25</v>
      </c>
      <c r="Q1088">
        <f t="shared" si="144"/>
        <v>1400.9109833723674</v>
      </c>
      <c r="R1088" s="105">
        <f t="shared" si="145"/>
        <v>0.12693722807768648</v>
      </c>
      <c r="S1088">
        <f>+PROMEDIO!AI420</f>
        <v>11036.25</v>
      </c>
      <c r="T1088" t="b">
        <f t="shared" si="146"/>
        <v>1</v>
      </c>
    </row>
    <row r="1089" spans="1:20" x14ac:dyDescent="0.2">
      <c r="A1089">
        <v>418</v>
      </c>
      <c r="B1089">
        <v>4444</v>
      </c>
      <c r="C1089">
        <v>70000</v>
      </c>
      <c r="D1089">
        <v>4760</v>
      </c>
      <c r="E1089">
        <v>5474</v>
      </c>
      <c r="F1089">
        <v>5872</v>
      </c>
      <c r="G1089">
        <f t="shared" si="134"/>
        <v>18110</v>
      </c>
      <c r="H1089">
        <f t="shared" si="135"/>
        <v>29012.890652260074</v>
      </c>
      <c r="I1089">
        <f t="shared" si="136"/>
        <v>47122.890652260074</v>
      </c>
      <c r="J1089">
        <f t="shared" si="137"/>
        <v>-10902.890652260074</v>
      </c>
      <c r="K1089" s="18">
        <f t="shared" si="138"/>
        <v>4444</v>
      </c>
      <c r="L1089" s="18" t="str">
        <f t="shared" si="139"/>
        <v/>
      </c>
      <c r="M1089" s="18">
        <f t="shared" si="140"/>
        <v>4760</v>
      </c>
      <c r="N1089" s="18">
        <f t="shared" si="141"/>
        <v>5474</v>
      </c>
      <c r="O1089" s="18">
        <f t="shared" si="142"/>
        <v>5872</v>
      </c>
      <c r="P1089">
        <f t="shared" si="143"/>
        <v>5137.5</v>
      </c>
      <c r="Q1089">
        <f t="shared" si="144"/>
        <v>652.21954381429975</v>
      </c>
      <c r="R1089" s="105">
        <f t="shared" si="145"/>
        <v>0.12695270925825786</v>
      </c>
      <c r="S1089">
        <f>+PROMEDIO!AI421</f>
        <v>5137.5</v>
      </c>
      <c r="T1089" t="b">
        <f t="shared" si="146"/>
        <v>1</v>
      </c>
    </row>
    <row r="1090" spans="1:20" x14ac:dyDescent="0.2">
      <c r="A1090">
        <v>419</v>
      </c>
      <c r="B1090">
        <v>10732</v>
      </c>
      <c r="C1090">
        <v>70000</v>
      </c>
      <c r="D1090">
        <v>11494</v>
      </c>
      <c r="E1090">
        <v>13218</v>
      </c>
      <c r="F1090">
        <v>14179</v>
      </c>
      <c r="G1090">
        <f t="shared" si="134"/>
        <v>23924.6</v>
      </c>
      <c r="H1090">
        <f t="shared" si="135"/>
        <v>25792.998076997563</v>
      </c>
      <c r="I1090">
        <f t="shared" si="136"/>
        <v>49717.598076997558</v>
      </c>
      <c r="J1090">
        <f t="shared" si="137"/>
        <v>-1868.3980769975642</v>
      </c>
      <c r="K1090" s="18">
        <f t="shared" si="138"/>
        <v>10732</v>
      </c>
      <c r="L1090" s="18" t="str">
        <f t="shared" si="139"/>
        <v/>
      </c>
      <c r="M1090" s="18">
        <f t="shared" si="140"/>
        <v>11494</v>
      </c>
      <c r="N1090" s="18">
        <f t="shared" si="141"/>
        <v>13218</v>
      </c>
      <c r="O1090" s="18">
        <f t="shared" si="142"/>
        <v>14179</v>
      </c>
      <c r="P1090">
        <f t="shared" si="143"/>
        <v>12405.75</v>
      </c>
      <c r="Q1090">
        <f t="shared" si="144"/>
        <v>1574.4726895059184</v>
      </c>
      <c r="R1090" s="105">
        <f t="shared" si="145"/>
        <v>0.12691475239352062</v>
      </c>
      <c r="S1090">
        <f>+PROMEDIO!AI422</f>
        <v>12405.75</v>
      </c>
      <c r="T1090" t="b">
        <f t="shared" si="146"/>
        <v>1</v>
      </c>
    </row>
    <row r="1091" spans="1:20" x14ac:dyDescent="0.2">
      <c r="A1091">
        <v>420</v>
      </c>
      <c r="B1091">
        <v>15050</v>
      </c>
      <c r="C1091">
        <v>95000</v>
      </c>
      <c r="D1091">
        <v>16119</v>
      </c>
      <c r="E1091">
        <v>18537</v>
      </c>
      <c r="F1091">
        <v>19885</v>
      </c>
      <c r="G1091">
        <f t="shared" si="134"/>
        <v>32918.199999999997</v>
      </c>
      <c r="H1091">
        <f t="shared" si="135"/>
        <v>34757.440925649287</v>
      </c>
      <c r="I1091">
        <f t="shared" si="136"/>
        <v>67675.640925649292</v>
      </c>
      <c r="J1091">
        <f t="shared" si="137"/>
        <v>-1839.2409256492901</v>
      </c>
      <c r="K1091" s="18">
        <f t="shared" si="138"/>
        <v>15050</v>
      </c>
      <c r="L1091" s="18" t="str">
        <f t="shared" si="139"/>
        <v/>
      </c>
      <c r="M1091" s="18">
        <f t="shared" si="140"/>
        <v>16119</v>
      </c>
      <c r="N1091" s="18">
        <f t="shared" si="141"/>
        <v>18537</v>
      </c>
      <c r="O1091" s="18">
        <f t="shared" si="142"/>
        <v>19885</v>
      </c>
      <c r="P1091">
        <f t="shared" si="143"/>
        <v>17397.75</v>
      </c>
      <c r="Q1091">
        <f t="shared" si="144"/>
        <v>2208.4258911420748</v>
      </c>
      <c r="R1091" s="105">
        <f t="shared" si="145"/>
        <v>0.12693744255102382</v>
      </c>
      <c r="S1091">
        <f>+PROMEDIO!AI423</f>
        <v>17397.75</v>
      </c>
      <c r="T1091" t="b">
        <f t="shared" si="146"/>
        <v>1</v>
      </c>
    </row>
    <row r="1092" spans="1:20" x14ac:dyDescent="0.2">
      <c r="A1092">
        <v>421</v>
      </c>
      <c r="B1092">
        <v>9003</v>
      </c>
      <c r="C1092">
        <v>95000</v>
      </c>
      <c r="D1092">
        <v>9643</v>
      </c>
      <c r="E1092">
        <v>11089</v>
      </c>
      <c r="F1092">
        <v>11896</v>
      </c>
      <c r="G1092">
        <f t="shared" si="134"/>
        <v>27326.2</v>
      </c>
      <c r="H1092">
        <f t="shared" si="135"/>
        <v>37848.104849516574</v>
      </c>
      <c r="I1092">
        <f t="shared" si="136"/>
        <v>65174.304849516571</v>
      </c>
      <c r="J1092">
        <f t="shared" si="137"/>
        <v>-10521.904849516573</v>
      </c>
      <c r="K1092" s="18">
        <f t="shared" si="138"/>
        <v>9003</v>
      </c>
      <c r="L1092" s="18" t="str">
        <f t="shared" si="139"/>
        <v/>
      </c>
      <c r="M1092" s="18">
        <f t="shared" si="140"/>
        <v>9643</v>
      </c>
      <c r="N1092" s="18">
        <f t="shared" si="141"/>
        <v>11089</v>
      </c>
      <c r="O1092" s="18">
        <f t="shared" si="142"/>
        <v>11896</v>
      </c>
      <c r="P1092">
        <f t="shared" si="143"/>
        <v>10407.75</v>
      </c>
      <c r="Q1092">
        <f t="shared" si="144"/>
        <v>1321.2563150274816</v>
      </c>
      <c r="R1092" s="105">
        <f t="shared" si="145"/>
        <v>0.12694927482188575</v>
      </c>
      <c r="S1092">
        <f>+PROMEDIO!AI424</f>
        <v>10407.75</v>
      </c>
      <c r="T1092" t="b">
        <f t="shared" si="146"/>
        <v>1</v>
      </c>
    </row>
    <row r="1093" spans="1:20" x14ac:dyDescent="0.2">
      <c r="A1093">
        <v>422</v>
      </c>
      <c r="B1093">
        <v>21945</v>
      </c>
      <c r="C1093">
        <v>150000</v>
      </c>
      <c r="D1093">
        <v>23503</v>
      </c>
      <c r="E1093">
        <v>27029</v>
      </c>
      <c r="F1093">
        <v>28995</v>
      </c>
      <c r="G1093">
        <f t="shared" si="134"/>
        <v>50294.400000000001</v>
      </c>
      <c r="H1093">
        <f t="shared" si="135"/>
        <v>55806.848914806149</v>
      </c>
      <c r="I1093">
        <f t="shared" si="136"/>
        <v>106101.24891480614</v>
      </c>
      <c r="J1093">
        <f t="shared" si="137"/>
        <v>-5512.4489148061475</v>
      </c>
      <c r="K1093" s="18">
        <f t="shared" si="138"/>
        <v>21945</v>
      </c>
      <c r="L1093" s="18" t="str">
        <f t="shared" si="139"/>
        <v/>
      </c>
      <c r="M1093" s="18">
        <f t="shared" si="140"/>
        <v>23503</v>
      </c>
      <c r="N1093" s="18">
        <f t="shared" si="141"/>
        <v>27029</v>
      </c>
      <c r="O1093" s="18">
        <f t="shared" si="142"/>
        <v>28995</v>
      </c>
      <c r="P1093">
        <f t="shared" si="143"/>
        <v>25368</v>
      </c>
      <c r="Q1093">
        <f t="shared" si="144"/>
        <v>3220.2072397078214</v>
      </c>
      <c r="R1093" s="105">
        <f t="shared" si="145"/>
        <v>0.12693973666460981</v>
      </c>
      <c r="S1093">
        <f>+PROMEDIO!AI425</f>
        <v>25368</v>
      </c>
      <c r="T1093" t="b">
        <f t="shared" si="146"/>
        <v>1</v>
      </c>
    </row>
    <row r="1094" spans="1:20" x14ac:dyDescent="0.2">
      <c r="A1094">
        <v>423</v>
      </c>
      <c r="B1094">
        <v>21266</v>
      </c>
      <c r="C1094">
        <v>150000</v>
      </c>
      <c r="D1094">
        <v>22776</v>
      </c>
      <c r="E1094">
        <v>26192</v>
      </c>
      <c r="F1094">
        <v>28097</v>
      </c>
      <c r="G1094">
        <f t="shared" si="134"/>
        <v>49666.2</v>
      </c>
      <c r="H1094">
        <f t="shared" si="135"/>
        <v>56153.348281291292</v>
      </c>
      <c r="I1094">
        <f t="shared" si="136"/>
        <v>105819.5482812913</v>
      </c>
      <c r="J1094">
        <f t="shared" si="137"/>
        <v>-6487.1482812912946</v>
      </c>
      <c r="K1094" s="18">
        <f t="shared" si="138"/>
        <v>21266</v>
      </c>
      <c r="L1094" s="18" t="str">
        <f t="shared" si="139"/>
        <v/>
      </c>
      <c r="M1094" s="18">
        <f t="shared" si="140"/>
        <v>22776</v>
      </c>
      <c r="N1094" s="18">
        <f t="shared" si="141"/>
        <v>26192</v>
      </c>
      <c r="O1094" s="18">
        <f t="shared" si="142"/>
        <v>28097</v>
      </c>
      <c r="P1094">
        <f t="shared" si="143"/>
        <v>24582.75</v>
      </c>
      <c r="Q1094">
        <f t="shared" si="144"/>
        <v>3120.0862568204743</v>
      </c>
      <c r="R1094" s="105">
        <f t="shared" si="145"/>
        <v>0.12692177469243573</v>
      </c>
      <c r="S1094">
        <f>+PROMEDIO!AI426</f>
        <v>24582.75</v>
      </c>
      <c r="T1094" t="b">
        <f t="shared" si="146"/>
        <v>1</v>
      </c>
    </row>
    <row r="1095" spans="1:20" x14ac:dyDescent="0.2">
      <c r="A1095">
        <v>424</v>
      </c>
      <c r="B1095">
        <v>23186</v>
      </c>
      <c r="C1095">
        <v>200000</v>
      </c>
      <c r="D1095">
        <v>24833</v>
      </c>
      <c r="E1095">
        <v>28558</v>
      </c>
      <c r="F1095">
        <v>30635</v>
      </c>
      <c r="G1095">
        <f t="shared" si="134"/>
        <v>61442.400000000001</v>
      </c>
      <c r="H1095">
        <f t="shared" si="135"/>
        <v>77512.077260901744</v>
      </c>
      <c r="I1095">
        <f t="shared" si="136"/>
        <v>138954.47726090174</v>
      </c>
      <c r="J1095">
        <f t="shared" si="137"/>
        <v>-16069.677260901743</v>
      </c>
      <c r="K1095" s="18">
        <f t="shared" si="138"/>
        <v>23186</v>
      </c>
      <c r="L1095" s="18" t="str">
        <f t="shared" si="139"/>
        <v/>
      </c>
      <c r="M1095" s="18">
        <f t="shared" si="140"/>
        <v>24833</v>
      </c>
      <c r="N1095" s="18">
        <f t="shared" si="141"/>
        <v>28558</v>
      </c>
      <c r="O1095" s="18">
        <f t="shared" si="142"/>
        <v>30635</v>
      </c>
      <c r="P1095">
        <f t="shared" si="143"/>
        <v>26803</v>
      </c>
      <c r="Q1095">
        <f t="shared" si="144"/>
        <v>3402.3441918771241</v>
      </c>
      <c r="R1095" s="105">
        <f t="shared" si="145"/>
        <v>0.12693893190602262</v>
      </c>
      <c r="S1095">
        <f>+PROMEDIO!AI427</f>
        <v>26803</v>
      </c>
      <c r="T1095" t="b">
        <f t="shared" si="146"/>
        <v>1</v>
      </c>
    </row>
    <row r="1096" spans="1:20" x14ac:dyDescent="0.2">
      <c r="A1096">
        <v>425</v>
      </c>
      <c r="B1096">
        <v>29969</v>
      </c>
      <c r="C1096">
        <v>200000</v>
      </c>
      <c r="D1096">
        <v>32098</v>
      </c>
      <c r="E1096">
        <v>36913</v>
      </c>
      <c r="F1096">
        <v>39598</v>
      </c>
      <c r="G1096">
        <f t="shared" si="134"/>
        <v>67715.600000000006</v>
      </c>
      <c r="H1096">
        <f t="shared" si="135"/>
        <v>74047.250659967118</v>
      </c>
      <c r="I1096">
        <f t="shared" si="136"/>
        <v>141762.85065996711</v>
      </c>
      <c r="J1096">
        <f t="shared" si="137"/>
        <v>-6331.650659967112</v>
      </c>
      <c r="K1096" s="18">
        <f t="shared" si="138"/>
        <v>29969</v>
      </c>
      <c r="L1096" s="18" t="str">
        <f t="shared" si="139"/>
        <v/>
      </c>
      <c r="M1096" s="18">
        <f t="shared" si="140"/>
        <v>32098</v>
      </c>
      <c r="N1096" s="18">
        <f t="shared" si="141"/>
        <v>36913</v>
      </c>
      <c r="O1096" s="18">
        <f t="shared" si="142"/>
        <v>39598</v>
      </c>
      <c r="P1096">
        <f t="shared" si="143"/>
        <v>34644.5</v>
      </c>
      <c r="Q1096">
        <f t="shared" si="144"/>
        <v>4398.0380853285023</v>
      </c>
      <c r="R1096" s="105">
        <f t="shared" si="145"/>
        <v>0.12694765649175199</v>
      </c>
      <c r="S1096">
        <f>+PROMEDIO!AI428</f>
        <v>34644.5</v>
      </c>
      <c r="T1096" t="b">
        <f t="shared" si="146"/>
        <v>1</v>
      </c>
    </row>
    <row r="1097" spans="1:20" x14ac:dyDescent="0.2">
      <c r="A1097">
        <v>426</v>
      </c>
      <c r="B1097">
        <v>36078</v>
      </c>
      <c r="C1097">
        <v>220000</v>
      </c>
      <c r="D1097">
        <v>38640</v>
      </c>
      <c r="E1097">
        <v>44436</v>
      </c>
      <c r="F1097">
        <v>47668</v>
      </c>
      <c r="G1097">
        <f t="shared" si="134"/>
        <v>77364.399999999994</v>
      </c>
      <c r="H1097">
        <f t="shared" si="135"/>
        <v>79867.415238005546</v>
      </c>
      <c r="I1097">
        <f t="shared" si="136"/>
        <v>157231.81523800554</v>
      </c>
      <c r="J1097">
        <f t="shared" si="137"/>
        <v>-2503.0152380055515</v>
      </c>
      <c r="K1097" s="18">
        <f t="shared" si="138"/>
        <v>36078</v>
      </c>
      <c r="L1097" s="18" t="str">
        <f t="shared" si="139"/>
        <v/>
      </c>
      <c r="M1097" s="18">
        <f t="shared" si="140"/>
        <v>38640</v>
      </c>
      <c r="N1097" s="18">
        <f t="shared" si="141"/>
        <v>44436</v>
      </c>
      <c r="O1097" s="18">
        <f t="shared" si="142"/>
        <v>47668</v>
      </c>
      <c r="P1097">
        <f t="shared" si="143"/>
        <v>41705.5</v>
      </c>
      <c r="Q1097">
        <f t="shared" si="144"/>
        <v>5293.8040197952168</v>
      </c>
      <c r="R1097" s="105">
        <f t="shared" si="145"/>
        <v>0.12693299492381621</v>
      </c>
      <c r="S1097">
        <f>+PROMEDIO!AI429</f>
        <v>41705.5</v>
      </c>
      <c r="T1097" t="b">
        <f t="shared" si="146"/>
        <v>1</v>
      </c>
    </row>
    <row r="1098" spans="1:20" x14ac:dyDescent="0.2">
      <c r="A1098">
        <v>427</v>
      </c>
      <c r="B1098">
        <v>42836</v>
      </c>
      <c r="C1098">
        <v>220000</v>
      </c>
      <c r="D1098">
        <v>45878</v>
      </c>
      <c r="E1098">
        <v>52759</v>
      </c>
      <c r="F1098">
        <v>56597</v>
      </c>
      <c r="G1098">
        <f t="shared" si="134"/>
        <v>83614</v>
      </c>
      <c r="H1098">
        <f t="shared" si="135"/>
        <v>76436.151934146968</v>
      </c>
      <c r="I1098">
        <f t="shared" si="136"/>
        <v>160050.15193414697</v>
      </c>
      <c r="J1098">
        <f t="shared" si="137"/>
        <v>7177.8480658530316</v>
      </c>
      <c r="K1098" s="18">
        <f t="shared" si="138"/>
        <v>42836</v>
      </c>
      <c r="L1098" s="18" t="str">
        <f t="shared" si="139"/>
        <v/>
      </c>
      <c r="M1098" s="18">
        <f t="shared" si="140"/>
        <v>45878</v>
      </c>
      <c r="N1098" s="18">
        <f t="shared" si="141"/>
        <v>52759</v>
      </c>
      <c r="O1098" s="18">
        <f t="shared" si="142"/>
        <v>56597</v>
      </c>
      <c r="P1098">
        <f t="shared" si="143"/>
        <v>49517.5</v>
      </c>
      <c r="Q1098">
        <f t="shared" si="144"/>
        <v>6285.301504303513</v>
      </c>
      <c r="R1098" s="105">
        <f t="shared" si="145"/>
        <v>0.12693091340038395</v>
      </c>
      <c r="S1098">
        <f>+PROMEDIO!AI430</f>
        <v>49517.5</v>
      </c>
      <c r="T1098" t="b">
        <f t="shared" si="146"/>
        <v>1</v>
      </c>
    </row>
    <row r="1099" spans="1:20" x14ac:dyDescent="0.2">
      <c r="A1099">
        <v>428</v>
      </c>
      <c r="B1099">
        <v>9819</v>
      </c>
      <c r="C1099">
        <v>90000</v>
      </c>
      <c r="D1099">
        <v>10517</v>
      </c>
      <c r="E1099">
        <v>12094</v>
      </c>
      <c r="F1099">
        <v>12974</v>
      </c>
      <c r="G1099">
        <f t="shared" si="134"/>
        <v>27080.799999999999</v>
      </c>
      <c r="H1099">
        <f t="shared" si="135"/>
        <v>35195.03132119646</v>
      </c>
      <c r="I1099">
        <f t="shared" si="136"/>
        <v>62275.831321196456</v>
      </c>
      <c r="J1099">
        <f t="shared" si="137"/>
        <v>-8114.2313211964611</v>
      </c>
      <c r="K1099" s="18">
        <f t="shared" si="138"/>
        <v>9819</v>
      </c>
      <c r="L1099" s="18" t="str">
        <f t="shared" si="139"/>
        <v/>
      </c>
      <c r="M1099" s="18">
        <f t="shared" si="140"/>
        <v>10517</v>
      </c>
      <c r="N1099" s="18">
        <f t="shared" si="141"/>
        <v>12094</v>
      </c>
      <c r="O1099" s="18">
        <f t="shared" si="142"/>
        <v>12974</v>
      </c>
      <c r="P1099">
        <f t="shared" si="143"/>
        <v>11351</v>
      </c>
      <c r="Q1099">
        <f t="shared" si="144"/>
        <v>1440.9207704334985</v>
      </c>
      <c r="R1099" s="105">
        <f t="shared" si="145"/>
        <v>0.12694218751065972</v>
      </c>
      <c r="S1099">
        <f>+PROMEDIO!AI431</f>
        <v>11351</v>
      </c>
      <c r="T1099" t="b">
        <f t="shared" si="146"/>
        <v>1</v>
      </c>
    </row>
    <row r="1100" spans="1:20" x14ac:dyDescent="0.2">
      <c r="A1100">
        <v>429</v>
      </c>
      <c r="B1100">
        <v>4975</v>
      </c>
      <c r="C1100">
        <v>90000</v>
      </c>
      <c r="D1100">
        <v>5328</v>
      </c>
      <c r="E1100">
        <v>6128</v>
      </c>
      <c r="F1100">
        <v>6573</v>
      </c>
      <c r="G1100">
        <f t="shared" si="134"/>
        <v>22600.799999999999</v>
      </c>
      <c r="H1100">
        <f t="shared" si="135"/>
        <v>37682.602480455091</v>
      </c>
      <c r="I1100">
        <f t="shared" si="136"/>
        <v>60283.402480455086</v>
      </c>
      <c r="J1100">
        <f t="shared" si="137"/>
        <v>-15081.802480455091</v>
      </c>
      <c r="K1100" s="18">
        <f t="shared" si="138"/>
        <v>4975</v>
      </c>
      <c r="L1100" s="18" t="str">
        <f t="shared" si="139"/>
        <v/>
      </c>
      <c r="M1100" s="18">
        <f t="shared" si="140"/>
        <v>5328</v>
      </c>
      <c r="N1100" s="18">
        <f t="shared" si="141"/>
        <v>6128</v>
      </c>
      <c r="O1100" s="18">
        <f t="shared" si="142"/>
        <v>6573</v>
      </c>
      <c r="P1100">
        <f t="shared" si="143"/>
        <v>5751</v>
      </c>
      <c r="Q1100">
        <f t="shared" si="144"/>
        <v>730.04976999288658</v>
      </c>
      <c r="R1100" s="105">
        <f t="shared" si="145"/>
        <v>0.12694310032914041</v>
      </c>
      <c r="S1100">
        <f>+PROMEDIO!AI432</f>
        <v>5751</v>
      </c>
      <c r="T1100" t="b">
        <f t="shared" si="146"/>
        <v>1</v>
      </c>
    </row>
    <row r="1101" spans="1:20" x14ac:dyDescent="0.2">
      <c r="A1101">
        <v>430</v>
      </c>
      <c r="B1101">
        <v>39088</v>
      </c>
      <c r="C1101">
        <v>300000</v>
      </c>
      <c r="D1101">
        <v>41864</v>
      </c>
      <c r="E1101">
        <v>48144</v>
      </c>
      <c r="F1101">
        <v>51645</v>
      </c>
      <c r="G1101">
        <f t="shared" si="134"/>
        <v>96148.2</v>
      </c>
      <c r="H1101">
        <f t="shared" si="135"/>
        <v>114064.82278160959</v>
      </c>
      <c r="I1101">
        <f t="shared" si="136"/>
        <v>210213.02278160959</v>
      </c>
      <c r="J1101">
        <f t="shared" si="137"/>
        <v>-17916.622781609592</v>
      </c>
      <c r="K1101" s="18">
        <f t="shared" si="138"/>
        <v>39088</v>
      </c>
      <c r="L1101" s="18" t="str">
        <f t="shared" si="139"/>
        <v/>
      </c>
      <c r="M1101" s="18">
        <f t="shared" si="140"/>
        <v>41864</v>
      </c>
      <c r="N1101" s="18">
        <f t="shared" si="141"/>
        <v>48144</v>
      </c>
      <c r="O1101" s="18">
        <f t="shared" si="142"/>
        <v>51645</v>
      </c>
      <c r="P1101">
        <f t="shared" si="143"/>
        <v>45185.25</v>
      </c>
      <c r="Q1101">
        <f t="shared" si="144"/>
        <v>5735.553758502022</v>
      </c>
      <c r="R1101" s="105">
        <f t="shared" si="145"/>
        <v>0.12693420438089911</v>
      </c>
      <c r="S1101">
        <f>+PROMEDIO!AI433</f>
        <v>45185.25</v>
      </c>
      <c r="T1101" t="b">
        <f t="shared" si="146"/>
        <v>1</v>
      </c>
    </row>
    <row r="1102" spans="1:20" x14ac:dyDescent="0.2">
      <c r="A1102">
        <v>431</v>
      </c>
      <c r="B1102">
        <v>1059832</v>
      </c>
      <c r="C1102">
        <v>450000</v>
      </c>
      <c r="D1102">
        <v>1134020</v>
      </c>
      <c r="E1102">
        <v>1304123</v>
      </c>
      <c r="F1102">
        <v>186000</v>
      </c>
      <c r="G1102">
        <f t="shared" si="134"/>
        <v>826795</v>
      </c>
      <c r="H1102">
        <f t="shared" si="135"/>
        <v>481956.47304191277</v>
      </c>
      <c r="I1102">
        <f t="shared" si="136"/>
        <v>1308751.4730419128</v>
      </c>
      <c r="J1102">
        <f t="shared" si="137"/>
        <v>344838.52695808723</v>
      </c>
      <c r="K1102" s="18">
        <f t="shared" si="138"/>
        <v>1059832</v>
      </c>
      <c r="L1102" s="18">
        <f t="shared" si="139"/>
        <v>450000</v>
      </c>
      <c r="M1102" s="18">
        <f t="shared" si="140"/>
        <v>1134020</v>
      </c>
      <c r="N1102" s="18">
        <f t="shared" si="141"/>
        <v>1304123</v>
      </c>
      <c r="O1102" s="18" t="str">
        <f t="shared" si="142"/>
        <v/>
      </c>
      <c r="P1102">
        <f t="shared" si="143"/>
        <v>986993.75</v>
      </c>
      <c r="Q1102">
        <f t="shared" si="144"/>
        <v>372314.99996497139</v>
      </c>
      <c r="R1102" s="105">
        <f t="shared" si="145"/>
        <v>0.37722123363493576</v>
      </c>
      <c r="S1102">
        <f>+PROMEDIO!AI434</f>
        <v>986993.75</v>
      </c>
      <c r="T1102" t="b">
        <f t="shared" si="146"/>
        <v>1</v>
      </c>
    </row>
    <row r="1103" spans="1:20" x14ac:dyDescent="0.2">
      <c r="A1103">
        <v>432</v>
      </c>
      <c r="B1103">
        <v>51765</v>
      </c>
      <c r="C1103">
        <v>300000</v>
      </c>
      <c r="D1103">
        <v>55441</v>
      </c>
      <c r="E1103">
        <v>63757</v>
      </c>
      <c r="G1103">
        <f t="shared" si="134"/>
        <v>117740.75</v>
      </c>
      <c r="H1103">
        <f t="shared" si="135"/>
        <v>121609.6732895181</v>
      </c>
      <c r="I1103">
        <f t="shared" si="136"/>
        <v>239350.4232895181</v>
      </c>
      <c r="J1103">
        <f t="shared" si="137"/>
        <v>-3868.9232895181049</v>
      </c>
      <c r="K1103" s="18">
        <f t="shared" si="138"/>
        <v>51765</v>
      </c>
      <c r="L1103" s="18" t="str">
        <f t="shared" si="139"/>
        <v/>
      </c>
      <c r="M1103" s="18">
        <f t="shared" si="140"/>
        <v>55441</v>
      </c>
      <c r="N1103" s="18">
        <f t="shared" si="141"/>
        <v>63757</v>
      </c>
      <c r="O1103" s="18" t="str">
        <f t="shared" si="142"/>
        <v/>
      </c>
      <c r="P1103">
        <f t="shared" si="143"/>
        <v>56987.666666666664</v>
      </c>
      <c r="Q1103">
        <f t="shared" si="144"/>
        <v>6143.7894929215581</v>
      </c>
      <c r="R1103" s="105">
        <f t="shared" si="145"/>
        <v>0.10780910769444076</v>
      </c>
      <c r="S1103">
        <f>+PROMEDIO!AI435</f>
        <v>56987.666666666664</v>
      </c>
      <c r="T1103" t="b">
        <f t="shared" si="146"/>
        <v>1</v>
      </c>
    </row>
    <row r="1104" spans="1:20" x14ac:dyDescent="0.2">
      <c r="A1104">
        <v>433</v>
      </c>
      <c r="B1104">
        <v>1678067</v>
      </c>
      <c r="C1104">
        <v>450000</v>
      </c>
      <c r="D1104">
        <v>1795532</v>
      </c>
      <c r="E1104">
        <v>2064862</v>
      </c>
      <c r="F1104">
        <v>230000</v>
      </c>
      <c r="G1104">
        <f t="shared" si="134"/>
        <v>1243692.2</v>
      </c>
      <c r="H1104">
        <f t="shared" si="135"/>
        <v>840393.90419802547</v>
      </c>
      <c r="I1104">
        <f t="shared" si="136"/>
        <v>2084086.1041980255</v>
      </c>
      <c r="J1104">
        <f t="shared" si="137"/>
        <v>403298.29580197448</v>
      </c>
      <c r="K1104" s="18">
        <f t="shared" si="138"/>
        <v>1678067</v>
      </c>
      <c r="L1104" s="18">
        <f t="shared" si="139"/>
        <v>450000</v>
      </c>
      <c r="M1104" s="18">
        <f t="shared" si="140"/>
        <v>1795532</v>
      </c>
      <c r="N1104" s="18">
        <f t="shared" si="141"/>
        <v>2064862</v>
      </c>
      <c r="O1104" s="18" t="str">
        <f t="shared" si="142"/>
        <v/>
      </c>
      <c r="P1104">
        <f t="shared" si="143"/>
        <v>1497115.25</v>
      </c>
      <c r="Q1104">
        <f t="shared" si="144"/>
        <v>716608.40338982677</v>
      </c>
      <c r="R1104" s="105">
        <f t="shared" si="145"/>
        <v>0.47865947754511667</v>
      </c>
      <c r="S1104">
        <f>+PROMEDIO!AI436</f>
        <v>1497115.25</v>
      </c>
      <c r="T1104" t="b">
        <f t="shared" si="146"/>
        <v>1</v>
      </c>
    </row>
    <row r="1105" spans="1:20" x14ac:dyDescent="0.2">
      <c r="A1105">
        <v>434</v>
      </c>
      <c r="B1105">
        <v>529879</v>
      </c>
      <c r="C1105">
        <v>400000</v>
      </c>
      <c r="D1105">
        <v>567510</v>
      </c>
      <c r="E1105">
        <v>652637</v>
      </c>
      <c r="F1105">
        <v>500106</v>
      </c>
      <c r="G1105">
        <f t="shared" si="134"/>
        <v>530026.4</v>
      </c>
      <c r="H1105">
        <f t="shared" si="135"/>
        <v>92520.938523666031</v>
      </c>
      <c r="I1105">
        <f t="shared" si="136"/>
        <v>622547.33852366603</v>
      </c>
      <c r="J1105">
        <f t="shared" si="137"/>
        <v>437505.46147633402</v>
      </c>
      <c r="K1105" s="18">
        <f t="shared" si="138"/>
        <v>529879</v>
      </c>
      <c r="L1105" s="18" t="str">
        <f t="shared" si="139"/>
        <v/>
      </c>
      <c r="M1105" s="18">
        <f t="shared" si="140"/>
        <v>567510</v>
      </c>
      <c r="N1105" s="18" t="str">
        <f t="shared" si="141"/>
        <v/>
      </c>
      <c r="O1105" s="18">
        <f t="shared" si="142"/>
        <v>500106</v>
      </c>
      <c r="P1105">
        <f t="shared" si="143"/>
        <v>532498.33333333337</v>
      </c>
      <c r="Q1105">
        <f t="shared" si="144"/>
        <v>33778.25460756274</v>
      </c>
      <c r="R1105" s="105">
        <f t="shared" si="145"/>
        <v>6.3433540526066257E-2</v>
      </c>
      <c r="S1105">
        <f>+PROMEDIO!AI437</f>
        <v>532498.33333333337</v>
      </c>
      <c r="T1105" t="b">
        <f t="shared" si="146"/>
        <v>1</v>
      </c>
    </row>
    <row r="1106" spans="1:20" x14ac:dyDescent="0.2">
      <c r="A1106">
        <v>435</v>
      </c>
      <c r="B1106">
        <v>11886</v>
      </c>
      <c r="C1106">
        <v>50000</v>
      </c>
      <c r="D1106">
        <v>12730</v>
      </c>
      <c r="E1106">
        <v>14640</v>
      </c>
      <c r="F1106">
        <v>15705</v>
      </c>
      <c r="G1106">
        <f t="shared" si="134"/>
        <v>20992.2</v>
      </c>
      <c r="H1106">
        <f t="shared" si="135"/>
        <v>16286.069329337883</v>
      </c>
      <c r="I1106">
        <f t="shared" si="136"/>
        <v>37278.269329337883</v>
      </c>
      <c r="J1106">
        <f t="shared" si="137"/>
        <v>4706.1306706621181</v>
      </c>
      <c r="K1106" s="18">
        <f t="shared" si="138"/>
        <v>11886</v>
      </c>
      <c r="L1106" s="18" t="str">
        <f t="shared" si="139"/>
        <v/>
      </c>
      <c r="M1106" s="18">
        <f t="shared" si="140"/>
        <v>12730</v>
      </c>
      <c r="N1106" s="18">
        <f t="shared" si="141"/>
        <v>14640</v>
      </c>
      <c r="O1106" s="18">
        <f t="shared" si="142"/>
        <v>15705</v>
      </c>
      <c r="P1106">
        <f t="shared" si="143"/>
        <v>13740.25</v>
      </c>
      <c r="Q1106">
        <f t="shared" si="144"/>
        <v>1744.385350202185</v>
      </c>
      <c r="R1106" s="105">
        <f t="shared" si="145"/>
        <v>0.12695441132455268</v>
      </c>
      <c r="S1106">
        <f>+PROMEDIO!AI438</f>
        <v>13740.25</v>
      </c>
      <c r="T1106" t="b">
        <f t="shared" si="146"/>
        <v>1</v>
      </c>
    </row>
    <row r="1107" spans="1:20" x14ac:dyDescent="0.2">
      <c r="A1107">
        <v>436</v>
      </c>
      <c r="B1107">
        <v>2581607</v>
      </c>
      <c r="C1107">
        <v>1500000</v>
      </c>
      <c r="D1107">
        <v>2764947</v>
      </c>
      <c r="E1107">
        <v>3179690</v>
      </c>
      <c r="F1107">
        <v>3159000</v>
      </c>
      <c r="G1107">
        <f t="shared" si="134"/>
        <v>2637048.7999999998</v>
      </c>
      <c r="H1107">
        <f t="shared" si="135"/>
        <v>685420.35340563103</v>
      </c>
      <c r="I1107">
        <f t="shared" si="136"/>
        <v>3322469.153405631</v>
      </c>
      <c r="J1107">
        <f t="shared" si="137"/>
        <v>1951628.4465943687</v>
      </c>
      <c r="K1107" s="18">
        <f t="shared" si="138"/>
        <v>2581607</v>
      </c>
      <c r="L1107" s="18" t="str">
        <f t="shared" si="139"/>
        <v/>
      </c>
      <c r="M1107" s="18">
        <f t="shared" si="140"/>
        <v>2764947</v>
      </c>
      <c r="N1107" s="18">
        <f t="shared" si="141"/>
        <v>3179690</v>
      </c>
      <c r="O1107" s="18">
        <f t="shared" si="142"/>
        <v>3159000</v>
      </c>
      <c r="P1107">
        <f t="shared" si="143"/>
        <v>2921311</v>
      </c>
      <c r="Q1107">
        <f t="shared" si="144"/>
        <v>296144.26466054231</v>
      </c>
      <c r="R1107" s="105">
        <f t="shared" si="145"/>
        <v>0.10137375468087523</v>
      </c>
      <c r="S1107">
        <f>+PROMEDIO!AI439</f>
        <v>2921311</v>
      </c>
      <c r="T1107" t="b">
        <f t="shared" si="146"/>
        <v>1</v>
      </c>
    </row>
    <row r="1108" spans="1:20" x14ac:dyDescent="0.2">
      <c r="A1108">
        <v>437</v>
      </c>
      <c r="B1108">
        <v>4093996</v>
      </c>
      <c r="C1108">
        <v>1500000</v>
      </c>
      <c r="D1108">
        <v>4384743</v>
      </c>
      <c r="E1108">
        <v>5042455</v>
      </c>
      <c r="F1108">
        <v>5409216</v>
      </c>
      <c r="G1108">
        <f t="shared" si="134"/>
        <v>4086082</v>
      </c>
      <c r="H1108">
        <f t="shared" si="135"/>
        <v>1536425.5621511573</v>
      </c>
      <c r="I1108">
        <f t="shared" si="136"/>
        <v>5622507.5621511573</v>
      </c>
      <c r="J1108">
        <f t="shared" si="137"/>
        <v>2549656.4378488427</v>
      </c>
      <c r="K1108" s="18">
        <f t="shared" si="138"/>
        <v>4093996</v>
      </c>
      <c r="L1108" s="18" t="str">
        <f t="shared" si="139"/>
        <v/>
      </c>
      <c r="M1108" s="18">
        <f t="shared" si="140"/>
        <v>4384743</v>
      </c>
      <c r="N1108" s="18">
        <f t="shared" si="141"/>
        <v>5042455</v>
      </c>
      <c r="O1108" s="18">
        <f t="shared" si="142"/>
        <v>5409216</v>
      </c>
      <c r="P1108">
        <f t="shared" si="143"/>
        <v>4732602.5</v>
      </c>
      <c r="Q1108">
        <f t="shared" si="144"/>
        <v>600732.57880718715</v>
      </c>
      <c r="R1108" s="105">
        <f t="shared" si="145"/>
        <v>0.12693493248317117</v>
      </c>
      <c r="S1108">
        <f>+PROMEDIO!AI440</f>
        <v>4732602.5</v>
      </c>
      <c r="T1108" t="b">
        <f t="shared" si="146"/>
        <v>1</v>
      </c>
    </row>
    <row r="1109" spans="1:20" x14ac:dyDescent="0.2">
      <c r="A1109">
        <v>438</v>
      </c>
      <c r="B1109">
        <v>1566048</v>
      </c>
      <c r="C1109">
        <v>1500000</v>
      </c>
      <c r="D1109">
        <v>1677266</v>
      </c>
      <c r="E1109">
        <v>1928856</v>
      </c>
      <c r="F1109">
        <v>1890000</v>
      </c>
      <c r="G1109">
        <f t="shared" si="134"/>
        <v>1712434</v>
      </c>
      <c r="H1109">
        <f t="shared" si="135"/>
        <v>191155.70879259662</v>
      </c>
      <c r="I1109">
        <f t="shared" si="136"/>
        <v>1903589.7087925966</v>
      </c>
      <c r="J1109">
        <f t="shared" si="137"/>
        <v>1521278.2912074034</v>
      </c>
      <c r="K1109" s="18">
        <f t="shared" si="138"/>
        <v>1566048</v>
      </c>
      <c r="L1109" s="18" t="str">
        <f t="shared" si="139"/>
        <v/>
      </c>
      <c r="M1109" s="18">
        <f t="shared" si="140"/>
        <v>1677266</v>
      </c>
      <c r="N1109" s="18" t="str">
        <f t="shared" si="141"/>
        <v/>
      </c>
      <c r="O1109" s="18">
        <f t="shared" si="142"/>
        <v>1890000</v>
      </c>
      <c r="P1109">
        <f t="shared" si="143"/>
        <v>1711104.6666666667</v>
      </c>
      <c r="Q1109">
        <f t="shared" si="144"/>
        <v>164605.63810918911</v>
      </c>
      <c r="R1109" s="105">
        <f t="shared" si="145"/>
        <v>9.6198462499579668E-2</v>
      </c>
      <c r="S1109">
        <f>+PROMEDIO!AI441</f>
        <v>1711104.6666666667</v>
      </c>
      <c r="T1109" t="b">
        <f t="shared" si="146"/>
        <v>1</v>
      </c>
    </row>
    <row r="1110" spans="1:20" x14ac:dyDescent="0.2">
      <c r="A1110">
        <v>439</v>
      </c>
      <c r="B1110">
        <v>13149</v>
      </c>
      <c r="C1110">
        <v>150000</v>
      </c>
      <c r="D1110">
        <v>14083</v>
      </c>
      <c r="E1110">
        <v>16195</v>
      </c>
      <c r="F1110">
        <v>17373</v>
      </c>
      <c r="G1110">
        <f t="shared" si="134"/>
        <v>42160</v>
      </c>
      <c r="H1110">
        <f t="shared" si="135"/>
        <v>60307.541493581048</v>
      </c>
      <c r="I1110">
        <f t="shared" si="136"/>
        <v>102467.54149358105</v>
      </c>
      <c r="J1110">
        <f t="shared" si="137"/>
        <v>-18147.541493581048</v>
      </c>
      <c r="K1110" s="18">
        <f t="shared" si="138"/>
        <v>13149</v>
      </c>
      <c r="L1110" s="18" t="str">
        <f t="shared" si="139"/>
        <v/>
      </c>
      <c r="M1110" s="18">
        <f t="shared" si="140"/>
        <v>14083</v>
      </c>
      <c r="N1110" s="18">
        <f t="shared" si="141"/>
        <v>16195</v>
      </c>
      <c r="O1110" s="18">
        <f t="shared" si="142"/>
        <v>17373</v>
      </c>
      <c r="P1110">
        <f t="shared" si="143"/>
        <v>15200</v>
      </c>
      <c r="Q1110">
        <f t="shared" si="144"/>
        <v>1929.2696372807336</v>
      </c>
      <c r="R1110" s="105">
        <f t="shared" si="145"/>
        <v>0.12692563403162721</v>
      </c>
      <c r="S1110">
        <f>+PROMEDIO!AI442</f>
        <v>15200</v>
      </c>
      <c r="T1110" t="b">
        <f t="shared" si="146"/>
        <v>1</v>
      </c>
    </row>
    <row r="1111" spans="1:20" x14ac:dyDescent="0.2">
      <c r="A1111">
        <v>440</v>
      </c>
      <c r="B1111">
        <v>41213</v>
      </c>
      <c r="C1111">
        <v>200000</v>
      </c>
      <c r="D1111">
        <v>44141</v>
      </c>
      <c r="E1111">
        <v>50762</v>
      </c>
      <c r="F1111">
        <v>54454</v>
      </c>
      <c r="G1111">
        <f t="shared" si="134"/>
        <v>78114</v>
      </c>
      <c r="H1111">
        <f t="shared" si="135"/>
        <v>68337.348920630509</v>
      </c>
      <c r="I1111">
        <f t="shared" si="136"/>
        <v>146451.34892063052</v>
      </c>
      <c r="J1111">
        <f t="shared" si="137"/>
        <v>9776.6510793694906</v>
      </c>
      <c r="K1111" s="18">
        <f t="shared" si="138"/>
        <v>41213</v>
      </c>
      <c r="L1111" s="18" t="str">
        <f t="shared" si="139"/>
        <v/>
      </c>
      <c r="M1111" s="18">
        <f t="shared" si="140"/>
        <v>44141</v>
      </c>
      <c r="N1111" s="18">
        <f t="shared" si="141"/>
        <v>50762</v>
      </c>
      <c r="O1111" s="18">
        <f t="shared" si="142"/>
        <v>54454</v>
      </c>
      <c r="P1111">
        <f t="shared" si="143"/>
        <v>47642.5</v>
      </c>
      <c r="Q1111">
        <f t="shared" si="144"/>
        <v>6047.7760375199077</v>
      </c>
      <c r="R1111" s="105">
        <f t="shared" si="145"/>
        <v>0.1269407784545292</v>
      </c>
      <c r="S1111">
        <f>+PROMEDIO!AI443</f>
        <v>47642.5</v>
      </c>
      <c r="T1111" t="b">
        <f t="shared" si="146"/>
        <v>1</v>
      </c>
    </row>
    <row r="1112" spans="1:20" x14ac:dyDescent="0.2">
      <c r="A1112">
        <v>441</v>
      </c>
      <c r="B1112">
        <v>2472941</v>
      </c>
      <c r="C1112">
        <v>2500000</v>
      </c>
      <c r="D1112">
        <v>2486124</v>
      </c>
      <c r="E1112">
        <v>2859043</v>
      </c>
      <c r="F1112">
        <v>3066994</v>
      </c>
      <c r="G1112">
        <f t="shared" si="134"/>
        <v>2677020.4</v>
      </c>
      <c r="H1112">
        <f t="shared" si="135"/>
        <v>271402.69649600022</v>
      </c>
      <c r="I1112">
        <f t="shared" si="136"/>
        <v>2948423.096496</v>
      </c>
      <c r="J1112">
        <f t="shared" si="137"/>
        <v>2405617.7035039999</v>
      </c>
      <c r="K1112" s="18">
        <f t="shared" si="138"/>
        <v>2472941</v>
      </c>
      <c r="L1112" s="18">
        <f t="shared" si="139"/>
        <v>2500000</v>
      </c>
      <c r="M1112" s="18">
        <f t="shared" si="140"/>
        <v>2486124</v>
      </c>
      <c r="N1112" s="18">
        <f t="shared" si="141"/>
        <v>2859043</v>
      </c>
      <c r="O1112" s="18" t="str">
        <f t="shared" si="142"/>
        <v/>
      </c>
      <c r="P1112">
        <f t="shared" si="143"/>
        <v>2579527</v>
      </c>
      <c r="Q1112">
        <f t="shared" si="144"/>
        <v>186671.22059028453</v>
      </c>
      <c r="R1112" s="105">
        <f t="shared" si="145"/>
        <v>7.2366453458438132E-2</v>
      </c>
      <c r="S1112">
        <f>+PROMEDIO!AI444</f>
        <v>2579527</v>
      </c>
      <c r="T1112" t="b">
        <f t="shared" si="146"/>
        <v>1</v>
      </c>
    </row>
    <row r="1113" spans="1:20" x14ac:dyDescent="0.2">
      <c r="A1113">
        <v>442</v>
      </c>
      <c r="B1113">
        <v>4404009</v>
      </c>
      <c r="C1113">
        <v>2800000</v>
      </c>
      <c r="D1113">
        <v>4716773</v>
      </c>
      <c r="E1113">
        <v>5424289</v>
      </c>
      <c r="F1113">
        <v>2818823</v>
      </c>
      <c r="G1113">
        <f t="shared" si="134"/>
        <v>4032778.8</v>
      </c>
      <c r="H1113">
        <f t="shared" si="135"/>
        <v>1176370.7767762677</v>
      </c>
      <c r="I1113">
        <f t="shared" si="136"/>
        <v>5209149.576776268</v>
      </c>
      <c r="J1113">
        <f t="shared" si="137"/>
        <v>2856408.0232237321</v>
      </c>
      <c r="K1113" s="18">
        <f t="shared" si="138"/>
        <v>4404009</v>
      </c>
      <c r="L1113" s="18" t="str">
        <f t="shared" si="139"/>
        <v/>
      </c>
      <c r="M1113" s="18">
        <f t="shared" si="140"/>
        <v>4716773</v>
      </c>
      <c r="N1113" s="18" t="str">
        <f t="shared" si="141"/>
        <v/>
      </c>
      <c r="O1113" s="18" t="str">
        <f t="shared" si="142"/>
        <v/>
      </c>
      <c r="P1113">
        <f t="shared" si="143"/>
        <v>4560391</v>
      </c>
      <c r="Q1113">
        <f t="shared" si="144"/>
        <v>221157.54531102936</v>
      </c>
      <c r="R1113" s="105">
        <f t="shared" si="145"/>
        <v>4.8495303431444661E-2</v>
      </c>
      <c r="S1113">
        <f>+PROMEDIO!AI445</f>
        <v>4560391</v>
      </c>
      <c r="T1113" t="b">
        <f t="shared" si="146"/>
        <v>1</v>
      </c>
    </row>
    <row r="1114" spans="1:20" x14ac:dyDescent="0.2">
      <c r="A1114">
        <v>443</v>
      </c>
      <c r="B1114">
        <v>2865388</v>
      </c>
      <c r="C1114">
        <v>2800000</v>
      </c>
      <c r="D1114">
        <v>3068882</v>
      </c>
      <c r="E1114">
        <v>3529215</v>
      </c>
      <c r="F1114">
        <v>3785911</v>
      </c>
      <c r="G1114">
        <f t="shared" si="134"/>
        <v>3209879.2</v>
      </c>
      <c r="H1114">
        <f t="shared" si="135"/>
        <v>430216.03400233609</v>
      </c>
      <c r="I1114">
        <f t="shared" si="136"/>
        <v>3640095.2340023364</v>
      </c>
      <c r="J1114">
        <f t="shared" si="137"/>
        <v>2779663.165997664</v>
      </c>
      <c r="K1114" s="18">
        <f t="shared" si="138"/>
        <v>2865388</v>
      </c>
      <c r="L1114" s="18">
        <f t="shared" si="139"/>
        <v>2800000</v>
      </c>
      <c r="M1114" s="18">
        <f t="shared" si="140"/>
        <v>3068882</v>
      </c>
      <c r="N1114" s="18">
        <f t="shared" si="141"/>
        <v>3529215</v>
      </c>
      <c r="O1114" s="18" t="str">
        <f t="shared" si="142"/>
        <v/>
      </c>
      <c r="P1114">
        <f t="shared" si="143"/>
        <v>3065871.25</v>
      </c>
      <c r="Q1114">
        <f t="shared" si="144"/>
        <v>329432.61849567457</v>
      </c>
      <c r="R1114" s="105">
        <f t="shared" si="145"/>
        <v>0.10745155019007226</v>
      </c>
      <c r="S1114">
        <f>+PROMEDIO!AI446</f>
        <v>3065871.25</v>
      </c>
      <c r="T1114" t="b">
        <f t="shared" si="146"/>
        <v>1</v>
      </c>
    </row>
    <row r="1115" spans="1:20" x14ac:dyDescent="0.2">
      <c r="A1115">
        <v>444</v>
      </c>
      <c r="B1115">
        <v>3468460</v>
      </c>
      <c r="C1115">
        <v>3500000</v>
      </c>
      <c r="D1115">
        <v>3714783</v>
      </c>
      <c r="E1115">
        <v>4272000</v>
      </c>
      <c r="F1115">
        <v>4582723</v>
      </c>
      <c r="G1115">
        <f t="shared" si="134"/>
        <v>3907593.2</v>
      </c>
      <c r="H1115">
        <f t="shared" si="135"/>
        <v>496169.96079639811</v>
      </c>
      <c r="I1115">
        <f t="shared" si="136"/>
        <v>4403763.1607963983</v>
      </c>
      <c r="J1115">
        <f t="shared" si="137"/>
        <v>3411423.2392036021</v>
      </c>
      <c r="K1115" s="18">
        <f t="shared" si="138"/>
        <v>3468460</v>
      </c>
      <c r="L1115" s="18">
        <f t="shared" si="139"/>
        <v>3500000</v>
      </c>
      <c r="M1115" s="18">
        <f t="shared" si="140"/>
        <v>3714783</v>
      </c>
      <c r="N1115" s="18">
        <f t="shared" si="141"/>
        <v>4272000</v>
      </c>
      <c r="O1115" s="18" t="str">
        <f t="shared" si="142"/>
        <v/>
      </c>
      <c r="P1115">
        <f t="shared" si="143"/>
        <v>3738810.75</v>
      </c>
      <c r="Q1115">
        <f t="shared" si="144"/>
        <v>371926.61078352091</v>
      </c>
      <c r="R1115" s="105">
        <f t="shared" si="145"/>
        <v>9.9477249760106454E-2</v>
      </c>
      <c r="S1115">
        <f>+PROMEDIO!AI447</f>
        <v>3738810.75</v>
      </c>
      <c r="T1115" t="b">
        <f t="shared" si="146"/>
        <v>1</v>
      </c>
    </row>
    <row r="1116" spans="1:20" x14ac:dyDescent="0.2">
      <c r="A1116">
        <v>445</v>
      </c>
      <c r="B1116">
        <v>7511147</v>
      </c>
      <c r="C1116">
        <v>3900000</v>
      </c>
      <c r="D1116">
        <v>8044575</v>
      </c>
      <c r="E1116">
        <v>9251261</v>
      </c>
      <c r="F1116">
        <v>6924148</v>
      </c>
      <c r="G1116">
        <f t="shared" si="134"/>
        <v>7126226.2000000002</v>
      </c>
      <c r="H1116">
        <f t="shared" si="135"/>
        <v>1997290.1976444742</v>
      </c>
      <c r="I1116">
        <f t="shared" si="136"/>
        <v>9123516.3976444751</v>
      </c>
      <c r="J1116">
        <f t="shared" si="137"/>
        <v>5128936.0023555262</v>
      </c>
      <c r="K1116" s="18">
        <f t="shared" si="138"/>
        <v>7511147</v>
      </c>
      <c r="L1116" s="18" t="str">
        <f t="shared" si="139"/>
        <v/>
      </c>
      <c r="M1116" s="18">
        <f t="shared" si="140"/>
        <v>8044575</v>
      </c>
      <c r="N1116" s="18" t="str">
        <f t="shared" si="141"/>
        <v/>
      </c>
      <c r="O1116" s="18">
        <f t="shared" si="142"/>
        <v>6924148</v>
      </c>
      <c r="P1116">
        <f t="shared" si="143"/>
        <v>7493290</v>
      </c>
      <c r="Q1116">
        <f t="shared" si="144"/>
        <v>560426.90863216051</v>
      </c>
      <c r="R1116" s="105">
        <f t="shared" si="145"/>
        <v>7.4790500385299455E-2</v>
      </c>
      <c r="S1116">
        <f>+PROMEDIO!AI448</f>
        <v>7493290</v>
      </c>
      <c r="T1116" t="b">
        <f t="shared" si="146"/>
        <v>1</v>
      </c>
    </row>
    <row r="1117" spans="1:20" x14ac:dyDescent="0.2">
      <c r="A1117">
        <v>446</v>
      </c>
      <c r="B1117">
        <v>5160586</v>
      </c>
      <c r="C1117">
        <v>3900000</v>
      </c>
      <c r="D1117">
        <v>5527081</v>
      </c>
      <c r="E1117">
        <v>6356143</v>
      </c>
      <c r="F1117">
        <v>7218454</v>
      </c>
      <c r="G1117">
        <f t="shared" si="134"/>
        <v>5632452.7999999998</v>
      </c>
      <c r="H1117">
        <f t="shared" si="135"/>
        <v>1252425.7971415725</v>
      </c>
      <c r="I1117">
        <f t="shared" si="136"/>
        <v>6884878.5971415723</v>
      </c>
      <c r="J1117">
        <f t="shared" si="137"/>
        <v>4380027.0028584274</v>
      </c>
      <c r="K1117" s="18">
        <f t="shared" si="138"/>
        <v>5160586</v>
      </c>
      <c r="L1117" s="18" t="str">
        <f t="shared" si="139"/>
        <v/>
      </c>
      <c r="M1117" s="18">
        <f t="shared" si="140"/>
        <v>5527081</v>
      </c>
      <c r="N1117" s="18">
        <f t="shared" si="141"/>
        <v>6356143</v>
      </c>
      <c r="O1117" s="18" t="str">
        <f t="shared" si="142"/>
        <v/>
      </c>
      <c r="P1117">
        <f t="shared" si="143"/>
        <v>5681270</v>
      </c>
      <c r="Q1117">
        <f t="shared" si="144"/>
        <v>612511.07814716303</v>
      </c>
      <c r="R1117" s="105">
        <f t="shared" si="145"/>
        <v>0.10781235148957241</v>
      </c>
      <c r="S1117">
        <f>+PROMEDIO!AI449</f>
        <v>5681270</v>
      </c>
      <c r="T1117" t="b">
        <f t="shared" si="146"/>
        <v>1</v>
      </c>
    </row>
    <row r="1118" spans="1:20" x14ac:dyDescent="0.2">
      <c r="A1118">
        <v>447</v>
      </c>
      <c r="B1118">
        <v>4907532</v>
      </c>
      <c r="C1118">
        <v>4500000</v>
      </c>
      <c r="D1118">
        <v>5256056</v>
      </c>
      <c r="E1118">
        <v>6044464</v>
      </c>
      <c r="F1118">
        <v>6984106</v>
      </c>
      <c r="G1118">
        <f t="shared" si="134"/>
        <v>5538431.5999999996</v>
      </c>
      <c r="H1118">
        <f t="shared" si="135"/>
        <v>987693.49158774805</v>
      </c>
      <c r="I1118">
        <f t="shared" si="136"/>
        <v>6526125.0915877474</v>
      </c>
      <c r="J1118">
        <f t="shared" si="137"/>
        <v>4550738.1084122518</v>
      </c>
      <c r="K1118" s="18">
        <f t="shared" si="138"/>
        <v>4907532</v>
      </c>
      <c r="L1118" s="18" t="str">
        <f t="shared" si="139"/>
        <v/>
      </c>
      <c r="M1118" s="18">
        <f t="shared" si="140"/>
        <v>5256056</v>
      </c>
      <c r="N1118" s="18">
        <f t="shared" si="141"/>
        <v>6044464</v>
      </c>
      <c r="O1118" s="18" t="str">
        <f t="shared" si="142"/>
        <v/>
      </c>
      <c r="P1118">
        <f t="shared" si="143"/>
        <v>5402684</v>
      </c>
      <c r="Q1118">
        <f t="shared" si="144"/>
        <v>582476.11190846271</v>
      </c>
      <c r="R1118" s="105">
        <f t="shared" si="145"/>
        <v>0.10781235991378779</v>
      </c>
      <c r="S1118">
        <f>+PROMEDIO!AI450</f>
        <v>5402684</v>
      </c>
      <c r="T1118" t="b">
        <f t="shared" si="146"/>
        <v>1</v>
      </c>
    </row>
    <row r="1119" spans="1:20" x14ac:dyDescent="0.2">
      <c r="A1119">
        <v>448</v>
      </c>
      <c r="B1119">
        <v>8887330</v>
      </c>
      <c r="C1119">
        <v>6000000</v>
      </c>
      <c r="D1119">
        <v>9518492</v>
      </c>
      <c r="E1119">
        <v>10946265</v>
      </c>
      <c r="F1119">
        <v>7742438</v>
      </c>
      <c r="G1119">
        <f t="shared" si="134"/>
        <v>8618905</v>
      </c>
      <c r="H1119">
        <f t="shared" si="135"/>
        <v>1865795.4819532069</v>
      </c>
      <c r="I1119">
        <f t="shared" si="136"/>
        <v>10484700.481953207</v>
      </c>
      <c r="J1119">
        <f t="shared" si="137"/>
        <v>6753109.5180467926</v>
      </c>
      <c r="K1119" s="18">
        <f t="shared" si="138"/>
        <v>8887330</v>
      </c>
      <c r="L1119" s="18" t="str">
        <f t="shared" si="139"/>
        <v/>
      </c>
      <c r="M1119" s="18">
        <f t="shared" si="140"/>
        <v>9518492</v>
      </c>
      <c r="N1119" s="18" t="str">
        <f t="shared" si="141"/>
        <v/>
      </c>
      <c r="O1119" s="18">
        <f t="shared" si="142"/>
        <v>7742438</v>
      </c>
      <c r="P1119">
        <f t="shared" si="143"/>
        <v>8716086.666666666</v>
      </c>
      <c r="Q1119">
        <f t="shared" si="144"/>
        <v>900325.03138440696</v>
      </c>
      <c r="R1119" s="105">
        <f t="shared" si="145"/>
        <v>0.10329463964918588</v>
      </c>
      <c r="S1119">
        <f>+PROMEDIO!AI451</f>
        <v>8716086.666666666</v>
      </c>
      <c r="T1119" t="b">
        <f t="shared" si="146"/>
        <v>1</v>
      </c>
    </row>
    <row r="1120" spans="1:20" x14ac:dyDescent="0.2">
      <c r="A1120">
        <v>449</v>
      </c>
      <c r="B1120">
        <v>9452050</v>
      </c>
      <c r="C1120">
        <v>5900000</v>
      </c>
      <c r="D1120">
        <v>10123317</v>
      </c>
      <c r="E1120">
        <v>11641814</v>
      </c>
      <c r="F1120">
        <v>8188578</v>
      </c>
      <c r="G1120">
        <f t="shared" si="134"/>
        <v>9061151.8000000007</v>
      </c>
      <c r="H1120">
        <f t="shared" si="135"/>
        <v>2161890.3443776243</v>
      </c>
      <c r="I1120">
        <f t="shared" si="136"/>
        <v>11223042.144377625</v>
      </c>
      <c r="J1120">
        <f t="shared" si="137"/>
        <v>6899261.4556223769</v>
      </c>
      <c r="K1120" s="18">
        <f t="shared" si="138"/>
        <v>9452050</v>
      </c>
      <c r="L1120" s="18" t="str">
        <f t="shared" si="139"/>
        <v/>
      </c>
      <c r="M1120" s="18">
        <f t="shared" si="140"/>
        <v>10123317</v>
      </c>
      <c r="N1120" s="18" t="str">
        <f t="shared" si="141"/>
        <v/>
      </c>
      <c r="O1120" s="18">
        <f t="shared" si="142"/>
        <v>8188578</v>
      </c>
      <c r="P1120">
        <f t="shared" si="143"/>
        <v>9254648.333333334</v>
      </c>
      <c r="Q1120">
        <f t="shared" si="144"/>
        <v>982359.05504674476</v>
      </c>
      <c r="R1120" s="105">
        <f t="shared" si="145"/>
        <v>0.10614763734549373</v>
      </c>
      <c r="S1120">
        <f>+PROMEDIO!AI452</f>
        <v>9254648.333333334</v>
      </c>
      <c r="T1120" t="b">
        <f t="shared" si="146"/>
        <v>1</v>
      </c>
    </row>
    <row r="1121" spans="1:20" x14ac:dyDescent="0.2">
      <c r="A1121">
        <v>450</v>
      </c>
      <c r="B1121">
        <v>6707950</v>
      </c>
      <c r="C1121">
        <v>6500000</v>
      </c>
      <c r="D1121">
        <v>7184336</v>
      </c>
      <c r="E1121">
        <v>8261986</v>
      </c>
      <c r="F1121">
        <v>8862919</v>
      </c>
      <c r="G1121">
        <f t="shared" si="134"/>
        <v>7503438.2000000002</v>
      </c>
      <c r="H1121">
        <f t="shared" si="135"/>
        <v>1020428.6748784567</v>
      </c>
      <c r="I1121">
        <f t="shared" si="136"/>
        <v>8523866.8748784568</v>
      </c>
      <c r="J1121">
        <f t="shared" si="137"/>
        <v>6483009.5251215436</v>
      </c>
      <c r="K1121" s="18">
        <f t="shared" si="138"/>
        <v>6707950</v>
      </c>
      <c r="L1121" s="18">
        <f t="shared" si="139"/>
        <v>6500000</v>
      </c>
      <c r="M1121" s="18">
        <f t="shared" si="140"/>
        <v>7184336</v>
      </c>
      <c r="N1121" s="18">
        <f t="shared" si="141"/>
        <v>8261986</v>
      </c>
      <c r="O1121" s="18" t="str">
        <f t="shared" si="142"/>
        <v/>
      </c>
      <c r="P1121">
        <f t="shared" si="143"/>
        <v>7163568</v>
      </c>
      <c r="Q1121">
        <f t="shared" si="144"/>
        <v>786312.84382574691</v>
      </c>
      <c r="R1121" s="105">
        <f t="shared" si="145"/>
        <v>0.10976553078378637</v>
      </c>
      <c r="S1121">
        <f>+PROMEDIO!AI453</f>
        <v>7163568</v>
      </c>
      <c r="T1121" t="b">
        <f t="shared" si="146"/>
        <v>1</v>
      </c>
    </row>
    <row r="1122" spans="1:20" x14ac:dyDescent="0.2">
      <c r="A1122">
        <v>451</v>
      </c>
      <c r="B1122">
        <v>8798785</v>
      </c>
      <c r="C1122">
        <v>7500000</v>
      </c>
      <c r="D1122">
        <v>9423657</v>
      </c>
      <c r="E1122">
        <v>10837206</v>
      </c>
      <c r="F1122">
        <v>9625446</v>
      </c>
      <c r="G1122">
        <f t="shared" si="134"/>
        <v>9237018.8000000007</v>
      </c>
      <c r="H1122">
        <f t="shared" si="135"/>
        <v>1220204.0564449469</v>
      </c>
      <c r="I1122">
        <f t="shared" si="136"/>
        <v>10457222.856444947</v>
      </c>
      <c r="J1122">
        <f t="shared" si="137"/>
        <v>8016814.7435550541</v>
      </c>
      <c r="K1122" s="18">
        <f t="shared" si="138"/>
        <v>8798785</v>
      </c>
      <c r="L1122" s="18" t="str">
        <f t="shared" si="139"/>
        <v/>
      </c>
      <c r="M1122" s="18">
        <f t="shared" si="140"/>
        <v>9423657</v>
      </c>
      <c r="N1122" s="18" t="str">
        <f t="shared" si="141"/>
        <v/>
      </c>
      <c r="O1122" s="18">
        <f t="shared" si="142"/>
        <v>9625446</v>
      </c>
      <c r="P1122">
        <f t="shared" si="143"/>
        <v>9282629.333333334</v>
      </c>
      <c r="Q1122">
        <f t="shared" si="144"/>
        <v>430997.33677174081</v>
      </c>
      <c r="R1122" s="105">
        <f t="shared" si="145"/>
        <v>4.6430523216526236E-2</v>
      </c>
      <c r="S1122">
        <f>+PROMEDIO!AI454</f>
        <v>9282629.333333334</v>
      </c>
      <c r="T1122" t="b">
        <f t="shared" si="146"/>
        <v>1</v>
      </c>
    </row>
    <row r="1123" spans="1:20" x14ac:dyDescent="0.2">
      <c r="A1123">
        <v>452</v>
      </c>
      <c r="B1123">
        <v>3881102</v>
      </c>
      <c r="C1123">
        <v>8000000</v>
      </c>
      <c r="D1123">
        <v>4156731</v>
      </c>
      <c r="E1123">
        <v>4780240</v>
      </c>
      <c r="F1123">
        <v>5127929</v>
      </c>
      <c r="G1123">
        <f t="shared" si="134"/>
        <v>5189200.4000000004</v>
      </c>
      <c r="H1123">
        <f t="shared" si="135"/>
        <v>1646869.1258419112</v>
      </c>
      <c r="I1123">
        <f t="shared" si="136"/>
        <v>6836069.5258419113</v>
      </c>
      <c r="J1123">
        <f t="shared" si="137"/>
        <v>3542331.2741580894</v>
      </c>
      <c r="K1123" s="18">
        <f t="shared" si="138"/>
        <v>3881102</v>
      </c>
      <c r="L1123" s="18" t="str">
        <f t="shared" si="139"/>
        <v/>
      </c>
      <c r="M1123" s="18">
        <f t="shared" si="140"/>
        <v>4156731</v>
      </c>
      <c r="N1123" s="18">
        <f t="shared" si="141"/>
        <v>4780240</v>
      </c>
      <c r="O1123" s="18">
        <f t="shared" si="142"/>
        <v>5127929</v>
      </c>
      <c r="P1123">
        <f t="shared" si="143"/>
        <v>4486500.5</v>
      </c>
      <c r="Q1123">
        <f t="shared" si="144"/>
        <v>569493.5414924972</v>
      </c>
      <c r="R1123" s="105">
        <f t="shared" si="145"/>
        <v>0.12693491096066906</v>
      </c>
      <c r="S1123">
        <f>+PROMEDIO!AI455</f>
        <v>4486500.5</v>
      </c>
      <c r="T1123" t="b">
        <f t="shared" si="146"/>
        <v>1</v>
      </c>
    </row>
    <row r="1124" spans="1:20" x14ac:dyDescent="0.2">
      <c r="A1124">
        <v>453</v>
      </c>
      <c r="B1124">
        <v>5184011</v>
      </c>
      <c r="C1124">
        <v>10000000</v>
      </c>
      <c r="D1124">
        <v>5552169</v>
      </c>
      <c r="E1124">
        <v>6384994</v>
      </c>
      <c r="F1124">
        <v>6849405</v>
      </c>
      <c r="G1124">
        <f t="shared" si="134"/>
        <v>6794115.7999999998</v>
      </c>
      <c r="H1124">
        <f t="shared" si="135"/>
        <v>1909384.7417227633</v>
      </c>
      <c r="I1124">
        <f t="shared" si="136"/>
        <v>8703500.5417227633</v>
      </c>
      <c r="J1124">
        <f t="shared" si="137"/>
        <v>4884731.0582772363</v>
      </c>
      <c r="K1124" s="18">
        <f t="shared" si="138"/>
        <v>5184011</v>
      </c>
      <c r="L1124" s="18" t="str">
        <f t="shared" si="139"/>
        <v/>
      </c>
      <c r="M1124" s="18">
        <f t="shared" si="140"/>
        <v>5552169</v>
      </c>
      <c r="N1124" s="18">
        <f t="shared" si="141"/>
        <v>6384994</v>
      </c>
      <c r="O1124" s="18">
        <f t="shared" si="142"/>
        <v>6849405</v>
      </c>
      <c r="P1124">
        <f t="shared" si="143"/>
        <v>5992644.75</v>
      </c>
      <c r="Q1124">
        <f t="shared" si="144"/>
        <v>760675.90293824649</v>
      </c>
      <c r="R1124" s="105">
        <f t="shared" si="145"/>
        <v>0.12693492350572699</v>
      </c>
      <c r="S1124">
        <f>+PROMEDIO!AI456</f>
        <v>5992644.75</v>
      </c>
      <c r="T1124" t="b">
        <f t="shared" si="146"/>
        <v>1</v>
      </c>
    </row>
    <row r="1125" spans="1:20" x14ac:dyDescent="0.2">
      <c r="A1125">
        <v>454</v>
      </c>
      <c r="B1125">
        <v>8935602</v>
      </c>
      <c r="C1125">
        <v>12000000</v>
      </c>
      <c r="D1125">
        <v>9570191</v>
      </c>
      <c r="E1125">
        <v>11005720</v>
      </c>
      <c r="F1125">
        <v>8806218</v>
      </c>
      <c r="G1125">
        <f t="shared" ref="G1125:G1188" si="147">+AVERAGE(B1125:F1125)</f>
        <v>10063546.199999999</v>
      </c>
      <c r="H1125">
        <f t="shared" ref="H1125:H1188" si="148">+STDEV(B1125:F1125)</f>
        <v>1390510.3796031885</v>
      </c>
      <c r="I1125">
        <f t="shared" ref="I1125:I1188" si="149">+G1125+H1125</f>
        <v>11454056.579603188</v>
      </c>
      <c r="J1125">
        <f t="shared" ref="J1125:J1188" si="150">+G1125-H1125</f>
        <v>8673035.8203968108</v>
      </c>
      <c r="K1125" s="18">
        <f t="shared" ref="K1125:K1188" si="151">+IF(((IF(AND(B1125&lt;=$I1125,B1125&gt;=$J1125),B1125,""))&lt;=0),"",(IF(AND(B1125&lt;=$I1125,B1125&gt;=$J1125),B1125,"")))</f>
        <v>8935602</v>
      </c>
      <c r="L1125" s="18" t="str">
        <f t="shared" ref="L1125:L1188" si="152">+IF(((IF(AND(C1125&lt;=$I1125,C1125&gt;=$J1125),C1125,""))&lt;=0),"",(IF(AND(C1125&lt;=$I1125,C1125&gt;=$J1125),C1125,"")))</f>
        <v/>
      </c>
      <c r="M1125" s="18">
        <f t="shared" ref="M1125:M1188" si="153">+IF(((IF(AND(D1125&lt;=$I1125,D1125&gt;=$J1125),D1125,""))&lt;=0),"",(IF(AND(D1125&lt;=$I1125,D1125&gt;=$J1125),D1125,"")))</f>
        <v>9570191</v>
      </c>
      <c r="N1125" s="18">
        <f t="shared" ref="N1125:N1188" si="154">+IF(((IF(AND(E1125&lt;=$I1125,E1125&gt;=$J1125),E1125,""))&lt;=0),"",(IF(AND(E1125&lt;=$I1125,E1125&gt;=$J1125),E1125,"")))</f>
        <v>11005720</v>
      </c>
      <c r="O1125" s="18">
        <f t="shared" ref="O1125:O1188" si="155">+IF(((IF(AND(F1125&lt;=$I1125,F1125&gt;=$J1125),F1125,""))&lt;=0),"",(IF(AND(F1125&lt;=$I1125,F1125&gt;=$J1125),F1125,"")))</f>
        <v>8806218</v>
      </c>
      <c r="P1125">
        <f t="shared" ref="P1125:P1188" si="156">+AVERAGE(K1125:O1125)</f>
        <v>9579432.75</v>
      </c>
      <c r="Q1125">
        <f t="shared" ref="Q1125:Q1188" si="157">+STDEV(K1125:O1125)</f>
        <v>1007763.1688908444</v>
      </c>
      <c r="R1125" s="105">
        <f t="shared" ref="R1125:R1188" si="158">+Q1125/P1125</f>
        <v>0.10520071440460234</v>
      </c>
      <c r="S1125">
        <f>+PROMEDIO!AI457</f>
        <v>9579432.75</v>
      </c>
      <c r="T1125" t="b">
        <f t="shared" ref="T1125:T1188" si="159">+P1125=S1125</f>
        <v>1</v>
      </c>
    </row>
    <row r="1126" spans="1:20" x14ac:dyDescent="0.2">
      <c r="A1126">
        <v>455</v>
      </c>
      <c r="B1126">
        <v>4338</v>
      </c>
      <c r="C1126">
        <v>5000</v>
      </c>
      <c r="D1126">
        <v>4646</v>
      </c>
      <c r="E1126">
        <v>5343</v>
      </c>
      <c r="F1126">
        <v>5731</v>
      </c>
      <c r="G1126">
        <f t="shared" si="147"/>
        <v>5011.6000000000004</v>
      </c>
      <c r="H1126">
        <f t="shared" si="148"/>
        <v>551.11187611954074</v>
      </c>
      <c r="I1126">
        <f t="shared" si="149"/>
        <v>5562.7118761195416</v>
      </c>
      <c r="J1126">
        <f t="shared" si="150"/>
        <v>4460.4881238804592</v>
      </c>
      <c r="K1126" s="18" t="str">
        <f t="shared" si="151"/>
        <v/>
      </c>
      <c r="L1126" s="18">
        <f t="shared" si="152"/>
        <v>5000</v>
      </c>
      <c r="M1126" s="18">
        <f t="shared" si="153"/>
        <v>4646</v>
      </c>
      <c r="N1126" s="18">
        <f t="shared" si="154"/>
        <v>5343</v>
      </c>
      <c r="O1126" s="18" t="str">
        <f t="shared" si="155"/>
        <v/>
      </c>
      <c r="P1126">
        <f t="shared" si="156"/>
        <v>4996.333333333333</v>
      </c>
      <c r="Q1126">
        <f t="shared" si="157"/>
        <v>348.51446646205858</v>
      </c>
      <c r="R1126" s="105">
        <f t="shared" si="158"/>
        <v>6.9754046259668814E-2</v>
      </c>
      <c r="S1126">
        <f>+PROMEDIO!AI458</f>
        <v>4996.333333333333</v>
      </c>
      <c r="T1126" t="b">
        <f t="shared" si="159"/>
        <v>1</v>
      </c>
    </row>
    <row r="1127" spans="1:20" x14ac:dyDescent="0.2">
      <c r="A1127">
        <v>456</v>
      </c>
      <c r="B1127">
        <v>12245</v>
      </c>
      <c r="C1127">
        <v>20000</v>
      </c>
      <c r="D1127">
        <v>13115</v>
      </c>
      <c r="E1127">
        <v>15082</v>
      </c>
      <c r="F1127">
        <v>16179</v>
      </c>
      <c r="G1127">
        <f t="shared" si="147"/>
        <v>15324.2</v>
      </c>
      <c r="H1127">
        <f t="shared" si="148"/>
        <v>3041.9766106924603</v>
      </c>
      <c r="I1127">
        <f t="shared" si="149"/>
        <v>18366.176610692462</v>
      </c>
      <c r="J1127">
        <f t="shared" si="150"/>
        <v>12282.223389307541</v>
      </c>
      <c r="K1127" s="18" t="str">
        <f t="shared" si="151"/>
        <v/>
      </c>
      <c r="L1127" s="18" t="str">
        <f t="shared" si="152"/>
        <v/>
      </c>
      <c r="M1127" s="18">
        <f t="shared" si="153"/>
        <v>13115</v>
      </c>
      <c r="N1127" s="18">
        <f t="shared" si="154"/>
        <v>15082</v>
      </c>
      <c r="O1127" s="18">
        <f t="shared" si="155"/>
        <v>16179</v>
      </c>
      <c r="P1127">
        <f t="shared" si="156"/>
        <v>14792</v>
      </c>
      <c r="Q1127">
        <f t="shared" si="157"/>
        <v>1552.4493550515585</v>
      </c>
      <c r="R1127" s="105">
        <f t="shared" si="158"/>
        <v>0.10495195748050017</v>
      </c>
      <c r="S1127">
        <f>+PROMEDIO!AI459</f>
        <v>14792</v>
      </c>
      <c r="T1127" t="b">
        <f t="shared" si="159"/>
        <v>1</v>
      </c>
    </row>
    <row r="1128" spans="1:20" x14ac:dyDescent="0.2">
      <c r="A1128">
        <v>457</v>
      </c>
      <c r="B1128">
        <v>624</v>
      </c>
      <c r="C1128">
        <v>3000</v>
      </c>
      <c r="D1128">
        <v>669</v>
      </c>
      <c r="E1128">
        <v>769</v>
      </c>
      <c r="F1128">
        <v>825</v>
      </c>
      <c r="G1128">
        <f t="shared" si="147"/>
        <v>1177.4000000000001</v>
      </c>
      <c r="H1128">
        <f t="shared" si="148"/>
        <v>1021.9551360015762</v>
      </c>
      <c r="I1128">
        <f t="shared" si="149"/>
        <v>2199.3551360015763</v>
      </c>
      <c r="J1128">
        <f t="shared" si="150"/>
        <v>155.4448639984239</v>
      </c>
      <c r="K1128" s="18">
        <f t="shared" si="151"/>
        <v>624</v>
      </c>
      <c r="L1128" s="18" t="str">
        <f t="shared" si="152"/>
        <v/>
      </c>
      <c r="M1128" s="18">
        <f t="shared" si="153"/>
        <v>669</v>
      </c>
      <c r="N1128" s="18">
        <f t="shared" si="154"/>
        <v>769</v>
      </c>
      <c r="O1128" s="18">
        <f t="shared" si="155"/>
        <v>825</v>
      </c>
      <c r="P1128">
        <f t="shared" si="156"/>
        <v>721.75</v>
      </c>
      <c r="Q1128">
        <f t="shared" si="157"/>
        <v>91.70741518546906</v>
      </c>
      <c r="R1128" s="105">
        <f t="shared" si="158"/>
        <v>0.12706257732659379</v>
      </c>
      <c r="S1128">
        <f>+PROMEDIO!AI460</f>
        <v>721.75</v>
      </c>
      <c r="T1128" t="b">
        <f t="shared" si="159"/>
        <v>1</v>
      </c>
    </row>
    <row r="1129" spans="1:20" x14ac:dyDescent="0.2">
      <c r="A1129">
        <v>458</v>
      </c>
      <c r="B1129">
        <v>2022</v>
      </c>
      <c r="C1129">
        <v>15000</v>
      </c>
      <c r="D1129">
        <v>2165</v>
      </c>
      <c r="E1129">
        <v>2490</v>
      </c>
      <c r="F1129">
        <v>2671</v>
      </c>
      <c r="G1129">
        <f t="shared" si="147"/>
        <v>4869.6000000000004</v>
      </c>
      <c r="H1129">
        <f t="shared" si="148"/>
        <v>5668.8850138276748</v>
      </c>
      <c r="I1129">
        <f t="shared" si="149"/>
        <v>10538.485013827674</v>
      </c>
      <c r="J1129">
        <f t="shared" si="150"/>
        <v>-799.28501382767445</v>
      </c>
      <c r="K1129" s="18">
        <f t="shared" si="151"/>
        <v>2022</v>
      </c>
      <c r="L1129" s="18" t="str">
        <f t="shared" si="152"/>
        <v/>
      </c>
      <c r="M1129" s="18">
        <f t="shared" si="153"/>
        <v>2165</v>
      </c>
      <c r="N1129" s="18">
        <f t="shared" si="154"/>
        <v>2490</v>
      </c>
      <c r="O1129" s="18">
        <f t="shared" si="155"/>
        <v>2671</v>
      </c>
      <c r="P1129">
        <f t="shared" si="156"/>
        <v>2337</v>
      </c>
      <c r="Q1129">
        <f t="shared" si="157"/>
        <v>296.52093799033258</v>
      </c>
      <c r="R1129" s="105">
        <f t="shared" si="158"/>
        <v>0.12688101753972297</v>
      </c>
      <c r="S1129">
        <f>+PROMEDIO!AI461</f>
        <v>2337</v>
      </c>
      <c r="T1129" t="b">
        <f t="shared" si="159"/>
        <v>1</v>
      </c>
    </row>
    <row r="1130" spans="1:20" x14ac:dyDescent="0.2">
      <c r="A1130">
        <v>459</v>
      </c>
      <c r="B1130">
        <v>13159</v>
      </c>
      <c r="C1130">
        <v>150000</v>
      </c>
      <c r="D1130">
        <v>14093</v>
      </c>
      <c r="E1130">
        <v>16207</v>
      </c>
      <c r="F1130">
        <v>17386</v>
      </c>
      <c r="G1130">
        <f t="shared" si="147"/>
        <v>42169</v>
      </c>
      <c r="H1130">
        <f t="shared" si="148"/>
        <v>60302.547562271364</v>
      </c>
      <c r="I1130">
        <f t="shared" si="149"/>
        <v>102471.54756227136</v>
      </c>
      <c r="J1130">
        <f t="shared" si="150"/>
        <v>-18133.547562271364</v>
      </c>
      <c r="K1130" s="18">
        <f t="shared" si="151"/>
        <v>13159</v>
      </c>
      <c r="L1130" s="18" t="str">
        <f t="shared" si="152"/>
        <v/>
      </c>
      <c r="M1130" s="18">
        <f t="shared" si="153"/>
        <v>14093</v>
      </c>
      <c r="N1130" s="18">
        <f t="shared" si="154"/>
        <v>16207</v>
      </c>
      <c r="O1130" s="18">
        <f t="shared" si="155"/>
        <v>17386</v>
      </c>
      <c r="P1130">
        <f t="shared" si="156"/>
        <v>15211.25</v>
      </c>
      <c r="Q1130">
        <f t="shared" si="157"/>
        <v>1930.7398193438701</v>
      </c>
      <c r="R1130" s="105">
        <f t="shared" si="158"/>
        <v>0.12692841280919517</v>
      </c>
      <c r="S1130">
        <f>+PROMEDIO!AI462</f>
        <v>15211.25</v>
      </c>
      <c r="T1130" t="b">
        <f t="shared" si="159"/>
        <v>1</v>
      </c>
    </row>
    <row r="1131" spans="1:20" x14ac:dyDescent="0.2">
      <c r="A1131">
        <v>460</v>
      </c>
      <c r="B1131">
        <v>20110</v>
      </c>
      <c r="C1131">
        <v>150000</v>
      </c>
      <c r="D1131">
        <v>21538</v>
      </c>
      <c r="E1131">
        <v>24769</v>
      </c>
      <c r="F1131">
        <v>26571</v>
      </c>
      <c r="G1131">
        <f t="shared" si="147"/>
        <v>48597.599999999999</v>
      </c>
      <c r="H1131">
        <f t="shared" si="148"/>
        <v>56743.249195829456</v>
      </c>
      <c r="I1131">
        <f t="shared" si="149"/>
        <v>105340.84919582945</v>
      </c>
      <c r="J1131">
        <f t="shared" si="150"/>
        <v>-8145.6491958294573</v>
      </c>
      <c r="K1131" s="18">
        <f t="shared" si="151"/>
        <v>20110</v>
      </c>
      <c r="L1131" s="18" t="str">
        <f t="shared" si="152"/>
        <v/>
      </c>
      <c r="M1131" s="18">
        <f t="shared" si="153"/>
        <v>21538</v>
      </c>
      <c r="N1131" s="18">
        <f t="shared" si="154"/>
        <v>24769</v>
      </c>
      <c r="O1131" s="18">
        <f t="shared" si="155"/>
        <v>26571</v>
      </c>
      <c r="P1131">
        <f t="shared" si="156"/>
        <v>23247</v>
      </c>
      <c r="Q1131">
        <f t="shared" si="157"/>
        <v>2951.096406422535</v>
      </c>
      <c r="R1131" s="105">
        <f t="shared" si="158"/>
        <v>0.12694525772884824</v>
      </c>
      <c r="S1131">
        <f>+PROMEDIO!AI463</f>
        <v>23247</v>
      </c>
      <c r="T1131" t="b">
        <f t="shared" si="159"/>
        <v>1</v>
      </c>
    </row>
    <row r="1132" spans="1:20" x14ac:dyDescent="0.2">
      <c r="A1132">
        <v>461</v>
      </c>
      <c r="B1132">
        <v>23952</v>
      </c>
      <c r="C1132">
        <v>200000</v>
      </c>
      <c r="D1132">
        <v>25653</v>
      </c>
      <c r="E1132">
        <v>29501</v>
      </c>
      <c r="F1132">
        <v>31647</v>
      </c>
      <c r="G1132">
        <f t="shared" si="147"/>
        <v>62150.6</v>
      </c>
      <c r="H1132">
        <f t="shared" si="148"/>
        <v>77120.248510362057</v>
      </c>
      <c r="I1132">
        <f t="shared" si="149"/>
        <v>139270.84851036206</v>
      </c>
      <c r="J1132">
        <f t="shared" si="150"/>
        <v>-14969.648510362058</v>
      </c>
      <c r="K1132" s="18">
        <f t="shared" si="151"/>
        <v>23952</v>
      </c>
      <c r="L1132" s="18" t="str">
        <f t="shared" si="152"/>
        <v/>
      </c>
      <c r="M1132" s="18">
        <f t="shared" si="153"/>
        <v>25653</v>
      </c>
      <c r="N1132" s="18">
        <f t="shared" si="154"/>
        <v>29501</v>
      </c>
      <c r="O1132" s="18">
        <f t="shared" si="155"/>
        <v>31647</v>
      </c>
      <c r="P1132">
        <f t="shared" si="156"/>
        <v>27688.25</v>
      </c>
      <c r="Q1132">
        <f t="shared" si="157"/>
        <v>3514.710549959982</v>
      </c>
      <c r="R1132" s="105">
        <f t="shared" si="158"/>
        <v>0.12693870323909898</v>
      </c>
      <c r="S1132">
        <f>+PROMEDIO!AI464</f>
        <v>27688.25</v>
      </c>
      <c r="T1132" t="b">
        <f t="shared" si="159"/>
        <v>1</v>
      </c>
    </row>
    <row r="1133" spans="1:20" x14ac:dyDescent="0.2">
      <c r="A1133">
        <v>462</v>
      </c>
      <c r="B1133">
        <v>39871</v>
      </c>
      <c r="C1133">
        <v>180000</v>
      </c>
      <c r="D1133">
        <v>42702</v>
      </c>
      <c r="E1133">
        <v>49107</v>
      </c>
      <c r="F1133">
        <v>52679</v>
      </c>
      <c r="G1133">
        <f t="shared" si="147"/>
        <v>72871.8</v>
      </c>
      <c r="H1133">
        <f t="shared" si="148"/>
        <v>60100.407150867119</v>
      </c>
      <c r="I1133">
        <f t="shared" si="149"/>
        <v>132972.20715086712</v>
      </c>
      <c r="J1133">
        <f t="shared" si="150"/>
        <v>12771.392849132884</v>
      </c>
      <c r="K1133" s="18">
        <f t="shared" si="151"/>
        <v>39871</v>
      </c>
      <c r="L1133" s="18" t="str">
        <f t="shared" si="152"/>
        <v/>
      </c>
      <c r="M1133" s="18">
        <f t="shared" si="153"/>
        <v>42702</v>
      </c>
      <c r="N1133" s="18">
        <f t="shared" si="154"/>
        <v>49107</v>
      </c>
      <c r="O1133" s="18">
        <f t="shared" si="155"/>
        <v>52679</v>
      </c>
      <c r="P1133">
        <f t="shared" si="156"/>
        <v>46089.75</v>
      </c>
      <c r="Q1133">
        <f t="shared" si="157"/>
        <v>5850.1200771152262</v>
      </c>
      <c r="R1133" s="105">
        <f t="shared" si="158"/>
        <v>0.1269288741447985</v>
      </c>
      <c r="S1133">
        <f>+PROMEDIO!AI465</f>
        <v>46089.75</v>
      </c>
      <c r="T1133" t="b">
        <f t="shared" si="159"/>
        <v>1</v>
      </c>
    </row>
    <row r="1134" spans="1:20" x14ac:dyDescent="0.2">
      <c r="A1134">
        <v>463</v>
      </c>
      <c r="B1134">
        <v>20378</v>
      </c>
      <c r="C1134">
        <v>150000</v>
      </c>
      <c r="D1134">
        <v>21825</v>
      </c>
      <c r="E1134">
        <v>25099</v>
      </c>
      <c r="F1134">
        <v>26925</v>
      </c>
      <c r="G1134">
        <f t="shared" si="147"/>
        <v>48845.4</v>
      </c>
      <c r="H1134">
        <f t="shared" si="148"/>
        <v>56606.411803787742</v>
      </c>
      <c r="I1134">
        <f t="shared" si="149"/>
        <v>105451.81180378774</v>
      </c>
      <c r="J1134">
        <f t="shared" si="150"/>
        <v>-7761.0118037877401</v>
      </c>
      <c r="K1134" s="18">
        <f t="shared" si="151"/>
        <v>20378</v>
      </c>
      <c r="L1134" s="18" t="str">
        <f t="shared" si="152"/>
        <v/>
      </c>
      <c r="M1134" s="18">
        <f t="shared" si="153"/>
        <v>21825</v>
      </c>
      <c r="N1134" s="18">
        <f t="shared" si="154"/>
        <v>25099</v>
      </c>
      <c r="O1134" s="18">
        <f t="shared" si="155"/>
        <v>26925</v>
      </c>
      <c r="P1134">
        <f t="shared" si="156"/>
        <v>23556.75</v>
      </c>
      <c r="Q1134">
        <f t="shared" si="157"/>
        <v>2990.3763837795846</v>
      </c>
      <c r="R1134" s="105">
        <f t="shared" si="158"/>
        <v>0.12694350382712322</v>
      </c>
      <c r="S1134">
        <f>+PROMEDIO!AI466</f>
        <v>23556.75</v>
      </c>
      <c r="T1134" t="b">
        <f t="shared" si="159"/>
        <v>1</v>
      </c>
    </row>
    <row r="1135" spans="1:20" x14ac:dyDescent="0.2">
      <c r="A1135">
        <v>464</v>
      </c>
      <c r="B1135">
        <v>12042</v>
      </c>
      <c r="C1135">
        <v>80000</v>
      </c>
      <c r="D1135">
        <v>12898</v>
      </c>
      <c r="E1135">
        <v>14832</v>
      </c>
      <c r="F1135">
        <v>15911</v>
      </c>
      <c r="G1135">
        <f t="shared" si="147"/>
        <v>27136.6</v>
      </c>
      <c r="H1135">
        <f t="shared" si="148"/>
        <v>29591.134716330158</v>
      </c>
      <c r="I1135">
        <f t="shared" si="149"/>
        <v>56727.73471633016</v>
      </c>
      <c r="J1135">
        <f t="shared" si="150"/>
        <v>-2454.5347163301594</v>
      </c>
      <c r="K1135" s="18">
        <f t="shared" si="151"/>
        <v>12042</v>
      </c>
      <c r="L1135" s="18" t="str">
        <f t="shared" si="152"/>
        <v/>
      </c>
      <c r="M1135" s="18">
        <f t="shared" si="153"/>
        <v>12898</v>
      </c>
      <c r="N1135" s="18">
        <f t="shared" si="154"/>
        <v>14832</v>
      </c>
      <c r="O1135" s="18">
        <f t="shared" si="155"/>
        <v>15911</v>
      </c>
      <c r="P1135">
        <f t="shared" si="156"/>
        <v>13920.75</v>
      </c>
      <c r="Q1135">
        <f t="shared" si="157"/>
        <v>1767.0305364273324</v>
      </c>
      <c r="R1135" s="105">
        <f t="shared" si="158"/>
        <v>0.12693500971049207</v>
      </c>
      <c r="S1135">
        <f>+PROMEDIO!AI467</f>
        <v>13920.75</v>
      </c>
      <c r="T1135" t="b">
        <f t="shared" si="159"/>
        <v>1</v>
      </c>
    </row>
    <row r="1136" spans="1:20" x14ac:dyDescent="0.2">
      <c r="A1136">
        <v>465</v>
      </c>
      <c r="B1136">
        <v>58577</v>
      </c>
      <c r="C1136">
        <v>100000</v>
      </c>
      <c r="D1136">
        <v>62737</v>
      </c>
      <c r="E1136">
        <v>72148</v>
      </c>
      <c r="F1136">
        <v>77395</v>
      </c>
      <c r="G1136">
        <f t="shared" si="147"/>
        <v>74171.399999999994</v>
      </c>
      <c r="H1136">
        <f t="shared" si="148"/>
        <v>16244.484734826161</v>
      </c>
      <c r="I1136">
        <f t="shared" si="149"/>
        <v>90415.884734826162</v>
      </c>
      <c r="J1136">
        <f t="shared" si="150"/>
        <v>57926.915265173833</v>
      </c>
      <c r="K1136" s="18">
        <f t="shared" si="151"/>
        <v>58577</v>
      </c>
      <c r="L1136" s="18" t="str">
        <f t="shared" si="152"/>
        <v/>
      </c>
      <c r="M1136" s="18">
        <f t="shared" si="153"/>
        <v>62737</v>
      </c>
      <c r="N1136" s="18">
        <f t="shared" si="154"/>
        <v>72148</v>
      </c>
      <c r="O1136" s="18">
        <f t="shared" si="155"/>
        <v>77395</v>
      </c>
      <c r="P1136">
        <f t="shared" si="156"/>
        <v>67714.25</v>
      </c>
      <c r="Q1136">
        <f t="shared" si="157"/>
        <v>8595.297449768681</v>
      </c>
      <c r="R1136" s="105">
        <f t="shared" si="158"/>
        <v>0.1269348394136933</v>
      </c>
      <c r="S1136">
        <f>+PROMEDIO!AI468</f>
        <v>67714.25</v>
      </c>
      <c r="T1136" t="b">
        <f t="shared" si="159"/>
        <v>1</v>
      </c>
    </row>
    <row r="1137" spans="1:20" x14ac:dyDescent="0.2">
      <c r="A1137">
        <v>466</v>
      </c>
      <c r="B1137">
        <v>10053</v>
      </c>
      <c r="C1137">
        <v>20000</v>
      </c>
      <c r="D1137">
        <v>10767</v>
      </c>
      <c r="E1137">
        <v>12382</v>
      </c>
      <c r="F1137">
        <v>13282</v>
      </c>
      <c r="G1137">
        <f t="shared" si="147"/>
        <v>13296.8</v>
      </c>
      <c r="H1137">
        <f t="shared" si="148"/>
        <v>3958.9169857424376</v>
      </c>
      <c r="I1137">
        <f t="shared" si="149"/>
        <v>17255.716985742438</v>
      </c>
      <c r="J1137">
        <f t="shared" si="150"/>
        <v>9337.8830142575607</v>
      </c>
      <c r="K1137" s="18">
        <f t="shared" si="151"/>
        <v>10053</v>
      </c>
      <c r="L1137" s="18" t="str">
        <f t="shared" si="152"/>
        <v/>
      </c>
      <c r="M1137" s="18">
        <f t="shared" si="153"/>
        <v>10767</v>
      </c>
      <c r="N1137" s="18">
        <f t="shared" si="154"/>
        <v>12382</v>
      </c>
      <c r="O1137" s="18">
        <f t="shared" si="155"/>
        <v>13282</v>
      </c>
      <c r="P1137">
        <f t="shared" si="156"/>
        <v>11621</v>
      </c>
      <c r="Q1137">
        <f t="shared" si="157"/>
        <v>1474.8990925935691</v>
      </c>
      <c r="R1137" s="105">
        <f t="shared" si="158"/>
        <v>0.12691671048907746</v>
      </c>
      <c r="S1137">
        <f>+PROMEDIO!AI469</f>
        <v>11621</v>
      </c>
      <c r="T1137" t="b">
        <f t="shared" si="159"/>
        <v>1</v>
      </c>
    </row>
    <row r="1138" spans="1:20" x14ac:dyDescent="0.2">
      <c r="A1138">
        <v>467</v>
      </c>
      <c r="B1138">
        <v>15884</v>
      </c>
      <c r="C1138">
        <v>50000</v>
      </c>
      <c r="D1138">
        <v>17012</v>
      </c>
      <c r="E1138">
        <v>19564</v>
      </c>
      <c r="F1138">
        <v>20987</v>
      </c>
      <c r="G1138">
        <f t="shared" si="147"/>
        <v>24689.4</v>
      </c>
      <c r="H1138">
        <f t="shared" si="148"/>
        <v>14292.318769185074</v>
      </c>
      <c r="I1138">
        <f t="shared" si="149"/>
        <v>38981.718769185078</v>
      </c>
      <c r="J1138">
        <f t="shared" si="150"/>
        <v>10397.081230814927</v>
      </c>
      <c r="K1138" s="18">
        <f t="shared" si="151"/>
        <v>15884</v>
      </c>
      <c r="L1138" s="18" t="str">
        <f t="shared" si="152"/>
        <v/>
      </c>
      <c r="M1138" s="18">
        <f t="shared" si="153"/>
        <v>17012</v>
      </c>
      <c r="N1138" s="18">
        <f t="shared" si="154"/>
        <v>19564</v>
      </c>
      <c r="O1138" s="18">
        <f t="shared" si="155"/>
        <v>20987</v>
      </c>
      <c r="P1138">
        <f t="shared" si="156"/>
        <v>18361.75</v>
      </c>
      <c r="Q1138">
        <f t="shared" si="157"/>
        <v>2330.8376713104667</v>
      </c>
      <c r="R1138" s="105">
        <f t="shared" si="158"/>
        <v>0.12693984349587958</v>
      </c>
      <c r="S1138">
        <f>+PROMEDIO!AI470</f>
        <v>18361.75</v>
      </c>
      <c r="T1138" t="b">
        <f t="shared" si="159"/>
        <v>1</v>
      </c>
    </row>
    <row r="1139" spans="1:20" x14ac:dyDescent="0.2">
      <c r="A1139">
        <v>468</v>
      </c>
      <c r="B1139">
        <v>21830</v>
      </c>
      <c r="C1139">
        <v>100000</v>
      </c>
      <c r="D1139">
        <v>23380</v>
      </c>
      <c r="E1139">
        <v>26887</v>
      </c>
      <c r="F1139">
        <v>28843</v>
      </c>
      <c r="G1139">
        <f t="shared" si="147"/>
        <v>40188</v>
      </c>
      <c r="H1139">
        <f t="shared" si="148"/>
        <v>33550.804751898278</v>
      </c>
      <c r="I1139">
        <f t="shared" si="149"/>
        <v>73738.804751898278</v>
      </c>
      <c r="J1139">
        <f t="shared" si="150"/>
        <v>6637.1952481017215</v>
      </c>
      <c r="K1139" s="18">
        <f t="shared" si="151"/>
        <v>21830</v>
      </c>
      <c r="L1139" s="18" t="str">
        <f t="shared" si="152"/>
        <v/>
      </c>
      <c r="M1139" s="18">
        <f t="shared" si="153"/>
        <v>23380</v>
      </c>
      <c r="N1139" s="18">
        <f t="shared" si="154"/>
        <v>26887</v>
      </c>
      <c r="O1139" s="18">
        <f t="shared" si="155"/>
        <v>28843</v>
      </c>
      <c r="P1139">
        <f t="shared" si="156"/>
        <v>25235</v>
      </c>
      <c r="Q1139">
        <f t="shared" si="157"/>
        <v>3203.2180693796045</v>
      </c>
      <c r="R1139" s="105">
        <f t="shared" si="158"/>
        <v>0.1269355288044226</v>
      </c>
      <c r="S1139">
        <f>+PROMEDIO!AI471</f>
        <v>25235</v>
      </c>
      <c r="T1139" t="b">
        <f t="shared" si="159"/>
        <v>1</v>
      </c>
    </row>
    <row r="1140" spans="1:20" x14ac:dyDescent="0.2">
      <c r="A1140">
        <v>469</v>
      </c>
      <c r="B1140">
        <v>3982</v>
      </c>
      <c r="C1140">
        <v>10000</v>
      </c>
      <c r="D1140">
        <v>4265</v>
      </c>
      <c r="E1140">
        <v>4904</v>
      </c>
      <c r="F1140">
        <v>5261</v>
      </c>
      <c r="G1140">
        <f t="shared" si="147"/>
        <v>5682.4</v>
      </c>
      <c r="H1140">
        <f t="shared" si="148"/>
        <v>2466.0462891032676</v>
      </c>
      <c r="I1140">
        <f t="shared" si="149"/>
        <v>8148.4462891032672</v>
      </c>
      <c r="J1140">
        <f t="shared" si="150"/>
        <v>3216.3537108967321</v>
      </c>
      <c r="K1140" s="18">
        <f t="shared" si="151"/>
        <v>3982</v>
      </c>
      <c r="L1140" s="18" t="str">
        <f t="shared" si="152"/>
        <v/>
      </c>
      <c r="M1140" s="18">
        <f t="shared" si="153"/>
        <v>4265</v>
      </c>
      <c r="N1140" s="18">
        <f t="shared" si="154"/>
        <v>4904</v>
      </c>
      <c r="O1140" s="18">
        <f t="shared" si="155"/>
        <v>5261</v>
      </c>
      <c r="P1140">
        <f t="shared" si="156"/>
        <v>4603</v>
      </c>
      <c r="Q1140">
        <f t="shared" si="157"/>
        <v>584.08047390749164</v>
      </c>
      <c r="R1140" s="105">
        <f t="shared" si="158"/>
        <v>0.126891260896696</v>
      </c>
      <c r="S1140">
        <f>+PROMEDIO!AI472</f>
        <v>4603</v>
      </c>
      <c r="T1140" t="b">
        <f t="shared" si="159"/>
        <v>1</v>
      </c>
    </row>
    <row r="1141" spans="1:20" x14ac:dyDescent="0.2">
      <c r="A1141">
        <v>470</v>
      </c>
      <c r="B1141">
        <v>5968</v>
      </c>
      <c r="C1141">
        <v>50000</v>
      </c>
      <c r="D1141">
        <v>6391</v>
      </c>
      <c r="E1141">
        <v>7350</v>
      </c>
      <c r="F1141">
        <v>7885</v>
      </c>
      <c r="G1141">
        <f t="shared" si="147"/>
        <v>15518.8</v>
      </c>
      <c r="H1141">
        <f t="shared" si="148"/>
        <v>19290.488995875661</v>
      </c>
      <c r="I1141">
        <f t="shared" si="149"/>
        <v>34809.288995875657</v>
      </c>
      <c r="J1141">
        <f t="shared" si="150"/>
        <v>-3771.6889958756619</v>
      </c>
      <c r="K1141" s="18">
        <f t="shared" si="151"/>
        <v>5968</v>
      </c>
      <c r="L1141" s="18" t="str">
        <f t="shared" si="152"/>
        <v/>
      </c>
      <c r="M1141" s="18">
        <f t="shared" si="153"/>
        <v>6391</v>
      </c>
      <c r="N1141" s="18">
        <f t="shared" si="154"/>
        <v>7350</v>
      </c>
      <c r="O1141" s="18">
        <f t="shared" si="155"/>
        <v>7885</v>
      </c>
      <c r="P1141">
        <f t="shared" si="156"/>
        <v>6898.5</v>
      </c>
      <c r="Q1141">
        <f t="shared" si="157"/>
        <v>875.67516808460425</v>
      </c>
      <c r="R1141" s="105">
        <f t="shared" si="158"/>
        <v>0.12693703965856407</v>
      </c>
      <c r="S1141">
        <f>+PROMEDIO!AI473</f>
        <v>6898.5</v>
      </c>
      <c r="T1141" t="b">
        <f t="shared" si="159"/>
        <v>1</v>
      </c>
    </row>
    <row r="1142" spans="1:20" x14ac:dyDescent="0.2">
      <c r="A1142">
        <v>471</v>
      </c>
      <c r="B1142">
        <v>41308</v>
      </c>
      <c r="C1142">
        <v>100000</v>
      </c>
      <c r="D1142">
        <v>44241</v>
      </c>
      <c r="E1142">
        <v>50878</v>
      </c>
      <c r="F1142">
        <v>54578</v>
      </c>
      <c r="G1142">
        <f t="shared" si="147"/>
        <v>58201</v>
      </c>
      <c r="H1142">
        <f t="shared" si="148"/>
        <v>23948.715560547291</v>
      </c>
      <c r="I1142">
        <f t="shared" si="149"/>
        <v>82149.715560547294</v>
      </c>
      <c r="J1142">
        <f t="shared" si="150"/>
        <v>34252.284439452706</v>
      </c>
      <c r="K1142" s="18">
        <f t="shared" si="151"/>
        <v>41308</v>
      </c>
      <c r="L1142" s="18" t="str">
        <f t="shared" si="152"/>
        <v/>
      </c>
      <c r="M1142" s="18">
        <f t="shared" si="153"/>
        <v>44241</v>
      </c>
      <c r="N1142" s="18">
        <f t="shared" si="154"/>
        <v>50878</v>
      </c>
      <c r="O1142" s="18">
        <f t="shared" si="155"/>
        <v>54578</v>
      </c>
      <c r="P1142">
        <f t="shared" si="156"/>
        <v>47751.25</v>
      </c>
      <c r="Q1142">
        <f t="shared" si="157"/>
        <v>6061.3091751425009</v>
      </c>
      <c r="R1142" s="105">
        <f t="shared" si="158"/>
        <v>0.12693508913677654</v>
      </c>
      <c r="S1142">
        <f>+PROMEDIO!AI474</f>
        <v>47751.25</v>
      </c>
      <c r="T1142" t="b">
        <f t="shared" si="159"/>
        <v>1</v>
      </c>
    </row>
    <row r="1143" spans="1:20" x14ac:dyDescent="0.2">
      <c r="A1143">
        <v>472</v>
      </c>
      <c r="B1143">
        <v>20860</v>
      </c>
      <c r="C1143">
        <v>150000</v>
      </c>
      <c r="D1143">
        <v>22341</v>
      </c>
      <c r="E1143">
        <v>25693</v>
      </c>
      <c r="F1143">
        <v>27561</v>
      </c>
      <c r="G1143">
        <f t="shared" si="147"/>
        <v>49291</v>
      </c>
      <c r="H1143">
        <f t="shared" si="148"/>
        <v>56360.414844995597</v>
      </c>
      <c r="I1143">
        <f t="shared" si="149"/>
        <v>105651.4148449956</v>
      </c>
      <c r="J1143">
        <f t="shared" si="150"/>
        <v>-7069.4148449955974</v>
      </c>
      <c r="K1143" s="18">
        <f t="shared" si="151"/>
        <v>20860</v>
      </c>
      <c r="L1143" s="18" t="str">
        <f t="shared" si="152"/>
        <v/>
      </c>
      <c r="M1143" s="18">
        <f t="shared" si="153"/>
        <v>22341</v>
      </c>
      <c r="N1143" s="18">
        <f t="shared" si="154"/>
        <v>25693</v>
      </c>
      <c r="O1143" s="18">
        <f t="shared" si="155"/>
        <v>27561</v>
      </c>
      <c r="P1143">
        <f t="shared" si="156"/>
        <v>24113.75</v>
      </c>
      <c r="Q1143">
        <f t="shared" si="157"/>
        <v>3060.8873849479228</v>
      </c>
      <c r="R1143" s="105">
        <f t="shared" si="158"/>
        <v>0.12693535368608877</v>
      </c>
      <c r="S1143">
        <f>+PROMEDIO!AI475</f>
        <v>24113.75</v>
      </c>
      <c r="T1143" t="b">
        <f t="shared" si="159"/>
        <v>1</v>
      </c>
    </row>
    <row r="1144" spans="1:20" x14ac:dyDescent="0.2">
      <c r="A1144">
        <v>473</v>
      </c>
      <c r="B1144">
        <v>46726</v>
      </c>
      <c r="C1144">
        <v>180000</v>
      </c>
      <c r="D1144">
        <v>50045</v>
      </c>
      <c r="E1144">
        <v>57551</v>
      </c>
      <c r="F1144">
        <v>61737</v>
      </c>
      <c r="G1144">
        <f t="shared" si="147"/>
        <v>79211.8</v>
      </c>
      <c r="H1144">
        <f t="shared" si="148"/>
        <v>56654.32369819624</v>
      </c>
      <c r="I1144">
        <f t="shared" si="149"/>
        <v>135866.12369819626</v>
      </c>
      <c r="J1144">
        <f t="shared" si="150"/>
        <v>22557.476301803763</v>
      </c>
      <c r="K1144" s="18">
        <f t="shared" si="151"/>
        <v>46726</v>
      </c>
      <c r="L1144" s="18" t="str">
        <f t="shared" si="152"/>
        <v/>
      </c>
      <c r="M1144" s="18">
        <f t="shared" si="153"/>
        <v>50045</v>
      </c>
      <c r="N1144" s="18">
        <f t="shared" si="154"/>
        <v>57551</v>
      </c>
      <c r="O1144" s="18">
        <f t="shared" si="155"/>
        <v>61737</v>
      </c>
      <c r="P1144">
        <f t="shared" si="156"/>
        <v>54014.75</v>
      </c>
      <c r="Q1144">
        <f t="shared" si="157"/>
        <v>6856.2137449664351</v>
      </c>
      <c r="R1144" s="105">
        <f t="shared" si="158"/>
        <v>0.12693224989408328</v>
      </c>
      <c r="S1144">
        <f>+PROMEDIO!AI476</f>
        <v>54014.75</v>
      </c>
      <c r="T1144" t="b">
        <f t="shared" si="159"/>
        <v>1</v>
      </c>
    </row>
    <row r="1145" spans="1:20" x14ac:dyDescent="0.2">
      <c r="A1145">
        <v>474</v>
      </c>
      <c r="B1145">
        <v>10355</v>
      </c>
      <c r="C1145">
        <v>80000</v>
      </c>
      <c r="D1145">
        <v>11091</v>
      </c>
      <c r="E1145">
        <v>12755</v>
      </c>
      <c r="F1145">
        <v>13683</v>
      </c>
      <c r="G1145">
        <f t="shared" si="147"/>
        <v>25576.799999999999</v>
      </c>
      <c r="H1145">
        <f t="shared" si="148"/>
        <v>30451.959414789715</v>
      </c>
      <c r="I1145">
        <f t="shared" si="149"/>
        <v>56028.759414789718</v>
      </c>
      <c r="J1145">
        <f t="shared" si="150"/>
        <v>-4875.1594147897158</v>
      </c>
      <c r="K1145" s="18">
        <f t="shared" si="151"/>
        <v>10355</v>
      </c>
      <c r="L1145" s="18" t="str">
        <f t="shared" si="152"/>
        <v/>
      </c>
      <c r="M1145" s="18">
        <f t="shared" si="153"/>
        <v>11091</v>
      </c>
      <c r="N1145" s="18">
        <f t="shared" si="154"/>
        <v>12755</v>
      </c>
      <c r="O1145" s="18">
        <f t="shared" si="155"/>
        <v>13683</v>
      </c>
      <c r="P1145">
        <f t="shared" si="156"/>
        <v>11971</v>
      </c>
      <c r="Q1145">
        <f t="shared" si="157"/>
        <v>1520.0280699162545</v>
      </c>
      <c r="R1145" s="105">
        <f t="shared" si="158"/>
        <v>0.12697586416475271</v>
      </c>
      <c r="S1145">
        <f>+PROMEDIO!AI477</f>
        <v>11971</v>
      </c>
      <c r="T1145" t="b">
        <f t="shared" si="159"/>
        <v>1</v>
      </c>
    </row>
    <row r="1146" spans="1:20" x14ac:dyDescent="0.2">
      <c r="A1146">
        <v>475</v>
      </c>
      <c r="B1146">
        <v>38913</v>
      </c>
      <c r="C1146">
        <v>170000</v>
      </c>
      <c r="D1146">
        <v>41676</v>
      </c>
      <c r="E1146">
        <v>47927</v>
      </c>
      <c r="F1146">
        <v>51413</v>
      </c>
      <c r="G1146">
        <f t="shared" si="147"/>
        <v>69985.8</v>
      </c>
      <c r="H1146">
        <f t="shared" si="148"/>
        <v>56127.852788967437</v>
      </c>
      <c r="I1146">
        <f t="shared" si="149"/>
        <v>126113.65278896745</v>
      </c>
      <c r="J1146">
        <f t="shared" si="150"/>
        <v>13857.947211032566</v>
      </c>
      <c r="K1146" s="18">
        <f t="shared" si="151"/>
        <v>38913</v>
      </c>
      <c r="L1146" s="18" t="str">
        <f t="shared" si="152"/>
        <v/>
      </c>
      <c r="M1146" s="18">
        <f t="shared" si="153"/>
        <v>41676</v>
      </c>
      <c r="N1146" s="18">
        <f t="shared" si="154"/>
        <v>47927</v>
      </c>
      <c r="O1146" s="18">
        <f t="shared" si="155"/>
        <v>51413</v>
      </c>
      <c r="P1146">
        <f t="shared" si="156"/>
        <v>44982.25</v>
      </c>
      <c r="Q1146">
        <f t="shared" si="157"/>
        <v>5709.4419677699971</v>
      </c>
      <c r="R1146" s="105">
        <f t="shared" si="158"/>
        <v>0.12692655364660499</v>
      </c>
      <c r="S1146">
        <f>+PROMEDIO!AI478</f>
        <v>44982.25</v>
      </c>
      <c r="T1146" t="b">
        <f t="shared" si="159"/>
        <v>1</v>
      </c>
    </row>
    <row r="1147" spans="1:20" x14ac:dyDescent="0.2">
      <c r="A1147">
        <v>476</v>
      </c>
      <c r="B1147">
        <v>5937</v>
      </c>
      <c r="C1147">
        <v>75000</v>
      </c>
      <c r="D1147">
        <v>6359</v>
      </c>
      <c r="E1147">
        <v>7313</v>
      </c>
      <c r="F1147">
        <v>7845</v>
      </c>
      <c r="G1147">
        <f t="shared" si="147"/>
        <v>20490.8</v>
      </c>
      <c r="H1147">
        <f t="shared" si="148"/>
        <v>30480.913785515029</v>
      </c>
      <c r="I1147">
        <f t="shared" si="149"/>
        <v>50971.713785515029</v>
      </c>
      <c r="J1147">
        <f t="shared" si="150"/>
        <v>-9990.11378551503</v>
      </c>
      <c r="K1147" s="18">
        <f t="shared" si="151"/>
        <v>5937</v>
      </c>
      <c r="L1147" s="18" t="str">
        <f t="shared" si="152"/>
        <v/>
      </c>
      <c r="M1147" s="18">
        <f t="shared" si="153"/>
        <v>6359</v>
      </c>
      <c r="N1147" s="18">
        <f t="shared" si="154"/>
        <v>7313</v>
      </c>
      <c r="O1147" s="18">
        <f t="shared" si="155"/>
        <v>7845</v>
      </c>
      <c r="P1147">
        <f t="shared" si="156"/>
        <v>6863.5</v>
      </c>
      <c r="Q1147">
        <f t="shared" si="157"/>
        <v>871.45759124201413</v>
      </c>
      <c r="R1147" s="105">
        <f t="shared" si="158"/>
        <v>0.12696985375420911</v>
      </c>
      <c r="S1147">
        <f>+PROMEDIO!AI479</f>
        <v>6863.5</v>
      </c>
      <c r="T1147" t="b">
        <f t="shared" si="159"/>
        <v>1</v>
      </c>
    </row>
    <row r="1148" spans="1:20" x14ac:dyDescent="0.2">
      <c r="A1148">
        <v>477</v>
      </c>
      <c r="B1148">
        <v>74516</v>
      </c>
      <c r="C1148">
        <v>200000</v>
      </c>
      <c r="D1148">
        <v>79808</v>
      </c>
      <c r="E1148">
        <v>91779</v>
      </c>
      <c r="F1148">
        <v>98454</v>
      </c>
      <c r="G1148">
        <f t="shared" si="147"/>
        <v>108911.4</v>
      </c>
      <c r="H1148">
        <f t="shared" si="148"/>
        <v>51793.003454134603</v>
      </c>
      <c r="I1148">
        <f t="shared" si="149"/>
        <v>160704.40345413459</v>
      </c>
      <c r="J1148">
        <f t="shared" si="150"/>
        <v>57118.396545865391</v>
      </c>
      <c r="K1148" s="18">
        <f t="shared" si="151"/>
        <v>74516</v>
      </c>
      <c r="L1148" s="18" t="str">
        <f t="shared" si="152"/>
        <v/>
      </c>
      <c r="M1148" s="18">
        <f t="shared" si="153"/>
        <v>79808</v>
      </c>
      <c r="N1148" s="18">
        <f t="shared" si="154"/>
        <v>91779</v>
      </c>
      <c r="O1148" s="18">
        <f t="shared" si="155"/>
        <v>98454</v>
      </c>
      <c r="P1148">
        <f t="shared" si="156"/>
        <v>86139.25</v>
      </c>
      <c r="Q1148">
        <f t="shared" si="157"/>
        <v>10933.808649474955</v>
      </c>
      <c r="R1148" s="105">
        <f t="shared" si="158"/>
        <v>0.12693178370458247</v>
      </c>
      <c r="S1148">
        <f>+PROMEDIO!AI480</f>
        <v>86139.25</v>
      </c>
      <c r="T1148" t="b">
        <f t="shared" si="159"/>
        <v>1</v>
      </c>
    </row>
    <row r="1149" spans="1:20" x14ac:dyDescent="0.2">
      <c r="A1149">
        <v>478</v>
      </c>
      <c r="B1149">
        <v>173545</v>
      </c>
      <c r="C1149">
        <v>250000</v>
      </c>
      <c r="D1149">
        <v>185870</v>
      </c>
      <c r="E1149">
        <v>213750</v>
      </c>
      <c r="F1149">
        <v>229297</v>
      </c>
      <c r="G1149">
        <f t="shared" si="147"/>
        <v>210492.4</v>
      </c>
      <c r="H1149">
        <f t="shared" si="148"/>
        <v>31210.768755351142</v>
      </c>
      <c r="I1149">
        <f t="shared" si="149"/>
        <v>241703.16875535113</v>
      </c>
      <c r="J1149">
        <f t="shared" si="150"/>
        <v>179281.63124464886</v>
      </c>
      <c r="K1149" s="18" t="str">
        <f t="shared" si="151"/>
        <v/>
      </c>
      <c r="L1149" s="18" t="str">
        <f t="shared" si="152"/>
        <v/>
      </c>
      <c r="M1149" s="18">
        <f t="shared" si="153"/>
        <v>185870</v>
      </c>
      <c r="N1149" s="18">
        <f t="shared" si="154"/>
        <v>213750</v>
      </c>
      <c r="O1149" s="18">
        <f t="shared" si="155"/>
        <v>229297</v>
      </c>
      <c r="P1149">
        <f t="shared" si="156"/>
        <v>209639</v>
      </c>
      <c r="Q1149">
        <f t="shared" si="157"/>
        <v>22003.438890318939</v>
      </c>
      <c r="R1149" s="105">
        <f t="shared" si="158"/>
        <v>0.10495870944966795</v>
      </c>
      <c r="S1149">
        <f>+PROMEDIO!AI481</f>
        <v>209639</v>
      </c>
      <c r="T1149" t="b">
        <f t="shared" si="159"/>
        <v>1</v>
      </c>
    </row>
    <row r="1150" spans="1:20" x14ac:dyDescent="0.2">
      <c r="A1150">
        <v>479</v>
      </c>
      <c r="B1150">
        <v>26369</v>
      </c>
      <c r="C1150">
        <v>180000</v>
      </c>
      <c r="D1150">
        <v>28242</v>
      </c>
      <c r="E1150">
        <v>32478</v>
      </c>
      <c r="F1150">
        <v>34840</v>
      </c>
      <c r="G1150">
        <f t="shared" si="147"/>
        <v>60385.8</v>
      </c>
      <c r="H1150">
        <f t="shared" si="148"/>
        <v>66950.273712659313</v>
      </c>
      <c r="I1150">
        <f t="shared" si="149"/>
        <v>127336.07371265932</v>
      </c>
      <c r="J1150">
        <f t="shared" si="150"/>
        <v>-6564.47371265931</v>
      </c>
      <c r="K1150" s="18">
        <f t="shared" si="151"/>
        <v>26369</v>
      </c>
      <c r="L1150" s="18" t="str">
        <f t="shared" si="152"/>
        <v/>
      </c>
      <c r="M1150" s="18">
        <f t="shared" si="153"/>
        <v>28242</v>
      </c>
      <c r="N1150" s="18">
        <f t="shared" si="154"/>
        <v>32478</v>
      </c>
      <c r="O1150" s="18">
        <f t="shared" si="155"/>
        <v>34840</v>
      </c>
      <c r="P1150">
        <f t="shared" si="156"/>
        <v>30482.25</v>
      </c>
      <c r="Q1150">
        <f t="shared" si="157"/>
        <v>3869.1320624484588</v>
      </c>
      <c r="R1150" s="105">
        <f t="shared" si="158"/>
        <v>0.12693065841427253</v>
      </c>
      <c r="S1150">
        <f>+PROMEDIO!AI482</f>
        <v>30482.25</v>
      </c>
      <c r="T1150" t="b">
        <f t="shared" si="159"/>
        <v>1</v>
      </c>
    </row>
    <row r="1151" spans="1:20" x14ac:dyDescent="0.2">
      <c r="A1151">
        <v>480</v>
      </c>
      <c r="B1151">
        <v>66935</v>
      </c>
      <c r="C1151">
        <v>250000</v>
      </c>
      <c r="D1151">
        <v>71688</v>
      </c>
      <c r="E1151">
        <v>82441</v>
      </c>
      <c r="F1151">
        <v>88438</v>
      </c>
      <c r="G1151">
        <f t="shared" si="147"/>
        <v>111900.4</v>
      </c>
      <c r="H1151">
        <f t="shared" si="148"/>
        <v>77667.181443000751</v>
      </c>
      <c r="I1151">
        <f t="shared" si="149"/>
        <v>189567.58144300076</v>
      </c>
      <c r="J1151">
        <f t="shared" si="150"/>
        <v>34233.218556999243</v>
      </c>
      <c r="K1151" s="18">
        <f t="shared" si="151"/>
        <v>66935</v>
      </c>
      <c r="L1151" s="18" t="str">
        <f t="shared" si="152"/>
        <v/>
      </c>
      <c r="M1151" s="18">
        <f t="shared" si="153"/>
        <v>71688</v>
      </c>
      <c r="N1151" s="18">
        <f t="shared" si="154"/>
        <v>82441</v>
      </c>
      <c r="O1151" s="18">
        <f t="shared" si="155"/>
        <v>88438</v>
      </c>
      <c r="P1151">
        <f t="shared" si="156"/>
        <v>77375.5</v>
      </c>
      <c r="Q1151">
        <f t="shared" si="157"/>
        <v>9821.573074954269</v>
      </c>
      <c r="R1151" s="105">
        <f t="shared" si="158"/>
        <v>0.12693388831030841</v>
      </c>
      <c r="S1151">
        <f>+PROMEDIO!AI483</f>
        <v>77375.5</v>
      </c>
      <c r="T1151" t="b">
        <f t="shared" si="159"/>
        <v>1</v>
      </c>
    </row>
    <row r="1152" spans="1:20" x14ac:dyDescent="0.2">
      <c r="A1152">
        <v>481</v>
      </c>
      <c r="B1152">
        <v>33091</v>
      </c>
      <c r="C1152">
        <v>85000</v>
      </c>
      <c r="D1152">
        <v>35441</v>
      </c>
      <c r="E1152">
        <v>40757</v>
      </c>
      <c r="F1152">
        <v>43722</v>
      </c>
      <c r="G1152">
        <f t="shared" si="147"/>
        <v>47602.2</v>
      </c>
      <c r="H1152">
        <f t="shared" si="148"/>
        <v>21324.738396988596</v>
      </c>
      <c r="I1152">
        <f t="shared" si="149"/>
        <v>68926.938396988597</v>
      </c>
      <c r="J1152">
        <f t="shared" si="150"/>
        <v>26277.461603011401</v>
      </c>
      <c r="K1152" s="18">
        <f t="shared" si="151"/>
        <v>33091</v>
      </c>
      <c r="L1152" s="18" t="str">
        <f t="shared" si="152"/>
        <v/>
      </c>
      <c r="M1152" s="18">
        <f t="shared" si="153"/>
        <v>35441</v>
      </c>
      <c r="N1152" s="18">
        <f t="shared" si="154"/>
        <v>40757</v>
      </c>
      <c r="O1152" s="18">
        <f t="shared" si="155"/>
        <v>43722</v>
      </c>
      <c r="P1152">
        <f t="shared" si="156"/>
        <v>38252.75</v>
      </c>
      <c r="Q1152">
        <f t="shared" si="157"/>
        <v>4855.7033390299566</v>
      </c>
      <c r="R1152" s="105">
        <f t="shared" si="158"/>
        <v>0.12693736630778066</v>
      </c>
      <c r="S1152">
        <f>+PROMEDIO!AI484</f>
        <v>38252.75</v>
      </c>
      <c r="T1152" t="b">
        <f t="shared" si="159"/>
        <v>1</v>
      </c>
    </row>
    <row r="1153" spans="1:20" x14ac:dyDescent="0.2">
      <c r="A1153">
        <v>482</v>
      </c>
      <c r="B1153">
        <v>47265</v>
      </c>
      <c r="C1153">
        <v>100000</v>
      </c>
      <c r="D1153">
        <v>50622</v>
      </c>
      <c r="E1153">
        <v>58215</v>
      </c>
      <c r="F1153">
        <v>62449</v>
      </c>
      <c r="G1153">
        <f t="shared" si="147"/>
        <v>63710.2</v>
      </c>
      <c r="H1153">
        <f t="shared" si="148"/>
        <v>21157.049739980284</v>
      </c>
      <c r="I1153">
        <f t="shared" si="149"/>
        <v>84867.249739980281</v>
      </c>
      <c r="J1153">
        <f t="shared" si="150"/>
        <v>42553.150260019713</v>
      </c>
      <c r="K1153" s="18">
        <f t="shared" si="151"/>
        <v>47265</v>
      </c>
      <c r="L1153" s="18" t="str">
        <f t="shared" si="152"/>
        <v/>
      </c>
      <c r="M1153" s="18">
        <f t="shared" si="153"/>
        <v>50622</v>
      </c>
      <c r="N1153" s="18">
        <f t="shared" si="154"/>
        <v>58215</v>
      </c>
      <c r="O1153" s="18">
        <f t="shared" si="155"/>
        <v>62449</v>
      </c>
      <c r="P1153">
        <f t="shared" si="156"/>
        <v>54637.75</v>
      </c>
      <c r="Q1153">
        <f t="shared" si="157"/>
        <v>6935.3210632241098</v>
      </c>
      <c r="R1153" s="105">
        <f t="shared" si="158"/>
        <v>0.12693277199782402</v>
      </c>
      <c r="S1153">
        <f>+PROMEDIO!AI485</f>
        <v>54637.75</v>
      </c>
      <c r="T1153" t="b">
        <f t="shared" si="159"/>
        <v>1</v>
      </c>
    </row>
    <row r="1154" spans="1:20" x14ac:dyDescent="0.2">
      <c r="A1154">
        <v>483</v>
      </c>
      <c r="B1154">
        <v>74071</v>
      </c>
      <c r="C1154">
        <v>200000</v>
      </c>
      <c r="D1154">
        <v>79331</v>
      </c>
      <c r="E1154">
        <v>91231</v>
      </c>
      <c r="F1154">
        <v>97866</v>
      </c>
      <c r="G1154">
        <f t="shared" si="147"/>
        <v>108499.8</v>
      </c>
      <c r="H1154">
        <f t="shared" si="148"/>
        <v>52008.982202115825</v>
      </c>
      <c r="I1154">
        <f t="shared" si="149"/>
        <v>160508.78220211584</v>
      </c>
      <c r="J1154">
        <f t="shared" si="150"/>
        <v>56490.817797884178</v>
      </c>
      <c r="K1154" s="18">
        <f t="shared" si="151"/>
        <v>74071</v>
      </c>
      <c r="L1154" s="18" t="str">
        <f t="shared" si="152"/>
        <v/>
      </c>
      <c r="M1154" s="18">
        <f t="shared" si="153"/>
        <v>79331</v>
      </c>
      <c r="N1154" s="18">
        <f t="shared" si="154"/>
        <v>91231</v>
      </c>
      <c r="O1154" s="18">
        <f t="shared" si="155"/>
        <v>97866</v>
      </c>
      <c r="P1154">
        <f t="shared" si="156"/>
        <v>85624.75</v>
      </c>
      <c r="Q1154">
        <f t="shared" si="157"/>
        <v>10868.588819008044</v>
      </c>
      <c r="R1154" s="105">
        <f t="shared" si="158"/>
        <v>0.12693279477029765</v>
      </c>
      <c r="S1154">
        <f>+PROMEDIO!AI486</f>
        <v>85624.75</v>
      </c>
      <c r="T1154" t="b">
        <f t="shared" si="159"/>
        <v>1</v>
      </c>
    </row>
    <row r="1155" spans="1:20" x14ac:dyDescent="0.2">
      <c r="A1155">
        <v>484</v>
      </c>
      <c r="B1155">
        <v>125280</v>
      </c>
      <c r="C1155">
        <v>400000</v>
      </c>
      <c r="D1155">
        <v>134177</v>
      </c>
      <c r="E1155">
        <v>154304</v>
      </c>
      <c r="F1155">
        <v>165527</v>
      </c>
      <c r="G1155">
        <f t="shared" si="147"/>
        <v>195857.6</v>
      </c>
      <c r="H1155">
        <f t="shared" si="148"/>
        <v>115224.19503428957</v>
      </c>
      <c r="I1155">
        <f t="shared" si="149"/>
        <v>311081.79503428959</v>
      </c>
      <c r="J1155">
        <f t="shared" si="150"/>
        <v>80633.404965710433</v>
      </c>
      <c r="K1155" s="18">
        <f t="shared" si="151"/>
        <v>125280</v>
      </c>
      <c r="L1155" s="18" t="str">
        <f t="shared" si="152"/>
        <v/>
      </c>
      <c r="M1155" s="18">
        <f t="shared" si="153"/>
        <v>134177</v>
      </c>
      <c r="N1155" s="18">
        <f t="shared" si="154"/>
        <v>154304</v>
      </c>
      <c r="O1155" s="18">
        <f t="shared" si="155"/>
        <v>165527</v>
      </c>
      <c r="P1155">
        <f t="shared" si="156"/>
        <v>144822</v>
      </c>
      <c r="Q1155">
        <f t="shared" si="157"/>
        <v>18383.064108031609</v>
      </c>
      <c r="R1155" s="105">
        <f t="shared" si="158"/>
        <v>0.12693557683246751</v>
      </c>
      <c r="S1155">
        <f>+PROMEDIO!AI487</f>
        <v>144822</v>
      </c>
      <c r="T1155" t="b">
        <f t="shared" si="159"/>
        <v>1</v>
      </c>
    </row>
    <row r="1156" spans="1:20" x14ac:dyDescent="0.2">
      <c r="A1156">
        <v>485</v>
      </c>
      <c r="B1156">
        <v>63685</v>
      </c>
      <c r="C1156">
        <v>150000</v>
      </c>
      <c r="D1156">
        <v>68208</v>
      </c>
      <c r="E1156">
        <v>78440</v>
      </c>
      <c r="F1156">
        <v>84145</v>
      </c>
      <c r="G1156">
        <f t="shared" si="147"/>
        <v>88895.6</v>
      </c>
      <c r="H1156">
        <f t="shared" si="148"/>
        <v>35104.083157091562</v>
      </c>
      <c r="I1156">
        <f t="shared" si="149"/>
        <v>123999.68315709157</v>
      </c>
      <c r="J1156">
        <f t="shared" si="150"/>
        <v>53791.516842908444</v>
      </c>
      <c r="K1156" s="18">
        <f t="shared" si="151"/>
        <v>63685</v>
      </c>
      <c r="L1156" s="18" t="str">
        <f t="shared" si="152"/>
        <v/>
      </c>
      <c r="M1156" s="18">
        <f t="shared" si="153"/>
        <v>68208</v>
      </c>
      <c r="N1156" s="18">
        <f t="shared" si="154"/>
        <v>78440</v>
      </c>
      <c r="O1156" s="18">
        <f t="shared" si="155"/>
        <v>84145</v>
      </c>
      <c r="P1156">
        <f t="shared" si="156"/>
        <v>73619.5</v>
      </c>
      <c r="Q1156">
        <f t="shared" si="157"/>
        <v>9345.2660564944144</v>
      </c>
      <c r="R1156" s="105">
        <f t="shared" si="158"/>
        <v>0.1269400913683795</v>
      </c>
      <c r="S1156">
        <f>+PROMEDIO!AI488</f>
        <v>73619.5</v>
      </c>
      <c r="T1156" t="b">
        <f t="shared" si="159"/>
        <v>1</v>
      </c>
    </row>
    <row r="1157" spans="1:20" x14ac:dyDescent="0.2">
      <c r="A1157">
        <v>486</v>
      </c>
      <c r="B1157">
        <v>15939</v>
      </c>
      <c r="C1157">
        <v>50000</v>
      </c>
      <c r="D1157">
        <v>17071</v>
      </c>
      <c r="E1157">
        <v>19631</v>
      </c>
      <c r="F1157">
        <v>21059</v>
      </c>
      <c r="G1157">
        <f t="shared" si="147"/>
        <v>24740</v>
      </c>
      <c r="H1157">
        <f t="shared" si="148"/>
        <v>14265.258532532805</v>
      </c>
      <c r="I1157">
        <f t="shared" si="149"/>
        <v>39005.258532532804</v>
      </c>
      <c r="J1157">
        <f t="shared" si="150"/>
        <v>10474.741467467195</v>
      </c>
      <c r="K1157" s="18">
        <f t="shared" si="151"/>
        <v>15939</v>
      </c>
      <c r="L1157" s="18" t="str">
        <f t="shared" si="152"/>
        <v/>
      </c>
      <c r="M1157" s="18">
        <f t="shared" si="153"/>
        <v>17071</v>
      </c>
      <c r="N1157" s="18">
        <f t="shared" si="154"/>
        <v>19631</v>
      </c>
      <c r="O1157" s="18">
        <f t="shared" si="155"/>
        <v>21059</v>
      </c>
      <c r="P1157">
        <f t="shared" si="156"/>
        <v>18425</v>
      </c>
      <c r="Q1157">
        <f t="shared" si="157"/>
        <v>2338.5112072997786</v>
      </c>
      <c r="R1157" s="105">
        <f t="shared" si="158"/>
        <v>0.12692055399184687</v>
      </c>
      <c r="S1157">
        <f>+PROMEDIO!AI489</f>
        <v>18425</v>
      </c>
      <c r="T1157" t="b">
        <f t="shared" si="159"/>
        <v>1</v>
      </c>
    </row>
    <row r="1158" spans="1:20" x14ac:dyDescent="0.2">
      <c r="A1158">
        <v>487</v>
      </c>
      <c r="B1158">
        <v>29277</v>
      </c>
      <c r="C1158">
        <v>100000</v>
      </c>
      <c r="D1158">
        <v>31356</v>
      </c>
      <c r="E1158">
        <v>36060</v>
      </c>
      <c r="F1158">
        <v>38683</v>
      </c>
      <c r="G1158">
        <f t="shared" si="147"/>
        <v>47075.199999999997</v>
      </c>
      <c r="H1158">
        <f t="shared" si="148"/>
        <v>29818.900377109814</v>
      </c>
      <c r="I1158">
        <f t="shared" si="149"/>
        <v>76894.100377109804</v>
      </c>
      <c r="J1158">
        <f t="shared" si="150"/>
        <v>17256.299622890183</v>
      </c>
      <c r="K1158" s="18">
        <f t="shared" si="151"/>
        <v>29277</v>
      </c>
      <c r="L1158" s="18" t="str">
        <f t="shared" si="152"/>
        <v/>
      </c>
      <c r="M1158" s="18">
        <f t="shared" si="153"/>
        <v>31356</v>
      </c>
      <c r="N1158" s="18">
        <f t="shared" si="154"/>
        <v>36060</v>
      </c>
      <c r="O1158" s="18">
        <f t="shared" si="155"/>
        <v>38683</v>
      </c>
      <c r="P1158">
        <f t="shared" si="156"/>
        <v>33844</v>
      </c>
      <c r="Q1158">
        <f t="shared" si="157"/>
        <v>4296.2856050313976</v>
      </c>
      <c r="R1158" s="105">
        <f t="shared" si="158"/>
        <v>0.12694378929888303</v>
      </c>
      <c r="S1158">
        <f>+PROMEDIO!AI490</f>
        <v>33844</v>
      </c>
      <c r="T1158" t="b">
        <f t="shared" si="159"/>
        <v>1</v>
      </c>
    </row>
    <row r="1159" spans="1:20" x14ac:dyDescent="0.2">
      <c r="A1159">
        <v>488</v>
      </c>
      <c r="B1159">
        <v>15436</v>
      </c>
      <c r="C1159">
        <v>20000</v>
      </c>
      <c r="D1159">
        <v>16533</v>
      </c>
      <c r="E1159">
        <v>19013</v>
      </c>
      <c r="F1159">
        <v>20396</v>
      </c>
      <c r="G1159">
        <f t="shared" si="147"/>
        <v>18275.599999999999</v>
      </c>
      <c r="H1159">
        <f t="shared" si="148"/>
        <v>2185.943343273108</v>
      </c>
      <c r="I1159">
        <f t="shared" si="149"/>
        <v>20461.543343273108</v>
      </c>
      <c r="J1159">
        <f t="shared" si="150"/>
        <v>16089.656656726891</v>
      </c>
      <c r="K1159" s="18" t="str">
        <f t="shared" si="151"/>
        <v/>
      </c>
      <c r="L1159" s="18">
        <f t="shared" si="152"/>
        <v>20000</v>
      </c>
      <c r="M1159" s="18">
        <f t="shared" si="153"/>
        <v>16533</v>
      </c>
      <c r="N1159" s="18">
        <f t="shared" si="154"/>
        <v>19013</v>
      </c>
      <c r="O1159" s="18">
        <f t="shared" si="155"/>
        <v>20396</v>
      </c>
      <c r="P1159">
        <f t="shared" si="156"/>
        <v>18985.5</v>
      </c>
      <c r="Q1159">
        <f t="shared" si="157"/>
        <v>1735.3417530849651</v>
      </c>
      <c r="R1159" s="105">
        <f t="shared" si="158"/>
        <v>9.1403531805059918E-2</v>
      </c>
      <c r="S1159">
        <f>+PROMEDIO!AI491</f>
        <v>18985.5</v>
      </c>
      <c r="T1159" t="b">
        <f t="shared" si="159"/>
        <v>1</v>
      </c>
    </row>
    <row r="1160" spans="1:20" x14ac:dyDescent="0.2">
      <c r="A1160">
        <v>489</v>
      </c>
      <c r="B1160">
        <v>129918</v>
      </c>
      <c r="C1160">
        <v>400000</v>
      </c>
      <c r="D1160">
        <v>139144</v>
      </c>
      <c r="E1160">
        <v>160016</v>
      </c>
      <c r="F1160">
        <v>171654</v>
      </c>
      <c r="G1160">
        <f t="shared" si="147"/>
        <v>200146.4</v>
      </c>
      <c r="H1160">
        <f t="shared" si="148"/>
        <v>112934.7690784375</v>
      </c>
      <c r="I1160">
        <f t="shared" si="149"/>
        <v>313081.1690784375</v>
      </c>
      <c r="J1160">
        <f t="shared" si="150"/>
        <v>87211.630921562493</v>
      </c>
      <c r="K1160" s="18">
        <f t="shared" si="151"/>
        <v>129918</v>
      </c>
      <c r="L1160" s="18" t="str">
        <f t="shared" si="152"/>
        <v/>
      </c>
      <c r="M1160" s="18">
        <f t="shared" si="153"/>
        <v>139144</v>
      </c>
      <c r="N1160" s="18">
        <f t="shared" si="154"/>
        <v>160016</v>
      </c>
      <c r="O1160" s="18">
        <f t="shared" si="155"/>
        <v>171654</v>
      </c>
      <c r="P1160">
        <f t="shared" si="156"/>
        <v>150183</v>
      </c>
      <c r="Q1160">
        <f t="shared" si="157"/>
        <v>19063.241032591144</v>
      </c>
      <c r="R1160" s="105">
        <f t="shared" si="158"/>
        <v>0.12693341478457046</v>
      </c>
      <c r="S1160">
        <f>+PROMEDIO!AI492</f>
        <v>150183</v>
      </c>
      <c r="T1160" t="b">
        <f t="shared" si="159"/>
        <v>1</v>
      </c>
    </row>
    <row r="1161" spans="1:20" x14ac:dyDescent="0.2">
      <c r="A1161">
        <v>490</v>
      </c>
      <c r="B1161">
        <v>529916</v>
      </c>
      <c r="C1161">
        <v>500000</v>
      </c>
      <c r="D1161">
        <v>567010</v>
      </c>
      <c r="E1161">
        <v>652062</v>
      </c>
      <c r="F1161">
        <v>1399489</v>
      </c>
      <c r="G1161">
        <f t="shared" si="147"/>
        <v>729695.4</v>
      </c>
      <c r="H1161">
        <f t="shared" si="148"/>
        <v>378744.21982889727</v>
      </c>
      <c r="I1161">
        <f t="shared" si="149"/>
        <v>1108439.6198288973</v>
      </c>
      <c r="J1161">
        <f t="shared" si="150"/>
        <v>350951.18017110275</v>
      </c>
      <c r="K1161" s="18">
        <f t="shared" si="151"/>
        <v>529916</v>
      </c>
      <c r="L1161" s="18">
        <f t="shared" si="152"/>
        <v>500000</v>
      </c>
      <c r="M1161" s="18">
        <f t="shared" si="153"/>
        <v>567010</v>
      </c>
      <c r="N1161" s="18">
        <f t="shared" si="154"/>
        <v>652062</v>
      </c>
      <c r="O1161" s="18" t="str">
        <f t="shared" si="155"/>
        <v/>
      </c>
      <c r="P1161">
        <f t="shared" si="156"/>
        <v>562247</v>
      </c>
      <c r="Q1161">
        <f t="shared" si="157"/>
        <v>65851.861436611391</v>
      </c>
      <c r="R1161" s="105">
        <f t="shared" si="158"/>
        <v>0.11712265505482714</v>
      </c>
      <c r="S1161">
        <f>+PROMEDIO!AI493</f>
        <v>562247</v>
      </c>
      <c r="T1161" t="b">
        <f t="shared" si="159"/>
        <v>1</v>
      </c>
    </row>
    <row r="1162" spans="1:20" x14ac:dyDescent="0.2">
      <c r="A1162">
        <v>491</v>
      </c>
      <c r="B1162">
        <v>324962</v>
      </c>
      <c r="C1162">
        <v>500000</v>
      </c>
      <c r="D1162">
        <v>348040</v>
      </c>
      <c r="E1162">
        <v>400246</v>
      </c>
      <c r="F1162">
        <v>429358</v>
      </c>
      <c r="G1162">
        <f t="shared" si="147"/>
        <v>400521.2</v>
      </c>
      <c r="H1162">
        <f t="shared" si="148"/>
        <v>69266.040519146263</v>
      </c>
      <c r="I1162">
        <f t="shared" si="149"/>
        <v>469787.24051914626</v>
      </c>
      <c r="J1162">
        <f t="shared" si="150"/>
        <v>331255.15948085376</v>
      </c>
      <c r="K1162" s="18" t="str">
        <f t="shared" si="151"/>
        <v/>
      </c>
      <c r="L1162" s="18" t="str">
        <f t="shared" si="152"/>
        <v/>
      </c>
      <c r="M1162" s="18">
        <f t="shared" si="153"/>
        <v>348040</v>
      </c>
      <c r="N1162" s="18">
        <f t="shared" si="154"/>
        <v>400246</v>
      </c>
      <c r="O1162" s="18">
        <f t="shared" si="155"/>
        <v>429358</v>
      </c>
      <c r="P1162">
        <f t="shared" si="156"/>
        <v>392548</v>
      </c>
      <c r="Q1162">
        <f t="shared" si="157"/>
        <v>41201.925731693656</v>
      </c>
      <c r="R1162" s="105">
        <f t="shared" si="158"/>
        <v>0.10496022328911027</v>
      </c>
      <c r="S1162">
        <f>+PROMEDIO!AI494</f>
        <v>392548</v>
      </c>
      <c r="T1162" t="b">
        <f t="shared" si="159"/>
        <v>1</v>
      </c>
    </row>
    <row r="1163" spans="1:20" x14ac:dyDescent="0.2">
      <c r="A1163">
        <v>492</v>
      </c>
      <c r="B1163">
        <v>3179496</v>
      </c>
      <c r="C1163">
        <v>1500000</v>
      </c>
      <c r="D1163">
        <v>3402061</v>
      </c>
      <c r="E1163">
        <v>3912370</v>
      </c>
      <c r="F1163">
        <v>1596934</v>
      </c>
      <c r="G1163">
        <f t="shared" si="147"/>
        <v>2718172.2</v>
      </c>
      <c r="H1163">
        <f t="shared" si="148"/>
        <v>1100880.3902705321</v>
      </c>
      <c r="I1163">
        <f t="shared" si="149"/>
        <v>3819052.5902705323</v>
      </c>
      <c r="J1163">
        <f t="shared" si="150"/>
        <v>1617291.8097294681</v>
      </c>
      <c r="K1163" s="18">
        <f t="shared" si="151"/>
        <v>3179496</v>
      </c>
      <c r="L1163" s="18" t="str">
        <f t="shared" si="152"/>
        <v/>
      </c>
      <c r="M1163" s="18">
        <f t="shared" si="153"/>
        <v>3402061</v>
      </c>
      <c r="N1163" s="18" t="str">
        <f t="shared" si="154"/>
        <v/>
      </c>
      <c r="O1163" s="18" t="str">
        <f t="shared" si="155"/>
        <v/>
      </c>
      <c r="P1163">
        <f t="shared" si="156"/>
        <v>3290778.5</v>
      </c>
      <c r="Q1163">
        <f t="shared" si="157"/>
        <v>157377.22075478395</v>
      </c>
      <c r="R1163" s="105">
        <f t="shared" si="158"/>
        <v>4.7823705167267853E-2</v>
      </c>
      <c r="S1163">
        <f>+PROMEDIO!AI495</f>
        <v>3290778.5</v>
      </c>
      <c r="T1163" t="b">
        <f t="shared" si="159"/>
        <v>1</v>
      </c>
    </row>
    <row r="1164" spans="1:20" x14ac:dyDescent="0.2">
      <c r="A1164">
        <v>493</v>
      </c>
      <c r="B1164">
        <v>133043</v>
      </c>
      <c r="C1164">
        <v>200000</v>
      </c>
      <c r="D1164">
        <v>142492</v>
      </c>
      <c r="E1164">
        <v>163865</v>
      </c>
      <c r="F1164">
        <v>275784</v>
      </c>
      <c r="G1164">
        <f t="shared" si="147"/>
        <v>183036.79999999999</v>
      </c>
      <c r="H1164">
        <f t="shared" si="148"/>
        <v>57880.506266790697</v>
      </c>
      <c r="I1164">
        <f t="shared" si="149"/>
        <v>240917.30626679069</v>
      </c>
      <c r="J1164">
        <f t="shared" si="150"/>
        <v>125156.29373320928</v>
      </c>
      <c r="K1164" s="18">
        <f t="shared" si="151"/>
        <v>133043</v>
      </c>
      <c r="L1164" s="18">
        <f t="shared" si="152"/>
        <v>200000</v>
      </c>
      <c r="M1164" s="18">
        <f t="shared" si="153"/>
        <v>142492</v>
      </c>
      <c r="N1164" s="18">
        <f t="shared" si="154"/>
        <v>163865</v>
      </c>
      <c r="O1164" s="18" t="str">
        <f t="shared" si="155"/>
        <v/>
      </c>
      <c r="P1164">
        <f t="shared" si="156"/>
        <v>159850</v>
      </c>
      <c r="Q1164">
        <f t="shared" si="157"/>
        <v>29710.032749897804</v>
      </c>
      <c r="R1164" s="105">
        <f t="shared" si="158"/>
        <v>0.18586195026523494</v>
      </c>
      <c r="S1164">
        <f>+PROMEDIO!AI496</f>
        <v>159850</v>
      </c>
      <c r="T1164" t="b">
        <f t="shared" si="159"/>
        <v>1</v>
      </c>
    </row>
    <row r="1165" spans="1:20" x14ac:dyDescent="0.2">
      <c r="A1165">
        <v>494</v>
      </c>
      <c r="B1165">
        <v>86092</v>
      </c>
      <c r="C1165">
        <v>250000</v>
      </c>
      <c r="D1165">
        <v>92206</v>
      </c>
      <c r="E1165">
        <v>106037</v>
      </c>
      <c r="F1165">
        <v>113750</v>
      </c>
      <c r="G1165">
        <f t="shared" si="147"/>
        <v>129617</v>
      </c>
      <c r="H1165">
        <f t="shared" si="148"/>
        <v>68179.640150121064</v>
      </c>
      <c r="I1165">
        <f t="shared" si="149"/>
        <v>197796.64015012106</v>
      </c>
      <c r="J1165">
        <f t="shared" si="150"/>
        <v>61437.359849878936</v>
      </c>
      <c r="K1165" s="18">
        <f t="shared" si="151"/>
        <v>86092</v>
      </c>
      <c r="L1165" s="18" t="str">
        <f t="shared" si="152"/>
        <v/>
      </c>
      <c r="M1165" s="18">
        <f t="shared" si="153"/>
        <v>92206</v>
      </c>
      <c r="N1165" s="18">
        <f t="shared" si="154"/>
        <v>106037</v>
      </c>
      <c r="O1165" s="18">
        <f t="shared" si="155"/>
        <v>113750</v>
      </c>
      <c r="P1165">
        <f t="shared" si="156"/>
        <v>99521.25</v>
      </c>
      <c r="Q1165">
        <f t="shared" si="157"/>
        <v>12632.893080499547</v>
      </c>
      <c r="R1165" s="105">
        <f t="shared" si="158"/>
        <v>0.12693663996884633</v>
      </c>
      <c r="S1165">
        <f>+PROMEDIO!AI497</f>
        <v>99521.25</v>
      </c>
      <c r="T1165" t="b">
        <f t="shared" si="159"/>
        <v>1</v>
      </c>
    </row>
    <row r="1166" spans="1:20" x14ac:dyDescent="0.2">
      <c r="A1166">
        <v>495</v>
      </c>
      <c r="B1166">
        <v>92559</v>
      </c>
      <c r="C1166">
        <v>250000</v>
      </c>
      <c r="D1166">
        <v>99132</v>
      </c>
      <c r="E1166">
        <v>114002</v>
      </c>
      <c r="F1166">
        <v>122294</v>
      </c>
      <c r="G1166">
        <f t="shared" si="147"/>
        <v>135597.4</v>
      </c>
      <c r="H1166">
        <f t="shared" si="148"/>
        <v>65025.621702525837</v>
      </c>
      <c r="I1166">
        <f t="shared" si="149"/>
        <v>200623.02170252585</v>
      </c>
      <c r="J1166">
        <f t="shared" si="150"/>
        <v>70571.778297474157</v>
      </c>
      <c r="K1166" s="18">
        <f t="shared" si="151"/>
        <v>92559</v>
      </c>
      <c r="L1166" s="18" t="str">
        <f t="shared" si="152"/>
        <v/>
      </c>
      <c r="M1166" s="18">
        <f t="shared" si="153"/>
        <v>99132</v>
      </c>
      <c r="N1166" s="18">
        <f t="shared" si="154"/>
        <v>114002</v>
      </c>
      <c r="O1166" s="18">
        <f t="shared" si="155"/>
        <v>122294</v>
      </c>
      <c r="P1166">
        <f t="shared" si="156"/>
        <v>106996.75</v>
      </c>
      <c r="Q1166">
        <f t="shared" si="157"/>
        <v>13581.633465210778</v>
      </c>
      <c r="R1166" s="105">
        <f t="shared" si="158"/>
        <v>0.12693500938309601</v>
      </c>
      <c r="S1166">
        <f>+PROMEDIO!AI498</f>
        <v>106996.75</v>
      </c>
      <c r="T1166" t="b">
        <f t="shared" si="159"/>
        <v>1</v>
      </c>
    </row>
    <row r="1167" spans="1:20" x14ac:dyDescent="0.2">
      <c r="A1167">
        <v>496</v>
      </c>
      <c r="B1167">
        <v>132430</v>
      </c>
      <c r="C1167">
        <v>450000</v>
      </c>
      <c r="D1167">
        <v>141834</v>
      </c>
      <c r="E1167">
        <v>163109</v>
      </c>
      <c r="F1167">
        <v>174973</v>
      </c>
      <c r="G1167">
        <f t="shared" si="147"/>
        <v>212469.2</v>
      </c>
      <c r="H1167">
        <f t="shared" si="148"/>
        <v>133845.88182196717</v>
      </c>
      <c r="I1167">
        <f t="shared" si="149"/>
        <v>346315.08182196715</v>
      </c>
      <c r="J1167">
        <f t="shared" si="150"/>
        <v>78623.318178032845</v>
      </c>
      <c r="K1167" s="18">
        <f t="shared" si="151"/>
        <v>132430</v>
      </c>
      <c r="L1167" s="18" t="str">
        <f t="shared" si="152"/>
        <v/>
      </c>
      <c r="M1167" s="18">
        <f t="shared" si="153"/>
        <v>141834</v>
      </c>
      <c r="N1167" s="18">
        <f t="shared" si="154"/>
        <v>163109</v>
      </c>
      <c r="O1167" s="18">
        <f t="shared" si="155"/>
        <v>174973</v>
      </c>
      <c r="P1167">
        <f t="shared" si="156"/>
        <v>153086.5</v>
      </c>
      <c r="Q1167">
        <f t="shared" si="157"/>
        <v>19431.75354070411</v>
      </c>
      <c r="R1167" s="105">
        <f t="shared" si="158"/>
        <v>0.12693316223640955</v>
      </c>
      <c r="S1167">
        <f>+PROMEDIO!AI499</f>
        <v>153086.5</v>
      </c>
      <c r="T1167" t="b">
        <f t="shared" si="159"/>
        <v>1</v>
      </c>
    </row>
    <row r="1168" spans="1:20" x14ac:dyDescent="0.2">
      <c r="A1168">
        <v>497</v>
      </c>
      <c r="B1168">
        <v>67425</v>
      </c>
      <c r="C1168">
        <v>250000</v>
      </c>
      <c r="D1168">
        <v>72213</v>
      </c>
      <c r="E1168">
        <v>83045</v>
      </c>
      <c r="F1168">
        <v>169086</v>
      </c>
      <c r="G1168">
        <f t="shared" si="147"/>
        <v>128353.8</v>
      </c>
      <c r="H1168">
        <f t="shared" si="148"/>
        <v>79645.943937528922</v>
      </c>
      <c r="I1168">
        <f t="shared" si="149"/>
        <v>207999.74393752893</v>
      </c>
      <c r="J1168">
        <f t="shared" si="150"/>
        <v>48707.856062471081</v>
      </c>
      <c r="K1168" s="18">
        <f t="shared" si="151"/>
        <v>67425</v>
      </c>
      <c r="L1168" s="18" t="str">
        <f t="shared" si="152"/>
        <v/>
      </c>
      <c r="M1168" s="18">
        <f t="shared" si="153"/>
        <v>72213</v>
      </c>
      <c r="N1168" s="18">
        <f t="shared" si="154"/>
        <v>83045</v>
      </c>
      <c r="O1168" s="18">
        <f t="shared" si="155"/>
        <v>169086</v>
      </c>
      <c r="P1168">
        <f t="shared" si="156"/>
        <v>97942.25</v>
      </c>
      <c r="Q1168">
        <f t="shared" si="157"/>
        <v>47877.127715120921</v>
      </c>
      <c r="R1168" s="105">
        <f t="shared" si="158"/>
        <v>0.48883018018394431</v>
      </c>
      <c r="S1168">
        <f>+PROMEDIO!AI500</f>
        <v>97942.25</v>
      </c>
      <c r="T1168" t="b">
        <f t="shared" si="159"/>
        <v>1</v>
      </c>
    </row>
    <row r="1169" spans="1:20" x14ac:dyDescent="0.2">
      <c r="A1169">
        <v>498</v>
      </c>
      <c r="B1169">
        <v>101307</v>
      </c>
      <c r="C1169">
        <v>550000</v>
      </c>
      <c r="D1169">
        <v>108502</v>
      </c>
      <c r="E1169">
        <v>124777</v>
      </c>
      <c r="F1169">
        <v>133852</v>
      </c>
      <c r="G1169">
        <f t="shared" si="147"/>
        <v>203687.6</v>
      </c>
      <c r="H1169">
        <f t="shared" si="148"/>
        <v>194022.07214464029</v>
      </c>
      <c r="I1169">
        <f t="shared" si="149"/>
        <v>397709.6721446403</v>
      </c>
      <c r="J1169">
        <f t="shared" si="150"/>
        <v>9665.5278553597163</v>
      </c>
      <c r="K1169" s="18">
        <f t="shared" si="151"/>
        <v>101307</v>
      </c>
      <c r="L1169" s="18" t="str">
        <f t="shared" si="152"/>
        <v/>
      </c>
      <c r="M1169" s="18">
        <f t="shared" si="153"/>
        <v>108502</v>
      </c>
      <c r="N1169" s="18">
        <f t="shared" si="154"/>
        <v>124777</v>
      </c>
      <c r="O1169" s="18">
        <f t="shared" si="155"/>
        <v>133852</v>
      </c>
      <c r="P1169">
        <f t="shared" si="156"/>
        <v>117109.5</v>
      </c>
      <c r="Q1169">
        <f t="shared" si="157"/>
        <v>14865.058862984701</v>
      </c>
      <c r="R1169" s="105">
        <f t="shared" si="158"/>
        <v>0.12693298889487786</v>
      </c>
      <c r="S1169">
        <f>+PROMEDIO!AI501</f>
        <v>117109.5</v>
      </c>
      <c r="T1169" t="b">
        <f t="shared" si="159"/>
        <v>1</v>
      </c>
    </row>
    <row r="1170" spans="1:20" x14ac:dyDescent="0.2">
      <c r="A1170">
        <v>499</v>
      </c>
      <c r="B1170">
        <v>529916</v>
      </c>
      <c r="C1170">
        <v>950000</v>
      </c>
      <c r="D1170">
        <v>567010</v>
      </c>
      <c r="E1170">
        <v>652062</v>
      </c>
      <c r="F1170">
        <v>699489</v>
      </c>
      <c r="G1170">
        <f t="shared" si="147"/>
        <v>679695.4</v>
      </c>
      <c r="H1170">
        <f t="shared" si="148"/>
        <v>165341.94583891908</v>
      </c>
      <c r="I1170">
        <f t="shared" si="149"/>
        <v>845037.34583891905</v>
      </c>
      <c r="J1170">
        <f t="shared" si="150"/>
        <v>514353.45416108094</v>
      </c>
      <c r="K1170" s="18">
        <f t="shared" si="151"/>
        <v>529916</v>
      </c>
      <c r="L1170" s="18" t="str">
        <f t="shared" si="152"/>
        <v/>
      </c>
      <c r="M1170" s="18">
        <f t="shared" si="153"/>
        <v>567010</v>
      </c>
      <c r="N1170" s="18">
        <f t="shared" si="154"/>
        <v>652062</v>
      </c>
      <c r="O1170" s="18">
        <f t="shared" si="155"/>
        <v>699489</v>
      </c>
      <c r="P1170">
        <f t="shared" si="156"/>
        <v>612119.25</v>
      </c>
      <c r="Q1170">
        <f t="shared" si="157"/>
        <v>77505.086368035656</v>
      </c>
      <c r="R1170" s="105">
        <f t="shared" si="158"/>
        <v>0.12661762617012234</v>
      </c>
      <c r="S1170">
        <f>+PROMEDIO!AI502</f>
        <v>612119.25</v>
      </c>
      <c r="T1170" t="b">
        <f t="shared" si="159"/>
        <v>1</v>
      </c>
    </row>
    <row r="1171" spans="1:20" x14ac:dyDescent="0.2">
      <c r="A1171">
        <v>500</v>
      </c>
      <c r="B1171">
        <v>23280</v>
      </c>
      <c r="C1171">
        <v>80000</v>
      </c>
      <c r="D1171">
        <v>24934</v>
      </c>
      <c r="E1171">
        <v>28674</v>
      </c>
      <c r="F1171">
        <v>30759</v>
      </c>
      <c r="G1171">
        <f t="shared" si="147"/>
        <v>37529.4</v>
      </c>
      <c r="H1171">
        <f t="shared" si="148"/>
        <v>23925.393367717068</v>
      </c>
      <c r="I1171">
        <f t="shared" si="149"/>
        <v>61454.793367717066</v>
      </c>
      <c r="J1171">
        <f t="shared" si="150"/>
        <v>13604.006632282933</v>
      </c>
      <c r="K1171" s="18">
        <f t="shared" si="151"/>
        <v>23280</v>
      </c>
      <c r="L1171" s="18" t="str">
        <f t="shared" si="152"/>
        <v/>
      </c>
      <c r="M1171" s="18">
        <f t="shared" si="153"/>
        <v>24934</v>
      </c>
      <c r="N1171" s="18">
        <f t="shared" si="154"/>
        <v>28674</v>
      </c>
      <c r="O1171" s="18">
        <f t="shared" si="155"/>
        <v>30759</v>
      </c>
      <c r="P1171">
        <f t="shared" si="156"/>
        <v>26911.75</v>
      </c>
      <c r="Q1171">
        <f t="shared" si="157"/>
        <v>3416.03867805972</v>
      </c>
      <c r="R1171" s="105">
        <f t="shared" si="158"/>
        <v>0.1269348399141535</v>
      </c>
      <c r="S1171">
        <f>+PROMEDIO!AI503</f>
        <v>26911.75</v>
      </c>
      <c r="T1171" t="b">
        <f t="shared" si="159"/>
        <v>1</v>
      </c>
    </row>
    <row r="1172" spans="1:20" x14ac:dyDescent="0.2">
      <c r="A1172">
        <v>501</v>
      </c>
      <c r="B1172">
        <v>42912</v>
      </c>
      <c r="C1172">
        <v>150000</v>
      </c>
      <c r="D1172">
        <v>45960</v>
      </c>
      <c r="E1172">
        <v>52854</v>
      </c>
      <c r="F1172">
        <v>56698</v>
      </c>
      <c r="G1172">
        <f t="shared" si="147"/>
        <v>69684.800000000003</v>
      </c>
      <c r="H1172">
        <f t="shared" si="148"/>
        <v>45227.516814434988</v>
      </c>
      <c r="I1172">
        <f t="shared" si="149"/>
        <v>114912.31681443499</v>
      </c>
      <c r="J1172">
        <f t="shared" si="150"/>
        <v>24457.283185565015</v>
      </c>
      <c r="K1172" s="18">
        <f t="shared" si="151"/>
        <v>42912</v>
      </c>
      <c r="L1172" s="18" t="str">
        <f t="shared" si="152"/>
        <v/>
      </c>
      <c r="M1172" s="18">
        <f t="shared" si="153"/>
        <v>45960</v>
      </c>
      <c r="N1172" s="18">
        <f t="shared" si="154"/>
        <v>52854</v>
      </c>
      <c r="O1172" s="18">
        <f t="shared" si="155"/>
        <v>56698</v>
      </c>
      <c r="P1172">
        <f t="shared" si="156"/>
        <v>49606</v>
      </c>
      <c r="Q1172">
        <f t="shared" si="157"/>
        <v>6296.7960106708233</v>
      </c>
      <c r="R1172" s="105">
        <f t="shared" si="158"/>
        <v>0.12693617729046533</v>
      </c>
      <c r="S1172">
        <f>+PROMEDIO!AI504</f>
        <v>49606</v>
      </c>
      <c r="T1172" t="b">
        <f t="shared" si="159"/>
        <v>1</v>
      </c>
    </row>
    <row r="1173" spans="1:20" x14ac:dyDescent="0.2">
      <c r="A1173">
        <v>502</v>
      </c>
      <c r="B1173">
        <v>32965</v>
      </c>
      <c r="C1173">
        <v>130000</v>
      </c>
      <c r="D1173">
        <v>35306</v>
      </c>
      <c r="E1173">
        <v>40602</v>
      </c>
      <c r="F1173">
        <v>43556</v>
      </c>
      <c r="G1173">
        <f t="shared" si="147"/>
        <v>56485.8</v>
      </c>
      <c r="H1173">
        <f t="shared" si="148"/>
        <v>41308.668560000813</v>
      </c>
      <c r="I1173">
        <f t="shared" si="149"/>
        <v>97794.468560000823</v>
      </c>
      <c r="J1173">
        <f t="shared" si="150"/>
        <v>15177.13143999919</v>
      </c>
      <c r="K1173" s="18">
        <f t="shared" si="151"/>
        <v>32965</v>
      </c>
      <c r="L1173" s="18" t="str">
        <f t="shared" si="152"/>
        <v/>
      </c>
      <c r="M1173" s="18">
        <f t="shared" si="153"/>
        <v>35306</v>
      </c>
      <c r="N1173" s="18">
        <f t="shared" si="154"/>
        <v>40602</v>
      </c>
      <c r="O1173" s="18">
        <f t="shared" si="155"/>
        <v>43556</v>
      </c>
      <c r="P1173">
        <f t="shared" si="156"/>
        <v>38107.25</v>
      </c>
      <c r="Q1173">
        <f t="shared" si="157"/>
        <v>4837.4370194005287</v>
      </c>
      <c r="R1173" s="105">
        <f t="shared" si="158"/>
        <v>0.12694269514070233</v>
      </c>
      <c r="S1173">
        <f>+PROMEDIO!AI505</f>
        <v>38107.25</v>
      </c>
      <c r="T1173" t="b">
        <f t="shared" si="159"/>
        <v>1</v>
      </c>
    </row>
    <row r="1174" spans="1:20" x14ac:dyDescent="0.2">
      <c r="A1174">
        <v>503</v>
      </c>
      <c r="B1174">
        <v>2417</v>
      </c>
      <c r="C1174">
        <v>15000</v>
      </c>
      <c r="D1174">
        <v>2589</v>
      </c>
      <c r="E1174">
        <v>2977</v>
      </c>
      <c r="F1174">
        <v>3194</v>
      </c>
      <c r="G1174">
        <f t="shared" si="147"/>
        <v>5235.3999999999996</v>
      </c>
      <c r="H1174">
        <f t="shared" si="148"/>
        <v>5467.2184243909624</v>
      </c>
      <c r="I1174">
        <f t="shared" si="149"/>
        <v>10702.618424390963</v>
      </c>
      <c r="J1174">
        <f t="shared" si="150"/>
        <v>-231.81842439096272</v>
      </c>
      <c r="K1174" s="18">
        <f t="shared" si="151"/>
        <v>2417</v>
      </c>
      <c r="L1174" s="18" t="str">
        <f t="shared" si="152"/>
        <v/>
      </c>
      <c r="M1174" s="18">
        <f t="shared" si="153"/>
        <v>2589</v>
      </c>
      <c r="N1174" s="18">
        <f t="shared" si="154"/>
        <v>2977</v>
      </c>
      <c r="O1174" s="18">
        <f t="shared" si="155"/>
        <v>3194</v>
      </c>
      <c r="P1174">
        <f t="shared" si="156"/>
        <v>2794.25</v>
      </c>
      <c r="Q1174">
        <f t="shared" si="157"/>
        <v>354.79700769125247</v>
      </c>
      <c r="R1174" s="105">
        <f t="shared" si="158"/>
        <v>0.1269739671436888</v>
      </c>
      <c r="S1174">
        <f>+PROMEDIO!AI506</f>
        <v>2794.25</v>
      </c>
      <c r="T1174" t="b">
        <f t="shared" si="159"/>
        <v>1</v>
      </c>
    </row>
    <row r="1175" spans="1:20" x14ac:dyDescent="0.2">
      <c r="A1175">
        <v>504</v>
      </c>
      <c r="B1175">
        <v>1062</v>
      </c>
      <c r="C1175">
        <v>13000</v>
      </c>
      <c r="D1175">
        <v>1137</v>
      </c>
      <c r="E1175">
        <v>1308</v>
      </c>
      <c r="F1175">
        <v>1403</v>
      </c>
      <c r="G1175">
        <f t="shared" si="147"/>
        <v>3582</v>
      </c>
      <c r="H1175">
        <f t="shared" si="148"/>
        <v>5266.5516706854778</v>
      </c>
      <c r="I1175">
        <f t="shared" si="149"/>
        <v>8848.5516706854778</v>
      </c>
      <c r="J1175">
        <f t="shared" si="150"/>
        <v>-1684.5516706854778</v>
      </c>
      <c r="K1175" s="18">
        <f t="shared" si="151"/>
        <v>1062</v>
      </c>
      <c r="L1175" s="18" t="str">
        <f t="shared" si="152"/>
        <v/>
      </c>
      <c r="M1175" s="18">
        <f t="shared" si="153"/>
        <v>1137</v>
      </c>
      <c r="N1175" s="18">
        <f t="shared" si="154"/>
        <v>1308</v>
      </c>
      <c r="O1175" s="18">
        <f t="shared" si="155"/>
        <v>1403</v>
      </c>
      <c r="P1175">
        <f t="shared" si="156"/>
        <v>1227.5</v>
      </c>
      <c r="Q1175">
        <f t="shared" si="157"/>
        <v>155.84286958343651</v>
      </c>
      <c r="R1175" s="105">
        <f t="shared" si="158"/>
        <v>0.12695956788874665</v>
      </c>
      <c r="S1175">
        <f>+PROMEDIO!AI507</f>
        <v>1227.5</v>
      </c>
      <c r="T1175" t="b">
        <f t="shared" si="159"/>
        <v>1</v>
      </c>
    </row>
    <row r="1176" spans="1:20" x14ac:dyDescent="0.2">
      <c r="A1176">
        <v>505</v>
      </c>
      <c r="B1176">
        <v>5645</v>
      </c>
      <c r="C1176">
        <v>20000</v>
      </c>
      <c r="D1176">
        <v>6046</v>
      </c>
      <c r="E1176">
        <v>6953</v>
      </c>
      <c r="F1176">
        <v>7459</v>
      </c>
      <c r="G1176">
        <f t="shared" si="147"/>
        <v>9220.6</v>
      </c>
      <c r="H1176">
        <f t="shared" si="148"/>
        <v>6068.4369733894409</v>
      </c>
      <c r="I1176">
        <f t="shared" si="149"/>
        <v>15289.03697338944</v>
      </c>
      <c r="J1176">
        <f t="shared" si="150"/>
        <v>3152.1630266105594</v>
      </c>
      <c r="K1176" s="18">
        <f t="shared" si="151"/>
        <v>5645</v>
      </c>
      <c r="L1176" s="18" t="str">
        <f t="shared" si="152"/>
        <v/>
      </c>
      <c r="M1176" s="18">
        <f t="shared" si="153"/>
        <v>6046</v>
      </c>
      <c r="N1176" s="18">
        <f t="shared" si="154"/>
        <v>6953</v>
      </c>
      <c r="O1176" s="18">
        <f t="shared" si="155"/>
        <v>7459</v>
      </c>
      <c r="P1176">
        <f t="shared" si="156"/>
        <v>6525.75</v>
      </c>
      <c r="Q1176">
        <f t="shared" si="157"/>
        <v>828.52856518851138</v>
      </c>
      <c r="R1176" s="105">
        <f t="shared" si="158"/>
        <v>0.12696296443910837</v>
      </c>
      <c r="S1176">
        <f>+PROMEDIO!AI508</f>
        <v>6525.75</v>
      </c>
      <c r="T1176" t="b">
        <f t="shared" si="159"/>
        <v>1</v>
      </c>
    </row>
    <row r="1177" spans="1:20" x14ac:dyDescent="0.2">
      <c r="A1177">
        <v>506</v>
      </c>
      <c r="B1177">
        <v>8845</v>
      </c>
      <c r="C1177">
        <v>10000</v>
      </c>
      <c r="D1177">
        <v>9474</v>
      </c>
      <c r="E1177">
        <v>10895</v>
      </c>
      <c r="F1177">
        <v>11687</v>
      </c>
      <c r="G1177">
        <f t="shared" si="147"/>
        <v>10180.200000000001</v>
      </c>
      <c r="H1177">
        <f t="shared" si="148"/>
        <v>1128.6424145848853</v>
      </c>
      <c r="I1177">
        <f t="shared" si="149"/>
        <v>11308.842414584886</v>
      </c>
      <c r="J1177">
        <f t="shared" si="150"/>
        <v>9051.5575854151157</v>
      </c>
      <c r="K1177" s="18" t="str">
        <f t="shared" si="151"/>
        <v/>
      </c>
      <c r="L1177" s="18">
        <f t="shared" si="152"/>
        <v>10000</v>
      </c>
      <c r="M1177" s="18">
        <f t="shared" si="153"/>
        <v>9474</v>
      </c>
      <c r="N1177" s="18">
        <f t="shared" si="154"/>
        <v>10895</v>
      </c>
      <c r="O1177" s="18" t="str">
        <f t="shared" si="155"/>
        <v/>
      </c>
      <c r="P1177">
        <f t="shared" si="156"/>
        <v>10123</v>
      </c>
      <c r="Q1177">
        <f t="shared" si="157"/>
        <v>718.44067256802771</v>
      </c>
      <c r="R1177" s="105">
        <f t="shared" si="158"/>
        <v>7.097112245065966E-2</v>
      </c>
      <c r="S1177">
        <f>+PROMEDIO!AI509</f>
        <v>10123</v>
      </c>
      <c r="T1177" t="b">
        <f t="shared" si="159"/>
        <v>1</v>
      </c>
    </row>
    <row r="1178" spans="1:20" x14ac:dyDescent="0.2">
      <c r="A1178">
        <v>507</v>
      </c>
      <c r="B1178">
        <v>5853</v>
      </c>
      <c r="C1178">
        <v>8000</v>
      </c>
      <c r="D1178">
        <v>6269</v>
      </c>
      <c r="E1178">
        <v>7209</v>
      </c>
      <c r="F1178">
        <v>7734</v>
      </c>
      <c r="G1178">
        <f t="shared" si="147"/>
        <v>7013</v>
      </c>
      <c r="H1178">
        <f t="shared" si="148"/>
        <v>926.22378505413042</v>
      </c>
      <c r="I1178">
        <f t="shared" si="149"/>
        <v>7939.2237850541305</v>
      </c>
      <c r="J1178">
        <f t="shared" si="150"/>
        <v>6086.7762149458695</v>
      </c>
      <c r="K1178" s="18" t="str">
        <f t="shared" si="151"/>
        <v/>
      </c>
      <c r="L1178" s="18" t="str">
        <f t="shared" si="152"/>
        <v/>
      </c>
      <c r="M1178" s="18">
        <f t="shared" si="153"/>
        <v>6269</v>
      </c>
      <c r="N1178" s="18">
        <f t="shared" si="154"/>
        <v>7209</v>
      </c>
      <c r="O1178" s="18">
        <f t="shared" si="155"/>
        <v>7734</v>
      </c>
      <c r="P1178">
        <f t="shared" si="156"/>
        <v>7070.666666666667</v>
      </c>
      <c r="Q1178">
        <f t="shared" si="157"/>
        <v>742.23199428031489</v>
      </c>
      <c r="R1178" s="105">
        <f t="shared" si="158"/>
        <v>0.10497341046770435</v>
      </c>
      <c r="S1178">
        <f>+PROMEDIO!AI510</f>
        <v>7070.666666666667</v>
      </c>
      <c r="T1178" t="b">
        <f t="shared" si="159"/>
        <v>1</v>
      </c>
    </row>
    <row r="1179" spans="1:20" x14ac:dyDescent="0.2">
      <c r="A1179">
        <v>508</v>
      </c>
      <c r="B1179">
        <v>8264</v>
      </c>
      <c r="C1179">
        <v>9000</v>
      </c>
      <c r="D1179">
        <v>8851</v>
      </c>
      <c r="E1179">
        <v>10179</v>
      </c>
      <c r="F1179">
        <v>10919</v>
      </c>
      <c r="G1179">
        <f t="shared" si="147"/>
        <v>9442.6</v>
      </c>
      <c r="H1179">
        <f t="shared" si="148"/>
        <v>1079.0070898747595</v>
      </c>
      <c r="I1179">
        <f t="shared" si="149"/>
        <v>10521.60708987476</v>
      </c>
      <c r="J1179">
        <f t="shared" si="150"/>
        <v>8363.5929101252405</v>
      </c>
      <c r="K1179" s="18" t="str">
        <f t="shared" si="151"/>
        <v/>
      </c>
      <c r="L1179" s="18">
        <f t="shared" si="152"/>
        <v>9000</v>
      </c>
      <c r="M1179" s="18">
        <f t="shared" si="153"/>
        <v>8851</v>
      </c>
      <c r="N1179" s="18">
        <f t="shared" si="154"/>
        <v>10179</v>
      </c>
      <c r="O1179" s="18" t="str">
        <f t="shared" si="155"/>
        <v/>
      </c>
      <c r="P1179">
        <f t="shared" si="156"/>
        <v>9343.3333333333339</v>
      </c>
      <c r="Q1179">
        <f t="shared" si="157"/>
        <v>727.53304621393886</v>
      </c>
      <c r="R1179" s="105">
        <f t="shared" si="158"/>
        <v>7.7866540800635625E-2</v>
      </c>
      <c r="S1179">
        <f>+PROMEDIO!AI511</f>
        <v>9343.3333333333339</v>
      </c>
      <c r="T1179" t="b">
        <f t="shared" si="159"/>
        <v>1</v>
      </c>
    </row>
    <row r="1180" spans="1:20" x14ac:dyDescent="0.2">
      <c r="A1180">
        <v>509</v>
      </c>
      <c r="B1180">
        <v>4989</v>
      </c>
      <c r="C1180">
        <v>20000</v>
      </c>
      <c r="D1180">
        <v>5344</v>
      </c>
      <c r="E1180">
        <v>6145</v>
      </c>
      <c r="F1180">
        <v>6592</v>
      </c>
      <c r="G1180">
        <f t="shared" si="147"/>
        <v>8614</v>
      </c>
      <c r="H1180">
        <f t="shared" si="148"/>
        <v>6396.4632024267912</v>
      </c>
      <c r="I1180">
        <f t="shared" si="149"/>
        <v>15010.463202426792</v>
      </c>
      <c r="J1180">
        <f t="shared" si="150"/>
        <v>2217.5367975732088</v>
      </c>
      <c r="K1180" s="18">
        <f t="shared" si="151"/>
        <v>4989</v>
      </c>
      <c r="L1180" s="18" t="str">
        <f t="shared" si="152"/>
        <v/>
      </c>
      <c r="M1180" s="18">
        <f t="shared" si="153"/>
        <v>5344</v>
      </c>
      <c r="N1180" s="18">
        <f t="shared" si="154"/>
        <v>6145</v>
      </c>
      <c r="O1180" s="18">
        <f t="shared" si="155"/>
        <v>6592</v>
      </c>
      <c r="P1180">
        <f t="shared" si="156"/>
        <v>5767.5</v>
      </c>
      <c r="Q1180">
        <f t="shared" si="157"/>
        <v>732.05669179374354</v>
      </c>
      <c r="R1180" s="105">
        <f t="shared" si="158"/>
        <v>0.12692790494906694</v>
      </c>
      <c r="S1180">
        <f>+PROMEDIO!AI512</f>
        <v>5767.5</v>
      </c>
      <c r="T1180" t="b">
        <f t="shared" si="159"/>
        <v>1</v>
      </c>
    </row>
    <row r="1181" spans="1:20" x14ac:dyDescent="0.2">
      <c r="A1181">
        <v>510</v>
      </c>
      <c r="B1181">
        <v>4620</v>
      </c>
      <c r="C1181">
        <v>15000</v>
      </c>
      <c r="D1181">
        <v>4948</v>
      </c>
      <c r="E1181">
        <v>5690</v>
      </c>
      <c r="F1181">
        <v>6104</v>
      </c>
      <c r="G1181">
        <f t="shared" si="147"/>
        <v>7272.4</v>
      </c>
      <c r="H1181">
        <f t="shared" si="148"/>
        <v>4359.5587850148322</v>
      </c>
      <c r="I1181">
        <f t="shared" si="149"/>
        <v>11631.958785014831</v>
      </c>
      <c r="J1181">
        <f t="shared" si="150"/>
        <v>2912.8412149851674</v>
      </c>
      <c r="K1181" s="18">
        <f t="shared" si="151"/>
        <v>4620</v>
      </c>
      <c r="L1181" s="18" t="str">
        <f t="shared" si="152"/>
        <v/>
      </c>
      <c r="M1181" s="18">
        <f t="shared" si="153"/>
        <v>4948</v>
      </c>
      <c r="N1181" s="18">
        <f t="shared" si="154"/>
        <v>5690</v>
      </c>
      <c r="O1181" s="18">
        <f t="shared" si="155"/>
        <v>6104</v>
      </c>
      <c r="P1181">
        <f t="shared" si="156"/>
        <v>5340.5</v>
      </c>
      <c r="Q1181">
        <f t="shared" si="157"/>
        <v>677.80503588175463</v>
      </c>
      <c r="R1181" s="105">
        <f t="shared" si="158"/>
        <v>0.12691789830198569</v>
      </c>
      <c r="S1181">
        <f>+PROMEDIO!AI513</f>
        <v>5340.5</v>
      </c>
      <c r="T1181" t="b">
        <f t="shared" si="159"/>
        <v>1</v>
      </c>
    </row>
    <row r="1182" spans="1:20" x14ac:dyDescent="0.2">
      <c r="A1182">
        <v>511</v>
      </c>
      <c r="B1182">
        <v>7801</v>
      </c>
      <c r="C1182">
        <v>18000</v>
      </c>
      <c r="D1182">
        <v>8355</v>
      </c>
      <c r="E1182">
        <v>9608</v>
      </c>
      <c r="F1182">
        <v>10307</v>
      </c>
      <c r="G1182">
        <f t="shared" si="147"/>
        <v>10814.2</v>
      </c>
      <c r="H1182">
        <f t="shared" si="148"/>
        <v>4137.4790271371758</v>
      </c>
      <c r="I1182">
        <f t="shared" si="149"/>
        <v>14951.679027137176</v>
      </c>
      <c r="J1182">
        <f t="shared" si="150"/>
        <v>6676.720972862825</v>
      </c>
      <c r="K1182" s="18">
        <f t="shared" si="151"/>
        <v>7801</v>
      </c>
      <c r="L1182" s="18" t="str">
        <f t="shared" si="152"/>
        <v/>
      </c>
      <c r="M1182" s="18">
        <f t="shared" si="153"/>
        <v>8355</v>
      </c>
      <c r="N1182" s="18">
        <f t="shared" si="154"/>
        <v>9608</v>
      </c>
      <c r="O1182" s="18">
        <f t="shared" si="155"/>
        <v>10307</v>
      </c>
      <c r="P1182">
        <f t="shared" si="156"/>
        <v>9017.75</v>
      </c>
      <c r="Q1182">
        <f t="shared" si="157"/>
        <v>1144.5929043405199</v>
      </c>
      <c r="R1182" s="105">
        <f t="shared" si="158"/>
        <v>0.1269266617881977</v>
      </c>
      <c r="S1182">
        <f>+PROMEDIO!AI514</f>
        <v>9017.75</v>
      </c>
      <c r="T1182" t="b">
        <f t="shared" si="159"/>
        <v>1</v>
      </c>
    </row>
    <row r="1183" spans="1:20" x14ac:dyDescent="0.2">
      <c r="A1183">
        <v>512</v>
      </c>
      <c r="B1183">
        <v>9032</v>
      </c>
      <c r="C1183">
        <v>15000</v>
      </c>
      <c r="D1183">
        <v>9674</v>
      </c>
      <c r="E1183">
        <v>11125</v>
      </c>
      <c r="F1183">
        <v>11934</v>
      </c>
      <c r="G1183">
        <f t="shared" si="147"/>
        <v>11353</v>
      </c>
      <c r="H1183">
        <f t="shared" si="148"/>
        <v>2339.6707033255771</v>
      </c>
      <c r="I1183">
        <f t="shared" si="149"/>
        <v>13692.670703325577</v>
      </c>
      <c r="J1183">
        <f t="shared" si="150"/>
        <v>9013.3292966744229</v>
      </c>
      <c r="K1183" s="18">
        <f t="shared" si="151"/>
        <v>9032</v>
      </c>
      <c r="L1183" s="18" t="str">
        <f t="shared" si="152"/>
        <v/>
      </c>
      <c r="M1183" s="18">
        <f t="shared" si="153"/>
        <v>9674</v>
      </c>
      <c r="N1183" s="18">
        <f t="shared" si="154"/>
        <v>11125</v>
      </c>
      <c r="O1183" s="18">
        <f t="shared" si="155"/>
        <v>11934</v>
      </c>
      <c r="P1183">
        <f t="shared" si="156"/>
        <v>10441.25</v>
      </c>
      <c r="Q1183">
        <f t="shared" si="157"/>
        <v>1325.4527214000002</v>
      </c>
      <c r="R1183" s="105">
        <f t="shared" si="158"/>
        <v>0.12694387371243868</v>
      </c>
      <c r="S1183">
        <f>+PROMEDIO!AI515</f>
        <v>10441.25</v>
      </c>
      <c r="T1183" t="b">
        <f t="shared" si="159"/>
        <v>1</v>
      </c>
    </row>
    <row r="1184" spans="1:20" x14ac:dyDescent="0.2">
      <c r="A1184">
        <v>513</v>
      </c>
      <c r="B1184">
        <v>1557</v>
      </c>
      <c r="C1184">
        <v>13000</v>
      </c>
      <c r="D1184">
        <v>1668</v>
      </c>
      <c r="E1184">
        <v>1918</v>
      </c>
      <c r="F1184">
        <v>2058</v>
      </c>
      <c r="G1184">
        <f t="shared" si="147"/>
        <v>4040.2</v>
      </c>
      <c r="H1184">
        <f t="shared" si="148"/>
        <v>5012.5961536912182</v>
      </c>
      <c r="I1184">
        <f t="shared" si="149"/>
        <v>9052.7961536912189</v>
      </c>
      <c r="J1184">
        <f t="shared" si="150"/>
        <v>-972.39615369121839</v>
      </c>
      <c r="K1184" s="18">
        <f t="shared" si="151"/>
        <v>1557</v>
      </c>
      <c r="L1184" s="18" t="str">
        <f t="shared" si="152"/>
        <v/>
      </c>
      <c r="M1184" s="18">
        <f t="shared" si="153"/>
        <v>1668</v>
      </c>
      <c r="N1184" s="18">
        <f t="shared" si="154"/>
        <v>1918</v>
      </c>
      <c r="O1184" s="18">
        <f t="shared" si="155"/>
        <v>2058</v>
      </c>
      <c r="P1184">
        <f t="shared" si="156"/>
        <v>1800.25</v>
      </c>
      <c r="Q1184">
        <f t="shared" si="157"/>
        <v>228.73620176963681</v>
      </c>
      <c r="R1184" s="105">
        <f t="shared" si="158"/>
        <v>0.12705802070247843</v>
      </c>
      <c r="S1184">
        <f>+PROMEDIO!AI516</f>
        <v>1800.25</v>
      </c>
      <c r="T1184" t="b">
        <f t="shared" si="159"/>
        <v>1</v>
      </c>
    </row>
    <row r="1185" spans="1:20" x14ac:dyDescent="0.2">
      <c r="A1185">
        <v>514</v>
      </c>
      <c r="B1185">
        <v>2017</v>
      </c>
      <c r="C1185">
        <v>14000</v>
      </c>
      <c r="D1185">
        <v>2161</v>
      </c>
      <c r="E1185">
        <v>2485</v>
      </c>
      <c r="F1185">
        <v>2666</v>
      </c>
      <c r="G1185">
        <f t="shared" si="147"/>
        <v>4665.8</v>
      </c>
      <c r="H1185">
        <f t="shared" si="148"/>
        <v>5224.2832714162814</v>
      </c>
      <c r="I1185">
        <f t="shared" si="149"/>
        <v>9890.0832714162825</v>
      </c>
      <c r="J1185">
        <f t="shared" si="150"/>
        <v>-558.48327141628124</v>
      </c>
      <c r="K1185" s="18">
        <f t="shared" si="151"/>
        <v>2017</v>
      </c>
      <c r="L1185" s="18" t="str">
        <f t="shared" si="152"/>
        <v/>
      </c>
      <c r="M1185" s="18">
        <f t="shared" si="153"/>
        <v>2161</v>
      </c>
      <c r="N1185" s="18">
        <f t="shared" si="154"/>
        <v>2485</v>
      </c>
      <c r="O1185" s="18">
        <f t="shared" si="155"/>
        <v>2666</v>
      </c>
      <c r="P1185">
        <f t="shared" si="156"/>
        <v>2332.25</v>
      </c>
      <c r="Q1185">
        <f t="shared" si="157"/>
        <v>296.32794333305793</v>
      </c>
      <c r="R1185" s="105">
        <f t="shared" si="158"/>
        <v>0.12705668060158984</v>
      </c>
      <c r="S1185">
        <f>+PROMEDIO!AI517</f>
        <v>2332.25</v>
      </c>
      <c r="T1185" t="b">
        <f t="shared" si="159"/>
        <v>1</v>
      </c>
    </row>
    <row r="1186" spans="1:20" x14ac:dyDescent="0.2">
      <c r="A1186">
        <v>515</v>
      </c>
      <c r="B1186">
        <v>99893</v>
      </c>
      <c r="C1186">
        <v>80000</v>
      </c>
      <c r="D1186">
        <v>106987</v>
      </c>
      <c r="E1186">
        <v>123034</v>
      </c>
      <c r="F1186">
        <v>131983</v>
      </c>
      <c r="G1186">
        <f t="shared" si="147"/>
        <v>108379.4</v>
      </c>
      <c r="H1186">
        <f t="shared" si="148"/>
        <v>20317.697588555628</v>
      </c>
      <c r="I1186">
        <f t="shared" si="149"/>
        <v>128697.09758855563</v>
      </c>
      <c r="J1186">
        <f t="shared" si="150"/>
        <v>88061.702411444363</v>
      </c>
      <c r="K1186" s="18">
        <f t="shared" si="151"/>
        <v>99893</v>
      </c>
      <c r="L1186" s="18" t="str">
        <f t="shared" si="152"/>
        <v/>
      </c>
      <c r="M1186" s="18">
        <f t="shared" si="153"/>
        <v>106987</v>
      </c>
      <c r="N1186" s="18">
        <f t="shared" si="154"/>
        <v>123034</v>
      </c>
      <c r="O1186" s="18" t="str">
        <f t="shared" si="155"/>
        <v/>
      </c>
      <c r="P1186">
        <f t="shared" si="156"/>
        <v>109971.33333333333</v>
      </c>
      <c r="Q1186">
        <f t="shared" si="157"/>
        <v>11855.63808208286</v>
      </c>
      <c r="R1186" s="105">
        <f t="shared" si="158"/>
        <v>0.10780662307828277</v>
      </c>
      <c r="S1186">
        <f>+PROMEDIO!AI518</f>
        <v>109971.33333333333</v>
      </c>
      <c r="T1186" t="b">
        <f t="shared" si="159"/>
        <v>1</v>
      </c>
    </row>
    <row r="1187" spans="1:20" x14ac:dyDescent="0.2">
      <c r="A1187">
        <v>516</v>
      </c>
      <c r="B1187">
        <v>159183</v>
      </c>
      <c r="C1187">
        <v>150000</v>
      </c>
      <c r="D1187">
        <v>170488</v>
      </c>
      <c r="E1187">
        <v>196061</v>
      </c>
      <c r="F1187">
        <v>210321</v>
      </c>
      <c r="G1187">
        <f t="shared" si="147"/>
        <v>177210.6</v>
      </c>
      <c r="H1187">
        <f t="shared" si="148"/>
        <v>25309.289960407878</v>
      </c>
      <c r="I1187">
        <f t="shared" si="149"/>
        <v>202519.88996040789</v>
      </c>
      <c r="J1187">
        <f t="shared" si="150"/>
        <v>151901.31003959212</v>
      </c>
      <c r="K1187" s="18">
        <f t="shared" si="151"/>
        <v>159183</v>
      </c>
      <c r="L1187" s="18" t="str">
        <f t="shared" si="152"/>
        <v/>
      </c>
      <c r="M1187" s="18">
        <f t="shared" si="153"/>
        <v>170488</v>
      </c>
      <c r="N1187" s="18">
        <f t="shared" si="154"/>
        <v>196061</v>
      </c>
      <c r="O1187" s="18" t="str">
        <f t="shared" si="155"/>
        <v/>
      </c>
      <c r="P1187">
        <f t="shared" si="156"/>
        <v>175244</v>
      </c>
      <c r="Q1187">
        <f t="shared" si="157"/>
        <v>18893.421421224903</v>
      </c>
      <c r="R1187" s="105">
        <f t="shared" si="158"/>
        <v>0.10781208726817981</v>
      </c>
      <c r="S1187">
        <f>+PROMEDIO!AI519</f>
        <v>175244</v>
      </c>
      <c r="T1187" t="b">
        <f t="shared" si="159"/>
        <v>1</v>
      </c>
    </row>
    <row r="1188" spans="1:20" x14ac:dyDescent="0.2">
      <c r="A1188">
        <v>517</v>
      </c>
      <c r="B1188">
        <v>155300</v>
      </c>
      <c r="C1188">
        <v>140000</v>
      </c>
      <c r="D1188">
        <v>166329</v>
      </c>
      <c r="E1188">
        <v>191279</v>
      </c>
      <c r="F1188">
        <v>205191</v>
      </c>
      <c r="G1188">
        <f t="shared" si="147"/>
        <v>171619.8</v>
      </c>
      <c r="H1188">
        <f t="shared" si="148"/>
        <v>26493.630379772359</v>
      </c>
      <c r="I1188">
        <f t="shared" si="149"/>
        <v>198113.43037977236</v>
      </c>
      <c r="J1188">
        <f t="shared" si="150"/>
        <v>145126.16962022762</v>
      </c>
      <c r="K1188" s="18">
        <f t="shared" si="151"/>
        <v>155300</v>
      </c>
      <c r="L1188" s="18" t="str">
        <f t="shared" si="152"/>
        <v/>
      </c>
      <c r="M1188" s="18">
        <f t="shared" si="153"/>
        <v>166329</v>
      </c>
      <c r="N1188" s="18">
        <f t="shared" si="154"/>
        <v>191279</v>
      </c>
      <c r="O1188" s="18" t="str">
        <f t="shared" si="155"/>
        <v/>
      </c>
      <c r="P1188">
        <f t="shared" si="156"/>
        <v>170969.33333333334</v>
      </c>
      <c r="Q1188">
        <f t="shared" si="157"/>
        <v>18432.895332348995</v>
      </c>
      <c r="R1188" s="105">
        <f t="shared" si="158"/>
        <v>0.10781404461822974</v>
      </c>
      <c r="S1188">
        <f>+PROMEDIO!AI520</f>
        <v>170969.33333333334</v>
      </c>
      <c r="T1188" t="b">
        <f t="shared" si="159"/>
        <v>1</v>
      </c>
    </row>
    <row r="1189" spans="1:20" x14ac:dyDescent="0.2">
      <c r="A1189">
        <v>518</v>
      </c>
      <c r="B1189">
        <v>55176</v>
      </c>
      <c r="C1189">
        <v>50000</v>
      </c>
      <c r="D1189">
        <v>59095</v>
      </c>
      <c r="E1189">
        <v>67959</v>
      </c>
      <c r="F1189">
        <v>72902</v>
      </c>
      <c r="G1189">
        <f t="shared" ref="G1189:G1252" si="160">+AVERAGE(B1189:F1189)</f>
        <v>61026.400000000001</v>
      </c>
      <c r="H1189">
        <f t="shared" ref="H1189:H1252" si="161">+STDEV(B1189:F1189)</f>
        <v>9335.8154598299661</v>
      </c>
      <c r="I1189">
        <f t="shared" ref="I1189:I1252" si="162">+G1189+H1189</f>
        <v>70362.215459829968</v>
      </c>
      <c r="J1189">
        <f t="shared" ref="J1189:J1252" si="163">+G1189-H1189</f>
        <v>51690.584540170035</v>
      </c>
      <c r="K1189" s="18">
        <f t="shared" ref="K1189:K1252" si="164">+IF(((IF(AND(B1189&lt;=$I1189,B1189&gt;=$J1189),B1189,""))&lt;=0),"",(IF(AND(B1189&lt;=$I1189,B1189&gt;=$J1189),B1189,"")))</f>
        <v>55176</v>
      </c>
      <c r="L1189" s="18" t="str">
        <f t="shared" ref="L1189:L1252" si="165">+IF(((IF(AND(C1189&lt;=$I1189,C1189&gt;=$J1189),C1189,""))&lt;=0),"",(IF(AND(C1189&lt;=$I1189,C1189&gt;=$J1189),C1189,"")))</f>
        <v/>
      </c>
      <c r="M1189" s="18">
        <f t="shared" ref="M1189:M1252" si="166">+IF(((IF(AND(D1189&lt;=$I1189,D1189&gt;=$J1189),D1189,""))&lt;=0),"",(IF(AND(D1189&lt;=$I1189,D1189&gt;=$J1189),D1189,"")))</f>
        <v>59095</v>
      </c>
      <c r="N1189" s="18">
        <f t="shared" ref="N1189:N1252" si="167">+IF(((IF(AND(E1189&lt;=$I1189,E1189&gt;=$J1189),E1189,""))&lt;=0),"",(IF(AND(E1189&lt;=$I1189,E1189&gt;=$J1189),E1189,"")))</f>
        <v>67959</v>
      </c>
      <c r="O1189" s="18" t="str">
        <f t="shared" ref="O1189:O1252" si="168">+IF(((IF(AND(F1189&lt;=$I1189,F1189&gt;=$J1189),F1189,""))&lt;=0),"",(IF(AND(F1189&lt;=$I1189,F1189&gt;=$J1189),F1189,"")))</f>
        <v/>
      </c>
      <c r="P1189">
        <f t="shared" ref="P1189:P1252" si="169">+AVERAGE(K1189:O1189)</f>
        <v>60743.333333333336</v>
      </c>
      <c r="Q1189">
        <f t="shared" ref="Q1189:Q1252" si="170">+STDEV(K1189:O1189)</f>
        <v>6548.9712423657293</v>
      </c>
      <c r="R1189" s="105">
        <f t="shared" ref="R1189:R1252" si="171">+Q1189/P1189</f>
        <v>0.10781382718047076</v>
      </c>
      <c r="S1189">
        <f>+PROMEDIO!AI521</f>
        <v>60743.333333333336</v>
      </c>
      <c r="T1189" t="b">
        <f t="shared" ref="T1189:T1252" si="172">+P1189=S1189</f>
        <v>1</v>
      </c>
    </row>
    <row r="1190" spans="1:20" x14ac:dyDescent="0.2">
      <c r="A1190">
        <v>519</v>
      </c>
      <c r="B1190">
        <v>43444</v>
      </c>
      <c r="C1190">
        <v>20000</v>
      </c>
      <c r="D1190">
        <v>46530</v>
      </c>
      <c r="E1190">
        <v>53509</v>
      </c>
      <c r="F1190">
        <v>57401</v>
      </c>
      <c r="G1190">
        <f t="shared" si="160"/>
        <v>44176.800000000003</v>
      </c>
      <c r="H1190">
        <f t="shared" si="161"/>
        <v>14599.328981155257</v>
      </c>
      <c r="I1190">
        <f t="shared" si="162"/>
        <v>58776.128981155256</v>
      </c>
      <c r="J1190">
        <f t="shared" si="163"/>
        <v>29577.471018844746</v>
      </c>
      <c r="K1190" s="18">
        <f t="shared" si="164"/>
        <v>43444</v>
      </c>
      <c r="L1190" s="18" t="str">
        <f t="shared" si="165"/>
        <v/>
      </c>
      <c r="M1190" s="18">
        <f t="shared" si="166"/>
        <v>46530</v>
      </c>
      <c r="N1190" s="18">
        <f t="shared" si="167"/>
        <v>53509</v>
      </c>
      <c r="O1190" s="18">
        <f t="shared" si="168"/>
        <v>57401</v>
      </c>
      <c r="P1190">
        <f t="shared" si="169"/>
        <v>50221</v>
      </c>
      <c r="Q1190">
        <f t="shared" si="170"/>
        <v>6374.8085984338904</v>
      </c>
      <c r="R1190" s="105">
        <f t="shared" si="171"/>
        <v>0.12693511874383007</v>
      </c>
      <c r="S1190">
        <f>+PROMEDIO!AI522</f>
        <v>50221</v>
      </c>
      <c r="T1190" t="b">
        <f t="shared" si="172"/>
        <v>1</v>
      </c>
    </row>
    <row r="1191" spans="1:20" x14ac:dyDescent="0.2">
      <c r="A1191">
        <v>520</v>
      </c>
      <c r="B1191">
        <v>36164</v>
      </c>
      <c r="C1191">
        <v>40000</v>
      </c>
      <c r="D1191">
        <v>38732</v>
      </c>
      <c r="E1191">
        <v>44542</v>
      </c>
      <c r="F1191">
        <v>47782</v>
      </c>
      <c r="G1191">
        <f t="shared" si="160"/>
        <v>41444</v>
      </c>
      <c r="H1191">
        <f t="shared" si="161"/>
        <v>4666.0027861114695</v>
      </c>
      <c r="I1191">
        <f t="shared" si="162"/>
        <v>46110.002786111472</v>
      </c>
      <c r="J1191">
        <f t="shared" si="163"/>
        <v>36777.997213888528</v>
      </c>
      <c r="K1191" s="18" t="str">
        <f t="shared" si="164"/>
        <v/>
      </c>
      <c r="L1191" s="18">
        <f t="shared" si="165"/>
        <v>40000</v>
      </c>
      <c r="M1191" s="18">
        <f t="shared" si="166"/>
        <v>38732</v>
      </c>
      <c r="N1191" s="18">
        <f t="shared" si="167"/>
        <v>44542</v>
      </c>
      <c r="O1191" s="18" t="str">
        <f t="shared" si="168"/>
        <v/>
      </c>
      <c r="P1191">
        <f t="shared" si="169"/>
        <v>41091.333333333336</v>
      </c>
      <c r="Q1191">
        <f t="shared" si="170"/>
        <v>3054.8782845366086</v>
      </c>
      <c r="R1191" s="105">
        <f t="shared" si="171"/>
        <v>7.4343615471306398E-2</v>
      </c>
      <c r="S1191">
        <f>+PROMEDIO!AI523</f>
        <v>41091.333333333336</v>
      </c>
      <c r="T1191" t="b">
        <f t="shared" si="172"/>
        <v>1</v>
      </c>
    </row>
    <row r="1192" spans="1:20" x14ac:dyDescent="0.2">
      <c r="A1192">
        <v>521</v>
      </c>
      <c r="B1192">
        <v>36013</v>
      </c>
      <c r="C1192">
        <v>80000</v>
      </c>
      <c r="D1192">
        <v>38570</v>
      </c>
      <c r="E1192">
        <v>44356</v>
      </c>
      <c r="F1192">
        <v>47582</v>
      </c>
      <c r="G1192">
        <f t="shared" si="160"/>
        <v>49304.2</v>
      </c>
      <c r="H1192">
        <f t="shared" si="161"/>
        <v>17759.235912617405</v>
      </c>
      <c r="I1192">
        <f t="shared" si="162"/>
        <v>67063.435912617395</v>
      </c>
      <c r="J1192">
        <f t="shared" si="163"/>
        <v>31544.964087382592</v>
      </c>
      <c r="K1192" s="18">
        <f t="shared" si="164"/>
        <v>36013</v>
      </c>
      <c r="L1192" s="18" t="str">
        <f t="shared" si="165"/>
        <v/>
      </c>
      <c r="M1192" s="18">
        <f t="shared" si="166"/>
        <v>38570</v>
      </c>
      <c r="N1192" s="18">
        <f t="shared" si="167"/>
        <v>44356</v>
      </c>
      <c r="O1192" s="18">
        <f t="shared" si="168"/>
        <v>47582</v>
      </c>
      <c r="P1192">
        <f t="shared" si="169"/>
        <v>41630.25</v>
      </c>
      <c r="Q1192">
        <f t="shared" si="170"/>
        <v>5284.3059698822635</v>
      </c>
      <c r="R1192" s="105">
        <f t="shared" si="171"/>
        <v>0.12693428384125158</v>
      </c>
      <c r="S1192">
        <f>+PROMEDIO!AI524</f>
        <v>41630.25</v>
      </c>
      <c r="T1192" t="b">
        <f t="shared" si="172"/>
        <v>1</v>
      </c>
    </row>
    <row r="1193" spans="1:20" x14ac:dyDescent="0.2">
      <c r="A1193">
        <v>522</v>
      </c>
      <c r="B1193">
        <v>29022</v>
      </c>
      <c r="C1193">
        <v>10000</v>
      </c>
      <c r="D1193">
        <v>31083</v>
      </c>
      <c r="E1193">
        <v>35746</v>
      </c>
      <c r="F1193">
        <v>38345</v>
      </c>
      <c r="G1193">
        <f t="shared" si="160"/>
        <v>28839.200000000001</v>
      </c>
      <c r="H1193">
        <f t="shared" si="161"/>
        <v>11158.490386248493</v>
      </c>
      <c r="I1193">
        <f t="shared" si="162"/>
        <v>39997.690386248491</v>
      </c>
      <c r="J1193">
        <f t="shared" si="163"/>
        <v>17680.709613751507</v>
      </c>
      <c r="K1193" s="18">
        <f t="shared" si="164"/>
        <v>29022</v>
      </c>
      <c r="L1193" s="18" t="str">
        <f t="shared" si="165"/>
        <v/>
      </c>
      <c r="M1193" s="18">
        <f t="shared" si="166"/>
        <v>31083</v>
      </c>
      <c r="N1193" s="18">
        <f t="shared" si="167"/>
        <v>35746</v>
      </c>
      <c r="O1193" s="18">
        <f t="shared" si="168"/>
        <v>38345</v>
      </c>
      <c r="P1193">
        <f t="shared" si="169"/>
        <v>33549</v>
      </c>
      <c r="Q1193">
        <f t="shared" si="170"/>
        <v>4258.4547275586565</v>
      </c>
      <c r="R1193" s="105">
        <f t="shared" si="171"/>
        <v>0.12693238926819447</v>
      </c>
      <c r="S1193">
        <f>+PROMEDIO!AI525</f>
        <v>33549</v>
      </c>
      <c r="T1193" t="b">
        <f t="shared" si="172"/>
        <v>1</v>
      </c>
    </row>
    <row r="1194" spans="1:20" x14ac:dyDescent="0.2">
      <c r="A1194">
        <v>523</v>
      </c>
      <c r="B1194">
        <v>20623</v>
      </c>
      <c r="C1194">
        <v>30000</v>
      </c>
      <c r="D1194">
        <v>22087</v>
      </c>
      <c r="E1194">
        <v>25400</v>
      </c>
      <c r="F1194">
        <v>27247</v>
      </c>
      <c r="G1194">
        <f t="shared" si="160"/>
        <v>25071.4</v>
      </c>
      <c r="H1194">
        <f t="shared" si="161"/>
        <v>3802.2104491992486</v>
      </c>
      <c r="I1194">
        <f t="shared" si="162"/>
        <v>28873.610449199252</v>
      </c>
      <c r="J1194">
        <f t="shared" si="163"/>
        <v>21269.189550800751</v>
      </c>
      <c r="K1194" s="18" t="str">
        <f t="shared" si="164"/>
        <v/>
      </c>
      <c r="L1194" s="18" t="str">
        <f t="shared" si="165"/>
        <v/>
      </c>
      <c r="M1194" s="18">
        <f t="shared" si="166"/>
        <v>22087</v>
      </c>
      <c r="N1194" s="18">
        <f t="shared" si="167"/>
        <v>25400</v>
      </c>
      <c r="O1194" s="18">
        <f t="shared" si="168"/>
        <v>27247</v>
      </c>
      <c r="P1194">
        <f t="shared" si="169"/>
        <v>24911.333333333332</v>
      </c>
      <c r="Q1194">
        <f t="shared" si="170"/>
        <v>2614.4782143543162</v>
      </c>
      <c r="R1194" s="105">
        <f t="shared" si="171"/>
        <v>0.10495135605029771</v>
      </c>
      <c r="S1194">
        <f>+PROMEDIO!AI526</f>
        <v>24911.333333333332</v>
      </c>
      <c r="T1194" t="b">
        <f t="shared" si="172"/>
        <v>1</v>
      </c>
    </row>
    <row r="1195" spans="1:20" x14ac:dyDescent="0.2">
      <c r="A1195">
        <v>524</v>
      </c>
      <c r="B1195">
        <v>86624</v>
      </c>
      <c r="C1195">
        <v>80000</v>
      </c>
      <c r="D1195">
        <v>92776</v>
      </c>
      <c r="E1195">
        <v>106693</v>
      </c>
      <c r="F1195">
        <v>114453</v>
      </c>
      <c r="G1195">
        <f t="shared" si="160"/>
        <v>96109.2</v>
      </c>
      <c r="H1195">
        <f t="shared" si="161"/>
        <v>14222.318611956376</v>
      </c>
      <c r="I1195">
        <f t="shared" si="162"/>
        <v>110331.51861195637</v>
      </c>
      <c r="J1195">
        <f t="shared" si="163"/>
        <v>81886.881388043621</v>
      </c>
      <c r="K1195" s="18">
        <f t="shared" si="164"/>
        <v>86624</v>
      </c>
      <c r="L1195" s="18" t="str">
        <f t="shared" si="165"/>
        <v/>
      </c>
      <c r="M1195" s="18">
        <f t="shared" si="166"/>
        <v>92776</v>
      </c>
      <c r="N1195" s="18">
        <f t="shared" si="167"/>
        <v>106693</v>
      </c>
      <c r="O1195" s="18" t="str">
        <f t="shared" si="168"/>
        <v/>
      </c>
      <c r="P1195">
        <f t="shared" si="169"/>
        <v>95364.333333333328</v>
      </c>
      <c r="Q1195">
        <f t="shared" si="170"/>
        <v>10281.818532406285</v>
      </c>
      <c r="R1195" s="105">
        <f t="shared" si="171"/>
        <v>0.10781618423805846</v>
      </c>
      <c r="S1195">
        <f>+PROMEDIO!AI527</f>
        <v>95364.333333333328</v>
      </c>
      <c r="T1195" t="b">
        <f t="shared" si="172"/>
        <v>1</v>
      </c>
    </row>
    <row r="1196" spans="1:20" x14ac:dyDescent="0.2">
      <c r="A1196">
        <v>525</v>
      </c>
      <c r="B1196">
        <v>35106</v>
      </c>
      <c r="C1196">
        <v>150000</v>
      </c>
      <c r="D1196">
        <v>37599</v>
      </c>
      <c r="E1196">
        <v>43239</v>
      </c>
      <c r="F1196">
        <v>46384</v>
      </c>
      <c r="G1196">
        <f t="shared" si="160"/>
        <v>62465.599999999999</v>
      </c>
      <c r="H1196">
        <f t="shared" si="161"/>
        <v>49136.154451686591</v>
      </c>
      <c r="I1196">
        <f t="shared" si="162"/>
        <v>111601.75445168659</v>
      </c>
      <c r="J1196">
        <f t="shared" si="163"/>
        <v>13329.445548313408</v>
      </c>
      <c r="K1196" s="18">
        <f t="shared" si="164"/>
        <v>35106</v>
      </c>
      <c r="L1196" s="18" t="str">
        <f t="shared" si="165"/>
        <v/>
      </c>
      <c r="M1196" s="18">
        <f t="shared" si="166"/>
        <v>37599</v>
      </c>
      <c r="N1196" s="18">
        <f t="shared" si="167"/>
        <v>43239</v>
      </c>
      <c r="O1196" s="18">
        <f t="shared" si="168"/>
        <v>46384</v>
      </c>
      <c r="P1196">
        <f t="shared" si="169"/>
        <v>40582</v>
      </c>
      <c r="Q1196">
        <f t="shared" si="170"/>
        <v>5151.3013889695876</v>
      </c>
      <c r="R1196" s="105">
        <f t="shared" si="171"/>
        <v>0.12693562143239828</v>
      </c>
      <c r="S1196">
        <f>+PROMEDIO!AI528</f>
        <v>40582</v>
      </c>
      <c r="T1196" t="b">
        <f t="shared" si="172"/>
        <v>1</v>
      </c>
    </row>
    <row r="1197" spans="1:20" x14ac:dyDescent="0.2">
      <c r="A1197">
        <v>526</v>
      </c>
      <c r="B1197">
        <v>66682</v>
      </c>
      <c r="C1197">
        <v>100000</v>
      </c>
      <c r="D1197">
        <v>71418</v>
      </c>
      <c r="E1197">
        <v>82130</v>
      </c>
      <c r="F1197">
        <v>88104</v>
      </c>
      <c r="G1197">
        <f t="shared" si="160"/>
        <v>81666.8</v>
      </c>
      <c r="H1197">
        <f t="shared" si="161"/>
        <v>13297.936426378335</v>
      </c>
      <c r="I1197">
        <f t="shared" si="162"/>
        <v>94964.736426378338</v>
      </c>
      <c r="J1197">
        <f t="shared" si="163"/>
        <v>68368.863573621667</v>
      </c>
      <c r="K1197" s="18" t="str">
        <f t="shared" si="164"/>
        <v/>
      </c>
      <c r="L1197" s="18" t="str">
        <f t="shared" si="165"/>
        <v/>
      </c>
      <c r="M1197" s="18">
        <f t="shared" si="166"/>
        <v>71418</v>
      </c>
      <c r="N1197" s="18">
        <f t="shared" si="167"/>
        <v>82130</v>
      </c>
      <c r="O1197" s="18">
        <f t="shared" si="168"/>
        <v>88104</v>
      </c>
      <c r="P1197">
        <f t="shared" si="169"/>
        <v>80550.666666666672</v>
      </c>
      <c r="Q1197">
        <f t="shared" si="170"/>
        <v>8454.3698365598684</v>
      </c>
      <c r="R1197" s="105">
        <f t="shared" si="171"/>
        <v>0.10495716778540878</v>
      </c>
      <c r="S1197">
        <f>+PROMEDIO!AI529</f>
        <v>80550.666666666672</v>
      </c>
      <c r="T1197" t="b">
        <f t="shared" si="172"/>
        <v>1</v>
      </c>
    </row>
    <row r="1198" spans="1:20" x14ac:dyDescent="0.2">
      <c r="A1198">
        <v>527</v>
      </c>
      <c r="B1198">
        <v>34033</v>
      </c>
      <c r="C1198">
        <v>140000</v>
      </c>
      <c r="D1198">
        <v>36450</v>
      </c>
      <c r="E1198">
        <v>41918</v>
      </c>
      <c r="F1198">
        <v>44967</v>
      </c>
      <c r="G1198">
        <f t="shared" si="160"/>
        <v>59473.599999999999</v>
      </c>
      <c r="H1198">
        <f t="shared" si="161"/>
        <v>45222.92537308926</v>
      </c>
      <c r="I1198">
        <f t="shared" si="162"/>
        <v>104696.52537308926</v>
      </c>
      <c r="J1198">
        <f t="shared" si="163"/>
        <v>14250.674626910739</v>
      </c>
      <c r="K1198" s="18">
        <f t="shared" si="164"/>
        <v>34033</v>
      </c>
      <c r="L1198" s="18" t="str">
        <f t="shared" si="165"/>
        <v/>
      </c>
      <c r="M1198" s="18">
        <f t="shared" si="166"/>
        <v>36450</v>
      </c>
      <c r="N1198" s="18">
        <f t="shared" si="167"/>
        <v>41918</v>
      </c>
      <c r="O1198" s="18">
        <f t="shared" si="168"/>
        <v>44967</v>
      </c>
      <c r="P1198">
        <f t="shared" si="169"/>
        <v>39342</v>
      </c>
      <c r="Q1198">
        <f t="shared" si="170"/>
        <v>4994.1814811505064</v>
      </c>
      <c r="R1198" s="105">
        <f t="shared" si="171"/>
        <v>0.12694274518709028</v>
      </c>
      <c r="S1198">
        <f>+PROMEDIO!AI530</f>
        <v>39342</v>
      </c>
      <c r="T1198" t="b">
        <f t="shared" si="172"/>
        <v>1</v>
      </c>
    </row>
    <row r="1199" spans="1:20" x14ac:dyDescent="0.2">
      <c r="A1199">
        <v>528</v>
      </c>
      <c r="B1199">
        <v>26171</v>
      </c>
      <c r="C1199">
        <v>50000</v>
      </c>
      <c r="D1199">
        <v>28030</v>
      </c>
      <c r="E1199">
        <v>32234</v>
      </c>
      <c r="F1199">
        <v>34578</v>
      </c>
      <c r="G1199">
        <f t="shared" si="160"/>
        <v>34202.6</v>
      </c>
      <c r="H1199">
        <f t="shared" si="161"/>
        <v>9436.3889703636087</v>
      </c>
      <c r="I1199">
        <f t="shared" si="162"/>
        <v>43638.988970363607</v>
      </c>
      <c r="J1199">
        <f t="shared" si="163"/>
        <v>24766.21102963639</v>
      </c>
      <c r="K1199" s="18">
        <f t="shared" si="164"/>
        <v>26171</v>
      </c>
      <c r="L1199" s="18" t="str">
        <f t="shared" si="165"/>
        <v/>
      </c>
      <c r="M1199" s="18">
        <f t="shared" si="166"/>
        <v>28030</v>
      </c>
      <c r="N1199" s="18">
        <f t="shared" si="167"/>
        <v>32234</v>
      </c>
      <c r="O1199" s="18">
        <f t="shared" si="168"/>
        <v>34578</v>
      </c>
      <c r="P1199">
        <f t="shared" si="169"/>
        <v>30253.25</v>
      </c>
      <c r="Q1199">
        <f t="shared" si="170"/>
        <v>3839.89751382334</v>
      </c>
      <c r="R1199" s="105">
        <f t="shared" si="171"/>
        <v>0.12692512420395627</v>
      </c>
      <c r="S1199">
        <f>+PROMEDIO!AI531</f>
        <v>30253.25</v>
      </c>
      <c r="T1199" t="b">
        <f t="shared" si="172"/>
        <v>1</v>
      </c>
    </row>
    <row r="1200" spans="1:20" x14ac:dyDescent="0.2">
      <c r="A1200">
        <v>529</v>
      </c>
      <c r="B1200">
        <v>77994</v>
      </c>
      <c r="C1200">
        <v>200000</v>
      </c>
      <c r="D1200">
        <v>83533</v>
      </c>
      <c r="E1200">
        <v>96063</v>
      </c>
      <c r="F1200">
        <v>103050</v>
      </c>
      <c r="G1200">
        <f t="shared" si="160"/>
        <v>112128</v>
      </c>
      <c r="H1200">
        <f t="shared" si="161"/>
        <v>50111.841599566062</v>
      </c>
      <c r="I1200">
        <f t="shared" si="162"/>
        <v>162239.84159956605</v>
      </c>
      <c r="J1200">
        <f t="shared" si="163"/>
        <v>62016.158400433938</v>
      </c>
      <c r="K1200" s="18">
        <f t="shared" si="164"/>
        <v>77994</v>
      </c>
      <c r="L1200" s="18" t="str">
        <f t="shared" si="165"/>
        <v/>
      </c>
      <c r="M1200" s="18">
        <f t="shared" si="166"/>
        <v>83533</v>
      </c>
      <c r="N1200" s="18">
        <f t="shared" si="167"/>
        <v>96063</v>
      </c>
      <c r="O1200" s="18">
        <f t="shared" si="168"/>
        <v>103050</v>
      </c>
      <c r="P1200">
        <f t="shared" si="169"/>
        <v>90160</v>
      </c>
      <c r="Q1200">
        <f t="shared" si="170"/>
        <v>11444.448348435149</v>
      </c>
      <c r="R1200" s="105">
        <f t="shared" si="171"/>
        <v>0.1269348752044715</v>
      </c>
      <c r="S1200">
        <f>+PROMEDIO!AI532</f>
        <v>90160</v>
      </c>
      <c r="T1200" t="b">
        <f t="shared" si="172"/>
        <v>1</v>
      </c>
    </row>
    <row r="1201" spans="1:20" x14ac:dyDescent="0.2">
      <c r="A1201">
        <v>530</v>
      </c>
      <c r="B1201">
        <v>219632</v>
      </c>
      <c r="C1201">
        <v>250000</v>
      </c>
      <c r="D1201">
        <v>235229</v>
      </c>
      <c r="E1201">
        <v>270514</v>
      </c>
      <c r="F1201">
        <v>290189</v>
      </c>
      <c r="G1201">
        <f t="shared" si="160"/>
        <v>253112.8</v>
      </c>
      <c r="H1201">
        <f t="shared" si="161"/>
        <v>27963.950734830014</v>
      </c>
      <c r="I1201">
        <f t="shared" si="162"/>
        <v>281076.75073482998</v>
      </c>
      <c r="J1201">
        <f t="shared" si="163"/>
        <v>225148.84926516996</v>
      </c>
      <c r="K1201" s="18" t="str">
        <f t="shared" si="164"/>
        <v/>
      </c>
      <c r="L1201" s="18">
        <f t="shared" si="165"/>
        <v>250000</v>
      </c>
      <c r="M1201" s="18">
        <f t="shared" si="166"/>
        <v>235229</v>
      </c>
      <c r="N1201" s="18">
        <f t="shared" si="167"/>
        <v>270514</v>
      </c>
      <c r="O1201" s="18" t="str">
        <f t="shared" si="168"/>
        <v/>
      </c>
      <c r="P1201">
        <f t="shared" si="169"/>
        <v>251914.33333333334</v>
      </c>
      <c r="Q1201">
        <f t="shared" si="170"/>
        <v>17720.223202130761</v>
      </c>
      <c r="R1201" s="105">
        <f t="shared" si="171"/>
        <v>7.0342258686342155E-2</v>
      </c>
      <c r="S1201">
        <f>+PROMEDIO!AI533</f>
        <v>251914.33333333334</v>
      </c>
      <c r="T1201" t="b">
        <f t="shared" si="172"/>
        <v>1</v>
      </c>
    </row>
    <row r="1202" spans="1:20" x14ac:dyDescent="0.2">
      <c r="A1202">
        <v>531</v>
      </c>
      <c r="B1202">
        <v>108597</v>
      </c>
      <c r="C1202">
        <v>110000</v>
      </c>
      <c r="D1202">
        <v>116309</v>
      </c>
      <c r="E1202">
        <v>133755</v>
      </c>
      <c r="F1202">
        <v>143484</v>
      </c>
      <c r="G1202">
        <f t="shared" si="160"/>
        <v>122429</v>
      </c>
      <c r="H1202">
        <f t="shared" si="161"/>
        <v>15450.323346130979</v>
      </c>
      <c r="I1202">
        <f t="shared" si="162"/>
        <v>137879.32334613099</v>
      </c>
      <c r="J1202">
        <f t="shared" si="163"/>
        <v>106978.67665386901</v>
      </c>
      <c r="K1202" s="18">
        <f t="shared" si="164"/>
        <v>108597</v>
      </c>
      <c r="L1202" s="18">
        <f t="shared" si="165"/>
        <v>110000</v>
      </c>
      <c r="M1202" s="18">
        <f t="shared" si="166"/>
        <v>116309</v>
      </c>
      <c r="N1202" s="18">
        <f t="shared" si="167"/>
        <v>133755</v>
      </c>
      <c r="O1202" s="18" t="str">
        <f t="shared" si="168"/>
        <v/>
      </c>
      <c r="P1202">
        <f t="shared" si="169"/>
        <v>117165.25</v>
      </c>
      <c r="Q1202">
        <f t="shared" si="170"/>
        <v>11557.229840378417</v>
      </c>
      <c r="R1202" s="105">
        <f t="shared" si="171"/>
        <v>9.8640423166240984E-2</v>
      </c>
      <c r="S1202">
        <f>+PROMEDIO!AI534</f>
        <v>117165.25</v>
      </c>
      <c r="T1202" t="b">
        <f t="shared" si="172"/>
        <v>1</v>
      </c>
    </row>
    <row r="1203" spans="1:20" x14ac:dyDescent="0.2">
      <c r="A1203">
        <v>532</v>
      </c>
      <c r="B1203">
        <v>119921</v>
      </c>
      <c r="C1203">
        <v>250000</v>
      </c>
      <c r="D1203">
        <v>128438</v>
      </c>
      <c r="E1203">
        <v>147703</v>
      </c>
      <c r="F1203">
        <v>158447</v>
      </c>
      <c r="G1203">
        <f t="shared" si="160"/>
        <v>160901.79999999999</v>
      </c>
      <c r="H1203">
        <f t="shared" si="161"/>
        <v>52086.581493701437</v>
      </c>
      <c r="I1203">
        <f t="shared" si="162"/>
        <v>212988.38149370142</v>
      </c>
      <c r="J1203">
        <f t="shared" si="163"/>
        <v>108815.21850629855</v>
      </c>
      <c r="K1203" s="18">
        <f t="shared" si="164"/>
        <v>119921</v>
      </c>
      <c r="L1203" s="18" t="str">
        <f t="shared" si="165"/>
        <v/>
      </c>
      <c r="M1203" s="18">
        <f t="shared" si="166"/>
        <v>128438</v>
      </c>
      <c r="N1203" s="18">
        <f t="shared" si="167"/>
        <v>147703</v>
      </c>
      <c r="O1203" s="18">
        <f t="shared" si="168"/>
        <v>158447</v>
      </c>
      <c r="P1203">
        <f t="shared" si="169"/>
        <v>138627.25</v>
      </c>
      <c r="Q1203">
        <f t="shared" si="170"/>
        <v>17596.745274339799</v>
      </c>
      <c r="R1203" s="105">
        <f t="shared" si="171"/>
        <v>0.1269356874232144</v>
      </c>
      <c r="S1203">
        <f>+PROMEDIO!AI535</f>
        <v>138627.25</v>
      </c>
      <c r="T1203" t="b">
        <f t="shared" si="172"/>
        <v>1</v>
      </c>
    </row>
    <row r="1204" spans="1:20" x14ac:dyDescent="0.2">
      <c r="A1204">
        <v>533</v>
      </c>
      <c r="B1204">
        <v>247249</v>
      </c>
      <c r="C1204">
        <v>300000</v>
      </c>
      <c r="D1204">
        <v>264808</v>
      </c>
      <c r="E1204">
        <v>304529</v>
      </c>
      <c r="F1204">
        <v>326679</v>
      </c>
      <c r="G1204">
        <f t="shared" si="160"/>
        <v>288653</v>
      </c>
      <c r="H1204">
        <f t="shared" si="161"/>
        <v>32053.290400518945</v>
      </c>
      <c r="I1204">
        <f t="shared" si="162"/>
        <v>320706.29040051892</v>
      </c>
      <c r="J1204">
        <f t="shared" si="163"/>
        <v>256599.70959948105</v>
      </c>
      <c r="K1204" s="18" t="str">
        <f t="shared" si="164"/>
        <v/>
      </c>
      <c r="L1204" s="18">
        <f t="shared" si="165"/>
        <v>300000</v>
      </c>
      <c r="M1204" s="18">
        <f t="shared" si="166"/>
        <v>264808</v>
      </c>
      <c r="N1204" s="18">
        <f t="shared" si="167"/>
        <v>304529</v>
      </c>
      <c r="O1204" s="18" t="str">
        <f t="shared" si="168"/>
        <v/>
      </c>
      <c r="P1204">
        <f t="shared" si="169"/>
        <v>289779</v>
      </c>
      <c r="Q1204">
        <f t="shared" si="170"/>
        <v>21743.759817474071</v>
      </c>
      <c r="R1204" s="105">
        <f t="shared" si="171"/>
        <v>7.5035664480428435E-2</v>
      </c>
      <c r="S1204">
        <f>+PROMEDIO!AI536</f>
        <v>289779</v>
      </c>
      <c r="T1204" t="b">
        <f t="shared" si="172"/>
        <v>1</v>
      </c>
    </row>
    <row r="1205" spans="1:20" x14ac:dyDescent="0.2">
      <c r="A1205">
        <v>534</v>
      </c>
      <c r="B1205">
        <v>132405</v>
      </c>
      <c r="C1205">
        <v>150000</v>
      </c>
      <c r="D1205">
        <v>141808</v>
      </c>
      <c r="E1205">
        <v>163080</v>
      </c>
      <c r="F1205">
        <v>174941</v>
      </c>
      <c r="G1205">
        <f t="shared" si="160"/>
        <v>152446.79999999999</v>
      </c>
      <c r="H1205">
        <f t="shared" si="161"/>
        <v>16881.192336443535</v>
      </c>
      <c r="I1205">
        <f t="shared" si="162"/>
        <v>169327.99233644351</v>
      </c>
      <c r="J1205">
        <f t="shared" si="163"/>
        <v>135565.60766355647</v>
      </c>
      <c r="K1205" s="18" t="str">
        <f t="shared" si="164"/>
        <v/>
      </c>
      <c r="L1205" s="18">
        <f t="shared" si="165"/>
        <v>150000</v>
      </c>
      <c r="M1205" s="18">
        <f t="shared" si="166"/>
        <v>141808</v>
      </c>
      <c r="N1205" s="18">
        <f t="shared" si="167"/>
        <v>163080</v>
      </c>
      <c r="O1205" s="18" t="str">
        <f t="shared" si="168"/>
        <v/>
      </c>
      <c r="P1205">
        <f t="shared" si="169"/>
        <v>151629.33333333334</v>
      </c>
      <c r="Q1205">
        <f t="shared" si="170"/>
        <v>10729.191084761858</v>
      </c>
      <c r="R1205" s="105">
        <f t="shared" si="171"/>
        <v>7.0759336923123001E-2</v>
      </c>
      <c r="S1205">
        <f>+PROMEDIO!AI537</f>
        <v>151629.33333333334</v>
      </c>
      <c r="T1205" t="b">
        <f t="shared" si="172"/>
        <v>1</v>
      </c>
    </row>
    <row r="1206" spans="1:20" x14ac:dyDescent="0.2">
      <c r="A1206">
        <v>535</v>
      </c>
      <c r="B1206">
        <v>123434</v>
      </c>
      <c r="C1206">
        <v>300000</v>
      </c>
      <c r="D1206">
        <v>132200</v>
      </c>
      <c r="E1206">
        <v>152030</v>
      </c>
      <c r="F1206">
        <v>163088</v>
      </c>
      <c r="G1206">
        <f t="shared" si="160"/>
        <v>174150.39999999999</v>
      </c>
      <c r="H1206">
        <f t="shared" si="161"/>
        <v>72079.469856541007</v>
      </c>
      <c r="I1206">
        <f t="shared" si="162"/>
        <v>246229.86985654099</v>
      </c>
      <c r="J1206">
        <f t="shared" si="163"/>
        <v>102070.93014345899</v>
      </c>
      <c r="K1206" s="18">
        <f t="shared" si="164"/>
        <v>123434</v>
      </c>
      <c r="L1206" s="18" t="str">
        <f t="shared" si="165"/>
        <v/>
      </c>
      <c r="M1206" s="18">
        <f t="shared" si="166"/>
        <v>132200</v>
      </c>
      <c r="N1206" s="18">
        <f t="shared" si="167"/>
        <v>152030</v>
      </c>
      <c r="O1206" s="18">
        <f t="shared" si="168"/>
        <v>163088</v>
      </c>
      <c r="P1206">
        <f t="shared" si="169"/>
        <v>142688</v>
      </c>
      <c r="Q1206">
        <f t="shared" si="170"/>
        <v>18112.128753959321</v>
      </c>
      <c r="R1206" s="105">
        <f t="shared" si="171"/>
        <v>0.12693519254568936</v>
      </c>
      <c r="S1206">
        <f>+PROMEDIO!AI538</f>
        <v>142688</v>
      </c>
      <c r="T1206" t="b">
        <f t="shared" si="172"/>
        <v>1</v>
      </c>
    </row>
    <row r="1207" spans="1:20" x14ac:dyDescent="0.2">
      <c r="A1207">
        <v>536</v>
      </c>
      <c r="B1207">
        <v>254080</v>
      </c>
      <c r="C1207">
        <v>400000</v>
      </c>
      <c r="D1207">
        <v>272124</v>
      </c>
      <c r="E1207">
        <v>312943</v>
      </c>
      <c r="F1207">
        <v>335705</v>
      </c>
      <c r="G1207">
        <f t="shared" si="160"/>
        <v>314970.40000000002</v>
      </c>
      <c r="H1207">
        <f t="shared" si="161"/>
        <v>57461.991066269213</v>
      </c>
      <c r="I1207">
        <f t="shared" si="162"/>
        <v>372432.39106626925</v>
      </c>
      <c r="J1207">
        <f t="shared" si="163"/>
        <v>257508.4089337308</v>
      </c>
      <c r="K1207" s="18" t="str">
        <f t="shared" si="164"/>
        <v/>
      </c>
      <c r="L1207" s="18" t="str">
        <f t="shared" si="165"/>
        <v/>
      </c>
      <c r="M1207" s="18">
        <f t="shared" si="166"/>
        <v>272124</v>
      </c>
      <c r="N1207" s="18">
        <f t="shared" si="167"/>
        <v>312943</v>
      </c>
      <c r="O1207" s="18">
        <f t="shared" si="168"/>
        <v>335705</v>
      </c>
      <c r="P1207">
        <f t="shared" si="169"/>
        <v>306924</v>
      </c>
      <c r="Q1207">
        <f t="shared" si="170"/>
        <v>32215.014527390795</v>
      </c>
      <c r="R1207" s="105">
        <f t="shared" si="171"/>
        <v>0.10496088454272326</v>
      </c>
      <c r="S1207">
        <f>+PROMEDIO!AI539</f>
        <v>306924</v>
      </c>
      <c r="T1207" t="b">
        <f t="shared" si="172"/>
        <v>1</v>
      </c>
    </row>
    <row r="1208" spans="1:20" x14ac:dyDescent="0.2">
      <c r="A1208">
        <v>537</v>
      </c>
      <c r="B1208">
        <v>194821</v>
      </c>
      <c r="C1208">
        <v>160000</v>
      </c>
      <c r="D1208">
        <v>208657</v>
      </c>
      <c r="E1208">
        <v>239956</v>
      </c>
      <c r="F1208">
        <v>257409</v>
      </c>
      <c r="G1208">
        <f t="shared" si="160"/>
        <v>212168.6</v>
      </c>
      <c r="H1208">
        <f t="shared" si="161"/>
        <v>38254.629710663823</v>
      </c>
      <c r="I1208">
        <f t="shared" si="162"/>
        <v>250423.22971066384</v>
      </c>
      <c r="J1208">
        <f t="shared" si="163"/>
        <v>173913.97028933617</v>
      </c>
      <c r="K1208" s="18">
        <f t="shared" si="164"/>
        <v>194821</v>
      </c>
      <c r="L1208" s="18" t="str">
        <f t="shared" si="165"/>
        <v/>
      </c>
      <c r="M1208" s="18">
        <f t="shared" si="166"/>
        <v>208657</v>
      </c>
      <c r="N1208" s="18">
        <f t="shared" si="167"/>
        <v>239956</v>
      </c>
      <c r="O1208" s="18" t="str">
        <f t="shared" si="168"/>
        <v/>
      </c>
      <c r="P1208">
        <f t="shared" si="169"/>
        <v>214478</v>
      </c>
      <c r="Q1208">
        <f t="shared" si="170"/>
        <v>23123.691033223913</v>
      </c>
      <c r="R1208" s="105">
        <f t="shared" si="171"/>
        <v>0.10781381322664289</v>
      </c>
      <c r="S1208">
        <f>+PROMEDIO!AI540</f>
        <v>214478</v>
      </c>
      <c r="T1208" t="b">
        <f t="shared" si="172"/>
        <v>1</v>
      </c>
    </row>
    <row r="1209" spans="1:20" x14ac:dyDescent="0.2">
      <c r="A1209">
        <v>538</v>
      </c>
      <c r="B1209">
        <v>16586</v>
      </c>
      <c r="C1209">
        <v>50000</v>
      </c>
      <c r="D1209">
        <v>17765</v>
      </c>
      <c r="E1209">
        <v>20429</v>
      </c>
      <c r="F1209">
        <v>21915</v>
      </c>
      <c r="G1209">
        <f t="shared" si="160"/>
        <v>25339</v>
      </c>
      <c r="H1209">
        <f t="shared" si="161"/>
        <v>13946.122059554764</v>
      </c>
      <c r="I1209">
        <f t="shared" si="162"/>
        <v>39285.122059554764</v>
      </c>
      <c r="J1209">
        <f t="shared" si="163"/>
        <v>11392.877940445236</v>
      </c>
      <c r="K1209" s="18">
        <f t="shared" si="164"/>
        <v>16586</v>
      </c>
      <c r="L1209" s="18" t="str">
        <f t="shared" si="165"/>
        <v/>
      </c>
      <c r="M1209" s="18">
        <f t="shared" si="166"/>
        <v>17765</v>
      </c>
      <c r="N1209" s="18">
        <f t="shared" si="167"/>
        <v>20429</v>
      </c>
      <c r="O1209" s="18">
        <f t="shared" si="168"/>
        <v>21915</v>
      </c>
      <c r="P1209">
        <f t="shared" si="169"/>
        <v>19173.75</v>
      </c>
      <c r="Q1209">
        <f t="shared" si="170"/>
        <v>2433.8673443719154</v>
      </c>
      <c r="R1209" s="105">
        <f t="shared" si="171"/>
        <v>0.12693747151036783</v>
      </c>
      <c r="S1209">
        <f>+PROMEDIO!AI541</f>
        <v>19173.75</v>
      </c>
      <c r="T1209" t="b">
        <f t="shared" si="172"/>
        <v>1</v>
      </c>
    </row>
    <row r="1210" spans="1:20" x14ac:dyDescent="0.2">
      <c r="A1210">
        <v>539</v>
      </c>
      <c r="B1210">
        <v>77319</v>
      </c>
      <c r="C1210">
        <v>100000</v>
      </c>
      <c r="D1210">
        <v>82810</v>
      </c>
      <c r="E1210">
        <v>95231</v>
      </c>
      <c r="F1210">
        <v>102158</v>
      </c>
      <c r="G1210">
        <f t="shared" si="160"/>
        <v>91503.6</v>
      </c>
      <c r="H1210">
        <f t="shared" si="161"/>
        <v>10913.066952053361</v>
      </c>
      <c r="I1210">
        <f t="shared" si="162"/>
        <v>102416.66695205336</v>
      </c>
      <c r="J1210">
        <f t="shared" si="163"/>
        <v>80590.53304794665</v>
      </c>
      <c r="K1210" s="18" t="str">
        <f t="shared" si="164"/>
        <v/>
      </c>
      <c r="L1210" s="18">
        <f t="shared" si="165"/>
        <v>100000</v>
      </c>
      <c r="M1210" s="18">
        <f t="shared" si="166"/>
        <v>82810</v>
      </c>
      <c r="N1210" s="18">
        <f t="shared" si="167"/>
        <v>95231</v>
      </c>
      <c r="O1210" s="18">
        <f t="shared" si="168"/>
        <v>102158</v>
      </c>
      <c r="P1210">
        <f t="shared" si="169"/>
        <v>95049.75</v>
      </c>
      <c r="Q1210">
        <f t="shared" si="170"/>
        <v>8657.8774294473205</v>
      </c>
      <c r="R1210" s="105">
        <f t="shared" si="171"/>
        <v>9.108785061977881E-2</v>
      </c>
      <c r="S1210">
        <f>+PROMEDIO!AI542</f>
        <v>95049.75</v>
      </c>
      <c r="T1210" t="b">
        <f t="shared" si="172"/>
        <v>1</v>
      </c>
    </row>
    <row r="1211" spans="1:20" x14ac:dyDescent="0.2">
      <c r="A1211">
        <v>540</v>
      </c>
      <c r="B1211">
        <v>42187</v>
      </c>
      <c r="C1211">
        <v>20000</v>
      </c>
      <c r="D1211">
        <v>45183</v>
      </c>
      <c r="E1211">
        <v>51960</v>
      </c>
      <c r="F1211">
        <v>55739</v>
      </c>
      <c r="G1211">
        <f t="shared" si="160"/>
        <v>43013.8</v>
      </c>
      <c r="H1211">
        <f t="shared" si="161"/>
        <v>13937.263242832138</v>
      </c>
      <c r="I1211">
        <f t="shared" si="162"/>
        <v>56951.063242832141</v>
      </c>
      <c r="J1211">
        <f t="shared" si="163"/>
        <v>29076.536757167865</v>
      </c>
      <c r="K1211" s="18">
        <f t="shared" si="164"/>
        <v>42187</v>
      </c>
      <c r="L1211" s="18" t="str">
        <f t="shared" si="165"/>
        <v/>
      </c>
      <c r="M1211" s="18">
        <f t="shared" si="166"/>
        <v>45183</v>
      </c>
      <c r="N1211" s="18">
        <f t="shared" si="167"/>
        <v>51960</v>
      </c>
      <c r="O1211" s="18">
        <f t="shared" si="168"/>
        <v>55739</v>
      </c>
      <c r="P1211">
        <f t="shared" si="169"/>
        <v>48767.25</v>
      </c>
      <c r="Q1211">
        <f t="shared" si="170"/>
        <v>6189.9243062146297</v>
      </c>
      <c r="R1211" s="105">
        <f t="shared" si="171"/>
        <v>0.12692789333445353</v>
      </c>
      <c r="S1211">
        <f>+PROMEDIO!AI543</f>
        <v>48767.25</v>
      </c>
      <c r="T1211" t="b">
        <f t="shared" si="172"/>
        <v>1</v>
      </c>
    </row>
    <row r="1212" spans="1:20" x14ac:dyDescent="0.2">
      <c r="A1212">
        <v>541</v>
      </c>
      <c r="B1212">
        <v>212407</v>
      </c>
      <c r="C1212">
        <v>350000</v>
      </c>
      <c r="D1212">
        <v>227492</v>
      </c>
      <c r="E1212">
        <v>261616</v>
      </c>
      <c r="F1212">
        <v>280644</v>
      </c>
      <c r="G1212">
        <f t="shared" si="160"/>
        <v>266431.8</v>
      </c>
      <c r="H1212">
        <f t="shared" si="161"/>
        <v>53953.242833030868</v>
      </c>
      <c r="I1212">
        <f t="shared" si="162"/>
        <v>320385.04283303086</v>
      </c>
      <c r="J1212">
        <f t="shared" si="163"/>
        <v>212478.55716696911</v>
      </c>
      <c r="K1212" s="18" t="str">
        <f t="shared" si="164"/>
        <v/>
      </c>
      <c r="L1212" s="18" t="str">
        <f t="shared" si="165"/>
        <v/>
      </c>
      <c r="M1212" s="18">
        <f t="shared" si="166"/>
        <v>227492</v>
      </c>
      <c r="N1212" s="18">
        <f t="shared" si="167"/>
        <v>261616</v>
      </c>
      <c r="O1212" s="18">
        <f t="shared" si="168"/>
        <v>280644</v>
      </c>
      <c r="P1212">
        <f t="shared" si="169"/>
        <v>256584</v>
      </c>
      <c r="Q1212">
        <f t="shared" si="170"/>
        <v>26930.921707212325</v>
      </c>
      <c r="R1212" s="105">
        <f t="shared" si="171"/>
        <v>0.10495947411846539</v>
      </c>
      <c r="S1212">
        <f>+PROMEDIO!AI544</f>
        <v>256584</v>
      </c>
      <c r="T1212" t="b">
        <f t="shared" si="172"/>
        <v>1</v>
      </c>
    </row>
    <row r="1213" spans="1:20" x14ac:dyDescent="0.2">
      <c r="A1213">
        <v>542</v>
      </c>
      <c r="B1213">
        <v>971513</v>
      </c>
      <c r="C1213">
        <v>500000</v>
      </c>
      <c r="D1213">
        <v>1039518</v>
      </c>
      <c r="E1213">
        <v>1195446</v>
      </c>
      <c r="F1213">
        <v>1282397</v>
      </c>
      <c r="G1213">
        <f t="shared" si="160"/>
        <v>997774.8</v>
      </c>
      <c r="H1213">
        <f t="shared" si="161"/>
        <v>304259.60479613452</v>
      </c>
      <c r="I1213">
        <f t="shared" si="162"/>
        <v>1302034.4047961347</v>
      </c>
      <c r="J1213">
        <f t="shared" si="163"/>
        <v>693515.19520386553</v>
      </c>
      <c r="K1213" s="18">
        <f t="shared" si="164"/>
        <v>971513</v>
      </c>
      <c r="L1213" s="18" t="str">
        <f t="shared" si="165"/>
        <v/>
      </c>
      <c r="M1213" s="18">
        <f t="shared" si="166"/>
        <v>1039518</v>
      </c>
      <c r="N1213" s="18">
        <f t="shared" si="167"/>
        <v>1195446</v>
      </c>
      <c r="O1213" s="18">
        <f t="shared" si="168"/>
        <v>1282397</v>
      </c>
      <c r="P1213">
        <f t="shared" si="169"/>
        <v>1122218.5</v>
      </c>
      <c r="Q1213">
        <f t="shared" si="170"/>
        <v>142092.62125928051</v>
      </c>
      <c r="R1213" s="105">
        <f t="shared" si="171"/>
        <v>0.12661760723003632</v>
      </c>
      <c r="S1213">
        <f>+PROMEDIO!AI545</f>
        <v>1122218.5</v>
      </c>
      <c r="T1213" t="b">
        <f t="shared" si="172"/>
        <v>1</v>
      </c>
    </row>
    <row r="1214" spans="1:20" x14ac:dyDescent="0.2">
      <c r="A1214">
        <v>543</v>
      </c>
      <c r="B1214">
        <v>534383</v>
      </c>
      <c r="C1214">
        <v>900000</v>
      </c>
      <c r="D1214">
        <v>572334</v>
      </c>
      <c r="E1214">
        <v>658184</v>
      </c>
      <c r="F1214">
        <v>706057</v>
      </c>
      <c r="G1214">
        <f t="shared" si="160"/>
        <v>674191.6</v>
      </c>
      <c r="H1214">
        <f t="shared" si="161"/>
        <v>143337.44782610037</v>
      </c>
      <c r="I1214">
        <f t="shared" si="162"/>
        <v>817529.04782610037</v>
      </c>
      <c r="J1214">
        <f t="shared" si="163"/>
        <v>530854.15217389958</v>
      </c>
      <c r="K1214" s="18">
        <f t="shared" si="164"/>
        <v>534383</v>
      </c>
      <c r="L1214" s="18" t="str">
        <f t="shared" si="165"/>
        <v/>
      </c>
      <c r="M1214" s="18">
        <f t="shared" si="166"/>
        <v>572334</v>
      </c>
      <c r="N1214" s="18">
        <f t="shared" si="167"/>
        <v>658184</v>
      </c>
      <c r="O1214" s="18">
        <f t="shared" si="168"/>
        <v>706057</v>
      </c>
      <c r="P1214">
        <f t="shared" si="169"/>
        <v>617739.5</v>
      </c>
      <c r="Q1214">
        <f t="shared" si="170"/>
        <v>78412.804883301214</v>
      </c>
      <c r="R1214" s="105">
        <f t="shared" si="171"/>
        <v>0.12693506710077826</v>
      </c>
      <c r="S1214">
        <f>+PROMEDIO!AI546</f>
        <v>617739.5</v>
      </c>
      <c r="T1214" t="b">
        <f t="shared" si="172"/>
        <v>1</v>
      </c>
    </row>
    <row r="1215" spans="1:20" x14ac:dyDescent="0.2">
      <c r="A1215">
        <v>544</v>
      </c>
      <c r="B1215">
        <v>839034</v>
      </c>
      <c r="C1215">
        <v>2000000</v>
      </c>
      <c r="D1215">
        <v>897766</v>
      </c>
      <c r="E1215">
        <v>1032431</v>
      </c>
      <c r="F1215">
        <v>1607524</v>
      </c>
      <c r="G1215">
        <f t="shared" si="160"/>
        <v>1275351</v>
      </c>
      <c r="H1215">
        <f t="shared" si="161"/>
        <v>506805.72171296569</v>
      </c>
      <c r="I1215">
        <f t="shared" si="162"/>
        <v>1782156.7217129658</v>
      </c>
      <c r="J1215">
        <f t="shared" si="163"/>
        <v>768545.27828703425</v>
      </c>
      <c r="K1215" s="18">
        <f t="shared" si="164"/>
        <v>839034</v>
      </c>
      <c r="L1215" s="18" t="str">
        <f t="shared" si="165"/>
        <v/>
      </c>
      <c r="M1215" s="18">
        <f t="shared" si="166"/>
        <v>897766</v>
      </c>
      <c r="N1215" s="18">
        <f t="shared" si="167"/>
        <v>1032431</v>
      </c>
      <c r="O1215" s="18">
        <f t="shared" si="168"/>
        <v>1607524</v>
      </c>
      <c r="P1215">
        <f t="shared" si="169"/>
        <v>1094188.75</v>
      </c>
      <c r="Q1215">
        <f t="shared" si="170"/>
        <v>351668.85074017668</v>
      </c>
      <c r="R1215" s="105">
        <f t="shared" si="171"/>
        <v>0.32139688032816704</v>
      </c>
      <c r="S1215">
        <f>+PROMEDIO!AI547</f>
        <v>1094188.75</v>
      </c>
      <c r="T1215" t="b">
        <f t="shared" si="172"/>
        <v>1</v>
      </c>
    </row>
    <row r="1216" spans="1:20" x14ac:dyDescent="0.2">
      <c r="A1216">
        <v>545</v>
      </c>
      <c r="B1216">
        <v>283496</v>
      </c>
      <c r="C1216">
        <v>200000</v>
      </c>
      <c r="D1216">
        <v>303629</v>
      </c>
      <c r="E1216">
        <v>349174</v>
      </c>
      <c r="F1216">
        <v>374571</v>
      </c>
      <c r="G1216">
        <f t="shared" si="160"/>
        <v>302174</v>
      </c>
      <c r="H1216">
        <f t="shared" si="161"/>
        <v>67529.320657770571</v>
      </c>
      <c r="I1216">
        <f t="shared" si="162"/>
        <v>369703.32065777056</v>
      </c>
      <c r="J1216">
        <f t="shared" si="163"/>
        <v>234644.67934222944</v>
      </c>
      <c r="K1216" s="18">
        <f t="shared" si="164"/>
        <v>283496</v>
      </c>
      <c r="L1216" s="18" t="str">
        <f t="shared" si="165"/>
        <v/>
      </c>
      <c r="M1216" s="18">
        <f t="shared" si="166"/>
        <v>303629</v>
      </c>
      <c r="N1216" s="18">
        <f t="shared" si="167"/>
        <v>349174</v>
      </c>
      <c r="O1216" s="18" t="str">
        <f t="shared" si="168"/>
        <v/>
      </c>
      <c r="P1216">
        <f t="shared" si="169"/>
        <v>312099.66666666669</v>
      </c>
      <c r="Q1216">
        <f t="shared" si="170"/>
        <v>33648.388762812006</v>
      </c>
      <c r="R1216" s="105">
        <f t="shared" si="171"/>
        <v>0.10781295962981485</v>
      </c>
      <c r="S1216">
        <f>+PROMEDIO!AI548</f>
        <v>312099.66666666669</v>
      </c>
      <c r="T1216" t="b">
        <f t="shared" si="172"/>
        <v>1</v>
      </c>
    </row>
    <row r="1217" spans="1:20" x14ac:dyDescent="0.2">
      <c r="A1217">
        <v>546</v>
      </c>
      <c r="B1217">
        <v>34089</v>
      </c>
      <c r="C1217">
        <v>50000</v>
      </c>
      <c r="D1217">
        <v>36509</v>
      </c>
      <c r="E1217">
        <v>41986</v>
      </c>
      <c r="F1217">
        <v>45040</v>
      </c>
      <c r="G1217">
        <f t="shared" si="160"/>
        <v>41524.800000000003</v>
      </c>
      <c r="H1217">
        <f t="shared" si="161"/>
        <v>6419.6519142395728</v>
      </c>
      <c r="I1217">
        <f t="shared" si="162"/>
        <v>47944.451914239573</v>
      </c>
      <c r="J1217">
        <f t="shared" si="163"/>
        <v>35105.148085760433</v>
      </c>
      <c r="K1217" s="18" t="str">
        <f t="shared" si="164"/>
        <v/>
      </c>
      <c r="L1217" s="18" t="str">
        <f t="shared" si="165"/>
        <v/>
      </c>
      <c r="M1217" s="18">
        <f t="shared" si="166"/>
        <v>36509</v>
      </c>
      <c r="N1217" s="18">
        <f t="shared" si="167"/>
        <v>41986</v>
      </c>
      <c r="O1217" s="18">
        <f t="shared" si="168"/>
        <v>45040</v>
      </c>
      <c r="P1217">
        <f t="shared" si="169"/>
        <v>41178.333333333336</v>
      </c>
      <c r="Q1217">
        <f t="shared" si="170"/>
        <v>4322.4685462514744</v>
      </c>
      <c r="R1217" s="105">
        <f t="shared" si="171"/>
        <v>0.10496948750357731</v>
      </c>
      <c r="S1217">
        <f>+PROMEDIO!AI549</f>
        <v>41178.333333333336</v>
      </c>
      <c r="T1217" t="b">
        <f t="shared" si="172"/>
        <v>1</v>
      </c>
    </row>
    <row r="1218" spans="1:20" x14ac:dyDescent="0.2">
      <c r="A1218">
        <v>547</v>
      </c>
      <c r="B1218">
        <v>13311</v>
      </c>
      <c r="C1218">
        <v>30000</v>
      </c>
      <c r="D1218">
        <v>14256</v>
      </c>
      <c r="E1218">
        <v>16395</v>
      </c>
      <c r="F1218">
        <v>17587</v>
      </c>
      <c r="G1218">
        <f t="shared" si="160"/>
        <v>18309.8</v>
      </c>
      <c r="H1218">
        <f t="shared" si="161"/>
        <v>6750.3883369773612</v>
      </c>
      <c r="I1218">
        <f t="shared" si="162"/>
        <v>25060.18833697736</v>
      </c>
      <c r="J1218">
        <f t="shared" si="163"/>
        <v>11559.411663022638</v>
      </c>
      <c r="K1218" s="18">
        <f t="shared" si="164"/>
        <v>13311</v>
      </c>
      <c r="L1218" s="18" t="str">
        <f t="shared" si="165"/>
        <v/>
      </c>
      <c r="M1218" s="18">
        <f t="shared" si="166"/>
        <v>14256</v>
      </c>
      <c r="N1218" s="18">
        <f t="shared" si="167"/>
        <v>16395</v>
      </c>
      <c r="O1218" s="18">
        <f t="shared" si="168"/>
        <v>17587</v>
      </c>
      <c r="P1218">
        <f t="shared" si="169"/>
        <v>15387.25</v>
      </c>
      <c r="Q1218">
        <f t="shared" si="170"/>
        <v>1953.2025624599205</v>
      </c>
      <c r="R1218" s="105">
        <f t="shared" si="171"/>
        <v>0.12693642869648056</v>
      </c>
      <c r="S1218">
        <f>+PROMEDIO!AI550</f>
        <v>15387.25</v>
      </c>
      <c r="T1218" t="b">
        <f t="shared" si="172"/>
        <v>1</v>
      </c>
    </row>
    <row r="1219" spans="1:20" x14ac:dyDescent="0.2">
      <c r="A1219">
        <v>548</v>
      </c>
      <c r="B1219">
        <v>51817</v>
      </c>
      <c r="C1219">
        <v>80000</v>
      </c>
      <c r="D1219">
        <v>55497</v>
      </c>
      <c r="E1219">
        <v>63822</v>
      </c>
      <c r="F1219">
        <v>68464</v>
      </c>
      <c r="G1219">
        <f t="shared" si="160"/>
        <v>63920</v>
      </c>
      <c r="H1219">
        <f t="shared" si="161"/>
        <v>11142.861818222462</v>
      </c>
      <c r="I1219">
        <f t="shared" si="162"/>
        <v>75062.86181822246</v>
      </c>
      <c r="J1219">
        <f t="shared" si="163"/>
        <v>52777.13818177754</v>
      </c>
      <c r="K1219" s="18" t="str">
        <f t="shared" si="164"/>
        <v/>
      </c>
      <c r="L1219" s="18" t="str">
        <f t="shared" si="165"/>
        <v/>
      </c>
      <c r="M1219" s="18">
        <f t="shared" si="166"/>
        <v>55497</v>
      </c>
      <c r="N1219" s="18">
        <f t="shared" si="167"/>
        <v>63822</v>
      </c>
      <c r="O1219" s="18">
        <f t="shared" si="168"/>
        <v>68464</v>
      </c>
      <c r="P1219">
        <f t="shared" si="169"/>
        <v>62594.333333333336</v>
      </c>
      <c r="Q1219">
        <f t="shared" si="170"/>
        <v>6570.0948496451201</v>
      </c>
      <c r="R1219" s="105">
        <f t="shared" si="171"/>
        <v>0.10496309329883621</v>
      </c>
      <c r="S1219">
        <f>+PROMEDIO!AI551</f>
        <v>62594.333333333336</v>
      </c>
      <c r="T1219" t="b">
        <f t="shared" si="172"/>
        <v>1</v>
      </c>
    </row>
    <row r="1220" spans="1:20" x14ac:dyDescent="0.2">
      <c r="A1220">
        <v>549</v>
      </c>
      <c r="B1220">
        <v>79969</v>
      </c>
      <c r="C1220">
        <v>100000</v>
      </c>
      <c r="D1220">
        <v>85648</v>
      </c>
      <c r="E1220">
        <v>98495</v>
      </c>
      <c r="F1220">
        <v>105659</v>
      </c>
      <c r="G1220">
        <f t="shared" si="160"/>
        <v>93954.2</v>
      </c>
      <c r="H1220">
        <f t="shared" si="161"/>
        <v>10709.24463722819</v>
      </c>
      <c r="I1220">
        <f t="shared" si="162"/>
        <v>104663.44463722818</v>
      </c>
      <c r="J1220">
        <f t="shared" si="163"/>
        <v>83244.955362771812</v>
      </c>
      <c r="K1220" s="18" t="str">
        <f t="shared" si="164"/>
        <v/>
      </c>
      <c r="L1220" s="18">
        <f t="shared" si="165"/>
        <v>100000</v>
      </c>
      <c r="M1220" s="18">
        <f t="shared" si="166"/>
        <v>85648</v>
      </c>
      <c r="N1220" s="18">
        <f t="shared" si="167"/>
        <v>98495</v>
      </c>
      <c r="O1220" s="18" t="str">
        <f t="shared" si="168"/>
        <v/>
      </c>
      <c r="P1220">
        <f t="shared" si="169"/>
        <v>94714.333333333328</v>
      </c>
      <c r="Q1220">
        <f t="shared" si="170"/>
        <v>7887.6521432764348</v>
      </c>
      <c r="R1220" s="105">
        <f t="shared" si="171"/>
        <v>8.32783367171787E-2</v>
      </c>
      <c r="S1220">
        <f>+PROMEDIO!AI552</f>
        <v>94714.333333333328</v>
      </c>
      <c r="T1220" t="b">
        <f t="shared" si="172"/>
        <v>1</v>
      </c>
    </row>
    <row r="1221" spans="1:20" x14ac:dyDescent="0.2">
      <c r="A1221">
        <v>550</v>
      </c>
      <c r="B1221">
        <v>18235</v>
      </c>
      <c r="C1221">
        <v>45000</v>
      </c>
      <c r="D1221">
        <v>19531</v>
      </c>
      <c r="E1221">
        <v>22460</v>
      </c>
      <c r="F1221">
        <v>24094</v>
      </c>
      <c r="G1221">
        <f t="shared" si="160"/>
        <v>25864</v>
      </c>
      <c r="H1221">
        <f t="shared" si="161"/>
        <v>10945.491560455383</v>
      </c>
      <c r="I1221">
        <f t="shared" si="162"/>
        <v>36809.491560455383</v>
      </c>
      <c r="J1221">
        <f t="shared" si="163"/>
        <v>14918.508439544617</v>
      </c>
      <c r="K1221" s="18">
        <f t="shared" si="164"/>
        <v>18235</v>
      </c>
      <c r="L1221" s="18" t="str">
        <f t="shared" si="165"/>
        <v/>
      </c>
      <c r="M1221" s="18">
        <f t="shared" si="166"/>
        <v>19531</v>
      </c>
      <c r="N1221" s="18">
        <f t="shared" si="167"/>
        <v>22460</v>
      </c>
      <c r="O1221" s="18">
        <f t="shared" si="168"/>
        <v>24094</v>
      </c>
      <c r="P1221">
        <f t="shared" si="169"/>
        <v>21080</v>
      </c>
      <c r="Q1221">
        <f t="shared" si="170"/>
        <v>2675.9435719013209</v>
      </c>
      <c r="R1221" s="105">
        <f t="shared" si="171"/>
        <v>0.12694229468222584</v>
      </c>
      <c r="S1221">
        <f>+PROMEDIO!AI553</f>
        <v>21080</v>
      </c>
      <c r="T1221" t="b">
        <f t="shared" si="172"/>
        <v>1</v>
      </c>
    </row>
    <row r="1222" spans="1:20" x14ac:dyDescent="0.2">
      <c r="A1222">
        <v>551</v>
      </c>
      <c r="B1222">
        <v>9111</v>
      </c>
      <c r="C1222">
        <v>40000</v>
      </c>
      <c r="D1222">
        <v>9758</v>
      </c>
      <c r="E1222">
        <v>11221</v>
      </c>
      <c r="F1222">
        <v>12038</v>
      </c>
      <c r="G1222">
        <f t="shared" si="160"/>
        <v>16425.599999999999</v>
      </c>
      <c r="H1222">
        <f t="shared" si="161"/>
        <v>13229.243111380183</v>
      </c>
      <c r="I1222">
        <f t="shared" si="162"/>
        <v>29654.843111380182</v>
      </c>
      <c r="J1222">
        <f t="shared" si="163"/>
        <v>3196.3568886198154</v>
      </c>
      <c r="K1222" s="18">
        <f t="shared" si="164"/>
        <v>9111</v>
      </c>
      <c r="L1222" s="18" t="str">
        <f t="shared" si="165"/>
        <v/>
      </c>
      <c r="M1222" s="18">
        <f t="shared" si="166"/>
        <v>9758</v>
      </c>
      <c r="N1222" s="18">
        <f t="shared" si="167"/>
        <v>11221</v>
      </c>
      <c r="O1222" s="18">
        <f t="shared" si="168"/>
        <v>12038</v>
      </c>
      <c r="P1222">
        <f t="shared" si="169"/>
        <v>10532</v>
      </c>
      <c r="Q1222">
        <f t="shared" si="170"/>
        <v>1336.7964193049991</v>
      </c>
      <c r="R1222" s="105">
        <f t="shared" si="171"/>
        <v>0.12692711918961253</v>
      </c>
      <c r="S1222">
        <f>+PROMEDIO!AI554</f>
        <v>10532</v>
      </c>
      <c r="T1222" t="b">
        <f t="shared" si="172"/>
        <v>1</v>
      </c>
    </row>
    <row r="1223" spans="1:20" x14ac:dyDescent="0.2">
      <c r="A1223">
        <v>552</v>
      </c>
      <c r="B1223">
        <v>15213</v>
      </c>
      <c r="C1223">
        <v>20000</v>
      </c>
      <c r="D1223">
        <v>16294</v>
      </c>
      <c r="E1223">
        <v>18738</v>
      </c>
      <c r="F1223">
        <v>20101</v>
      </c>
      <c r="G1223">
        <f t="shared" si="160"/>
        <v>18069.2</v>
      </c>
      <c r="H1223">
        <f t="shared" si="161"/>
        <v>2214.3117892473924</v>
      </c>
      <c r="I1223">
        <f t="shared" si="162"/>
        <v>20283.511789247394</v>
      </c>
      <c r="J1223">
        <f t="shared" si="163"/>
        <v>15854.888210752608</v>
      </c>
      <c r="K1223" s="18" t="str">
        <f t="shared" si="164"/>
        <v/>
      </c>
      <c r="L1223" s="18">
        <f t="shared" si="165"/>
        <v>20000</v>
      </c>
      <c r="M1223" s="18">
        <f t="shared" si="166"/>
        <v>16294</v>
      </c>
      <c r="N1223" s="18">
        <f t="shared" si="167"/>
        <v>18738</v>
      </c>
      <c r="O1223" s="18">
        <f t="shared" si="168"/>
        <v>20101</v>
      </c>
      <c r="P1223">
        <f t="shared" si="169"/>
        <v>18783.25</v>
      </c>
      <c r="Q1223">
        <f t="shared" si="170"/>
        <v>1771.5679260662478</v>
      </c>
      <c r="R1223" s="105">
        <f t="shared" si="171"/>
        <v>9.4316368363635036E-2</v>
      </c>
      <c r="S1223">
        <f>+PROMEDIO!AI555</f>
        <v>18783.25</v>
      </c>
      <c r="T1223" t="b">
        <f t="shared" si="172"/>
        <v>1</v>
      </c>
    </row>
    <row r="1224" spans="1:20" x14ac:dyDescent="0.2">
      <c r="A1224">
        <v>553</v>
      </c>
      <c r="B1224">
        <v>5357</v>
      </c>
      <c r="C1224">
        <v>30000</v>
      </c>
      <c r="D1224">
        <v>5737</v>
      </c>
      <c r="E1224">
        <v>6597</v>
      </c>
      <c r="F1224">
        <v>7077</v>
      </c>
      <c r="G1224">
        <f t="shared" si="160"/>
        <v>10953.6</v>
      </c>
      <c r="H1224">
        <f t="shared" si="161"/>
        <v>10668.975948984045</v>
      </c>
      <c r="I1224">
        <f t="shared" si="162"/>
        <v>21622.575948984046</v>
      </c>
      <c r="J1224">
        <f t="shared" si="163"/>
        <v>284.62405101595505</v>
      </c>
      <c r="K1224" s="18">
        <f t="shared" si="164"/>
        <v>5357</v>
      </c>
      <c r="L1224" s="18" t="str">
        <f t="shared" si="165"/>
        <v/>
      </c>
      <c r="M1224" s="18">
        <f t="shared" si="166"/>
        <v>5737</v>
      </c>
      <c r="N1224" s="18">
        <f t="shared" si="167"/>
        <v>6597</v>
      </c>
      <c r="O1224" s="18">
        <f t="shared" si="168"/>
        <v>7077</v>
      </c>
      <c r="P1224">
        <f t="shared" si="169"/>
        <v>6192</v>
      </c>
      <c r="Q1224">
        <f t="shared" si="170"/>
        <v>785.5995587235692</v>
      </c>
      <c r="R1224" s="105">
        <f t="shared" si="171"/>
        <v>0.12687331374734645</v>
      </c>
      <c r="S1224">
        <f>+PROMEDIO!AI556</f>
        <v>6192</v>
      </c>
      <c r="T1224" t="b">
        <f t="shared" si="172"/>
        <v>1</v>
      </c>
    </row>
    <row r="1225" spans="1:20" x14ac:dyDescent="0.2">
      <c r="A1225">
        <v>554</v>
      </c>
      <c r="B1225">
        <v>441597</v>
      </c>
      <c r="C1225">
        <v>550000</v>
      </c>
      <c r="D1225">
        <v>472508</v>
      </c>
      <c r="E1225">
        <v>543385</v>
      </c>
      <c r="F1225">
        <v>582908</v>
      </c>
      <c r="G1225">
        <f t="shared" si="160"/>
        <v>518079.6</v>
      </c>
      <c r="H1225">
        <f t="shared" si="161"/>
        <v>58711.914210831077</v>
      </c>
      <c r="I1225">
        <f t="shared" si="162"/>
        <v>576791.51421083102</v>
      </c>
      <c r="J1225">
        <f t="shared" si="163"/>
        <v>459367.68578916893</v>
      </c>
      <c r="K1225" s="18" t="str">
        <f t="shared" si="164"/>
        <v/>
      </c>
      <c r="L1225" s="18">
        <f t="shared" si="165"/>
        <v>550000</v>
      </c>
      <c r="M1225" s="18">
        <f t="shared" si="166"/>
        <v>472508</v>
      </c>
      <c r="N1225" s="18">
        <f t="shared" si="167"/>
        <v>543385</v>
      </c>
      <c r="O1225" s="18" t="str">
        <f t="shared" si="168"/>
        <v/>
      </c>
      <c r="P1225">
        <f t="shared" si="169"/>
        <v>521964.33333333331</v>
      </c>
      <c r="Q1225">
        <f t="shared" si="170"/>
        <v>42957.958940495919</v>
      </c>
      <c r="R1225" s="105">
        <f t="shared" si="171"/>
        <v>8.2300563845350713E-2</v>
      </c>
      <c r="S1225">
        <f>+PROMEDIO!AI557</f>
        <v>521964.33333333331</v>
      </c>
      <c r="T1225" t="b">
        <f t="shared" si="172"/>
        <v>1</v>
      </c>
    </row>
    <row r="1226" spans="1:20" x14ac:dyDescent="0.2">
      <c r="A1226">
        <v>555</v>
      </c>
      <c r="B1226">
        <v>794874</v>
      </c>
      <c r="C1226">
        <v>650000</v>
      </c>
      <c r="D1226">
        <v>850515</v>
      </c>
      <c r="E1226">
        <v>978092</v>
      </c>
      <c r="F1226">
        <v>1049234</v>
      </c>
      <c r="G1226">
        <f t="shared" si="160"/>
        <v>864543</v>
      </c>
      <c r="H1226">
        <f t="shared" si="161"/>
        <v>156591.34241394061</v>
      </c>
      <c r="I1226">
        <f t="shared" si="162"/>
        <v>1021134.3424139406</v>
      </c>
      <c r="J1226">
        <f t="shared" si="163"/>
        <v>707951.65758605942</v>
      </c>
      <c r="K1226" s="18">
        <f t="shared" si="164"/>
        <v>794874</v>
      </c>
      <c r="L1226" s="18" t="str">
        <f t="shared" si="165"/>
        <v/>
      </c>
      <c r="M1226" s="18">
        <f t="shared" si="166"/>
        <v>850515</v>
      </c>
      <c r="N1226" s="18">
        <f t="shared" si="167"/>
        <v>978092</v>
      </c>
      <c r="O1226" s="18" t="str">
        <f t="shared" si="168"/>
        <v/>
      </c>
      <c r="P1226">
        <f t="shared" si="169"/>
        <v>874493.66666666663</v>
      </c>
      <c r="Q1226">
        <f t="shared" si="170"/>
        <v>93933.174237504252</v>
      </c>
      <c r="R1226" s="105">
        <f t="shared" si="171"/>
        <v>0.10741435623605156</v>
      </c>
      <c r="S1226">
        <f>+PROMEDIO!AI558</f>
        <v>874493.66666666663</v>
      </c>
      <c r="T1226" t="b">
        <f t="shared" si="172"/>
        <v>1</v>
      </c>
    </row>
    <row r="1227" spans="1:20" x14ac:dyDescent="0.2">
      <c r="A1227">
        <v>556</v>
      </c>
      <c r="B1227">
        <v>839034</v>
      </c>
      <c r="C1227">
        <v>950000</v>
      </c>
      <c r="D1227">
        <v>897766</v>
      </c>
      <c r="E1227">
        <v>1032431</v>
      </c>
      <c r="F1227">
        <v>1107524</v>
      </c>
      <c r="G1227">
        <f t="shared" si="160"/>
        <v>965351</v>
      </c>
      <c r="H1227">
        <f t="shared" si="161"/>
        <v>106621.12624147243</v>
      </c>
      <c r="I1227">
        <f t="shared" si="162"/>
        <v>1071972.1262414725</v>
      </c>
      <c r="J1227">
        <f t="shared" si="163"/>
        <v>858729.87375852757</v>
      </c>
      <c r="K1227" s="18" t="str">
        <f t="shared" si="164"/>
        <v/>
      </c>
      <c r="L1227" s="18">
        <f t="shared" si="165"/>
        <v>950000</v>
      </c>
      <c r="M1227" s="18">
        <f t="shared" si="166"/>
        <v>897766</v>
      </c>
      <c r="N1227" s="18">
        <f t="shared" si="167"/>
        <v>1032431</v>
      </c>
      <c r="O1227" s="18" t="str">
        <f t="shared" si="168"/>
        <v/>
      </c>
      <c r="P1227">
        <f t="shared" si="169"/>
        <v>960065.66666666663</v>
      </c>
      <c r="Q1227">
        <f t="shared" si="170"/>
        <v>67894.431217393183</v>
      </c>
      <c r="R1227" s="105">
        <f t="shared" si="171"/>
        <v>7.0718528507660958E-2</v>
      </c>
      <c r="S1227">
        <f>+PROMEDIO!AI559</f>
        <v>960065.66666666663</v>
      </c>
      <c r="T1227" t="b">
        <f t="shared" si="172"/>
        <v>1</v>
      </c>
    </row>
    <row r="1228" spans="1:20" x14ac:dyDescent="0.2">
      <c r="A1228">
        <v>557</v>
      </c>
      <c r="B1228">
        <v>1103992</v>
      </c>
      <c r="C1228">
        <v>1500000</v>
      </c>
      <c r="D1228">
        <v>1181271</v>
      </c>
      <c r="E1228">
        <v>1358462</v>
      </c>
      <c r="F1228">
        <v>1457269</v>
      </c>
      <c r="G1228">
        <f t="shared" si="160"/>
        <v>1320198.8</v>
      </c>
      <c r="H1228">
        <f t="shared" si="161"/>
        <v>172211.4236213729</v>
      </c>
      <c r="I1228">
        <f t="shared" si="162"/>
        <v>1492410.2236213731</v>
      </c>
      <c r="J1228">
        <f t="shared" si="163"/>
        <v>1147987.376378627</v>
      </c>
      <c r="K1228" s="18" t="str">
        <f t="shared" si="164"/>
        <v/>
      </c>
      <c r="L1228" s="18" t="str">
        <f t="shared" si="165"/>
        <v/>
      </c>
      <c r="M1228" s="18">
        <f t="shared" si="166"/>
        <v>1181271</v>
      </c>
      <c r="N1228" s="18">
        <f t="shared" si="167"/>
        <v>1358462</v>
      </c>
      <c r="O1228" s="18">
        <f t="shared" si="168"/>
        <v>1457269</v>
      </c>
      <c r="P1228">
        <f t="shared" si="169"/>
        <v>1332334</v>
      </c>
      <c r="Q1228">
        <f t="shared" si="170"/>
        <v>139841.79736044584</v>
      </c>
      <c r="R1228" s="105">
        <f t="shared" si="171"/>
        <v>0.1049600155519906</v>
      </c>
      <c r="S1228">
        <f>+PROMEDIO!AI560</f>
        <v>1332334</v>
      </c>
      <c r="T1228" t="b">
        <f t="shared" si="172"/>
        <v>1</v>
      </c>
    </row>
    <row r="1229" spans="1:20" x14ac:dyDescent="0.2">
      <c r="A1229">
        <v>558</v>
      </c>
      <c r="B1229">
        <v>1324790</v>
      </c>
      <c r="C1229">
        <v>3500000</v>
      </c>
      <c r="D1229">
        <v>1417525</v>
      </c>
      <c r="E1229">
        <v>1630154</v>
      </c>
      <c r="F1229">
        <v>1748723</v>
      </c>
      <c r="G1229">
        <f t="shared" si="160"/>
        <v>1924238.4</v>
      </c>
      <c r="H1229">
        <f t="shared" si="161"/>
        <v>896718.01085921086</v>
      </c>
      <c r="I1229">
        <f t="shared" si="162"/>
        <v>2820956.4108592109</v>
      </c>
      <c r="J1229">
        <f t="shared" si="163"/>
        <v>1027520.389140789</v>
      </c>
      <c r="K1229" s="18">
        <f t="shared" si="164"/>
        <v>1324790</v>
      </c>
      <c r="L1229" s="18" t="str">
        <f t="shared" si="165"/>
        <v/>
      </c>
      <c r="M1229" s="18">
        <f t="shared" si="166"/>
        <v>1417525</v>
      </c>
      <c r="N1229" s="18">
        <f t="shared" si="167"/>
        <v>1630154</v>
      </c>
      <c r="O1229" s="18">
        <f t="shared" si="168"/>
        <v>1748723</v>
      </c>
      <c r="P1229">
        <f t="shared" si="169"/>
        <v>1530298</v>
      </c>
      <c r="Q1229">
        <f t="shared" si="170"/>
        <v>193762.73201521495</v>
      </c>
      <c r="R1229" s="105">
        <f t="shared" si="171"/>
        <v>0.12661764703032674</v>
      </c>
      <c r="S1229">
        <f>+PROMEDIO!AI561</f>
        <v>1530298</v>
      </c>
      <c r="T1229" t="b">
        <f t="shared" si="172"/>
        <v>1</v>
      </c>
    </row>
    <row r="1230" spans="1:20" x14ac:dyDescent="0.2">
      <c r="A1230">
        <v>559</v>
      </c>
      <c r="B1230">
        <v>6185</v>
      </c>
      <c r="C1230">
        <v>40000</v>
      </c>
      <c r="D1230">
        <v>6624</v>
      </c>
      <c r="E1230">
        <v>7618</v>
      </c>
      <c r="F1230">
        <v>8172</v>
      </c>
      <c r="G1230">
        <f t="shared" si="160"/>
        <v>13719.8</v>
      </c>
      <c r="H1230">
        <f t="shared" si="161"/>
        <v>14712.091530438491</v>
      </c>
      <c r="I1230">
        <f t="shared" si="162"/>
        <v>28431.89153043849</v>
      </c>
      <c r="J1230">
        <f t="shared" si="163"/>
        <v>-992.29153043849146</v>
      </c>
      <c r="K1230" s="18">
        <f t="shared" si="164"/>
        <v>6185</v>
      </c>
      <c r="L1230" s="18" t="str">
        <f t="shared" si="165"/>
        <v/>
      </c>
      <c r="M1230" s="18">
        <f t="shared" si="166"/>
        <v>6624</v>
      </c>
      <c r="N1230" s="18">
        <f t="shared" si="167"/>
        <v>7618</v>
      </c>
      <c r="O1230" s="18">
        <f t="shared" si="168"/>
        <v>8172</v>
      </c>
      <c r="P1230">
        <f t="shared" si="169"/>
        <v>7149.75</v>
      </c>
      <c r="Q1230">
        <f t="shared" si="170"/>
        <v>907.63589432473782</v>
      </c>
      <c r="R1230" s="105">
        <f t="shared" si="171"/>
        <v>0.12694652181191479</v>
      </c>
      <c r="S1230">
        <f>+PROMEDIO!AI562</f>
        <v>7149.75</v>
      </c>
      <c r="T1230" t="b">
        <f t="shared" si="172"/>
        <v>1</v>
      </c>
    </row>
    <row r="1231" spans="1:20" x14ac:dyDescent="0.2">
      <c r="A1231">
        <v>560</v>
      </c>
      <c r="B1231">
        <v>3974</v>
      </c>
      <c r="C1231">
        <v>50000</v>
      </c>
      <c r="D1231">
        <v>4257</v>
      </c>
      <c r="E1231">
        <v>4895</v>
      </c>
      <c r="F1231">
        <v>5251</v>
      </c>
      <c r="G1231">
        <f t="shared" si="160"/>
        <v>13675.4</v>
      </c>
      <c r="H1231">
        <f t="shared" si="161"/>
        <v>20312.348000662059</v>
      </c>
      <c r="I1231">
        <f t="shared" si="162"/>
        <v>33987.748000662061</v>
      </c>
      <c r="J1231">
        <f t="shared" si="163"/>
        <v>-6636.9480006620597</v>
      </c>
      <c r="K1231" s="18">
        <f t="shared" si="164"/>
        <v>3974</v>
      </c>
      <c r="L1231" s="18" t="str">
        <f t="shared" si="165"/>
        <v/>
      </c>
      <c r="M1231" s="18">
        <f t="shared" si="166"/>
        <v>4257</v>
      </c>
      <c r="N1231" s="18">
        <f t="shared" si="167"/>
        <v>4895</v>
      </c>
      <c r="O1231" s="18">
        <f t="shared" si="168"/>
        <v>5251</v>
      </c>
      <c r="P1231">
        <f t="shared" si="169"/>
        <v>4594.25</v>
      </c>
      <c r="Q1231">
        <f t="shared" si="170"/>
        <v>583.15771165840431</v>
      </c>
      <c r="R1231" s="105">
        <f t="shared" si="171"/>
        <v>0.12693208067876244</v>
      </c>
      <c r="S1231">
        <f>+PROMEDIO!AI563</f>
        <v>4594.25</v>
      </c>
      <c r="T1231" t="b">
        <f t="shared" si="172"/>
        <v>1</v>
      </c>
    </row>
    <row r="1232" spans="1:20" x14ac:dyDescent="0.2">
      <c r="A1232">
        <v>561</v>
      </c>
      <c r="B1232">
        <v>34805</v>
      </c>
      <c r="C1232">
        <v>100000</v>
      </c>
      <c r="D1232">
        <v>37276</v>
      </c>
      <c r="E1232">
        <v>42868</v>
      </c>
      <c r="F1232">
        <v>45986</v>
      </c>
      <c r="G1232">
        <f t="shared" si="160"/>
        <v>52187</v>
      </c>
      <c r="H1232">
        <f t="shared" si="161"/>
        <v>27091.746787536606</v>
      </c>
      <c r="I1232">
        <f t="shared" si="162"/>
        <v>79278.746787536598</v>
      </c>
      <c r="J1232">
        <f t="shared" si="163"/>
        <v>25095.253212463394</v>
      </c>
      <c r="K1232" s="18">
        <f t="shared" si="164"/>
        <v>34805</v>
      </c>
      <c r="L1232" s="18" t="str">
        <f t="shared" si="165"/>
        <v/>
      </c>
      <c r="M1232" s="18">
        <f t="shared" si="166"/>
        <v>37276</v>
      </c>
      <c r="N1232" s="18">
        <f t="shared" si="167"/>
        <v>42868</v>
      </c>
      <c r="O1232" s="18">
        <f t="shared" si="168"/>
        <v>45986</v>
      </c>
      <c r="P1232">
        <f t="shared" si="169"/>
        <v>40233.75</v>
      </c>
      <c r="Q1232">
        <f t="shared" si="170"/>
        <v>5107.0952197245479</v>
      </c>
      <c r="R1232" s="105">
        <f t="shared" si="171"/>
        <v>0.12693560057724046</v>
      </c>
      <c r="S1232">
        <f>+PROMEDIO!AI564</f>
        <v>40233.75</v>
      </c>
      <c r="T1232" t="b">
        <f t="shared" si="172"/>
        <v>1</v>
      </c>
    </row>
    <row r="1233" spans="1:20" x14ac:dyDescent="0.2">
      <c r="A1233">
        <v>562</v>
      </c>
      <c r="B1233">
        <v>1899</v>
      </c>
      <c r="C1233">
        <v>30000</v>
      </c>
      <c r="D1233">
        <v>2034</v>
      </c>
      <c r="E1233">
        <v>2339</v>
      </c>
      <c r="F1233">
        <v>2509</v>
      </c>
      <c r="G1233">
        <f t="shared" si="160"/>
        <v>7756.2</v>
      </c>
      <c r="H1233">
        <f t="shared" si="161"/>
        <v>12437.002922730218</v>
      </c>
      <c r="I1233">
        <f t="shared" si="162"/>
        <v>20193.202922730219</v>
      </c>
      <c r="J1233">
        <f t="shared" si="163"/>
        <v>-4680.8029227302186</v>
      </c>
      <c r="K1233" s="18">
        <f t="shared" si="164"/>
        <v>1899</v>
      </c>
      <c r="L1233" s="18" t="str">
        <f t="shared" si="165"/>
        <v/>
      </c>
      <c r="M1233" s="18">
        <f t="shared" si="166"/>
        <v>2034</v>
      </c>
      <c r="N1233" s="18">
        <f t="shared" si="167"/>
        <v>2339</v>
      </c>
      <c r="O1233" s="18">
        <f t="shared" si="168"/>
        <v>2509</v>
      </c>
      <c r="P1233">
        <f t="shared" si="169"/>
        <v>2195.25</v>
      </c>
      <c r="Q1233">
        <f t="shared" si="170"/>
        <v>278.60889552680595</v>
      </c>
      <c r="R1233" s="105">
        <f t="shared" si="171"/>
        <v>0.12691442684286799</v>
      </c>
      <c r="S1233">
        <f>+PROMEDIO!AI565</f>
        <v>2195.25</v>
      </c>
      <c r="T1233" t="b">
        <f t="shared" si="172"/>
        <v>1</v>
      </c>
    </row>
    <row r="1234" spans="1:20" x14ac:dyDescent="0.2">
      <c r="A1234">
        <v>563</v>
      </c>
      <c r="B1234">
        <v>5539</v>
      </c>
      <c r="C1234">
        <v>30000</v>
      </c>
      <c r="D1234">
        <v>5932</v>
      </c>
      <c r="E1234">
        <v>6822</v>
      </c>
      <c r="F1234">
        <v>7318</v>
      </c>
      <c r="G1234">
        <f t="shared" si="160"/>
        <v>11122.2</v>
      </c>
      <c r="H1234">
        <f t="shared" si="161"/>
        <v>10576.451304667364</v>
      </c>
      <c r="I1234">
        <f t="shared" si="162"/>
        <v>21698.651304667364</v>
      </c>
      <c r="J1234">
        <f t="shared" si="163"/>
        <v>545.748695332637</v>
      </c>
      <c r="K1234" s="18">
        <f t="shared" si="164"/>
        <v>5539</v>
      </c>
      <c r="L1234" s="18" t="str">
        <f t="shared" si="165"/>
        <v/>
      </c>
      <c r="M1234" s="18">
        <f t="shared" si="166"/>
        <v>5932</v>
      </c>
      <c r="N1234" s="18">
        <f t="shared" si="167"/>
        <v>6822</v>
      </c>
      <c r="O1234" s="18">
        <f t="shared" si="168"/>
        <v>7318</v>
      </c>
      <c r="P1234">
        <f t="shared" si="169"/>
        <v>6402.75</v>
      </c>
      <c r="Q1234">
        <f t="shared" si="170"/>
        <v>812.63414277274865</v>
      </c>
      <c r="R1234" s="105">
        <f t="shared" si="171"/>
        <v>0.12691954906450331</v>
      </c>
      <c r="S1234">
        <f>+PROMEDIO!AI566</f>
        <v>6402.75</v>
      </c>
      <c r="T1234" t="b">
        <f t="shared" si="172"/>
        <v>1</v>
      </c>
    </row>
    <row r="1235" spans="1:20" x14ac:dyDescent="0.2">
      <c r="A1235">
        <v>564</v>
      </c>
      <c r="B1235">
        <v>36685</v>
      </c>
      <c r="C1235">
        <v>50000</v>
      </c>
      <c r="D1235">
        <v>39291</v>
      </c>
      <c r="E1235">
        <v>45184</v>
      </c>
      <c r="F1235">
        <v>48471</v>
      </c>
      <c r="G1235">
        <f t="shared" si="160"/>
        <v>43926.2</v>
      </c>
      <c r="H1235">
        <f t="shared" si="161"/>
        <v>5767.3297720868895</v>
      </c>
      <c r="I1235">
        <f t="shared" si="162"/>
        <v>49693.529772086884</v>
      </c>
      <c r="J1235">
        <f t="shared" si="163"/>
        <v>38158.87022791311</v>
      </c>
      <c r="K1235" s="18" t="str">
        <f t="shared" si="164"/>
        <v/>
      </c>
      <c r="L1235" s="18" t="str">
        <f t="shared" si="165"/>
        <v/>
      </c>
      <c r="M1235" s="18">
        <f t="shared" si="166"/>
        <v>39291</v>
      </c>
      <c r="N1235" s="18">
        <f t="shared" si="167"/>
        <v>45184</v>
      </c>
      <c r="O1235" s="18">
        <f t="shared" si="168"/>
        <v>48471</v>
      </c>
      <c r="P1235">
        <f t="shared" si="169"/>
        <v>44315.333333333336</v>
      </c>
      <c r="Q1235">
        <f t="shared" si="170"/>
        <v>4651.2403005363349</v>
      </c>
      <c r="R1235" s="105">
        <f t="shared" si="171"/>
        <v>0.10495780919778711</v>
      </c>
      <c r="S1235">
        <f>+PROMEDIO!AI567</f>
        <v>44315.333333333336</v>
      </c>
      <c r="T1235" t="b">
        <f t="shared" si="172"/>
        <v>1</v>
      </c>
    </row>
    <row r="1236" spans="1:20" x14ac:dyDescent="0.2">
      <c r="A1236">
        <v>565</v>
      </c>
      <c r="B1236">
        <v>15966</v>
      </c>
      <c r="C1236">
        <v>90000</v>
      </c>
      <c r="D1236">
        <v>17100</v>
      </c>
      <c r="E1236">
        <v>19665</v>
      </c>
      <c r="F1236">
        <v>21096</v>
      </c>
      <c r="G1236">
        <f t="shared" si="160"/>
        <v>32765.4</v>
      </c>
      <c r="H1236">
        <f t="shared" si="161"/>
        <v>32059.39570235222</v>
      </c>
      <c r="I1236">
        <f t="shared" si="162"/>
        <v>64824.795702352218</v>
      </c>
      <c r="J1236">
        <f t="shared" si="163"/>
        <v>706.00429764778164</v>
      </c>
      <c r="K1236" s="18">
        <f t="shared" si="164"/>
        <v>15966</v>
      </c>
      <c r="L1236" s="18" t="str">
        <f t="shared" si="165"/>
        <v/>
      </c>
      <c r="M1236" s="18">
        <f t="shared" si="166"/>
        <v>17100</v>
      </c>
      <c r="N1236" s="18">
        <f t="shared" si="167"/>
        <v>19665</v>
      </c>
      <c r="O1236" s="18">
        <f t="shared" si="168"/>
        <v>21096</v>
      </c>
      <c r="P1236">
        <f t="shared" si="169"/>
        <v>18456.75</v>
      </c>
      <c r="Q1236">
        <f t="shared" si="170"/>
        <v>2343.083065108875</v>
      </c>
      <c r="R1236" s="105">
        <f t="shared" si="171"/>
        <v>0.126949926997379</v>
      </c>
      <c r="S1236">
        <f>+PROMEDIO!AI568</f>
        <v>18456.75</v>
      </c>
      <c r="T1236" t="b">
        <f t="shared" si="172"/>
        <v>1</v>
      </c>
    </row>
    <row r="1237" spans="1:20" x14ac:dyDescent="0.2">
      <c r="A1237">
        <v>566</v>
      </c>
      <c r="B1237">
        <v>3155</v>
      </c>
      <c r="C1237">
        <v>10000</v>
      </c>
      <c r="D1237">
        <v>3379</v>
      </c>
      <c r="E1237">
        <v>3886</v>
      </c>
      <c r="F1237">
        <v>4169</v>
      </c>
      <c r="G1237">
        <f t="shared" si="160"/>
        <v>4917.8</v>
      </c>
      <c r="H1237">
        <f t="shared" si="161"/>
        <v>2869.2088979368509</v>
      </c>
      <c r="I1237">
        <f t="shared" si="162"/>
        <v>7787.0088979368511</v>
      </c>
      <c r="J1237">
        <f t="shared" si="163"/>
        <v>2048.5911020631493</v>
      </c>
      <c r="K1237" s="18">
        <f t="shared" si="164"/>
        <v>3155</v>
      </c>
      <c r="L1237" s="18" t="str">
        <f t="shared" si="165"/>
        <v/>
      </c>
      <c r="M1237" s="18">
        <f t="shared" si="166"/>
        <v>3379</v>
      </c>
      <c r="N1237" s="18">
        <f t="shared" si="167"/>
        <v>3886</v>
      </c>
      <c r="O1237" s="18">
        <f t="shared" si="168"/>
        <v>4169</v>
      </c>
      <c r="P1237">
        <f t="shared" si="169"/>
        <v>3647.25</v>
      </c>
      <c r="Q1237">
        <f t="shared" si="170"/>
        <v>463.13883807486212</v>
      </c>
      <c r="R1237" s="105">
        <f t="shared" si="171"/>
        <v>0.12698302503937545</v>
      </c>
      <c r="S1237">
        <f>+PROMEDIO!AI569</f>
        <v>3647.25</v>
      </c>
      <c r="T1237" t="b">
        <f t="shared" si="172"/>
        <v>1</v>
      </c>
    </row>
    <row r="1238" spans="1:20" x14ac:dyDescent="0.2">
      <c r="A1238">
        <v>567</v>
      </c>
      <c r="B1238">
        <v>5872</v>
      </c>
      <c r="C1238">
        <v>60000</v>
      </c>
      <c r="D1238">
        <v>6290</v>
      </c>
      <c r="E1238">
        <v>7233</v>
      </c>
      <c r="F1238">
        <v>7759</v>
      </c>
      <c r="G1238">
        <f t="shared" si="160"/>
        <v>17430.8</v>
      </c>
      <c r="H1238">
        <f t="shared" si="161"/>
        <v>23808.606168778551</v>
      </c>
      <c r="I1238">
        <f t="shared" si="162"/>
        <v>41239.406168778551</v>
      </c>
      <c r="J1238">
        <f t="shared" si="163"/>
        <v>-6377.8061687785521</v>
      </c>
      <c r="K1238" s="18">
        <f t="shared" si="164"/>
        <v>5872</v>
      </c>
      <c r="L1238" s="18" t="str">
        <f t="shared" si="165"/>
        <v/>
      </c>
      <c r="M1238" s="18">
        <f t="shared" si="166"/>
        <v>6290</v>
      </c>
      <c r="N1238" s="18">
        <f t="shared" si="167"/>
        <v>7233</v>
      </c>
      <c r="O1238" s="18">
        <f t="shared" si="168"/>
        <v>7759</v>
      </c>
      <c r="P1238">
        <f t="shared" si="169"/>
        <v>6788.5</v>
      </c>
      <c r="Q1238">
        <f t="shared" si="170"/>
        <v>861.76659639757827</v>
      </c>
      <c r="R1238" s="105">
        <f t="shared" si="171"/>
        <v>0.12694506833579999</v>
      </c>
      <c r="S1238">
        <f>+PROMEDIO!AI570</f>
        <v>6788.5</v>
      </c>
      <c r="T1238" t="b">
        <f t="shared" si="172"/>
        <v>1</v>
      </c>
    </row>
    <row r="1239" spans="1:20" x14ac:dyDescent="0.2">
      <c r="A1239">
        <v>568</v>
      </c>
      <c r="B1239">
        <v>13727</v>
      </c>
      <c r="C1239">
        <v>95000</v>
      </c>
      <c r="D1239">
        <v>14701</v>
      </c>
      <c r="E1239">
        <v>16906</v>
      </c>
      <c r="F1239">
        <v>18136</v>
      </c>
      <c r="G1239">
        <f t="shared" si="160"/>
        <v>31694</v>
      </c>
      <c r="H1239">
        <f t="shared" si="161"/>
        <v>35432.079680707422</v>
      </c>
      <c r="I1239">
        <f t="shared" si="162"/>
        <v>67126.079680707422</v>
      </c>
      <c r="J1239">
        <f t="shared" si="163"/>
        <v>-3738.0796807074221</v>
      </c>
      <c r="K1239" s="18">
        <f t="shared" si="164"/>
        <v>13727</v>
      </c>
      <c r="L1239" s="18" t="str">
        <f t="shared" si="165"/>
        <v/>
      </c>
      <c r="M1239" s="18">
        <f t="shared" si="166"/>
        <v>14701</v>
      </c>
      <c r="N1239" s="18">
        <f t="shared" si="167"/>
        <v>16906</v>
      </c>
      <c r="O1239" s="18">
        <f t="shared" si="168"/>
        <v>18136</v>
      </c>
      <c r="P1239">
        <f t="shared" si="169"/>
        <v>15867.5</v>
      </c>
      <c r="Q1239">
        <f t="shared" si="170"/>
        <v>2013.8716443706137</v>
      </c>
      <c r="R1239" s="105">
        <f t="shared" si="171"/>
        <v>0.1269180176064669</v>
      </c>
      <c r="S1239">
        <f>+PROMEDIO!AI571</f>
        <v>15867.5</v>
      </c>
      <c r="T1239" t="b">
        <f t="shared" si="172"/>
        <v>1</v>
      </c>
    </row>
    <row r="1240" spans="1:20" x14ac:dyDescent="0.2">
      <c r="A1240">
        <v>569</v>
      </c>
      <c r="B1240">
        <v>5925</v>
      </c>
      <c r="C1240">
        <v>150000</v>
      </c>
      <c r="D1240">
        <v>6346</v>
      </c>
      <c r="E1240">
        <v>7298</v>
      </c>
      <c r="F1240">
        <v>7829</v>
      </c>
      <c r="G1240">
        <f t="shared" si="160"/>
        <v>35479.599999999999</v>
      </c>
      <c r="H1240">
        <f t="shared" si="161"/>
        <v>64023.279565326862</v>
      </c>
      <c r="I1240">
        <f t="shared" si="162"/>
        <v>99502.879565326861</v>
      </c>
      <c r="J1240">
        <f t="shared" si="163"/>
        <v>-28543.679565326864</v>
      </c>
      <c r="K1240" s="18">
        <f t="shared" si="164"/>
        <v>5925</v>
      </c>
      <c r="L1240" s="18" t="str">
        <f t="shared" si="165"/>
        <v/>
      </c>
      <c r="M1240" s="18">
        <f t="shared" si="166"/>
        <v>6346</v>
      </c>
      <c r="N1240" s="18">
        <f t="shared" si="167"/>
        <v>7298</v>
      </c>
      <c r="O1240" s="18">
        <f t="shared" si="168"/>
        <v>7829</v>
      </c>
      <c r="P1240">
        <f t="shared" si="169"/>
        <v>6849.5</v>
      </c>
      <c r="Q1240">
        <f t="shared" si="170"/>
        <v>869.63306438213738</v>
      </c>
      <c r="R1240" s="105">
        <f t="shared" si="171"/>
        <v>0.12696299939880829</v>
      </c>
      <c r="S1240">
        <f>+PROMEDIO!AI572</f>
        <v>6849.5</v>
      </c>
      <c r="T1240" t="b">
        <f t="shared" si="172"/>
        <v>1</v>
      </c>
    </row>
    <row r="1241" spans="1:20" x14ac:dyDescent="0.2">
      <c r="A1241">
        <v>570</v>
      </c>
      <c r="B1241">
        <v>11862</v>
      </c>
      <c r="C1241">
        <v>170000</v>
      </c>
      <c r="D1241">
        <v>12704</v>
      </c>
      <c r="E1241">
        <v>14610</v>
      </c>
      <c r="F1241">
        <v>15673</v>
      </c>
      <c r="G1241">
        <f t="shared" si="160"/>
        <v>44969.8</v>
      </c>
      <c r="H1241">
        <f t="shared" si="161"/>
        <v>69910.262352533056</v>
      </c>
      <c r="I1241">
        <f t="shared" si="162"/>
        <v>114880.06235253306</v>
      </c>
      <c r="J1241">
        <f t="shared" si="163"/>
        <v>-24940.462352533053</v>
      </c>
      <c r="K1241" s="18">
        <f t="shared" si="164"/>
        <v>11862</v>
      </c>
      <c r="L1241" s="18" t="str">
        <f t="shared" si="165"/>
        <v/>
      </c>
      <c r="M1241" s="18">
        <f t="shared" si="166"/>
        <v>12704</v>
      </c>
      <c r="N1241" s="18">
        <f t="shared" si="167"/>
        <v>14610</v>
      </c>
      <c r="O1241" s="18">
        <f t="shared" si="168"/>
        <v>15673</v>
      </c>
      <c r="P1241">
        <f t="shared" si="169"/>
        <v>13712.25</v>
      </c>
      <c r="Q1241">
        <f t="shared" si="170"/>
        <v>1740.7363145136792</v>
      </c>
      <c r="R1241" s="105">
        <f t="shared" si="171"/>
        <v>0.12694753337444104</v>
      </c>
      <c r="S1241">
        <f>+PROMEDIO!AI573</f>
        <v>13712.25</v>
      </c>
      <c r="T1241" t="b">
        <f t="shared" si="172"/>
        <v>1</v>
      </c>
    </row>
    <row r="1242" spans="1:20" x14ac:dyDescent="0.2">
      <c r="A1242">
        <v>571</v>
      </c>
      <c r="B1242">
        <v>87334</v>
      </c>
      <c r="C1242">
        <v>200000</v>
      </c>
      <c r="D1242">
        <v>93536</v>
      </c>
      <c r="E1242">
        <v>107566</v>
      </c>
      <c r="F1242">
        <v>115390</v>
      </c>
      <c r="G1242">
        <f t="shared" si="160"/>
        <v>120765.2</v>
      </c>
      <c r="H1242">
        <f t="shared" si="161"/>
        <v>45662.730023510427</v>
      </c>
      <c r="I1242">
        <f t="shared" si="162"/>
        <v>166427.93002351042</v>
      </c>
      <c r="J1242">
        <f t="shared" si="163"/>
        <v>75102.469976489578</v>
      </c>
      <c r="K1242" s="18">
        <f t="shared" si="164"/>
        <v>87334</v>
      </c>
      <c r="L1242" s="18" t="str">
        <f t="shared" si="165"/>
        <v/>
      </c>
      <c r="M1242" s="18">
        <f t="shared" si="166"/>
        <v>93536</v>
      </c>
      <c r="N1242" s="18">
        <f t="shared" si="167"/>
        <v>107566</v>
      </c>
      <c r="O1242" s="18">
        <f t="shared" si="168"/>
        <v>115390</v>
      </c>
      <c r="P1242">
        <f t="shared" si="169"/>
        <v>100956.5</v>
      </c>
      <c r="Q1242">
        <f t="shared" si="170"/>
        <v>12814.675688444089</v>
      </c>
      <c r="R1242" s="105">
        <f t="shared" si="171"/>
        <v>0.12693264612426233</v>
      </c>
      <c r="S1242">
        <f>+PROMEDIO!AI574</f>
        <v>100956.5</v>
      </c>
      <c r="T1242" t="b">
        <f t="shared" si="172"/>
        <v>1</v>
      </c>
    </row>
    <row r="1243" spans="1:20" x14ac:dyDescent="0.2">
      <c r="A1243">
        <v>572</v>
      </c>
      <c r="B1243">
        <v>19553</v>
      </c>
      <c r="C1243">
        <v>30000</v>
      </c>
      <c r="D1243">
        <v>20941</v>
      </c>
      <c r="E1243">
        <v>24083</v>
      </c>
      <c r="F1243">
        <v>25834</v>
      </c>
      <c r="G1243">
        <f t="shared" si="160"/>
        <v>24082.2</v>
      </c>
      <c r="H1243">
        <f t="shared" si="161"/>
        <v>4137.3285704667023</v>
      </c>
      <c r="I1243">
        <f t="shared" si="162"/>
        <v>28219.528570466704</v>
      </c>
      <c r="J1243">
        <f t="shared" si="163"/>
        <v>19944.871429533297</v>
      </c>
      <c r="K1243" s="18" t="str">
        <f t="shared" si="164"/>
        <v/>
      </c>
      <c r="L1243" s="18" t="str">
        <f t="shared" si="165"/>
        <v/>
      </c>
      <c r="M1243" s="18">
        <f t="shared" si="166"/>
        <v>20941</v>
      </c>
      <c r="N1243" s="18">
        <f t="shared" si="167"/>
        <v>24083</v>
      </c>
      <c r="O1243" s="18">
        <f t="shared" si="168"/>
        <v>25834</v>
      </c>
      <c r="P1243">
        <f t="shared" si="169"/>
        <v>23619.333333333332</v>
      </c>
      <c r="Q1243">
        <f t="shared" si="170"/>
        <v>2479.2342231691891</v>
      </c>
      <c r="R1243" s="105">
        <f t="shared" si="171"/>
        <v>0.10496630824335386</v>
      </c>
      <c r="S1243">
        <f>+PROMEDIO!AI575</f>
        <v>23619.333333333332</v>
      </c>
      <c r="T1243" t="b">
        <f t="shared" si="172"/>
        <v>1</v>
      </c>
    </row>
    <row r="1244" spans="1:20" x14ac:dyDescent="0.2">
      <c r="A1244">
        <v>573</v>
      </c>
      <c r="B1244">
        <v>24008</v>
      </c>
      <c r="C1244">
        <v>50000</v>
      </c>
      <c r="D1244">
        <v>25713</v>
      </c>
      <c r="E1244">
        <v>29570</v>
      </c>
      <c r="F1244">
        <v>31721</v>
      </c>
      <c r="G1244">
        <f t="shared" si="160"/>
        <v>32202.400000000001</v>
      </c>
      <c r="H1244">
        <f t="shared" si="161"/>
        <v>10406.444460044937</v>
      </c>
      <c r="I1244">
        <f t="shared" si="162"/>
        <v>42608.844460044937</v>
      </c>
      <c r="J1244">
        <f t="shared" si="163"/>
        <v>21795.955539955066</v>
      </c>
      <c r="K1244" s="18">
        <f t="shared" si="164"/>
        <v>24008</v>
      </c>
      <c r="L1244" s="18" t="str">
        <f t="shared" si="165"/>
        <v/>
      </c>
      <c r="M1244" s="18">
        <f t="shared" si="166"/>
        <v>25713</v>
      </c>
      <c r="N1244" s="18">
        <f t="shared" si="167"/>
        <v>29570</v>
      </c>
      <c r="O1244" s="18">
        <f t="shared" si="168"/>
        <v>31721</v>
      </c>
      <c r="P1244">
        <f t="shared" si="169"/>
        <v>27753</v>
      </c>
      <c r="Q1244">
        <f t="shared" si="170"/>
        <v>3522.9314498014292</v>
      </c>
      <c r="R1244" s="105">
        <f t="shared" si="171"/>
        <v>0.12693876156817024</v>
      </c>
      <c r="S1244">
        <f>+PROMEDIO!AI576</f>
        <v>27753</v>
      </c>
      <c r="T1244" t="b">
        <f t="shared" si="172"/>
        <v>1</v>
      </c>
    </row>
    <row r="1245" spans="1:20" x14ac:dyDescent="0.2">
      <c r="A1245">
        <v>574</v>
      </c>
      <c r="B1245">
        <v>39977</v>
      </c>
      <c r="C1245">
        <v>100000</v>
      </c>
      <c r="D1245">
        <v>42816</v>
      </c>
      <c r="E1245">
        <v>49239</v>
      </c>
      <c r="F1245">
        <v>52820</v>
      </c>
      <c r="G1245">
        <f t="shared" si="160"/>
        <v>56970.400000000001</v>
      </c>
      <c r="H1245">
        <f t="shared" si="161"/>
        <v>24584.901490549037</v>
      </c>
      <c r="I1245">
        <f t="shared" si="162"/>
        <v>81555.301490549042</v>
      </c>
      <c r="J1245">
        <f t="shared" si="163"/>
        <v>32385.498509450965</v>
      </c>
      <c r="K1245" s="18">
        <f t="shared" si="164"/>
        <v>39977</v>
      </c>
      <c r="L1245" s="18" t="str">
        <f t="shared" si="165"/>
        <v/>
      </c>
      <c r="M1245" s="18">
        <f t="shared" si="166"/>
        <v>42816</v>
      </c>
      <c r="N1245" s="18">
        <f t="shared" si="167"/>
        <v>49239</v>
      </c>
      <c r="O1245" s="18">
        <f t="shared" si="168"/>
        <v>52820</v>
      </c>
      <c r="P1245">
        <f t="shared" si="169"/>
        <v>46213</v>
      </c>
      <c r="Q1245">
        <f t="shared" si="170"/>
        <v>5866.1864386783118</v>
      </c>
      <c r="R1245" s="105">
        <f t="shared" si="171"/>
        <v>0.12693801395015064</v>
      </c>
      <c r="S1245">
        <f>+PROMEDIO!AI577</f>
        <v>46213</v>
      </c>
      <c r="T1245" t="b">
        <f t="shared" si="172"/>
        <v>1</v>
      </c>
    </row>
    <row r="1246" spans="1:20" x14ac:dyDescent="0.2">
      <c r="A1246">
        <v>575</v>
      </c>
      <c r="B1246">
        <v>4634</v>
      </c>
      <c r="C1246">
        <v>10000</v>
      </c>
      <c r="D1246">
        <v>4963</v>
      </c>
      <c r="E1246">
        <v>5708</v>
      </c>
      <c r="F1246">
        <v>6123</v>
      </c>
      <c r="G1246">
        <f t="shared" si="160"/>
        <v>6285.6</v>
      </c>
      <c r="H1246">
        <f t="shared" si="161"/>
        <v>2158.348975490293</v>
      </c>
      <c r="I1246">
        <f t="shared" si="162"/>
        <v>8443.9489754902934</v>
      </c>
      <c r="J1246">
        <f t="shared" si="163"/>
        <v>4127.2510245097073</v>
      </c>
      <c r="K1246" s="18">
        <f t="shared" si="164"/>
        <v>4634</v>
      </c>
      <c r="L1246" s="18" t="str">
        <f t="shared" si="165"/>
        <v/>
      </c>
      <c r="M1246" s="18">
        <f t="shared" si="166"/>
        <v>4963</v>
      </c>
      <c r="N1246" s="18">
        <f t="shared" si="167"/>
        <v>5708</v>
      </c>
      <c r="O1246" s="18">
        <f t="shared" si="168"/>
        <v>6123</v>
      </c>
      <c r="P1246">
        <f t="shared" si="169"/>
        <v>5357</v>
      </c>
      <c r="Q1246">
        <f t="shared" si="170"/>
        <v>680.17693776448107</v>
      </c>
      <c r="R1246" s="105">
        <f t="shared" si="171"/>
        <v>0.12696974757597182</v>
      </c>
      <c r="S1246">
        <f>+PROMEDIO!AI578</f>
        <v>5357</v>
      </c>
      <c r="T1246" t="b">
        <f t="shared" si="172"/>
        <v>1</v>
      </c>
    </row>
    <row r="1247" spans="1:20" x14ac:dyDescent="0.2">
      <c r="A1247">
        <v>576</v>
      </c>
      <c r="B1247">
        <v>9485</v>
      </c>
      <c r="C1247">
        <v>50000</v>
      </c>
      <c r="D1247">
        <v>10158</v>
      </c>
      <c r="E1247">
        <v>11681</v>
      </c>
      <c r="F1247">
        <v>12531</v>
      </c>
      <c r="G1247">
        <f t="shared" si="160"/>
        <v>18771</v>
      </c>
      <c r="H1247">
        <f t="shared" si="161"/>
        <v>17499.069303822991</v>
      </c>
      <c r="I1247">
        <f t="shared" si="162"/>
        <v>36270.069303822995</v>
      </c>
      <c r="J1247">
        <f t="shared" si="163"/>
        <v>1271.9306961770089</v>
      </c>
      <c r="K1247" s="18">
        <f t="shared" si="164"/>
        <v>9485</v>
      </c>
      <c r="L1247" s="18" t="str">
        <f t="shared" si="165"/>
        <v/>
      </c>
      <c r="M1247" s="18">
        <f t="shared" si="166"/>
        <v>10158</v>
      </c>
      <c r="N1247" s="18">
        <f t="shared" si="167"/>
        <v>11681</v>
      </c>
      <c r="O1247" s="18">
        <f t="shared" si="168"/>
        <v>12531</v>
      </c>
      <c r="P1247">
        <f t="shared" si="169"/>
        <v>10963.75</v>
      </c>
      <c r="Q1247">
        <f t="shared" si="170"/>
        <v>1391.2410227323421</v>
      </c>
      <c r="R1247" s="105">
        <f t="shared" si="171"/>
        <v>0.12689463210419263</v>
      </c>
      <c r="S1247">
        <f>+PROMEDIO!AI579</f>
        <v>10963.75</v>
      </c>
      <c r="T1247" t="b">
        <f t="shared" si="172"/>
        <v>1</v>
      </c>
    </row>
    <row r="1248" spans="1:20" x14ac:dyDescent="0.2">
      <c r="A1248">
        <v>577</v>
      </c>
      <c r="B1248">
        <v>44746</v>
      </c>
      <c r="C1248">
        <v>80000</v>
      </c>
      <c r="D1248">
        <v>47924</v>
      </c>
      <c r="E1248">
        <v>55113</v>
      </c>
      <c r="F1248">
        <v>59122</v>
      </c>
      <c r="G1248">
        <f t="shared" si="160"/>
        <v>57381</v>
      </c>
      <c r="H1248">
        <f t="shared" si="161"/>
        <v>13864.271888563064</v>
      </c>
      <c r="I1248">
        <f t="shared" si="162"/>
        <v>71245.27188856306</v>
      </c>
      <c r="J1248">
        <f t="shared" si="163"/>
        <v>43516.72811143694</v>
      </c>
      <c r="K1248" s="18">
        <f t="shared" si="164"/>
        <v>44746</v>
      </c>
      <c r="L1248" s="18" t="str">
        <f t="shared" si="165"/>
        <v/>
      </c>
      <c r="M1248" s="18">
        <f t="shared" si="166"/>
        <v>47924</v>
      </c>
      <c r="N1248" s="18">
        <f t="shared" si="167"/>
        <v>55113</v>
      </c>
      <c r="O1248" s="18">
        <f t="shared" si="168"/>
        <v>59122</v>
      </c>
      <c r="P1248">
        <f t="shared" si="169"/>
        <v>51726.25</v>
      </c>
      <c r="Q1248">
        <f t="shared" si="170"/>
        <v>6566.2822751284966</v>
      </c>
      <c r="R1248" s="105">
        <f t="shared" si="171"/>
        <v>0.12694294048241456</v>
      </c>
      <c r="S1248">
        <f>+PROMEDIO!AI580</f>
        <v>51726.25</v>
      </c>
      <c r="T1248" t="b">
        <f t="shared" si="172"/>
        <v>1</v>
      </c>
    </row>
    <row r="1249" spans="1:20" x14ac:dyDescent="0.2">
      <c r="A1249">
        <v>578</v>
      </c>
      <c r="B1249">
        <v>68000</v>
      </c>
      <c r="C1249">
        <v>200000</v>
      </c>
      <c r="D1249">
        <v>72829</v>
      </c>
      <c r="E1249">
        <v>83754</v>
      </c>
      <c r="F1249">
        <v>89845</v>
      </c>
      <c r="G1249">
        <f t="shared" si="160"/>
        <v>102885.6</v>
      </c>
      <c r="H1249">
        <f t="shared" si="161"/>
        <v>54972.007297350887</v>
      </c>
      <c r="I1249">
        <f t="shared" si="162"/>
        <v>157857.60729735089</v>
      </c>
      <c r="J1249">
        <f t="shared" si="163"/>
        <v>47913.592702649119</v>
      </c>
      <c r="K1249" s="18">
        <f t="shared" si="164"/>
        <v>68000</v>
      </c>
      <c r="L1249" s="18" t="str">
        <f t="shared" si="165"/>
        <v/>
      </c>
      <c r="M1249" s="18">
        <f t="shared" si="166"/>
        <v>72829</v>
      </c>
      <c r="N1249" s="18">
        <f t="shared" si="167"/>
        <v>83754</v>
      </c>
      <c r="O1249" s="18">
        <f t="shared" si="168"/>
        <v>89845</v>
      </c>
      <c r="P1249">
        <f t="shared" si="169"/>
        <v>78607</v>
      </c>
      <c r="Q1249">
        <f t="shared" si="170"/>
        <v>9977.9421057985037</v>
      </c>
      <c r="R1249" s="105">
        <f t="shared" si="171"/>
        <v>0.12693452371669831</v>
      </c>
      <c r="S1249">
        <f>+PROMEDIO!AI581</f>
        <v>78607</v>
      </c>
      <c r="T1249" t="b">
        <f t="shared" si="172"/>
        <v>1</v>
      </c>
    </row>
    <row r="1250" spans="1:20" x14ac:dyDescent="0.2">
      <c r="A1250">
        <v>579</v>
      </c>
      <c r="B1250">
        <v>7508</v>
      </c>
      <c r="C1250">
        <v>20000</v>
      </c>
      <c r="D1250">
        <v>8041</v>
      </c>
      <c r="E1250">
        <v>9247</v>
      </c>
      <c r="F1250">
        <v>9920</v>
      </c>
      <c r="G1250">
        <f t="shared" si="160"/>
        <v>10943.2</v>
      </c>
      <c r="H1250">
        <f t="shared" si="161"/>
        <v>5152.0147224168513</v>
      </c>
      <c r="I1250">
        <f t="shared" si="162"/>
        <v>16095.214722416851</v>
      </c>
      <c r="J1250">
        <f t="shared" si="163"/>
        <v>5791.1852775831494</v>
      </c>
      <c r="K1250" s="18">
        <f t="shared" si="164"/>
        <v>7508</v>
      </c>
      <c r="L1250" s="18" t="str">
        <f t="shared" si="165"/>
        <v/>
      </c>
      <c r="M1250" s="18">
        <f t="shared" si="166"/>
        <v>8041</v>
      </c>
      <c r="N1250" s="18">
        <f t="shared" si="167"/>
        <v>9247</v>
      </c>
      <c r="O1250" s="18">
        <f t="shared" si="168"/>
        <v>9920</v>
      </c>
      <c r="P1250">
        <f t="shared" si="169"/>
        <v>8679</v>
      </c>
      <c r="Q1250">
        <f t="shared" si="170"/>
        <v>1101.6638930877843</v>
      </c>
      <c r="R1250" s="105">
        <f t="shared" si="171"/>
        <v>0.126934427133055</v>
      </c>
      <c r="S1250">
        <f>+PROMEDIO!AI582</f>
        <v>8679</v>
      </c>
      <c r="T1250" t="b">
        <f t="shared" si="172"/>
        <v>1</v>
      </c>
    </row>
    <row r="1251" spans="1:20" x14ac:dyDescent="0.2">
      <c r="A1251">
        <v>580</v>
      </c>
      <c r="B1251">
        <v>42861</v>
      </c>
      <c r="C1251">
        <v>150000</v>
      </c>
      <c r="D1251">
        <v>45906</v>
      </c>
      <c r="E1251">
        <v>52792</v>
      </c>
      <c r="F1251">
        <v>56631</v>
      </c>
      <c r="G1251">
        <f t="shared" si="160"/>
        <v>69638</v>
      </c>
      <c r="H1251">
        <f t="shared" si="161"/>
        <v>45252.724674874553</v>
      </c>
      <c r="I1251">
        <f t="shared" si="162"/>
        <v>114890.72467487455</v>
      </c>
      <c r="J1251">
        <f t="shared" si="163"/>
        <v>24385.275325125447</v>
      </c>
      <c r="K1251" s="18">
        <f t="shared" si="164"/>
        <v>42861</v>
      </c>
      <c r="L1251" s="18" t="str">
        <f t="shared" si="165"/>
        <v/>
      </c>
      <c r="M1251" s="18">
        <f t="shared" si="166"/>
        <v>45906</v>
      </c>
      <c r="N1251" s="18">
        <f t="shared" si="167"/>
        <v>52792</v>
      </c>
      <c r="O1251" s="18">
        <f t="shared" si="168"/>
        <v>56631</v>
      </c>
      <c r="P1251">
        <f t="shared" si="169"/>
        <v>49547.5</v>
      </c>
      <c r="Q1251">
        <f t="shared" si="170"/>
        <v>6289.4768462885686</v>
      </c>
      <c r="R1251" s="105">
        <f t="shared" si="171"/>
        <v>0.12693832880142425</v>
      </c>
      <c r="S1251">
        <f>+PROMEDIO!AI583</f>
        <v>49547.5</v>
      </c>
      <c r="T1251" t="b">
        <f t="shared" si="172"/>
        <v>1</v>
      </c>
    </row>
    <row r="1252" spans="1:20" x14ac:dyDescent="0.2">
      <c r="A1252">
        <v>581</v>
      </c>
      <c r="B1252">
        <v>73920</v>
      </c>
      <c r="C1252">
        <v>250000</v>
      </c>
      <c r="D1252">
        <v>79169</v>
      </c>
      <c r="E1252">
        <v>91045</v>
      </c>
      <c r="F1252">
        <v>97667</v>
      </c>
      <c r="G1252">
        <f t="shared" si="160"/>
        <v>118360.2</v>
      </c>
      <c r="H1252">
        <f t="shared" si="161"/>
        <v>74185.994558946244</v>
      </c>
      <c r="I1252">
        <f t="shared" si="162"/>
        <v>192546.19455894624</v>
      </c>
      <c r="J1252">
        <f t="shared" si="163"/>
        <v>44174.205441053753</v>
      </c>
      <c r="K1252" s="18">
        <f t="shared" si="164"/>
        <v>73920</v>
      </c>
      <c r="L1252" s="18" t="str">
        <f t="shared" si="165"/>
        <v/>
      </c>
      <c r="M1252" s="18">
        <f t="shared" si="166"/>
        <v>79169</v>
      </c>
      <c r="N1252" s="18">
        <f t="shared" si="167"/>
        <v>91045</v>
      </c>
      <c r="O1252" s="18">
        <f t="shared" si="168"/>
        <v>97667</v>
      </c>
      <c r="P1252">
        <f t="shared" si="169"/>
        <v>85450.25</v>
      </c>
      <c r="Q1252">
        <f t="shared" si="170"/>
        <v>10846.673449342275</v>
      </c>
      <c r="R1252" s="105">
        <f t="shared" si="171"/>
        <v>0.12693553792226794</v>
      </c>
      <c r="S1252">
        <f>+PROMEDIO!AI584</f>
        <v>85450.25</v>
      </c>
      <c r="T1252" t="b">
        <f t="shared" si="172"/>
        <v>1</v>
      </c>
    </row>
    <row r="1253" spans="1:20" x14ac:dyDescent="0.2">
      <c r="A1253">
        <v>582</v>
      </c>
      <c r="B1253">
        <v>27301</v>
      </c>
      <c r="C1253">
        <v>100000</v>
      </c>
      <c r="D1253">
        <v>29240</v>
      </c>
      <c r="E1253">
        <v>33626</v>
      </c>
      <c r="F1253">
        <v>36071</v>
      </c>
      <c r="G1253">
        <f t="shared" ref="G1253:G1316" si="173">+AVERAGE(B1253:F1253)</f>
        <v>45247.6</v>
      </c>
      <c r="H1253">
        <f t="shared" ref="H1253:H1316" si="174">+STDEV(B1253:F1253)</f>
        <v>30803.492452967086</v>
      </c>
      <c r="I1253">
        <f t="shared" ref="I1253:I1316" si="175">+G1253+H1253</f>
        <v>76051.092452967088</v>
      </c>
      <c r="J1253">
        <f t="shared" ref="J1253:J1316" si="176">+G1253-H1253</f>
        <v>14444.107547032912</v>
      </c>
      <c r="K1253" s="18">
        <f t="shared" ref="K1253:K1316" si="177">+IF(((IF(AND(B1253&lt;=$I1253,B1253&gt;=$J1253),B1253,""))&lt;=0),"",(IF(AND(B1253&lt;=$I1253,B1253&gt;=$J1253),B1253,"")))</f>
        <v>27301</v>
      </c>
      <c r="L1253" s="18" t="str">
        <f t="shared" ref="L1253:L1316" si="178">+IF(((IF(AND(C1253&lt;=$I1253,C1253&gt;=$J1253),C1253,""))&lt;=0),"",(IF(AND(C1253&lt;=$I1253,C1253&gt;=$J1253),C1253,"")))</f>
        <v/>
      </c>
      <c r="M1253" s="18">
        <f t="shared" ref="M1253:M1316" si="179">+IF(((IF(AND(D1253&lt;=$I1253,D1253&gt;=$J1253),D1253,""))&lt;=0),"",(IF(AND(D1253&lt;=$I1253,D1253&gt;=$J1253),D1253,"")))</f>
        <v>29240</v>
      </c>
      <c r="N1253" s="18">
        <f t="shared" ref="N1253:N1316" si="180">+IF(((IF(AND(E1253&lt;=$I1253,E1253&gt;=$J1253),E1253,""))&lt;=0),"",(IF(AND(E1253&lt;=$I1253,E1253&gt;=$J1253),E1253,"")))</f>
        <v>33626</v>
      </c>
      <c r="O1253" s="18">
        <f t="shared" ref="O1253:O1316" si="181">+IF(((IF(AND(F1253&lt;=$I1253,F1253&gt;=$J1253),F1253,""))&lt;=0),"",(IF(AND(F1253&lt;=$I1253,F1253&gt;=$J1253),F1253,"")))</f>
        <v>36071</v>
      </c>
      <c r="P1253">
        <f t="shared" ref="P1253:P1316" si="182">+AVERAGE(K1253:O1253)</f>
        <v>31559.5</v>
      </c>
      <c r="Q1253">
        <f t="shared" ref="Q1253:Q1316" si="183">+STDEV(K1253:O1253)</f>
        <v>4005.7856907228575</v>
      </c>
      <c r="R1253" s="105">
        <f t="shared" ref="R1253:R1316" si="184">+Q1253/P1253</f>
        <v>0.12692804672833402</v>
      </c>
      <c r="S1253">
        <f>+PROMEDIO!AI585</f>
        <v>31559.5</v>
      </c>
      <c r="T1253" t="b">
        <f t="shared" ref="T1253:T1316" si="185">+P1253=S1253</f>
        <v>1</v>
      </c>
    </row>
    <row r="1254" spans="1:20" x14ac:dyDescent="0.2">
      <c r="A1254">
        <v>583</v>
      </c>
      <c r="B1254">
        <v>38142</v>
      </c>
      <c r="C1254">
        <v>250000</v>
      </c>
      <c r="D1254">
        <v>40852</v>
      </c>
      <c r="E1254">
        <v>46979</v>
      </c>
      <c r="F1254">
        <v>50396</v>
      </c>
      <c r="G1254">
        <f t="shared" si="173"/>
        <v>85273.8</v>
      </c>
      <c r="H1254">
        <f t="shared" si="174"/>
        <v>92212.223285202272</v>
      </c>
      <c r="I1254">
        <f t="shared" si="175"/>
        <v>177486.02328520227</v>
      </c>
      <c r="J1254">
        <f t="shared" si="176"/>
        <v>-6938.4232852022687</v>
      </c>
      <c r="K1254" s="18">
        <f t="shared" si="177"/>
        <v>38142</v>
      </c>
      <c r="L1254" s="18" t="str">
        <f t="shared" si="178"/>
        <v/>
      </c>
      <c r="M1254" s="18">
        <f t="shared" si="179"/>
        <v>40852</v>
      </c>
      <c r="N1254" s="18">
        <f t="shared" si="180"/>
        <v>46979</v>
      </c>
      <c r="O1254" s="18">
        <f t="shared" si="181"/>
        <v>50396</v>
      </c>
      <c r="P1254">
        <f t="shared" si="182"/>
        <v>44092.25</v>
      </c>
      <c r="Q1254">
        <f t="shared" si="183"/>
        <v>5596.8826070113946</v>
      </c>
      <c r="R1254" s="105">
        <f t="shared" si="184"/>
        <v>0.12693574510285582</v>
      </c>
      <c r="S1254">
        <f>+PROMEDIO!AI586</f>
        <v>44092.25</v>
      </c>
      <c r="T1254" t="b">
        <f t="shared" si="185"/>
        <v>1</v>
      </c>
    </row>
    <row r="1255" spans="1:20" x14ac:dyDescent="0.2">
      <c r="A1255">
        <v>584</v>
      </c>
      <c r="B1255">
        <v>123176</v>
      </c>
      <c r="C1255">
        <v>350000</v>
      </c>
      <c r="D1255">
        <v>131924</v>
      </c>
      <c r="E1255">
        <v>151712</v>
      </c>
      <c r="F1255">
        <v>162747</v>
      </c>
      <c r="G1255">
        <f t="shared" si="173"/>
        <v>183911.8</v>
      </c>
      <c r="H1255">
        <f t="shared" si="174"/>
        <v>94156.299322987397</v>
      </c>
      <c r="I1255">
        <f t="shared" si="175"/>
        <v>278068.09932298737</v>
      </c>
      <c r="J1255">
        <f t="shared" si="176"/>
        <v>89755.500677012591</v>
      </c>
      <c r="K1255" s="18">
        <f t="shared" si="177"/>
        <v>123176</v>
      </c>
      <c r="L1255" s="18" t="str">
        <f t="shared" si="178"/>
        <v/>
      </c>
      <c r="M1255" s="18">
        <f t="shared" si="179"/>
        <v>131924</v>
      </c>
      <c r="N1255" s="18">
        <f t="shared" si="180"/>
        <v>151712</v>
      </c>
      <c r="O1255" s="18">
        <f t="shared" si="181"/>
        <v>162747</v>
      </c>
      <c r="P1255">
        <f t="shared" si="182"/>
        <v>142389.75</v>
      </c>
      <c r="Q1255">
        <f t="shared" si="183"/>
        <v>18074.125933222884</v>
      </c>
      <c r="R1255" s="105">
        <f t="shared" si="184"/>
        <v>0.12693417843084129</v>
      </c>
      <c r="S1255">
        <f>+PROMEDIO!AI587</f>
        <v>142389.75</v>
      </c>
      <c r="T1255" t="b">
        <f t="shared" si="185"/>
        <v>1</v>
      </c>
    </row>
    <row r="1256" spans="1:20" x14ac:dyDescent="0.2">
      <c r="A1256">
        <v>585</v>
      </c>
      <c r="B1256">
        <v>43305</v>
      </c>
      <c r="C1256">
        <v>100000</v>
      </c>
      <c r="D1256">
        <v>46380</v>
      </c>
      <c r="E1256">
        <v>53338</v>
      </c>
      <c r="F1256">
        <v>57217</v>
      </c>
      <c r="G1256">
        <f t="shared" si="173"/>
        <v>60048</v>
      </c>
      <c r="H1256">
        <f t="shared" si="174"/>
        <v>23001.865348271214</v>
      </c>
      <c r="I1256">
        <f t="shared" si="175"/>
        <v>83049.865348271211</v>
      </c>
      <c r="J1256">
        <f t="shared" si="176"/>
        <v>37046.134651728789</v>
      </c>
      <c r="K1256" s="18">
        <f t="shared" si="177"/>
        <v>43305</v>
      </c>
      <c r="L1256" s="18" t="str">
        <f t="shared" si="178"/>
        <v/>
      </c>
      <c r="M1256" s="18">
        <f t="shared" si="179"/>
        <v>46380</v>
      </c>
      <c r="N1256" s="18">
        <f t="shared" si="180"/>
        <v>53338</v>
      </c>
      <c r="O1256" s="18">
        <f t="shared" si="181"/>
        <v>57217</v>
      </c>
      <c r="P1256">
        <f t="shared" si="182"/>
        <v>50060</v>
      </c>
      <c r="Q1256">
        <f t="shared" si="183"/>
        <v>6354.5353357529875</v>
      </c>
      <c r="R1256" s="105">
        <f t="shared" si="184"/>
        <v>0.12693838065826982</v>
      </c>
      <c r="S1256">
        <f>+PROMEDIO!AI588</f>
        <v>50060</v>
      </c>
      <c r="T1256" t="b">
        <f t="shared" si="185"/>
        <v>1</v>
      </c>
    </row>
    <row r="1257" spans="1:20" x14ac:dyDescent="0.2">
      <c r="A1257">
        <v>586</v>
      </c>
      <c r="B1257">
        <v>8572</v>
      </c>
      <c r="C1257">
        <v>30000</v>
      </c>
      <c r="D1257">
        <v>9181</v>
      </c>
      <c r="E1257">
        <v>10559</v>
      </c>
      <c r="F1257">
        <v>11326</v>
      </c>
      <c r="G1257">
        <f t="shared" si="173"/>
        <v>13927.6</v>
      </c>
      <c r="H1257">
        <f t="shared" si="174"/>
        <v>9050.5592810610342</v>
      </c>
      <c r="I1257">
        <f t="shared" si="175"/>
        <v>22978.159281061035</v>
      </c>
      <c r="J1257">
        <f t="shared" si="176"/>
        <v>4877.0407189389662</v>
      </c>
      <c r="K1257" s="18">
        <f t="shared" si="177"/>
        <v>8572</v>
      </c>
      <c r="L1257" s="18" t="str">
        <f t="shared" si="178"/>
        <v/>
      </c>
      <c r="M1257" s="18">
        <f t="shared" si="179"/>
        <v>9181</v>
      </c>
      <c r="N1257" s="18">
        <f t="shared" si="180"/>
        <v>10559</v>
      </c>
      <c r="O1257" s="18">
        <f t="shared" si="181"/>
        <v>11326</v>
      </c>
      <c r="P1257">
        <f t="shared" si="182"/>
        <v>9909.5</v>
      </c>
      <c r="Q1257">
        <f t="shared" si="183"/>
        <v>1258.0329884386974</v>
      </c>
      <c r="R1257" s="105">
        <f t="shared" si="184"/>
        <v>0.12695221640231066</v>
      </c>
      <c r="S1257">
        <f>+PROMEDIO!AI589</f>
        <v>9909.5</v>
      </c>
      <c r="T1257" t="b">
        <f t="shared" si="185"/>
        <v>1</v>
      </c>
    </row>
    <row r="1258" spans="1:20" x14ac:dyDescent="0.2">
      <c r="A1258">
        <v>587</v>
      </c>
      <c r="B1258">
        <v>31694</v>
      </c>
      <c r="C1258">
        <v>80000</v>
      </c>
      <c r="D1258">
        <v>33945</v>
      </c>
      <c r="E1258">
        <v>39037</v>
      </c>
      <c r="F1258">
        <v>41876</v>
      </c>
      <c r="G1258">
        <f t="shared" si="173"/>
        <v>45310.400000000001</v>
      </c>
      <c r="H1258">
        <f t="shared" si="174"/>
        <v>19805.918718908248</v>
      </c>
      <c r="I1258">
        <f t="shared" si="175"/>
        <v>65116.318718908253</v>
      </c>
      <c r="J1258">
        <f t="shared" si="176"/>
        <v>25504.481281091754</v>
      </c>
      <c r="K1258" s="18">
        <f t="shared" si="177"/>
        <v>31694</v>
      </c>
      <c r="L1258" s="18" t="str">
        <f t="shared" si="178"/>
        <v/>
      </c>
      <c r="M1258" s="18">
        <f t="shared" si="179"/>
        <v>33945</v>
      </c>
      <c r="N1258" s="18">
        <f t="shared" si="180"/>
        <v>39037</v>
      </c>
      <c r="O1258" s="18">
        <f t="shared" si="181"/>
        <v>41876</v>
      </c>
      <c r="P1258">
        <f t="shared" si="182"/>
        <v>36638</v>
      </c>
      <c r="Q1258">
        <f t="shared" si="183"/>
        <v>4650.7071146941371</v>
      </c>
      <c r="R1258" s="105">
        <f t="shared" si="184"/>
        <v>0.12693670819078925</v>
      </c>
      <c r="S1258">
        <f>+PROMEDIO!AI590</f>
        <v>36638</v>
      </c>
      <c r="T1258" t="b">
        <f t="shared" si="185"/>
        <v>1</v>
      </c>
    </row>
    <row r="1259" spans="1:20" x14ac:dyDescent="0.2">
      <c r="A1259">
        <v>588</v>
      </c>
      <c r="B1259">
        <v>22205</v>
      </c>
      <c r="C1259">
        <v>100000</v>
      </c>
      <c r="D1259">
        <v>23782</v>
      </c>
      <c r="E1259">
        <v>27349</v>
      </c>
      <c r="F1259">
        <v>29338</v>
      </c>
      <c r="G1259">
        <f t="shared" si="173"/>
        <v>40534.800000000003</v>
      </c>
      <c r="H1259">
        <f t="shared" si="174"/>
        <v>33361.585464422998</v>
      </c>
      <c r="I1259">
        <f t="shared" si="175"/>
        <v>73896.385464423001</v>
      </c>
      <c r="J1259">
        <f t="shared" si="176"/>
        <v>7173.2145355770044</v>
      </c>
      <c r="K1259" s="18">
        <f t="shared" si="177"/>
        <v>22205</v>
      </c>
      <c r="L1259" s="18" t="str">
        <f t="shared" si="178"/>
        <v/>
      </c>
      <c r="M1259" s="18">
        <f t="shared" si="179"/>
        <v>23782</v>
      </c>
      <c r="N1259" s="18">
        <f t="shared" si="180"/>
        <v>27349</v>
      </c>
      <c r="O1259" s="18">
        <f t="shared" si="181"/>
        <v>29338</v>
      </c>
      <c r="P1259">
        <f t="shared" si="182"/>
        <v>25668.5</v>
      </c>
      <c r="Q1259">
        <f t="shared" si="183"/>
        <v>3258.0170349462569</v>
      </c>
      <c r="R1259" s="105">
        <f t="shared" si="184"/>
        <v>0.12692666244409517</v>
      </c>
      <c r="S1259">
        <f>+PROMEDIO!AI591</f>
        <v>25668.5</v>
      </c>
      <c r="T1259" t="b">
        <f t="shared" si="185"/>
        <v>1</v>
      </c>
    </row>
    <row r="1260" spans="1:20" x14ac:dyDescent="0.2">
      <c r="A1260">
        <v>589</v>
      </c>
      <c r="B1260">
        <v>4025</v>
      </c>
      <c r="C1260">
        <v>10000</v>
      </c>
      <c r="D1260">
        <v>4311</v>
      </c>
      <c r="E1260">
        <v>4957</v>
      </c>
      <c r="F1260">
        <v>5318</v>
      </c>
      <c r="G1260">
        <f t="shared" si="173"/>
        <v>5722.2</v>
      </c>
      <c r="H1260">
        <f t="shared" si="174"/>
        <v>2445.4270997108056</v>
      </c>
      <c r="I1260">
        <f t="shared" si="175"/>
        <v>8167.6270997108059</v>
      </c>
      <c r="J1260">
        <f t="shared" si="176"/>
        <v>3276.7729002891942</v>
      </c>
      <c r="K1260" s="18">
        <f t="shared" si="177"/>
        <v>4025</v>
      </c>
      <c r="L1260" s="18" t="str">
        <f t="shared" si="178"/>
        <v/>
      </c>
      <c r="M1260" s="18">
        <f t="shared" si="179"/>
        <v>4311</v>
      </c>
      <c r="N1260" s="18">
        <f t="shared" si="180"/>
        <v>4957</v>
      </c>
      <c r="O1260" s="18">
        <f t="shared" si="181"/>
        <v>5318</v>
      </c>
      <c r="P1260">
        <f t="shared" si="182"/>
        <v>4652.75</v>
      </c>
      <c r="Q1260">
        <f t="shared" si="183"/>
        <v>590.47685531836612</v>
      </c>
      <c r="R1260" s="105">
        <f t="shared" si="184"/>
        <v>0.12690921612344658</v>
      </c>
      <c r="S1260">
        <f>+PROMEDIO!AI592</f>
        <v>4652.75</v>
      </c>
      <c r="T1260" t="b">
        <f t="shared" si="185"/>
        <v>1</v>
      </c>
    </row>
    <row r="1261" spans="1:20" x14ac:dyDescent="0.2">
      <c r="A1261">
        <v>590</v>
      </c>
      <c r="B1261">
        <v>82725</v>
      </c>
      <c r="C1261">
        <v>380000</v>
      </c>
      <c r="D1261">
        <v>88600</v>
      </c>
      <c r="E1261">
        <v>101891</v>
      </c>
      <c r="F1261">
        <v>109302</v>
      </c>
      <c r="G1261">
        <f t="shared" si="173"/>
        <v>152503.6</v>
      </c>
      <c r="H1261">
        <f t="shared" si="174"/>
        <v>127608.13908720712</v>
      </c>
      <c r="I1261">
        <f t="shared" si="175"/>
        <v>280111.73908720713</v>
      </c>
      <c r="J1261">
        <f t="shared" si="176"/>
        <v>24895.460912792885</v>
      </c>
      <c r="K1261" s="18">
        <f t="shared" si="177"/>
        <v>82725</v>
      </c>
      <c r="L1261" s="18" t="str">
        <f t="shared" si="178"/>
        <v/>
      </c>
      <c r="M1261" s="18">
        <f t="shared" si="179"/>
        <v>88600</v>
      </c>
      <c r="N1261" s="18">
        <f t="shared" si="180"/>
        <v>101891</v>
      </c>
      <c r="O1261" s="18">
        <f t="shared" si="181"/>
        <v>109302</v>
      </c>
      <c r="P1261">
        <f t="shared" si="182"/>
        <v>95629.5</v>
      </c>
      <c r="Q1261">
        <f t="shared" si="183"/>
        <v>12139.242549132407</v>
      </c>
      <c r="R1261" s="105">
        <f t="shared" si="184"/>
        <v>0.12694035364748751</v>
      </c>
      <c r="S1261">
        <f>+PROMEDIO!AI593</f>
        <v>95629.5</v>
      </c>
      <c r="T1261" t="b">
        <f t="shared" si="185"/>
        <v>1</v>
      </c>
    </row>
    <row r="1262" spans="1:20" x14ac:dyDescent="0.2">
      <c r="A1262">
        <v>591</v>
      </c>
      <c r="B1262">
        <v>219437</v>
      </c>
      <c r="C1262">
        <v>650000</v>
      </c>
      <c r="D1262">
        <v>235021</v>
      </c>
      <c r="E1262">
        <v>270275</v>
      </c>
      <c r="F1262">
        <v>289933</v>
      </c>
      <c r="G1262">
        <f t="shared" si="173"/>
        <v>332933.2</v>
      </c>
      <c r="H1262">
        <f t="shared" si="174"/>
        <v>179425.89641186138</v>
      </c>
      <c r="I1262">
        <f t="shared" si="175"/>
        <v>512359.09641186136</v>
      </c>
      <c r="J1262">
        <f t="shared" si="176"/>
        <v>153507.30358813863</v>
      </c>
      <c r="K1262" s="18">
        <f t="shared" si="177"/>
        <v>219437</v>
      </c>
      <c r="L1262" s="18" t="str">
        <f t="shared" si="178"/>
        <v/>
      </c>
      <c r="M1262" s="18">
        <f t="shared" si="179"/>
        <v>235021</v>
      </c>
      <c r="N1262" s="18">
        <f t="shared" si="180"/>
        <v>270275</v>
      </c>
      <c r="O1262" s="18">
        <f t="shared" si="181"/>
        <v>289933</v>
      </c>
      <c r="P1262">
        <f t="shared" si="182"/>
        <v>253666.5</v>
      </c>
      <c r="Q1262">
        <f t="shared" si="183"/>
        <v>32199.454627886687</v>
      </c>
      <c r="R1262" s="105">
        <f t="shared" si="184"/>
        <v>0.12693617260413451</v>
      </c>
      <c r="S1262">
        <f>+PROMEDIO!AI594</f>
        <v>253666.5</v>
      </c>
      <c r="T1262" t="b">
        <f t="shared" si="185"/>
        <v>1</v>
      </c>
    </row>
    <row r="1263" spans="1:20" x14ac:dyDescent="0.2">
      <c r="A1263">
        <v>592</v>
      </c>
      <c r="B1263">
        <v>67919</v>
      </c>
      <c r="C1263">
        <v>200000</v>
      </c>
      <c r="D1263">
        <v>72743</v>
      </c>
      <c r="E1263">
        <v>83654</v>
      </c>
      <c r="F1263">
        <v>89739</v>
      </c>
      <c r="G1263">
        <f t="shared" si="173"/>
        <v>102811</v>
      </c>
      <c r="H1263">
        <f t="shared" si="174"/>
        <v>55011.602962466015</v>
      </c>
      <c r="I1263">
        <f t="shared" si="175"/>
        <v>157822.60296246602</v>
      </c>
      <c r="J1263">
        <f t="shared" si="176"/>
        <v>47799.397037533985</v>
      </c>
      <c r="K1263" s="18">
        <f t="shared" si="177"/>
        <v>67919</v>
      </c>
      <c r="L1263" s="18" t="str">
        <f t="shared" si="178"/>
        <v/>
      </c>
      <c r="M1263" s="18">
        <f t="shared" si="179"/>
        <v>72743</v>
      </c>
      <c r="N1263" s="18">
        <f t="shared" si="180"/>
        <v>83654</v>
      </c>
      <c r="O1263" s="18">
        <f t="shared" si="181"/>
        <v>89739</v>
      </c>
      <c r="P1263">
        <f t="shared" si="182"/>
        <v>78513.75</v>
      </c>
      <c r="Q1263">
        <f t="shared" si="183"/>
        <v>9966.254574813951</v>
      </c>
      <c r="R1263" s="105">
        <f t="shared" si="184"/>
        <v>0.12693642291718268</v>
      </c>
      <c r="S1263">
        <f>+PROMEDIO!AI595</f>
        <v>78513.75</v>
      </c>
      <c r="T1263" t="b">
        <f t="shared" si="185"/>
        <v>1</v>
      </c>
    </row>
    <row r="1264" spans="1:20" x14ac:dyDescent="0.2">
      <c r="A1264">
        <v>593</v>
      </c>
      <c r="B1264">
        <v>122451</v>
      </c>
      <c r="C1264">
        <v>150000</v>
      </c>
      <c r="D1264">
        <v>131148</v>
      </c>
      <c r="E1264">
        <v>150820</v>
      </c>
      <c r="F1264">
        <v>161790</v>
      </c>
      <c r="G1264">
        <f t="shared" si="173"/>
        <v>143241.79999999999</v>
      </c>
      <c r="H1264">
        <f t="shared" si="174"/>
        <v>16012.928126985395</v>
      </c>
      <c r="I1264">
        <f t="shared" si="175"/>
        <v>159254.72812698537</v>
      </c>
      <c r="J1264">
        <f t="shared" si="176"/>
        <v>127228.87187301459</v>
      </c>
      <c r="K1264" s="18" t="str">
        <f t="shared" si="177"/>
        <v/>
      </c>
      <c r="L1264" s="18">
        <f t="shared" si="178"/>
        <v>150000</v>
      </c>
      <c r="M1264" s="18">
        <f t="shared" si="179"/>
        <v>131148</v>
      </c>
      <c r="N1264" s="18">
        <f t="shared" si="180"/>
        <v>150820</v>
      </c>
      <c r="O1264" s="18" t="str">
        <f t="shared" si="181"/>
        <v/>
      </c>
      <c r="P1264">
        <f t="shared" si="182"/>
        <v>143989.33333333334</v>
      </c>
      <c r="Q1264">
        <f t="shared" si="183"/>
        <v>11128.476146055818</v>
      </c>
      <c r="R1264" s="105">
        <f t="shared" si="184"/>
        <v>7.7286809296446615E-2</v>
      </c>
      <c r="S1264">
        <f>+PROMEDIO!AI596</f>
        <v>143989.33333333334</v>
      </c>
      <c r="T1264" t="b">
        <f t="shared" si="185"/>
        <v>1</v>
      </c>
    </row>
    <row r="1265" spans="1:20" x14ac:dyDescent="0.2">
      <c r="A1265">
        <v>594</v>
      </c>
      <c r="B1265">
        <v>205375</v>
      </c>
      <c r="C1265">
        <v>200000</v>
      </c>
      <c r="D1265">
        <v>219961</v>
      </c>
      <c r="E1265">
        <v>252955</v>
      </c>
      <c r="F1265">
        <v>271353</v>
      </c>
      <c r="G1265">
        <f t="shared" si="173"/>
        <v>229928.8</v>
      </c>
      <c r="H1265">
        <f t="shared" si="174"/>
        <v>31000.602545757025</v>
      </c>
      <c r="I1265">
        <f t="shared" si="175"/>
        <v>260929.40254575701</v>
      </c>
      <c r="J1265">
        <f t="shared" si="176"/>
        <v>198928.19745424297</v>
      </c>
      <c r="K1265" s="18">
        <f t="shared" si="177"/>
        <v>205375</v>
      </c>
      <c r="L1265" s="18">
        <f t="shared" si="178"/>
        <v>200000</v>
      </c>
      <c r="M1265" s="18">
        <f t="shared" si="179"/>
        <v>219961</v>
      </c>
      <c r="N1265" s="18">
        <f t="shared" si="180"/>
        <v>252955</v>
      </c>
      <c r="O1265" s="18" t="str">
        <f t="shared" si="181"/>
        <v/>
      </c>
      <c r="P1265">
        <f t="shared" si="182"/>
        <v>219572.75</v>
      </c>
      <c r="Q1265">
        <f t="shared" si="183"/>
        <v>23799.117635954488</v>
      </c>
      <c r="R1265" s="105">
        <f t="shared" si="184"/>
        <v>0.10838830244624839</v>
      </c>
      <c r="S1265">
        <f>+PROMEDIO!AI597</f>
        <v>219572.75</v>
      </c>
      <c r="T1265" t="b">
        <f t="shared" si="185"/>
        <v>1</v>
      </c>
    </row>
    <row r="1266" spans="1:20" x14ac:dyDescent="0.2">
      <c r="A1266">
        <v>595</v>
      </c>
      <c r="B1266">
        <v>192730</v>
      </c>
      <c r="C1266">
        <v>190000</v>
      </c>
      <c r="D1266">
        <v>206416</v>
      </c>
      <c r="E1266">
        <v>237379</v>
      </c>
      <c r="F1266">
        <v>254645</v>
      </c>
      <c r="G1266">
        <f t="shared" si="173"/>
        <v>216234</v>
      </c>
      <c r="H1266">
        <f t="shared" si="174"/>
        <v>28546.321312911758</v>
      </c>
      <c r="I1266">
        <f t="shared" si="175"/>
        <v>244780.32131291175</v>
      </c>
      <c r="J1266">
        <f t="shared" si="176"/>
        <v>187687.67868708825</v>
      </c>
      <c r="K1266" s="18">
        <f t="shared" si="177"/>
        <v>192730</v>
      </c>
      <c r="L1266" s="18">
        <f t="shared" si="178"/>
        <v>190000</v>
      </c>
      <c r="M1266" s="18">
        <f t="shared" si="179"/>
        <v>206416</v>
      </c>
      <c r="N1266" s="18">
        <f t="shared" si="180"/>
        <v>237379</v>
      </c>
      <c r="O1266" s="18" t="str">
        <f t="shared" si="181"/>
        <v/>
      </c>
      <c r="P1266">
        <f t="shared" si="182"/>
        <v>206631.25</v>
      </c>
      <c r="Q1266">
        <f t="shared" si="183"/>
        <v>21720.295353654838</v>
      </c>
      <c r="R1266" s="105">
        <f t="shared" si="184"/>
        <v>0.10511621719200187</v>
      </c>
      <c r="S1266">
        <f>+PROMEDIO!AI598</f>
        <v>206631.25</v>
      </c>
      <c r="T1266" t="b">
        <f t="shared" si="185"/>
        <v>1</v>
      </c>
    </row>
    <row r="1267" spans="1:20" x14ac:dyDescent="0.2">
      <c r="A1267">
        <v>596</v>
      </c>
      <c r="B1267">
        <v>103599</v>
      </c>
      <c r="C1267">
        <v>250000</v>
      </c>
      <c r="D1267">
        <v>110956</v>
      </c>
      <c r="E1267">
        <v>127600</v>
      </c>
      <c r="F1267">
        <v>136881</v>
      </c>
      <c r="G1267">
        <f t="shared" si="173"/>
        <v>145807.20000000001</v>
      </c>
      <c r="H1267">
        <f t="shared" si="174"/>
        <v>59714.857947582866</v>
      </c>
      <c r="I1267">
        <f t="shared" si="175"/>
        <v>205522.05794758289</v>
      </c>
      <c r="J1267">
        <f t="shared" si="176"/>
        <v>86092.342052417138</v>
      </c>
      <c r="K1267" s="18">
        <f t="shared" si="177"/>
        <v>103599</v>
      </c>
      <c r="L1267" s="18" t="str">
        <f t="shared" si="178"/>
        <v/>
      </c>
      <c r="M1267" s="18">
        <f t="shared" si="179"/>
        <v>110956</v>
      </c>
      <c r="N1267" s="18">
        <f t="shared" si="180"/>
        <v>127600</v>
      </c>
      <c r="O1267" s="18">
        <f t="shared" si="181"/>
        <v>136881</v>
      </c>
      <c r="P1267">
        <f t="shared" si="182"/>
        <v>119759</v>
      </c>
      <c r="Q1267">
        <f t="shared" si="183"/>
        <v>15201.782505131869</v>
      </c>
      <c r="R1267" s="105">
        <f t="shared" si="184"/>
        <v>0.12693645158302816</v>
      </c>
      <c r="S1267">
        <f>+PROMEDIO!AI599</f>
        <v>119759</v>
      </c>
      <c r="T1267" t="b">
        <f t="shared" si="185"/>
        <v>1</v>
      </c>
    </row>
    <row r="1268" spans="1:20" x14ac:dyDescent="0.2">
      <c r="A1268">
        <v>597</v>
      </c>
      <c r="B1268">
        <v>413055</v>
      </c>
      <c r="C1268">
        <v>3300000</v>
      </c>
      <c r="D1268">
        <v>442390</v>
      </c>
      <c r="E1268">
        <v>508749</v>
      </c>
      <c r="F1268">
        <v>545752</v>
      </c>
      <c r="G1268">
        <f t="shared" si="173"/>
        <v>1041989.2</v>
      </c>
      <c r="H1268">
        <f t="shared" si="174"/>
        <v>1263357.300118102</v>
      </c>
      <c r="I1268">
        <f t="shared" si="175"/>
        <v>2305346.5001181019</v>
      </c>
      <c r="J1268">
        <f t="shared" si="176"/>
        <v>-221368.10011810204</v>
      </c>
      <c r="K1268" s="18">
        <f t="shared" si="177"/>
        <v>413055</v>
      </c>
      <c r="L1268" s="18" t="str">
        <f t="shared" si="178"/>
        <v/>
      </c>
      <c r="M1268" s="18">
        <f t="shared" si="179"/>
        <v>442390</v>
      </c>
      <c r="N1268" s="18">
        <f t="shared" si="180"/>
        <v>508749</v>
      </c>
      <c r="O1268" s="18">
        <f t="shared" si="181"/>
        <v>545752</v>
      </c>
      <c r="P1268">
        <f t="shared" si="182"/>
        <v>477486.5</v>
      </c>
      <c r="Q1268">
        <f t="shared" si="183"/>
        <v>60609.968654779332</v>
      </c>
      <c r="R1268" s="105">
        <f t="shared" si="184"/>
        <v>0.1269354602795667</v>
      </c>
      <c r="S1268">
        <f>+PROMEDIO!AI600</f>
        <v>477486.5</v>
      </c>
      <c r="T1268" t="b">
        <f t="shared" si="185"/>
        <v>1</v>
      </c>
    </row>
    <row r="1269" spans="1:20" x14ac:dyDescent="0.2">
      <c r="A1269">
        <v>598</v>
      </c>
      <c r="B1269">
        <v>150274</v>
      </c>
      <c r="C1269">
        <v>750000</v>
      </c>
      <c r="D1269">
        <v>160946</v>
      </c>
      <c r="E1269">
        <v>185088</v>
      </c>
      <c r="F1269">
        <v>198550</v>
      </c>
      <c r="G1269">
        <f t="shared" si="173"/>
        <v>288971.59999999998</v>
      </c>
      <c r="H1269">
        <f t="shared" si="174"/>
        <v>258429.2128432852</v>
      </c>
      <c r="I1269">
        <f t="shared" si="175"/>
        <v>547400.81284328515</v>
      </c>
      <c r="J1269">
        <f t="shared" si="176"/>
        <v>30542.387156714773</v>
      </c>
      <c r="K1269" s="18">
        <f t="shared" si="177"/>
        <v>150274</v>
      </c>
      <c r="L1269" s="18" t="str">
        <f t="shared" si="178"/>
        <v/>
      </c>
      <c r="M1269" s="18">
        <f t="shared" si="179"/>
        <v>160946</v>
      </c>
      <c r="N1269" s="18">
        <f t="shared" si="180"/>
        <v>185088</v>
      </c>
      <c r="O1269" s="18">
        <f t="shared" si="181"/>
        <v>198550</v>
      </c>
      <c r="P1269">
        <f t="shared" si="182"/>
        <v>173714.5</v>
      </c>
      <c r="Q1269">
        <f t="shared" si="183"/>
        <v>22050.322711168348</v>
      </c>
      <c r="R1269" s="105">
        <f t="shared" si="184"/>
        <v>0.12693426692169249</v>
      </c>
      <c r="S1269">
        <f>+PROMEDIO!AI601</f>
        <v>173714.5</v>
      </c>
      <c r="T1269" t="b">
        <f t="shared" si="185"/>
        <v>1</v>
      </c>
    </row>
    <row r="1270" spans="1:20" x14ac:dyDescent="0.2">
      <c r="A1270">
        <v>599</v>
      </c>
      <c r="B1270">
        <v>446634</v>
      </c>
      <c r="C1270">
        <v>950000</v>
      </c>
      <c r="D1270">
        <v>478354</v>
      </c>
      <c r="E1270">
        <v>550107</v>
      </c>
      <c r="F1270">
        <v>590119</v>
      </c>
      <c r="G1270">
        <f t="shared" si="173"/>
        <v>603042.80000000005</v>
      </c>
      <c r="H1270">
        <f t="shared" si="174"/>
        <v>202088.79961714853</v>
      </c>
      <c r="I1270">
        <f t="shared" si="175"/>
        <v>805131.59961714852</v>
      </c>
      <c r="J1270">
        <f t="shared" si="176"/>
        <v>400954.00038285152</v>
      </c>
      <c r="K1270" s="18">
        <f t="shared" si="177"/>
        <v>446634</v>
      </c>
      <c r="L1270" s="18" t="str">
        <f t="shared" si="178"/>
        <v/>
      </c>
      <c r="M1270" s="18">
        <f t="shared" si="179"/>
        <v>478354</v>
      </c>
      <c r="N1270" s="18">
        <f t="shared" si="180"/>
        <v>550107</v>
      </c>
      <c r="O1270" s="18">
        <f t="shared" si="181"/>
        <v>590119</v>
      </c>
      <c r="P1270">
        <f t="shared" si="182"/>
        <v>516303.5</v>
      </c>
      <c r="Q1270">
        <f t="shared" si="183"/>
        <v>65537.288197890317</v>
      </c>
      <c r="R1270" s="105">
        <f t="shared" si="184"/>
        <v>0.12693558768803681</v>
      </c>
      <c r="S1270">
        <f>+PROMEDIO!AI602</f>
        <v>516303.5</v>
      </c>
      <c r="T1270" t="b">
        <f t="shared" si="185"/>
        <v>1</v>
      </c>
    </row>
    <row r="1271" spans="1:20" x14ac:dyDescent="0.2">
      <c r="A1271">
        <v>600</v>
      </c>
      <c r="B1271">
        <v>23106</v>
      </c>
      <c r="C1271">
        <v>150000</v>
      </c>
      <c r="D1271">
        <v>24747</v>
      </c>
      <c r="E1271">
        <v>28459</v>
      </c>
      <c r="F1271">
        <v>30529</v>
      </c>
      <c r="G1271">
        <f t="shared" si="173"/>
        <v>51368.2</v>
      </c>
      <c r="H1271">
        <f t="shared" si="174"/>
        <v>55214.979649547997</v>
      </c>
      <c r="I1271">
        <f t="shared" si="175"/>
        <v>106583.17964954799</v>
      </c>
      <c r="J1271">
        <f t="shared" si="176"/>
        <v>-3846.7796495479997</v>
      </c>
      <c r="K1271" s="18">
        <f t="shared" si="177"/>
        <v>23106</v>
      </c>
      <c r="L1271" s="18" t="str">
        <f t="shared" si="178"/>
        <v/>
      </c>
      <c r="M1271" s="18">
        <f t="shared" si="179"/>
        <v>24747</v>
      </c>
      <c r="N1271" s="18">
        <f t="shared" si="180"/>
        <v>28459</v>
      </c>
      <c r="O1271" s="18">
        <f t="shared" si="181"/>
        <v>30529</v>
      </c>
      <c r="P1271">
        <f t="shared" si="182"/>
        <v>26710.25</v>
      </c>
      <c r="Q1271">
        <f t="shared" si="183"/>
        <v>3390.4742416560744</v>
      </c>
      <c r="R1271" s="105">
        <f t="shared" si="184"/>
        <v>0.12693532414170869</v>
      </c>
      <c r="S1271">
        <f>+PROMEDIO!AI603</f>
        <v>26710.25</v>
      </c>
      <c r="T1271" t="b">
        <f t="shared" si="185"/>
        <v>1</v>
      </c>
    </row>
    <row r="1272" spans="1:20" x14ac:dyDescent="0.2">
      <c r="A1272">
        <v>601</v>
      </c>
      <c r="B1272">
        <v>53839</v>
      </c>
      <c r="C1272">
        <v>200000</v>
      </c>
      <c r="D1272">
        <v>57662</v>
      </c>
      <c r="E1272">
        <v>66312</v>
      </c>
      <c r="F1272">
        <v>71135</v>
      </c>
      <c r="G1272">
        <f t="shared" si="173"/>
        <v>89789.6</v>
      </c>
      <c r="H1272">
        <f t="shared" si="174"/>
        <v>61988.20934903669</v>
      </c>
      <c r="I1272">
        <f t="shared" si="175"/>
        <v>151777.80934903669</v>
      </c>
      <c r="J1272">
        <f t="shared" si="176"/>
        <v>27801.390650963316</v>
      </c>
      <c r="K1272" s="18">
        <f t="shared" si="177"/>
        <v>53839</v>
      </c>
      <c r="L1272" s="18" t="str">
        <f t="shared" si="178"/>
        <v/>
      </c>
      <c r="M1272" s="18">
        <f t="shared" si="179"/>
        <v>57662</v>
      </c>
      <c r="N1272" s="18">
        <f t="shared" si="180"/>
        <v>66312</v>
      </c>
      <c r="O1272" s="18">
        <f t="shared" si="181"/>
        <v>71135</v>
      </c>
      <c r="P1272">
        <f t="shared" si="182"/>
        <v>62237</v>
      </c>
      <c r="Q1272">
        <f t="shared" si="183"/>
        <v>7900.1489015503157</v>
      </c>
      <c r="R1272" s="105">
        <f t="shared" si="184"/>
        <v>0.12693653134872046</v>
      </c>
      <c r="S1272">
        <f>+PROMEDIO!AI604</f>
        <v>62237</v>
      </c>
      <c r="T1272" t="b">
        <f t="shared" si="185"/>
        <v>1</v>
      </c>
    </row>
    <row r="1273" spans="1:20" x14ac:dyDescent="0.2">
      <c r="A1273">
        <v>602</v>
      </c>
      <c r="B1273">
        <v>68635</v>
      </c>
      <c r="C1273">
        <v>250000</v>
      </c>
      <c r="D1273">
        <v>73509</v>
      </c>
      <c r="E1273">
        <v>84535</v>
      </c>
      <c r="F1273">
        <v>90684</v>
      </c>
      <c r="G1273">
        <f t="shared" si="173"/>
        <v>113472.6</v>
      </c>
      <c r="H1273">
        <f t="shared" si="174"/>
        <v>76817.861909194005</v>
      </c>
      <c r="I1273">
        <f t="shared" si="175"/>
        <v>190290.46190919401</v>
      </c>
      <c r="J1273">
        <f t="shared" si="176"/>
        <v>36654.738090806</v>
      </c>
      <c r="K1273" s="18">
        <f t="shared" si="177"/>
        <v>68635</v>
      </c>
      <c r="L1273" s="18" t="str">
        <f t="shared" si="178"/>
        <v/>
      </c>
      <c r="M1273" s="18">
        <f t="shared" si="179"/>
        <v>73509</v>
      </c>
      <c r="N1273" s="18">
        <f t="shared" si="180"/>
        <v>84535</v>
      </c>
      <c r="O1273" s="18">
        <f t="shared" si="181"/>
        <v>90684</v>
      </c>
      <c r="P1273">
        <f t="shared" si="182"/>
        <v>79340.75</v>
      </c>
      <c r="Q1273">
        <f t="shared" si="183"/>
        <v>10070.947402470798</v>
      </c>
      <c r="R1273" s="105">
        <f t="shared" si="184"/>
        <v>0.12693284853585071</v>
      </c>
      <c r="S1273">
        <f>+PROMEDIO!AI605</f>
        <v>79340.75</v>
      </c>
      <c r="T1273" t="b">
        <f t="shared" si="185"/>
        <v>1</v>
      </c>
    </row>
    <row r="1274" spans="1:20" x14ac:dyDescent="0.2">
      <c r="A1274">
        <v>603</v>
      </c>
      <c r="B1274">
        <v>91025</v>
      </c>
      <c r="C1274">
        <v>300000</v>
      </c>
      <c r="D1274">
        <v>97489</v>
      </c>
      <c r="E1274">
        <v>112112</v>
      </c>
      <c r="F1274">
        <v>120266</v>
      </c>
      <c r="G1274">
        <f t="shared" si="173"/>
        <v>144178.4</v>
      </c>
      <c r="H1274">
        <f t="shared" si="174"/>
        <v>87871.514032136707</v>
      </c>
      <c r="I1274">
        <f t="shared" si="175"/>
        <v>232049.9140321367</v>
      </c>
      <c r="J1274">
        <f t="shared" si="176"/>
        <v>56306.885967863287</v>
      </c>
      <c r="K1274" s="18">
        <f t="shared" si="177"/>
        <v>91025</v>
      </c>
      <c r="L1274" s="18" t="str">
        <f t="shared" si="178"/>
        <v/>
      </c>
      <c r="M1274" s="18">
        <f t="shared" si="179"/>
        <v>97489</v>
      </c>
      <c r="N1274" s="18">
        <f t="shared" si="180"/>
        <v>112112</v>
      </c>
      <c r="O1274" s="18">
        <f t="shared" si="181"/>
        <v>120266</v>
      </c>
      <c r="P1274">
        <f t="shared" si="182"/>
        <v>105223</v>
      </c>
      <c r="Q1274">
        <f t="shared" si="183"/>
        <v>13355.999026654652</v>
      </c>
      <c r="R1274" s="105">
        <f t="shared" si="184"/>
        <v>0.12693041470642968</v>
      </c>
      <c r="S1274">
        <f>+PROMEDIO!AI606</f>
        <v>105223</v>
      </c>
      <c r="T1274" t="b">
        <f t="shared" si="185"/>
        <v>1</v>
      </c>
    </row>
    <row r="1275" spans="1:20" x14ac:dyDescent="0.2">
      <c r="A1275">
        <v>604</v>
      </c>
      <c r="B1275">
        <v>29724</v>
      </c>
      <c r="C1275">
        <v>80000</v>
      </c>
      <c r="D1275">
        <v>31835</v>
      </c>
      <c r="E1275">
        <v>36610</v>
      </c>
      <c r="F1275">
        <v>39273</v>
      </c>
      <c r="G1275">
        <f t="shared" si="173"/>
        <v>43488.4</v>
      </c>
      <c r="H1275">
        <f t="shared" si="174"/>
        <v>20757.163565863237</v>
      </c>
      <c r="I1275">
        <f t="shared" si="175"/>
        <v>64245.563565863238</v>
      </c>
      <c r="J1275">
        <f t="shared" si="176"/>
        <v>22731.236434136765</v>
      </c>
      <c r="K1275" s="18">
        <f t="shared" si="177"/>
        <v>29724</v>
      </c>
      <c r="L1275" s="18" t="str">
        <f t="shared" si="178"/>
        <v/>
      </c>
      <c r="M1275" s="18">
        <f t="shared" si="179"/>
        <v>31835</v>
      </c>
      <c r="N1275" s="18">
        <f t="shared" si="180"/>
        <v>36610</v>
      </c>
      <c r="O1275" s="18">
        <f t="shared" si="181"/>
        <v>39273</v>
      </c>
      <c r="P1275">
        <f t="shared" si="182"/>
        <v>34360.5</v>
      </c>
      <c r="Q1275">
        <f t="shared" si="183"/>
        <v>4361.5054358176221</v>
      </c>
      <c r="R1275" s="105">
        <f t="shared" si="184"/>
        <v>0.12693370107587557</v>
      </c>
      <c r="S1275">
        <f>+PROMEDIO!AI607</f>
        <v>34360.5</v>
      </c>
      <c r="T1275" t="b">
        <f t="shared" si="185"/>
        <v>1</v>
      </c>
    </row>
    <row r="1276" spans="1:20" x14ac:dyDescent="0.2">
      <c r="A1276">
        <v>605</v>
      </c>
      <c r="B1276">
        <v>117515</v>
      </c>
      <c r="C1276">
        <v>150000</v>
      </c>
      <c r="D1276">
        <v>125861</v>
      </c>
      <c r="E1276">
        <v>144740</v>
      </c>
      <c r="F1276">
        <v>155267</v>
      </c>
      <c r="G1276">
        <f t="shared" si="173"/>
        <v>138676.6</v>
      </c>
      <c r="H1276">
        <f t="shared" si="174"/>
        <v>16219.421207305741</v>
      </c>
      <c r="I1276">
        <f t="shared" si="175"/>
        <v>154896.02120730575</v>
      </c>
      <c r="J1276">
        <f t="shared" si="176"/>
        <v>122457.17879269426</v>
      </c>
      <c r="K1276" s="18" t="str">
        <f t="shared" si="177"/>
        <v/>
      </c>
      <c r="L1276" s="18">
        <f t="shared" si="178"/>
        <v>150000</v>
      </c>
      <c r="M1276" s="18">
        <f t="shared" si="179"/>
        <v>125861</v>
      </c>
      <c r="N1276" s="18">
        <f t="shared" si="180"/>
        <v>144740</v>
      </c>
      <c r="O1276" s="18" t="str">
        <f t="shared" si="181"/>
        <v/>
      </c>
      <c r="P1276">
        <f t="shared" si="182"/>
        <v>140200.33333333334</v>
      </c>
      <c r="Q1276">
        <f t="shared" si="183"/>
        <v>12693.670089195375</v>
      </c>
      <c r="R1276" s="105">
        <f t="shared" si="184"/>
        <v>9.0539514332077492E-2</v>
      </c>
      <c r="S1276">
        <f>+PROMEDIO!AI608</f>
        <v>140200.33333333334</v>
      </c>
      <c r="T1276" t="b">
        <f t="shared" si="185"/>
        <v>1</v>
      </c>
    </row>
    <row r="1277" spans="1:20" x14ac:dyDescent="0.2">
      <c r="A1277">
        <v>606</v>
      </c>
      <c r="B1277">
        <v>16042</v>
      </c>
      <c r="C1277">
        <v>50000</v>
      </c>
      <c r="D1277">
        <v>17182</v>
      </c>
      <c r="E1277">
        <v>19759</v>
      </c>
      <c r="F1277">
        <v>21197</v>
      </c>
      <c r="G1277">
        <f t="shared" si="173"/>
        <v>24836</v>
      </c>
      <c r="H1277">
        <f t="shared" si="174"/>
        <v>14214.106531892885</v>
      </c>
      <c r="I1277">
        <f t="shared" si="175"/>
        <v>39050.106531892889</v>
      </c>
      <c r="J1277">
        <f t="shared" si="176"/>
        <v>10621.893468107115</v>
      </c>
      <c r="K1277" s="18">
        <f t="shared" si="177"/>
        <v>16042</v>
      </c>
      <c r="L1277" s="18" t="str">
        <f t="shared" si="178"/>
        <v/>
      </c>
      <c r="M1277" s="18">
        <f t="shared" si="179"/>
        <v>17182</v>
      </c>
      <c r="N1277" s="18">
        <f t="shared" si="180"/>
        <v>19759</v>
      </c>
      <c r="O1277" s="18">
        <f t="shared" si="181"/>
        <v>21197</v>
      </c>
      <c r="P1277">
        <f t="shared" si="182"/>
        <v>18545</v>
      </c>
      <c r="Q1277">
        <f t="shared" si="183"/>
        <v>2354.4056574855576</v>
      </c>
      <c r="R1277" s="105">
        <f t="shared" si="184"/>
        <v>0.12695635791240537</v>
      </c>
      <c r="S1277">
        <f>+PROMEDIO!AI609</f>
        <v>18545</v>
      </c>
      <c r="T1277" t="b">
        <f t="shared" si="185"/>
        <v>1</v>
      </c>
    </row>
    <row r="1278" spans="1:20" x14ac:dyDescent="0.2">
      <c r="A1278">
        <v>607</v>
      </c>
      <c r="B1278">
        <v>26818</v>
      </c>
      <c r="C1278">
        <v>100000</v>
      </c>
      <c r="D1278">
        <v>28723</v>
      </c>
      <c r="E1278">
        <v>33031</v>
      </c>
      <c r="F1278">
        <v>35434</v>
      </c>
      <c r="G1278">
        <f t="shared" si="173"/>
        <v>44801.2</v>
      </c>
      <c r="H1278">
        <f t="shared" si="174"/>
        <v>31044.699880978071</v>
      </c>
      <c r="I1278">
        <f t="shared" si="175"/>
        <v>75845.899880978075</v>
      </c>
      <c r="J1278">
        <f t="shared" si="176"/>
        <v>13756.500119021926</v>
      </c>
      <c r="K1278" s="18">
        <f t="shared" si="177"/>
        <v>26818</v>
      </c>
      <c r="L1278" s="18" t="str">
        <f t="shared" si="178"/>
        <v/>
      </c>
      <c r="M1278" s="18">
        <f t="shared" si="179"/>
        <v>28723</v>
      </c>
      <c r="N1278" s="18">
        <f t="shared" si="180"/>
        <v>33031</v>
      </c>
      <c r="O1278" s="18">
        <f t="shared" si="181"/>
        <v>35434</v>
      </c>
      <c r="P1278">
        <f t="shared" si="182"/>
        <v>31001.5</v>
      </c>
      <c r="Q1278">
        <f t="shared" si="183"/>
        <v>3935.2747045155566</v>
      </c>
      <c r="R1278" s="105">
        <f t="shared" si="184"/>
        <v>0.12693820313583395</v>
      </c>
      <c r="S1278">
        <f>+PROMEDIO!AI610</f>
        <v>31001.5</v>
      </c>
      <c r="T1278" t="b">
        <f t="shared" si="185"/>
        <v>1</v>
      </c>
    </row>
    <row r="1279" spans="1:20" x14ac:dyDescent="0.2">
      <c r="A1279">
        <v>608</v>
      </c>
      <c r="B1279">
        <v>8912</v>
      </c>
      <c r="C1279">
        <v>30000</v>
      </c>
      <c r="D1279">
        <v>9545</v>
      </c>
      <c r="E1279">
        <v>10977</v>
      </c>
      <c r="F1279">
        <v>11776</v>
      </c>
      <c r="G1279">
        <f t="shared" si="173"/>
        <v>14242</v>
      </c>
      <c r="H1279">
        <f t="shared" si="174"/>
        <v>8881.534974316095</v>
      </c>
      <c r="I1279">
        <f t="shared" si="175"/>
        <v>23123.534974316095</v>
      </c>
      <c r="J1279">
        <f t="shared" si="176"/>
        <v>5360.465025683905</v>
      </c>
      <c r="K1279" s="18">
        <f t="shared" si="177"/>
        <v>8912</v>
      </c>
      <c r="L1279" s="18" t="str">
        <f t="shared" si="178"/>
        <v/>
      </c>
      <c r="M1279" s="18">
        <f t="shared" si="179"/>
        <v>9545</v>
      </c>
      <c r="N1279" s="18">
        <f t="shared" si="180"/>
        <v>10977</v>
      </c>
      <c r="O1279" s="18">
        <f t="shared" si="181"/>
        <v>11776</v>
      </c>
      <c r="P1279">
        <f t="shared" si="182"/>
        <v>10302.5</v>
      </c>
      <c r="Q1279">
        <f t="shared" si="183"/>
        <v>1308.1091952381753</v>
      </c>
      <c r="R1279" s="105">
        <f t="shared" si="184"/>
        <v>0.12697007476225919</v>
      </c>
      <c r="S1279">
        <f>+PROMEDIO!AI611</f>
        <v>10302.5</v>
      </c>
      <c r="T1279" t="b">
        <f t="shared" si="185"/>
        <v>1</v>
      </c>
    </row>
    <row r="1280" spans="1:20" x14ac:dyDescent="0.2">
      <c r="A1280">
        <v>609</v>
      </c>
      <c r="B1280">
        <v>41019</v>
      </c>
      <c r="C1280">
        <v>150000</v>
      </c>
      <c r="D1280">
        <v>43932</v>
      </c>
      <c r="E1280">
        <v>50522</v>
      </c>
      <c r="F1280">
        <v>54197</v>
      </c>
      <c r="G1280">
        <f t="shared" si="173"/>
        <v>67934</v>
      </c>
      <c r="H1280">
        <f t="shared" si="174"/>
        <v>46171.486054706969</v>
      </c>
      <c r="I1280">
        <f t="shared" si="175"/>
        <v>114105.48605470697</v>
      </c>
      <c r="J1280">
        <f t="shared" si="176"/>
        <v>21762.513945293031</v>
      </c>
      <c r="K1280" s="18">
        <f t="shared" si="177"/>
        <v>41019</v>
      </c>
      <c r="L1280" s="18" t="str">
        <f t="shared" si="178"/>
        <v/>
      </c>
      <c r="M1280" s="18">
        <f t="shared" si="179"/>
        <v>43932</v>
      </c>
      <c r="N1280" s="18">
        <f t="shared" si="180"/>
        <v>50522</v>
      </c>
      <c r="O1280" s="18">
        <f t="shared" si="181"/>
        <v>54197</v>
      </c>
      <c r="P1280">
        <f t="shared" si="182"/>
        <v>47417.5</v>
      </c>
      <c r="Q1280">
        <f t="shared" si="183"/>
        <v>6019.109928663318</v>
      </c>
      <c r="R1280" s="105">
        <f t="shared" si="184"/>
        <v>0.12693857602495531</v>
      </c>
      <c r="S1280">
        <f>+PROMEDIO!AI612</f>
        <v>47417.5</v>
      </c>
      <c r="T1280" t="b">
        <f t="shared" si="185"/>
        <v>1</v>
      </c>
    </row>
    <row r="1281" spans="1:20" x14ac:dyDescent="0.2">
      <c r="A1281">
        <v>610</v>
      </c>
      <c r="B1281">
        <v>99360</v>
      </c>
      <c r="C1281">
        <v>250000</v>
      </c>
      <c r="D1281">
        <v>106416</v>
      </c>
      <c r="E1281">
        <v>122379</v>
      </c>
      <c r="F1281">
        <v>131280</v>
      </c>
      <c r="G1281">
        <f t="shared" si="173"/>
        <v>141887</v>
      </c>
      <c r="H1281">
        <f t="shared" si="174"/>
        <v>61741.859487708985</v>
      </c>
      <c r="I1281">
        <f t="shared" si="175"/>
        <v>203628.85948770898</v>
      </c>
      <c r="J1281">
        <f t="shared" si="176"/>
        <v>80145.140512291022</v>
      </c>
      <c r="K1281" s="18">
        <f t="shared" si="177"/>
        <v>99360</v>
      </c>
      <c r="L1281" s="18" t="str">
        <f t="shared" si="178"/>
        <v/>
      </c>
      <c r="M1281" s="18">
        <f t="shared" si="179"/>
        <v>106416</v>
      </c>
      <c r="N1281" s="18">
        <f t="shared" si="180"/>
        <v>122379</v>
      </c>
      <c r="O1281" s="18">
        <f t="shared" si="181"/>
        <v>131280</v>
      </c>
      <c r="P1281">
        <f t="shared" si="182"/>
        <v>114858.75</v>
      </c>
      <c r="Q1281">
        <f t="shared" si="183"/>
        <v>14579.699251013377</v>
      </c>
      <c r="R1281" s="105">
        <f t="shared" si="184"/>
        <v>0.12693590389076476</v>
      </c>
      <c r="S1281">
        <f>+PROMEDIO!AI613</f>
        <v>114858.75</v>
      </c>
      <c r="T1281" t="b">
        <f t="shared" si="185"/>
        <v>1</v>
      </c>
    </row>
    <row r="1282" spans="1:20" x14ac:dyDescent="0.2">
      <c r="A1282">
        <v>611</v>
      </c>
      <c r="B1282">
        <v>51014</v>
      </c>
      <c r="C1282">
        <v>150000</v>
      </c>
      <c r="D1282">
        <v>54637</v>
      </c>
      <c r="E1282">
        <v>62833</v>
      </c>
      <c r="F1282">
        <v>67403</v>
      </c>
      <c r="G1282">
        <f t="shared" si="173"/>
        <v>77177.399999999994</v>
      </c>
      <c r="H1282">
        <f t="shared" si="174"/>
        <v>41222.035700581313</v>
      </c>
      <c r="I1282">
        <f t="shared" si="175"/>
        <v>118399.43570058131</v>
      </c>
      <c r="J1282">
        <f t="shared" si="176"/>
        <v>35955.364299418681</v>
      </c>
      <c r="K1282" s="18">
        <f t="shared" si="177"/>
        <v>51014</v>
      </c>
      <c r="L1282" s="18" t="str">
        <f t="shared" si="178"/>
        <v/>
      </c>
      <c r="M1282" s="18">
        <f t="shared" si="179"/>
        <v>54637</v>
      </c>
      <c r="N1282" s="18">
        <f t="shared" si="180"/>
        <v>62833</v>
      </c>
      <c r="O1282" s="18">
        <f t="shared" si="181"/>
        <v>67403</v>
      </c>
      <c r="P1282">
        <f t="shared" si="182"/>
        <v>58971.75</v>
      </c>
      <c r="Q1282">
        <f t="shared" si="183"/>
        <v>7485.7881070287676</v>
      </c>
      <c r="R1282" s="105">
        <f t="shared" si="184"/>
        <v>0.12693854442218125</v>
      </c>
      <c r="S1282">
        <f>+PROMEDIO!AI614</f>
        <v>58971.75</v>
      </c>
      <c r="T1282" t="b">
        <f t="shared" si="185"/>
        <v>1</v>
      </c>
    </row>
    <row r="1283" spans="1:20" x14ac:dyDescent="0.2">
      <c r="A1283">
        <v>612</v>
      </c>
      <c r="B1283">
        <v>37795</v>
      </c>
      <c r="C1283">
        <v>140000</v>
      </c>
      <c r="D1283">
        <v>40479</v>
      </c>
      <c r="E1283">
        <v>46551</v>
      </c>
      <c r="F1283">
        <v>49937</v>
      </c>
      <c r="G1283">
        <f t="shared" si="173"/>
        <v>62952.4</v>
      </c>
      <c r="H1283">
        <f t="shared" si="174"/>
        <v>43337.880968039957</v>
      </c>
      <c r="I1283">
        <f t="shared" si="175"/>
        <v>106290.28096803997</v>
      </c>
      <c r="J1283">
        <f t="shared" si="176"/>
        <v>19614.519031960044</v>
      </c>
      <c r="K1283" s="18">
        <f t="shared" si="177"/>
        <v>37795</v>
      </c>
      <c r="L1283" s="18" t="str">
        <f t="shared" si="178"/>
        <v/>
      </c>
      <c r="M1283" s="18">
        <f t="shared" si="179"/>
        <v>40479</v>
      </c>
      <c r="N1283" s="18">
        <f t="shared" si="180"/>
        <v>46551</v>
      </c>
      <c r="O1283" s="18">
        <f t="shared" si="181"/>
        <v>49937</v>
      </c>
      <c r="P1283">
        <f t="shared" si="182"/>
        <v>43690.5</v>
      </c>
      <c r="Q1283">
        <f t="shared" si="183"/>
        <v>5545.9256816753923</v>
      </c>
      <c r="R1283" s="105">
        <f t="shared" si="184"/>
        <v>0.12693664942436897</v>
      </c>
      <c r="S1283">
        <f>+PROMEDIO!AI615</f>
        <v>43690.5</v>
      </c>
      <c r="T1283" t="b">
        <f t="shared" si="185"/>
        <v>1</v>
      </c>
    </row>
    <row r="1284" spans="1:20" x14ac:dyDescent="0.2">
      <c r="A1284">
        <v>613</v>
      </c>
      <c r="B1284">
        <v>113158</v>
      </c>
      <c r="C1284">
        <v>150000</v>
      </c>
      <c r="D1284">
        <v>121194</v>
      </c>
      <c r="E1284">
        <v>139373</v>
      </c>
      <c r="F1284">
        <v>149511</v>
      </c>
      <c r="G1284">
        <f t="shared" si="173"/>
        <v>134647.20000000001</v>
      </c>
      <c r="H1284">
        <f t="shared" si="174"/>
        <v>16746.257125101143</v>
      </c>
      <c r="I1284">
        <f t="shared" si="175"/>
        <v>151393.45712510115</v>
      </c>
      <c r="J1284">
        <f t="shared" si="176"/>
        <v>117900.94287489887</v>
      </c>
      <c r="K1284" s="18" t="str">
        <f t="shared" si="177"/>
        <v/>
      </c>
      <c r="L1284" s="18">
        <f t="shared" si="178"/>
        <v>150000</v>
      </c>
      <c r="M1284" s="18">
        <f t="shared" si="179"/>
        <v>121194</v>
      </c>
      <c r="N1284" s="18">
        <f t="shared" si="180"/>
        <v>139373</v>
      </c>
      <c r="O1284" s="18">
        <f t="shared" si="181"/>
        <v>149511</v>
      </c>
      <c r="P1284">
        <f t="shared" si="182"/>
        <v>140019.5</v>
      </c>
      <c r="Q1284">
        <f t="shared" si="183"/>
        <v>13472.396037824898</v>
      </c>
      <c r="R1284" s="105">
        <f t="shared" si="184"/>
        <v>9.6217998477532748E-2</v>
      </c>
      <c r="S1284">
        <f>+PROMEDIO!AI616</f>
        <v>140019.5</v>
      </c>
      <c r="T1284" t="b">
        <f t="shared" si="185"/>
        <v>1</v>
      </c>
    </row>
    <row r="1285" spans="1:20" x14ac:dyDescent="0.2">
      <c r="A1285">
        <v>614</v>
      </c>
      <c r="B1285">
        <v>113118</v>
      </c>
      <c r="C1285">
        <v>50000</v>
      </c>
      <c r="D1285">
        <v>121151</v>
      </c>
      <c r="E1285">
        <v>139324</v>
      </c>
      <c r="F1285">
        <v>149457</v>
      </c>
      <c r="G1285">
        <f t="shared" si="173"/>
        <v>114610</v>
      </c>
      <c r="H1285">
        <f t="shared" si="174"/>
        <v>38873.377940436309</v>
      </c>
      <c r="I1285">
        <f t="shared" si="175"/>
        <v>153483.3779404363</v>
      </c>
      <c r="J1285">
        <f t="shared" si="176"/>
        <v>75736.622059563699</v>
      </c>
      <c r="K1285" s="18">
        <f t="shared" si="177"/>
        <v>113118</v>
      </c>
      <c r="L1285" s="18" t="str">
        <f t="shared" si="178"/>
        <v/>
      </c>
      <c r="M1285" s="18">
        <f t="shared" si="179"/>
        <v>121151</v>
      </c>
      <c r="N1285" s="18">
        <f t="shared" si="180"/>
        <v>139324</v>
      </c>
      <c r="O1285" s="18">
        <f t="shared" si="181"/>
        <v>149457</v>
      </c>
      <c r="P1285">
        <f t="shared" si="182"/>
        <v>130762.5</v>
      </c>
      <c r="Q1285">
        <f t="shared" si="183"/>
        <v>16598.121630674559</v>
      </c>
      <c r="R1285" s="105">
        <f t="shared" si="184"/>
        <v>0.12693334580383947</v>
      </c>
      <c r="S1285">
        <f>+PROMEDIO!AI617</f>
        <v>130762.5</v>
      </c>
      <c r="T1285" t="b">
        <f t="shared" si="185"/>
        <v>1</v>
      </c>
    </row>
    <row r="1286" spans="1:20" x14ac:dyDescent="0.2">
      <c r="A1286">
        <v>615</v>
      </c>
      <c r="B1286">
        <v>101191</v>
      </c>
      <c r="C1286">
        <v>250000</v>
      </c>
      <c r="D1286">
        <v>108378</v>
      </c>
      <c r="E1286">
        <v>124634</v>
      </c>
      <c r="F1286">
        <v>133699</v>
      </c>
      <c r="G1286">
        <f t="shared" si="173"/>
        <v>143580.4</v>
      </c>
      <c r="H1286">
        <f t="shared" si="174"/>
        <v>60864.212804405834</v>
      </c>
      <c r="I1286">
        <f t="shared" si="175"/>
        <v>204444.61280440583</v>
      </c>
      <c r="J1286">
        <f t="shared" si="176"/>
        <v>82716.187195594161</v>
      </c>
      <c r="K1286" s="18">
        <f t="shared" si="177"/>
        <v>101191</v>
      </c>
      <c r="L1286" s="18" t="str">
        <f t="shared" si="178"/>
        <v/>
      </c>
      <c r="M1286" s="18">
        <f t="shared" si="179"/>
        <v>108378</v>
      </c>
      <c r="N1286" s="18">
        <f t="shared" si="180"/>
        <v>124634</v>
      </c>
      <c r="O1286" s="18">
        <f t="shared" si="181"/>
        <v>133699</v>
      </c>
      <c r="P1286">
        <f t="shared" si="182"/>
        <v>116975.5</v>
      </c>
      <c r="Q1286">
        <f t="shared" si="183"/>
        <v>14848.069694969332</v>
      </c>
      <c r="R1286" s="105">
        <f t="shared" si="184"/>
        <v>0.12693315860987414</v>
      </c>
      <c r="S1286">
        <f>+PROMEDIO!AI618</f>
        <v>116975.5</v>
      </c>
      <c r="T1286" t="b">
        <f t="shared" si="185"/>
        <v>1</v>
      </c>
    </row>
    <row r="1287" spans="1:20" x14ac:dyDescent="0.2">
      <c r="A1287">
        <v>616</v>
      </c>
      <c r="B1287">
        <v>207567</v>
      </c>
      <c r="C1287">
        <v>350000</v>
      </c>
      <c r="D1287">
        <v>222308</v>
      </c>
      <c r="E1287">
        <v>255654</v>
      </c>
      <c r="F1287">
        <v>274249</v>
      </c>
      <c r="G1287">
        <f t="shared" si="173"/>
        <v>261955.6</v>
      </c>
      <c r="H1287">
        <f t="shared" si="174"/>
        <v>55840.63532321246</v>
      </c>
      <c r="I1287">
        <f t="shared" si="175"/>
        <v>317796.23532321246</v>
      </c>
      <c r="J1287">
        <f t="shared" si="176"/>
        <v>206114.96467678755</v>
      </c>
      <c r="K1287" s="18">
        <f t="shared" si="177"/>
        <v>207567</v>
      </c>
      <c r="L1287" s="18" t="str">
        <f t="shared" si="178"/>
        <v/>
      </c>
      <c r="M1287" s="18">
        <f t="shared" si="179"/>
        <v>222308</v>
      </c>
      <c r="N1287" s="18">
        <f t="shared" si="180"/>
        <v>255654</v>
      </c>
      <c r="O1287" s="18">
        <f t="shared" si="181"/>
        <v>274249</v>
      </c>
      <c r="P1287">
        <f t="shared" si="182"/>
        <v>239944.5</v>
      </c>
      <c r="Q1287">
        <f t="shared" si="183"/>
        <v>30457.26924178638</v>
      </c>
      <c r="R1287" s="105">
        <f t="shared" si="184"/>
        <v>0.12693464214343891</v>
      </c>
      <c r="S1287">
        <f>+PROMEDIO!AI619</f>
        <v>239944.5</v>
      </c>
      <c r="T1287" t="b">
        <f t="shared" si="185"/>
        <v>1</v>
      </c>
    </row>
    <row r="1288" spans="1:20" x14ac:dyDescent="0.2">
      <c r="A1288">
        <v>617</v>
      </c>
      <c r="B1288">
        <v>82959</v>
      </c>
      <c r="C1288">
        <v>100000</v>
      </c>
      <c r="D1288">
        <v>88850</v>
      </c>
      <c r="E1288">
        <v>102178</v>
      </c>
      <c r="F1288">
        <v>109610</v>
      </c>
      <c r="G1288">
        <f t="shared" si="173"/>
        <v>96719.4</v>
      </c>
      <c r="H1288">
        <f t="shared" si="174"/>
        <v>10700.493951215523</v>
      </c>
      <c r="I1288">
        <f t="shared" si="175"/>
        <v>107419.89395121552</v>
      </c>
      <c r="J1288">
        <f t="shared" si="176"/>
        <v>86018.906048784469</v>
      </c>
      <c r="K1288" s="18" t="str">
        <f t="shared" si="177"/>
        <v/>
      </c>
      <c r="L1288" s="18">
        <f t="shared" si="178"/>
        <v>100000</v>
      </c>
      <c r="M1288" s="18">
        <f t="shared" si="179"/>
        <v>88850</v>
      </c>
      <c r="N1288" s="18">
        <f t="shared" si="180"/>
        <v>102178</v>
      </c>
      <c r="O1288" s="18" t="str">
        <f t="shared" si="181"/>
        <v/>
      </c>
      <c r="P1288">
        <f t="shared" si="182"/>
        <v>97009.333333333328</v>
      </c>
      <c r="Q1288">
        <f t="shared" si="183"/>
        <v>7149.6126701614639</v>
      </c>
      <c r="R1288" s="105">
        <f t="shared" si="184"/>
        <v>7.3700255681530269E-2</v>
      </c>
      <c r="S1288">
        <f>+PROMEDIO!AI620</f>
        <v>97009.333333333328</v>
      </c>
      <c r="T1288" t="b">
        <f t="shared" si="185"/>
        <v>1</v>
      </c>
    </row>
    <row r="1289" spans="1:20" x14ac:dyDescent="0.2">
      <c r="A1289">
        <v>618</v>
      </c>
      <c r="B1289">
        <v>80504</v>
      </c>
      <c r="C1289">
        <v>300000</v>
      </c>
      <c r="D1289">
        <v>86221</v>
      </c>
      <c r="E1289">
        <v>99155</v>
      </c>
      <c r="F1289">
        <v>106366</v>
      </c>
      <c r="G1289">
        <f t="shared" si="173"/>
        <v>134449.20000000001</v>
      </c>
      <c r="H1289">
        <f t="shared" si="174"/>
        <v>93109.422099484655</v>
      </c>
      <c r="I1289">
        <f t="shared" si="175"/>
        <v>227558.62209948467</v>
      </c>
      <c r="J1289">
        <f t="shared" si="176"/>
        <v>41339.777900515357</v>
      </c>
      <c r="K1289" s="18">
        <f t="shared" si="177"/>
        <v>80504</v>
      </c>
      <c r="L1289" s="18" t="str">
        <f t="shared" si="178"/>
        <v/>
      </c>
      <c r="M1289" s="18">
        <f t="shared" si="179"/>
        <v>86221</v>
      </c>
      <c r="N1289" s="18">
        <f t="shared" si="180"/>
        <v>99155</v>
      </c>
      <c r="O1289" s="18">
        <f t="shared" si="181"/>
        <v>106366</v>
      </c>
      <c r="P1289">
        <f t="shared" si="182"/>
        <v>93061.5</v>
      </c>
      <c r="Q1289">
        <f t="shared" si="183"/>
        <v>11812.757355221233</v>
      </c>
      <c r="R1289" s="105">
        <f t="shared" si="184"/>
        <v>0.12693495543507499</v>
      </c>
      <c r="S1289">
        <f>+PROMEDIO!AI621</f>
        <v>93061.5</v>
      </c>
      <c r="T1289" t="b">
        <f t="shared" si="185"/>
        <v>1</v>
      </c>
    </row>
    <row r="1290" spans="1:20" x14ac:dyDescent="0.2">
      <c r="A1290">
        <v>619</v>
      </c>
      <c r="B1290">
        <v>165442</v>
      </c>
      <c r="C1290">
        <v>400000</v>
      </c>
      <c r="D1290">
        <v>177191</v>
      </c>
      <c r="E1290">
        <v>203770</v>
      </c>
      <c r="F1290">
        <v>218591</v>
      </c>
      <c r="G1290">
        <f t="shared" si="173"/>
        <v>232998.8</v>
      </c>
      <c r="H1290">
        <f t="shared" si="174"/>
        <v>95694.487849091893</v>
      </c>
      <c r="I1290">
        <f t="shared" si="175"/>
        <v>328693.28784909187</v>
      </c>
      <c r="J1290">
        <f t="shared" si="176"/>
        <v>137304.31215090811</v>
      </c>
      <c r="K1290" s="18">
        <f t="shared" si="177"/>
        <v>165442</v>
      </c>
      <c r="L1290" s="18" t="str">
        <f t="shared" si="178"/>
        <v/>
      </c>
      <c r="M1290" s="18">
        <f t="shared" si="179"/>
        <v>177191</v>
      </c>
      <c r="N1290" s="18">
        <f t="shared" si="180"/>
        <v>203770</v>
      </c>
      <c r="O1290" s="18">
        <f t="shared" si="181"/>
        <v>218591</v>
      </c>
      <c r="P1290">
        <f t="shared" si="182"/>
        <v>191248.5</v>
      </c>
      <c r="Q1290">
        <f t="shared" si="183"/>
        <v>24276.113204822006</v>
      </c>
      <c r="R1290" s="105">
        <f t="shared" si="184"/>
        <v>0.12693492082197771</v>
      </c>
      <c r="S1290">
        <f>+PROMEDIO!AI622</f>
        <v>191248.5</v>
      </c>
      <c r="T1290" t="b">
        <f t="shared" si="185"/>
        <v>1</v>
      </c>
    </row>
    <row r="1291" spans="1:20" x14ac:dyDescent="0.2">
      <c r="A1291">
        <v>620</v>
      </c>
      <c r="B1291">
        <v>80619</v>
      </c>
      <c r="C1291">
        <v>150000</v>
      </c>
      <c r="D1291">
        <v>86345</v>
      </c>
      <c r="E1291">
        <v>99296</v>
      </c>
      <c r="F1291">
        <v>106518</v>
      </c>
      <c r="G1291">
        <f t="shared" si="173"/>
        <v>104555.6</v>
      </c>
      <c r="H1291">
        <f t="shared" si="174"/>
        <v>27392.03656722149</v>
      </c>
      <c r="I1291">
        <f t="shared" si="175"/>
        <v>131947.63656722149</v>
      </c>
      <c r="J1291">
        <f t="shared" si="176"/>
        <v>77163.563432778523</v>
      </c>
      <c r="K1291" s="18">
        <f t="shared" si="177"/>
        <v>80619</v>
      </c>
      <c r="L1291" s="18" t="str">
        <f t="shared" si="178"/>
        <v/>
      </c>
      <c r="M1291" s="18">
        <f t="shared" si="179"/>
        <v>86345</v>
      </c>
      <c r="N1291" s="18">
        <f t="shared" si="180"/>
        <v>99296</v>
      </c>
      <c r="O1291" s="18">
        <f t="shared" si="181"/>
        <v>106518</v>
      </c>
      <c r="P1291">
        <f t="shared" si="182"/>
        <v>93194.5</v>
      </c>
      <c r="Q1291">
        <f t="shared" si="183"/>
        <v>11829.381570197715</v>
      </c>
      <c r="R1291" s="105">
        <f t="shared" si="184"/>
        <v>0.12693218559247288</v>
      </c>
      <c r="S1291">
        <f>+PROMEDIO!AI623</f>
        <v>93194.5</v>
      </c>
      <c r="T1291" t="b">
        <f t="shared" si="185"/>
        <v>1</v>
      </c>
    </row>
    <row r="1292" spans="1:20" x14ac:dyDescent="0.2">
      <c r="A1292">
        <v>621</v>
      </c>
      <c r="B1292">
        <v>190875</v>
      </c>
      <c r="C1292">
        <v>650000</v>
      </c>
      <c r="D1292">
        <v>204430</v>
      </c>
      <c r="E1292">
        <v>235095</v>
      </c>
      <c r="F1292">
        <v>252194</v>
      </c>
      <c r="G1292">
        <f t="shared" si="173"/>
        <v>306518.8</v>
      </c>
      <c r="H1292">
        <f t="shared" si="174"/>
        <v>193537.78017405284</v>
      </c>
      <c r="I1292">
        <f t="shared" si="175"/>
        <v>500056.58017405285</v>
      </c>
      <c r="J1292">
        <f t="shared" si="176"/>
        <v>112981.01982594715</v>
      </c>
      <c r="K1292" s="18">
        <f t="shared" si="177"/>
        <v>190875</v>
      </c>
      <c r="L1292" s="18" t="str">
        <f t="shared" si="178"/>
        <v/>
      </c>
      <c r="M1292" s="18">
        <f t="shared" si="179"/>
        <v>204430</v>
      </c>
      <c r="N1292" s="18">
        <f t="shared" si="180"/>
        <v>235095</v>
      </c>
      <c r="O1292" s="18">
        <f t="shared" si="181"/>
        <v>252194</v>
      </c>
      <c r="P1292">
        <f t="shared" si="182"/>
        <v>220648.5</v>
      </c>
      <c r="Q1292">
        <f t="shared" si="183"/>
        <v>28007.861854605515</v>
      </c>
      <c r="R1292" s="105">
        <f t="shared" si="184"/>
        <v>0.12693429529140474</v>
      </c>
      <c r="S1292">
        <f>+PROMEDIO!AI624</f>
        <v>220648.5</v>
      </c>
      <c r="T1292" t="b">
        <f t="shared" si="185"/>
        <v>1</v>
      </c>
    </row>
    <row r="1293" spans="1:20" x14ac:dyDescent="0.2">
      <c r="A1293">
        <v>622</v>
      </c>
      <c r="B1293">
        <v>120965</v>
      </c>
      <c r="C1293">
        <v>250000</v>
      </c>
      <c r="D1293">
        <v>129555</v>
      </c>
      <c r="E1293">
        <v>148989</v>
      </c>
      <c r="F1293">
        <v>159825</v>
      </c>
      <c r="G1293">
        <f t="shared" si="173"/>
        <v>161866.79999999999</v>
      </c>
      <c r="H1293">
        <f t="shared" si="174"/>
        <v>51610.263719535484</v>
      </c>
      <c r="I1293">
        <f t="shared" si="175"/>
        <v>213477.06371953548</v>
      </c>
      <c r="J1293">
        <f t="shared" si="176"/>
        <v>110256.5362804645</v>
      </c>
      <c r="K1293" s="18">
        <f t="shared" si="177"/>
        <v>120965</v>
      </c>
      <c r="L1293" s="18" t="str">
        <f t="shared" si="178"/>
        <v/>
      </c>
      <c r="M1293" s="18">
        <f t="shared" si="179"/>
        <v>129555</v>
      </c>
      <c r="N1293" s="18">
        <f t="shared" si="180"/>
        <v>148989</v>
      </c>
      <c r="O1293" s="18">
        <f t="shared" si="181"/>
        <v>159825</v>
      </c>
      <c r="P1293">
        <f t="shared" si="182"/>
        <v>139833.5</v>
      </c>
      <c r="Q1293">
        <f t="shared" si="183"/>
        <v>17749.658278400741</v>
      </c>
      <c r="R1293" s="105">
        <f t="shared" si="184"/>
        <v>0.12693423448887955</v>
      </c>
      <c r="S1293">
        <f>+PROMEDIO!AI625</f>
        <v>139833.5</v>
      </c>
      <c r="T1293" t="b">
        <f t="shared" si="185"/>
        <v>1</v>
      </c>
    </row>
    <row r="1294" spans="1:20" x14ac:dyDescent="0.2">
      <c r="A1294">
        <v>623</v>
      </c>
      <c r="B1294">
        <v>15216</v>
      </c>
      <c r="C1294">
        <v>50000</v>
      </c>
      <c r="D1294">
        <v>16296</v>
      </c>
      <c r="E1294">
        <v>18741</v>
      </c>
      <c r="F1294">
        <v>20104</v>
      </c>
      <c r="G1294">
        <f t="shared" si="173"/>
        <v>24071.4</v>
      </c>
      <c r="H1294">
        <f t="shared" si="174"/>
        <v>14622.933009488896</v>
      </c>
      <c r="I1294">
        <f t="shared" si="175"/>
        <v>38694.333009488895</v>
      </c>
      <c r="J1294">
        <f t="shared" si="176"/>
        <v>9448.4669905111059</v>
      </c>
      <c r="K1294" s="18">
        <f t="shared" si="177"/>
        <v>15216</v>
      </c>
      <c r="L1294" s="18" t="str">
        <f t="shared" si="178"/>
        <v/>
      </c>
      <c r="M1294" s="18">
        <f t="shared" si="179"/>
        <v>16296</v>
      </c>
      <c r="N1294" s="18">
        <f t="shared" si="180"/>
        <v>18741</v>
      </c>
      <c r="O1294" s="18">
        <f t="shared" si="181"/>
        <v>20104</v>
      </c>
      <c r="P1294">
        <f t="shared" si="182"/>
        <v>17589.25</v>
      </c>
      <c r="Q1294">
        <f t="shared" si="183"/>
        <v>2232.7342542273141</v>
      </c>
      <c r="R1294" s="105">
        <f t="shared" si="184"/>
        <v>0.12693743361583434</v>
      </c>
      <c r="S1294">
        <f>+PROMEDIO!AI626</f>
        <v>17589.25</v>
      </c>
      <c r="T1294" t="b">
        <f t="shared" si="185"/>
        <v>1</v>
      </c>
    </row>
    <row r="1295" spans="1:20" x14ac:dyDescent="0.2">
      <c r="A1295">
        <v>624</v>
      </c>
      <c r="B1295">
        <v>365824</v>
      </c>
      <c r="C1295">
        <v>500000</v>
      </c>
      <c r="D1295">
        <v>391804</v>
      </c>
      <c r="E1295">
        <v>450575</v>
      </c>
      <c r="F1295">
        <v>483347</v>
      </c>
      <c r="G1295">
        <f t="shared" si="173"/>
        <v>438310</v>
      </c>
      <c r="H1295">
        <f t="shared" si="174"/>
        <v>57882.30715425915</v>
      </c>
      <c r="I1295">
        <f t="shared" si="175"/>
        <v>496192.30715425918</v>
      </c>
      <c r="J1295">
        <f t="shared" si="176"/>
        <v>380427.69284574082</v>
      </c>
      <c r="K1295" s="18" t="str">
        <f t="shared" si="177"/>
        <v/>
      </c>
      <c r="L1295" s="18" t="str">
        <f t="shared" si="178"/>
        <v/>
      </c>
      <c r="M1295" s="18">
        <f t="shared" si="179"/>
        <v>391804</v>
      </c>
      <c r="N1295" s="18">
        <f t="shared" si="180"/>
        <v>450575</v>
      </c>
      <c r="O1295" s="18">
        <f t="shared" si="181"/>
        <v>483347</v>
      </c>
      <c r="P1295">
        <f t="shared" si="182"/>
        <v>441908.66666666669</v>
      </c>
      <c r="Q1295">
        <f t="shared" si="183"/>
        <v>46382.746925266649</v>
      </c>
      <c r="R1295" s="105">
        <f t="shared" si="184"/>
        <v>0.10496003003320441</v>
      </c>
      <c r="S1295">
        <f>+PROMEDIO!AI627</f>
        <v>441908.66666666669</v>
      </c>
      <c r="T1295" t="b">
        <f t="shared" si="185"/>
        <v>1</v>
      </c>
    </row>
    <row r="1296" spans="1:20" x14ac:dyDescent="0.2">
      <c r="A1296">
        <v>625</v>
      </c>
      <c r="B1296">
        <v>618235</v>
      </c>
      <c r="C1296">
        <v>1500000</v>
      </c>
      <c r="D1296">
        <v>661512</v>
      </c>
      <c r="E1296">
        <v>760739</v>
      </c>
      <c r="F1296">
        <v>1216071</v>
      </c>
      <c r="G1296">
        <f t="shared" si="173"/>
        <v>951311.4</v>
      </c>
      <c r="H1296">
        <f t="shared" si="174"/>
        <v>388071.59316329769</v>
      </c>
      <c r="I1296">
        <f t="shared" si="175"/>
        <v>1339382.9931632977</v>
      </c>
      <c r="J1296">
        <f t="shared" si="176"/>
        <v>563239.8068367024</v>
      </c>
      <c r="K1296" s="18">
        <f t="shared" si="177"/>
        <v>618235</v>
      </c>
      <c r="L1296" s="18" t="str">
        <f t="shared" si="178"/>
        <v/>
      </c>
      <c r="M1296" s="18">
        <f t="shared" si="179"/>
        <v>661512</v>
      </c>
      <c r="N1296" s="18">
        <f t="shared" si="180"/>
        <v>760739</v>
      </c>
      <c r="O1296" s="18">
        <f t="shared" si="181"/>
        <v>1216071</v>
      </c>
      <c r="P1296">
        <f t="shared" si="182"/>
        <v>814139.25</v>
      </c>
      <c r="Q1296">
        <f t="shared" si="183"/>
        <v>274514.28072673501</v>
      </c>
      <c r="R1296" s="105">
        <f t="shared" si="184"/>
        <v>0.33718344954715673</v>
      </c>
      <c r="S1296">
        <f>+PROMEDIO!AI628</f>
        <v>814139.25</v>
      </c>
      <c r="T1296" t="b">
        <f t="shared" si="185"/>
        <v>1</v>
      </c>
    </row>
    <row r="1297" spans="1:20" x14ac:dyDescent="0.2">
      <c r="A1297">
        <v>626</v>
      </c>
      <c r="B1297">
        <v>424862</v>
      </c>
      <c r="C1297">
        <v>1800000</v>
      </c>
      <c r="D1297">
        <v>455035</v>
      </c>
      <c r="E1297">
        <v>523290</v>
      </c>
      <c r="G1297">
        <f t="shared" si="173"/>
        <v>800796.75</v>
      </c>
      <c r="H1297">
        <f t="shared" si="174"/>
        <v>667406.73633768235</v>
      </c>
      <c r="I1297">
        <f t="shared" si="175"/>
        <v>1468203.4863376822</v>
      </c>
      <c r="J1297">
        <f t="shared" si="176"/>
        <v>133390.01366231765</v>
      </c>
      <c r="K1297" s="18">
        <f t="shared" si="177"/>
        <v>424862</v>
      </c>
      <c r="L1297" s="18" t="str">
        <f t="shared" si="178"/>
        <v/>
      </c>
      <c r="M1297" s="18">
        <f t="shared" si="179"/>
        <v>455035</v>
      </c>
      <c r="N1297" s="18">
        <f t="shared" si="180"/>
        <v>523290</v>
      </c>
      <c r="O1297" s="18" t="str">
        <f t="shared" si="181"/>
        <v/>
      </c>
      <c r="P1297">
        <f t="shared" si="182"/>
        <v>467729</v>
      </c>
      <c r="Q1297">
        <f t="shared" si="183"/>
        <v>50426.887897231965</v>
      </c>
      <c r="R1297" s="105">
        <f t="shared" si="184"/>
        <v>0.10781219017258277</v>
      </c>
      <c r="S1297">
        <f>+PROMEDIO!AI629</f>
        <v>467729</v>
      </c>
      <c r="T1297" t="b">
        <f t="shared" si="185"/>
        <v>1</v>
      </c>
    </row>
    <row r="1298" spans="1:20" x14ac:dyDescent="0.2">
      <c r="A1298">
        <v>627</v>
      </c>
      <c r="B1298">
        <v>883193</v>
      </c>
      <c r="C1298">
        <v>3500000</v>
      </c>
      <c r="D1298">
        <v>945017</v>
      </c>
      <c r="E1298">
        <v>1086769</v>
      </c>
      <c r="G1298">
        <f t="shared" si="173"/>
        <v>1603744.75</v>
      </c>
      <c r="H1298">
        <f t="shared" si="174"/>
        <v>1267039.1959589294</v>
      </c>
      <c r="I1298">
        <f t="shared" si="175"/>
        <v>2870783.9459589291</v>
      </c>
      <c r="J1298">
        <f t="shared" si="176"/>
        <v>336705.55404107063</v>
      </c>
      <c r="K1298" s="18">
        <f t="shared" si="177"/>
        <v>883193</v>
      </c>
      <c r="L1298" s="18" t="str">
        <f t="shared" si="178"/>
        <v/>
      </c>
      <c r="M1298" s="18">
        <f t="shared" si="179"/>
        <v>945017</v>
      </c>
      <c r="N1298" s="18">
        <f t="shared" si="180"/>
        <v>1086769</v>
      </c>
      <c r="O1298" s="18" t="str">
        <f t="shared" si="181"/>
        <v/>
      </c>
      <c r="P1298">
        <f t="shared" si="182"/>
        <v>971659.66666666663</v>
      </c>
      <c r="Q1298">
        <f t="shared" si="183"/>
        <v>104370.3535939844</v>
      </c>
      <c r="R1298" s="105">
        <f t="shared" si="184"/>
        <v>0.10741451680507928</v>
      </c>
      <c r="S1298">
        <f>+PROMEDIO!AI630</f>
        <v>971659.66666666663</v>
      </c>
      <c r="T1298" t="b">
        <f t="shared" si="185"/>
        <v>1</v>
      </c>
    </row>
    <row r="1299" spans="1:20" x14ac:dyDescent="0.2">
      <c r="A1299">
        <v>628</v>
      </c>
      <c r="B1299">
        <v>153916</v>
      </c>
      <c r="C1299">
        <v>400000</v>
      </c>
      <c r="D1299">
        <v>164847</v>
      </c>
      <c r="E1299">
        <v>189574</v>
      </c>
      <c r="F1299">
        <v>203362</v>
      </c>
      <c r="G1299">
        <f t="shared" si="173"/>
        <v>222339.8</v>
      </c>
      <c r="H1299">
        <f t="shared" si="174"/>
        <v>101222.69960932675</v>
      </c>
      <c r="I1299">
        <f t="shared" si="175"/>
        <v>323562.49960932671</v>
      </c>
      <c r="J1299">
        <f t="shared" si="176"/>
        <v>121117.10039067324</v>
      </c>
      <c r="K1299" s="18">
        <f t="shared" si="177"/>
        <v>153916</v>
      </c>
      <c r="L1299" s="18" t="str">
        <f t="shared" si="178"/>
        <v/>
      </c>
      <c r="M1299" s="18">
        <f t="shared" si="179"/>
        <v>164847</v>
      </c>
      <c r="N1299" s="18">
        <f t="shared" si="180"/>
        <v>189574</v>
      </c>
      <c r="O1299" s="18">
        <f t="shared" si="181"/>
        <v>203362</v>
      </c>
      <c r="P1299">
        <f t="shared" si="182"/>
        <v>177924.75</v>
      </c>
      <c r="Q1299">
        <f t="shared" si="183"/>
        <v>22584.702305985793</v>
      </c>
      <c r="R1299" s="105">
        <f t="shared" si="184"/>
        <v>0.12693401174364888</v>
      </c>
      <c r="S1299">
        <f>+PROMEDIO!AI631</f>
        <v>177924.75</v>
      </c>
      <c r="T1299" t="b">
        <f t="shared" si="185"/>
        <v>1</v>
      </c>
    </row>
    <row r="1300" spans="1:20" x14ac:dyDescent="0.2">
      <c r="A1300">
        <v>629</v>
      </c>
      <c r="B1300">
        <v>353277</v>
      </c>
      <c r="C1300">
        <v>950000</v>
      </c>
      <c r="D1300">
        <v>378007</v>
      </c>
      <c r="E1300">
        <v>434708</v>
      </c>
      <c r="F1300">
        <v>466326</v>
      </c>
      <c r="G1300">
        <f t="shared" si="173"/>
        <v>516463.6</v>
      </c>
      <c r="H1300">
        <f t="shared" si="174"/>
        <v>246450.63587521942</v>
      </c>
      <c r="I1300">
        <f t="shared" si="175"/>
        <v>762914.23587521934</v>
      </c>
      <c r="J1300">
        <f t="shared" si="176"/>
        <v>270012.96412478056</v>
      </c>
      <c r="K1300" s="18">
        <f t="shared" si="177"/>
        <v>353277</v>
      </c>
      <c r="L1300" s="18" t="str">
        <f t="shared" si="178"/>
        <v/>
      </c>
      <c r="M1300" s="18">
        <f t="shared" si="179"/>
        <v>378007</v>
      </c>
      <c r="N1300" s="18">
        <f t="shared" si="180"/>
        <v>434708</v>
      </c>
      <c r="O1300" s="18">
        <f t="shared" si="181"/>
        <v>466326</v>
      </c>
      <c r="P1300">
        <f t="shared" si="182"/>
        <v>408079.5</v>
      </c>
      <c r="Q1300">
        <f t="shared" si="183"/>
        <v>51670.110757251787</v>
      </c>
      <c r="R1300" s="105">
        <f t="shared" si="184"/>
        <v>0.12661775648434137</v>
      </c>
      <c r="S1300">
        <f>+PROMEDIO!AI632</f>
        <v>408079.5</v>
      </c>
      <c r="T1300" t="b">
        <f t="shared" si="185"/>
        <v>1</v>
      </c>
    </row>
    <row r="1301" spans="1:20" x14ac:dyDescent="0.2">
      <c r="A1301">
        <v>630</v>
      </c>
      <c r="B1301">
        <v>127144</v>
      </c>
      <c r="C1301">
        <v>500000</v>
      </c>
      <c r="D1301">
        <v>136173</v>
      </c>
      <c r="E1301">
        <v>156599</v>
      </c>
      <c r="F1301">
        <v>167989</v>
      </c>
      <c r="G1301">
        <f t="shared" si="173"/>
        <v>217581</v>
      </c>
      <c r="H1301">
        <f t="shared" si="174"/>
        <v>158701.58772205148</v>
      </c>
      <c r="I1301">
        <f t="shared" si="175"/>
        <v>376282.58772205148</v>
      </c>
      <c r="J1301">
        <f t="shared" si="176"/>
        <v>58879.412277948519</v>
      </c>
      <c r="K1301" s="18">
        <f t="shared" si="177"/>
        <v>127144</v>
      </c>
      <c r="L1301" s="18" t="str">
        <f t="shared" si="178"/>
        <v/>
      </c>
      <c r="M1301" s="18">
        <f t="shared" si="179"/>
        <v>136173</v>
      </c>
      <c r="N1301" s="18">
        <f t="shared" si="180"/>
        <v>156599</v>
      </c>
      <c r="O1301" s="18">
        <f t="shared" si="181"/>
        <v>167989</v>
      </c>
      <c r="P1301">
        <f t="shared" si="182"/>
        <v>146976.25</v>
      </c>
      <c r="Q1301">
        <f t="shared" si="183"/>
        <v>18656.19942315869</v>
      </c>
      <c r="R1301" s="105">
        <f t="shared" si="184"/>
        <v>0.12693342919797376</v>
      </c>
      <c r="S1301">
        <f>+PROMEDIO!AI633</f>
        <v>146976.25</v>
      </c>
      <c r="T1301" t="b">
        <f t="shared" si="185"/>
        <v>1</v>
      </c>
    </row>
    <row r="1302" spans="1:20" x14ac:dyDescent="0.2">
      <c r="A1302">
        <v>631</v>
      </c>
      <c r="B1302">
        <v>1772122</v>
      </c>
      <c r="C1302">
        <v>4500000</v>
      </c>
      <c r="D1302">
        <v>1897975</v>
      </c>
      <c r="E1302">
        <v>2182671</v>
      </c>
      <c r="F1302">
        <v>2341427</v>
      </c>
      <c r="G1302">
        <f t="shared" si="173"/>
        <v>2538839</v>
      </c>
      <c r="H1302">
        <f t="shared" si="174"/>
        <v>1119211.9140799476</v>
      </c>
      <c r="I1302">
        <f t="shared" si="175"/>
        <v>3658050.9140799474</v>
      </c>
      <c r="J1302">
        <f t="shared" si="176"/>
        <v>1419627.0859200524</v>
      </c>
      <c r="K1302" s="18">
        <f t="shared" si="177"/>
        <v>1772122</v>
      </c>
      <c r="L1302" s="18" t="str">
        <f t="shared" si="178"/>
        <v/>
      </c>
      <c r="M1302" s="18">
        <f t="shared" si="179"/>
        <v>1897975</v>
      </c>
      <c r="N1302" s="18">
        <f t="shared" si="180"/>
        <v>2182671</v>
      </c>
      <c r="O1302" s="18">
        <f t="shared" si="181"/>
        <v>2341427</v>
      </c>
      <c r="P1302">
        <f t="shared" si="182"/>
        <v>2048548.75</v>
      </c>
      <c r="Q1302">
        <f t="shared" si="183"/>
        <v>260032.46564788147</v>
      </c>
      <c r="R1302" s="105">
        <f t="shared" si="184"/>
        <v>0.12693496586199449</v>
      </c>
      <c r="S1302">
        <f>+PROMEDIO!AI634</f>
        <v>2048548.75</v>
      </c>
      <c r="T1302" t="b">
        <f t="shared" si="185"/>
        <v>1</v>
      </c>
    </row>
    <row r="1303" spans="1:20" x14ac:dyDescent="0.2">
      <c r="A1303">
        <v>632</v>
      </c>
      <c r="B1303">
        <v>186130</v>
      </c>
      <c r="C1303">
        <v>300000</v>
      </c>
      <c r="D1303">
        <v>199349</v>
      </c>
      <c r="E1303">
        <v>229251</v>
      </c>
      <c r="F1303">
        <v>245926</v>
      </c>
      <c r="G1303">
        <f t="shared" si="173"/>
        <v>232131.20000000001</v>
      </c>
      <c r="H1303">
        <f t="shared" si="174"/>
        <v>44708.917205631325</v>
      </c>
      <c r="I1303">
        <f t="shared" si="175"/>
        <v>276840.11720563134</v>
      </c>
      <c r="J1303">
        <f t="shared" si="176"/>
        <v>187422.28279436869</v>
      </c>
      <c r="K1303" s="18" t="str">
        <f t="shared" si="177"/>
        <v/>
      </c>
      <c r="L1303" s="18" t="str">
        <f t="shared" si="178"/>
        <v/>
      </c>
      <c r="M1303" s="18">
        <f t="shared" si="179"/>
        <v>199349</v>
      </c>
      <c r="N1303" s="18">
        <f t="shared" si="180"/>
        <v>229251</v>
      </c>
      <c r="O1303" s="18">
        <f t="shared" si="181"/>
        <v>245926</v>
      </c>
      <c r="P1303">
        <f t="shared" si="182"/>
        <v>224842</v>
      </c>
      <c r="Q1303">
        <f t="shared" si="183"/>
        <v>23599.442641723555</v>
      </c>
      <c r="R1303" s="105">
        <f t="shared" si="184"/>
        <v>0.10496011706764552</v>
      </c>
      <c r="S1303">
        <f>+PROMEDIO!AI635</f>
        <v>224842</v>
      </c>
      <c r="T1303" t="b">
        <f t="shared" si="185"/>
        <v>1</v>
      </c>
    </row>
    <row r="1304" spans="1:20" x14ac:dyDescent="0.2">
      <c r="A1304">
        <v>633</v>
      </c>
      <c r="B1304">
        <v>428844</v>
      </c>
      <c r="C1304">
        <v>450000</v>
      </c>
      <c r="D1304">
        <v>459300</v>
      </c>
      <c r="E1304">
        <v>528195</v>
      </c>
      <c r="F1304">
        <v>566613</v>
      </c>
      <c r="G1304">
        <f t="shared" si="173"/>
        <v>486590.4</v>
      </c>
      <c r="H1304">
        <f t="shared" si="174"/>
        <v>58208.309692860756</v>
      </c>
      <c r="I1304">
        <f t="shared" si="175"/>
        <v>544798.70969286072</v>
      </c>
      <c r="J1304">
        <f t="shared" si="176"/>
        <v>428382.09030713927</v>
      </c>
      <c r="K1304" s="18">
        <f t="shared" si="177"/>
        <v>428844</v>
      </c>
      <c r="L1304" s="18">
        <f t="shared" si="178"/>
        <v>450000</v>
      </c>
      <c r="M1304" s="18">
        <f t="shared" si="179"/>
        <v>459300</v>
      </c>
      <c r="N1304" s="18">
        <f t="shared" si="180"/>
        <v>528195</v>
      </c>
      <c r="O1304" s="18" t="str">
        <f t="shared" si="181"/>
        <v/>
      </c>
      <c r="P1304">
        <f t="shared" si="182"/>
        <v>466584.75</v>
      </c>
      <c r="Q1304">
        <f t="shared" si="183"/>
        <v>43005.071913089509</v>
      </c>
      <c r="R1304" s="105">
        <f t="shared" si="184"/>
        <v>9.216990463809524E-2</v>
      </c>
      <c r="S1304">
        <f>+PROMEDIO!AI636</f>
        <v>466584.75</v>
      </c>
      <c r="T1304" t="b">
        <f t="shared" si="185"/>
        <v>1</v>
      </c>
    </row>
    <row r="1305" spans="1:20" x14ac:dyDescent="0.2">
      <c r="A1305">
        <v>634</v>
      </c>
      <c r="B1305">
        <v>317384</v>
      </c>
      <c r="C1305">
        <v>430000</v>
      </c>
      <c r="D1305">
        <v>339925</v>
      </c>
      <c r="E1305">
        <v>390913</v>
      </c>
      <c r="F1305">
        <v>419346</v>
      </c>
      <c r="G1305">
        <f t="shared" si="173"/>
        <v>379513.59999999998</v>
      </c>
      <c r="H1305">
        <f t="shared" si="174"/>
        <v>49225.977494611398</v>
      </c>
      <c r="I1305">
        <f t="shared" si="175"/>
        <v>428739.57749461138</v>
      </c>
      <c r="J1305">
        <f t="shared" si="176"/>
        <v>330287.62250538857</v>
      </c>
      <c r="K1305" s="18" t="str">
        <f t="shared" si="177"/>
        <v/>
      </c>
      <c r="L1305" s="18" t="str">
        <f t="shared" si="178"/>
        <v/>
      </c>
      <c r="M1305" s="18">
        <f t="shared" si="179"/>
        <v>339925</v>
      </c>
      <c r="N1305" s="18">
        <f t="shared" si="180"/>
        <v>390913</v>
      </c>
      <c r="O1305" s="18">
        <f t="shared" si="181"/>
        <v>419346</v>
      </c>
      <c r="P1305">
        <f t="shared" si="182"/>
        <v>383394.66666666669</v>
      </c>
      <c r="Q1305">
        <f t="shared" si="183"/>
        <v>40240.748158220587</v>
      </c>
      <c r="R1305" s="105">
        <f t="shared" si="184"/>
        <v>0.10495907130916597</v>
      </c>
      <c r="S1305">
        <f>+PROMEDIO!AI637</f>
        <v>383394.66666666669</v>
      </c>
      <c r="T1305" t="b">
        <f t="shared" si="185"/>
        <v>1</v>
      </c>
    </row>
    <row r="1306" spans="1:20" x14ac:dyDescent="0.2">
      <c r="A1306">
        <v>635</v>
      </c>
      <c r="B1306">
        <v>408479</v>
      </c>
      <c r="C1306">
        <v>750000</v>
      </c>
      <c r="D1306">
        <v>437488</v>
      </c>
      <c r="E1306">
        <v>503111</v>
      </c>
      <c r="F1306">
        <v>539705</v>
      </c>
      <c r="G1306">
        <f t="shared" si="173"/>
        <v>527756.6</v>
      </c>
      <c r="H1306">
        <f t="shared" si="174"/>
        <v>134645.70612648583</v>
      </c>
      <c r="I1306">
        <f t="shared" si="175"/>
        <v>662402.30612648581</v>
      </c>
      <c r="J1306">
        <f t="shared" si="176"/>
        <v>393110.89387351414</v>
      </c>
      <c r="K1306" s="18">
        <f t="shared" si="177"/>
        <v>408479</v>
      </c>
      <c r="L1306" s="18" t="str">
        <f t="shared" si="178"/>
        <v/>
      </c>
      <c r="M1306" s="18">
        <f t="shared" si="179"/>
        <v>437488</v>
      </c>
      <c r="N1306" s="18">
        <f t="shared" si="180"/>
        <v>503111</v>
      </c>
      <c r="O1306" s="18">
        <f t="shared" si="181"/>
        <v>539705</v>
      </c>
      <c r="P1306">
        <f t="shared" si="182"/>
        <v>472195.75</v>
      </c>
      <c r="Q1306">
        <f t="shared" si="183"/>
        <v>59938.033720251449</v>
      </c>
      <c r="R1306" s="105">
        <f t="shared" si="184"/>
        <v>0.12693471663023534</v>
      </c>
      <c r="S1306">
        <f>+PROMEDIO!AI638</f>
        <v>472195.75</v>
      </c>
      <c r="T1306" t="b">
        <f t="shared" si="185"/>
        <v>1</v>
      </c>
    </row>
    <row r="1307" spans="1:20" x14ac:dyDescent="0.2">
      <c r="A1307">
        <v>636</v>
      </c>
      <c r="B1307">
        <v>418249</v>
      </c>
      <c r="C1307">
        <v>950000</v>
      </c>
      <c r="D1307">
        <v>447952</v>
      </c>
      <c r="E1307">
        <v>515145</v>
      </c>
      <c r="F1307">
        <v>552614</v>
      </c>
      <c r="G1307">
        <f t="shared" si="173"/>
        <v>576792</v>
      </c>
      <c r="H1307">
        <f t="shared" si="174"/>
        <v>215293.26975430513</v>
      </c>
      <c r="I1307">
        <f t="shared" si="175"/>
        <v>792085.26975430513</v>
      </c>
      <c r="J1307">
        <f t="shared" si="176"/>
        <v>361498.73024569487</v>
      </c>
      <c r="K1307" s="18">
        <f t="shared" si="177"/>
        <v>418249</v>
      </c>
      <c r="L1307" s="18" t="str">
        <f t="shared" si="178"/>
        <v/>
      </c>
      <c r="M1307" s="18">
        <f t="shared" si="179"/>
        <v>447952</v>
      </c>
      <c r="N1307" s="18">
        <f t="shared" si="180"/>
        <v>515145</v>
      </c>
      <c r="O1307" s="18">
        <f t="shared" si="181"/>
        <v>552614</v>
      </c>
      <c r="P1307">
        <f t="shared" si="182"/>
        <v>483490</v>
      </c>
      <c r="Q1307">
        <f t="shared" si="183"/>
        <v>61371.828298223823</v>
      </c>
      <c r="R1307" s="105">
        <f t="shared" si="184"/>
        <v>0.12693505201394822</v>
      </c>
      <c r="S1307">
        <f>+PROMEDIO!AI639</f>
        <v>483490</v>
      </c>
      <c r="T1307" t="b">
        <f t="shared" si="185"/>
        <v>1</v>
      </c>
    </row>
    <row r="1308" spans="1:20" x14ac:dyDescent="0.2">
      <c r="A1308">
        <v>637</v>
      </c>
      <c r="B1308">
        <v>647260</v>
      </c>
      <c r="C1308">
        <v>1500000</v>
      </c>
      <c r="D1308">
        <v>693227</v>
      </c>
      <c r="E1308">
        <v>797211</v>
      </c>
      <c r="F1308">
        <v>855196</v>
      </c>
      <c r="G1308">
        <f t="shared" si="173"/>
        <v>898578.8</v>
      </c>
      <c r="H1308">
        <f t="shared" si="174"/>
        <v>346119.72604100441</v>
      </c>
      <c r="I1308">
        <f t="shared" si="175"/>
        <v>1244698.5260410043</v>
      </c>
      <c r="J1308">
        <f t="shared" si="176"/>
        <v>552459.07395899564</v>
      </c>
      <c r="K1308" s="18">
        <f t="shared" si="177"/>
        <v>647260</v>
      </c>
      <c r="L1308" s="18" t="str">
        <f t="shared" si="178"/>
        <v/>
      </c>
      <c r="M1308" s="18">
        <f t="shared" si="179"/>
        <v>693227</v>
      </c>
      <c r="N1308" s="18">
        <f t="shared" si="180"/>
        <v>797211</v>
      </c>
      <c r="O1308" s="18">
        <f t="shared" si="181"/>
        <v>855196</v>
      </c>
      <c r="P1308">
        <f t="shared" si="182"/>
        <v>748223.5</v>
      </c>
      <c r="Q1308">
        <f t="shared" si="183"/>
        <v>94975.671019828369</v>
      </c>
      <c r="R1308" s="105">
        <f t="shared" si="184"/>
        <v>0.12693489447982906</v>
      </c>
      <c r="S1308">
        <f>+PROMEDIO!AI640</f>
        <v>748223.5</v>
      </c>
      <c r="T1308" t="b">
        <f t="shared" si="185"/>
        <v>1</v>
      </c>
    </row>
    <row r="1309" spans="1:20" x14ac:dyDescent="0.2">
      <c r="A1309">
        <v>638</v>
      </c>
      <c r="B1309">
        <v>1199406</v>
      </c>
      <c r="C1309">
        <v>3500000</v>
      </c>
      <c r="D1309">
        <v>1284585</v>
      </c>
      <c r="E1309">
        <v>1477273</v>
      </c>
      <c r="G1309">
        <f t="shared" si="173"/>
        <v>1865316</v>
      </c>
      <c r="H1309">
        <f t="shared" si="174"/>
        <v>1095970.463739177</v>
      </c>
      <c r="I1309">
        <f t="shared" si="175"/>
        <v>2961286.4637391772</v>
      </c>
      <c r="J1309">
        <f t="shared" si="176"/>
        <v>769345.53626082302</v>
      </c>
      <c r="K1309" s="18">
        <f t="shared" si="177"/>
        <v>1199406</v>
      </c>
      <c r="L1309" s="18" t="str">
        <f t="shared" si="178"/>
        <v/>
      </c>
      <c r="M1309" s="18">
        <f t="shared" si="179"/>
        <v>1284585</v>
      </c>
      <c r="N1309" s="18">
        <f t="shared" si="180"/>
        <v>1477273</v>
      </c>
      <c r="O1309" s="18" t="str">
        <f t="shared" si="181"/>
        <v/>
      </c>
      <c r="P1309">
        <f t="shared" si="182"/>
        <v>1320421.3333333333</v>
      </c>
      <c r="Q1309">
        <f t="shared" si="183"/>
        <v>142357.64648354275</v>
      </c>
      <c r="R1309" s="105">
        <f t="shared" si="184"/>
        <v>0.10781228907001106</v>
      </c>
      <c r="S1309">
        <f>+PROMEDIO!AI641</f>
        <v>1320421.3333333333</v>
      </c>
      <c r="T1309" t="b">
        <f t="shared" si="185"/>
        <v>1</v>
      </c>
    </row>
    <row r="1310" spans="1:20" x14ac:dyDescent="0.2">
      <c r="A1310">
        <v>639</v>
      </c>
      <c r="B1310">
        <v>3002857</v>
      </c>
      <c r="C1310">
        <v>4500000</v>
      </c>
      <c r="D1310">
        <v>3213057</v>
      </c>
      <c r="E1310">
        <v>3695016</v>
      </c>
      <c r="F1310">
        <v>2963771</v>
      </c>
      <c r="G1310">
        <f t="shared" si="173"/>
        <v>3474940.2</v>
      </c>
      <c r="H1310">
        <f t="shared" si="174"/>
        <v>642635.25045604154</v>
      </c>
      <c r="I1310">
        <f t="shared" si="175"/>
        <v>4117575.4504560418</v>
      </c>
      <c r="J1310">
        <f t="shared" si="176"/>
        <v>2832304.9495439585</v>
      </c>
      <c r="K1310" s="18">
        <f t="shared" si="177"/>
        <v>3002857</v>
      </c>
      <c r="L1310" s="18" t="str">
        <f t="shared" si="178"/>
        <v/>
      </c>
      <c r="M1310" s="18">
        <f t="shared" si="179"/>
        <v>3213057</v>
      </c>
      <c r="N1310" s="18">
        <f t="shared" si="180"/>
        <v>3695016</v>
      </c>
      <c r="O1310" s="18">
        <f t="shared" si="181"/>
        <v>2963771</v>
      </c>
      <c r="P1310">
        <f t="shared" si="182"/>
        <v>3218675.25</v>
      </c>
      <c r="Q1310">
        <f t="shared" si="183"/>
        <v>335899.67179935839</v>
      </c>
      <c r="R1310" s="105">
        <f t="shared" si="184"/>
        <v>0.10435960316262363</v>
      </c>
      <c r="S1310">
        <f>+PROMEDIO!AI642</f>
        <v>3218675.25</v>
      </c>
      <c r="T1310" t="b">
        <f t="shared" si="185"/>
        <v>1</v>
      </c>
    </row>
    <row r="1311" spans="1:20" x14ac:dyDescent="0.2">
      <c r="A1311">
        <v>640</v>
      </c>
      <c r="B1311">
        <v>529916</v>
      </c>
      <c r="C1311">
        <v>150000</v>
      </c>
      <c r="D1311">
        <v>567010</v>
      </c>
      <c r="E1311">
        <v>652062</v>
      </c>
      <c r="F1311">
        <v>699489</v>
      </c>
      <c r="G1311">
        <f t="shared" si="173"/>
        <v>519695.4</v>
      </c>
      <c r="H1311">
        <f t="shared" si="174"/>
        <v>217292.70363682252</v>
      </c>
      <c r="I1311">
        <f t="shared" si="175"/>
        <v>736988.10363682255</v>
      </c>
      <c r="J1311">
        <f t="shared" si="176"/>
        <v>302402.6963631775</v>
      </c>
      <c r="K1311" s="18">
        <f t="shared" si="177"/>
        <v>529916</v>
      </c>
      <c r="L1311" s="18" t="str">
        <f t="shared" si="178"/>
        <v/>
      </c>
      <c r="M1311" s="18">
        <f t="shared" si="179"/>
        <v>567010</v>
      </c>
      <c r="N1311" s="18">
        <f t="shared" si="180"/>
        <v>652062</v>
      </c>
      <c r="O1311" s="18">
        <f t="shared" si="181"/>
        <v>699489</v>
      </c>
      <c r="P1311">
        <f t="shared" si="182"/>
        <v>612119.25</v>
      </c>
      <c r="Q1311">
        <f t="shared" si="183"/>
        <v>77505.086368035656</v>
      </c>
      <c r="R1311" s="105">
        <f t="shared" si="184"/>
        <v>0.12661762617012234</v>
      </c>
      <c r="S1311">
        <f>+PROMEDIO!AI643</f>
        <v>612119.25</v>
      </c>
      <c r="T1311" t="b">
        <f t="shared" si="185"/>
        <v>1</v>
      </c>
    </row>
    <row r="1312" spans="1:20" x14ac:dyDescent="0.2">
      <c r="A1312">
        <v>641</v>
      </c>
      <c r="B1312">
        <v>406269</v>
      </c>
      <c r="C1312">
        <v>170000</v>
      </c>
      <c r="D1312">
        <v>434708</v>
      </c>
      <c r="E1312">
        <v>499914</v>
      </c>
      <c r="F1312">
        <v>536275</v>
      </c>
      <c r="G1312">
        <f t="shared" si="173"/>
        <v>409433.2</v>
      </c>
      <c r="H1312">
        <f t="shared" si="174"/>
        <v>143398.6596300677</v>
      </c>
      <c r="I1312">
        <f t="shared" si="175"/>
        <v>552831.85963006772</v>
      </c>
      <c r="J1312">
        <f t="shared" si="176"/>
        <v>266034.54036993231</v>
      </c>
      <c r="K1312" s="18">
        <f t="shared" si="177"/>
        <v>406269</v>
      </c>
      <c r="L1312" s="18" t="str">
        <f t="shared" si="178"/>
        <v/>
      </c>
      <c r="M1312" s="18">
        <f t="shared" si="179"/>
        <v>434708</v>
      </c>
      <c r="N1312" s="18">
        <f t="shared" si="180"/>
        <v>499914</v>
      </c>
      <c r="O1312" s="18">
        <f t="shared" si="181"/>
        <v>536275</v>
      </c>
      <c r="P1312">
        <f t="shared" si="182"/>
        <v>469291.5</v>
      </c>
      <c r="Q1312">
        <f t="shared" si="183"/>
        <v>59420.481196862303</v>
      </c>
      <c r="R1312" s="105">
        <f t="shared" si="184"/>
        <v>0.12661742477087759</v>
      </c>
      <c r="S1312">
        <f>+PROMEDIO!AI644</f>
        <v>469291.5</v>
      </c>
      <c r="T1312" t="b">
        <f t="shared" si="185"/>
        <v>1</v>
      </c>
    </row>
    <row r="1313" spans="1:20" x14ac:dyDescent="0.2">
      <c r="A1313">
        <v>642</v>
      </c>
      <c r="B1313">
        <v>600571</v>
      </c>
      <c r="C1313">
        <v>200000</v>
      </c>
      <c r="D1313">
        <v>642611</v>
      </c>
      <c r="E1313">
        <v>739002</v>
      </c>
      <c r="F1313">
        <v>792753</v>
      </c>
      <c r="G1313">
        <f t="shared" si="173"/>
        <v>594987.4</v>
      </c>
      <c r="H1313">
        <f t="shared" si="174"/>
        <v>233541.0389959332</v>
      </c>
      <c r="I1313">
        <f t="shared" si="175"/>
        <v>828528.43899593316</v>
      </c>
      <c r="J1313">
        <f t="shared" si="176"/>
        <v>361446.36100406683</v>
      </c>
      <c r="K1313" s="18">
        <f t="shared" si="177"/>
        <v>600571</v>
      </c>
      <c r="L1313" s="18" t="str">
        <f t="shared" si="178"/>
        <v/>
      </c>
      <c r="M1313" s="18">
        <f t="shared" si="179"/>
        <v>642611</v>
      </c>
      <c r="N1313" s="18">
        <f t="shared" si="180"/>
        <v>739002</v>
      </c>
      <c r="O1313" s="18">
        <f t="shared" si="181"/>
        <v>792753</v>
      </c>
      <c r="P1313">
        <f t="shared" si="182"/>
        <v>693734.25</v>
      </c>
      <c r="Q1313">
        <f t="shared" si="183"/>
        <v>87838.601770045658</v>
      </c>
      <c r="R1313" s="105">
        <f t="shared" si="184"/>
        <v>0.12661707529943297</v>
      </c>
      <c r="S1313">
        <f>+PROMEDIO!AI645</f>
        <v>693734.25</v>
      </c>
      <c r="T1313" t="b">
        <f t="shared" si="185"/>
        <v>1</v>
      </c>
    </row>
    <row r="1314" spans="1:20" x14ac:dyDescent="0.2">
      <c r="A1314">
        <v>643</v>
      </c>
      <c r="B1314">
        <v>697723</v>
      </c>
      <c r="C1314">
        <v>250000</v>
      </c>
      <c r="D1314">
        <v>746563</v>
      </c>
      <c r="E1314">
        <v>858548</v>
      </c>
      <c r="F1314">
        <v>920994</v>
      </c>
      <c r="G1314">
        <f t="shared" si="173"/>
        <v>694765.6</v>
      </c>
      <c r="H1314">
        <f t="shared" si="174"/>
        <v>263871.23721675324</v>
      </c>
      <c r="I1314">
        <f t="shared" si="175"/>
        <v>958636.83721675328</v>
      </c>
      <c r="J1314">
        <f t="shared" si="176"/>
        <v>430894.36278324673</v>
      </c>
      <c r="K1314" s="18">
        <f t="shared" si="177"/>
        <v>697723</v>
      </c>
      <c r="L1314" s="18" t="str">
        <f t="shared" si="178"/>
        <v/>
      </c>
      <c r="M1314" s="18">
        <f t="shared" si="179"/>
        <v>746563</v>
      </c>
      <c r="N1314" s="18">
        <f t="shared" si="180"/>
        <v>858548</v>
      </c>
      <c r="O1314" s="18">
        <f t="shared" si="181"/>
        <v>920994</v>
      </c>
      <c r="P1314">
        <f t="shared" si="182"/>
        <v>805957</v>
      </c>
      <c r="Q1314">
        <f t="shared" si="183"/>
        <v>102048.30660362114</v>
      </c>
      <c r="R1314" s="105">
        <f t="shared" si="184"/>
        <v>0.12661755726871426</v>
      </c>
      <c r="S1314">
        <f>+PROMEDIO!AI646</f>
        <v>805957</v>
      </c>
      <c r="T1314" t="b">
        <f t="shared" si="185"/>
        <v>1</v>
      </c>
    </row>
    <row r="1315" spans="1:20" x14ac:dyDescent="0.2">
      <c r="A1315">
        <v>644</v>
      </c>
      <c r="B1315">
        <v>1059832</v>
      </c>
      <c r="C1315">
        <v>300000</v>
      </c>
      <c r="D1315">
        <v>1134020</v>
      </c>
      <c r="E1315">
        <v>1304123</v>
      </c>
      <c r="F1315">
        <v>1398978</v>
      </c>
      <c r="G1315">
        <f t="shared" si="173"/>
        <v>1039390.6</v>
      </c>
      <c r="H1315">
        <f t="shared" si="174"/>
        <v>434585.25498318515</v>
      </c>
      <c r="I1315">
        <f t="shared" si="175"/>
        <v>1473975.8549831852</v>
      </c>
      <c r="J1315">
        <f t="shared" si="176"/>
        <v>604805.34501681477</v>
      </c>
      <c r="K1315" s="18">
        <f t="shared" si="177"/>
        <v>1059832</v>
      </c>
      <c r="L1315" s="18" t="str">
        <f t="shared" si="178"/>
        <v/>
      </c>
      <c r="M1315" s="18">
        <f t="shared" si="179"/>
        <v>1134020</v>
      </c>
      <c r="N1315" s="18">
        <f t="shared" si="180"/>
        <v>1304123</v>
      </c>
      <c r="O1315" s="18">
        <f t="shared" si="181"/>
        <v>1398978</v>
      </c>
      <c r="P1315">
        <f t="shared" si="182"/>
        <v>1224238.25</v>
      </c>
      <c r="Q1315">
        <f t="shared" si="183"/>
        <v>155010.00095128271</v>
      </c>
      <c r="R1315" s="105">
        <f t="shared" si="184"/>
        <v>0.12661751170679622</v>
      </c>
      <c r="S1315">
        <f>+PROMEDIO!AI647</f>
        <v>1224238.25</v>
      </c>
      <c r="T1315" t="b">
        <f t="shared" si="185"/>
        <v>1</v>
      </c>
    </row>
    <row r="1316" spans="1:20" x14ac:dyDescent="0.2">
      <c r="A1316">
        <v>645</v>
      </c>
      <c r="B1316">
        <v>1589748</v>
      </c>
      <c r="C1316">
        <v>400000</v>
      </c>
      <c r="D1316">
        <v>1701030</v>
      </c>
      <c r="E1316">
        <v>1956185</v>
      </c>
      <c r="F1316">
        <v>2098467</v>
      </c>
      <c r="G1316">
        <f t="shared" si="173"/>
        <v>1549086</v>
      </c>
      <c r="H1316">
        <f t="shared" si="174"/>
        <v>673180.52774460136</v>
      </c>
      <c r="I1316">
        <f t="shared" si="175"/>
        <v>2222266.5277446015</v>
      </c>
      <c r="J1316">
        <f t="shared" si="176"/>
        <v>875905.47225539864</v>
      </c>
      <c r="K1316" s="18">
        <f t="shared" si="177"/>
        <v>1589748</v>
      </c>
      <c r="L1316" s="18" t="str">
        <f t="shared" si="178"/>
        <v/>
      </c>
      <c r="M1316" s="18">
        <f t="shared" si="179"/>
        <v>1701030</v>
      </c>
      <c r="N1316" s="18">
        <f t="shared" si="180"/>
        <v>1956185</v>
      </c>
      <c r="O1316" s="18">
        <f t="shared" si="181"/>
        <v>2098467</v>
      </c>
      <c r="P1316">
        <f t="shared" si="182"/>
        <v>1836357.5</v>
      </c>
      <c r="Q1316">
        <f t="shared" si="183"/>
        <v>232515.0873190813</v>
      </c>
      <c r="R1316" s="105">
        <f t="shared" si="184"/>
        <v>0.12661754986111434</v>
      </c>
      <c r="S1316">
        <f>+PROMEDIO!AI648</f>
        <v>1836357.5</v>
      </c>
      <c r="T1316" t="b">
        <f t="shared" si="185"/>
        <v>1</v>
      </c>
    </row>
    <row r="1317" spans="1:20" x14ac:dyDescent="0.2">
      <c r="A1317">
        <v>646</v>
      </c>
      <c r="B1317">
        <v>2472941</v>
      </c>
      <c r="C1317">
        <v>950000</v>
      </c>
      <c r="D1317">
        <v>2646047</v>
      </c>
      <c r="E1317">
        <v>3042954</v>
      </c>
      <c r="F1317">
        <v>3264282</v>
      </c>
      <c r="G1317">
        <f t="shared" ref="G1317:G1346" si="186">+AVERAGE(B1317:F1317)</f>
        <v>2475244.7999999998</v>
      </c>
      <c r="H1317">
        <f t="shared" ref="H1317:H1346" si="187">+STDEV(B1317:F1317)</f>
        <v>908353.43309952877</v>
      </c>
      <c r="I1317">
        <f t="shared" ref="I1317:I1346" si="188">+G1317+H1317</f>
        <v>3383598.2330995286</v>
      </c>
      <c r="J1317">
        <f t="shared" ref="J1317:J1346" si="189">+G1317-H1317</f>
        <v>1566891.366900471</v>
      </c>
      <c r="K1317" s="18">
        <f t="shared" ref="K1317:K1346" si="190">+IF(((IF(AND(B1317&lt;=$I1317,B1317&gt;=$J1317),B1317,""))&lt;=0),"",(IF(AND(B1317&lt;=$I1317,B1317&gt;=$J1317),B1317,"")))</f>
        <v>2472941</v>
      </c>
      <c r="L1317" s="18" t="str">
        <f t="shared" ref="L1317:L1346" si="191">+IF(((IF(AND(C1317&lt;=$I1317,C1317&gt;=$J1317),C1317,""))&lt;=0),"",(IF(AND(C1317&lt;=$I1317,C1317&gt;=$J1317),C1317,"")))</f>
        <v/>
      </c>
      <c r="M1317" s="18">
        <f t="shared" ref="M1317:M1346" si="192">+IF(((IF(AND(D1317&lt;=$I1317,D1317&gt;=$J1317),D1317,""))&lt;=0),"",(IF(AND(D1317&lt;=$I1317,D1317&gt;=$J1317),D1317,"")))</f>
        <v>2646047</v>
      </c>
      <c r="N1317" s="18">
        <f t="shared" ref="N1317:N1346" si="193">+IF(((IF(AND(E1317&lt;=$I1317,E1317&gt;=$J1317),E1317,""))&lt;=0),"",(IF(AND(E1317&lt;=$I1317,E1317&gt;=$J1317),E1317,"")))</f>
        <v>3042954</v>
      </c>
      <c r="O1317" s="18">
        <f t="shared" ref="O1317:O1346" si="194">+IF(((IF(AND(F1317&lt;=$I1317,F1317&gt;=$J1317),F1317,""))&lt;=0),"",(IF(AND(F1317&lt;=$I1317,F1317&gt;=$J1317),F1317,"")))</f>
        <v>3264282</v>
      </c>
      <c r="P1317">
        <f t="shared" ref="P1317:P1346" si="195">+AVERAGE(K1317:O1317)</f>
        <v>2856556</v>
      </c>
      <c r="Q1317">
        <f t="shared" ref="Q1317:Q1346" si="196">+STDEV(K1317:O1317)</f>
        <v>361690.11265907355</v>
      </c>
      <c r="R1317" s="105">
        <f t="shared" ref="R1317:R1346" si="197">+Q1317/P1317</f>
        <v>0.12661754667476274</v>
      </c>
      <c r="S1317">
        <f>+PROMEDIO!AI649</f>
        <v>2856556</v>
      </c>
      <c r="T1317" t="b">
        <f t="shared" ref="T1317:T1346" si="198">+P1317=S1317</f>
        <v>1</v>
      </c>
    </row>
    <row r="1318" spans="1:20" x14ac:dyDescent="0.2">
      <c r="A1318">
        <v>647</v>
      </c>
      <c r="B1318">
        <v>688891</v>
      </c>
      <c r="C1318">
        <v>150000</v>
      </c>
      <c r="D1318">
        <v>737113</v>
      </c>
      <c r="E1318">
        <v>847680</v>
      </c>
      <c r="F1318">
        <v>909336</v>
      </c>
      <c r="G1318">
        <f t="shared" si="186"/>
        <v>666604</v>
      </c>
      <c r="H1318">
        <f t="shared" si="187"/>
        <v>301684.96145234024</v>
      </c>
      <c r="I1318">
        <f t="shared" si="188"/>
        <v>968288.96145234024</v>
      </c>
      <c r="J1318">
        <f t="shared" si="189"/>
        <v>364919.03854765976</v>
      </c>
      <c r="K1318" s="18">
        <f t="shared" si="190"/>
        <v>688891</v>
      </c>
      <c r="L1318" s="18" t="str">
        <f t="shared" si="191"/>
        <v/>
      </c>
      <c r="M1318" s="18">
        <f t="shared" si="192"/>
        <v>737113</v>
      </c>
      <c r="N1318" s="18">
        <f t="shared" si="193"/>
        <v>847680</v>
      </c>
      <c r="O1318" s="18">
        <f t="shared" si="194"/>
        <v>909336</v>
      </c>
      <c r="P1318">
        <f t="shared" si="195"/>
        <v>795755</v>
      </c>
      <c r="Q1318">
        <f t="shared" si="196"/>
        <v>100756.55122786475</v>
      </c>
      <c r="R1318" s="105">
        <f t="shared" si="197"/>
        <v>0.1266175534277067</v>
      </c>
      <c r="S1318">
        <f>+PROMEDIO!AI650</f>
        <v>795755</v>
      </c>
      <c r="T1318" t="b">
        <f t="shared" si="198"/>
        <v>1</v>
      </c>
    </row>
    <row r="1319" spans="1:20" x14ac:dyDescent="0.2">
      <c r="A1319">
        <v>648</v>
      </c>
      <c r="B1319">
        <v>1236471</v>
      </c>
      <c r="C1319">
        <v>180000</v>
      </c>
      <c r="D1319">
        <v>1323024</v>
      </c>
      <c r="E1319">
        <v>1521477</v>
      </c>
      <c r="F1319">
        <v>1132141</v>
      </c>
      <c r="G1319">
        <f t="shared" si="186"/>
        <v>1078622.6000000001</v>
      </c>
      <c r="H1319">
        <f t="shared" si="187"/>
        <v>522291.81921441201</v>
      </c>
      <c r="I1319">
        <f t="shared" si="188"/>
        <v>1600914.4192144121</v>
      </c>
      <c r="J1319">
        <f t="shared" si="189"/>
        <v>556330.78078558808</v>
      </c>
      <c r="K1319" s="18">
        <f t="shared" si="190"/>
        <v>1236471</v>
      </c>
      <c r="L1319" s="18" t="str">
        <f t="shared" si="191"/>
        <v/>
      </c>
      <c r="M1319" s="18">
        <f t="shared" si="192"/>
        <v>1323024</v>
      </c>
      <c r="N1319" s="18">
        <f t="shared" si="193"/>
        <v>1521477</v>
      </c>
      <c r="O1319" s="18">
        <f t="shared" si="194"/>
        <v>1132141</v>
      </c>
      <c r="P1319">
        <f t="shared" si="195"/>
        <v>1303278.25</v>
      </c>
      <c r="Q1319">
        <f t="shared" si="196"/>
        <v>165077.51324226445</v>
      </c>
      <c r="R1319" s="105">
        <f t="shared" si="197"/>
        <v>0.12666329177385141</v>
      </c>
      <c r="S1319">
        <f>+PROMEDIO!AI651</f>
        <v>1303278.25</v>
      </c>
      <c r="T1319" t="b">
        <f t="shared" si="198"/>
        <v>1</v>
      </c>
    </row>
    <row r="1320" spans="1:20" x14ac:dyDescent="0.2">
      <c r="A1320">
        <v>649</v>
      </c>
      <c r="B1320">
        <v>2119664</v>
      </c>
      <c r="C1320">
        <v>200000</v>
      </c>
      <c r="D1320">
        <v>2268040</v>
      </c>
      <c r="E1320">
        <v>2608246</v>
      </c>
      <c r="G1320">
        <f t="shared" si="186"/>
        <v>1798987.5</v>
      </c>
      <c r="H1320">
        <f t="shared" si="187"/>
        <v>1085434.4768166954</v>
      </c>
      <c r="I1320">
        <f t="shared" si="188"/>
        <v>2884421.9768166952</v>
      </c>
      <c r="J1320">
        <f t="shared" si="189"/>
        <v>713553.02318330458</v>
      </c>
      <c r="K1320" s="18">
        <f t="shared" si="190"/>
        <v>2119664</v>
      </c>
      <c r="L1320" s="18" t="str">
        <f t="shared" si="191"/>
        <v/>
      </c>
      <c r="M1320" s="18">
        <f t="shared" si="192"/>
        <v>2268040</v>
      </c>
      <c r="N1320" s="18">
        <f t="shared" si="193"/>
        <v>2608246</v>
      </c>
      <c r="O1320" s="18" t="str">
        <f t="shared" si="194"/>
        <v/>
      </c>
      <c r="P1320">
        <f t="shared" si="195"/>
        <v>2331983.3333333335</v>
      </c>
      <c r="Q1320">
        <f t="shared" si="196"/>
        <v>250488.83226470064</v>
      </c>
      <c r="R1320" s="105">
        <f t="shared" si="197"/>
        <v>0.10741450364769643</v>
      </c>
      <c r="S1320">
        <f>+PROMEDIO!AI652</f>
        <v>2331983.3333333335</v>
      </c>
      <c r="T1320" t="b">
        <f t="shared" si="198"/>
        <v>1</v>
      </c>
    </row>
    <row r="1321" spans="1:20" x14ac:dyDescent="0.2">
      <c r="A1321">
        <v>650</v>
      </c>
      <c r="B1321">
        <v>2649580</v>
      </c>
      <c r="C1321">
        <v>250000</v>
      </c>
      <c r="D1321">
        <v>2835050</v>
      </c>
      <c r="E1321">
        <v>3260308</v>
      </c>
      <c r="F1321">
        <v>2697445</v>
      </c>
      <c r="G1321">
        <f t="shared" si="186"/>
        <v>2338476.6</v>
      </c>
      <c r="H1321">
        <f t="shared" si="187"/>
        <v>1192029.4058926567</v>
      </c>
      <c r="I1321">
        <f t="shared" si="188"/>
        <v>3530506.0058926567</v>
      </c>
      <c r="J1321">
        <f t="shared" si="189"/>
        <v>1146447.1941073434</v>
      </c>
      <c r="K1321" s="18">
        <f t="shared" si="190"/>
        <v>2649580</v>
      </c>
      <c r="L1321" s="18" t="str">
        <f t="shared" si="191"/>
        <v/>
      </c>
      <c r="M1321" s="18">
        <f t="shared" si="192"/>
        <v>2835050</v>
      </c>
      <c r="N1321" s="18">
        <f t="shared" si="193"/>
        <v>3260308</v>
      </c>
      <c r="O1321" s="18">
        <f t="shared" si="194"/>
        <v>2697445</v>
      </c>
      <c r="P1321">
        <f t="shared" si="195"/>
        <v>2860595.75</v>
      </c>
      <c r="Q1321">
        <f t="shared" si="196"/>
        <v>277829.85327759507</v>
      </c>
      <c r="R1321" s="105">
        <f t="shared" si="197"/>
        <v>9.7123074197951617E-2</v>
      </c>
      <c r="S1321">
        <f>+PROMEDIO!AI653</f>
        <v>2860595.75</v>
      </c>
      <c r="T1321" t="b">
        <f t="shared" si="198"/>
        <v>1</v>
      </c>
    </row>
    <row r="1322" spans="1:20" x14ac:dyDescent="0.2">
      <c r="A1322">
        <v>651</v>
      </c>
      <c r="B1322">
        <v>2826218</v>
      </c>
      <c r="C1322">
        <v>300000</v>
      </c>
      <c r="D1322">
        <v>3024053</v>
      </c>
      <c r="E1322">
        <v>3477661</v>
      </c>
      <c r="F1322">
        <v>2730607</v>
      </c>
      <c r="G1322">
        <f t="shared" si="186"/>
        <v>2471707.7999999998</v>
      </c>
      <c r="H1322">
        <f t="shared" si="187"/>
        <v>1247602.5114994359</v>
      </c>
      <c r="I1322">
        <f t="shared" si="188"/>
        <v>3719310.3114994355</v>
      </c>
      <c r="J1322">
        <f t="shared" si="189"/>
        <v>1224105.2885005639</v>
      </c>
      <c r="K1322" s="18">
        <f t="shared" si="190"/>
        <v>2826218</v>
      </c>
      <c r="L1322" s="18" t="str">
        <f t="shared" si="191"/>
        <v/>
      </c>
      <c r="M1322" s="18">
        <f t="shared" si="192"/>
        <v>3024053</v>
      </c>
      <c r="N1322" s="18">
        <f t="shared" si="193"/>
        <v>3477661</v>
      </c>
      <c r="O1322" s="18">
        <f t="shared" si="194"/>
        <v>2730607</v>
      </c>
      <c r="P1322">
        <f t="shared" si="195"/>
        <v>3014634.75</v>
      </c>
      <c r="Q1322">
        <f t="shared" si="196"/>
        <v>331991.28807482787</v>
      </c>
      <c r="R1322" s="105">
        <f t="shared" si="197"/>
        <v>0.1101265379080593</v>
      </c>
      <c r="S1322">
        <f>+PROMEDIO!AI654</f>
        <v>3014634.75</v>
      </c>
      <c r="T1322" t="b">
        <f t="shared" si="198"/>
        <v>1</v>
      </c>
    </row>
    <row r="1323" spans="1:20" x14ac:dyDescent="0.2">
      <c r="A1323">
        <v>652</v>
      </c>
      <c r="B1323">
        <v>397168</v>
      </c>
      <c r="C1323">
        <v>350000</v>
      </c>
      <c r="D1323">
        <v>425374</v>
      </c>
      <c r="E1323">
        <v>489181</v>
      </c>
      <c r="F1323">
        <v>524761</v>
      </c>
      <c r="G1323">
        <f t="shared" si="186"/>
        <v>437296.8</v>
      </c>
      <c r="H1323">
        <f t="shared" si="187"/>
        <v>70205.344402687842</v>
      </c>
      <c r="I1323">
        <f t="shared" si="188"/>
        <v>507502.14440268785</v>
      </c>
      <c r="J1323">
        <f t="shared" si="189"/>
        <v>367091.45559731213</v>
      </c>
      <c r="K1323" s="18">
        <f t="shared" si="190"/>
        <v>397168</v>
      </c>
      <c r="L1323" s="18" t="str">
        <f t="shared" si="191"/>
        <v/>
      </c>
      <c r="M1323" s="18">
        <f t="shared" si="192"/>
        <v>425374</v>
      </c>
      <c r="N1323" s="18">
        <f t="shared" si="193"/>
        <v>489181</v>
      </c>
      <c r="O1323" s="18" t="str">
        <f t="shared" si="194"/>
        <v/>
      </c>
      <c r="P1323">
        <f t="shared" si="195"/>
        <v>437241</v>
      </c>
      <c r="Q1323">
        <f t="shared" si="196"/>
        <v>47140.399966483099</v>
      </c>
      <c r="R1323" s="105">
        <f t="shared" si="197"/>
        <v>0.10781331111785743</v>
      </c>
      <c r="S1323">
        <f>+PROMEDIO!AI655</f>
        <v>437241</v>
      </c>
      <c r="T1323" t="b">
        <f t="shared" si="198"/>
        <v>1</v>
      </c>
    </row>
    <row r="1324" spans="1:20" x14ac:dyDescent="0.2">
      <c r="A1324">
        <v>653</v>
      </c>
      <c r="B1324">
        <v>239698</v>
      </c>
      <c r="C1324">
        <v>1000000</v>
      </c>
      <c r="D1324">
        <v>256721</v>
      </c>
      <c r="E1324">
        <v>295229</v>
      </c>
      <c r="F1324">
        <v>316702</v>
      </c>
      <c r="G1324">
        <f t="shared" si="186"/>
        <v>421670</v>
      </c>
      <c r="H1324">
        <f t="shared" si="187"/>
        <v>324728.03150867647</v>
      </c>
      <c r="I1324">
        <f t="shared" si="188"/>
        <v>746398.03150867647</v>
      </c>
      <c r="J1324">
        <f t="shared" si="189"/>
        <v>96941.968491323525</v>
      </c>
      <c r="K1324" s="18">
        <f t="shared" si="190"/>
        <v>239698</v>
      </c>
      <c r="L1324" s="18" t="str">
        <f t="shared" si="191"/>
        <v/>
      </c>
      <c r="M1324" s="18">
        <f t="shared" si="192"/>
        <v>256721</v>
      </c>
      <c r="N1324" s="18">
        <f t="shared" si="193"/>
        <v>295229</v>
      </c>
      <c r="O1324" s="18">
        <f t="shared" si="194"/>
        <v>316702</v>
      </c>
      <c r="P1324">
        <f t="shared" si="195"/>
        <v>277087.5</v>
      </c>
      <c r="Q1324">
        <f t="shared" si="196"/>
        <v>35171.919031143771</v>
      </c>
      <c r="R1324" s="105">
        <f t="shared" si="197"/>
        <v>0.12693434034788206</v>
      </c>
      <c r="S1324">
        <f>+PROMEDIO!AI656</f>
        <v>277087.5</v>
      </c>
      <c r="T1324" t="b">
        <f t="shared" si="198"/>
        <v>1</v>
      </c>
    </row>
    <row r="1325" spans="1:20" x14ac:dyDescent="0.2">
      <c r="A1325">
        <v>654</v>
      </c>
      <c r="B1325">
        <v>325339</v>
      </c>
      <c r="C1325">
        <v>1500000</v>
      </c>
      <c r="D1325">
        <v>348444</v>
      </c>
      <c r="E1325">
        <v>400711</v>
      </c>
      <c r="F1325">
        <v>429856</v>
      </c>
      <c r="G1325">
        <f t="shared" si="186"/>
        <v>600870</v>
      </c>
      <c r="H1325">
        <f t="shared" si="187"/>
        <v>504326.37939483195</v>
      </c>
      <c r="I1325">
        <f t="shared" si="188"/>
        <v>1105196.3793948321</v>
      </c>
      <c r="J1325">
        <f t="shared" si="189"/>
        <v>96543.620605168049</v>
      </c>
      <c r="K1325" s="18">
        <f t="shared" si="190"/>
        <v>325339</v>
      </c>
      <c r="L1325" s="18" t="str">
        <f t="shared" si="191"/>
        <v/>
      </c>
      <c r="M1325" s="18">
        <f t="shared" si="192"/>
        <v>348444</v>
      </c>
      <c r="N1325" s="18">
        <f t="shared" si="193"/>
        <v>400711</v>
      </c>
      <c r="O1325" s="18">
        <f t="shared" si="194"/>
        <v>429856</v>
      </c>
      <c r="P1325">
        <f t="shared" si="195"/>
        <v>376087.5</v>
      </c>
      <c r="Q1325">
        <f t="shared" si="196"/>
        <v>47738.669472451787</v>
      </c>
      <c r="R1325" s="105">
        <f t="shared" si="197"/>
        <v>0.12693500707269395</v>
      </c>
      <c r="S1325">
        <f>+PROMEDIO!AI657</f>
        <v>376087.5</v>
      </c>
      <c r="T1325" t="b">
        <f t="shared" si="198"/>
        <v>1</v>
      </c>
    </row>
    <row r="1326" spans="1:20" x14ac:dyDescent="0.2">
      <c r="A1326">
        <v>655</v>
      </c>
      <c r="B1326">
        <v>505559</v>
      </c>
      <c r="C1326">
        <v>1500000</v>
      </c>
      <c r="D1326">
        <v>541463</v>
      </c>
      <c r="E1326">
        <v>622683</v>
      </c>
      <c r="F1326">
        <v>667973</v>
      </c>
      <c r="G1326">
        <f t="shared" si="186"/>
        <v>767535.6</v>
      </c>
      <c r="H1326">
        <f t="shared" si="187"/>
        <v>414469.43305001402</v>
      </c>
      <c r="I1326">
        <f t="shared" si="188"/>
        <v>1182005.0330500139</v>
      </c>
      <c r="J1326">
        <f t="shared" si="189"/>
        <v>353066.16694998596</v>
      </c>
      <c r="K1326" s="18">
        <f t="shared" si="190"/>
        <v>505559</v>
      </c>
      <c r="L1326" s="18" t="str">
        <f t="shared" si="191"/>
        <v/>
      </c>
      <c r="M1326" s="18">
        <f t="shared" si="192"/>
        <v>541463</v>
      </c>
      <c r="N1326" s="18">
        <f t="shared" si="193"/>
        <v>622683</v>
      </c>
      <c r="O1326" s="18">
        <f t="shared" si="194"/>
        <v>667973</v>
      </c>
      <c r="P1326">
        <f t="shared" si="195"/>
        <v>584419.5</v>
      </c>
      <c r="Q1326">
        <f t="shared" si="196"/>
        <v>74183.381218437324</v>
      </c>
      <c r="R1326" s="105">
        <f t="shared" si="197"/>
        <v>0.12693515739710487</v>
      </c>
      <c r="S1326">
        <f>+PROMEDIO!AI658</f>
        <v>584419.5</v>
      </c>
      <c r="T1326" t="b">
        <f t="shared" si="198"/>
        <v>1</v>
      </c>
    </row>
    <row r="1327" spans="1:20" x14ac:dyDescent="0.2">
      <c r="A1327">
        <v>656</v>
      </c>
      <c r="B1327">
        <v>534534</v>
      </c>
      <c r="C1327">
        <v>700000</v>
      </c>
      <c r="D1327">
        <v>572496</v>
      </c>
      <c r="E1327">
        <v>658370</v>
      </c>
      <c r="F1327">
        <v>706257</v>
      </c>
      <c r="G1327">
        <f t="shared" si="186"/>
        <v>634331.4</v>
      </c>
      <c r="H1327">
        <f t="shared" si="187"/>
        <v>77211.801221056798</v>
      </c>
      <c r="I1327">
        <f t="shared" si="188"/>
        <v>711543.20122105686</v>
      </c>
      <c r="J1327">
        <f t="shared" si="189"/>
        <v>557119.59877894318</v>
      </c>
      <c r="K1327" s="18" t="str">
        <f t="shared" si="190"/>
        <v/>
      </c>
      <c r="L1327" s="18">
        <f t="shared" si="191"/>
        <v>700000</v>
      </c>
      <c r="M1327" s="18">
        <f t="shared" si="192"/>
        <v>572496</v>
      </c>
      <c r="N1327" s="18">
        <f t="shared" si="193"/>
        <v>658370</v>
      </c>
      <c r="O1327" s="18">
        <f t="shared" si="194"/>
        <v>706257</v>
      </c>
      <c r="P1327">
        <f t="shared" si="195"/>
        <v>659280.75</v>
      </c>
      <c r="Q1327">
        <f t="shared" si="196"/>
        <v>61636.698166892966</v>
      </c>
      <c r="R1327" s="105">
        <f t="shared" si="197"/>
        <v>9.3490820362786206E-2</v>
      </c>
      <c r="S1327">
        <f>+PROMEDIO!AI659</f>
        <v>659280.75</v>
      </c>
      <c r="T1327" t="b">
        <f t="shared" si="198"/>
        <v>1</v>
      </c>
    </row>
    <row r="1328" spans="1:20" x14ac:dyDescent="0.2">
      <c r="A1328">
        <v>657</v>
      </c>
      <c r="B1328">
        <v>1985600</v>
      </c>
      <c r="C1328">
        <v>800000</v>
      </c>
      <c r="D1328">
        <v>2126613</v>
      </c>
      <c r="E1328">
        <v>2445605</v>
      </c>
      <c r="F1328">
        <v>2623486</v>
      </c>
      <c r="G1328">
        <f t="shared" si="186"/>
        <v>1996260.8</v>
      </c>
      <c r="H1328">
        <f t="shared" si="187"/>
        <v>714749.41621291323</v>
      </c>
      <c r="I1328">
        <f t="shared" si="188"/>
        <v>2711010.2162129134</v>
      </c>
      <c r="J1328">
        <f t="shared" si="189"/>
        <v>1281511.3837870867</v>
      </c>
      <c r="K1328" s="18">
        <f t="shared" si="190"/>
        <v>1985600</v>
      </c>
      <c r="L1328" s="18" t="str">
        <f t="shared" si="191"/>
        <v/>
      </c>
      <c r="M1328" s="18">
        <f t="shared" si="192"/>
        <v>2126613</v>
      </c>
      <c r="N1328" s="18">
        <f t="shared" si="193"/>
        <v>2445605</v>
      </c>
      <c r="O1328" s="18">
        <f t="shared" si="194"/>
        <v>2623486</v>
      </c>
      <c r="P1328">
        <f t="shared" si="195"/>
        <v>2295326</v>
      </c>
      <c r="Q1328">
        <f t="shared" si="196"/>
        <v>291357.18908011634</v>
      </c>
      <c r="R1328" s="105">
        <f t="shared" si="197"/>
        <v>0.12693499271132569</v>
      </c>
      <c r="S1328">
        <f>+PROMEDIO!AI660</f>
        <v>2295326</v>
      </c>
      <c r="T1328" t="b">
        <f t="shared" si="198"/>
        <v>1</v>
      </c>
    </row>
    <row r="1329" spans="1:20" x14ac:dyDescent="0.2">
      <c r="A1329">
        <v>658</v>
      </c>
      <c r="B1329">
        <v>2240290</v>
      </c>
      <c r="C1329">
        <v>900000</v>
      </c>
      <c r="D1329">
        <v>2399391</v>
      </c>
      <c r="E1329">
        <v>2759300</v>
      </c>
      <c r="F1329">
        <v>2959997</v>
      </c>
      <c r="G1329">
        <f t="shared" si="186"/>
        <v>2251795.6</v>
      </c>
      <c r="H1329">
        <f t="shared" si="187"/>
        <v>807523.69378446089</v>
      </c>
      <c r="I1329">
        <f t="shared" si="188"/>
        <v>3059319.293784461</v>
      </c>
      <c r="J1329">
        <f t="shared" si="189"/>
        <v>1444271.9062155392</v>
      </c>
      <c r="K1329" s="18">
        <f t="shared" si="190"/>
        <v>2240290</v>
      </c>
      <c r="L1329" s="18" t="str">
        <f t="shared" si="191"/>
        <v/>
      </c>
      <c r="M1329" s="18">
        <f t="shared" si="192"/>
        <v>2399391</v>
      </c>
      <c r="N1329" s="18">
        <f t="shared" si="193"/>
        <v>2759300</v>
      </c>
      <c r="O1329" s="18">
        <f t="shared" si="194"/>
        <v>2959997</v>
      </c>
      <c r="P1329">
        <f t="shared" si="195"/>
        <v>2589744.5</v>
      </c>
      <c r="Q1329">
        <f t="shared" si="196"/>
        <v>328729.31309767108</v>
      </c>
      <c r="R1329" s="105">
        <f t="shared" si="197"/>
        <v>0.1269350366793601</v>
      </c>
      <c r="S1329">
        <f>+PROMEDIO!AI661</f>
        <v>2589744.5</v>
      </c>
      <c r="T1329" t="b">
        <f t="shared" si="198"/>
        <v>1</v>
      </c>
    </row>
    <row r="1330" spans="1:20" x14ac:dyDescent="0.2">
      <c r="A1330">
        <v>659</v>
      </c>
      <c r="B1330">
        <v>2654888</v>
      </c>
      <c r="C1330">
        <v>900000</v>
      </c>
      <c r="D1330">
        <v>2843433</v>
      </c>
      <c r="E1330">
        <v>3269948</v>
      </c>
      <c r="F1330">
        <v>3507787</v>
      </c>
      <c r="G1330">
        <f t="shared" si="186"/>
        <v>2635211.2000000002</v>
      </c>
      <c r="H1330">
        <f t="shared" si="187"/>
        <v>1027007.8791176337</v>
      </c>
      <c r="I1330">
        <f t="shared" si="188"/>
        <v>3662219.0791176339</v>
      </c>
      <c r="J1330">
        <f t="shared" si="189"/>
        <v>1608203.3208823665</v>
      </c>
      <c r="K1330" s="18">
        <f t="shared" si="190"/>
        <v>2654888</v>
      </c>
      <c r="L1330" s="18" t="str">
        <f t="shared" si="191"/>
        <v/>
      </c>
      <c r="M1330" s="18">
        <f t="shared" si="192"/>
        <v>2843433</v>
      </c>
      <c r="N1330" s="18">
        <f t="shared" si="193"/>
        <v>3269948</v>
      </c>
      <c r="O1330" s="18">
        <f t="shared" si="194"/>
        <v>3507787</v>
      </c>
      <c r="P1330">
        <f t="shared" si="195"/>
        <v>3069014</v>
      </c>
      <c r="Q1330">
        <f t="shared" si="196"/>
        <v>389565.29162730434</v>
      </c>
      <c r="R1330" s="105">
        <f t="shared" si="197"/>
        <v>0.12693499984923637</v>
      </c>
      <c r="S1330">
        <f>+PROMEDIO!AI662</f>
        <v>3069014</v>
      </c>
      <c r="T1330" t="b">
        <f t="shared" si="198"/>
        <v>1</v>
      </c>
    </row>
    <row r="1331" spans="1:20" x14ac:dyDescent="0.2">
      <c r="A1331">
        <v>660</v>
      </c>
      <c r="B1331">
        <v>696750</v>
      </c>
      <c r="C1331">
        <v>700000</v>
      </c>
      <c r="D1331">
        <v>746232</v>
      </c>
      <c r="E1331">
        <v>858167</v>
      </c>
      <c r="F1331">
        <v>920586</v>
      </c>
      <c r="G1331">
        <f t="shared" si="186"/>
        <v>784347</v>
      </c>
      <c r="H1331">
        <f t="shared" si="187"/>
        <v>100313.08683815885</v>
      </c>
      <c r="I1331">
        <f t="shared" si="188"/>
        <v>884660.0868381589</v>
      </c>
      <c r="J1331">
        <f t="shared" si="189"/>
        <v>684033.9131618411</v>
      </c>
      <c r="K1331" s="18">
        <f t="shared" si="190"/>
        <v>696750</v>
      </c>
      <c r="L1331" s="18">
        <f t="shared" si="191"/>
        <v>700000</v>
      </c>
      <c r="M1331" s="18">
        <f t="shared" si="192"/>
        <v>746232</v>
      </c>
      <c r="N1331" s="18">
        <f t="shared" si="193"/>
        <v>858167</v>
      </c>
      <c r="O1331" s="18" t="str">
        <f t="shared" si="194"/>
        <v/>
      </c>
      <c r="P1331">
        <f t="shared" si="195"/>
        <v>750287.25</v>
      </c>
      <c r="Q1331">
        <f t="shared" si="196"/>
        <v>75386.847134740063</v>
      </c>
      <c r="R1331" s="105">
        <f t="shared" si="197"/>
        <v>0.10047731336863323</v>
      </c>
      <c r="S1331">
        <f>+PROMEDIO!AI663</f>
        <v>750287.25</v>
      </c>
      <c r="T1331" t="b">
        <f t="shared" si="198"/>
        <v>1</v>
      </c>
    </row>
    <row r="1332" spans="1:20" x14ac:dyDescent="0.2">
      <c r="A1332">
        <v>661</v>
      </c>
      <c r="B1332">
        <v>3468187</v>
      </c>
      <c r="C1332">
        <v>900000</v>
      </c>
      <c r="D1332">
        <v>3714491</v>
      </c>
      <c r="E1332">
        <v>4271664</v>
      </c>
      <c r="F1332">
        <v>4582362</v>
      </c>
      <c r="G1332">
        <f t="shared" si="186"/>
        <v>3387340.7999999998</v>
      </c>
      <c r="H1332">
        <f t="shared" si="187"/>
        <v>1458640.7034690548</v>
      </c>
      <c r="I1332">
        <f t="shared" si="188"/>
        <v>4845981.5034690546</v>
      </c>
      <c r="J1332">
        <f t="shared" si="189"/>
        <v>1928700.096530945</v>
      </c>
      <c r="K1332" s="18">
        <f t="shared" si="190"/>
        <v>3468187</v>
      </c>
      <c r="L1332" s="18" t="str">
        <f t="shared" si="191"/>
        <v/>
      </c>
      <c r="M1332" s="18">
        <f t="shared" si="192"/>
        <v>3714491</v>
      </c>
      <c r="N1332" s="18">
        <f t="shared" si="193"/>
        <v>4271664</v>
      </c>
      <c r="O1332" s="18">
        <f t="shared" si="194"/>
        <v>4582362</v>
      </c>
      <c r="P1332">
        <f t="shared" si="195"/>
        <v>4009176</v>
      </c>
      <c r="Q1332">
        <f t="shared" si="196"/>
        <v>508904.21105416946</v>
      </c>
      <c r="R1332" s="105">
        <f t="shared" si="197"/>
        <v>0.12693486418510175</v>
      </c>
      <c r="S1332">
        <f>+PROMEDIO!AI664</f>
        <v>4009176</v>
      </c>
      <c r="T1332" t="b">
        <f t="shared" si="198"/>
        <v>1</v>
      </c>
    </row>
    <row r="1333" spans="1:20" x14ac:dyDescent="0.2">
      <c r="A1333">
        <v>662</v>
      </c>
      <c r="B1333">
        <v>3941956</v>
      </c>
      <c r="C1333">
        <v>950000</v>
      </c>
      <c r="D1333">
        <v>4221906</v>
      </c>
      <c r="E1333">
        <v>4855192</v>
      </c>
      <c r="F1333">
        <v>5208333</v>
      </c>
      <c r="G1333">
        <f t="shared" si="186"/>
        <v>3835477.4</v>
      </c>
      <c r="H1333">
        <f t="shared" si="187"/>
        <v>1689023.0123484998</v>
      </c>
      <c r="I1333">
        <f t="shared" si="188"/>
        <v>5524500.4123484995</v>
      </c>
      <c r="J1333">
        <f t="shared" si="189"/>
        <v>2146454.3876515003</v>
      </c>
      <c r="K1333" s="18">
        <f t="shared" si="190"/>
        <v>3941956</v>
      </c>
      <c r="L1333" s="18" t="str">
        <f t="shared" si="191"/>
        <v/>
      </c>
      <c r="M1333" s="18">
        <f t="shared" si="192"/>
        <v>4221906</v>
      </c>
      <c r="N1333" s="18">
        <f t="shared" si="193"/>
        <v>4855192</v>
      </c>
      <c r="O1333" s="18">
        <f t="shared" si="194"/>
        <v>5208333</v>
      </c>
      <c r="P1333">
        <f t="shared" si="195"/>
        <v>4556846.75</v>
      </c>
      <c r="Q1333">
        <f t="shared" si="196"/>
        <v>578423.19068963977</v>
      </c>
      <c r="R1333" s="105">
        <f t="shared" si="197"/>
        <v>0.12693496674858329</v>
      </c>
      <c r="S1333">
        <f>+PROMEDIO!AI665</f>
        <v>4556846.75</v>
      </c>
      <c r="T1333" t="b">
        <f t="shared" si="198"/>
        <v>1</v>
      </c>
    </row>
    <row r="1334" spans="1:20" x14ac:dyDescent="0.2">
      <c r="A1334">
        <v>663</v>
      </c>
      <c r="B1334">
        <v>780869</v>
      </c>
      <c r="C1334">
        <v>700000</v>
      </c>
      <c r="D1334">
        <v>836325</v>
      </c>
      <c r="E1334">
        <v>961773</v>
      </c>
      <c r="F1334">
        <v>1031728</v>
      </c>
      <c r="G1334">
        <f t="shared" si="186"/>
        <v>862139</v>
      </c>
      <c r="H1334">
        <f t="shared" si="187"/>
        <v>134394.56247743062</v>
      </c>
      <c r="I1334">
        <f t="shared" si="188"/>
        <v>996533.56247743056</v>
      </c>
      <c r="J1334">
        <f t="shared" si="189"/>
        <v>727744.43752256944</v>
      </c>
      <c r="K1334" s="18">
        <f t="shared" si="190"/>
        <v>780869</v>
      </c>
      <c r="L1334" s="18" t="str">
        <f t="shared" si="191"/>
        <v/>
      </c>
      <c r="M1334" s="18">
        <f t="shared" si="192"/>
        <v>836325</v>
      </c>
      <c r="N1334" s="18">
        <f t="shared" si="193"/>
        <v>961773</v>
      </c>
      <c r="O1334" s="18" t="str">
        <f t="shared" si="194"/>
        <v/>
      </c>
      <c r="P1334">
        <f t="shared" si="195"/>
        <v>859655.66666666663</v>
      </c>
      <c r="Q1334">
        <f t="shared" si="196"/>
        <v>92681.197172529734</v>
      </c>
      <c r="R1334" s="105">
        <f t="shared" si="197"/>
        <v>0.10781200050934704</v>
      </c>
      <c r="S1334">
        <f>+PROMEDIO!AI666</f>
        <v>859655.66666666663</v>
      </c>
      <c r="T1334" t="b">
        <f t="shared" si="198"/>
        <v>1</v>
      </c>
    </row>
    <row r="1335" spans="1:20" x14ac:dyDescent="0.2">
      <c r="A1335">
        <v>664</v>
      </c>
      <c r="B1335">
        <v>4309371</v>
      </c>
      <c r="C1335">
        <v>950000</v>
      </c>
      <c r="D1335">
        <v>4615414</v>
      </c>
      <c r="E1335">
        <v>5307727</v>
      </c>
      <c r="F1335">
        <v>5693782</v>
      </c>
      <c r="G1335">
        <f t="shared" si="186"/>
        <v>4175258.8</v>
      </c>
      <c r="H1335">
        <f t="shared" si="187"/>
        <v>1884304.5097729557</v>
      </c>
      <c r="I1335">
        <f t="shared" si="188"/>
        <v>6059563.3097729553</v>
      </c>
      <c r="J1335">
        <f t="shared" si="189"/>
        <v>2290954.2902270444</v>
      </c>
      <c r="K1335" s="18">
        <f t="shared" si="190"/>
        <v>4309371</v>
      </c>
      <c r="L1335" s="18" t="str">
        <f t="shared" si="191"/>
        <v/>
      </c>
      <c r="M1335" s="18">
        <f t="shared" si="192"/>
        <v>4615414</v>
      </c>
      <c r="N1335" s="18">
        <f t="shared" si="193"/>
        <v>5307727</v>
      </c>
      <c r="O1335" s="18">
        <f t="shared" si="194"/>
        <v>5693782</v>
      </c>
      <c r="P1335">
        <f t="shared" si="195"/>
        <v>4981573.5</v>
      </c>
      <c r="Q1335">
        <f t="shared" si="196"/>
        <v>632335.89003550948</v>
      </c>
      <c r="R1335" s="105">
        <f t="shared" si="197"/>
        <v>0.12693497145741389</v>
      </c>
      <c r="S1335">
        <f>+PROMEDIO!AI667</f>
        <v>4981573.5</v>
      </c>
      <c r="T1335" t="b">
        <f t="shared" si="198"/>
        <v>1</v>
      </c>
    </row>
    <row r="1336" spans="1:20" x14ac:dyDescent="0.2">
      <c r="A1336">
        <v>665</v>
      </c>
      <c r="B1336">
        <v>1153729</v>
      </c>
      <c r="C1336">
        <v>800000</v>
      </c>
      <c r="D1336">
        <v>1235664</v>
      </c>
      <c r="E1336">
        <v>1421013</v>
      </c>
      <c r="F1336">
        <v>1524370</v>
      </c>
      <c r="G1336">
        <f t="shared" si="186"/>
        <v>1226955.2</v>
      </c>
      <c r="H1336">
        <f t="shared" si="187"/>
        <v>280108.30734324886</v>
      </c>
      <c r="I1336">
        <f t="shared" si="188"/>
        <v>1507063.5073432489</v>
      </c>
      <c r="J1336">
        <f t="shared" si="189"/>
        <v>946846.89265675109</v>
      </c>
      <c r="K1336" s="18">
        <f t="shared" si="190"/>
        <v>1153729</v>
      </c>
      <c r="L1336" s="18" t="str">
        <f t="shared" si="191"/>
        <v/>
      </c>
      <c r="M1336" s="18">
        <f t="shared" si="192"/>
        <v>1235664</v>
      </c>
      <c r="N1336" s="18">
        <f t="shared" si="193"/>
        <v>1421013</v>
      </c>
      <c r="O1336" s="18" t="str">
        <f t="shared" si="194"/>
        <v/>
      </c>
      <c r="P1336">
        <f t="shared" si="195"/>
        <v>1270135.3333333333</v>
      </c>
      <c r="Q1336">
        <f t="shared" si="196"/>
        <v>136935.71039116618</v>
      </c>
      <c r="R1336" s="105">
        <f t="shared" si="197"/>
        <v>0.10781190539105244</v>
      </c>
      <c r="S1336">
        <f>+PROMEDIO!AI668</f>
        <v>1270135.3333333333</v>
      </c>
      <c r="T1336" t="b">
        <f t="shared" si="198"/>
        <v>1</v>
      </c>
    </row>
    <row r="1337" spans="1:20" x14ac:dyDescent="0.2">
      <c r="A1337">
        <v>666</v>
      </c>
      <c r="B1337">
        <v>1481529</v>
      </c>
      <c r="C1337">
        <v>800000</v>
      </c>
      <c r="D1337">
        <v>1586744</v>
      </c>
      <c r="E1337">
        <v>1824756</v>
      </c>
      <c r="F1337">
        <v>1957479</v>
      </c>
      <c r="G1337">
        <f t="shared" si="186"/>
        <v>1530101.6</v>
      </c>
      <c r="H1337">
        <f t="shared" si="187"/>
        <v>449468.75940970558</v>
      </c>
      <c r="I1337">
        <f t="shared" si="188"/>
        <v>1979570.3594097057</v>
      </c>
      <c r="J1337">
        <f t="shared" si="189"/>
        <v>1080632.8405902945</v>
      </c>
      <c r="K1337" s="18">
        <f t="shared" si="190"/>
        <v>1481529</v>
      </c>
      <c r="L1337" s="18" t="str">
        <f t="shared" si="191"/>
        <v/>
      </c>
      <c r="M1337" s="18">
        <f t="shared" si="192"/>
        <v>1586744</v>
      </c>
      <c r="N1337" s="18">
        <f t="shared" si="193"/>
        <v>1824756</v>
      </c>
      <c r="O1337" s="18">
        <f t="shared" si="194"/>
        <v>1957479</v>
      </c>
      <c r="P1337">
        <f t="shared" si="195"/>
        <v>1712627</v>
      </c>
      <c r="Q1337">
        <f t="shared" si="196"/>
        <v>217392.29504745561</v>
      </c>
      <c r="R1337" s="105">
        <f t="shared" si="197"/>
        <v>0.12693499229397623</v>
      </c>
      <c r="S1337">
        <f>+PROMEDIO!AI669</f>
        <v>1712627</v>
      </c>
      <c r="T1337" t="b">
        <f t="shared" si="198"/>
        <v>1</v>
      </c>
    </row>
    <row r="1338" spans="1:20" x14ac:dyDescent="0.2">
      <c r="A1338">
        <v>667</v>
      </c>
      <c r="B1338">
        <v>1699021</v>
      </c>
      <c r="C1338">
        <v>900000</v>
      </c>
      <c r="D1338">
        <v>1819682</v>
      </c>
      <c r="E1338">
        <v>2092635</v>
      </c>
      <c r="F1338">
        <v>2244842</v>
      </c>
      <c r="G1338">
        <f t="shared" si="186"/>
        <v>1751236</v>
      </c>
      <c r="H1338">
        <f t="shared" si="187"/>
        <v>522545.24906317919</v>
      </c>
      <c r="I1338">
        <f t="shared" si="188"/>
        <v>2273781.2490631794</v>
      </c>
      <c r="J1338">
        <f t="shared" si="189"/>
        <v>1228690.7509368209</v>
      </c>
      <c r="K1338" s="18">
        <f t="shared" si="190"/>
        <v>1699021</v>
      </c>
      <c r="L1338" s="18" t="str">
        <f t="shared" si="191"/>
        <v/>
      </c>
      <c r="M1338" s="18">
        <f t="shared" si="192"/>
        <v>1819682</v>
      </c>
      <c r="N1338" s="18">
        <f t="shared" si="193"/>
        <v>2092635</v>
      </c>
      <c r="O1338" s="18">
        <f t="shared" si="194"/>
        <v>2244842</v>
      </c>
      <c r="P1338">
        <f t="shared" si="195"/>
        <v>1964045</v>
      </c>
      <c r="Q1338">
        <f t="shared" si="196"/>
        <v>249306.19704425053</v>
      </c>
      <c r="R1338" s="105">
        <f t="shared" si="197"/>
        <v>0.12693507381157282</v>
      </c>
      <c r="S1338">
        <f>+PROMEDIO!AI670</f>
        <v>1964045</v>
      </c>
      <c r="T1338" t="b">
        <f t="shared" si="198"/>
        <v>1</v>
      </c>
    </row>
    <row r="1339" spans="1:20" x14ac:dyDescent="0.2">
      <c r="A1339">
        <v>668</v>
      </c>
      <c r="B1339">
        <v>492402</v>
      </c>
      <c r="D1339">
        <v>527372</v>
      </c>
      <c r="E1339">
        <v>606477</v>
      </c>
      <c r="F1339">
        <v>1250589</v>
      </c>
      <c r="G1339">
        <f t="shared" si="186"/>
        <v>719210</v>
      </c>
      <c r="H1339">
        <f t="shared" si="187"/>
        <v>357452.12175338954</v>
      </c>
      <c r="I1339">
        <f t="shared" si="188"/>
        <v>1076662.1217533895</v>
      </c>
      <c r="J1339">
        <f t="shared" si="189"/>
        <v>361757.87824661046</v>
      </c>
      <c r="K1339" s="18">
        <f t="shared" si="190"/>
        <v>492402</v>
      </c>
      <c r="L1339" s="18" t="str">
        <f t="shared" si="191"/>
        <v/>
      </c>
      <c r="M1339" s="18">
        <f t="shared" si="192"/>
        <v>527372</v>
      </c>
      <c r="N1339" s="18">
        <f t="shared" si="193"/>
        <v>606477</v>
      </c>
      <c r="O1339" s="18" t="str">
        <f t="shared" si="194"/>
        <v/>
      </c>
      <c r="P1339">
        <f t="shared" si="195"/>
        <v>542083.66666666663</v>
      </c>
      <c r="Q1339">
        <f t="shared" si="196"/>
        <v>58443.145520525613</v>
      </c>
      <c r="R1339" s="105">
        <f t="shared" si="197"/>
        <v>0.10781203920033061</v>
      </c>
      <c r="S1339">
        <f>+PROMEDIO!AI671</f>
        <v>542083.66666666663</v>
      </c>
      <c r="T1339" t="b">
        <f t="shared" si="198"/>
        <v>1</v>
      </c>
    </row>
    <row r="1340" spans="1:20" x14ac:dyDescent="0.2">
      <c r="A1340">
        <v>669</v>
      </c>
      <c r="B1340">
        <v>752398</v>
      </c>
      <c r="C1340">
        <v>900000</v>
      </c>
      <c r="D1340">
        <v>805831</v>
      </c>
      <c r="E1340">
        <v>926706</v>
      </c>
      <c r="F1340">
        <v>994110</v>
      </c>
      <c r="G1340">
        <f t="shared" si="186"/>
        <v>875809</v>
      </c>
      <c r="H1340">
        <f t="shared" si="187"/>
        <v>96563.490895886731</v>
      </c>
      <c r="I1340">
        <f t="shared" si="188"/>
        <v>972372.49089588667</v>
      </c>
      <c r="J1340">
        <f t="shared" si="189"/>
        <v>779245.50910411333</v>
      </c>
      <c r="K1340" s="18" t="str">
        <f t="shared" si="190"/>
        <v/>
      </c>
      <c r="L1340" s="18">
        <f t="shared" si="191"/>
        <v>900000</v>
      </c>
      <c r="M1340" s="18">
        <f t="shared" si="192"/>
        <v>805831</v>
      </c>
      <c r="N1340" s="18">
        <f t="shared" si="193"/>
        <v>926706</v>
      </c>
      <c r="O1340" s="18" t="str">
        <f t="shared" si="194"/>
        <v/>
      </c>
      <c r="P1340">
        <f t="shared" si="195"/>
        <v>877512.33333333337</v>
      </c>
      <c r="Q1340">
        <f t="shared" si="196"/>
        <v>63497.738308803833</v>
      </c>
      <c r="R1340" s="105">
        <f t="shared" si="197"/>
        <v>7.236107789801681E-2</v>
      </c>
      <c r="S1340">
        <f>+PROMEDIO!AI672</f>
        <v>877512.33333333337</v>
      </c>
      <c r="T1340" t="b">
        <f t="shared" si="198"/>
        <v>1</v>
      </c>
    </row>
    <row r="1341" spans="1:20" x14ac:dyDescent="0.2">
      <c r="A1341">
        <v>670</v>
      </c>
      <c r="B1341">
        <v>814836</v>
      </c>
      <c r="C1341">
        <v>950000</v>
      </c>
      <c r="D1341">
        <v>872704</v>
      </c>
      <c r="E1341">
        <v>1003609</v>
      </c>
      <c r="F1341">
        <v>1076606</v>
      </c>
      <c r="G1341">
        <f t="shared" si="186"/>
        <v>943551</v>
      </c>
      <c r="H1341">
        <f t="shared" si="187"/>
        <v>103608.68040854493</v>
      </c>
      <c r="I1341">
        <f t="shared" si="188"/>
        <v>1047159.680408545</v>
      </c>
      <c r="J1341">
        <f t="shared" si="189"/>
        <v>839942.31959145505</v>
      </c>
      <c r="K1341" s="18" t="str">
        <f t="shared" si="190"/>
        <v/>
      </c>
      <c r="L1341" s="18">
        <f t="shared" si="191"/>
        <v>950000</v>
      </c>
      <c r="M1341" s="18">
        <f t="shared" si="192"/>
        <v>872704</v>
      </c>
      <c r="N1341" s="18">
        <f t="shared" si="193"/>
        <v>1003609</v>
      </c>
      <c r="O1341" s="18" t="str">
        <f t="shared" si="194"/>
        <v/>
      </c>
      <c r="P1341">
        <f t="shared" si="195"/>
        <v>942104.33333333337</v>
      </c>
      <c r="Q1341">
        <f t="shared" si="196"/>
        <v>65808.707025235912</v>
      </c>
      <c r="R1341" s="105">
        <f t="shared" si="197"/>
        <v>6.9852886455147659E-2</v>
      </c>
      <c r="S1341">
        <f>+PROMEDIO!AI673</f>
        <v>942104.33333333337</v>
      </c>
      <c r="T1341" t="b">
        <f t="shared" si="198"/>
        <v>1</v>
      </c>
    </row>
    <row r="1342" spans="1:20" x14ac:dyDescent="0.2">
      <c r="A1342">
        <v>671</v>
      </c>
      <c r="B1342">
        <v>1107183</v>
      </c>
      <c r="C1342">
        <v>950000</v>
      </c>
      <c r="D1342">
        <v>1185814</v>
      </c>
      <c r="E1342">
        <v>1363686</v>
      </c>
      <c r="F1342">
        <v>1462873</v>
      </c>
      <c r="G1342">
        <f t="shared" si="186"/>
        <v>1213911.2</v>
      </c>
      <c r="H1342">
        <f t="shared" si="187"/>
        <v>203865.121699863</v>
      </c>
      <c r="I1342">
        <f t="shared" si="188"/>
        <v>1417776.3216998628</v>
      </c>
      <c r="J1342">
        <f t="shared" si="189"/>
        <v>1010046.078300137</v>
      </c>
      <c r="K1342" s="18">
        <f t="shared" si="190"/>
        <v>1107183</v>
      </c>
      <c r="L1342" s="18" t="str">
        <f t="shared" si="191"/>
        <v/>
      </c>
      <c r="M1342" s="18">
        <f t="shared" si="192"/>
        <v>1185814</v>
      </c>
      <c r="N1342" s="18">
        <f t="shared" si="193"/>
        <v>1363686</v>
      </c>
      <c r="O1342" s="18" t="str">
        <f t="shared" si="194"/>
        <v/>
      </c>
      <c r="P1342">
        <f t="shared" si="195"/>
        <v>1218894.3333333333</v>
      </c>
      <c r="Q1342">
        <f t="shared" si="196"/>
        <v>131412.24673649459</v>
      </c>
      <c r="R1342" s="105">
        <f t="shared" si="197"/>
        <v>0.10781266525139964</v>
      </c>
      <c r="S1342">
        <f>+PROMEDIO!AI674</f>
        <v>1218894.3333333333</v>
      </c>
      <c r="T1342" t="b">
        <f t="shared" si="198"/>
        <v>1</v>
      </c>
    </row>
    <row r="1343" spans="1:20" x14ac:dyDescent="0.2">
      <c r="A1343">
        <v>672</v>
      </c>
      <c r="B1343">
        <v>1656964</v>
      </c>
      <c r="C1343">
        <v>1500000</v>
      </c>
      <c r="D1343">
        <v>1774639</v>
      </c>
      <c r="E1343">
        <v>2040835</v>
      </c>
      <c r="F1343">
        <v>2189274</v>
      </c>
      <c r="G1343">
        <f t="shared" si="186"/>
        <v>1832342.4</v>
      </c>
      <c r="H1343">
        <f t="shared" si="187"/>
        <v>280806.01299170894</v>
      </c>
      <c r="I1343">
        <f t="shared" si="188"/>
        <v>2113148.4129917091</v>
      </c>
      <c r="J1343">
        <f t="shared" si="189"/>
        <v>1551536.387008291</v>
      </c>
      <c r="K1343" s="18">
        <f t="shared" si="190"/>
        <v>1656964</v>
      </c>
      <c r="L1343" s="18" t="str">
        <f t="shared" si="191"/>
        <v/>
      </c>
      <c r="M1343" s="18">
        <f t="shared" si="192"/>
        <v>1774639</v>
      </c>
      <c r="N1343" s="18">
        <f t="shared" si="193"/>
        <v>2040835</v>
      </c>
      <c r="O1343" s="18" t="str">
        <f t="shared" si="194"/>
        <v/>
      </c>
      <c r="P1343">
        <f t="shared" si="195"/>
        <v>1824146</v>
      </c>
      <c r="Q1343">
        <f t="shared" si="196"/>
        <v>196665.81667132699</v>
      </c>
      <c r="R1343" s="105">
        <f t="shared" si="197"/>
        <v>0.10781254168872831</v>
      </c>
      <c r="S1343">
        <f>+PROMEDIO!AI675</f>
        <v>1824146</v>
      </c>
      <c r="T1343" t="b">
        <f t="shared" si="198"/>
        <v>1</v>
      </c>
    </row>
    <row r="1344" spans="1:20" x14ac:dyDescent="0.2">
      <c r="A1344">
        <v>673</v>
      </c>
      <c r="B1344">
        <v>1924799</v>
      </c>
      <c r="C1344">
        <v>1800000</v>
      </c>
      <c r="D1344">
        <v>2061494</v>
      </c>
      <c r="E1344">
        <v>2370719</v>
      </c>
      <c r="F1344">
        <v>2843152</v>
      </c>
      <c r="G1344">
        <f t="shared" si="186"/>
        <v>2200032.7999999998</v>
      </c>
      <c r="H1344">
        <f t="shared" si="187"/>
        <v>417644.87579844694</v>
      </c>
      <c r="I1344">
        <f t="shared" si="188"/>
        <v>2617677.6757984469</v>
      </c>
      <c r="J1344">
        <f t="shared" si="189"/>
        <v>1782387.9242015528</v>
      </c>
      <c r="K1344" s="18">
        <f t="shared" si="190"/>
        <v>1924799</v>
      </c>
      <c r="L1344" s="18">
        <f t="shared" si="191"/>
        <v>1800000</v>
      </c>
      <c r="M1344" s="18">
        <f t="shared" si="192"/>
        <v>2061494</v>
      </c>
      <c r="N1344" s="18">
        <f t="shared" si="193"/>
        <v>2370719</v>
      </c>
      <c r="O1344" s="18" t="str">
        <f t="shared" si="194"/>
        <v/>
      </c>
      <c r="P1344">
        <f t="shared" si="195"/>
        <v>2039253</v>
      </c>
      <c r="Q1344">
        <f t="shared" si="196"/>
        <v>245428.93564940544</v>
      </c>
      <c r="R1344" s="105">
        <f t="shared" si="197"/>
        <v>0.12035237199572855</v>
      </c>
      <c r="S1344">
        <f>+PROMEDIO!AI676</f>
        <v>2039253</v>
      </c>
      <c r="T1344" t="b">
        <f t="shared" si="198"/>
        <v>1</v>
      </c>
    </row>
    <row r="1345" spans="1:23" x14ac:dyDescent="0.2">
      <c r="A1345">
        <v>674</v>
      </c>
      <c r="B1345">
        <v>1021577</v>
      </c>
      <c r="D1345">
        <v>1094128</v>
      </c>
      <c r="E1345">
        <v>1258247</v>
      </c>
      <c r="F1345">
        <v>3349765</v>
      </c>
      <c r="G1345">
        <f t="shared" si="186"/>
        <v>1680929.25</v>
      </c>
      <c r="H1345">
        <f t="shared" si="187"/>
        <v>1116953.3176644328</v>
      </c>
      <c r="I1345">
        <f t="shared" si="188"/>
        <v>2797882.5676644328</v>
      </c>
      <c r="J1345">
        <f t="shared" si="189"/>
        <v>563975.93233556719</v>
      </c>
      <c r="K1345" s="18">
        <f t="shared" si="190"/>
        <v>1021577</v>
      </c>
      <c r="L1345" s="18" t="str">
        <f t="shared" si="191"/>
        <v/>
      </c>
      <c r="M1345" s="18">
        <f t="shared" si="192"/>
        <v>1094128</v>
      </c>
      <c r="N1345" s="18">
        <f t="shared" si="193"/>
        <v>1258247</v>
      </c>
      <c r="O1345" s="18" t="str">
        <f t="shared" si="194"/>
        <v/>
      </c>
      <c r="P1345">
        <f t="shared" si="195"/>
        <v>1124650.6666666667</v>
      </c>
      <c r="Q1345">
        <f t="shared" si="196"/>
        <v>121251.37982857488</v>
      </c>
      <c r="R1345" s="105">
        <f t="shared" si="197"/>
        <v>0.10781248206427495</v>
      </c>
      <c r="S1345">
        <f>+PROMEDIO!AI677</f>
        <v>1124650.6666666667</v>
      </c>
      <c r="T1345" t="b">
        <f t="shared" si="198"/>
        <v>1</v>
      </c>
    </row>
    <row r="1346" spans="1:23" x14ac:dyDescent="0.2">
      <c r="A1346">
        <v>675</v>
      </c>
      <c r="B1346">
        <v>3139628</v>
      </c>
      <c r="C1346">
        <v>1900000</v>
      </c>
      <c r="D1346">
        <v>3362599</v>
      </c>
      <c r="E1346">
        <v>3866989</v>
      </c>
      <c r="F1346">
        <v>4148253</v>
      </c>
      <c r="G1346">
        <f t="shared" si="186"/>
        <v>3283493.8</v>
      </c>
      <c r="H1346">
        <f t="shared" si="187"/>
        <v>870242.09535663074</v>
      </c>
      <c r="I1346">
        <f t="shared" si="188"/>
        <v>4153735.8953566304</v>
      </c>
      <c r="J1346">
        <f t="shared" si="189"/>
        <v>2413251.7046433692</v>
      </c>
      <c r="K1346" s="18">
        <f t="shared" si="190"/>
        <v>3139628</v>
      </c>
      <c r="L1346" s="18" t="str">
        <f t="shared" si="191"/>
        <v/>
      </c>
      <c r="M1346" s="18">
        <f t="shared" si="192"/>
        <v>3362599</v>
      </c>
      <c r="N1346" s="18">
        <f t="shared" si="193"/>
        <v>3866989</v>
      </c>
      <c r="O1346" s="18">
        <f t="shared" si="194"/>
        <v>4148253</v>
      </c>
      <c r="P1346">
        <f t="shared" si="195"/>
        <v>3629367.25</v>
      </c>
      <c r="Q1346">
        <f t="shared" si="196"/>
        <v>460693.80642126792</v>
      </c>
      <c r="R1346" s="105">
        <f t="shared" si="197"/>
        <v>0.12693502053870903</v>
      </c>
      <c r="S1346">
        <f>+PROMEDIO!AI678</f>
        <v>3629367.25</v>
      </c>
      <c r="T1346" t="b">
        <f t="shared" si="198"/>
        <v>1</v>
      </c>
    </row>
    <row r="1349" spans="1:23" x14ac:dyDescent="0.2">
      <c r="A1349" t="s">
        <v>10</v>
      </c>
      <c r="B1349" t="s">
        <v>14</v>
      </c>
      <c r="C1349" t="s">
        <v>14</v>
      </c>
      <c r="D1349" t="s">
        <v>14</v>
      </c>
      <c r="E1349" t="s">
        <v>14</v>
      </c>
      <c r="F1349" t="s">
        <v>14</v>
      </c>
      <c r="G1349" t="s">
        <v>34</v>
      </c>
      <c r="H1349" t="s">
        <v>1405</v>
      </c>
      <c r="I1349" t="s">
        <v>1406</v>
      </c>
      <c r="J1349" t="s">
        <v>1407</v>
      </c>
      <c r="K1349">
        <v>1</v>
      </c>
      <c r="L1349">
        <v>2</v>
      </c>
      <c r="M1349">
        <v>3</v>
      </c>
      <c r="N1349">
        <v>4</v>
      </c>
      <c r="O1349">
        <v>5</v>
      </c>
      <c r="P1349" t="s">
        <v>34</v>
      </c>
      <c r="Q1349" t="s">
        <v>1405</v>
      </c>
      <c r="R1349" t="s">
        <v>1408</v>
      </c>
      <c r="S1349" t="s">
        <v>1409</v>
      </c>
      <c r="T1349" t="s">
        <v>1410</v>
      </c>
      <c r="V1349" t="s">
        <v>1412</v>
      </c>
      <c r="W1349" t="s">
        <v>1413</v>
      </c>
    </row>
    <row r="1350" spans="1:23" x14ac:dyDescent="0.2">
      <c r="A1350">
        <v>1</v>
      </c>
      <c r="B1350">
        <v>6378</v>
      </c>
      <c r="C1350">
        <v>50000</v>
      </c>
      <c r="D1350">
        <v>6832</v>
      </c>
      <c r="E1350">
        <v>7857</v>
      </c>
      <c r="F1350">
        <v>8428</v>
      </c>
      <c r="G1350">
        <f>+MEDIAN(B1350:F1350)</f>
        <v>7857</v>
      </c>
      <c r="H1350">
        <f>+STDEV(B1350:F1350)</f>
        <v>19080.276046221134</v>
      </c>
      <c r="I1350">
        <f>+G1350+H1350</f>
        <v>26937.276046221134</v>
      </c>
      <c r="J1350">
        <f>+G1350-H1350</f>
        <v>-11223.276046221134</v>
      </c>
      <c r="K1350" s="18">
        <f>+IF(((IF(AND(B1350&lt;=$I1350,B1350&gt;=$J1350),B1350,""))&lt;=0),"",(IF(AND(B1350&lt;=$I1350,B1350&gt;=$J1350),B1350,"")))</f>
        <v>6378</v>
      </c>
      <c r="L1350" s="18" t="str">
        <f t="shared" ref="L1350:L1413" si="199">+IF(((IF(AND(C1350&lt;=$I1350,C1350&gt;=$J1350),C1350,""))&lt;=0),"",(IF(AND(C1350&lt;=$I1350,C1350&gt;=$J1350),C1350,"")))</f>
        <v/>
      </c>
      <c r="M1350" s="18">
        <f t="shared" ref="M1350:M1413" si="200">+IF(((IF(AND(D1350&lt;=$I1350,D1350&gt;=$J1350),D1350,""))&lt;=0),"",(IF(AND(D1350&lt;=$I1350,D1350&gt;=$J1350),D1350,"")))</f>
        <v>6832</v>
      </c>
      <c r="N1350" s="18">
        <f t="shared" ref="N1350:N1413" si="201">+IF(((IF(AND(E1350&lt;=$I1350,E1350&gt;=$J1350),E1350,""))&lt;=0),"",(IF(AND(E1350&lt;=$I1350,E1350&gt;=$J1350),E1350,"")))</f>
        <v>7857</v>
      </c>
      <c r="O1350" s="18">
        <f t="shared" ref="O1350:O1413" si="202">+IF(((IF(AND(F1350&lt;=$I1350,F1350&gt;=$J1350),F1350,""))&lt;=0),"",(IF(AND(F1350&lt;=$I1350,F1350&gt;=$J1350),F1350,"")))</f>
        <v>8428</v>
      </c>
      <c r="P1350" s="106">
        <f>+MEDIAN(K1350:O1350)</f>
        <v>7344.5</v>
      </c>
      <c r="Q1350">
        <f>+STDEV(K1350:O1350)</f>
        <v>936.30207910339141</v>
      </c>
      <c r="R1350" s="105">
        <f>+Q1350/P1350</f>
        <v>0.12748343373999474</v>
      </c>
      <c r="S1350" s="107">
        <f>+MEDIANA!AI8</f>
        <v>7344.5</v>
      </c>
      <c r="T1350" t="b">
        <f>+P1350=S1350</f>
        <v>1</v>
      </c>
      <c r="V1350">
        <f>+COUNT(B1350:F1350)</f>
        <v>5</v>
      </c>
      <c r="W1350">
        <f>+COUNT(K1350:O1350)</f>
        <v>4</v>
      </c>
    </row>
    <row r="1351" spans="1:23" x14ac:dyDescent="0.2">
      <c r="A1351">
        <v>2</v>
      </c>
      <c r="B1351">
        <v>3431</v>
      </c>
      <c r="C1351">
        <v>40000</v>
      </c>
      <c r="D1351">
        <v>3675</v>
      </c>
      <c r="E1351">
        <v>4226</v>
      </c>
      <c r="F1351">
        <v>4533</v>
      </c>
      <c r="G1351">
        <f t="shared" ref="G1351:G1414" si="203">+MEDIAN(B1351:F1351)</f>
        <v>4226</v>
      </c>
      <c r="H1351">
        <f t="shared" ref="H1351:H1414" si="204">+STDEV(B1351:F1351)</f>
        <v>16120.676986404758</v>
      </c>
      <c r="I1351">
        <f t="shared" ref="I1351:I1414" si="205">+G1351+H1351</f>
        <v>20346.67698640476</v>
      </c>
      <c r="J1351">
        <f t="shared" ref="J1351:J1414" si="206">+G1351-H1351</f>
        <v>-11894.676986404758</v>
      </c>
      <c r="K1351" s="18">
        <f t="shared" ref="K1351:K1414" si="207">+IF(((IF(AND(B1351&lt;=$I1351,B1351&gt;=$J1351),B1351,""))&lt;=0),"",(IF(AND(B1351&lt;=$I1351,B1351&gt;=$J1351),B1351,"")))</f>
        <v>3431</v>
      </c>
      <c r="L1351" s="18" t="str">
        <f t="shared" si="199"/>
        <v/>
      </c>
      <c r="M1351" s="18">
        <f t="shared" si="200"/>
        <v>3675</v>
      </c>
      <c r="N1351" s="18">
        <f t="shared" si="201"/>
        <v>4226</v>
      </c>
      <c r="O1351" s="18">
        <f t="shared" si="202"/>
        <v>4533</v>
      </c>
      <c r="P1351">
        <f t="shared" ref="P1351:P1414" si="208">+MEDIAN(K1351:O1351)</f>
        <v>3950.5</v>
      </c>
      <c r="Q1351">
        <f t="shared" ref="Q1351:Q1414" si="209">+STDEV(K1351:O1351)</f>
        <v>503.32055723299572</v>
      </c>
      <c r="R1351" s="105">
        <f t="shared" ref="R1351:R1414" si="210">+Q1351/P1351</f>
        <v>0.12740679843893069</v>
      </c>
      <c r="S1351" s="107">
        <f>+MEDIANA!AI9</f>
        <v>3950.5</v>
      </c>
      <c r="T1351" t="b">
        <f t="shared" ref="T1351:T1414" si="211">+P1351=S1351</f>
        <v>1</v>
      </c>
      <c r="V1351">
        <f t="shared" ref="V1351:V1414" si="212">+COUNT(B1351:F1351)</f>
        <v>5</v>
      </c>
      <c r="W1351">
        <f t="shared" ref="W1351:W1414" si="213">+COUNT(K1351:O1351)</f>
        <v>4</v>
      </c>
    </row>
    <row r="1352" spans="1:23" x14ac:dyDescent="0.2">
      <c r="A1352">
        <v>3</v>
      </c>
      <c r="B1352">
        <v>10291</v>
      </c>
      <c r="C1352">
        <v>60000</v>
      </c>
      <c r="D1352">
        <v>11022</v>
      </c>
      <c r="E1352">
        <v>12675</v>
      </c>
      <c r="F1352">
        <v>13597</v>
      </c>
      <c r="G1352">
        <f t="shared" si="203"/>
        <v>12675</v>
      </c>
      <c r="H1352">
        <f t="shared" si="204"/>
        <v>21552.359232807903</v>
      </c>
      <c r="I1352">
        <f t="shared" si="205"/>
        <v>34227.359232807903</v>
      </c>
      <c r="J1352">
        <f t="shared" si="206"/>
        <v>-8877.359232807903</v>
      </c>
      <c r="K1352" s="18">
        <f t="shared" si="207"/>
        <v>10291</v>
      </c>
      <c r="L1352" s="18" t="str">
        <f t="shared" si="199"/>
        <v/>
      </c>
      <c r="M1352" s="18">
        <f t="shared" si="200"/>
        <v>11022</v>
      </c>
      <c r="N1352" s="18">
        <f t="shared" si="201"/>
        <v>12675</v>
      </c>
      <c r="O1352" s="18">
        <f t="shared" si="202"/>
        <v>13597</v>
      </c>
      <c r="P1352">
        <f t="shared" si="208"/>
        <v>11848.5</v>
      </c>
      <c r="Q1352">
        <f t="shared" si="209"/>
        <v>1509.9826433881065</v>
      </c>
      <c r="R1352" s="105">
        <f t="shared" si="210"/>
        <v>0.12744082739486909</v>
      </c>
      <c r="S1352" s="107">
        <f>+MEDIANA!AI10</f>
        <v>11848.5</v>
      </c>
      <c r="T1352" t="b">
        <f t="shared" si="211"/>
        <v>1</v>
      </c>
      <c r="V1352">
        <f t="shared" si="212"/>
        <v>5</v>
      </c>
      <c r="W1352">
        <f t="shared" si="213"/>
        <v>4</v>
      </c>
    </row>
    <row r="1353" spans="1:23" x14ac:dyDescent="0.2">
      <c r="A1353">
        <v>4</v>
      </c>
      <c r="B1353">
        <v>19818</v>
      </c>
      <c r="C1353">
        <v>45000</v>
      </c>
      <c r="D1353">
        <v>21226</v>
      </c>
      <c r="E1353">
        <v>24409</v>
      </c>
      <c r="F1353">
        <v>26185</v>
      </c>
      <c r="G1353">
        <f t="shared" si="203"/>
        <v>24409</v>
      </c>
      <c r="H1353">
        <f t="shared" si="204"/>
        <v>10195.110313282537</v>
      </c>
      <c r="I1353">
        <f t="shared" si="205"/>
        <v>34604.110313282537</v>
      </c>
      <c r="J1353">
        <f t="shared" si="206"/>
        <v>14213.889686717463</v>
      </c>
      <c r="K1353" s="18">
        <f t="shared" si="207"/>
        <v>19818</v>
      </c>
      <c r="L1353" s="18" t="str">
        <f t="shared" si="199"/>
        <v/>
      </c>
      <c r="M1353" s="18">
        <f t="shared" si="200"/>
        <v>21226</v>
      </c>
      <c r="N1353" s="18">
        <f t="shared" si="201"/>
        <v>24409</v>
      </c>
      <c r="O1353" s="18">
        <f t="shared" si="202"/>
        <v>26185</v>
      </c>
      <c r="P1353">
        <f t="shared" si="208"/>
        <v>22817.5</v>
      </c>
      <c r="Q1353">
        <f t="shared" si="209"/>
        <v>2907.9743809050315</v>
      </c>
      <c r="R1353" s="105">
        <f t="shared" si="210"/>
        <v>0.12744491644154843</v>
      </c>
      <c r="S1353" s="107">
        <f>+MEDIANA!AI11</f>
        <v>22817.5</v>
      </c>
      <c r="T1353" t="b">
        <f t="shared" si="211"/>
        <v>1</v>
      </c>
      <c r="V1353">
        <f t="shared" si="212"/>
        <v>5</v>
      </c>
      <c r="W1353">
        <f t="shared" si="213"/>
        <v>4</v>
      </c>
    </row>
    <row r="1354" spans="1:23" x14ac:dyDescent="0.2">
      <c r="A1354">
        <v>5</v>
      </c>
      <c r="B1354">
        <v>9289</v>
      </c>
      <c r="C1354">
        <v>80000</v>
      </c>
      <c r="D1354">
        <v>9949</v>
      </c>
      <c r="E1354">
        <v>11442</v>
      </c>
      <c r="F1354">
        <v>12274</v>
      </c>
      <c r="G1354">
        <f t="shared" si="203"/>
        <v>11442</v>
      </c>
      <c r="H1354">
        <f t="shared" si="204"/>
        <v>30997.18268972198</v>
      </c>
      <c r="I1354">
        <f t="shared" si="205"/>
        <v>42439.18268972198</v>
      </c>
      <c r="J1354">
        <f t="shared" si="206"/>
        <v>-19555.18268972198</v>
      </c>
      <c r="K1354" s="18">
        <f t="shared" si="207"/>
        <v>9289</v>
      </c>
      <c r="L1354" s="18" t="str">
        <f t="shared" si="199"/>
        <v/>
      </c>
      <c r="M1354" s="18">
        <f t="shared" si="200"/>
        <v>9949</v>
      </c>
      <c r="N1354" s="18">
        <f t="shared" si="201"/>
        <v>11442</v>
      </c>
      <c r="O1354" s="18">
        <f t="shared" si="202"/>
        <v>12274</v>
      </c>
      <c r="P1354">
        <f t="shared" si="208"/>
        <v>10695.5</v>
      </c>
      <c r="Q1354">
        <f t="shared" si="209"/>
        <v>1363.4555364954151</v>
      </c>
      <c r="R1354" s="105">
        <f t="shared" si="210"/>
        <v>0.12747936389092751</v>
      </c>
      <c r="S1354" s="107">
        <f>+MEDIANA!AI12</f>
        <v>10695.5</v>
      </c>
      <c r="T1354" t="b">
        <f t="shared" si="211"/>
        <v>1</v>
      </c>
      <c r="V1354">
        <f t="shared" si="212"/>
        <v>5</v>
      </c>
      <c r="W1354">
        <f t="shared" si="213"/>
        <v>4</v>
      </c>
    </row>
    <row r="1355" spans="1:23" x14ac:dyDescent="0.2">
      <c r="A1355">
        <v>6</v>
      </c>
      <c r="B1355">
        <v>6597</v>
      </c>
      <c r="C1355">
        <v>30000</v>
      </c>
      <c r="D1355">
        <v>7066</v>
      </c>
      <c r="E1355">
        <v>8125</v>
      </c>
      <c r="F1355">
        <v>8716</v>
      </c>
      <c r="G1355">
        <f t="shared" si="203"/>
        <v>8125</v>
      </c>
      <c r="H1355">
        <f t="shared" si="204"/>
        <v>10040.994009559014</v>
      </c>
      <c r="I1355">
        <f t="shared" si="205"/>
        <v>18165.994009559014</v>
      </c>
      <c r="J1355">
        <f t="shared" si="206"/>
        <v>-1915.9940095590136</v>
      </c>
      <c r="K1355" s="18">
        <f t="shared" si="207"/>
        <v>6597</v>
      </c>
      <c r="L1355" s="18" t="str">
        <f t="shared" si="199"/>
        <v/>
      </c>
      <c r="M1355" s="18">
        <f t="shared" si="200"/>
        <v>7066</v>
      </c>
      <c r="N1355" s="18">
        <f t="shared" si="201"/>
        <v>8125</v>
      </c>
      <c r="O1355" s="18">
        <f t="shared" si="202"/>
        <v>8716</v>
      </c>
      <c r="P1355">
        <f t="shared" si="208"/>
        <v>7595.5</v>
      </c>
      <c r="Q1355">
        <f t="shared" si="209"/>
        <v>967.73653439353006</v>
      </c>
      <c r="R1355" s="105">
        <f t="shared" si="210"/>
        <v>0.12740919417991312</v>
      </c>
      <c r="S1355" s="107">
        <f>+MEDIANA!AI13</f>
        <v>7595.5</v>
      </c>
      <c r="T1355" t="b">
        <f t="shared" si="211"/>
        <v>1</v>
      </c>
      <c r="V1355">
        <f t="shared" si="212"/>
        <v>5</v>
      </c>
      <c r="W1355">
        <f t="shared" si="213"/>
        <v>4</v>
      </c>
    </row>
    <row r="1356" spans="1:23" x14ac:dyDescent="0.2">
      <c r="A1356">
        <v>7</v>
      </c>
      <c r="B1356">
        <v>67192</v>
      </c>
      <c r="C1356">
        <v>350000</v>
      </c>
      <c r="D1356">
        <v>71963</v>
      </c>
      <c r="E1356">
        <v>82758</v>
      </c>
      <c r="F1356">
        <v>88777</v>
      </c>
      <c r="G1356">
        <f t="shared" si="203"/>
        <v>82758</v>
      </c>
      <c r="H1356">
        <f t="shared" si="204"/>
        <v>122087.49455411066</v>
      </c>
      <c r="I1356">
        <f t="shared" si="205"/>
        <v>204845.49455411066</v>
      </c>
      <c r="J1356">
        <f t="shared" si="206"/>
        <v>-39329.494554110657</v>
      </c>
      <c r="K1356" s="18">
        <f t="shared" si="207"/>
        <v>67192</v>
      </c>
      <c r="L1356" s="18" t="str">
        <f t="shared" si="199"/>
        <v/>
      </c>
      <c r="M1356" s="18">
        <f t="shared" si="200"/>
        <v>71963</v>
      </c>
      <c r="N1356" s="18">
        <f t="shared" si="201"/>
        <v>82758</v>
      </c>
      <c r="O1356" s="18">
        <f t="shared" si="202"/>
        <v>88777</v>
      </c>
      <c r="P1356">
        <f t="shared" si="208"/>
        <v>77360.5</v>
      </c>
      <c r="Q1356">
        <f t="shared" si="209"/>
        <v>9859.2004577788484</v>
      </c>
      <c r="R1356" s="105">
        <f t="shared" si="210"/>
        <v>0.12744489058083711</v>
      </c>
      <c r="S1356" s="107">
        <f>+MEDIANA!AI14</f>
        <v>77360.5</v>
      </c>
      <c r="T1356" t="b">
        <f t="shared" si="211"/>
        <v>1</v>
      </c>
      <c r="V1356">
        <f t="shared" si="212"/>
        <v>5</v>
      </c>
      <c r="W1356">
        <f t="shared" si="213"/>
        <v>4</v>
      </c>
    </row>
    <row r="1357" spans="1:23" x14ac:dyDescent="0.2">
      <c r="A1357">
        <v>8</v>
      </c>
      <c r="B1357">
        <v>28918</v>
      </c>
      <c r="C1357">
        <v>350000</v>
      </c>
      <c r="D1357">
        <v>30972</v>
      </c>
      <c r="E1357">
        <v>35617</v>
      </c>
      <c r="F1357">
        <v>38208</v>
      </c>
      <c r="G1357">
        <f t="shared" si="203"/>
        <v>35617</v>
      </c>
      <c r="H1357">
        <f t="shared" si="204"/>
        <v>141622.64756740004</v>
      </c>
      <c r="I1357">
        <f t="shared" si="205"/>
        <v>177239.64756740004</v>
      </c>
      <c r="J1357">
        <f t="shared" si="206"/>
        <v>-106005.64756740004</v>
      </c>
      <c r="K1357" s="18">
        <f t="shared" si="207"/>
        <v>28918</v>
      </c>
      <c r="L1357" s="18" t="str">
        <f t="shared" si="199"/>
        <v/>
      </c>
      <c r="M1357" s="18">
        <f t="shared" si="200"/>
        <v>30972</v>
      </c>
      <c r="N1357" s="18">
        <f t="shared" si="201"/>
        <v>35617</v>
      </c>
      <c r="O1357" s="18">
        <f t="shared" si="202"/>
        <v>38208</v>
      </c>
      <c r="P1357">
        <f t="shared" si="208"/>
        <v>33294.5</v>
      </c>
      <c r="Q1357">
        <f t="shared" si="209"/>
        <v>4243.1181439282755</v>
      </c>
      <c r="R1357" s="105">
        <f t="shared" si="210"/>
        <v>0.12744201426446636</v>
      </c>
      <c r="S1357" s="107">
        <f>+MEDIANA!AI15</f>
        <v>33294.5</v>
      </c>
      <c r="T1357" t="b">
        <f t="shared" si="211"/>
        <v>1</v>
      </c>
      <c r="V1357">
        <f t="shared" si="212"/>
        <v>5</v>
      </c>
      <c r="W1357">
        <f t="shared" si="213"/>
        <v>4</v>
      </c>
    </row>
    <row r="1358" spans="1:23" x14ac:dyDescent="0.2">
      <c r="A1358">
        <v>9</v>
      </c>
      <c r="B1358">
        <v>6361</v>
      </c>
      <c r="C1358">
        <v>10000</v>
      </c>
      <c r="D1358">
        <v>6813</v>
      </c>
      <c r="E1358">
        <v>7835</v>
      </c>
      <c r="F1358">
        <v>8405</v>
      </c>
      <c r="G1358">
        <f t="shared" si="203"/>
        <v>7835</v>
      </c>
      <c r="H1358">
        <f t="shared" si="204"/>
        <v>1433.3405736251252</v>
      </c>
      <c r="I1358">
        <f t="shared" si="205"/>
        <v>9268.3405736251261</v>
      </c>
      <c r="J1358">
        <f t="shared" si="206"/>
        <v>6401.6594263748748</v>
      </c>
      <c r="K1358" s="18" t="str">
        <f t="shared" si="207"/>
        <v/>
      </c>
      <c r="L1358" s="18" t="str">
        <f t="shared" si="199"/>
        <v/>
      </c>
      <c r="M1358" s="18">
        <f t="shared" si="200"/>
        <v>6813</v>
      </c>
      <c r="N1358" s="18">
        <f t="shared" si="201"/>
        <v>7835</v>
      </c>
      <c r="O1358" s="18">
        <f t="shared" si="202"/>
        <v>8405</v>
      </c>
      <c r="P1358">
        <f t="shared" si="208"/>
        <v>7835</v>
      </c>
      <c r="Q1358">
        <f t="shared" si="209"/>
        <v>806.62341481842282</v>
      </c>
      <c r="R1358" s="105">
        <f t="shared" si="210"/>
        <v>0.10295129736036028</v>
      </c>
      <c r="S1358" s="107">
        <f>+MEDIANA!AI16</f>
        <v>7835</v>
      </c>
      <c r="T1358" t="b">
        <f t="shared" si="211"/>
        <v>1</v>
      </c>
      <c r="V1358">
        <f t="shared" si="212"/>
        <v>5</v>
      </c>
      <c r="W1358">
        <f t="shared" si="213"/>
        <v>3</v>
      </c>
    </row>
    <row r="1359" spans="1:23" x14ac:dyDescent="0.2">
      <c r="A1359">
        <v>10</v>
      </c>
      <c r="B1359">
        <v>8034</v>
      </c>
      <c r="C1359">
        <v>8000</v>
      </c>
      <c r="D1359">
        <v>8604</v>
      </c>
      <c r="E1359">
        <v>9895</v>
      </c>
      <c r="F1359">
        <v>10614</v>
      </c>
      <c r="G1359">
        <f t="shared" si="203"/>
        <v>8604</v>
      </c>
      <c r="H1359">
        <f t="shared" si="204"/>
        <v>1171.7157505128951</v>
      </c>
      <c r="I1359">
        <f t="shared" si="205"/>
        <v>9775.7157505128944</v>
      </c>
      <c r="J1359">
        <f t="shared" si="206"/>
        <v>7432.2842494871047</v>
      </c>
      <c r="K1359" s="18">
        <f t="shared" si="207"/>
        <v>8034</v>
      </c>
      <c r="L1359" s="18">
        <f t="shared" si="199"/>
        <v>8000</v>
      </c>
      <c r="M1359" s="18">
        <f t="shared" si="200"/>
        <v>8604</v>
      </c>
      <c r="N1359" s="18" t="str">
        <f t="shared" si="201"/>
        <v/>
      </c>
      <c r="O1359" s="18" t="str">
        <f t="shared" si="202"/>
        <v/>
      </c>
      <c r="P1359">
        <f t="shared" si="208"/>
        <v>8034</v>
      </c>
      <c r="Q1359">
        <f t="shared" si="209"/>
        <v>339.33071380783281</v>
      </c>
      <c r="R1359" s="105">
        <f t="shared" si="210"/>
        <v>4.2236832687059099E-2</v>
      </c>
      <c r="S1359" s="107">
        <f>+MEDIANA!AI17</f>
        <v>8034</v>
      </c>
      <c r="T1359" t="b">
        <f t="shared" si="211"/>
        <v>1</v>
      </c>
      <c r="V1359">
        <f t="shared" si="212"/>
        <v>5</v>
      </c>
      <c r="W1359">
        <f t="shared" si="213"/>
        <v>3</v>
      </c>
    </row>
    <row r="1360" spans="1:23" x14ac:dyDescent="0.2">
      <c r="A1360">
        <v>11</v>
      </c>
      <c r="B1360">
        <v>20009</v>
      </c>
      <c r="C1360">
        <v>12000</v>
      </c>
      <c r="D1360">
        <v>21430</v>
      </c>
      <c r="E1360">
        <v>24644</v>
      </c>
      <c r="F1360">
        <v>26437</v>
      </c>
      <c r="G1360">
        <f t="shared" si="203"/>
        <v>21430</v>
      </c>
      <c r="H1360">
        <f t="shared" si="204"/>
        <v>5589.2889977169725</v>
      </c>
      <c r="I1360">
        <f t="shared" si="205"/>
        <v>27019.288997716973</v>
      </c>
      <c r="J1360">
        <f t="shared" si="206"/>
        <v>15840.711002283027</v>
      </c>
      <c r="K1360" s="18">
        <f t="shared" si="207"/>
        <v>20009</v>
      </c>
      <c r="L1360" s="18" t="str">
        <f t="shared" si="199"/>
        <v/>
      </c>
      <c r="M1360" s="18">
        <f t="shared" si="200"/>
        <v>21430</v>
      </c>
      <c r="N1360" s="18">
        <f t="shared" si="201"/>
        <v>24644</v>
      </c>
      <c r="O1360" s="18">
        <f t="shared" si="202"/>
        <v>26437</v>
      </c>
      <c r="P1360">
        <f t="shared" si="208"/>
        <v>23037</v>
      </c>
      <c r="Q1360">
        <f t="shared" si="209"/>
        <v>2935.9317657829401</v>
      </c>
      <c r="R1360" s="105">
        <f t="shared" si="210"/>
        <v>0.12744418829634677</v>
      </c>
      <c r="S1360" s="107">
        <f>+MEDIANA!AI18</f>
        <v>23037</v>
      </c>
      <c r="T1360" t="b">
        <f t="shared" si="211"/>
        <v>1</v>
      </c>
      <c r="V1360">
        <f t="shared" si="212"/>
        <v>5</v>
      </c>
      <c r="W1360">
        <f t="shared" si="213"/>
        <v>4</v>
      </c>
    </row>
    <row r="1361" spans="1:23" x14ac:dyDescent="0.2">
      <c r="A1361">
        <v>12</v>
      </c>
      <c r="B1361">
        <v>14802</v>
      </c>
      <c r="C1361">
        <v>11000</v>
      </c>
      <c r="D1361">
        <v>15854</v>
      </c>
      <c r="E1361">
        <v>18232</v>
      </c>
      <c r="F1361">
        <v>19558</v>
      </c>
      <c r="G1361">
        <f t="shared" si="203"/>
        <v>15854</v>
      </c>
      <c r="H1361">
        <f t="shared" si="204"/>
        <v>3317.9935503252545</v>
      </c>
      <c r="I1361">
        <f t="shared" si="205"/>
        <v>19171.993550325256</v>
      </c>
      <c r="J1361">
        <f t="shared" si="206"/>
        <v>12536.006449674745</v>
      </c>
      <c r="K1361" s="18">
        <f t="shared" si="207"/>
        <v>14802</v>
      </c>
      <c r="L1361" s="18" t="str">
        <f t="shared" si="199"/>
        <v/>
      </c>
      <c r="M1361" s="18">
        <f t="shared" si="200"/>
        <v>15854</v>
      </c>
      <c r="N1361" s="18">
        <f t="shared" si="201"/>
        <v>18232</v>
      </c>
      <c r="O1361" s="18" t="str">
        <f t="shared" si="202"/>
        <v/>
      </c>
      <c r="P1361">
        <f t="shared" si="208"/>
        <v>15854</v>
      </c>
      <c r="Q1361">
        <f t="shared" si="209"/>
        <v>1757.1989073522668</v>
      </c>
      <c r="R1361" s="105">
        <f t="shared" si="210"/>
        <v>0.11083631306624617</v>
      </c>
      <c r="S1361" s="107">
        <f>+MEDIANA!AI19</f>
        <v>15854</v>
      </c>
      <c r="T1361" t="b">
        <f t="shared" si="211"/>
        <v>1</v>
      </c>
      <c r="V1361">
        <f t="shared" si="212"/>
        <v>5</v>
      </c>
      <c r="W1361">
        <f t="shared" si="213"/>
        <v>3</v>
      </c>
    </row>
    <row r="1362" spans="1:23" x14ac:dyDescent="0.2">
      <c r="A1362">
        <v>13</v>
      </c>
      <c r="B1362">
        <v>25830</v>
      </c>
      <c r="C1362">
        <v>20000</v>
      </c>
      <c r="D1362">
        <v>27664</v>
      </c>
      <c r="E1362">
        <v>31814</v>
      </c>
      <c r="F1362">
        <v>34128</v>
      </c>
      <c r="G1362">
        <f t="shared" si="203"/>
        <v>27664</v>
      </c>
      <c r="H1362">
        <f t="shared" si="204"/>
        <v>5496.7526049477656</v>
      </c>
      <c r="I1362">
        <f t="shared" si="205"/>
        <v>33160.752604947767</v>
      </c>
      <c r="J1362">
        <f t="shared" si="206"/>
        <v>22167.247395052233</v>
      </c>
      <c r="K1362" s="18">
        <f t="shared" si="207"/>
        <v>25830</v>
      </c>
      <c r="L1362" s="18" t="str">
        <f t="shared" si="199"/>
        <v/>
      </c>
      <c r="M1362" s="18">
        <f t="shared" si="200"/>
        <v>27664</v>
      </c>
      <c r="N1362" s="18">
        <f t="shared" si="201"/>
        <v>31814</v>
      </c>
      <c r="O1362" s="18" t="str">
        <f t="shared" si="202"/>
        <v/>
      </c>
      <c r="P1362">
        <f t="shared" si="208"/>
        <v>27664</v>
      </c>
      <c r="Q1362">
        <f t="shared" si="209"/>
        <v>3065.7873376997304</v>
      </c>
      <c r="R1362" s="105">
        <f t="shared" si="210"/>
        <v>0.11082227218405619</v>
      </c>
      <c r="S1362" s="107">
        <f>+MEDIANA!AI20</f>
        <v>27664</v>
      </c>
      <c r="T1362" t="b">
        <f t="shared" si="211"/>
        <v>1</v>
      </c>
      <c r="V1362">
        <f t="shared" si="212"/>
        <v>5</v>
      </c>
      <c r="W1362">
        <f t="shared" si="213"/>
        <v>3</v>
      </c>
    </row>
    <row r="1363" spans="1:23" x14ac:dyDescent="0.2">
      <c r="A1363">
        <v>14</v>
      </c>
      <c r="B1363">
        <v>38112</v>
      </c>
      <c r="C1363">
        <v>25000</v>
      </c>
      <c r="D1363">
        <v>40818</v>
      </c>
      <c r="E1363">
        <v>46941</v>
      </c>
      <c r="F1363">
        <v>50355</v>
      </c>
      <c r="G1363">
        <f t="shared" si="203"/>
        <v>40818</v>
      </c>
      <c r="H1363">
        <f t="shared" si="204"/>
        <v>9802.2517668135843</v>
      </c>
      <c r="I1363">
        <f t="shared" si="205"/>
        <v>50620.251766813584</v>
      </c>
      <c r="J1363">
        <f t="shared" si="206"/>
        <v>31015.748233186416</v>
      </c>
      <c r="K1363" s="18">
        <f t="shared" si="207"/>
        <v>38112</v>
      </c>
      <c r="L1363" s="18" t="str">
        <f t="shared" si="199"/>
        <v/>
      </c>
      <c r="M1363" s="18">
        <f t="shared" si="200"/>
        <v>40818</v>
      </c>
      <c r="N1363" s="18">
        <f t="shared" si="201"/>
        <v>46941</v>
      </c>
      <c r="O1363" s="18">
        <f t="shared" si="202"/>
        <v>50355</v>
      </c>
      <c r="P1363">
        <f t="shared" si="208"/>
        <v>43879.5</v>
      </c>
      <c r="Q1363">
        <f t="shared" si="209"/>
        <v>5592.1494078752939</v>
      </c>
      <c r="R1363" s="105">
        <f t="shared" si="210"/>
        <v>0.12744332565036734</v>
      </c>
      <c r="S1363" s="107">
        <f>+MEDIANA!AI21</f>
        <v>43879.5</v>
      </c>
      <c r="T1363" t="b">
        <f t="shared" si="211"/>
        <v>1</v>
      </c>
      <c r="V1363">
        <f t="shared" si="212"/>
        <v>5</v>
      </c>
      <c r="W1363">
        <f t="shared" si="213"/>
        <v>4</v>
      </c>
    </row>
    <row r="1364" spans="1:23" x14ac:dyDescent="0.2">
      <c r="A1364">
        <v>15</v>
      </c>
      <c r="B1364">
        <v>34451</v>
      </c>
      <c r="C1364">
        <v>70000</v>
      </c>
      <c r="D1364">
        <v>36897</v>
      </c>
      <c r="E1364">
        <v>42432</v>
      </c>
      <c r="F1364">
        <v>45518</v>
      </c>
      <c r="G1364">
        <f t="shared" si="203"/>
        <v>42432</v>
      </c>
      <c r="H1364">
        <f t="shared" si="204"/>
        <v>14187.216051784091</v>
      </c>
      <c r="I1364">
        <f t="shared" si="205"/>
        <v>56619.216051784089</v>
      </c>
      <c r="J1364">
        <f t="shared" si="206"/>
        <v>28244.783948215911</v>
      </c>
      <c r="K1364" s="18">
        <f t="shared" si="207"/>
        <v>34451</v>
      </c>
      <c r="L1364" s="18" t="str">
        <f t="shared" si="199"/>
        <v/>
      </c>
      <c r="M1364" s="18">
        <f t="shared" si="200"/>
        <v>36897</v>
      </c>
      <c r="N1364" s="18">
        <f t="shared" si="201"/>
        <v>42432</v>
      </c>
      <c r="O1364" s="18">
        <f t="shared" si="202"/>
        <v>45518</v>
      </c>
      <c r="P1364">
        <f t="shared" si="208"/>
        <v>39664.5</v>
      </c>
      <c r="Q1364">
        <f t="shared" si="209"/>
        <v>5055.0224859374594</v>
      </c>
      <c r="R1364" s="105">
        <f t="shared" si="210"/>
        <v>0.12744450291664988</v>
      </c>
      <c r="S1364" s="107">
        <f>+MEDIANA!AI22</f>
        <v>39664.5</v>
      </c>
      <c r="T1364" t="b">
        <f t="shared" si="211"/>
        <v>1</v>
      </c>
      <c r="V1364">
        <f t="shared" si="212"/>
        <v>5</v>
      </c>
      <c r="W1364">
        <f t="shared" si="213"/>
        <v>4</v>
      </c>
    </row>
    <row r="1365" spans="1:23" x14ac:dyDescent="0.2">
      <c r="A1365">
        <v>16</v>
      </c>
      <c r="C1365">
        <v>150000</v>
      </c>
      <c r="D1365">
        <v>102720</v>
      </c>
      <c r="E1365">
        <v>118128</v>
      </c>
      <c r="F1365">
        <v>123900</v>
      </c>
      <c r="G1365">
        <f t="shared" si="203"/>
        <v>121014</v>
      </c>
      <c r="H1365">
        <f t="shared" si="204"/>
        <v>19688.718495625864</v>
      </c>
      <c r="I1365">
        <f t="shared" si="205"/>
        <v>140702.71849562586</v>
      </c>
      <c r="J1365">
        <f t="shared" si="206"/>
        <v>101325.28150437414</v>
      </c>
      <c r="K1365" s="18" t="str">
        <f t="shared" si="207"/>
        <v/>
      </c>
      <c r="L1365" s="18" t="str">
        <f t="shared" si="199"/>
        <v/>
      </c>
      <c r="M1365" s="18">
        <f t="shared" si="200"/>
        <v>102720</v>
      </c>
      <c r="N1365" s="18">
        <f t="shared" si="201"/>
        <v>118128</v>
      </c>
      <c r="O1365" s="18">
        <f t="shared" si="202"/>
        <v>123900</v>
      </c>
      <c r="P1365">
        <f t="shared" si="208"/>
        <v>118128</v>
      </c>
      <c r="Q1365">
        <f t="shared" si="209"/>
        <v>10949.237781690559</v>
      </c>
      <c r="R1365" s="105">
        <f t="shared" si="210"/>
        <v>9.2689606034899091E-2</v>
      </c>
      <c r="S1365" s="107">
        <f>+MEDIANA!AI23</f>
        <v>118128</v>
      </c>
      <c r="T1365" t="b">
        <f t="shared" si="211"/>
        <v>1</v>
      </c>
      <c r="V1365">
        <f t="shared" si="212"/>
        <v>4</v>
      </c>
      <c r="W1365">
        <f t="shared" si="213"/>
        <v>3</v>
      </c>
    </row>
    <row r="1366" spans="1:23" x14ac:dyDescent="0.2">
      <c r="A1366">
        <v>17</v>
      </c>
      <c r="C1366">
        <v>500000</v>
      </c>
      <c r="D1366">
        <v>155150</v>
      </c>
      <c r="E1366">
        <v>178423</v>
      </c>
      <c r="F1366">
        <v>156500</v>
      </c>
      <c r="G1366">
        <f t="shared" si="203"/>
        <v>167461.5</v>
      </c>
      <c r="H1366">
        <f t="shared" si="204"/>
        <v>168658.83028246698</v>
      </c>
      <c r="I1366">
        <f t="shared" si="205"/>
        <v>336120.33028246695</v>
      </c>
      <c r="J1366">
        <f t="shared" si="206"/>
        <v>-1197.3302824669809</v>
      </c>
      <c r="K1366" s="18" t="str">
        <f t="shared" si="207"/>
        <v/>
      </c>
      <c r="L1366" s="18" t="str">
        <f t="shared" si="199"/>
        <v/>
      </c>
      <c r="M1366" s="18">
        <f t="shared" si="200"/>
        <v>155150</v>
      </c>
      <c r="N1366" s="18">
        <f t="shared" si="201"/>
        <v>178423</v>
      </c>
      <c r="O1366" s="18">
        <f t="shared" si="202"/>
        <v>156500</v>
      </c>
      <c r="P1366">
        <f t="shared" si="208"/>
        <v>156500</v>
      </c>
      <c r="Q1366">
        <f t="shared" si="209"/>
        <v>13064.410676847745</v>
      </c>
      <c r="R1366" s="105">
        <f t="shared" si="210"/>
        <v>8.3478662471870579E-2</v>
      </c>
      <c r="S1366" s="107">
        <f>+MEDIANA!AI24</f>
        <v>156500</v>
      </c>
      <c r="T1366" t="b">
        <f t="shared" si="211"/>
        <v>1</v>
      </c>
      <c r="V1366">
        <f t="shared" si="212"/>
        <v>4</v>
      </c>
      <c r="W1366">
        <f t="shared" si="213"/>
        <v>3</v>
      </c>
    </row>
    <row r="1367" spans="1:23" x14ac:dyDescent="0.2">
      <c r="A1367">
        <v>18</v>
      </c>
      <c r="B1367">
        <v>55193</v>
      </c>
      <c r="C1367">
        <v>120000</v>
      </c>
      <c r="D1367">
        <v>59113</v>
      </c>
      <c r="E1367">
        <v>67980</v>
      </c>
      <c r="F1367">
        <v>72925</v>
      </c>
      <c r="G1367">
        <f t="shared" si="203"/>
        <v>67980</v>
      </c>
      <c r="H1367">
        <f t="shared" si="204"/>
        <v>26092.581027947384</v>
      </c>
      <c r="I1367">
        <f t="shared" si="205"/>
        <v>94072.581027947381</v>
      </c>
      <c r="J1367">
        <f t="shared" si="206"/>
        <v>41887.418972052619</v>
      </c>
      <c r="K1367" s="18">
        <f t="shared" si="207"/>
        <v>55193</v>
      </c>
      <c r="L1367" s="18" t="str">
        <f t="shared" si="199"/>
        <v/>
      </c>
      <c r="M1367" s="18">
        <f t="shared" si="200"/>
        <v>59113</v>
      </c>
      <c r="N1367" s="18">
        <f t="shared" si="201"/>
        <v>67980</v>
      </c>
      <c r="O1367" s="18">
        <f t="shared" si="202"/>
        <v>72925</v>
      </c>
      <c r="P1367">
        <f t="shared" si="208"/>
        <v>63546.5</v>
      </c>
      <c r="Q1367">
        <f t="shared" si="209"/>
        <v>8099.1030933472293</v>
      </c>
      <c r="R1367" s="105">
        <f t="shared" si="210"/>
        <v>0.12745159990475052</v>
      </c>
      <c r="S1367" s="107">
        <f>+MEDIANA!AI25</f>
        <v>63546.5</v>
      </c>
      <c r="T1367" t="b">
        <f t="shared" si="211"/>
        <v>1</v>
      </c>
      <c r="V1367">
        <f t="shared" si="212"/>
        <v>5</v>
      </c>
      <c r="W1367">
        <f t="shared" si="213"/>
        <v>4</v>
      </c>
    </row>
    <row r="1368" spans="1:23" x14ac:dyDescent="0.2">
      <c r="A1368">
        <v>19</v>
      </c>
      <c r="B1368">
        <v>5975</v>
      </c>
      <c r="C1368">
        <v>12000</v>
      </c>
      <c r="D1368">
        <v>6399</v>
      </c>
      <c r="E1368">
        <v>7359</v>
      </c>
      <c r="F1368">
        <v>7894</v>
      </c>
      <c r="G1368">
        <f t="shared" si="203"/>
        <v>7359</v>
      </c>
      <c r="H1368">
        <f t="shared" si="204"/>
        <v>2400.9434187418906</v>
      </c>
      <c r="I1368">
        <f t="shared" si="205"/>
        <v>9759.9434187418901</v>
      </c>
      <c r="J1368">
        <f t="shared" si="206"/>
        <v>4958.0565812581099</v>
      </c>
      <c r="K1368" s="18">
        <f t="shared" si="207"/>
        <v>5975</v>
      </c>
      <c r="L1368" s="18" t="str">
        <f t="shared" si="199"/>
        <v/>
      </c>
      <c r="M1368" s="18">
        <f t="shared" si="200"/>
        <v>6399</v>
      </c>
      <c r="N1368" s="18">
        <f t="shared" si="201"/>
        <v>7359</v>
      </c>
      <c r="O1368" s="18">
        <f t="shared" si="202"/>
        <v>7894</v>
      </c>
      <c r="P1368">
        <f t="shared" si="208"/>
        <v>6879</v>
      </c>
      <c r="Q1368">
        <f t="shared" si="209"/>
        <v>876.57681732217088</v>
      </c>
      <c r="R1368" s="105">
        <f t="shared" si="210"/>
        <v>0.12742794262569718</v>
      </c>
      <c r="S1368" s="107">
        <f>+MEDIANA!AI26</f>
        <v>6879</v>
      </c>
      <c r="T1368" t="b">
        <f t="shared" si="211"/>
        <v>1</v>
      </c>
      <c r="V1368">
        <f t="shared" si="212"/>
        <v>5</v>
      </c>
      <c r="W1368">
        <f t="shared" si="213"/>
        <v>4</v>
      </c>
    </row>
    <row r="1369" spans="1:23" x14ac:dyDescent="0.2">
      <c r="A1369">
        <v>20</v>
      </c>
      <c r="B1369">
        <v>7925</v>
      </c>
      <c r="C1369">
        <v>10000</v>
      </c>
      <c r="D1369">
        <v>8488</v>
      </c>
      <c r="E1369">
        <v>9761</v>
      </c>
      <c r="F1369">
        <v>10471</v>
      </c>
      <c r="G1369">
        <f t="shared" si="203"/>
        <v>9761</v>
      </c>
      <c r="H1369">
        <f t="shared" si="204"/>
        <v>1074.6541304066159</v>
      </c>
      <c r="I1369">
        <f t="shared" si="205"/>
        <v>10835.654130406616</v>
      </c>
      <c r="J1369">
        <f t="shared" si="206"/>
        <v>8686.3458695933841</v>
      </c>
      <c r="K1369" s="18" t="str">
        <f t="shared" si="207"/>
        <v/>
      </c>
      <c r="L1369" s="18">
        <f t="shared" si="199"/>
        <v>10000</v>
      </c>
      <c r="M1369" s="18" t="str">
        <f t="shared" si="200"/>
        <v/>
      </c>
      <c r="N1369" s="18">
        <f t="shared" si="201"/>
        <v>9761</v>
      </c>
      <c r="O1369" s="18">
        <f t="shared" si="202"/>
        <v>10471</v>
      </c>
      <c r="P1369">
        <f t="shared" si="208"/>
        <v>10000</v>
      </c>
      <c r="Q1369">
        <f t="shared" si="209"/>
        <v>361.26213935774302</v>
      </c>
      <c r="R1369" s="105">
        <f t="shared" si="210"/>
        <v>3.6126213935774303E-2</v>
      </c>
      <c r="S1369" s="107">
        <f>+MEDIANA!AI27</f>
        <v>10000</v>
      </c>
      <c r="T1369" t="b">
        <f t="shared" si="211"/>
        <v>1</v>
      </c>
      <c r="V1369">
        <f t="shared" si="212"/>
        <v>5</v>
      </c>
      <c r="W1369">
        <f t="shared" si="213"/>
        <v>3</v>
      </c>
    </row>
    <row r="1370" spans="1:23" x14ac:dyDescent="0.2">
      <c r="A1370">
        <v>21</v>
      </c>
      <c r="B1370">
        <v>18733</v>
      </c>
      <c r="C1370">
        <v>15000</v>
      </c>
      <c r="D1370">
        <v>20064</v>
      </c>
      <c r="E1370">
        <v>23073</v>
      </c>
      <c r="F1370">
        <v>24752</v>
      </c>
      <c r="G1370">
        <f t="shared" si="203"/>
        <v>20064</v>
      </c>
      <c r="H1370">
        <f t="shared" si="204"/>
        <v>3811.4315289665133</v>
      </c>
      <c r="I1370">
        <f t="shared" si="205"/>
        <v>23875.431528966514</v>
      </c>
      <c r="J1370">
        <f t="shared" si="206"/>
        <v>16252.568471033486</v>
      </c>
      <c r="K1370" s="18">
        <f t="shared" si="207"/>
        <v>18733</v>
      </c>
      <c r="L1370" s="18" t="str">
        <f t="shared" si="199"/>
        <v/>
      </c>
      <c r="M1370" s="18">
        <f t="shared" si="200"/>
        <v>20064</v>
      </c>
      <c r="N1370" s="18">
        <f t="shared" si="201"/>
        <v>23073</v>
      </c>
      <c r="O1370" s="18" t="str">
        <f t="shared" si="202"/>
        <v/>
      </c>
      <c r="P1370">
        <f t="shared" si="208"/>
        <v>20064</v>
      </c>
      <c r="Q1370">
        <f t="shared" si="209"/>
        <v>2223.4073700816352</v>
      </c>
      <c r="R1370" s="105">
        <f t="shared" si="210"/>
        <v>0.11081575807823142</v>
      </c>
      <c r="S1370" s="107">
        <f>+MEDIANA!AI28</f>
        <v>20064</v>
      </c>
      <c r="T1370" t="b">
        <f t="shared" si="211"/>
        <v>1</v>
      </c>
      <c r="V1370">
        <f t="shared" si="212"/>
        <v>5</v>
      </c>
      <c r="W1370">
        <f t="shared" si="213"/>
        <v>3</v>
      </c>
    </row>
    <row r="1371" spans="1:23" x14ac:dyDescent="0.2">
      <c r="A1371">
        <v>22</v>
      </c>
      <c r="B1371">
        <v>13210</v>
      </c>
      <c r="C1371">
        <v>14000</v>
      </c>
      <c r="D1371">
        <v>14148</v>
      </c>
      <c r="E1371">
        <v>16271</v>
      </c>
      <c r="F1371">
        <v>17454</v>
      </c>
      <c r="G1371">
        <f t="shared" si="203"/>
        <v>14148</v>
      </c>
      <c r="H1371">
        <f t="shared" si="204"/>
        <v>1772.4406337025823</v>
      </c>
      <c r="I1371">
        <f t="shared" si="205"/>
        <v>15920.440633702583</v>
      </c>
      <c r="J1371">
        <f t="shared" si="206"/>
        <v>12375.559366297417</v>
      </c>
      <c r="K1371" s="18">
        <f t="shared" si="207"/>
        <v>13210</v>
      </c>
      <c r="L1371" s="18">
        <f t="shared" si="199"/>
        <v>14000</v>
      </c>
      <c r="M1371" s="18">
        <f t="shared" si="200"/>
        <v>14148</v>
      </c>
      <c r="N1371" s="18" t="str">
        <f t="shared" si="201"/>
        <v/>
      </c>
      <c r="O1371" s="18" t="str">
        <f t="shared" si="202"/>
        <v/>
      </c>
      <c r="P1371">
        <f t="shared" si="208"/>
        <v>14000</v>
      </c>
      <c r="Q1371">
        <f t="shared" si="209"/>
        <v>504.2895993375235</v>
      </c>
      <c r="R1371" s="105">
        <f t="shared" si="210"/>
        <v>3.6020685666965965E-2</v>
      </c>
      <c r="S1371" s="107">
        <f>+MEDIANA!AI29</f>
        <v>14000</v>
      </c>
      <c r="T1371" t="b">
        <f t="shared" si="211"/>
        <v>1</v>
      </c>
      <c r="V1371">
        <f t="shared" si="212"/>
        <v>5</v>
      </c>
      <c r="W1371">
        <f t="shared" si="213"/>
        <v>3</v>
      </c>
    </row>
    <row r="1372" spans="1:23" x14ac:dyDescent="0.2">
      <c r="A1372">
        <v>23</v>
      </c>
      <c r="B1372">
        <v>16465</v>
      </c>
      <c r="C1372">
        <v>20000</v>
      </c>
      <c r="D1372">
        <v>17634</v>
      </c>
      <c r="E1372">
        <v>20279</v>
      </c>
      <c r="F1372">
        <v>21754</v>
      </c>
      <c r="G1372">
        <f t="shared" si="203"/>
        <v>20000</v>
      </c>
      <c r="H1372">
        <f t="shared" si="204"/>
        <v>2136.366845838982</v>
      </c>
      <c r="I1372">
        <f t="shared" si="205"/>
        <v>22136.36684583898</v>
      </c>
      <c r="J1372">
        <f t="shared" si="206"/>
        <v>17863.63315416102</v>
      </c>
      <c r="K1372" s="18" t="str">
        <f t="shared" si="207"/>
        <v/>
      </c>
      <c r="L1372" s="18">
        <f t="shared" si="199"/>
        <v>20000</v>
      </c>
      <c r="M1372" s="18" t="str">
        <f t="shared" si="200"/>
        <v/>
      </c>
      <c r="N1372" s="18">
        <f t="shared" si="201"/>
        <v>20279</v>
      </c>
      <c r="O1372" s="18">
        <f t="shared" si="202"/>
        <v>21754</v>
      </c>
      <c r="P1372">
        <f t="shared" si="208"/>
        <v>20279</v>
      </c>
      <c r="Q1372">
        <f t="shared" si="209"/>
        <v>942.5127762175606</v>
      </c>
      <c r="R1372" s="105">
        <f t="shared" si="210"/>
        <v>4.6477280744492359E-2</v>
      </c>
      <c r="S1372" s="107">
        <f>+MEDIANA!AI30</f>
        <v>20279</v>
      </c>
      <c r="T1372" t="b">
        <f t="shared" si="211"/>
        <v>1</v>
      </c>
      <c r="V1372">
        <f t="shared" si="212"/>
        <v>5</v>
      </c>
      <c r="W1372">
        <f t="shared" si="213"/>
        <v>3</v>
      </c>
    </row>
    <row r="1373" spans="1:23" x14ac:dyDescent="0.2">
      <c r="A1373">
        <v>24</v>
      </c>
      <c r="B1373">
        <v>58958</v>
      </c>
      <c r="C1373">
        <v>150000</v>
      </c>
      <c r="D1373">
        <v>63145</v>
      </c>
      <c r="E1373">
        <v>72617</v>
      </c>
      <c r="F1373">
        <v>77899</v>
      </c>
      <c r="G1373">
        <f t="shared" si="203"/>
        <v>72617</v>
      </c>
      <c r="H1373">
        <f t="shared" si="204"/>
        <v>37361.262849373823</v>
      </c>
      <c r="I1373">
        <f t="shared" si="205"/>
        <v>109978.26284937383</v>
      </c>
      <c r="J1373">
        <f t="shared" si="206"/>
        <v>35255.737150626177</v>
      </c>
      <c r="K1373" s="18">
        <f t="shared" si="207"/>
        <v>58958</v>
      </c>
      <c r="L1373" s="18" t="str">
        <f t="shared" si="199"/>
        <v/>
      </c>
      <c r="M1373" s="18">
        <f t="shared" si="200"/>
        <v>63145</v>
      </c>
      <c r="N1373" s="18">
        <f t="shared" si="201"/>
        <v>72617</v>
      </c>
      <c r="O1373" s="18">
        <f t="shared" si="202"/>
        <v>77899</v>
      </c>
      <c r="P1373">
        <f t="shared" si="208"/>
        <v>67881</v>
      </c>
      <c r="Q1373">
        <f t="shared" si="209"/>
        <v>8651.3946611707252</v>
      </c>
      <c r="R1373" s="105">
        <f t="shared" si="210"/>
        <v>0.12744942857604816</v>
      </c>
      <c r="S1373" s="107">
        <f>+MEDIANA!AI31</f>
        <v>67881</v>
      </c>
      <c r="T1373" t="b">
        <f t="shared" si="211"/>
        <v>1</v>
      </c>
      <c r="V1373">
        <f t="shared" si="212"/>
        <v>5</v>
      </c>
      <c r="W1373">
        <f t="shared" si="213"/>
        <v>4</v>
      </c>
    </row>
    <row r="1374" spans="1:23" x14ac:dyDescent="0.2">
      <c r="A1374">
        <v>25</v>
      </c>
      <c r="B1374">
        <v>83490</v>
      </c>
      <c r="C1374">
        <v>280000</v>
      </c>
      <c r="D1374">
        <v>89334</v>
      </c>
      <c r="E1374">
        <v>102734</v>
      </c>
      <c r="F1374">
        <v>110207</v>
      </c>
      <c r="G1374">
        <f t="shared" si="203"/>
        <v>102734</v>
      </c>
      <c r="H1374">
        <f t="shared" si="204"/>
        <v>82768.342704200622</v>
      </c>
      <c r="I1374">
        <f t="shared" si="205"/>
        <v>185502.34270420062</v>
      </c>
      <c r="J1374">
        <f t="shared" si="206"/>
        <v>19965.657295799378</v>
      </c>
      <c r="K1374" s="18">
        <f t="shared" si="207"/>
        <v>83490</v>
      </c>
      <c r="L1374" s="18" t="str">
        <f t="shared" si="199"/>
        <v/>
      </c>
      <c r="M1374" s="18">
        <f t="shared" si="200"/>
        <v>89334</v>
      </c>
      <c r="N1374" s="18">
        <f t="shared" si="201"/>
        <v>102734</v>
      </c>
      <c r="O1374" s="18">
        <f t="shared" si="202"/>
        <v>110207</v>
      </c>
      <c r="P1374">
        <f t="shared" si="208"/>
        <v>96034</v>
      </c>
      <c r="Q1374">
        <f t="shared" si="209"/>
        <v>12211.230551559222</v>
      </c>
      <c r="R1374" s="105">
        <f t="shared" si="210"/>
        <v>0.12715528408229607</v>
      </c>
      <c r="S1374" s="107">
        <f>+MEDIANA!AI32</f>
        <v>96034</v>
      </c>
      <c r="T1374" t="b">
        <f t="shared" si="211"/>
        <v>1</v>
      </c>
      <c r="V1374">
        <f t="shared" si="212"/>
        <v>5</v>
      </c>
      <c r="W1374">
        <f t="shared" si="213"/>
        <v>4</v>
      </c>
    </row>
    <row r="1375" spans="1:23" x14ac:dyDescent="0.2">
      <c r="A1375">
        <v>26</v>
      </c>
      <c r="B1375">
        <v>254605</v>
      </c>
      <c r="C1375">
        <v>550000</v>
      </c>
      <c r="D1375">
        <v>272427</v>
      </c>
      <c r="E1375">
        <v>313291</v>
      </c>
      <c r="G1375">
        <f t="shared" si="203"/>
        <v>292859</v>
      </c>
      <c r="H1375">
        <f t="shared" si="204"/>
        <v>137164.03312913337</v>
      </c>
      <c r="I1375">
        <f t="shared" si="205"/>
        <v>430023.0331291334</v>
      </c>
      <c r="J1375">
        <f t="shared" si="206"/>
        <v>155694.96687086663</v>
      </c>
      <c r="K1375" s="18">
        <f t="shared" si="207"/>
        <v>254605</v>
      </c>
      <c r="L1375" s="18" t="str">
        <f t="shared" si="199"/>
        <v/>
      </c>
      <c r="M1375" s="18">
        <f t="shared" si="200"/>
        <v>272427</v>
      </c>
      <c r="N1375" s="18">
        <f t="shared" si="201"/>
        <v>313291</v>
      </c>
      <c r="O1375" s="18" t="str">
        <f t="shared" si="202"/>
        <v/>
      </c>
      <c r="P1375">
        <f t="shared" si="208"/>
        <v>272427</v>
      </c>
      <c r="Q1375">
        <f t="shared" si="209"/>
        <v>30087.474625387444</v>
      </c>
      <c r="R1375" s="105">
        <f t="shared" si="210"/>
        <v>0.1104423373064617</v>
      </c>
      <c r="S1375" s="107">
        <f>+MEDIANA!AI33</f>
        <v>272427</v>
      </c>
      <c r="T1375" t="b">
        <f t="shared" si="211"/>
        <v>1</v>
      </c>
      <c r="V1375">
        <f t="shared" si="212"/>
        <v>4</v>
      </c>
      <c r="W1375">
        <f t="shared" si="213"/>
        <v>3</v>
      </c>
    </row>
    <row r="1376" spans="1:23" x14ac:dyDescent="0.2">
      <c r="A1376">
        <v>27</v>
      </c>
      <c r="B1376">
        <v>5833</v>
      </c>
      <c r="C1376">
        <v>5000</v>
      </c>
      <c r="D1376">
        <v>6247</v>
      </c>
      <c r="E1376">
        <v>7184</v>
      </c>
      <c r="F1376">
        <v>7707</v>
      </c>
      <c r="G1376">
        <f t="shared" si="203"/>
        <v>6247</v>
      </c>
      <c r="H1376">
        <f t="shared" si="204"/>
        <v>1075.5969040490972</v>
      </c>
      <c r="I1376">
        <f t="shared" si="205"/>
        <v>7322.5969040490972</v>
      </c>
      <c r="J1376">
        <f t="shared" si="206"/>
        <v>5171.4030959509028</v>
      </c>
      <c r="K1376" s="18">
        <f t="shared" si="207"/>
        <v>5833</v>
      </c>
      <c r="L1376" s="18" t="str">
        <f t="shared" si="199"/>
        <v/>
      </c>
      <c r="M1376" s="18">
        <f t="shared" si="200"/>
        <v>6247</v>
      </c>
      <c r="N1376" s="18">
        <f t="shared" si="201"/>
        <v>7184</v>
      </c>
      <c r="O1376" s="18" t="str">
        <f t="shared" si="202"/>
        <v/>
      </c>
      <c r="P1376">
        <f t="shared" si="208"/>
        <v>6247</v>
      </c>
      <c r="Q1376">
        <f t="shared" si="209"/>
        <v>692.16640581101115</v>
      </c>
      <c r="R1376" s="105">
        <f t="shared" si="210"/>
        <v>0.11079980883800403</v>
      </c>
      <c r="S1376" s="107">
        <f>+MEDIANA!AI34</f>
        <v>6247</v>
      </c>
      <c r="T1376" t="b">
        <f t="shared" si="211"/>
        <v>1</v>
      </c>
      <c r="V1376">
        <f t="shared" si="212"/>
        <v>5</v>
      </c>
      <c r="W1376">
        <f t="shared" si="213"/>
        <v>3</v>
      </c>
    </row>
    <row r="1377" spans="1:23" x14ac:dyDescent="0.2">
      <c r="A1377">
        <v>28</v>
      </c>
      <c r="B1377">
        <v>128331</v>
      </c>
      <c r="C1377">
        <v>1500000</v>
      </c>
      <c r="D1377">
        <v>137445</v>
      </c>
      <c r="E1377">
        <v>158061</v>
      </c>
      <c r="F1377">
        <v>169558</v>
      </c>
      <c r="G1377">
        <f t="shared" si="203"/>
        <v>158061</v>
      </c>
      <c r="H1377">
        <f t="shared" si="204"/>
        <v>604696.75116251456</v>
      </c>
      <c r="I1377">
        <f t="shared" si="205"/>
        <v>762757.75116251456</v>
      </c>
      <c r="J1377">
        <f t="shared" si="206"/>
        <v>-446635.75116251456</v>
      </c>
      <c r="K1377" s="18">
        <f t="shared" si="207"/>
        <v>128331</v>
      </c>
      <c r="L1377" s="18" t="str">
        <f t="shared" si="199"/>
        <v/>
      </c>
      <c r="M1377" s="18">
        <f t="shared" si="200"/>
        <v>137445</v>
      </c>
      <c r="N1377" s="18">
        <f t="shared" si="201"/>
        <v>158061</v>
      </c>
      <c r="O1377" s="18">
        <f t="shared" si="202"/>
        <v>169558</v>
      </c>
      <c r="P1377">
        <f t="shared" si="208"/>
        <v>147753</v>
      </c>
      <c r="Q1377">
        <f t="shared" si="209"/>
        <v>18830.490918985623</v>
      </c>
      <c r="R1377" s="105">
        <f t="shared" si="210"/>
        <v>0.1274457433621356</v>
      </c>
      <c r="S1377" s="107">
        <f>+MEDIANA!AI35</f>
        <v>147753</v>
      </c>
      <c r="T1377" t="b">
        <f t="shared" si="211"/>
        <v>1</v>
      </c>
      <c r="V1377">
        <f t="shared" si="212"/>
        <v>5</v>
      </c>
      <c r="W1377">
        <f t="shared" si="213"/>
        <v>4</v>
      </c>
    </row>
    <row r="1378" spans="1:23" x14ac:dyDescent="0.2">
      <c r="A1378">
        <v>29</v>
      </c>
      <c r="B1378">
        <v>823848</v>
      </c>
      <c r="C1378">
        <v>1300000</v>
      </c>
      <c r="D1378">
        <v>882356</v>
      </c>
      <c r="E1378">
        <v>1014710</v>
      </c>
      <c r="F1378">
        <v>1088514</v>
      </c>
      <c r="G1378">
        <f t="shared" si="203"/>
        <v>1014710</v>
      </c>
      <c r="H1378">
        <f t="shared" si="204"/>
        <v>187433.89014476558</v>
      </c>
      <c r="I1378">
        <f t="shared" si="205"/>
        <v>1202143.8901447656</v>
      </c>
      <c r="J1378">
        <f t="shared" si="206"/>
        <v>827276.10985523439</v>
      </c>
      <c r="K1378" s="18" t="str">
        <f t="shared" si="207"/>
        <v/>
      </c>
      <c r="L1378" s="18" t="str">
        <f t="shared" si="199"/>
        <v/>
      </c>
      <c r="M1378" s="18">
        <f t="shared" si="200"/>
        <v>882356</v>
      </c>
      <c r="N1378" s="18">
        <f t="shared" si="201"/>
        <v>1014710</v>
      </c>
      <c r="O1378" s="18">
        <f t="shared" si="202"/>
        <v>1088514</v>
      </c>
      <c r="P1378">
        <f t="shared" si="208"/>
        <v>1014710</v>
      </c>
      <c r="Q1378">
        <f t="shared" si="209"/>
        <v>104455.51899891807</v>
      </c>
      <c r="R1378" s="105">
        <f t="shared" si="210"/>
        <v>0.10294125316486293</v>
      </c>
      <c r="S1378" s="107">
        <f>+MEDIANA!AI36</f>
        <v>1014710</v>
      </c>
      <c r="T1378" t="b">
        <f t="shared" si="211"/>
        <v>1</v>
      </c>
      <c r="V1378">
        <f t="shared" si="212"/>
        <v>5</v>
      </c>
      <c r="W1378">
        <f t="shared" si="213"/>
        <v>3</v>
      </c>
    </row>
    <row r="1379" spans="1:23" x14ac:dyDescent="0.2">
      <c r="A1379">
        <v>30</v>
      </c>
      <c r="B1379">
        <v>808442</v>
      </c>
      <c r="C1379">
        <v>1800000</v>
      </c>
      <c r="D1379">
        <v>865856</v>
      </c>
      <c r="E1379">
        <v>995734</v>
      </c>
      <c r="F1379">
        <v>1068158</v>
      </c>
      <c r="G1379">
        <f t="shared" si="203"/>
        <v>995734</v>
      </c>
      <c r="H1379">
        <f t="shared" si="204"/>
        <v>400444.47074469639</v>
      </c>
      <c r="I1379">
        <f t="shared" si="205"/>
        <v>1396178.4707446964</v>
      </c>
      <c r="J1379">
        <f t="shared" si="206"/>
        <v>595289.52925530355</v>
      </c>
      <c r="K1379" s="18">
        <f t="shared" si="207"/>
        <v>808442</v>
      </c>
      <c r="L1379" s="18" t="str">
        <f t="shared" si="199"/>
        <v/>
      </c>
      <c r="M1379" s="18">
        <f t="shared" si="200"/>
        <v>865856</v>
      </c>
      <c r="N1379" s="18">
        <f t="shared" si="201"/>
        <v>995734</v>
      </c>
      <c r="O1379" s="18">
        <f t="shared" si="202"/>
        <v>1068158</v>
      </c>
      <c r="P1379">
        <f t="shared" si="208"/>
        <v>930795</v>
      </c>
      <c r="Q1379">
        <f t="shared" si="209"/>
        <v>118626.40627195954</v>
      </c>
      <c r="R1379" s="105">
        <f t="shared" si="210"/>
        <v>0.12744632950537932</v>
      </c>
      <c r="S1379" s="107">
        <f>+MEDIANA!AI37</f>
        <v>930795</v>
      </c>
      <c r="T1379" t="b">
        <f t="shared" si="211"/>
        <v>1</v>
      </c>
      <c r="V1379">
        <f t="shared" si="212"/>
        <v>5</v>
      </c>
      <c r="W1379">
        <f t="shared" si="213"/>
        <v>4</v>
      </c>
    </row>
    <row r="1380" spans="1:23" x14ac:dyDescent="0.2">
      <c r="A1380">
        <v>31</v>
      </c>
      <c r="B1380">
        <v>470386</v>
      </c>
      <c r="C1380">
        <v>1750000</v>
      </c>
      <c r="D1380">
        <v>503792</v>
      </c>
      <c r="E1380">
        <v>579361</v>
      </c>
      <c r="F1380">
        <v>621500</v>
      </c>
      <c r="G1380">
        <f t="shared" si="203"/>
        <v>579361</v>
      </c>
      <c r="H1380">
        <f t="shared" si="204"/>
        <v>542748.68868491973</v>
      </c>
      <c r="I1380">
        <f t="shared" si="205"/>
        <v>1122109.6886849198</v>
      </c>
      <c r="J1380">
        <f t="shared" si="206"/>
        <v>36612.311315080267</v>
      </c>
      <c r="K1380" s="18">
        <f t="shared" si="207"/>
        <v>470386</v>
      </c>
      <c r="L1380" s="18" t="str">
        <f t="shared" si="199"/>
        <v/>
      </c>
      <c r="M1380" s="18">
        <f t="shared" si="200"/>
        <v>503792</v>
      </c>
      <c r="N1380" s="18">
        <f t="shared" si="201"/>
        <v>579361</v>
      </c>
      <c r="O1380" s="18">
        <f t="shared" si="202"/>
        <v>621500</v>
      </c>
      <c r="P1380">
        <f t="shared" si="208"/>
        <v>541576.5</v>
      </c>
      <c r="Q1380">
        <f t="shared" si="209"/>
        <v>69022.03440629183</v>
      </c>
      <c r="R1380" s="105">
        <f t="shared" si="210"/>
        <v>0.12744650923053683</v>
      </c>
      <c r="S1380" s="107">
        <f>+MEDIANA!AI38</f>
        <v>541576.5</v>
      </c>
      <c r="T1380" t="b">
        <f t="shared" si="211"/>
        <v>1</v>
      </c>
      <c r="V1380">
        <f t="shared" si="212"/>
        <v>5</v>
      </c>
      <c r="W1380">
        <f t="shared" si="213"/>
        <v>4</v>
      </c>
    </row>
    <row r="1381" spans="1:23" x14ac:dyDescent="0.2">
      <c r="A1381">
        <v>32</v>
      </c>
      <c r="B1381">
        <v>1112030</v>
      </c>
      <c r="C1381">
        <v>1900000</v>
      </c>
      <c r="D1381">
        <v>1191004</v>
      </c>
      <c r="E1381">
        <v>1369655</v>
      </c>
      <c r="F1381">
        <v>1469276</v>
      </c>
      <c r="G1381">
        <f t="shared" si="203"/>
        <v>1369655</v>
      </c>
      <c r="H1381">
        <f t="shared" si="204"/>
        <v>309020.15301271208</v>
      </c>
      <c r="I1381">
        <f t="shared" si="205"/>
        <v>1678675.153012712</v>
      </c>
      <c r="J1381">
        <f t="shared" si="206"/>
        <v>1060634.846987288</v>
      </c>
      <c r="K1381" s="18">
        <f t="shared" si="207"/>
        <v>1112030</v>
      </c>
      <c r="L1381" s="18" t="str">
        <f t="shared" si="199"/>
        <v/>
      </c>
      <c r="M1381" s="18">
        <f t="shared" si="200"/>
        <v>1191004</v>
      </c>
      <c r="N1381" s="18">
        <f t="shared" si="201"/>
        <v>1369655</v>
      </c>
      <c r="O1381" s="18">
        <f t="shared" si="202"/>
        <v>1469276</v>
      </c>
      <c r="P1381">
        <f t="shared" si="208"/>
        <v>1280329.5</v>
      </c>
      <c r="Q1381">
        <f t="shared" si="209"/>
        <v>163173.74871666703</v>
      </c>
      <c r="R1381" s="105">
        <f t="shared" si="210"/>
        <v>0.12744668362063596</v>
      </c>
      <c r="S1381" s="107">
        <f>+MEDIANA!AI39</f>
        <v>1280329.5</v>
      </c>
      <c r="T1381" t="b">
        <f t="shared" si="211"/>
        <v>1</v>
      </c>
      <c r="V1381">
        <f t="shared" si="212"/>
        <v>5</v>
      </c>
      <c r="W1381">
        <f t="shared" si="213"/>
        <v>4</v>
      </c>
    </row>
    <row r="1382" spans="1:23" x14ac:dyDescent="0.2">
      <c r="A1382">
        <v>33</v>
      </c>
      <c r="B1382">
        <v>645185</v>
      </c>
      <c r="C1382">
        <v>1700000</v>
      </c>
      <c r="D1382">
        <v>691005</v>
      </c>
      <c r="E1382">
        <v>794656</v>
      </c>
      <c r="F1382">
        <v>852455</v>
      </c>
      <c r="G1382">
        <f t="shared" si="203"/>
        <v>794656</v>
      </c>
      <c r="H1382">
        <f t="shared" si="204"/>
        <v>434524.92111811024</v>
      </c>
      <c r="I1382">
        <f t="shared" si="205"/>
        <v>1229180.9211181102</v>
      </c>
      <c r="J1382">
        <f t="shared" si="206"/>
        <v>360131.07888188976</v>
      </c>
      <c r="K1382" s="18">
        <f t="shared" si="207"/>
        <v>645185</v>
      </c>
      <c r="L1382" s="18" t="str">
        <f t="shared" si="199"/>
        <v/>
      </c>
      <c r="M1382" s="18">
        <f t="shared" si="200"/>
        <v>691005</v>
      </c>
      <c r="N1382" s="18">
        <f t="shared" si="201"/>
        <v>794656</v>
      </c>
      <c r="O1382" s="18">
        <f t="shared" si="202"/>
        <v>852455</v>
      </c>
      <c r="P1382">
        <f t="shared" si="208"/>
        <v>742830.5</v>
      </c>
      <c r="Q1382">
        <f t="shared" si="209"/>
        <v>94671.476627950964</v>
      </c>
      <c r="R1382" s="105">
        <f t="shared" si="210"/>
        <v>0.12744694331742029</v>
      </c>
      <c r="S1382" s="107">
        <f>+MEDIANA!AI40</f>
        <v>742830.5</v>
      </c>
      <c r="T1382" t="b">
        <f t="shared" si="211"/>
        <v>1</v>
      </c>
      <c r="V1382">
        <f t="shared" si="212"/>
        <v>5</v>
      </c>
      <c r="W1382">
        <f t="shared" si="213"/>
        <v>4</v>
      </c>
    </row>
    <row r="1383" spans="1:23" x14ac:dyDescent="0.2">
      <c r="A1383">
        <v>34</v>
      </c>
      <c r="B1383">
        <v>159275</v>
      </c>
      <c r="C1383">
        <v>350000</v>
      </c>
      <c r="D1383">
        <v>170587</v>
      </c>
      <c r="E1383">
        <v>196175</v>
      </c>
      <c r="F1383">
        <v>210443</v>
      </c>
      <c r="G1383">
        <f t="shared" si="203"/>
        <v>196175</v>
      </c>
      <c r="H1383">
        <f t="shared" si="204"/>
        <v>76895.349319708534</v>
      </c>
      <c r="I1383">
        <f t="shared" si="205"/>
        <v>273070.34931970853</v>
      </c>
      <c r="J1383">
        <f t="shared" si="206"/>
        <v>119279.65068029147</v>
      </c>
      <c r="K1383" s="18">
        <f t="shared" si="207"/>
        <v>159275</v>
      </c>
      <c r="L1383" s="18" t="str">
        <f t="shared" si="199"/>
        <v/>
      </c>
      <c r="M1383" s="18">
        <f t="shared" si="200"/>
        <v>170587</v>
      </c>
      <c r="N1383" s="18">
        <f t="shared" si="201"/>
        <v>196175</v>
      </c>
      <c r="O1383" s="18">
        <f t="shared" si="202"/>
        <v>210443</v>
      </c>
      <c r="P1383">
        <f t="shared" si="208"/>
        <v>183381</v>
      </c>
      <c r="Q1383">
        <f t="shared" si="209"/>
        <v>23371.203563359762</v>
      </c>
      <c r="R1383" s="105">
        <f t="shared" si="210"/>
        <v>0.12744615616317809</v>
      </c>
      <c r="S1383" s="107">
        <f>+MEDIANA!AI41</f>
        <v>183381</v>
      </c>
      <c r="T1383" t="b">
        <f t="shared" si="211"/>
        <v>1</v>
      </c>
      <c r="V1383">
        <f t="shared" si="212"/>
        <v>5</v>
      </c>
      <c r="W1383">
        <f t="shared" si="213"/>
        <v>4</v>
      </c>
    </row>
    <row r="1384" spans="1:23" x14ac:dyDescent="0.2">
      <c r="A1384">
        <v>35</v>
      </c>
      <c r="B1384">
        <v>37179</v>
      </c>
      <c r="C1384">
        <v>250000</v>
      </c>
      <c r="D1384">
        <v>39819</v>
      </c>
      <c r="E1384">
        <v>45792</v>
      </c>
      <c r="F1384">
        <v>49123</v>
      </c>
      <c r="G1384">
        <f t="shared" si="203"/>
        <v>45792</v>
      </c>
      <c r="H1384">
        <f t="shared" si="204"/>
        <v>92703.413207389502</v>
      </c>
      <c r="I1384">
        <f t="shared" si="205"/>
        <v>138495.4132073895</v>
      </c>
      <c r="J1384">
        <f t="shared" si="206"/>
        <v>-46911.413207389502</v>
      </c>
      <c r="K1384" s="18">
        <f t="shared" si="207"/>
        <v>37179</v>
      </c>
      <c r="L1384" s="18" t="str">
        <f t="shared" si="199"/>
        <v/>
      </c>
      <c r="M1384" s="18">
        <f t="shared" si="200"/>
        <v>39819</v>
      </c>
      <c r="N1384" s="18">
        <f t="shared" si="201"/>
        <v>45792</v>
      </c>
      <c r="O1384" s="18">
        <f t="shared" si="202"/>
        <v>49123</v>
      </c>
      <c r="P1384">
        <f t="shared" si="208"/>
        <v>42805.5</v>
      </c>
      <c r="Q1384">
        <f t="shared" si="209"/>
        <v>5455.4957840694915</v>
      </c>
      <c r="R1384" s="105">
        <f t="shared" si="210"/>
        <v>0.12744847704312509</v>
      </c>
      <c r="S1384" s="107">
        <f>+MEDIANA!AI42</f>
        <v>42805.5</v>
      </c>
      <c r="T1384" t="b">
        <f t="shared" si="211"/>
        <v>1</v>
      </c>
      <c r="V1384">
        <f t="shared" si="212"/>
        <v>5</v>
      </c>
      <c r="W1384">
        <f t="shared" si="213"/>
        <v>4</v>
      </c>
    </row>
    <row r="1385" spans="1:23" x14ac:dyDescent="0.2">
      <c r="A1385">
        <v>36</v>
      </c>
      <c r="B1385">
        <v>8042215</v>
      </c>
      <c r="C1385">
        <v>9000000</v>
      </c>
      <c r="D1385">
        <v>8613358</v>
      </c>
      <c r="E1385">
        <v>9905362</v>
      </c>
      <c r="F1385">
        <v>10625825</v>
      </c>
      <c r="G1385">
        <f t="shared" si="203"/>
        <v>9000000</v>
      </c>
      <c r="H1385">
        <f t="shared" si="204"/>
        <v>1030552.2263012681</v>
      </c>
      <c r="I1385">
        <f t="shared" si="205"/>
        <v>10030552.226301268</v>
      </c>
      <c r="J1385">
        <f t="shared" si="206"/>
        <v>7969447.7736987323</v>
      </c>
      <c r="K1385" s="18">
        <f t="shared" si="207"/>
        <v>8042215</v>
      </c>
      <c r="L1385" s="18">
        <f t="shared" si="199"/>
        <v>9000000</v>
      </c>
      <c r="M1385" s="18">
        <f t="shared" si="200"/>
        <v>8613358</v>
      </c>
      <c r="N1385" s="18">
        <f t="shared" si="201"/>
        <v>9905362</v>
      </c>
      <c r="O1385" s="18" t="str">
        <f t="shared" si="202"/>
        <v/>
      </c>
      <c r="P1385">
        <f t="shared" si="208"/>
        <v>8806679</v>
      </c>
      <c r="Q1385">
        <f t="shared" si="209"/>
        <v>782800.5226698881</v>
      </c>
      <c r="R1385" s="105">
        <f t="shared" si="210"/>
        <v>8.8887141528593019E-2</v>
      </c>
      <c r="S1385" s="107">
        <f>+MEDIANA!AI43</f>
        <v>8806679</v>
      </c>
      <c r="T1385" t="b">
        <f t="shared" si="211"/>
        <v>1</v>
      </c>
      <c r="V1385">
        <f t="shared" si="212"/>
        <v>5</v>
      </c>
      <c r="W1385">
        <f t="shared" si="213"/>
        <v>4</v>
      </c>
    </row>
    <row r="1386" spans="1:23" x14ac:dyDescent="0.2">
      <c r="A1386">
        <v>37</v>
      </c>
      <c r="B1386">
        <v>13315047</v>
      </c>
      <c r="C1386">
        <v>16000000</v>
      </c>
      <c r="D1386">
        <v>14260655</v>
      </c>
      <c r="E1386">
        <v>16399753</v>
      </c>
      <c r="F1386">
        <v>17592584</v>
      </c>
      <c r="G1386">
        <f t="shared" si="203"/>
        <v>16000000</v>
      </c>
      <c r="H1386">
        <f t="shared" si="204"/>
        <v>1713733.7189740711</v>
      </c>
      <c r="I1386">
        <f t="shared" si="205"/>
        <v>17713733.718974072</v>
      </c>
      <c r="J1386">
        <f t="shared" si="206"/>
        <v>14286266.281025929</v>
      </c>
      <c r="K1386" s="18" t="str">
        <f t="shared" si="207"/>
        <v/>
      </c>
      <c r="L1386" s="18">
        <f t="shared" si="199"/>
        <v>16000000</v>
      </c>
      <c r="M1386" s="18" t="str">
        <f t="shared" si="200"/>
        <v/>
      </c>
      <c r="N1386" s="18">
        <f t="shared" si="201"/>
        <v>16399753</v>
      </c>
      <c r="O1386" s="18">
        <f t="shared" si="202"/>
        <v>17592584</v>
      </c>
      <c r="P1386">
        <f t="shared" si="208"/>
        <v>16399753</v>
      </c>
      <c r="Q1386">
        <f t="shared" si="209"/>
        <v>828550.1445925486</v>
      </c>
      <c r="R1386" s="105">
        <f t="shared" si="210"/>
        <v>5.0522111192317871E-2</v>
      </c>
      <c r="S1386" s="107">
        <f>+MEDIANA!AI44</f>
        <v>16399753</v>
      </c>
      <c r="T1386" t="b">
        <f t="shared" si="211"/>
        <v>1</v>
      </c>
      <c r="V1386">
        <f t="shared" si="212"/>
        <v>5</v>
      </c>
      <c r="W1386">
        <f t="shared" si="213"/>
        <v>3</v>
      </c>
    </row>
    <row r="1387" spans="1:23" x14ac:dyDescent="0.2">
      <c r="A1387">
        <v>38</v>
      </c>
      <c r="B1387">
        <v>1286816</v>
      </c>
      <c r="C1387">
        <v>3500000</v>
      </c>
      <c r="D1387">
        <v>1378203</v>
      </c>
      <c r="E1387">
        <v>1584934</v>
      </c>
      <c r="F1387">
        <v>1700213</v>
      </c>
      <c r="G1387">
        <f t="shared" si="203"/>
        <v>1584934</v>
      </c>
      <c r="H1387">
        <f t="shared" si="204"/>
        <v>914733.76882003224</v>
      </c>
      <c r="I1387">
        <f t="shared" si="205"/>
        <v>2499667.7688200325</v>
      </c>
      <c r="J1387">
        <f t="shared" si="206"/>
        <v>670200.23117996776</v>
      </c>
      <c r="K1387" s="18">
        <f t="shared" si="207"/>
        <v>1286816</v>
      </c>
      <c r="L1387" s="18" t="str">
        <f t="shared" si="199"/>
        <v/>
      </c>
      <c r="M1387" s="18">
        <f t="shared" si="200"/>
        <v>1378203</v>
      </c>
      <c r="N1387" s="18">
        <f t="shared" si="201"/>
        <v>1584934</v>
      </c>
      <c r="O1387" s="18">
        <f t="shared" si="202"/>
        <v>1700213</v>
      </c>
      <c r="P1387">
        <f t="shared" si="208"/>
        <v>1481568.5</v>
      </c>
      <c r="Q1387">
        <f t="shared" si="209"/>
        <v>188820.99097734515</v>
      </c>
      <c r="R1387" s="105">
        <f t="shared" si="210"/>
        <v>0.12744668301016468</v>
      </c>
      <c r="S1387" s="107">
        <f>+MEDIANA!AI45</f>
        <v>1481568.5</v>
      </c>
      <c r="T1387" t="b">
        <f t="shared" si="211"/>
        <v>1</v>
      </c>
      <c r="V1387">
        <f t="shared" si="212"/>
        <v>5</v>
      </c>
      <c r="W1387">
        <f t="shared" si="213"/>
        <v>4</v>
      </c>
    </row>
    <row r="1388" spans="1:23" x14ac:dyDescent="0.2">
      <c r="A1388">
        <v>39</v>
      </c>
      <c r="B1388">
        <v>1688995</v>
      </c>
      <c r="C1388">
        <v>3700000</v>
      </c>
      <c r="D1388">
        <v>1808944</v>
      </c>
      <c r="E1388">
        <v>2080285</v>
      </c>
      <c r="F1388">
        <v>2231594</v>
      </c>
      <c r="G1388">
        <f t="shared" si="203"/>
        <v>2080285</v>
      </c>
      <c r="H1388">
        <f t="shared" si="204"/>
        <v>810462.50508539868</v>
      </c>
      <c r="I1388">
        <f t="shared" si="205"/>
        <v>2890747.5050853984</v>
      </c>
      <c r="J1388">
        <f t="shared" si="206"/>
        <v>1269822.4949146013</v>
      </c>
      <c r="K1388" s="18">
        <f t="shared" si="207"/>
        <v>1688995</v>
      </c>
      <c r="L1388" s="18" t="str">
        <f t="shared" si="199"/>
        <v/>
      </c>
      <c r="M1388" s="18">
        <f t="shared" si="200"/>
        <v>1808944</v>
      </c>
      <c r="N1388" s="18">
        <f t="shared" si="201"/>
        <v>2080285</v>
      </c>
      <c r="O1388" s="18">
        <f t="shared" si="202"/>
        <v>2231594</v>
      </c>
      <c r="P1388">
        <f t="shared" si="208"/>
        <v>1944614.5</v>
      </c>
      <c r="Q1388">
        <f t="shared" si="209"/>
        <v>247834.3996441979</v>
      </c>
      <c r="R1388" s="105">
        <f t="shared" si="210"/>
        <v>0.12744654513488299</v>
      </c>
      <c r="S1388" s="107">
        <f>+MEDIANA!AI46</f>
        <v>1944614.5</v>
      </c>
      <c r="T1388" t="b">
        <f t="shared" si="211"/>
        <v>1</v>
      </c>
      <c r="V1388">
        <f t="shared" si="212"/>
        <v>5</v>
      </c>
      <c r="W1388">
        <f t="shared" si="213"/>
        <v>4</v>
      </c>
    </row>
    <row r="1389" spans="1:23" x14ac:dyDescent="0.2">
      <c r="A1389">
        <v>40</v>
      </c>
      <c r="B1389">
        <v>8151903</v>
      </c>
      <c r="C1389">
        <v>9500000</v>
      </c>
      <c r="D1389">
        <v>8730836</v>
      </c>
      <c r="E1389">
        <v>10040461</v>
      </c>
      <c r="F1389">
        <v>10770751</v>
      </c>
      <c r="G1389">
        <f t="shared" si="203"/>
        <v>9500000</v>
      </c>
      <c r="H1389">
        <f t="shared" si="204"/>
        <v>1036478.6272213721</v>
      </c>
      <c r="I1389">
        <f t="shared" si="205"/>
        <v>10536478.627221372</v>
      </c>
      <c r="J1389">
        <f t="shared" si="206"/>
        <v>8463521.372778628</v>
      </c>
      <c r="K1389" s="18" t="str">
        <f t="shared" si="207"/>
        <v/>
      </c>
      <c r="L1389" s="18">
        <f t="shared" si="199"/>
        <v>9500000</v>
      </c>
      <c r="M1389" s="18">
        <f t="shared" si="200"/>
        <v>8730836</v>
      </c>
      <c r="N1389" s="18">
        <f t="shared" si="201"/>
        <v>10040461</v>
      </c>
      <c r="O1389" s="18" t="str">
        <f t="shared" si="202"/>
        <v/>
      </c>
      <c r="P1389">
        <f t="shared" si="208"/>
        <v>9500000</v>
      </c>
      <c r="Q1389">
        <f t="shared" si="209"/>
        <v>658132.33117689437</v>
      </c>
      <c r="R1389" s="105">
        <f t="shared" si="210"/>
        <v>6.927708749230467E-2</v>
      </c>
      <c r="S1389" s="107">
        <f>+MEDIANA!AI47</f>
        <v>9500000</v>
      </c>
      <c r="T1389" t="b">
        <f t="shared" si="211"/>
        <v>1</v>
      </c>
      <c r="V1389">
        <f t="shared" si="212"/>
        <v>5</v>
      </c>
      <c r="W1389">
        <f t="shared" si="213"/>
        <v>3</v>
      </c>
    </row>
    <row r="1390" spans="1:23" x14ac:dyDescent="0.2">
      <c r="A1390">
        <v>41</v>
      </c>
      <c r="B1390">
        <v>1882476</v>
      </c>
      <c r="C1390">
        <v>3500000</v>
      </c>
      <c r="D1390">
        <v>2016166</v>
      </c>
      <c r="E1390">
        <v>2318591</v>
      </c>
      <c r="F1390">
        <v>2487233</v>
      </c>
      <c r="G1390">
        <f t="shared" si="203"/>
        <v>2318591</v>
      </c>
      <c r="H1390">
        <f t="shared" si="204"/>
        <v>638559.97812867991</v>
      </c>
      <c r="I1390">
        <f t="shared" si="205"/>
        <v>2957150.97812868</v>
      </c>
      <c r="J1390">
        <f t="shared" si="206"/>
        <v>1680031.02187132</v>
      </c>
      <c r="K1390" s="18">
        <f t="shared" si="207"/>
        <v>1882476</v>
      </c>
      <c r="L1390" s="18" t="str">
        <f t="shared" si="199"/>
        <v/>
      </c>
      <c r="M1390" s="18">
        <f t="shared" si="200"/>
        <v>2016166</v>
      </c>
      <c r="N1390" s="18">
        <f t="shared" si="201"/>
        <v>2318591</v>
      </c>
      <c r="O1390" s="18">
        <f t="shared" si="202"/>
        <v>2487233</v>
      </c>
      <c r="P1390">
        <f t="shared" si="208"/>
        <v>2167378.5</v>
      </c>
      <c r="Q1390">
        <f t="shared" si="209"/>
        <v>276225.37019192619</v>
      </c>
      <c r="R1390" s="105">
        <f t="shared" si="210"/>
        <v>0.12744676123340995</v>
      </c>
      <c r="S1390" s="107">
        <f>+MEDIANA!AI48</f>
        <v>2167378.5</v>
      </c>
      <c r="T1390" t="b">
        <f t="shared" si="211"/>
        <v>1</v>
      </c>
      <c r="V1390">
        <f t="shared" si="212"/>
        <v>5</v>
      </c>
      <c r="W1390">
        <f t="shared" si="213"/>
        <v>4</v>
      </c>
    </row>
    <row r="1391" spans="1:23" x14ac:dyDescent="0.2">
      <c r="A1391">
        <v>42</v>
      </c>
      <c r="B1391">
        <v>2872860</v>
      </c>
      <c r="C1391">
        <v>4000000</v>
      </c>
      <c r="D1391">
        <v>3076885</v>
      </c>
      <c r="E1391">
        <v>3538418</v>
      </c>
      <c r="F1391">
        <v>3795783</v>
      </c>
      <c r="G1391">
        <f t="shared" si="203"/>
        <v>3538418</v>
      </c>
      <c r="H1391">
        <f t="shared" si="204"/>
        <v>474857.48979425314</v>
      </c>
      <c r="I1391">
        <f t="shared" si="205"/>
        <v>4013275.4897942534</v>
      </c>
      <c r="J1391">
        <f t="shared" si="206"/>
        <v>3063560.5102057466</v>
      </c>
      <c r="K1391" s="18" t="str">
        <f t="shared" si="207"/>
        <v/>
      </c>
      <c r="L1391" s="18">
        <f t="shared" si="199"/>
        <v>4000000</v>
      </c>
      <c r="M1391" s="18">
        <f t="shared" si="200"/>
        <v>3076885</v>
      </c>
      <c r="N1391" s="18">
        <f t="shared" si="201"/>
        <v>3538418</v>
      </c>
      <c r="O1391" s="18">
        <f t="shared" si="202"/>
        <v>3795783</v>
      </c>
      <c r="P1391">
        <f t="shared" si="208"/>
        <v>3667100.5</v>
      </c>
      <c r="Q1391">
        <f t="shared" si="209"/>
        <v>398221.84110074455</v>
      </c>
      <c r="R1391" s="105">
        <f t="shared" si="210"/>
        <v>0.10859310812472812</v>
      </c>
      <c r="S1391" s="107">
        <f>+MEDIANA!AI49</f>
        <v>3667100.5</v>
      </c>
      <c r="T1391" t="b">
        <f t="shared" si="211"/>
        <v>1</v>
      </c>
      <c r="V1391">
        <f t="shared" si="212"/>
        <v>5</v>
      </c>
      <c r="W1391">
        <f t="shared" si="213"/>
        <v>4</v>
      </c>
    </row>
    <row r="1392" spans="1:23" x14ac:dyDescent="0.2">
      <c r="A1392">
        <v>43</v>
      </c>
      <c r="B1392">
        <v>4016782</v>
      </c>
      <c r="C1392">
        <v>5000000</v>
      </c>
      <c r="D1392">
        <v>4302046</v>
      </c>
      <c r="E1392">
        <v>4947352</v>
      </c>
      <c r="F1392">
        <v>5307196</v>
      </c>
      <c r="G1392">
        <f t="shared" si="203"/>
        <v>4947352</v>
      </c>
      <c r="H1392">
        <f t="shared" si="204"/>
        <v>534777.38557384722</v>
      </c>
      <c r="I1392">
        <f t="shared" si="205"/>
        <v>5482129.3855738472</v>
      </c>
      <c r="J1392">
        <f t="shared" si="206"/>
        <v>4412574.6144261528</v>
      </c>
      <c r="K1392" s="18" t="str">
        <f t="shared" si="207"/>
        <v/>
      </c>
      <c r="L1392" s="18">
        <f t="shared" si="199"/>
        <v>5000000</v>
      </c>
      <c r="M1392" s="18" t="str">
        <f t="shared" si="200"/>
        <v/>
      </c>
      <c r="N1392" s="18">
        <f t="shared" si="201"/>
        <v>4947352</v>
      </c>
      <c r="O1392" s="18">
        <f t="shared" si="202"/>
        <v>5307196</v>
      </c>
      <c r="P1392">
        <f t="shared" si="208"/>
        <v>5000000</v>
      </c>
      <c r="Q1392">
        <f t="shared" si="209"/>
        <v>194348.86958594157</v>
      </c>
      <c r="R1392" s="105">
        <f t="shared" si="210"/>
        <v>3.8869773917188315E-2</v>
      </c>
      <c r="S1392" s="107">
        <f>+MEDIANA!AI50</f>
        <v>5000000</v>
      </c>
      <c r="T1392" t="b">
        <f t="shared" si="211"/>
        <v>1</v>
      </c>
      <c r="V1392">
        <f t="shared" si="212"/>
        <v>5</v>
      </c>
      <c r="W1392">
        <f t="shared" si="213"/>
        <v>3</v>
      </c>
    </row>
    <row r="1393" spans="1:23" x14ac:dyDescent="0.2">
      <c r="A1393">
        <v>44</v>
      </c>
      <c r="B1393">
        <v>4440591</v>
      </c>
      <c r="C1393">
        <v>6000000</v>
      </c>
      <c r="D1393">
        <v>4755953</v>
      </c>
      <c r="E1393">
        <v>5469346</v>
      </c>
      <c r="G1393">
        <f t="shared" si="203"/>
        <v>5112649.5</v>
      </c>
      <c r="H1393">
        <f t="shared" si="204"/>
        <v>702834.89340930327</v>
      </c>
      <c r="I1393">
        <f t="shared" si="205"/>
        <v>5815484.3934093034</v>
      </c>
      <c r="J1393">
        <f t="shared" si="206"/>
        <v>4409814.6065906966</v>
      </c>
      <c r="K1393" s="18">
        <f t="shared" si="207"/>
        <v>4440591</v>
      </c>
      <c r="L1393" s="18" t="str">
        <f t="shared" si="199"/>
        <v/>
      </c>
      <c r="M1393" s="18">
        <f t="shared" si="200"/>
        <v>4755953</v>
      </c>
      <c r="N1393" s="18">
        <f t="shared" si="201"/>
        <v>5469346</v>
      </c>
      <c r="O1393" s="18" t="str">
        <f t="shared" si="202"/>
        <v/>
      </c>
      <c r="P1393">
        <f t="shared" si="208"/>
        <v>4755953</v>
      </c>
      <c r="Q1393">
        <f t="shared" si="209"/>
        <v>527054.64826050063</v>
      </c>
      <c r="R1393" s="105">
        <f t="shared" si="210"/>
        <v>0.11081998671149623</v>
      </c>
      <c r="S1393" s="107">
        <f>+MEDIANA!AI51</f>
        <v>4755953</v>
      </c>
      <c r="T1393" t="b">
        <f t="shared" si="211"/>
        <v>1</v>
      </c>
      <c r="V1393">
        <f t="shared" si="212"/>
        <v>4</v>
      </c>
      <c r="W1393">
        <f t="shared" si="213"/>
        <v>3</v>
      </c>
    </row>
    <row r="1394" spans="1:23" x14ac:dyDescent="0.2">
      <c r="A1394">
        <v>45</v>
      </c>
      <c r="B1394">
        <v>4121741</v>
      </c>
      <c r="C1394">
        <v>7000000</v>
      </c>
      <c r="D1394">
        <v>4414459</v>
      </c>
      <c r="E1394">
        <v>5076628</v>
      </c>
      <c r="F1394">
        <v>5445875</v>
      </c>
      <c r="G1394">
        <f t="shared" si="203"/>
        <v>5076628</v>
      </c>
      <c r="H1394">
        <f t="shared" si="204"/>
        <v>1128572.4490843734</v>
      </c>
      <c r="I1394">
        <f t="shared" si="205"/>
        <v>6205200.4490843732</v>
      </c>
      <c r="J1394">
        <f t="shared" si="206"/>
        <v>3948055.5509156268</v>
      </c>
      <c r="K1394" s="18">
        <f t="shared" si="207"/>
        <v>4121741</v>
      </c>
      <c r="L1394" s="18" t="str">
        <f t="shared" si="199"/>
        <v/>
      </c>
      <c r="M1394" s="18">
        <f t="shared" si="200"/>
        <v>4414459</v>
      </c>
      <c r="N1394" s="18">
        <f t="shared" si="201"/>
        <v>5076628</v>
      </c>
      <c r="O1394" s="18">
        <f t="shared" si="202"/>
        <v>5445875</v>
      </c>
      <c r="P1394">
        <f t="shared" si="208"/>
        <v>4745543.5</v>
      </c>
      <c r="Q1394">
        <f t="shared" si="209"/>
        <v>604803.95975851826</v>
      </c>
      <c r="R1394" s="105">
        <f t="shared" si="210"/>
        <v>0.12744672127829368</v>
      </c>
      <c r="S1394" s="107">
        <f>+MEDIANA!AI52</f>
        <v>4745543.5</v>
      </c>
      <c r="T1394" t="b">
        <f t="shared" si="211"/>
        <v>1</v>
      </c>
      <c r="V1394">
        <f t="shared" si="212"/>
        <v>5</v>
      </c>
      <c r="W1394">
        <f t="shared" si="213"/>
        <v>4</v>
      </c>
    </row>
    <row r="1395" spans="1:23" x14ac:dyDescent="0.2">
      <c r="A1395">
        <v>46</v>
      </c>
      <c r="B1395">
        <v>3065760</v>
      </c>
      <c r="C1395">
        <v>4500000</v>
      </c>
      <c r="D1395">
        <v>3283485</v>
      </c>
      <c r="E1395">
        <v>3776007</v>
      </c>
      <c r="F1395">
        <v>4050654</v>
      </c>
      <c r="G1395">
        <f t="shared" si="203"/>
        <v>3776007</v>
      </c>
      <c r="H1395">
        <f t="shared" si="204"/>
        <v>578422.81905687228</v>
      </c>
      <c r="I1395">
        <f t="shared" si="205"/>
        <v>4354429.8190568723</v>
      </c>
      <c r="J1395">
        <f t="shared" si="206"/>
        <v>3197584.1809431277</v>
      </c>
      <c r="K1395" s="18" t="str">
        <f t="shared" si="207"/>
        <v/>
      </c>
      <c r="L1395" s="18" t="str">
        <f t="shared" si="199"/>
        <v/>
      </c>
      <c r="M1395" s="18">
        <f t="shared" si="200"/>
        <v>3283485</v>
      </c>
      <c r="N1395" s="18">
        <f t="shared" si="201"/>
        <v>3776007</v>
      </c>
      <c r="O1395" s="18">
        <f t="shared" si="202"/>
        <v>4050654</v>
      </c>
      <c r="P1395">
        <f t="shared" si="208"/>
        <v>3776007</v>
      </c>
      <c r="Q1395">
        <f t="shared" si="209"/>
        <v>388706.65238583199</v>
      </c>
      <c r="R1395" s="105">
        <f t="shared" si="210"/>
        <v>0.10294118956501722</v>
      </c>
      <c r="S1395" s="107">
        <f>+MEDIANA!AI53</f>
        <v>3776007</v>
      </c>
      <c r="T1395" t="b">
        <f t="shared" si="211"/>
        <v>1</v>
      </c>
      <c r="V1395">
        <f t="shared" si="212"/>
        <v>5</v>
      </c>
      <c r="W1395">
        <f t="shared" si="213"/>
        <v>3</v>
      </c>
    </row>
    <row r="1396" spans="1:23" x14ac:dyDescent="0.2">
      <c r="A1396">
        <v>47</v>
      </c>
      <c r="B1396">
        <v>5729559</v>
      </c>
      <c r="C1396">
        <v>6000000</v>
      </c>
      <c r="D1396">
        <v>6136462</v>
      </c>
      <c r="E1396">
        <v>7056931</v>
      </c>
      <c r="F1396">
        <v>7570214</v>
      </c>
      <c r="G1396">
        <f t="shared" si="203"/>
        <v>6136462</v>
      </c>
      <c r="H1396">
        <f t="shared" si="204"/>
        <v>779624.91234099434</v>
      </c>
      <c r="I1396">
        <f t="shared" si="205"/>
        <v>6916086.912340994</v>
      </c>
      <c r="J1396">
        <f t="shared" si="206"/>
        <v>5356837.087659006</v>
      </c>
      <c r="K1396" s="18">
        <f t="shared" si="207"/>
        <v>5729559</v>
      </c>
      <c r="L1396" s="18">
        <f t="shared" si="199"/>
        <v>6000000</v>
      </c>
      <c r="M1396" s="18">
        <f t="shared" si="200"/>
        <v>6136462</v>
      </c>
      <c r="N1396" s="18" t="str">
        <f t="shared" si="201"/>
        <v/>
      </c>
      <c r="O1396" s="18" t="str">
        <f t="shared" si="202"/>
        <v/>
      </c>
      <c r="P1396">
        <f t="shared" si="208"/>
        <v>6000000</v>
      </c>
      <c r="Q1396">
        <f t="shared" si="209"/>
        <v>207095.09222174564</v>
      </c>
      <c r="R1396" s="105">
        <f t="shared" si="210"/>
        <v>3.4515848703624272E-2</v>
      </c>
      <c r="S1396" s="107">
        <f>+MEDIANA!AI54</f>
        <v>6000000</v>
      </c>
      <c r="T1396" t="b">
        <f t="shared" si="211"/>
        <v>1</v>
      </c>
      <c r="V1396">
        <f t="shared" si="212"/>
        <v>5</v>
      </c>
      <c r="W1396">
        <f t="shared" si="213"/>
        <v>3</v>
      </c>
    </row>
    <row r="1397" spans="1:23" x14ac:dyDescent="0.2">
      <c r="A1397">
        <v>48</v>
      </c>
      <c r="B1397">
        <v>3299996</v>
      </c>
      <c r="C1397">
        <v>4500000</v>
      </c>
      <c r="D1397">
        <v>3534356</v>
      </c>
      <c r="F1397">
        <v>4360140</v>
      </c>
      <c r="G1397">
        <f t="shared" si="203"/>
        <v>3947248</v>
      </c>
      <c r="H1397">
        <f t="shared" si="204"/>
        <v>595314.19430863007</v>
      </c>
      <c r="I1397">
        <f t="shared" si="205"/>
        <v>4542562.1943086302</v>
      </c>
      <c r="J1397">
        <f t="shared" si="206"/>
        <v>3351933.8056913698</v>
      </c>
      <c r="K1397" s="18" t="str">
        <f t="shared" si="207"/>
        <v/>
      </c>
      <c r="L1397" s="18">
        <f t="shared" si="199"/>
        <v>4500000</v>
      </c>
      <c r="M1397" s="18">
        <f t="shared" si="200"/>
        <v>3534356</v>
      </c>
      <c r="N1397" s="18" t="str">
        <f t="shared" si="201"/>
        <v/>
      </c>
      <c r="O1397" s="18">
        <f t="shared" si="202"/>
        <v>4360140</v>
      </c>
      <c r="P1397">
        <f t="shared" si="208"/>
        <v>4360140</v>
      </c>
      <c r="Q1397">
        <f t="shared" si="209"/>
        <v>521847.41847146471</v>
      </c>
      <c r="R1397" s="105">
        <f t="shared" si="210"/>
        <v>0.11968593175252737</v>
      </c>
      <c r="S1397" s="107">
        <f>+MEDIANA!AI55</f>
        <v>4360140</v>
      </c>
      <c r="T1397" t="b">
        <f t="shared" si="211"/>
        <v>1</v>
      </c>
      <c r="V1397">
        <f t="shared" si="212"/>
        <v>4</v>
      </c>
      <c r="W1397">
        <f t="shared" si="213"/>
        <v>3</v>
      </c>
    </row>
    <row r="1398" spans="1:23" x14ac:dyDescent="0.2">
      <c r="A1398">
        <v>49</v>
      </c>
      <c r="B1398">
        <v>5983948</v>
      </c>
      <c r="C1398">
        <v>6000000</v>
      </c>
      <c r="D1398">
        <v>6408916</v>
      </c>
      <c r="E1398">
        <v>7370253</v>
      </c>
      <c r="F1398">
        <v>7906326</v>
      </c>
      <c r="G1398">
        <f t="shared" si="203"/>
        <v>6408916</v>
      </c>
      <c r="H1398">
        <f t="shared" si="204"/>
        <v>864028.30943135009</v>
      </c>
      <c r="I1398">
        <f t="shared" si="205"/>
        <v>7272944.3094313499</v>
      </c>
      <c r="J1398">
        <f t="shared" si="206"/>
        <v>5544887.6905686501</v>
      </c>
      <c r="K1398" s="18">
        <f t="shared" si="207"/>
        <v>5983948</v>
      </c>
      <c r="L1398" s="18">
        <f t="shared" si="199"/>
        <v>6000000</v>
      </c>
      <c r="M1398" s="18">
        <f t="shared" si="200"/>
        <v>6408916</v>
      </c>
      <c r="N1398" s="18" t="str">
        <f t="shared" si="201"/>
        <v/>
      </c>
      <c r="O1398" s="18" t="str">
        <f t="shared" si="202"/>
        <v/>
      </c>
      <c r="P1398">
        <f t="shared" si="208"/>
        <v>6000000</v>
      </c>
      <c r="Q1398">
        <f t="shared" si="209"/>
        <v>240855.33790500334</v>
      </c>
      <c r="R1398" s="105">
        <f t="shared" si="210"/>
        <v>4.0142556317500556E-2</v>
      </c>
      <c r="S1398" s="107">
        <f>+MEDIANA!AI56</f>
        <v>6000000</v>
      </c>
      <c r="T1398" t="b">
        <f t="shared" si="211"/>
        <v>1</v>
      </c>
      <c r="V1398">
        <f t="shared" si="212"/>
        <v>5</v>
      </c>
      <c r="W1398">
        <f t="shared" si="213"/>
        <v>3</v>
      </c>
    </row>
    <row r="1399" spans="1:23" x14ac:dyDescent="0.2">
      <c r="A1399">
        <v>50</v>
      </c>
      <c r="B1399">
        <v>3815395</v>
      </c>
      <c r="C1399">
        <v>8000000</v>
      </c>
      <c r="D1399">
        <v>4082473</v>
      </c>
      <c r="E1399">
        <v>4694843</v>
      </c>
      <c r="G1399">
        <f t="shared" si="203"/>
        <v>4388658</v>
      </c>
      <c r="H1399">
        <f t="shared" si="204"/>
        <v>1936529.4570461828</v>
      </c>
      <c r="I1399">
        <f t="shared" si="205"/>
        <v>6325187.4570461828</v>
      </c>
      <c r="J1399">
        <f t="shared" si="206"/>
        <v>2452128.5429538172</v>
      </c>
      <c r="K1399" s="18">
        <f t="shared" si="207"/>
        <v>3815395</v>
      </c>
      <c r="L1399" s="18" t="str">
        <f t="shared" si="199"/>
        <v/>
      </c>
      <c r="M1399" s="18">
        <f t="shared" si="200"/>
        <v>4082473</v>
      </c>
      <c r="N1399" s="18">
        <f t="shared" si="201"/>
        <v>4694843</v>
      </c>
      <c r="O1399" s="18" t="str">
        <f t="shared" si="202"/>
        <v/>
      </c>
      <c r="P1399">
        <f t="shared" si="208"/>
        <v>4082473</v>
      </c>
      <c r="Q1399">
        <f t="shared" si="209"/>
        <v>450879.96549118625</v>
      </c>
      <c r="R1399" s="105">
        <f t="shared" si="210"/>
        <v>0.11044285301854691</v>
      </c>
      <c r="S1399" s="107">
        <f>+MEDIANA!AI57</f>
        <v>4082473</v>
      </c>
      <c r="T1399" t="b">
        <f t="shared" si="211"/>
        <v>1</v>
      </c>
      <c r="V1399">
        <f t="shared" si="212"/>
        <v>4</v>
      </c>
      <c r="W1399">
        <f t="shared" si="213"/>
        <v>3</v>
      </c>
    </row>
    <row r="1400" spans="1:23" x14ac:dyDescent="0.2">
      <c r="A1400">
        <v>51</v>
      </c>
      <c r="B1400">
        <v>7418824</v>
      </c>
      <c r="C1400">
        <v>15000000</v>
      </c>
      <c r="D1400">
        <v>7938142</v>
      </c>
      <c r="E1400">
        <v>9128863</v>
      </c>
      <c r="F1400">
        <v>9792848</v>
      </c>
      <c r="G1400">
        <f t="shared" si="203"/>
        <v>9128863</v>
      </c>
      <c r="H1400">
        <f t="shared" si="204"/>
        <v>3025370.1511115623</v>
      </c>
      <c r="I1400">
        <f t="shared" si="205"/>
        <v>12154233.151111562</v>
      </c>
      <c r="J1400">
        <f t="shared" si="206"/>
        <v>6103492.8488884382</v>
      </c>
      <c r="K1400" s="18">
        <f t="shared" si="207"/>
        <v>7418824</v>
      </c>
      <c r="L1400" s="18" t="str">
        <f t="shared" si="199"/>
        <v/>
      </c>
      <c r="M1400" s="18">
        <f t="shared" si="200"/>
        <v>7938142</v>
      </c>
      <c r="N1400" s="18">
        <f t="shared" si="201"/>
        <v>9128863</v>
      </c>
      <c r="O1400" s="18">
        <f t="shared" si="202"/>
        <v>9792848</v>
      </c>
      <c r="P1400">
        <f t="shared" si="208"/>
        <v>8533502.5</v>
      </c>
      <c r="Q1400">
        <f t="shared" si="209"/>
        <v>1085070.7137372431</v>
      </c>
      <c r="R1400" s="105">
        <f t="shared" si="210"/>
        <v>0.12715420353333734</v>
      </c>
      <c r="S1400" s="107">
        <f>+MEDIANA!AI58</f>
        <v>8533502.5</v>
      </c>
      <c r="T1400" t="b">
        <f t="shared" si="211"/>
        <v>1</v>
      </c>
      <c r="V1400">
        <f t="shared" si="212"/>
        <v>5</v>
      </c>
      <c r="W1400">
        <f t="shared" si="213"/>
        <v>4</v>
      </c>
    </row>
    <row r="1401" spans="1:23" x14ac:dyDescent="0.2">
      <c r="A1401">
        <v>52</v>
      </c>
      <c r="B1401">
        <v>14795077</v>
      </c>
      <c r="C1401">
        <v>20000000</v>
      </c>
      <c r="D1401">
        <v>15830733</v>
      </c>
      <c r="E1401">
        <v>18205343</v>
      </c>
      <c r="F1401">
        <v>14529502</v>
      </c>
      <c r="G1401">
        <f t="shared" si="203"/>
        <v>15830733</v>
      </c>
      <c r="H1401">
        <f t="shared" si="204"/>
        <v>2358367.6803599773</v>
      </c>
      <c r="I1401">
        <f t="shared" si="205"/>
        <v>18189100.680359978</v>
      </c>
      <c r="J1401">
        <f t="shared" si="206"/>
        <v>13472365.319640022</v>
      </c>
      <c r="K1401" s="18">
        <f t="shared" si="207"/>
        <v>14795077</v>
      </c>
      <c r="L1401" s="18" t="str">
        <f t="shared" si="199"/>
        <v/>
      </c>
      <c r="M1401" s="18">
        <f t="shared" si="200"/>
        <v>15830733</v>
      </c>
      <c r="N1401" s="18" t="str">
        <f t="shared" si="201"/>
        <v/>
      </c>
      <c r="O1401" s="18">
        <f t="shared" si="202"/>
        <v>14529502</v>
      </c>
      <c r="P1401">
        <f t="shared" si="208"/>
        <v>14795077</v>
      </c>
      <c r="Q1401">
        <f t="shared" si="209"/>
        <v>687545.82226956578</v>
      </c>
      <c r="R1401" s="105">
        <f t="shared" si="210"/>
        <v>4.6471256774774865E-2</v>
      </c>
      <c r="S1401" s="107">
        <f>+MEDIANA!AI59</f>
        <v>14795077</v>
      </c>
      <c r="T1401" t="b">
        <f t="shared" si="211"/>
        <v>1</v>
      </c>
      <c r="V1401">
        <f t="shared" si="212"/>
        <v>5</v>
      </c>
      <c r="W1401">
        <f t="shared" si="213"/>
        <v>3</v>
      </c>
    </row>
    <row r="1402" spans="1:23" x14ac:dyDescent="0.2">
      <c r="A1402">
        <v>53</v>
      </c>
      <c r="B1402">
        <v>1413109</v>
      </c>
      <c r="D1402">
        <v>1512027</v>
      </c>
      <c r="E1402">
        <v>1738831</v>
      </c>
      <c r="F1402">
        <v>2565304</v>
      </c>
      <c r="G1402">
        <f t="shared" si="203"/>
        <v>1625429</v>
      </c>
      <c r="H1402">
        <f t="shared" si="204"/>
        <v>523396.20293067658</v>
      </c>
      <c r="I1402">
        <f t="shared" si="205"/>
        <v>2148825.2029306768</v>
      </c>
      <c r="J1402">
        <f t="shared" si="206"/>
        <v>1102032.7970693235</v>
      </c>
      <c r="K1402" s="18">
        <f t="shared" si="207"/>
        <v>1413109</v>
      </c>
      <c r="L1402" s="18" t="str">
        <f t="shared" si="199"/>
        <v/>
      </c>
      <c r="M1402" s="18">
        <f t="shared" si="200"/>
        <v>1512027</v>
      </c>
      <c r="N1402" s="18">
        <f t="shared" si="201"/>
        <v>1738831</v>
      </c>
      <c r="O1402" s="18" t="str">
        <f t="shared" si="202"/>
        <v/>
      </c>
      <c r="P1402">
        <f t="shared" si="208"/>
        <v>1512027</v>
      </c>
      <c r="Q1402">
        <f t="shared" si="209"/>
        <v>166992.83738332413</v>
      </c>
      <c r="R1402" s="105">
        <f t="shared" si="210"/>
        <v>0.11044302607250012</v>
      </c>
      <c r="S1402" s="107">
        <f>+MEDIANA!AI60</f>
        <v>1512027</v>
      </c>
      <c r="T1402" t="b">
        <f t="shared" si="211"/>
        <v>1</v>
      </c>
      <c r="V1402">
        <f t="shared" si="212"/>
        <v>4</v>
      </c>
      <c r="W1402">
        <f t="shared" si="213"/>
        <v>3</v>
      </c>
    </row>
    <row r="1403" spans="1:23" x14ac:dyDescent="0.2">
      <c r="A1403">
        <v>54</v>
      </c>
      <c r="B1403">
        <v>3179496</v>
      </c>
      <c r="C1403">
        <v>1500000</v>
      </c>
      <c r="D1403">
        <v>3402061</v>
      </c>
      <c r="E1403">
        <v>3912370</v>
      </c>
      <c r="F1403">
        <v>4196934</v>
      </c>
      <c r="G1403">
        <f t="shared" si="203"/>
        <v>3402061</v>
      </c>
      <c r="H1403">
        <f t="shared" si="204"/>
        <v>1051821.2650836639</v>
      </c>
      <c r="I1403">
        <f t="shared" si="205"/>
        <v>4453882.2650836641</v>
      </c>
      <c r="J1403">
        <f t="shared" si="206"/>
        <v>2350239.7349163359</v>
      </c>
      <c r="K1403" s="18">
        <f t="shared" si="207"/>
        <v>3179496</v>
      </c>
      <c r="L1403" s="18" t="str">
        <f t="shared" si="199"/>
        <v/>
      </c>
      <c r="M1403" s="18">
        <f t="shared" si="200"/>
        <v>3402061</v>
      </c>
      <c r="N1403" s="18">
        <f t="shared" si="201"/>
        <v>3912370</v>
      </c>
      <c r="O1403" s="18">
        <f t="shared" si="202"/>
        <v>4196934</v>
      </c>
      <c r="P1403">
        <f t="shared" si="208"/>
        <v>3657215.5</v>
      </c>
      <c r="Q1403">
        <f t="shared" si="209"/>
        <v>465029.98063305911</v>
      </c>
      <c r="R1403" s="105">
        <f t="shared" si="210"/>
        <v>0.12715410963151039</v>
      </c>
      <c r="S1403" s="107">
        <f>+MEDIANA!AI61</f>
        <v>3657215.5</v>
      </c>
      <c r="T1403" t="b">
        <f t="shared" si="211"/>
        <v>1</v>
      </c>
      <c r="V1403">
        <f t="shared" si="212"/>
        <v>5</v>
      </c>
      <c r="W1403">
        <f t="shared" si="213"/>
        <v>4</v>
      </c>
    </row>
    <row r="1404" spans="1:23" x14ac:dyDescent="0.2">
      <c r="A1404">
        <v>55</v>
      </c>
      <c r="B1404">
        <v>3886050</v>
      </c>
      <c r="C1404">
        <v>2000000</v>
      </c>
      <c r="D1404">
        <v>4158074</v>
      </c>
      <c r="E1404">
        <v>4781785</v>
      </c>
      <c r="F1404">
        <v>5129587</v>
      </c>
      <c r="G1404">
        <f t="shared" si="203"/>
        <v>4158074</v>
      </c>
      <c r="H1404">
        <f t="shared" si="204"/>
        <v>1217038.4594957135</v>
      </c>
      <c r="I1404">
        <f t="shared" si="205"/>
        <v>5375112.4594957139</v>
      </c>
      <c r="J1404">
        <f t="shared" si="206"/>
        <v>2941035.5405042865</v>
      </c>
      <c r="K1404" s="18">
        <f t="shared" si="207"/>
        <v>3886050</v>
      </c>
      <c r="L1404" s="18" t="str">
        <f t="shared" si="199"/>
        <v/>
      </c>
      <c r="M1404" s="18">
        <f t="shared" si="200"/>
        <v>4158074</v>
      </c>
      <c r="N1404" s="18">
        <f t="shared" si="201"/>
        <v>4781785</v>
      </c>
      <c r="O1404" s="18">
        <f t="shared" si="202"/>
        <v>5129587</v>
      </c>
      <c r="P1404">
        <f t="shared" si="208"/>
        <v>4469929.5</v>
      </c>
      <c r="Q1404">
        <f t="shared" si="209"/>
        <v>568370.60012694774</v>
      </c>
      <c r="R1404" s="105">
        <f t="shared" si="210"/>
        <v>0.12715426498940258</v>
      </c>
      <c r="S1404" s="107">
        <f>+MEDIANA!AI62</f>
        <v>4469929.5</v>
      </c>
      <c r="T1404" t="b">
        <f t="shared" si="211"/>
        <v>1</v>
      </c>
      <c r="V1404">
        <f t="shared" si="212"/>
        <v>5</v>
      </c>
      <c r="W1404">
        <f t="shared" si="213"/>
        <v>4</v>
      </c>
    </row>
    <row r="1405" spans="1:23" x14ac:dyDescent="0.2">
      <c r="A1405">
        <v>56</v>
      </c>
      <c r="B1405">
        <v>60969</v>
      </c>
      <c r="C1405">
        <v>120000</v>
      </c>
      <c r="D1405">
        <v>65299</v>
      </c>
      <c r="E1405">
        <v>75094</v>
      </c>
      <c r="F1405">
        <v>80555</v>
      </c>
      <c r="G1405">
        <f t="shared" si="203"/>
        <v>75094</v>
      </c>
      <c r="H1405">
        <f t="shared" si="204"/>
        <v>23462.418061657674</v>
      </c>
      <c r="I1405">
        <f t="shared" si="205"/>
        <v>98556.418061657678</v>
      </c>
      <c r="J1405">
        <f t="shared" si="206"/>
        <v>51631.581938342322</v>
      </c>
      <c r="K1405" s="18">
        <f t="shared" si="207"/>
        <v>60969</v>
      </c>
      <c r="L1405" s="18" t="str">
        <f t="shared" si="199"/>
        <v/>
      </c>
      <c r="M1405" s="18">
        <f t="shared" si="200"/>
        <v>65299</v>
      </c>
      <c r="N1405" s="18">
        <f t="shared" si="201"/>
        <v>75094</v>
      </c>
      <c r="O1405" s="18">
        <f t="shared" si="202"/>
        <v>80555</v>
      </c>
      <c r="P1405">
        <f t="shared" si="208"/>
        <v>70196.5</v>
      </c>
      <c r="Q1405">
        <f t="shared" si="209"/>
        <v>8946.0699145863309</v>
      </c>
      <c r="R1405" s="105">
        <f t="shared" si="210"/>
        <v>0.12744324737823581</v>
      </c>
      <c r="S1405" s="107">
        <f>+MEDIANA!AI63</f>
        <v>70196.5</v>
      </c>
      <c r="T1405" t="b">
        <f t="shared" si="211"/>
        <v>1</v>
      </c>
      <c r="V1405">
        <f t="shared" si="212"/>
        <v>5</v>
      </c>
      <c r="W1405">
        <f t="shared" si="213"/>
        <v>4</v>
      </c>
    </row>
    <row r="1406" spans="1:23" x14ac:dyDescent="0.2">
      <c r="A1406">
        <v>57</v>
      </c>
      <c r="B1406">
        <v>51026</v>
      </c>
      <c r="C1406">
        <v>130000</v>
      </c>
      <c r="D1406">
        <v>54650</v>
      </c>
      <c r="E1406">
        <v>62848</v>
      </c>
      <c r="F1406">
        <v>67419</v>
      </c>
      <c r="G1406">
        <f t="shared" si="203"/>
        <v>62848</v>
      </c>
      <c r="H1406">
        <f t="shared" si="204"/>
        <v>32413.777900763129</v>
      </c>
      <c r="I1406">
        <f t="shared" si="205"/>
        <v>95261.777900763132</v>
      </c>
      <c r="J1406">
        <f t="shared" si="206"/>
        <v>30434.222099236871</v>
      </c>
      <c r="K1406" s="18">
        <f t="shared" si="207"/>
        <v>51026</v>
      </c>
      <c r="L1406" s="18" t="str">
        <f t="shared" si="199"/>
        <v/>
      </c>
      <c r="M1406" s="18">
        <f t="shared" si="200"/>
        <v>54650</v>
      </c>
      <c r="N1406" s="18">
        <f t="shared" si="201"/>
        <v>62848</v>
      </c>
      <c r="O1406" s="18">
        <f t="shared" si="202"/>
        <v>67419</v>
      </c>
      <c r="P1406">
        <f t="shared" si="208"/>
        <v>58749</v>
      </c>
      <c r="Q1406">
        <f t="shared" si="209"/>
        <v>7487.6126313175864</v>
      </c>
      <c r="R1406" s="105">
        <f t="shared" si="210"/>
        <v>0.12745089501638474</v>
      </c>
      <c r="S1406" s="107">
        <f>+MEDIANA!AI64</f>
        <v>58749</v>
      </c>
      <c r="T1406" t="b">
        <f t="shared" si="211"/>
        <v>1</v>
      </c>
      <c r="V1406">
        <f t="shared" si="212"/>
        <v>5</v>
      </c>
      <c r="W1406">
        <f t="shared" si="213"/>
        <v>4</v>
      </c>
    </row>
    <row r="1407" spans="1:23" x14ac:dyDescent="0.2">
      <c r="A1407">
        <v>58</v>
      </c>
      <c r="B1407">
        <v>147159</v>
      </c>
      <c r="C1407">
        <v>150000</v>
      </c>
      <c r="D1407">
        <v>157610</v>
      </c>
      <c r="E1407">
        <v>181252</v>
      </c>
      <c r="F1407">
        <v>194435</v>
      </c>
      <c r="G1407">
        <f t="shared" si="203"/>
        <v>157610</v>
      </c>
      <c r="H1407">
        <f t="shared" si="204"/>
        <v>20751.545260534142</v>
      </c>
      <c r="I1407">
        <f t="shared" si="205"/>
        <v>178361.54526053416</v>
      </c>
      <c r="J1407">
        <f t="shared" si="206"/>
        <v>136858.45473946584</v>
      </c>
      <c r="K1407" s="18">
        <f t="shared" si="207"/>
        <v>147159</v>
      </c>
      <c r="L1407" s="18">
        <f t="shared" si="199"/>
        <v>150000</v>
      </c>
      <c r="M1407" s="18">
        <f t="shared" si="200"/>
        <v>157610</v>
      </c>
      <c r="N1407" s="18" t="str">
        <f t="shared" si="201"/>
        <v/>
      </c>
      <c r="O1407" s="18" t="str">
        <f t="shared" si="202"/>
        <v/>
      </c>
      <c r="P1407">
        <f t="shared" si="208"/>
        <v>150000</v>
      </c>
      <c r="Q1407">
        <f t="shared" si="209"/>
        <v>5403.8070222143697</v>
      </c>
      <c r="R1407" s="105">
        <f t="shared" si="210"/>
        <v>3.6025380148095795E-2</v>
      </c>
      <c r="S1407" s="107">
        <f>+MEDIANA!AI65</f>
        <v>150000</v>
      </c>
      <c r="T1407" t="b">
        <f t="shared" si="211"/>
        <v>1</v>
      </c>
      <c r="V1407">
        <f t="shared" si="212"/>
        <v>5</v>
      </c>
      <c r="W1407">
        <f t="shared" si="213"/>
        <v>3</v>
      </c>
    </row>
    <row r="1408" spans="1:23" x14ac:dyDescent="0.2">
      <c r="A1408">
        <v>59</v>
      </c>
      <c r="B1408">
        <v>172554</v>
      </c>
      <c r="C1408">
        <v>200000</v>
      </c>
      <c r="D1408">
        <v>184809</v>
      </c>
      <c r="E1408">
        <v>212530</v>
      </c>
      <c r="F1408">
        <v>227988</v>
      </c>
      <c r="G1408">
        <f t="shared" si="203"/>
        <v>200000</v>
      </c>
      <c r="H1408">
        <f t="shared" si="204"/>
        <v>21928.750584563633</v>
      </c>
      <c r="I1408">
        <f t="shared" si="205"/>
        <v>221928.75058456365</v>
      </c>
      <c r="J1408">
        <f t="shared" si="206"/>
        <v>178071.24941543635</v>
      </c>
      <c r="K1408" s="18" t="str">
        <f t="shared" si="207"/>
        <v/>
      </c>
      <c r="L1408" s="18">
        <f t="shared" si="199"/>
        <v>200000</v>
      </c>
      <c r="M1408" s="18">
        <f t="shared" si="200"/>
        <v>184809</v>
      </c>
      <c r="N1408" s="18">
        <f t="shared" si="201"/>
        <v>212530</v>
      </c>
      <c r="O1408" s="18" t="str">
        <f t="shared" si="202"/>
        <v/>
      </c>
      <c r="P1408">
        <f t="shared" si="208"/>
        <v>200000</v>
      </c>
      <c r="Q1408">
        <f t="shared" si="209"/>
        <v>13881.769951990993</v>
      </c>
      <c r="R1408" s="105">
        <f t="shared" si="210"/>
        <v>6.9408849759954969E-2</v>
      </c>
      <c r="S1408" s="107">
        <f>+MEDIANA!AI66</f>
        <v>200000</v>
      </c>
      <c r="T1408" t="b">
        <f t="shared" si="211"/>
        <v>1</v>
      </c>
      <c r="V1408">
        <f t="shared" si="212"/>
        <v>5</v>
      </c>
      <c r="W1408">
        <f t="shared" si="213"/>
        <v>3</v>
      </c>
    </row>
    <row r="1409" spans="1:23" x14ac:dyDescent="0.2">
      <c r="A1409">
        <v>60</v>
      </c>
      <c r="B1409">
        <v>208167</v>
      </c>
      <c r="C1409">
        <v>250000</v>
      </c>
      <c r="D1409">
        <v>222950</v>
      </c>
      <c r="E1409">
        <v>256393</v>
      </c>
      <c r="F1409">
        <v>275041</v>
      </c>
      <c r="G1409">
        <f t="shared" si="203"/>
        <v>250000</v>
      </c>
      <c r="H1409">
        <f t="shared" si="204"/>
        <v>26782.17223639636</v>
      </c>
      <c r="I1409">
        <f t="shared" si="205"/>
        <v>276782.17223639635</v>
      </c>
      <c r="J1409">
        <f t="shared" si="206"/>
        <v>223217.82776360365</v>
      </c>
      <c r="K1409" s="18" t="str">
        <f t="shared" si="207"/>
        <v/>
      </c>
      <c r="L1409" s="18">
        <f t="shared" si="199"/>
        <v>250000</v>
      </c>
      <c r="M1409" s="18" t="str">
        <f t="shared" si="200"/>
        <v/>
      </c>
      <c r="N1409" s="18">
        <f t="shared" si="201"/>
        <v>256393</v>
      </c>
      <c r="O1409" s="18">
        <f t="shared" si="202"/>
        <v>275041</v>
      </c>
      <c r="P1409">
        <f t="shared" si="208"/>
        <v>256393</v>
      </c>
      <c r="Q1409">
        <f t="shared" si="209"/>
        <v>13010.700941917003</v>
      </c>
      <c r="R1409" s="105">
        <f t="shared" si="210"/>
        <v>5.0745148821992034E-2</v>
      </c>
      <c r="S1409" s="107">
        <f>+MEDIANA!AI67</f>
        <v>256393</v>
      </c>
      <c r="T1409" t="b">
        <f t="shared" si="211"/>
        <v>1</v>
      </c>
      <c r="V1409">
        <f t="shared" si="212"/>
        <v>5</v>
      </c>
      <c r="W1409">
        <f t="shared" si="213"/>
        <v>3</v>
      </c>
    </row>
    <row r="1410" spans="1:23" x14ac:dyDescent="0.2">
      <c r="A1410">
        <v>61</v>
      </c>
      <c r="B1410">
        <v>270036</v>
      </c>
      <c r="C1410">
        <v>300000</v>
      </c>
      <c r="D1410">
        <v>289214</v>
      </c>
      <c r="E1410">
        <v>332596</v>
      </c>
      <c r="F1410">
        <v>356787</v>
      </c>
      <c r="G1410">
        <f t="shared" si="203"/>
        <v>300000</v>
      </c>
      <c r="H1410">
        <f t="shared" si="204"/>
        <v>34743.373250160963</v>
      </c>
      <c r="I1410">
        <f t="shared" si="205"/>
        <v>334743.37325016095</v>
      </c>
      <c r="J1410">
        <f t="shared" si="206"/>
        <v>265256.62674983905</v>
      </c>
      <c r="K1410" s="18">
        <f t="shared" si="207"/>
        <v>270036</v>
      </c>
      <c r="L1410" s="18">
        <f t="shared" si="199"/>
        <v>300000</v>
      </c>
      <c r="M1410" s="18">
        <f t="shared" si="200"/>
        <v>289214</v>
      </c>
      <c r="N1410" s="18">
        <f t="shared" si="201"/>
        <v>332596</v>
      </c>
      <c r="O1410" s="18" t="str">
        <f t="shared" si="202"/>
        <v/>
      </c>
      <c r="P1410">
        <f t="shared" si="208"/>
        <v>294607</v>
      </c>
      <c r="Q1410">
        <f t="shared" si="209"/>
        <v>26204.683926097383</v>
      </c>
      <c r="R1410" s="105">
        <f t="shared" si="210"/>
        <v>8.8947933776513735E-2</v>
      </c>
      <c r="S1410" s="107">
        <f>+MEDIANA!AI68</f>
        <v>294607</v>
      </c>
      <c r="T1410" t="b">
        <f t="shared" si="211"/>
        <v>1</v>
      </c>
      <c r="V1410">
        <f t="shared" si="212"/>
        <v>5</v>
      </c>
      <c r="W1410">
        <f t="shared" si="213"/>
        <v>4</v>
      </c>
    </row>
    <row r="1411" spans="1:23" x14ac:dyDescent="0.2">
      <c r="A1411">
        <v>62</v>
      </c>
      <c r="B1411">
        <v>289442</v>
      </c>
      <c r="C1411">
        <v>350000</v>
      </c>
      <c r="D1411">
        <v>309998</v>
      </c>
      <c r="E1411">
        <v>356498</v>
      </c>
      <c r="F1411">
        <v>382427</v>
      </c>
      <c r="G1411">
        <f t="shared" si="203"/>
        <v>350000</v>
      </c>
      <c r="H1411">
        <f t="shared" si="204"/>
        <v>37421.220771107939</v>
      </c>
      <c r="I1411">
        <f t="shared" si="205"/>
        <v>387421.22077110794</v>
      </c>
      <c r="J1411">
        <f t="shared" si="206"/>
        <v>312578.77922889206</v>
      </c>
      <c r="K1411" s="18" t="str">
        <f t="shared" si="207"/>
        <v/>
      </c>
      <c r="L1411" s="18">
        <f t="shared" si="199"/>
        <v>350000</v>
      </c>
      <c r="M1411" s="18" t="str">
        <f t="shared" si="200"/>
        <v/>
      </c>
      <c r="N1411" s="18">
        <f t="shared" si="201"/>
        <v>356498</v>
      </c>
      <c r="O1411" s="18">
        <f t="shared" si="202"/>
        <v>382427</v>
      </c>
      <c r="P1411">
        <f t="shared" si="208"/>
        <v>356498</v>
      </c>
      <c r="Q1411">
        <f t="shared" si="209"/>
        <v>17156.37575363748</v>
      </c>
      <c r="R1411" s="105">
        <f t="shared" si="210"/>
        <v>4.8124746151836699E-2</v>
      </c>
      <c r="S1411" s="107">
        <f>+MEDIANA!AI69</f>
        <v>356498</v>
      </c>
      <c r="T1411" t="b">
        <f t="shared" si="211"/>
        <v>1</v>
      </c>
      <c r="V1411">
        <f t="shared" si="212"/>
        <v>5</v>
      </c>
      <c r="W1411">
        <f t="shared" si="213"/>
        <v>3</v>
      </c>
    </row>
    <row r="1412" spans="1:23" x14ac:dyDescent="0.2">
      <c r="A1412">
        <v>63</v>
      </c>
      <c r="B1412">
        <v>53419</v>
      </c>
      <c r="C1412">
        <v>150000</v>
      </c>
      <c r="D1412">
        <v>57213</v>
      </c>
      <c r="E1412">
        <v>65795</v>
      </c>
      <c r="F1412">
        <v>70580</v>
      </c>
      <c r="G1412">
        <f t="shared" si="203"/>
        <v>65795</v>
      </c>
      <c r="H1412">
        <f t="shared" si="204"/>
        <v>40045.360983514685</v>
      </c>
      <c r="I1412">
        <f t="shared" si="205"/>
        <v>105840.36098351469</v>
      </c>
      <c r="J1412">
        <f t="shared" si="206"/>
        <v>25749.639016485315</v>
      </c>
      <c r="K1412" s="18">
        <f t="shared" si="207"/>
        <v>53419</v>
      </c>
      <c r="L1412" s="18" t="str">
        <f t="shared" si="199"/>
        <v/>
      </c>
      <c r="M1412" s="18">
        <f t="shared" si="200"/>
        <v>57213</v>
      </c>
      <c r="N1412" s="18">
        <f t="shared" si="201"/>
        <v>65795</v>
      </c>
      <c r="O1412" s="18">
        <f t="shared" si="202"/>
        <v>70580</v>
      </c>
      <c r="P1412">
        <f t="shared" si="208"/>
        <v>61504</v>
      </c>
      <c r="Q1412">
        <f t="shared" si="209"/>
        <v>7838.3850962214574</v>
      </c>
      <c r="R1412" s="105">
        <f t="shared" si="210"/>
        <v>0.12744512708476616</v>
      </c>
      <c r="S1412" s="107">
        <f>+MEDIANA!AI70</f>
        <v>61504</v>
      </c>
      <c r="T1412" t="b">
        <f t="shared" si="211"/>
        <v>1</v>
      </c>
      <c r="V1412">
        <f t="shared" si="212"/>
        <v>5</v>
      </c>
      <c r="W1412">
        <f t="shared" si="213"/>
        <v>4</v>
      </c>
    </row>
    <row r="1413" spans="1:23" x14ac:dyDescent="0.2">
      <c r="A1413">
        <v>64</v>
      </c>
      <c r="B1413">
        <v>368519</v>
      </c>
      <c r="C1413">
        <v>350000</v>
      </c>
      <c r="D1413">
        <v>394691</v>
      </c>
      <c r="E1413">
        <v>453894</v>
      </c>
      <c r="F1413">
        <v>486908</v>
      </c>
      <c r="G1413">
        <f t="shared" si="203"/>
        <v>394691</v>
      </c>
      <c r="H1413">
        <f t="shared" si="204"/>
        <v>57864.806474229117</v>
      </c>
      <c r="I1413">
        <f t="shared" si="205"/>
        <v>452555.80647422909</v>
      </c>
      <c r="J1413">
        <f t="shared" si="206"/>
        <v>336826.19352577091</v>
      </c>
      <c r="K1413" s="18">
        <f t="shared" si="207"/>
        <v>368519</v>
      </c>
      <c r="L1413" s="18">
        <f t="shared" si="199"/>
        <v>350000</v>
      </c>
      <c r="M1413" s="18">
        <f t="shared" si="200"/>
        <v>394691</v>
      </c>
      <c r="N1413" s="18" t="str">
        <f t="shared" si="201"/>
        <v/>
      </c>
      <c r="O1413" s="18" t="str">
        <f t="shared" si="202"/>
        <v/>
      </c>
      <c r="P1413">
        <f t="shared" si="208"/>
        <v>368519</v>
      </c>
      <c r="Q1413">
        <f t="shared" si="209"/>
        <v>22454.444348502591</v>
      </c>
      <c r="R1413" s="105">
        <f t="shared" si="210"/>
        <v>6.0931578422015124E-2</v>
      </c>
      <c r="S1413" s="107">
        <f>+MEDIANA!AI71</f>
        <v>368519</v>
      </c>
      <c r="T1413" t="b">
        <f t="shared" si="211"/>
        <v>1</v>
      </c>
      <c r="V1413">
        <f t="shared" si="212"/>
        <v>5</v>
      </c>
      <c r="W1413">
        <f t="shared" si="213"/>
        <v>3</v>
      </c>
    </row>
    <row r="1414" spans="1:23" x14ac:dyDescent="0.2">
      <c r="A1414">
        <v>65</v>
      </c>
      <c r="B1414">
        <v>65703</v>
      </c>
      <c r="C1414">
        <v>150000</v>
      </c>
      <c r="D1414">
        <v>70369</v>
      </c>
      <c r="E1414">
        <v>80925</v>
      </c>
      <c r="F1414">
        <v>86811</v>
      </c>
      <c r="G1414">
        <f t="shared" si="203"/>
        <v>80925</v>
      </c>
      <c r="H1414">
        <f t="shared" si="204"/>
        <v>34151.667394140495</v>
      </c>
      <c r="I1414">
        <f t="shared" si="205"/>
        <v>115076.6673941405</v>
      </c>
      <c r="J1414">
        <f t="shared" si="206"/>
        <v>46773.332605859505</v>
      </c>
      <c r="K1414" s="18">
        <f t="shared" si="207"/>
        <v>65703</v>
      </c>
      <c r="L1414" s="18" t="str">
        <f t="shared" ref="L1414:L1477" si="214">+IF(((IF(AND(C1414&lt;=$I1414,C1414&gt;=$J1414),C1414,""))&lt;=0),"",(IF(AND(C1414&lt;=$I1414,C1414&gt;=$J1414),C1414,"")))</f>
        <v/>
      </c>
      <c r="M1414" s="18">
        <f t="shared" ref="M1414:M1477" si="215">+IF(((IF(AND(D1414&lt;=$I1414,D1414&gt;=$J1414),D1414,""))&lt;=0),"",(IF(AND(D1414&lt;=$I1414,D1414&gt;=$J1414),D1414,"")))</f>
        <v>70369</v>
      </c>
      <c r="N1414" s="18">
        <f t="shared" ref="N1414:N1477" si="216">+IF(((IF(AND(E1414&lt;=$I1414,E1414&gt;=$J1414),E1414,""))&lt;=0),"",(IF(AND(E1414&lt;=$I1414,E1414&gt;=$J1414),E1414,"")))</f>
        <v>80925</v>
      </c>
      <c r="O1414" s="18">
        <f t="shared" ref="O1414:O1477" si="217">+IF(((IF(AND(F1414&lt;=$I1414,F1414&gt;=$J1414),F1414,""))&lt;=0),"",(IF(AND(F1414&lt;=$I1414,F1414&gt;=$J1414),F1414,"")))</f>
        <v>86811</v>
      </c>
      <c r="P1414">
        <f t="shared" si="208"/>
        <v>75647</v>
      </c>
      <c r="Q1414">
        <f t="shared" si="209"/>
        <v>9641.2395468632567</v>
      </c>
      <c r="R1414" s="105">
        <f t="shared" si="210"/>
        <v>0.12745038860580402</v>
      </c>
      <c r="S1414" s="107">
        <f>+MEDIANA!AI72</f>
        <v>75647</v>
      </c>
      <c r="T1414" t="b">
        <f t="shared" si="211"/>
        <v>1</v>
      </c>
      <c r="V1414">
        <f t="shared" si="212"/>
        <v>5</v>
      </c>
      <c r="W1414">
        <f t="shared" si="213"/>
        <v>4</v>
      </c>
    </row>
    <row r="1415" spans="1:23" x14ac:dyDescent="0.2">
      <c r="A1415">
        <v>66</v>
      </c>
      <c r="B1415">
        <v>91220</v>
      </c>
      <c r="C1415">
        <v>200000</v>
      </c>
      <c r="D1415">
        <v>97698</v>
      </c>
      <c r="E1415">
        <v>112353</v>
      </c>
      <c r="F1415">
        <v>120525</v>
      </c>
      <c r="G1415">
        <f t="shared" ref="G1415:G1478" si="218">+MEDIAN(B1415:F1415)</f>
        <v>112353</v>
      </c>
      <c r="H1415">
        <f t="shared" ref="H1415:H1478" si="219">+STDEV(B1415:F1415)</f>
        <v>43844.631127425404</v>
      </c>
      <c r="I1415">
        <f t="shared" ref="I1415:I1478" si="220">+G1415+H1415</f>
        <v>156197.63112742541</v>
      </c>
      <c r="J1415">
        <f t="shared" ref="J1415:J1478" si="221">+G1415-H1415</f>
        <v>68508.368872574589</v>
      </c>
      <c r="K1415" s="18">
        <f t="shared" ref="K1415:K1478" si="222">+IF(((IF(AND(B1415&lt;=$I1415,B1415&gt;=$J1415),B1415,""))&lt;=0),"",(IF(AND(B1415&lt;=$I1415,B1415&gt;=$J1415),B1415,"")))</f>
        <v>91220</v>
      </c>
      <c r="L1415" s="18" t="str">
        <f t="shared" si="214"/>
        <v/>
      </c>
      <c r="M1415" s="18">
        <f t="shared" si="215"/>
        <v>97698</v>
      </c>
      <c r="N1415" s="18">
        <f t="shared" si="216"/>
        <v>112353</v>
      </c>
      <c r="O1415" s="18">
        <f t="shared" si="217"/>
        <v>120525</v>
      </c>
      <c r="P1415">
        <f t="shared" ref="P1415:P1478" si="223">+MEDIAN(K1415:O1415)</f>
        <v>105025.5</v>
      </c>
      <c r="Q1415">
        <f t="shared" ref="Q1415:Q1478" si="224">+STDEV(K1415:O1415)</f>
        <v>13385.233580330229</v>
      </c>
      <c r="R1415" s="105">
        <f t="shared" ref="R1415:R1478" si="225">+Q1415/P1415</f>
        <v>0.12744746352390826</v>
      </c>
      <c r="S1415" s="107">
        <f>+MEDIANA!AI73</f>
        <v>105025.5</v>
      </c>
      <c r="T1415" t="b">
        <f t="shared" ref="T1415:T1478" si="226">+P1415=S1415</f>
        <v>1</v>
      </c>
      <c r="V1415">
        <f t="shared" ref="V1415:V1478" si="227">+COUNT(B1415:F1415)</f>
        <v>5</v>
      </c>
      <c r="W1415">
        <f t="shared" ref="W1415:W1478" si="228">+COUNT(K1415:O1415)</f>
        <v>4</v>
      </c>
    </row>
    <row r="1416" spans="1:23" x14ac:dyDescent="0.2">
      <c r="A1416">
        <v>67</v>
      </c>
      <c r="B1416">
        <v>104071</v>
      </c>
      <c r="C1416">
        <v>250000</v>
      </c>
      <c r="D1416">
        <v>111462</v>
      </c>
      <c r="E1416">
        <v>128181</v>
      </c>
      <c r="F1416">
        <v>137504</v>
      </c>
      <c r="G1416">
        <f t="shared" si="218"/>
        <v>128181</v>
      </c>
      <c r="H1416">
        <f t="shared" si="219"/>
        <v>59490.160020796713</v>
      </c>
      <c r="I1416">
        <f t="shared" si="220"/>
        <v>187671.1600207967</v>
      </c>
      <c r="J1416">
        <f t="shared" si="221"/>
        <v>68690.839979203287</v>
      </c>
      <c r="K1416" s="18">
        <f t="shared" si="222"/>
        <v>104071</v>
      </c>
      <c r="L1416" s="18" t="str">
        <f t="shared" si="214"/>
        <v/>
      </c>
      <c r="M1416" s="18">
        <f t="shared" si="215"/>
        <v>111462</v>
      </c>
      <c r="N1416" s="18">
        <f t="shared" si="216"/>
        <v>128181</v>
      </c>
      <c r="O1416" s="18">
        <f t="shared" si="217"/>
        <v>137504</v>
      </c>
      <c r="P1416">
        <f t="shared" si="223"/>
        <v>119821.5</v>
      </c>
      <c r="Q1416">
        <f t="shared" si="224"/>
        <v>15270.651383181617</v>
      </c>
      <c r="R1416" s="105">
        <f t="shared" si="225"/>
        <v>0.1274450026345991</v>
      </c>
      <c r="S1416" s="107">
        <f>+MEDIANA!AI74</f>
        <v>119821.5</v>
      </c>
      <c r="T1416" t="b">
        <f t="shared" si="226"/>
        <v>1</v>
      </c>
      <c r="V1416">
        <f t="shared" si="227"/>
        <v>5</v>
      </c>
      <c r="W1416">
        <f t="shared" si="228"/>
        <v>4</v>
      </c>
    </row>
    <row r="1417" spans="1:23" x14ac:dyDescent="0.2">
      <c r="A1417">
        <v>68</v>
      </c>
      <c r="B1417">
        <v>377822</v>
      </c>
      <c r="C1417">
        <v>450000</v>
      </c>
      <c r="D1417">
        <v>404654</v>
      </c>
      <c r="E1417">
        <v>465352</v>
      </c>
      <c r="F1417">
        <v>499200</v>
      </c>
      <c r="G1417">
        <f t="shared" si="218"/>
        <v>450000</v>
      </c>
      <c r="H1417">
        <f t="shared" si="219"/>
        <v>48376.235765094418</v>
      </c>
      <c r="I1417">
        <f t="shared" si="220"/>
        <v>498376.2357650944</v>
      </c>
      <c r="J1417">
        <f t="shared" si="221"/>
        <v>401623.7642349056</v>
      </c>
      <c r="K1417" s="18" t="str">
        <f t="shared" si="222"/>
        <v/>
      </c>
      <c r="L1417" s="18">
        <f t="shared" si="214"/>
        <v>450000</v>
      </c>
      <c r="M1417" s="18">
        <f t="shared" si="215"/>
        <v>404654</v>
      </c>
      <c r="N1417" s="18">
        <f t="shared" si="216"/>
        <v>465352</v>
      </c>
      <c r="O1417" s="18" t="str">
        <f t="shared" si="217"/>
        <v/>
      </c>
      <c r="P1417">
        <f t="shared" si="223"/>
        <v>450000</v>
      </c>
      <c r="Q1417">
        <f t="shared" si="224"/>
        <v>31559.971546248264</v>
      </c>
      <c r="R1417" s="105">
        <f t="shared" si="225"/>
        <v>7.0133270102773926E-2</v>
      </c>
      <c r="S1417" s="107">
        <f>+MEDIANA!AI75</f>
        <v>450000</v>
      </c>
      <c r="T1417" t="b">
        <f t="shared" si="226"/>
        <v>1</v>
      </c>
      <c r="V1417">
        <f t="shared" si="227"/>
        <v>5</v>
      </c>
      <c r="W1417">
        <f t="shared" si="228"/>
        <v>3</v>
      </c>
    </row>
    <row r="1418" spans="1:23" x14ac:dyDescent="0.2">
      <c r="A1418">
        <v>69</v>
      </c>
      <c r="B1418">
        <v>61620</v>
      </c>
      <c r="C1418">
        <v>350000</v>
      </c>
      <c r="D1418">
        <v>65997</v>
      </c>
      <c r="E1418">
        <v>75896</v>
      </c>
      <c r="F1418">
        <v>81416</v>
      </c>
      <c r="G1418">
        <f t="shared" si="218"/>
        <v>75896</v>
      </c>
      <c r="H1418">
        <f t="shared" si="219"/>
        <v>124914.3999633349</v>
      </c>
      <c r="I1418">
        <f t="shared" si="220"/>
        <v>200810.3999633349</v>
      </c>
      <c r="J1418">
        <f t="shared" si="221"/>
        <v>-49018.399963334901</v>
      </c>
      <c r="K1418" s="18">
        <f t="shared" si="222"/>
        <v>61620</v>
      </c>
      <c r="L1418" s="18" t="str">
        <f t="shared" si="214"/>
        <v/>
      </c>
      <c r="M1418" s="18">
        <f t="shared" si="215"/>
        <v>65997</v>
      </c>
      <c r="N1418" s="18">
        <f t="shared" si="216"/>
        <v>75896</v>
      </c>
      <c r="O1418" s="18">
        <f t="shared" si="217"/>
        <v>81416</v>
      </c>
      <c r="P1418">
        <f t="shared" si="223"/>
        <v>70946.5</v>
      </c>
      <c r="Q1418">
        <f t="shared" si="224"/>
        <v>9041.8014567525934</v>
      </c>
      <c r="R1418" s="105">
        <f t="shared" si="225"/>
        <v>0.1274453490553106</v>
      </c>
      <c r="S1418" s="107">
        <f>+MEDIANA!AI76</f>
        <v>70946.5</v>
      </c>
      <c r="T1418" t="b">
        <f t="shared" si="226"/>
        <v>1</v>
      </c>
      <c r="V1418">
        <f t="shared" si="227"/>
        <v>5</v>
      </c>
      <c r="W1418">
        <f t="shared" si="228"/>
        <v>4</v>
      </c>
    </row>
    <row r="1419" spans="1:23" x14ac:dyDescent="0.2">
      <c r="A1419">
        <v>70</v>
      </c>
      <c r="B1419">
        <v>158650</v>
      </c>
      <c r="C1419">
        <v>390000</v>
      </c>
      <c r="D1419">
        <v>169917</v>
      </c>
      <c r="E1419">
        <v>195404</v>
      </c>
      <c r="F1419">
        <v>209617</v>
      </c>
      <c r="G1419">
        <f t="shared" si="218"/>
        <v>195404</v>
      </c>
      <c r="H1419">
        <f t="shared" si="219"/>
        <v>94569.578281284528</v>
      </c>
      <c r="I1419">
        <f t="shared" si="220"/>
        <v>289973.57828128454</v>
      </c>
      <c r="J1419">
        <f t="shared" si="221"/>
        <v>100834.42171871547</v>
      </c>
      <c r="K1419" s="18">
        <f t="shared" si="222"/>
        <v>158650</v>
      </c>
      <c r="L1419" s="18" t="str">
        <f t="shared" si="214"/>
        <v/>
      </c>
      <c r="M1419" s="18">
        <f t="shared" si="215"/>
        <v>169917</v>
      </c>
      <c r="N1419" s="18">
        <f t="shared" si="216"/>
        <v>195404</v>
      </c>
      <c r="O1419" s="18">
        <f t="shared" si="217"/>
        <v>209617</v>
      </c>
      <c r="P1419">
        <f t="shared" si="223"/>
        <v>182660.5</v>
      </c>
      <c r="Q1419">
        <f t="shared" si="224"/>
        <v>23279.32457496709</v>
      </c>
      <c r="R1419" s="105">
        <f t="shared" si="225"/>
        <v>0.1274458603527697</v>
      </c>
      <c r="S1419" s="107">
        <f>+MEDIANA!AI77</f>
        <v>182660.5</v>
      </c>
      <c r="T1419" t="b">
        <f t="shared" si="226"/>
        <v>1</v>
      </c>
      <c r="V1419">
        <f t="shared" si="227"/>
        <v>5</v>
      </c>
      <c r="W1419">
        <f t="shared" si="228"/>
        <v>4</v>
      </c>
    </row>
    <row r="1420" spans="1:23" x14ac:dyDescent="0.2">
      <c r="A1420">
        <v>71</v>
      </c>
      <c r="B1420">
        <v>165363</v>
      </c>
      <c r="C1420">
        <v>450000</v>
      </c>
      <c r="D1420">
        <v>177107</v>
      </c>
      <c r="E1420">
        <v>203673</v>
      </c>
      <c r="F1420">
        <v>218487</v>
      </c>
      <c r="G1420">
        <f t="shared" si="218"/>
        <v>203673</v>
      </c>
      <c r="H1420">
        <f t="shared" si="219"/>
        <v>117649.7598127595</v>
      </c>
      <c r="I1420">
        <f t="shared" si="220"/>
        <v>321322.75981275947</v>
      </c>
      <c r="J1420">
        <f t="shared" si="221"/>
        <v>86023.240187240503</v>
      </c>
      <c r="K1420" s="18">
        <f t="shared" si="222"/>
        <v>165363</v>
      </c>
      <c r="L1420" s="18" t="str">
        <f t="shared" si="214"/>
        <v/>
      </c>
      <c r="M1420" s="18">
        <f t="shared" si="215"/>
        <v>177107</v>
      </c>
      <c r="N1420" s="18">
        <f t="shared" si="216"/>
        <v>203673</v>
      </c>
      <c r="O1420" s="18">
        <f t="shared" si="217"/>
        <v>218487</v>
      </c>
      <c r="P1420">
        <f t="shared" si="223"/>
        <v>190390</v>
      </c>
      <c r="Q1420">
        <f t="shared" si="224"/>
        <v>24264.597606389438</v>
      </c>
      <c r="R1420" s="105">
        <f t="shared" si="225"/>
        <v>0.12744680711376352</v>
      </c>
      <c r="S1420" s="107">
        <f>+MEDIANA!AI78</f>
        <v>190390</v>
      </c>
      <c r="T1420" t="b">
        <f t="shared" si="226"/>
        <v>1</v>
      </c>
      <c r="V1420">
        <f t="shared" si="227"/>
        <v>5</v>
      </c>
      <c r="W1420">
        <f t="shared" si="228"/>
        <v>4</v>
      </c>
    </row>
    <row r="1421" spans="1:23" x14ac:dyDescent="0.2">
      <c r="A1421">
        <v>72</v>
      </c>
      <c r="B1421">
        <v>180473</v>
      </c>
      <c r="C1421">
        <v>500000</v>
      </c>
      <c r="D1421">
        <v>193290</v>
      </c>
      <c r="E1421">
        <v>222283</v>
      </c>
      <c r="F1421">
        <v>238451</v>
      </c>
      <c r="G1421">
        <f t="shared" si="218"/>
        <v>222283</v>
      </c>
      <c r="H1421">
        <f t="shared" si="219"/>
        <v>132309.94928311327</v>
      </c>
      <c r="I1421">
        <f t="shared" si="220"/>
        <v>354592.94928311324</v>
      </c>
      <c r="J1421">
        <f t="shared" si="221"/>
        <v>89973.050716886733</v>
      </c>
      <c r="K1421" s="18">
        <f t="shared" si="222"/>
        <v>180473</v>
      </c>
      <c r="L1421" s="18" t="str">
        <f t="shared" si="214"/>
        <v/>
      </c>
      <c r="M1421" s="18">
        <f t="shared" si="215"/>
        <v>193290</v>
      </c>
      <c r="N1421" s="18">
        <f t="shared" si="216"/>
        <v>222283</v>
      </c>
      <c r="O1421" s="18">
        <f t="shared" si="217"/>
        <v>238451</v>
      </c>
      <c r="P1421">
        <f t="shared" si="223"/>
        <v>207786.5</v>
      </c>
      <c r="Q1421">
        <f t="shared" si="224"/>
        <v>26481.619831812906</v>
      </c>
      <c r="R1421" s="105">
        <f t="shared" si="225"/>
        <v>0.12744629623104922</v>
      </c>
      <c r="S1421" s="107">
        <f>+MEDIANA!AI79</f>
        <v>207786.5</v>
      </c>
      <c r="T1421" t="b">
        <f t="shared" si="226"/>
        <v>1</v>
      </c>
      <c r="V1421">
        <f t="shared" si="227"/>
        <v>5</v>
      </c>
      <c r="W1421">
        <f t="shared" si="228"/>
        <v>4</v>
      </c>
    </row>
    <row r="1422" spans="1:23" x14ac:dyDescent="0.2">
      <c r="A1422">
        <v>73</v>
      </c>
      <c r="B1422">
        <v>59108</v>
      </c>
      <c r="C1422">
        <v>300000</v>
      </c>
      <c r="D1422">
        <v>63305</v>
      </c>
      <c r="E1422">
        <v>72801</v>
      </c>
      <c r="F1422">
        <v>78096</v>
      </c>
      <c r="G1422">
        <f t="shared" si="218"/>
        <v>72801</v>
      </c>
      <c r="H1422">
        <f t="shared" si="219"/>
        <v>103878.99003889093</v>
      </c>
      <c r="I1422">
        <f t="shared" si="220"/>
        <v>176679.99003889092</v>
      </c>
      <c r="J1422">
        <f t="shared" si="221"/>
        <v>-31077.99003889093</v>
      </c>
      <c r="K1422" s="18">
        <f t="shared" si="222"/>
        <v>59108</v>
      </c>
      <c r="L1422" s="18" t="str">
        <f t="shared" si="214"/>
        <v/>
      </c>
      <c r="M1422" s="18">
        <f t="shared" si="215"/>
        <v>63305</v>
      </c>
      <c r="N1422" s="18">
        <f t="shared" si="216"/>
        <v>72801</v>
      </c>
      <c r="O1422" s="18">
        <f t="shared" si="217"/>
        <v>78096</v>
      </c>
      <c r="P1422">
        <f t="shared" si="223"/>
        <v>68053</v>
      </c>
      <c r="Q1422">
        <f t="shared" si="224"/>
        <v>8672.9556861160854</v>
      </c>
      <c r="R1422" s="105">
        <f t="shared" si="225"/>
        <v>0.127444134514512</v>
      </c>
      <c r="S1422" s="107">
        <f>+MEDIANA!AI80</f>
        <v>68053</v>
      </c>
      <c r="T1422" t="b">
        <f t="shared" si="226"/>
        <v>1</v>
      </c>
      <c r="V1422">
        <f t="shared" si="227"/>
        <v>5</v>
      </c>
      <c r="W1422">
        <f t="shared" si="228"/>
        <v>4</v>
      </c>
    </row>
    <row r="1423" spans="1:23" x14ac:dyDescent="0.2">
      <c r="A1423">
        <v>74</v>
      </c>
      <c r="B1423">
        <v>92039</v>
      </c>
      <c r="C1423">
        <v>350000</v>
      </c>
      <c r="D1423">
        <v>98576</v>
      </c>
      <c r="E1423">
        <v>113362</v>
      </c>
      <c r="F1423">
        <v>121607</v>
      </c>
      <c r="G1423">
        <f t="shared" si="218"/>
        <v>113362</v>
      </c>
      <c r="H1423">
        <f t="shared" si="219"/>
        <v>109569.04510262012</v>
      </c>
      <c r="I1423">
        <f t="shared" si="220"/>
        <v>222931.04510262012</v>
      </c>
      <c r="J1423">
        <f t="shared" si="221"/>
        <v>3792.954897379881</v>
      </c>
      <c r="K1423" s="18">
        <f t="shared" si="222"/>
        <v>92039</v>
      </c>
      <c r="L1423" s="18" t="str">
        <f t="shared" si="214"/>
        <v/>
      </c>
      <c r="M1423" s="18">
        <f t="shared" si="215"/>
        <v>98576</v>
      </c>
      <c r="N1423" s="18">
        <f t="shared" si="216"/>
        <v>113362</v>
      </c>
      <c r="O1423" s="18">
        <f t="shared" si="217"/>
        <v>121607</v>
      </c>
      <c r="P1423">
        <f t="shared" si="223"/>
        <v>105969</v>
      </c>
      <c r="Q1423">
        <f t="shared" si="224"/>
        <v>13505.252385646112</v>
      </c>
      <c r="R1423" s="105">
        <f t="shared" si="225"/>
        <v>0.12744531311653515</v>
      </c>
      <c r="S1423" s="107">
        <f>+MEDIANA!AI81</f>
        <v>105969</v>
      </c>
      <c r="T1423" t="b">
        <f t="shared" si="226"/>
        <v>1</v>
      </c>
      <c r="V1423">
        <f t="shared" si="227"/>
        <v>5</v>
      </c>
      <c r="W1423">
        <f t="shared" si="228"/>
        <v>4</v>
      </c>
    </row>
    <row r="1424" spans="1:23" x14ac:dyDescent="0.2">
      <c r="A1424">
        <v>75</v>
      </c>
      <c r="B1424">
        <v>80764</v>
      </c>
      <c r="C1424">
        <v>380000</v>
      </c>
      <c r="D1424">
        <v>86500</v>
      </c>
      <c r="E1424">
        <v>99475</v>
      </c>
      <c r="F1424">
        <v>106710</v>
      </c>
      <c r="G1424">
        <f t="shared" si="218"/>
        <v>99475</v>
      </c>
      <c r="H1424">
        <f t="shared" si="219"/>
        <v>128598.49756198554</v>
      </c>
      <c r="I1424">
        <f t="shared" si="220"/>
        <v>228073.49756198554</v>
      </c>
      <c r="J1424">
        <f t="shared" si="221"/>
        <v>-29123.49756198554</v>
      </c>
      <c r="K1424" s="18">
        <f t="shared" si="222"/>
        <v>80764</v>
      </c>
      <c r="L1424" s="18" t="str">
        <f t="shared" si="214"/>
        <v/>
      </c>
      <c r="M1424" s="18">
        <f t="shared" si="215"/>
        <v>86500</v>
      </c>
      <c r="N1424" s="18">
        <f t="shared" si="216"/>
        <v>99475</v>
      </c>
      <c r="O1424" s="18">
        <f t="shared" si="217"/>
        <v>106710</v>
      </c>
      <c r="P1424">
        <f t="shared" si="223"/>
        <v>92987.5</v>
      </c>
      <c r="Q1424">
        <f t="shared" si="224"/>
        <v>11850.942589093916</v>
      </c>
      <c r="R1424" s="105">
        <f t="shared" si="225"/>
        <v>0.12744662012737107</v>
      </c>
      <c r="S1424" s="107">
        <f>+MEDIANA!AI82</f>
        <v>92987.5</v>
      </c>
      <c r="T1424" t="b">
        <f t="shared" si="226"/>
        <v>1</v>
      </c>
      <c r="V1424">
        <f t="shared" si="227"/>
        <v>5</v>
      </c>
      <c r="W1424">
        <f t="shared" si="228"/>
        <v>4</v>
      </c>
    </row>
    <row r="1425" spans="1:23" x14ac:dyDescent="0.2">
      <c r="A1425">
        <v>76</v>
      </c>
      <c r="B1425">
        <v>211112</v>
      </c>
      <c r="C1425">
        <v>380000</v>
      </c>
      <c r="D1425">
        <v>226105</v>
      </c>
      <c r="E1425">
        <v>260021</v>
      </c>
      <c r="F1425">
        <v>278934</v>
      </c>
      <c r="G1425">
        <f t="shared" si="218"/>
        <v>260021</v>
      </c>
      <c r="H1425">
        <f t="shared" si="219"/>
        <v>66457.402990938514</v>
      </c>
      <c r="I1425">
        <f t="shared" si="220"/>
        <v>326478.40299093851</v>
      </c>
      <c r="J1425">
        <f t="shared" si="221"/>
        <v>193563.59700906149</v>
      </c>
      <c r="K1425" s="18">
        <f t="shared" si="222"/>
        <v>211112</v>
      </c>
      <c r="L1425" s="18" t="str">
        <f t="shared" si="214"/>
        <v/>
      </c>
      <c r="M1425" s="18">
        <f t="shared" si="215"/>
        <v>226105</v>
      </c>
      <c r="N1425" s="18">
        <f t="shared" si="216"/>
        <v>260021</v>
      </c>
      <c r="O1425" s="18">
        <f t="shared" si="217"/>
        <v>278934</v>
      </c>
      <c r="P1425">
        <f t="shared" si="223"/>
        <v>243063</v>
      </c>
      <c r="Q1425">
        <f t="shared" si="224"/>
        <v>30977.954365430051</v>
      </c>
      <c r="R1425" s="105">
        <f t="shared" si="225"/>
        <v>0.12744825154560774</v>
      </c>
      <c r="S1425" s="107">
        <f>+MEDIANA!AI83</f>
        <v>243063</v>
      </c>
      <c r="T1425" t="b">
        <f t="shared" si="226"/>
        <v>1</v>
      </c>
      <c r="V1425">
        <f t="shared" si="227"/>
        <v>5</v>
      </c>
      <c r="W1425">
        <f t="shared" si="228"/>
        <v>4</v>
      </c>
    </row>
    <row r="1426" spans="1:23" x14ac:dyDescent="0.2">
      <c r="A1426">
        <v>77</v>
      </c>
      <c r="B1426">
        <v>178720</v>
      </c>
      <c r="C1426">
        <v>390000</v>
      </c>
      <c r="D1426">
        <v>191413</v>
      </c>
      <c r="E1426">
        <v>220125</v>
      </c>
      <c r="F1426">
        <v>236136</v>
      </c>
      <c r="G1426">
        <f t="shared" si="218"/>
        <v>220125</v>
      </c>
      <c r="H1426">
        <f t="shared" si="219"/>
        <v>85106.005138885448</v>
      </c>
      <c r="I1426">
        <f t="shared" si="220"/>
        <v>305231.00513888546</v>
      </c>
      <c r="J1426">
        <f t="shared" si="221"/>
        <v>135018.99486111454</v>
      </c>
      <c r="K1426" s="18">
        <f t="shared" si="222"/>
        <v>178720</v>
      </c>
      <c r="L1426" s="18" t="str">
        <f t="shared" si="214"/>
        <v/>
      </c>
      <c r="M1426" s="18">
        <f t="shared" si="215"/>
        <v>191413</v>
      </c>
      <c r="N1426" s="18">
        <f t="shared" si="216"/>
        <v>220125</v>
      </c>
      <c r="O1426" s="18">
        <f t="shared" si="217"/>
        <v>236136</v>
      </c>
      <c r="P1426">
        <f t="shared" si="223"/>
        <v>205769</v>
      </c>
      <c r="Q1426">
        <f t="shared" si="224"/>
        <v>26224.926317023914</v>
      </c>
      <c r="R1426" s="105">
        <f t="shared" si="225"/>
        <v>0.12744838297811581</v>
      </c>
      <c r="S1426" s="107">
        <f>+MEDIANA!AI84</f>
        <v>205769</v>
      </c>
      <c r="T1426" t="b">
        <f t="shared" si="226"/>
        <v>1</v>
      </c>
      <c r="V1426">
        <f t="shared" si="227"/>
        <v>5</v>
      </c>
      <c r="W1426">
        <f t="shared" si="228"/>
        <v>4</v>
      </c>
    </row>
    <row r="1427" spans="1:23" x14ac:dyDescent="0.2">
      <c r="A1427">
        <v>78</v>
      </c>
      <c r="B1427">
        <v>421208</v>
      </c>
      <c r="C1427">
        <v>400000</v>
      </c>
      <c r="D1427">
        <v>451122</v>
      </c>
      <c r="E1427">
        <v>518790</v>
      </c>
      <c r="F1427">
        <v>556524</v>
      </c>
      <c r="G1427">
        <f t="shared" si="218"/>
        <v>451122</v>
      </c>
      <c r="H1427">
        <f t="shared" si="219"/>
        <v>66149.064008495334</v>
      </c>
      <c r="I1427">
        <f t="shared" si="220"/>
        <v>517271.0640084953</v>
      </c>
      <c r="J1427">
        <f t="shared" si="221"/>
        <v>384972.9359915047</v>
      </c>
      <c r="K1427" s="18">
        <f t="shared" si="222"/>
        <v>421208</v>
      </c>
      <c r="L1427" s="18">
        <f t="shared" si="214"/>
        <v>400000</v>
      </c>
      <c r="M1427" s="18">
        <f t="shared" si="215"/>
        <v>451122</v>
      </c>
      <c r="N1427" s="18" t="str">
        <f t="shared" si="216"/>
        <v/>
      </c>
      <c r="O1427" s="18" t="str">
        <f t="shared" si="217"/>
        <v/>
      </c>
      <c r="P1427">
        <f t="shared" si="223"/>
        <v>421208</v>
      </c>
      <c r="Q1427">
        <f t="shared" si="224"/>
        <v>25684.254398366327</v>
      </c>
      <c r="R1427" s="105">
        <f t="shared" si="225"/>
        <v>6.0977603460443126E-2</v>
      </c>
      <c r="S1427" s="107">
        <f>+MEDIANA!AI85</f>
        <v>421208</v>
      </c>
      <c r="T1427" t="b">
        <f t="shared" si="226"/>
        <v>1</v>
      </c>
      <c r="V1427">
        <f t="shared" si="227"/>
        <v>5</v>
      </c>
      <c r="W1427">
        <f t="shared" si="228"/>
        <v>3</v>
      </c>
    </row>
    <row r="1428" spans="1:23" x14ac:dyDescent="0.2">
      <c r="A1428">
        <v>79</v>
      </c>
      <c r="B1428">
        <v>596835</v>
      </c>
      <c r="C1428">
        <v>390000</v>
      </c>
      <c r="D1428">
        <v>639221</v>
      </c>
      <c r="E1428">
        <v>735104</v>
      </c>
      <c r="F1428">
        <v>788571</v>
      </c>
      <c r="G1428">
        <f t="shared" si="218"/>
        <v>639221</v>
      </c>
      <c r="H1428">
        <f t="shared" si="219"/>
        <v>154091.32231472351</v>
      </c>
      <c r="I1428">
        <f t="shared" si="220"/>
        <v>793312.32231472351</v>
      </c>
      <c r="J1428">
        <f t="shared" si="221"/>
        <v>485129.67768527649</v>
      </c>
      <c r="K1428" s="18">
        <f t="shared" si="222"/>
        <v>596835</v>
      </c>
      <c r="L1428" s="18" t="str">
        <f t="shared" si="214"/>
        <v/>
      </c>
      <c r="M1428" s="18">
        <f t="shared" si="215"/>
        <v>639221</v>
      </c>
      <c r="N1428" s="18">
        <f t="shared" si="216"/>
        <v>735104</v>
      </c>
      <c r="O1428" s="18">
        <f t="shared" si="217"/>
        <v>788571</v>
      </c>
      <c r="P1428">
        <f t="shared" si="223"/>
        <v>687162.5</v>
      </c>
      <c r="Q1428">
        <f t="shared" si="224"/>
        <v>87576.28832956632</v>
      </c>
      <c r="R1428" s="105">
        <f t="shared" si="225"/>
        <v>0.12744625664172057</v>
      </c>
      <c r="S1428" s="107">
        <f>+MEDIANA!AI86</f>
        <v>687162.5</v>
      </c>
      <c r="T1428" t="b">
        <f t="shared" si="226"/>
        <v>1</v>
      </c>
      <c r="V1428">
        <f t="shared" si="227"/>
        <v>5</v>
      </c>
      <c r="W1428">
        <f t="shared" si="228"/>
        <v>4</v>
      </c>
    </row>
    <row r="1429" spans="1:23" x14ac:dyDescent="0.2">
      <c r="A1429">
        <v>80</v>
      </c>
      <c r="B1429">
        <v>157260</v>
      </c>
      <c r="C1429">
        <v>450000</v>
      </c>
      <c r="D1429">
        <v>168428</v>
      </c>
      <c r="E1429">
        <v>193692</v>
      </c>
      <c r="F1429">
        <v>207780</v>
      </c>
      <c r="G1429">
        <f t="shared" si="218"/>
        <v>193692</v>
      </c>
      <c r="H1429">
        <f t="shared" si="219"/>
        <v>121600.45736756091</v>
      </c>
      <c r="I1429">
        <f t="shared" si="220"/>
        <v>315292.45736756094</v>
      </c>
      <c r="J1429">
        <f t="shared" si="221"/>
        <v>72091.542632439086</v>
      </c>
      <c r="K1429" s="18">
        <f t="shared" si="222"/>
        <v>157260</v>
      </c>
      <c r="L1429" s="18" t="str">
        <f t="shared" si="214"/>
        <v/>
      </c>
      <c r="M1429" s="18">
        <f t="shared" si="215"/>
        <v>168428</v>
      </c>
      <c r="N1429" s="18">
        <f t="shared" si="216"/>
        <v>193692</v>
      </c>
      <c r="O1429" s="18">
        <f t="shared" si="217"/>
        <v>207780</v>
      </c>
      <c r="P1429">
        <f t="shared" si="223"/>
        <v>181060</v>
      </c>
      <c r="Q1429">
        <f t="shared" si="224"/>
        <v>23075.251157896419</v>
      </c>
      <c r="R1429" s="105">
        <f t="shared" si="225"/>
        <v>0.12744532838780745</v>
      </c>
      <c r="S1429" s="107">
        <f>+MEDIANA!AI87</f>
        <v>181060</v>
      </c>
      <c r="T1429" t="b">
        <f t="shared" si="226"/>
        <v>1</v>
      </c>
      <c r="V1429">
        <f t="shared" si="227"/>
        <v>5</v>
      </c>
      <c r="W1429">
        <f t="shared" si="228"/>
        <v>4</v>
      </c>
    </row>
    <row r="1430" spans="1:23" x14ac:dyDescent="0.2">
      <c r="A1430">
        <v>81</v>
      </c>
      <c r="B1430">
        <v>690710</v>
      </c>
      <c r="C1430">
        <v>450000</v>
      </c>
      <c r="D1430">
        <v>739763</v>
      </c>
      <c r="E1430">
        <v>850727</v>
      </c>
      <c r="F1430">
        <v>912605</v>
      </c>
      <c r="G1430">
        <f t="shared" si="218"/>
        <v>739763</v>
      </c>
      <c r="H1430">
        <f t="shared" si="219"/>
        <v>178851.15265074474</v>
      </c>
      <c r="I1430">
        <f t="shared" si="220"/>
        <v>918614.15265074477</v>
      </c>
      <c r="J1430">
        <f t="shared" si="221"/>
        <v>560911.84734925523</v>
      </c>
      <c r="K1430" s="18">
        <f t="shared" si="222"/>
        <v>690710</v>
      </c>
      <c r="L1430" s="18" t="str">
        <f t="shared" si="214"/>
        <v/>
      </c>
      <c r="M1430" s="18">
        <f t="shared" si="215"/>
        <v>739763</v>
      </c>
      <c r="N1430" s="18">
        <f t="shared" si="216"/>
        <v>850727</v>
      </c>
      <c r="O1430" s="18">
        <f t="shared" si="217"/>
        <v>912605</v>
      </c>
      <c r="P1430">
        <f t="shared" si="223"/>
        <v>795245</v>
      </c>
      <c r="Q1430">
        <f t="shared" si="224"/>
        <v>101351.40241876281</v>
      </c>
      <c r="R1430" s="105">
        <f t="shared" si="225"/>
        <v>0.12744676473132532</v>
      </c>
      <c r="S1430" s="107">
        <f>+MEDIANA!AI88</f>
        <v>795245</v>
      </c>
      <c r="T1430" t="b">
        <f t="shared" si="226"/>
        <v>1</v>
      </c>
      <c r="V1430">
        <f t="shared" si="227"/>
        <v>5</v>
      </c>
      <c r="W1430">
        <f t="shared" si="228"/>
        <v>4</v>
      </c>
    </row>
    <row r="1431" spans="1:23" x14ac:dyDescent="0.2">
      <c r="A1431">
        <v>82</v>
      </c>
      <c r="B1431">
        <v>617954</v>
      </c>
      <c r="C1431">
        <v>500000</v>
      </c>
      <c r="D1431">
        <v>661840</v>
      </c>
      <c r="E1431">
        <v>761116</v>
      </c>
      <c r="F1431">
        <v>816475</v>
      </c>
      <c r="G1431">
        <f t="shared" si="218"/>
        <v>661840</v>
      </c>
      <c r="H1431">
        <f t="shared" si="219"/>
        <v>123916.8220541505</v>
      </c>
      <c r="I1431">
        <f t="shared" si="220"/>
        <v>785756.82205415051</v>
      </c>
      <c r="J1431">
        <f t="shared" si="221"/>
        <v>537923.17794584949</v>
      </c>
      <c r="K1431" s="18">
        <f t="shared" si="222"/>
        <v>617954</v>
      </c>
      <c r="L1431" s="18" t="str">
        <f t="shared" si="214"/>
        <v/>
      </c>
      <c r="M1431" s="18">
        <f t="shared" si="215"/>
        <v>661840</v>
      </c>
      <c r="N1431" s="18">
        <f t="shared" si="216"/>
        <v>761116</v>
      </c>
      <c r="O1431" s="18" t="str">
        <f t="shared" si="217"/>
        <v/>
      </c>
      <c r="P1431">
        <f t="shared" si="223"/>
        <v>661840</v>
      </c>
      <c r="Q1431">
        <f t="shared" si="224"/>
        <v>73345.146869669115</v>
      </c>
      <c r="R1431" s="105">
        <f t="shared" si="225"/>
        <v>0.11082005752095539</v>
      </c>
      <c r="S1431" s="107">
        <f>+MEDIANA!AI89</f>
        <v>661840</v>
      </c>
      <c r="T1431" t="b">
        <f t="shared" si="226"/>
        <v>1</v>
      </c>
      <c r="V1431">
        <f t="shared" si="227"/>
        <v>5</v>
      </c>
      <c r="W1431">
        <f t="shared" si="228"/>
        <v>3</v>
      </c>
    </row>
    <row r="1432" spans="1:23" x14ac:dyDescent="0.2">
      <c r="A1432">
        <v>83</v>
      </c>
      <c r="B1432">
        <v>565413</v>
      </c>
      <c r="C1432">
        <v>550000</v>
      </c>
      <c r="D1432">
        <v>605568</v>
      </c>
      <c r="E1432">
        <v>696403</v>
      </c>
      <c r="F1432">
        <v>747056</v>
      </c>
      <c r="G1432">
        <f t="shared" si="218"/>
        <v>605568</v>
      </c>
      <c r="H1432">
        <f t="shared" si="219"/>
        <v>85495.856651068185</v>
      </c>
      <c r="I1432">
        <f t="shared" si="220"/>
        <v>691063.8566510682</v>
      </c>
      <c r="J1432">
        <f t="shared" si="221"/>
        <v>520072.1433489318</v>
      </c>
      <c r="K1432" s="18">
        <f t="shared" si="222"/>
        <v>565413</v>
      </c>
      <c r="L1432" s="18">
        <f t="shared" si="214"/>
        <v>550000</v>
      </c>
      <c r="M1432" s="18">
        <f t="shared" si="215"/>
        <v>605568</v>
      </c>
      <c r="N1432" s="18" t="str">
        <f t="shared" si="216"/>
        <v/>
      </c>
      <c r="O1432" s="18" t="str">
        <f t="shared" si="217"/>
        <v/>
      </c>
      <c r="P1432">
        <f t="shared" si="223"/>
        <v>565413</v>
      </c>
      <c r="Q1432">
        <f t="shared" si="224"/>
        <v>28687.358476048877</v>
      </c>
      <c r="R1432" s="105">
        <f t="shared" si="225"/>
        <v>5.0736998399486533E-2</v>
      </c>
      <c r="S1432" s="107">
        <f>+MEDIANA!AI90</f>
        <v>565413</v>
      </c>
      <c r="T1432" t="b">
        <f t="shared" si="226"/>
        <v>1</v>
      </c>
      <c r="V1432">
        <f t="shared" si="227"/>
        <v>5</v>
      </c>
      <c r="W1432">
        <f t="shared" si="228"/>
        <v>3</v>
      </c>
    </row>
    <row r="1433" spans="1:23" x14ac:dyDescent="0.2">
      <c r="A1433">
        <v>84</v>
      </c>
      <c r="B1433">
        <v>651389</v>
      </c>
      <c r="C1433">
        <v>600000</v>
      </c>
      <c r="D1433">
        <v>697650</v>
      </c>
      <c r="E1433">
        <v>802297</v>
      </c>
      <c r="F1433">
        <v>860652</v>
      </c>
      <c r="G1433">
        <f t="shared" si="218"/>
        <v>697650</v>
      </c>
      <c r="H1433">
        <f t="shared" si="219"/>
        <v>107394.1696569234</v>
      </c>
      <c r="I1433">
        <f t="shared" si="220"/>
        <v>805044.16965692339</v>
      </c>
      <c r="J1433">
        <f t="shared" si="221"/>
        <v>590255.83034307661</v>
      </c>
      <c r="K1433" s="18">
        <f t="shared" si="222"/>
        <v>651389</v>
      </c>
      <c r="L1433" s="18">
        <f t="shared" si="214"/>
        <v>600000</v>
      </c>
      <c r="M1433" s="18">
        <f t="shared" si="215"/>
        <v>697650</v>
      </c>
      <c r="N1433" s="18">
        <f t="shared" si="216"/>
        <v>802297</v>
      </c>
      <c r="O1433" s="18" t="str">
        <f t="shared" si="217"/>
        <v/>
      </c>
      <c r="P1433">
        <f t="shared" si="223"/>
        <v>674519.5</v>
      </c>
      <c r="Q1433">
        <f t="shared" si="224"/>
        <v>86103.003830683316</v>
      </c>
      <c r="R1433" s="105">
        <f t="shared" si="225"/>
        <v>0.12765087418626639</v>
      </c>
      <c r="S1433" s="107">
        <f>+MEDIANA!AI91</f>
        <v>674519.5</v>
      </c>
      <c r="T1433" t="b">
        <f t="shared" si="226"/>
        <v>1</v>
      </c>
      <c r="V1433">
        <f t="shared" si="227"/>
        <v>5</v>
      </c>
      <c r="W1433">
        <f t="shared" si="228"/>
        <v>4</v>
      </c>
    </row>
    <row r="1434" spans="1:23" x14ac:dyDescent="0.2">
      <c r="A1434">
        <v>85</v>
      </c>
      <c r="B1434">
        <v>771658</v>
      </c>
      <c r="C1434">
        <v>900000</v>
      </c>
      <c r="D1434">
        <v>826460</v>
      </c>
      <c r="E1434">
        <v>950429</v>
      </c>
      <c r="F1434">
        <v>1019558</v>
      </c>
      <c r="G1434">
        <f t="shared" si="218"/>
        <v>900000</v>
      </c>
      <c r="H1434">
        <f t="shared" si="219"/>
        <v>98124.336639795947</v>
      </c>
      <c r="I1434">
        <f t="shared" si="220"/>
        <v>998124.33663979592</v>
      </c>
      <c r="J1434">
        <f t="shared" si="221"/>
        <v>801875.66336020408</v>
      </c>
      <c r="K1434" s="18" t="str">
        <f t="shared" si="222"/>
        <v/>
      </c>
      <c r="L1434" s="18">
        <f t="shared" si="214"/>
        <v>900000</v>
      </c>
      <c r="M1434" s="18">
        <f t="shared" si="215"/>
        <v>826460</v>
      </c>
      <c r="N1434" s="18">
        <f t="shared" si="216"/>
        <v>950429</v>
      </c>
      <c r="O1434" s="18" t="str">
        <f t="shared" si="217"/>
        <v/>
      </c>
      <c r="P1434">
        <f t="shared" si="223"/>
        <v>900000</v>
      </c>
      <c r="Q1434">
        <f t="shared" si="224"/>
        <v>62342.506368715505</v>
      </c>
      <c r="R1434" s="105">
        <f t="shared" si="225"/>
        <v>6.9269451520795E-2</v>
      </c>
      <c r="S1434" s="107">
        <f>+MEDIANA!AI92</f>
        <v>900000</v>
      </c>
      <c r="T1434" t="b">
        <f t="shared" si="226"/>
        <v>1</v>
      </c>
      <c r="V1434">
        <f t="shared" si="227"/>
        <v>5</v>
      </c>
      <c r="W1434">
        <f t="shared" si="228"/>
        <v>3</v>
      </c>
    </row>
    <row r="1435" spans="1:23" x14ac:dyDescent="0.2">
      <c r="A1435">
        <v>86</v>
      </c>
      <c r="B1435">
        <v>927353</v>
      </c>
      <c r="C1435">
        <v>1500000</v>
      </c>
      <c r="D1435">
        <v>992268</v>
      </c>
      <c r="E1435">
        <v>1141108</v>
      </c>
      <c r="F1435">
        <v>1324106</v>
      </c>
      <c r="G1435">
        <f t="shared" si="218"/>
        <v>1141108</v>
      </c>
      <c r="H1435">
        <f t="shared" si="219"/>
        <v>236488.34109105676</v>
      </c>
      <c r="I1435">
        <f t="shared" si="220"/>
        <v>1377596.3410910568</v>
      </c>
      <c r="J1435">
        <f t="shared" si="221"/>
        <v>904619.65890894318</v>
      </c>
      <c r="K1435" s="18">
        <f t="shared" si="222"/>
        <v>927353</v>
      </c>
      <c r="L1435" s="18" t="str">
        <f t="shared" si="214"/>
        <v/>
      </c>
      <c r="M1435" s="18">
        <f t="shared" si="215"/>
        <v>992268</v>
      </c>
      <c r="N1435" s="18">
        <f t="shared" si="216"/>
        <v>1141108</v>
      </c>
      <c r="O1435" s="18">
        <f t="shared" si="217"/>
        <v>1324106</v>
      </c>
      <c r="P1435">
        <f t="shared" si="223"/>
        <v>1066688</v>
      </c>
      <c r="Q1435">
        <f t="shared" si="224"/>
        <v>176322.66164312707</v>
      </c>
      <c r="R1435" s="105">
        <f t="shared" si="225"/>
        <v>0.1652991893066455</v>
      </c>
      <c r="S1435" s="107">
        <f>+MEDIANA!AI93</f>
        <v>1066688</v>
      </c>
      <c r="T1435" t="b">
        <f t="shared" si="226"/>
        <v>1</v>
      </c>
      <c r="V1435">
        <f t="shared" si="227"/>
        <v>5</v>
      </c>
      <c r="W1435">
        <f t="shared" si="228"/>
        <v>4</v>
      </c>
    </row>
    <row r="1436" spans="1:23" x14ac:dyDescent="0.2">
      <c r="A1436">
        <v>87</v>
      </c>
      <c r="B1436">
        <v>653642</v>
      </c>
      <c r="C1436">
        <v>500000</v>
      </c>
      <c r="D1436">
        <v>700062</v>
      </c>
      <c r="E1436">
        <v>805072</v>
      </c>
      <c r="F1436">
        <v>863628</v>
      </c>
      <c r="G1436">
        <f t="shared" si="218"/>
        <v>700062</v>
      </c>
      <c r="H1436">
        <f t="shared" si="219"/>
        <v>141300.14838350294</v>
      </c>
      <c r="I1436">
        <f t="shared" si="220"/>
        <v>841362.14838350296</v>
      </c>
      <c r="J1436">
        <f t="shared" si="221"/>
        <v>558761.85161649704</v>
      </c>
      <c r="K1436" s="18">
        <f t="shared" si="222"/>
        <v>653642</v>
      </c>
      <c r="L1436" s="18" t="str">
        <f t="shared" si="214"/>
        <v/>
      </c>
      <c r="M1436" s="18">
        <f t="shared" si="215"/>
        <v>700062</v>
      </c>
      <c r="N1436" s="18">
        <f t="shared" si="216"/>
        <v>805072</v>
      </c>
      <c r="O1436" s="18" t="str">
        <f t="shared" si="217"/>
        <v/>
      </c>
      <c r="P1436">
        <f t="shared" si="223"/>
        <v>700062</v>
      </c>
      <c r="Q1436">
        <f t="shared" si="224"/>
        <v>77581.098857904813</v>
      </c>
      <c r="R1436" s="105">
        <f t="shared" si="225"/>
        <v>0.11082032571101533</v>
      </c>
      <c r="S1436" s="107">
        <f>+MEDIANA!AI94</f>
        <v>700062</v>
      </c>
      <c r="T1436" t="b">
        <f t="shared" si="226"/>
        <v>1</v>
      </c>
      <c r="V1436">
        <f t="shared" si="227"/>
        <v>5</v>
      </c>
      <c r="W1436">
        <f t="shared" si="228"/>
        <v>3</v>
      </c>
    </row>
    <row r="1437" spans="1:23" x14ac:dyDescent="0.2">
      <c r="A1437">
        <v>88</v>
      </c>
      <c r="B1437">
        <v>897498</v>
      </c>
      <c r="C1437">
        <v>700000</v>
      </c>
      <c r="D1437">
        <v>961237</v>
      </c>
      <c r="E1437">
        <v>1105422</v>
      </c>
      <c r="F1437">
        <v>1185825</v>
      </c>
      <c r="G1437">
        <f t="shared" si="218"/>
        <v>961237</v>
      </c>
      <c r="H1437">
        <f t="shared" si="219"/>
        <v>189177.74632419122</v>
      </c>
      <c r="I1437">
        <f t="shared" si="220"/>
        <v>1150414.7463241913</v>
      </c>
      <c r="J1437">
        <f t="shared" si="221"/>
        <v>772059.25367580878</v>
      </c>
      <c r="K1437" s="18">
        <f t="shared" si="222"/>
        <v>897498</v>
      </c>
      <c r="L1437" s="18" t="str">
        <f t="shared" si="214"/>
        <v/>
      </c>
      <c r="M1437" s="18">
        <f t="shared" si="215"/>
        <v>961237</v>
      </c>
      <c r="N1437" s="18">
        <f t="shared" si="216"/>
        <v>1105422</v>
      </c>
      <c r="O1437" s="18" t="str">
        <f t="shared" si="217"/>
        <v/>
      </c>
      <c r="P1437">
        <f t="shared" si="223"/>
        <v>961237</v>
      </c>
      <c r="Q1437">
        <f t="shared" si="224"/>
        <v>106524.14759261551</v>
      </c>
      <c r="R1437" s="105">
        <f t="shared" si="225"/>
        <v>0.11081985773811819</v>
      </c>
      <c r="S1437" s="107">
        <f>+MEDIANA!AI95</f>
        <v>961237</v>
      </c>
      <c r="T1437" t="b">
        <f t="shared" si="226"/>
        <v>1</v>
      </c>
      <c r="V1437">
        <f t="shared" si="227"/>
        <v>5</v>
      </c>
      <c r="W1437">
        <f t="shared" si="228"/>
        <v>3</v>
      </c>
    </row>
    <row r="1438" spans="1:23" x14ac:dyDescent="0.2">
      <c r="A1438">
        <v>89</v>
      </c>
      <c r="B1438">
        <v>779385</v>
      </c>
      <c r="C1438">
        <v>850000</v>
      </c>
      <c r="D1438">
        <v>834736</v>
      </c>
      <c r="E1438">
        <v>959946</v>
      </c>
      <c r="F1438">
        <v>1029767</v>
      </c>
      <c r="G1438">
        <f t="shared" si="218"/>
        <v>850000</v>
      </c>
      <c r="H1438">
        <f t="shared" si="219"/>
        <v>101629.3574893591</v>
      </c>
      <c r="I1438">
        <f t="shared" si="220"/>
        <v>951629.3574893591</v>
      </c>
      <c r="J1438">
        <f t="shared" si="221"/>
        <v>748370.6425106409</v>
      </c>
      <c r="K1438" s="18">
        <f t="shared" si="222"/>
        <v>779385</v>
      </c>
      <c r="L1438" s="18">
        <f t="shared" si="214"/>
        <v>850000</v>
      </c>
      <c r="M1438" s="18">
        <f t="shared" si="215"/>
        <v>834736</v>
      </c>
      <c r="N1438" s="18" t="str">
        <f t="shared" si="216"/>
        <v/>
      </c>
      <c r="O1438" s="18" t="str">
        <f t="shared" si="217"/>
        <v/>
      </c>
      <c r="P1438">
        <f t="shared" si="223"/>
        <v>834736</v>
      </c>
      <c r="Q1438">
        <f t="shared" si="224"/>
        <v>37155.5314903896</v>
      </c>
      <c r="R1438" s="105">
        <f t="shared" si="225"/>
        <v>4.4511715668654042E-2</v>
      </c>
      <c r="S1438" s="107">
        <f>+MEDIANA!AI96</f>
        <v>834736</v>
      </c>
      <c r="T1438" t="b">
        <f t="shared" si="226"/>
        <v>1</v>
      </c>
      <c r="V1438">
        <f t="shared" si="227"/>
        <v>5</v>
      </c>
      <c r="W1438">
        <f t="shared" si="228"/>
        <v>3</v>
      </c>
    </row>
    <row r="1439" spans="1:23" x14ac:dyDescent="0.2">
      <c r="A1439">
        <v>90</v>
      </c>
      <c r="B1439">
        <v>1131596</v>
      </c>
      <c r="C1439">
        <v>950000</v>
      </c>
      <c r="D1439">
        <v>1211959</v>
      </c>
      <c r="E1439">
        <v>1393753</v>
      </c>
      <c r="F1439">
        <v>1495127</v>
      </c>
      <c r="G1439">
        <f t="shared" si="218"/>
        <v>1211959</v>
      </c>
      <c r="H1439">
        <f t="shared" si="219"/>
        <v>215235.79522816365</v>
      </c>
      <c r="I1439">
        <f t="shared" si="220"/>
        <v>1427194.7952281637</v>
      </c>
      <c r="J1439">
        <f t="shared" si="221"/>
        <v>996723.20477183629</v>
      </c>
      <c r="K1439" s="18">
        <f t="shared" si="222"/>
        <v>1131596</v>
      </c>
      <c r="L1439" s="18" t="str">
        <f t="shared" si="214"/>
        <v/>
      </c>
      <c r="M1439" s="18">
        <f t="shared" si="215"/>
        <v>1211959</v>
      </c>
      <c r="N1439" s="18">
        <f t="shared" si="216"/>
        <v>1393753</v>
      </c>
      <c r="O1439" s="18" t="str">
        <f t="shared" si="217"/>
        <v/>
      </c>
      <c r="P1439">
        <f t="shared" si="223"/>
        <v>1211959</v>
      </c>
      <c r="Q1439">
        <f t="shared" si="224"/>
        <v>134309.07319438003</v>
      </c>
      <c r="R1439" s="105">
        <f t="shared" si="225"/>
        <v>0.11081981584721928</v>
      </c>
      <c r="S1439" s="107">
        <f>+MEDIANA!AI97</f>
        <v>1211959</v>
      </c>
      <c r="T1439" t="b">
        <f t="shared" si="226"/>
        <v>1</v>
      </c>
      <c r="V1439">
        <f t="shared" si="227"/>
        <v>5</v>
      </c>
      <c r="W1439">
        <f t="shared" si="228"/>
        <v>3</v>
      </c>
    </row>
    <row r="1440" spans="1:23" x14ac:dyDescent="0.2">
      <c r="A1440">
        <v>91</v>
      </c>
      <c r="B1440">
        <v>1280630</v>
      </c>
      <c r="C1440">
        <v>1700000</v>
      </c>
      <c r="D1440">
        <v>1370274</v>
      </c>
      <c r="E1440">
        <v>1575816</v>
      </c>
      <c r="F1440">
        <v>1990432</v>
      </c>
      <c r="G1440">
        <f t="shared" si="218"/>
        <v>1575816</v>
      </c>
      <c r="H1440">
        <f t="shared" si="219"/>
        <v>281256.32714447472</v>
      </c>
      <c r="I1440">
        <f t="shared" si="220"/>
        <v>1857072.3271444747</v>
      </c>
      <c r="J1440">
        <f t="shared" si="221"/>
        <v>1294559.6728555253</v>
      </c>
      <c r="K1440" s="18" t="str">
        <f t="shared" si="222"/>
        <v/>
      </c>
      <c r="L1440" s="18">
        <f t="shared" si="214"/>
        <v>1700000</v>
      </c>
      <c r="M1440" s="18">
        <f t="shared" si="215"/>
        <v>1370274</v>
      </c>
      <c r="N1440" s="18">
        <f t="shared" si="216"/>
        <v>1575816</v>
      </c>
      <c r="O1440" s="18" t="str">
        <f t="shared" si="217"/>
        <v/>
      </c>
      <c r="P1440">
        <f t="shared" si="223"/>
        <v>1575816</v>
      </c>
      <c r="Q1440">
        <f t="shared" si="224"/>
        <v>166527.48256469061</v>
      </c>
      <c r="R1440" s="105">
        <f t="shared" si="225"/>
        <v>0.10567698421940798</v>
      </c>
      <c r="S1440" s="107">
        <f>+MEDIANA!AI98</f>
        <v>1575816</v>
      </c>
      <c r="T1440" t="b">
        <f t="shared" si="226"/>
        <v>1</v>
      </c>
      <c r="V1440">
        <f t="shared" si="227"/>
        <v>5</v>
      </c>
      <c r="W1440">
        <f t="shared" si="228"/>
        <v>3</v>
      </c>
    </row>
    <row r="1441" spans="1:23" x14ac:dyDescent="0.2">
      <c r="A1441">
        <v>92</v>
      </c>
      <c r="B1441">
        <v>9583</v>
      </c>
      <c r="C1441">
        <v>15000</v>
      </c>
      <c r="D1441">
        <v>10263</v>
      </c>
      <c r="E1441">
        <v>11802</v>
      </c>
      <c r="F1441">
        <v>12661</v>
      </c>
      <c r="G1441">
        <f t="shared" si="218"/>
        <v>11802</v>
      </c>
      <c r="H1441">
        <f t="shared" si="219"/>
        <v>2135.397316660295</v>
      </c>
      <c r="I1441">
        <f t="shared" si="220"/>
        <v>13937.397316660295</v>
      </c>
      <c r="J1441">
        <f t="shared" si="221"/>
        <v>9666.6026833397045</v>
      </c>
      <c r="K1441" s="18" t="str">
        <f t="shared" si="222"/>
        <v/>
      </c>
      <c r="L1441" s="18" t="str">
        <f t="shared" si="214"/>
        <v/>
      </c>
      <c r="M1441" s="18">
        <f t="shared" si="215"/>
        <v>10263</v>
      </c>
      <c r="N1441" s="18">
        <f t="shared" si="216"/>
        <v>11802</v>
      </c>
      <c r="O1441" s="18">
        <f t="shared" si="217"/>
        <v>12661</v>
      </c>
      <c r="P1441">
        <f t="shared" si="223"/>
        <v>11802</v>
      </c>
      <c r="Q1441">
        <f t="shared" si="224"/>
        <v>1214.9626880416261</v>
      </c>
      <c r="R1441" s="105">
        <f t="shared" si="225"/>
        <v>0.10294549127619268</v>
      </c>
      <c r="S1441" s="107">
        <f>+MEDIANA!AI99</f>
        <v>11802</v>
      </c>
      <c r="T1441" t="b">
        <f t="shared" si="226"/>
        <v>1</v>
      </c>
      <c r="V1441">
        <f t="shared" si="227"/>
        <v>5</v>
      </c>
      <c r="W1441">
        <f t="shared" si="228"/>
        <v>3</v>
      </c>
    </row>
    <row r="1442" spans="1:23" x14ac:dyDescent="0.2">
      <c r="A1442">
        <v>93</v>
      </c>
      <c r="B1442">
        <v>6844</v>
      </c>
      <c r="C1442">
        <v>14000</v>
      </c>
      <c r="D1442">
        <v>7330</v>
      </c>
      <c r="E1442">
        <v>8429</v>
      </c>
      <c r="F1442">
        <v>9043</v>
      </c>
      <c r="G1442">
        <f t="shared" si="218"/>
        <v>8429</v>
      </c>
      <c r="H1442">
        <f t="shared" si="219"/>
        <v>2858.3939021765359</v>
      </c>
      <c r="I1442">
        <f t="shared" si="220"/>
        <v>11287.393902176536</v>
      </c>
      <c r="J1442">
        <f t="shared" si="221"/>
        <v>5570.6060978234636</v>
      </c>
      <c r="K1442" s="18">
        <f t="shared" si="222"/>
        <v>6844</v>
      </c>
      <c r="L1442" s="18" t="str">
        <f t="shared" si="214"/>
        <v/>
      </c>
      <c r="M1442" s="18">
        <f t="shared" si="215"/>
        <v>7330</v>
      </c>
      <c r="N1442" s="18">
        <f t="shared" si="216"/>
        <v>8429</v>
      </c>
      <c r="O1442" s="18">
        <f t="shared" si="217"/>
        <v>9043</v>
      </c>
      <c r="P1442">
        <f t="shared" si="223"/>
        <v>7879.5</v>
      </c>
      <c r="Q1442">
        <f t="shared" si="224"/>
        <v>1004.2902966772108</v>
      </c>
      <c r="R1442" s="105">
        <f t="shared" si="225"/>
        <v>0.12745609450818082</v>
      </c>
      <c r="S1442" s="107">
        <f>+MEDIANA!AI100</f>
        <v>7879.5</v>
      </c>
      <c r="T1442" t="b">
        <f t="shared" si="226"/>
        <v>1</v>
      </c>
      <c r="V1442">
        <f t="shared" si="227"/>
        <v>5</v>
      </c>
      <c r="W1442">
        <f t="shared" si="228"/>
        <v>4</v>
      </c>
    </row>
    <row r="1443" spans="1:23" x14ac:dyDescent="0.2">
      <c r="A1443">
        <v>94</v>
      </c>
      <c r="B1443">
        <v>15672</v>
      </c>
      <c r="C1443">
        <v>13000</v>
      </c>
      <c r="D1443">
        <v>16786</v>
      </c>
      <c r="E1443">
        <v>19303</v>
      </c>
      <c r="F1443">
        <v>20707</v>
      </c>
      <c r="G1443">
        <f t="shared" si="218"/>
        <v>16786</v>
      </c>
      <c r="H1443">
        <f t="shared" si="219"/>
        <v>3033.6130768441799</v>
      </c>
      <c r="I1443">
        <f t="shared" si="220"/>
        <v>19819.61307684418</v>
      </c>
      <c r="J1443">
        <f t="shared" si="221"/>
        <v>13752.38692315582</v>
      </c>
      <c r="K1443" s="18">
        <f t="shared" si="222"/>
        <v>15672</v>
      </c>
      <c r="L1443" s="18" t="str">
        <f t="shared" si="214"/>
        <v/>
      </c>
      <c r="M1443" s="18">
        <f t="shared" si="215"/>
        <v>16786</v>
      </c>
      <c r="N1443" s="18">
        <f t="shared" si="216"/>
        <v>19303</v>
      </c>
      <c r="O1443" s="18" t="str">
        <f t="shared" si="217"/>
        <v/>
      </c>
      <c r="P1443">
        <f t="shared" si="223"/>
        <v>16786</v>
      </c>
      <c r="Q1443">
        <f t="shared" si="224"/>
        <v>1860.1275045902992</v>
      </c>
      <c r="R1443" s="105">
        <f t="shared" si="225"/>
        <v>0.11081422045694622</v>
      </c>
      <c r="S1443" s="107">
        <f>+MEDIANA!AI101</f>
        <v>16786</v>
      </c>
      <c r="T1443" t="b">
        <f t="shared" si="226"/>
        <v>1</v>
      </c>
      <c r="V1443">
        <f t="shared" si="227"/>
        <v>5</v>
      </c>
      <c r="W1443">
        <f t="shared" si="228"/>
        <v>3</v>
      </c>
    </row>
    <row r="1444" spans="1:23" x14ac:dyDescent="0.2">
      <c r="A1444">
        <v>95</v>
      </c>
      <c r="B1444">
        <v>5454</v>
      </c>
      <c r="C1444">
        <v>12000</v>
      </c>
      <c r="D1444">
        <v>5841</v>
      </c>
      <c r="E1444">
        <v>6717</v>
      </c>
      <c r="F1444">
        <v>7206</v>
      </c>
      <c r="G1444">
        <f t="shared" si="218"/>
        <v>6717</v>
      </c>
      <c r="H1444">
        <f t="shared" si="219"/>
        <v>2639.6977667907358</v>
      </c>
      <c r="I1444">
        <f t="shared" si="220"/>
        <v>9356.6977667907358</v>
      </c>
      <c r="J1444">
        <f t="shared" si="221"/>
        <v>4077.3022332092642</v>
      </c>
      <c r="K1444" s="18">
        <f t="shared" si="222"/>
        <v>5454</v>
      </c>
      <c r="L1444" s="18" t="str">
        <f t="shared" si="214"/>
        <v/>
      </c>
      <c r="M1444" s="18">
        <f t="shared" si="215"/>
        <v>5841</v>
      </c>
      <c r="N1444" s="18">
        <f t="shared" si="216"/>
        <v>6717</v>
      </c>
      <c r="O1444" s="18">
        <f t="shared" si="217"/>
        <v>7206</v>
      </c>
      <c r="P1444">
        <f t="shared" si="223"/>
        <v>6279</v>
      </c>
      <c r="Q1444">
        <f t="shared" si="224"/>
        <v>800.216845611238</v>
      </c>
      <c r="R1444" s="105">
        <f t="shared" si="225"/>
        <v>0.12744335811613919</v>
      </c>
      <c r="S1444" s="107">
        <f>+MEDIANA!AI102</f>
        <v>6279</v>
      </c>
      <c r="T1444" t="b">
        <f t="shared" si="226"/>
        <v>1</v>
      </c>
      <c r="V1444">
        <f t="shared" si="227"/>
        <v>5</v>
      </c>
      <c r="W1444">
        <f t="shared" si="228"/>
        <v>4</v>
      </c>
    </row>
    <row r="1445" spans="1:23" x14ac:dyDescent="0.2">
      <c r="A1445">
        <v>96</v>
      </c>
      <c r="B1445">
        <v>4637</v>
      </c>
      <c r="C1445">
        <v>11000</v>
      </c>
      <c r="D1445">
        <v>4966</v>
      </c>
      <c r="E1445">
        <v>5711</v>
      </c>
      <c r="F1445">
        <v>6126</v>
      </c>
      <c r="G1445">
        <f t="shared" si="218"/>
        <v>5711</v>
      </c>
      <c r="H1445">
        <f t="shared" si="219"/>
        <v>2590.1545320694672</v>
      </c>
      <c r="I1445">
        <f t="shared" si="220"/>
        <v>8301.1545320694677</v>
      </c>
      <c r="J1445">
        <f t="shared" si="221"/>
        <v>3120.8454679305328</v>
      </c>
      <c r="K1445" s="18">
        <f t="shared" si="222"/>
        <v>4637</v>
      </c>
      <c r="L1445" s="18" t="str">
        <f t="shared" si="214"/>
        <v/>
      </c>
      <c r="M1445" s="18">
        <f t="shared" si="215"/>
        <v>4966</v>
      </c>
      <c r="N1445" s="18">
        <f t="shared" si="216"/>
        <v>5711</v>
      </c>
      <c r="O1445" s="18">
        <f t="shared" si="217"/>
        <v>6126</v>
      </c>
      <c r="P1445">
        <f t="shared" si="223"/>
        <v>5338.5</v>
      </c>
      <c r="Q1445">
        <f t="shared" si="224"/>
        <v>680.17693776448107</v>
      </c>
      <c r="R1445" s="105">
        <f t="shared" si="225"/>
        <v>0.12740974763781607</v>
      </c>
      <c r="S1445" s="107">
        <f>+MEDIANA!AI103</f>
        <v>5338.5</v>
      </c>
      <c r="T1445" t="b">
        <f t="shared" si="226"/>
        <v>1</v>
      </c>
      <c r="V1445">
        <f t="shared" si="227"/>
        <v>5</v>
      </c>
      <c r="W1445">
        <f t="shared" si="228"/>
        <v>4</v>
      </c>
    </row>
    <row r="1446" spans="1:23" x14ac:dyDescent="0.2">
      <c r="A1446">
        <v>97</v>
      </c>
      <c r="B1446">
        <v>14136</v>
      </c>
      <c r="C1446">
        <v>20000</v>
      </c>
      <c r="D1446">
        <v>15139</v>
      </c>
      <c r="E1446">
        <v>17410</v>
      </c>
      <c r="F1446">
        <v>18676</v>
      </c>
      <c r="G1446">
        <f t="shared" si="218"/>
        <v>17410</v>
      </c>
      <c r="H1446">
        <f t="shared" si="219"/>
        <v>2429.8574443781654</v>
      </c>
      <c r="I1446">
        <f t="shared" si="220"/>
        <v>19839.857444378165</v>
      </c>
      <c r="J1446">
        <f t="shared" si="221"/>
        <v>14980.142555621835</v>
      </c>
      <c r="K1446" s="18" t="str">
        <f t="shared" si="222"/>
        <v/>
      </c>
      <c r="L1446" s="18" t="str">
        <f t="shared" si="214"/>
        <v/>
      </c>
      <c r="M1446" s="18">
        <f t="shared" si="215"/>
        <v>15139</v>
      </c>
      <c r="N1446" s="18">
        <f t="shared" si="216"/>
        <v>17410</v>
      </c>
      <c r="O1446" s="18">
        <f t="shared" si="217"/>
        <v>18676</v>
      </c>
      <c r="P1446">
        <f t="shared" si="223"/>
        <v>17410</v>
      </c>
      <c r="Q1446">
        <f t="shared" si="224"/>
        <v>1792.1386665099328</v>
      </c>
      <c r="R1446" s="105">
        <f t="shared" si="225"/>
        <v>0.10293731570993296</v>
      </c>
      <c r="S1446" s="107">
        <f>+MEDIANA!AI104</f>
        <v>17410</v>
      </c>
      <c r="T1446" t="b">
        <f t="shared" si="226"/>
        <v>1</v>
      </c>
      <c r="V1446">
        <f t="shared" si="227"/>
        <v>5</v>
      </c>
      <c r="W1446">
        <f t="shared" si="228"/>
        <v>3</v>
      </c>
    </row>
    <row r="1447" spans="1:23" x14ac:dyDescent="0.2">
      <c r="A1447">
        <v>98</v>
      </c>
      <c r="B1447">
        <v>10800</v>
      </c>
      <c r="C1447">
        <v>15000</v>
      </c>
      <c r="D1447">
        <v>11567</v>
      </c>
      <c r="E1447">
        <v>13302</v>
      </c>
      <c r="F1447">
        <v>14269</v>
      </c>
      <c r="G1447">
        <f t="shared" si="218"/>
        <v>13302</v>
      </c>
      <c r="H1447">
        <f t="shared" si="219"/>
        <v>1774.4213986536602</v>
      </c>
      <c r="I1447">
        <f t="shared" si="220"/>
        <v>15076.42139865366</v>
      </c>
      <c r="J1447">
        <f t="shared" si="221"/>
        <v>11527.57860134634</v>
      </c>
      <c r="K1447" s="18" t="str">
        <f t="shared" si="222"/>
        <v/>
      </c>
      <c r="L1447" s="18">
        <f t="shared" si="214"/>
        <v>15000</v>
      </c>
      <c r="M1447" s="18">
        <f t="shared" si="215"/>
        <v>11567</v>
      </c>
      <c r="N1447" s="18">
        <f t="shared" si="216"/>
        <v>13302</v>
      </c>
      <c r="O1447" s="18">
        <f t="shared" si="217"/>
        <v>14269</v>
      </c>
      <c r="P1447">
        <f t="shared" si="223"/>
        <v>13785.5</v>
      </c>
      <c r="Q1447">
        <f t="shared" si="224"/>
        <v>1484.6203779642344</v>
      </c>
      <c r="R1447" s="105">
        <f t="shared" si="225"/>
        <v>0.10769434390948709</v>
      </c>
      <c r="S1447" s="107">
        <f>+MEDIANA!AI105</f>
        <v>13785.5</v>
      </c>
      <c r="T1447" t="b">
        <f t="shared" si="226"/>
        <v>1</v>
      </c>
      <c r="V1447">
        <f t="shared" si="227"/>
        <v>5</v>
      </c>
      <c r="W1447">
        <f t="shared" si="228"/>
        <v>4</v>
      </c>
    </row>
    <row r="1448" spans="1:23" x14ac:dyDescent="0.2">
      <c r="A1448">
        <v>99</v>
      </c>
      <c r="B1448">
        <v>16469</v>
      </c>
      <c r="C1448">
        <v>25000</v>
      </c>
      <c r="D1448">
        <v>17639</v>
      </c>
      <c r="E1448">
        <v>20285</v>
      </c>
      <c r="F1448">
        <v>21760</v>
      </c>
      <c r="G1448">
        <f t="shared" si="218"/>
        <v>20285</v>
      </c>
      <c r="H1448">
        <f t="shared" si="219"/>
        <v>3389.5141687268415</v>
      </c>
      <c r="I1448">
        <f t="shared" si="220"/>
        <v>23674.514168726841</v>
      </c>
      <c r="J1448">
        <f t="shared" si="221"/>
        <v>16895.485831273159</v>
      </c>
      <c r="K1448" s="18" t="str">
        <f t="shared" si="222"/>
        <v/>
      </c>
      <c r="L1448" s="18" t="str">
        <f t="shared" si="214"/>
        <v/>
      </c>
      <c r="M1448" s="18">
        <f t="shared" si="215"/>
        <v>17639</v>
      </c>
      <c r="N1448" s="18">
        <f t="shared" si="216"/>
        <v>20285</v>
      </c>
      <c r="O1448" s="18">
        <f t="shared" si="217"/>
        <v>21760</v>
      </c>
      <c r="P1448">
        <f t="shared" si="223"/>
        <v>20285</v>
      </c>
      <c r="Q1448">
        <f t="shared" si="224"/>
        <v>2088.0446195743357</v>
      </c>
      <c r="R1448" s="105">
        <f t="shared" si="225"/>
        <v>0.10293540150723864</v>
      </c>
      <c r="S1448" s="107">
        <f>+MEDIANA!AI106</f>
        <v>20285</v>
      </c>
      <c r="T1448" t="b">
        <f t="shared" si="226"/>
        <v>1</v>
      </c>
      <c r="V1448">
        <f t="shared" si="227"/>
        <v>5</v>
      </c>
      <c r="W1448">
        <f t="shared" si="228"/>
        <v>3</v>
      </c>
    </row>
    <row r="1449" spans="1:23" x14ac:dyDescent="0.2">
      <c r="A1449">
        <v>100</v>
      </c>
      <c r="B1449">
        <v>12264</v>
      </c>
      <c r="C1449">
        <v>20000</v>
      </c>
      <c r="D1449">
        <v>13135</v>
      </c>
      <c r="E1449">
        <v>15105</v>
      </c>
      <c r="F1449">
        <v>16204</v>
      </c>
      <c r="G1449">
        <f t="shared" si="218"/>
        <v>15105</v>
      </c>
      <c r="H1449">
        <f t="shared" si="219"/>
        <v>3034.8438674831382</v>
      </c>
      <c r="I1449">
        <f t="shared" si="220"/>
        <v>18139.843867483138</v>
      </c>
      <c r="J1449">
        <f t="shared" si="221"/>
        <v>12070.156132516862</v>
      </c>
      <c r="K1449" s="18">
        <f t="shared" si="222"/>
        <v>12264</v>
      </c>
      <c r="L1449" s="18" t="str">
        <f t="shared" si="214"/>
        <v/>
      </c>
      <c r="M1449" s="18">
        <f t="shared" si="215"/>
        <v>13135</v>
      </c>
      <c r="N1449" s="18">
        <f t="shared" si="216"/>
        <v>15105</v>
      </c>
      <c r="O1449" s="18">
        <f t="shared" si="217"/>
        <v>16204</v>
      </c>
      <c r="P1449">
        <f t="shared" si="223"/>
        <v>14120</v>
      </c>
      <c r="Q1449">
        <f t="shared" si="224"/>
        <v>1799.5597609785937</v>
      </c>
      <c r="R1449" s="105">
        <f t="shared" si="225"/>
        <v>0.12744757514012703</v>
      </c>
      <c r="S1449" s="107">
        <f>+MEDIANA!AI107</f>
        <v>14120</v>
      </c>
      <c r="T1449" t="b">
        <f t="shared" si="226"/>
        <v>1</v>
      </c>
      <c r="V1449">
        <f t="shared" si="227"/>
        <v>5</v>
      </c>
      <c r="W1449">
        <f t="shared" si="228"/>
        <v>4</v>
      </c>
    </row>
    <row r="1450" spans="1:23" x14ac:dyDescent="0.2">
      <c r="A1450">
        <v>101</v>
      </c>
      <c r="B1450">
        <v>14075</v>
      </c>
      <c r="C1450">
        <v>30000</v>
      </c>
      <c r="D1450">
        <v>15075</v>
      </c>
      <c r="E1450">
        <v>17337</v>
      </c>
      <c r="F1450">
        <v>18598</v>
      </c>
      <c r="G1450">
        <f t="shared" si="218"/>
        <v>17337</v>
      </c>
      <c r="H1450">
        <f t="shared" si="219"/>
        <v>6395.0562546392039</v>
      </c>
      <c r="I1450">
        <f t="shared" si="220"/>
        <v>23732.056254639203</v>
      </c>
      <c r="J1450">
        <f t="shared" si="221"/>
        <v>10941.943745360797</v>
      </c>
      <c r="K1450" s="18">
        <f t="shared" si="222"/>
        <v>14075</v>
      </c>
      <c r="L1450" s="18" t="str">
        <f t="shared" si="214"/>
        <v/>
      </c>
      <c r="M1450" s="18">
        <f t="shared" si="215"/>
        <v>15075</v>
      </c>
      <c r="N1450" s="18">
        <f t="shared" si="216"/>
        <v>17337</v>
      </c>
      <c r="O1450" s="18">
        <f t="shared" si="217"/>
        <v>18598</v>
      </c>
      <c r="P1450">
        <f t="shared" si="223"/>
        <v>16206</v>
      </c>
      <c r="Q1450">
        <f t="shared" si="224"/>
        <v>2065.9232601107592</v>
      </c>
      <c r="R1450" s="105">
        <f t="shared" si="225"/>
        <v>0.12747891275519926</v>
      </c>
      <c r="S1450" s="107">
        <f>+MEDIANA!AI108</f>
        <v>16206</v>
      </c>
      <c r="T1450" t="b">
        <f t="shared" si="226"/>
        <v>1</v>
      </c>
      <c r="V1450">
        <f t="shared" si="227"/>
        <v>5</v>
      </c>
      <c r="W1450">
        <f t="shared" si="228"/>
        <v>4</v>
      </c>
    </row>
    <row r="1451" spans="1:23" x14ac:dyDescent="0.2">
      <c r="A1451">
        <v>102</v>
      </c>
      <c r="B1451">
        <v>9123</v>
      </c>
      <c r="C1451">
        <v>25000</v>
      </c>
      <c r="D1451">
        <v>9770</v>
      </c>
      <c r="E1451">
        <v>11236</v>
      </c>
      <c r="F1451">
        <v>12053</v>
      </c>
      <c r="G1451">
        <f t="shared" si="218"/>
        <v>11236</v>
      </c>
      <c r="H1451">
        <f t="shared" si="219"/>
        <v>6567.3493359193262</v>
      </c>
      <c r="I1451">
        <f t="shared" si="220"/>
        <v>17803.349335919327</v>
      </c>
      <c r="J1451">
        <f t="shared" si="221"/>
        <v>4668.6506640806738</v>
      </c>
      <c r="K1451" s="18">
        <f t="shared" si="222"/>
        <v>9123</v>
      </c>
      <c r="L1451" s="18" t="str">
        <f t="shared" si="214"/>
        <v/>
      </c>
      <c r="M1451" s="18">
        <f t="shared" si="215"/>
        <v>9770</v>
      </c>
      <c r="N1451" s="18">
        <f t="shared" si="216"/>
        <v>11236</v>
      </c>
      <c r="O1451" s="18">
        <f t="shared" si="217"/>
        <v>12053</v>
      </c>
      <c r="P1451">
        <f t="shared" si="223"/>
        <v>10503</v>
      </c>
      <c r="Q1451">
        <f t="shared" si="224"/>
        <v>1338.4385180749493</v>
      </c>
      <c r="R1451" s="105">
        <f t="shared" si="225"/>
        <v>0.12743392536179657</v>
      </c>
      <c r="S1451" s="107">
        <f>+MEDIANA!AI109</f>
        <v>10503</v>
      </c>
      <c r="T1451" t="b">
        <f t="shared" si="226"/>
        <v>1</v>
      </c>
      <c r="V1451">
        <f t="shared" si="227"/>
        <v>5</v>
      </c>
      <c r="W1451">
        <f t="shared" si="228"/>
        <v>4</v>
      </c>
    </row>
    <row r="1452" spans="1:23" x14ac:dyDescent="0.2">
      <c r="A1452">
        <v>103</v>
      </c>
      <c r="B1452">
        <v>161056</v>
      </c>
      <c r="C1452">
        <v>80000</v>
      </c>
      <c r="D1452">
        <v>172494</v>
      </c>
      <c r="E1452">
        <v>198368</v>
      </c>
      <c r="F1452">
        <v>212796</v>
      </c>
      <c r="G1452">
        <f t="shared" si="218"/>
        <v>172494</v>
      </c>
      <c r="H1452">
        <f t="shared" si="219"/>
        <v>51707.300869413026</v>
      </c>
      <c r="I1452">
        <f t="shared" si="220"/>
        <v>224201.30086941301</v>
      </c>
      <c r="J1452">
        <f t="shared" si="221"/>
        <v>120786.69913058697</v>
      </c>
      <c r="K1452" s="18">
        <f t="shared" si="222"/>
        <v>161056</v>
      </c>
      <c r="L1452" s="18" t="str">
        <f t="shared" si="214"/>
        <v/>
      </c>
      <c r="M1452" s="18">
        <f t="shared" si="215"/>
        <v>172494</v>
      </c>
      <c r="N1452" s="18">
        <f t="shared" si="216"/>
        <v>198368</v>
      </c>
      <c r="O1452" s="18">
        <f t="shared" si="217"/>
        <v>212796</v>
      </c>
      <c r="P1452">
        <f t="shared" si="223"/>
        <v>185431</v>
      </c>
      <c r="Q1452">
        <f t="shared" si="224"/>
        <v>23632.468928714719</v>
      </c>
      <c r="R1452" s="105">
        <f t="shared" si="225"/>
        <v>0.12744616018203386</v>
      </c>
      <c r="S1452" s="107">
        <f>+MEDIANA!AI110</f>
        <v>185431</v>
      </c>
      <c r="T1452" t="b">
        <f t="shared" si="226"/>
        <v>1</v>
      </c>
      <c r="V1452">
        <f t="shared" si="227"/>
        <v>5</v>
      </c>
      <c r="W1452">
        <f t="shared" si="228"/>
        <v>4</v>
      </c>
    </row>
    <row r="1453" spans="1:23" x14ac:dyDescent="0.2">
      <c r="A1453">
        <v>104</v>
      </c>
      <c r="B1453">
        <v>154238</v>
      </c>
      <c r="C1453">
        <v>150000</v>
      </c>
      <c r="D1453">
        <v>165192</v>
      </c>
      <c r="E1453">
        <v>189971</v>
      </c>
      <c r="F1453">
        <v>203788</v>
      </c>
      <c r="G1453">
        <f t="shared" si="218"/>
        <v>165192</v>
      </c>
      <c r="H1453">
        <f t="shared" si="219"/>
        <v>23330.437998460231</v>
      </c>
      <c r="I1453">
        <f t="shared" si="220"/>
        <v>188522.43799846023</v>
      </c>
      <c r="J1453">
        <f t="shared" si="221"/>
        <v>141861.56200153977</v>
      </c>
      <c r="K1453" s="18">
        <f t="shared" si="222"/>
        <v>154238</v>
      </c>
      <c r="L1453" s="18">
        <f t="shared" si="214"/>
        <v>150000</v>
      </c>
      <c r="M1453" s="18">
        <f t="shared" si="215"/>
        <v>165192</v>
      </c>
      <c r="N1453" s="18" t="str">
        <f t="shared" si="216"/>
        <v/>
      </c>
      <c r="O1453" s="18" t="str">
        <f t="shared" si="217"/>
        <v/>
      </c>
      <c r="P1453">
        <f t="shared" si="223"/>
        <v>154238</v>
      </c>
      <c r="Q1453">
        <f t="shared" si="224"/>
        <v>7839.511294292096</v>
      </c>
      <c r="R1453" s="105">
        <f t="shared" si="225"/>
        <v>5.0827366111412857E-2</v>
      </c>
      <c r="S1453" s="107">
        <f>+MEDIANA!AI111</f>
        <v>154238</v>
      </c>
      <c r="T1453" t="b">
        <f t="shared" si="226"/>
        <v>1</v>
      </c>
      <c r="V1453">
        <f t="shared" si="227"/>
        <v>5</v>
      </c>
      <c r="W1453">
        <f t="shared" si="228"/>
        <v>3</v>
      </c>
    </row>
    <row r="1454" spans="1:23" x14ac:dyDescent="0.2">
      <c r="A1454">
        <v>105</v>
      </c>
      <c r="B1454">
        <v>294451</v>
      </c>
      <c r="C1454">
        <v>350000</v>
      </c>
      <c r="D1454">
        <v>315362</v>
      </c>
      <c r="E1454">
        <v>362667</v>
      </c>
      <c r="F1454">
        <v>389045</v>
      </c>
      <c r="G1454">
        <f t="shared" si="218"/>
        <v>350000</v>
      </c>
      <c r="H1454">
        <f t="shared" si="219"/>
        <v>37664.247749025868</v>
      </c>
      <c r="I1454">
        <f t="shared" si="220"/>
        <v>387664.24774902588</v>
      </c>
      <c r="J1454">
        <f t="shared" si="221"/>
        <v>312335.75225097412</v>
      </c>
      <c r="K1454" s="18" t="str">
        <f t="shared" si="222"/>
        <v/>
      </c>
      <c r="L1454" s="18">
        <f t="shared" si="214"/>
        <v>350000</v>
      </c>
      <c r="M1454" s="18">
        <f t="shared" si="215"/>
        <v>315362</v>
      </c>
      <c r="N1454" s="18">
        <f t="shared" si="216"/>
        <v>362667</v>
      </c>
      <c r="O1454" s="18" t="str">
        <f t="shared" si="217"/>
        <v/>
      </c>
      <c r="P1454">
        <f t="shared" si="223"/>
        <v>350000</v>
      </c>
      <c r="Q1454">
        <f t="shared" si="224"/>
        <v>24488.116022539041</v>
      </c>
      <c r="R1454" s="105">
        <f t="shared" si="225"/>
        <v>6.996604577868297E-2</v>
      </c>
      <c r="S1454" s="107">
        <f>+MEDIANA!AI112</f>
        <v>350000</v>
      </c>
      <c r="T1454" t="b">
        <f t="shared" si="226"/>
        <v>1</v>
      </c>
      <c r="V1454">
        <f t="shared" si="227"/>
        <v>5</v>
      </c>
      <c r="W1454">
        <f t="shared" si="228"/>
        <v>3</v>
      </c>
    </row>
    <row r="1455" spans="1:23" x14ac:dyDescent="0.2">
      <c r="A1455">
        <v>106</v>
      </c>
      <c r="B1455">
        <v>16610</v>
      </c>
      <c r="C1455">
        <v>20000</v>
      </c>
      <c r="D1455">
        <v>17790</v>
      </c>
      <c r="E1455">
        <v>20458</v>
      </c>
      <c r="F1455">
        <v>21946</v>
      </c>
      <c r="G1455">
        <f t="shared" si="218"/>
        <v>20000</v>
      </c>
      <c r="H1455">
        <f t="shared" si="219"/>
        <v>2140.6772760040221</v>
      </c>
      <c r="I1455">
        <f t="shared" si="220"/>
        <v>22140.677276004022</v>
      </c>
      <c r="J1455">
        <f t="shared" si="221"/>
        <v>17859.322723995978</v>
      </c>
      <c r="K1455" s="18" t="str">
        <f t="shared" si="222"/>
        <v/>
      </c>
      <c r="L1455" s="18">
        <f t="shared" si="214"/>
        <v>20000</v>
      </c>
      <c r="M1455" s="18" t="str">
        <f t="shared" si="215"/>
        <v/>
      </c>
      <c r="N1455" s="18">
        <f t="shared" si="216"/>
        <v>20458</v>
      </c>
      <c r="O1455" s="18">
        <f t="shared" si="217"/>
        <v>21946</v>
      </c>
      <c r="P1455">
        <f t="shared" si="223"/>
        <v>20458</v>
      </c>
      <c r="Q1455">
        <f t="shared" si="224"/>
        <v>1017.4169908809923</v>
      </c>
      <c r="R1455" s="105">
        <f t="shared" si="225"/>
        <v>4.9731987040814954E-2</v>
      </c>
      <c r="S1455" s="107">
        <f>+MEDIANA!AI113</f>
        <v>20458</v>
      </c>
      <c r="T1455" t="b">
        <f t="shared" si="226"/>
        <v>1</v>
      </c>
      <c r="V1455">
        <f t="shared" si="227"/>
        <v>5</v>
      </c>
      <c r="W1455">
        <f t="shared" si="228"/>
        <v>3</v>
      </c>
    </row>
    <row r="1456" spans="1:23" x14ac:dyDescent="0.2">
      <c r="A1456">
        <v>107</v>
      </c>
      <c r="B1456">
        <v>542813</v>
      </c>
      <c r="C1456">
        <v>750000</v>
      </c>
      <c r="D1456">
        <v>581362</v>
      </c>
      <c r="E1456">
        <v>668567</v>
      </c>
      <c r="F1456">
        <v>717195</v>
      </c>
      <c r="G1456">
        <f t="shared" si="218"/>
        <v>668567</v>
      </c>
      <c r="H1456">
        <f t="shared" si="219"/>
        <v>88091.402436900666</v>
      </c>
      <c r="I1456">
        <f t="shared" si="220"/>
        <v>756658.40243690065</v>
      </c>
      <c r="J1456">
        <f t="shared" si="221"/>
        <v>580475.59756309935</v>
      </c>
      <c r="K1456" s="18" t="str">
        <f t="shared" si="222"/>
        <v/>
      </c>
      <c r="L1456" s="18">
        <f t="shared" si="214"/>
        <v>750000</v>
      </c>
      <c r="M1456" s="18">
        <f t="shared" si="215"/>
        <v>581362</v>
      </c>
      <c r="N1456" s="18">
        <f t="shared" si="216"/>
        <v>668567</v>
      </c>
      <c r="O1456" s="18">
        <f t="shared" si="217"/>
        <v>717195</v>
      </c>
      <c r="P1456">
        <f t="shared" si="223"/>
        <v>692881</v>
      </c>
      <c r="Q1456">
        <f t="shared" si="224"/>
        <v>73352.047719655835</v>
      </c>
      <c r="R1456" s="105">
        <f t="shared" si="225"/>
        <v>0.1058652895946863</v>
      </c>
      <c r="S1456" s="107">
        <f>+MEDIANA!AI114</f>
        <v>692881</v>
      </c>
      <c r="T1456" t="b">
        <f t="shared" si="226"/>
        <v>1</v>
      </c>
      <c r="V1456">
        <f t="shared" si="227"/>
        <v>5</v>
      </c>
      <c r="W1456">
        <f t="shared" si="228"/>
        <v>4</v>
      </c>
    </row>
    <row r="1457" spans="1:23" x14ac:dyDescent="0.2">
      <c r="A1457">
        <v>108</v>
      </c>
      <c r="B1457">
        <v>756718</v>
      </c>
      <c r="C1457">
        <v>950000</v>
      </c>
      <c r="D1457">
        <v>810458</v>
      </c>
      <c r="E1457">
        <v>932027</v>
      </c>
      <c r="F1457">
        <v>999818</v>
      </c>
      <c r="G1457">
        <f t="shared" si="218"/>
        <v>932027</v>
      </c>
      <c r="H1457">
        <f t="shared" si="219"/>
        <v>101878.71643871428</v>
      </c>
      <c r="I1457">
        <f t="shared" si="220"/>
        <v>1033905.7164387143</v>
      </c>
      <c r="J1457">
        <f t="shared" si="221"/>
        <v>830148.2835612857</v>
      </c>
      <c r="K1457" s="18" t="str">
        <f t="shared" si="222"/>
        <v/>
      </c>
      <c r="L1457" s="18">
        <f t="shared" si="214"/>
        <v>950000</v>
      </c>
      <c r="M1457" s="18" t="str">
        <f t="shared" si="215"/>
        <v/>
      </c>
      <c r="N1457" s="18">
        <f t="shared" si="216"/>
        <v>932027</v>
      </c>
      <c r="O1457" s="18">
        <f t="shared" si="217"/>
        <v>999818</v>
      </c>
      <c r="P1457">
        <f t="shared" si="223"/>
        <v>950000</v>
      </c>
      <c r="Q1457">
        <f t="shared" si="224"/>
        <v>35119.988453870537</v>
      </c>
      <c r="R1457" s="105">
        <f t="shared" si="225"/>
        <v>3.6968408898811089E-2</v>
      </c>
      <c r="S1457" s="107">
        <f>+MEDIANA!AI115</f>
        <v>950000</v>
      </c>
      <c r="T1457" t="b">
        <f t="shared" si="226"/>
        <v>1</v>
      </c>
      <c r="V1457">
        <f t="shared" si="227"/>
        <v>5</v>
      </c>
      <c r="W1457">
        <f t="shared" si="228"/>
        <v>3</v>
      </c>
    </row>
    <row r="1458" spans="1:23" x14ac:dyDescent="0.2">
      <c r="A1458">
        <v>109</v>
      </c>
      <c r="B1458">
        <v>629325</v>
      </c>
      <c r="C1458">
        <v>1000000</v>
      </c>
      <c r="D1458">
        <v>674018</v>
      </c>
      <c r="E1458">
        <v>775121</v>
      </c>
      <c r="F1458">
        <v>831499</v>
      </c>
      <c r="G1458">
        <f t="shared" si="218"/>
        <v>775121</v>
      </c>
      <c r="H1458">
        <f t="shared" si="219"/>
        <v>145766.28495403199</v>
      </c>
      <c r="I1458">
        <f t="shared" si="220"/>
        <v>920887.28495403193</v>
      </c>
      <c r="J1458">
        <f t="shared" si="221"/>
        <v>629354.71504596807</v>
      </c>
      <c r="K1458" s="18" t="str">
        <f t="shared" si="222"/>
        <v/>
      </c>
      <c r="L1458" s="18" t="str">
        <f t="shared" si="214"/>
        <v/>
      </c>
      <c r="M1458" s="18">
        <f t="shared" si="215"/>
        <v>674018</v>
      </c>
      <c r="N1458" s="18">
        <f t="shared" si="216"/>
        <v>775121</v>
      </c>
      <c r="O1458" s="18">
        <f t="shared" si="217"/>
        <v>831499</v>
      </c>
      <c r="P1458">
        <f t="shared" si="223"/>
        <v>775121</v>
      </c>
      <c r="Q1458">
        <f t="shared" si="224"/>
        <v>79791.980438721614</v>
      </c>
      <c r="R1458" s="105">
        <f t="shared" si="225"/>
        <v>0.10294132198549855</v>
      </c>
      <c r="S1458" s="107">
        <f>+MEDIANA!AI116</f>
        <v>775121</v>
      </c>
      <c r="T1458" t="b">
        <f t="shared" si="226"/>
        <v>1</v>
      </c>
      <c r="V1458">
        <f t="shared" si="227"/>
        <v>5</v>
      </c>
      <c r="W1458">
        <f t="shared" si="228"/>
        <v>3</v>
      </c>
    </row>
    <row r="1459" spans="1:23" x14ac:dyDescent="0.2">
      <c r="A1459">
        <v>110</v>
      </c>
      <c r="B1459">
        <v>716803</v>
      </c>
      <c r="C1459">
        <v>1100000</v>
      </c>
      <c r="D1459">
        <v>767709</v>
      </c>
      <c r="E1459">
        <v>882865</v>
      </c>
      <c r="F1459">
        <v>947080</v>
      </c>
      <c r="G1459">
        <f t="shared" si="218"/>
        <v>882865</v>
      </c>
      <c r="H1459">
        <f t="shared" si="219"/>
        <v>151747.04539561897</v>
      </c>
      <c r="I1459">
        <f t="shared" si="220"/>
        <v>1034612.045395619</v>
      </c>
      <c r="J1459">
        <f t="shared" si="221"/>
        <v>731117.954604381</v>
      </c>
      <c r="K1459" s="18" t="str">
        <f t="shared" si="222"/>
        <v/>
      </c>
      <c r="L1459" s="18" t="str">
        <f t="shared" si="214"/>
        <v/>
      </c>
      <c r="M1459" s="18">
        <f t="shared" si="215"/>
        <v>767709</v>
      </c>
      <c r="N1459" s="18">
        <f t="shared" si="216"/>
        <v>882865</v>
      </c>
      <c r="O1459" s="18">
        <f t="shared" si="217"/>
        <v>947080</v>
      </c>
      <c r="P1459">
        <f t="shared" si="223"/>
        <v>882865</v>
      </c>
      <c r="Q1459">
        <f t="shared" si="224"/>
        <v>90883.099090718373</v>
      </c>
      <c r="R1459" s="105">
        <f t="shared" si="225"/>
        <v>0.10294110548126653</v>
      </c>
      <c r="S1459" s="107">
        <f>+MEDIANA!AI117</f>
        <v>882865</v>
      </c>
      <c r="T1459" t="b">
        <f t="shared" si="226"/>
        <v>1</v>
      </c>
      <c r="V1459">
        <f t="shared" si="227"/>
        <v>5</v>
      </c>
      <c r="W1459">
        <f t="shared" si="228"/>
        <v>3</v>
      </c>
    </row>
    <row r="1460" spans="1:23" x14ac:dyDescent="0.2">
      <c r="A1460">
        <v>111</v>
      </c>
      <c r="B1460">
        <v>1088794</v>
      </c>
      <c r="C1460">
        <v>1300000</v>
      </c>
      <c r="D1460">
        <v>1166118</v>
      </c>
      <c r="E1460">
        <v>1341036</v>
      </c>
      <c r="F1460">
        <v>1438576</v>
      </c>
      <c r="G1460">
        <f t="shared" si="218"/>
        <v>1300000</v>
      </c>
      <c r="H1460">
        <f t="shared" si="219"/>
        <v>139591.51488969522</v>
      </c>
      <c r="I1460">
        <f t="shared" si="220"/>
        <v>1439591.5148896952</v>
      </c>
      <c r="J1460">
        <f t="shared" si="221"/>
        <v>1160408.4851103048</v>
      </c>
      <c r="K1460" s="18" t="str">
        <f t="shared" si="222"/>
        <v/>
      </c>
      <c r="L1460" s="18">
        <f t="shared" si="214"/>
        <v>1300000</v>
      </c>
      <c r="M1460" s="18">
        <f t="shared" si="215"/>
        <v>1166118</v>
      </c>
      <c r="N1460" s="18">
        <f t="shared" si="216"/>
        <v>1341036</v>
      </c>
      <c r="O1460" s="18">
        <f t="shared" si="217"/>
        <v>1438576</v>
      </c>
      <c r="P1460">
        <f t="shared" si="223"/>
        <v>1320518</v>
      </c>
      <c r="Q1460">
        <f t="shared" si="224"/>
        <v>112973.2162520539</v>
      </c>
      <c r="R1460" s="105">
        <f t="shared" si="225"/>
        <v>8.5552197131772451E-2</v>
      </c>
      <c r="S1460" s="107">
        <f>+MEDIANA!AI118</f>
        <v>1320518</v>
      </c>
      <c r="T1460" t="b">
        <f t="shared" si="226"/>
        <v>1</v>
      </c>
      <c r="V1460">
        <f t="shared" si="227"/>
        <v>5</v>
      </c>
      <c r="W1460">
        <f t="shared" si="228"/>
        <v>4</v>
      </c>
    </row>
    <row r="1461" spans="1:23" x14ac:dyDescent="0.2">
      <c r="A1461">
        <v>112</v>
      </c>
      <c r="B1461">
        <v>847051</v>
      </c>
      <c r="C1461">
        <v>1400000</v>
      </c>
      <c r="D1461">
        <v>907207</v>
      </c>
      <c r="E1461">
        <v>1043288</v>
      </c>
      <c r="F1461">
        <v>1119171</v>
      </c>
      <c r="G1461">
        <f t="shared" si="218"/>
        <v>1043288</v>
      </c>
      <c r="H1461">
        <f t="shared" si="219"/>
        <v>216804.9722776211</v>
      </c>
      <c r="I1461">
        <f t="shared" si="220"/>
        <v>1260092.972277621</v>
      </c>
      <c r="J1461">
        <f t="shared" si="221"/>
        <v>826483.02772237896</v>
      </c>
      <c r="K1461" s="18">
        <f t="shared" si="222"/>
        <v>847051</v>
      </c>
      <c r="L1461" s="18" t="str">
        <f t="shared" si="214"/>
        <v/>
      </c>
      <c r="M1461" s="18">
        <f t="shared" si="215"/>
        <v>907207</v>
      </c>
      <c r="N1461" s="18">
        <f t="shared" si="216"/>
        <v>1043288</v>
      </c>
      <c r="O1461" s="18">
        <f t="shared" si="217"/>
        <v>1119171</v>
      </c>
      <c r="P1461">
        <f t="shared" si="223"/>
        <v>975247.5</v>
      </c>
      <c r="Q1461">
        <f t="shared" si="224"/>
        <v>124291.99640731765</v>
      </c>
      <c r="R1461" s="105">
        <f t="shared" si="225"/>
        <v>0.12744661884015868</v>
      </c>
      <c r="S1461" s="107">
        <f>+MEDIANA!AI119</f>
        <v>975247.5</v>
      </c>
      <c r="T1461" t="b">
        <f t="shared" si="226"/>
        <v>1</v>
      </c>
      <c r="V1461">
        <f t="shared" si="227"/>
        <v>5</v>
      </c>
      <c r="W1461">
        <f t="shared" si="228"/>
        <v>4</v>
      </c>
    </row>
    <row r="1462" spans="1:23" x14ac:dyDescent="0.2">
      <c r="A1462">
        <v>113</v>
      </c>
      <c r="B1462">
        <v>920241</v>
      </c>
      <c r="C1462">
        <v>1900000</v>
      </c>
      <c r="D1462">
        <v>985594</v>
      </c>
      <c r="E1462">
        <v>1133433</v>
      </c>
      <c r="F1462">
        <v>1215873</v>
      </c>
      <c r="G1462">
        <f t="shared" si="218"/>
        <v>1133433</v>
      </c>
      <c r="H1462">
        <f t="shared" si="219"/>
        <v>391824.06847933674</v>
      </c>
      <c r="I1462">
        <f t="shared" si="220"/>
        <v>1525257.0684793368</v>
      </c>
      <c r="J1462">
        <f t="shared" si="221"/>
        <v>741608.9315206632</v>
      </c>
      <c r="K1462" s="18">
        <f t="shared" si="222"/>
        <v>920241</v>
      </c>
      <c r="L1462" s="18" t="str">
        <f t="shared" si="214"/>
        <v/>
      </c>
      <c r="M1462" s="18">
        <f t="shared" si="215"/>
        <v>985594</v>
      </c>
      <c r="N1462" s="18">
        <f t="shared" si="216"/>
        <v>1133433</v>
      </c>
      <c r="O1462" s="18">
        <f t="shared" si="217"/>
        <v>1215873</v>
      </c>
      <c r="P1462">
        <f t="shared" si="223"/>
        <v>1059513.5</v>
      </c>
      <c r="Q1462">
        <f t="shared" si="224"/>
        <v>135031.25078384634</v>
      </c>
      <c r="R1462" s="105">
        <f t="shared" si="225"/>
        <v>0.12744646555598049</v>
      </c>
      <c r="S1462" s="107">
        <f>+MEDIANA!AI120</f>
        <v>1059513.5</v>
      </c>
      <c r="T1462" t="b">
        <f t="shared" si="226"/>
        <v>1</v>
      </c>
      <c r="V1462">
        <f t="shared" si="227"/>
        <v>5</v>
      </c>
      <c r="W1462">
        <f t="shared" si="228"/>
        <v>4</v>
      </c>
    </row>
    <row r="1463" spans="1:23" x14ac:dyDescent="0.2">
      <c r="A1463">
        <v>114</v>
      </c>
      <c r="B1463">
        <v>1010022</v>
      </c>
      <c r="C1463">
        <v>1950000</v>
      </c>
      <c r="D1463">
        <v>1081751</v>
      </c>
      <c r="E1463">
        <v>1244014</v>
      </c>
      <c r="F1463">
        <v>1334497</v>
      </c>
      <c r="G1463">
        <f t="shared" si="218"/>
        <v>1244014</v>
      </c>
      <c r="H1463">
        <f t="shared" si="219"/>
        <v>372709.90514031146</v>
      </c>
      <c r="I1463">
        <f t="shared" si="220"/>
        <v>1616723.9051403115</v>
      </c>
      <c r="J1463">
        <f t="shared" si="221"/>
        <v>871304.09485968854</v>
      </c>
      <c r="K1463" s="18">
        <f t="shared" si="222"/>
        <v>1010022</v>
      </c>
      <c r="L1463" s="18" t="str">
        <f t="shared" si="214"/>
        <v/>
      </c>
      <c r="M1463" s="18">
        <f t="shared" si="215"/>
        <v>1081751</v>
      </c>
      <c r="N1463" s="18">
        <f t="shared" si="216"/>
        <v>1244014</v>
      </c>
      <c r="O1463" s="18">
        <f t="shared" si="217"/>
        <v>1334497</v>
      </c>
      <c r="P1463">
        <f t="shared" si="223"/>
        <v>1162882.5</v>
      </c>
      <c r="Q1463">
        <f t="shared" si="224"/>
        <v>148205.46720234942</v>
      </c>
      <c r="R1463" s="105">
        <f t="shared" si="225"/>
        <v>0.12744663988180183</v>
      </c>
      <c r="S1463" s="107">
        <f>+MEDIANA!AI121</f>
        <v>1162882.5</v>
      </c>
      <c r="T1463" t="b">
        <f t="shared" si="226"/>
        <v>1</v>
      </c>
      <c r="V1463">
        <f t="shared" si="227"/>
        <v>5</v>
      </c>
      <c r="W1463">
        <f t="shared" si="228"/>
        <v>4</v>
      </c>
    </row>
    <row r="1464" spans="1:23" x14ac:dyDescent="0.2">
      <c r="A1464">
        <v>115</v>
      </c>
      <c r="B1464">
        <v>1029495</v>
      </c>
      <c r="C1464">
        <v>2500000</v>
      </c>
      <c r="D1464">
        <v>1102608</v>
      </c>
      <c r="E1464">
        <v>1267999</v>
      </c>
      <c r="F1464">
        <v>1360227</v>
      </c>
      <c r="G1464">
        <f t="shared" si="218"/>
        <v>1267999</v>
      </c>
      <c r="H1464">
        <f t="shared" si="219"/>
        <v>600243.25789024914</v>
      </c>
      <c r="I1464">
        <f t="shared" si="220"/>
        <v>1868242.2578902491</v>
      </c>
      <c r="J1464">
        <f t="shared" si="221"/>
        <v>667755.74210975086</v>
      </c>
      <c r="K1464" s="18">
        <f t="shared" si="222"/>
        <v>1029495</v>
      </c>
      <c r="L1464" s="18" t="str">
        <f t="shared" si="214"/>
        <v/>
      </c>
      <c r="M1464" s="18">
        <f t="shared" si="215"/>
        <v>1102608</v>
      </c>
      <c r="N1464" s="18">
        <f t="shared" si="216"/>
        <v>1267999</v>
      </c>
      <c r="O1464" s="18">
        <f t="shared" si="217"/>
        <v>1360227</v>
      </c>
      <c r="P1464">
        <f t="shared" si="223"/>
        <v>1185303.5</v>
      </c>
      <c r="Q1464">
        <f t="shared" si="224"/>
        <v>151063.19335380805</v>
      </c>
      <c r="R1464" s="105">
        <f t="shared" si="225"/>
        <v>0.12744684661254105</v>
      </c>
      <c r="S1464" s="107">
        <f>+MEDIANA!AI122</f>
        <v>1185303.5</v>
      </c>
      <c r="T1464" t="b">
        <f t="shared" si="226"/>
        <v>1</v>
      </c>
      <c r="V1464">
        <f t="shared" si="227"/>
        <v>5</v>
      </c>
      <c r="W1464">
        <f t="shared" si="228"/>
        <v>4</v>
      </c>
    </row>
    <row r="1465" spans="1:23" x14ac:dyDescent="0.2">
      <c r="A1465">
        <v>116</v>
      </c>
      <c r="B1465">
        <v>638910</v>
      </c>
      <c r="C1465">
        <v>1100000</v>
      </c>
      <c r="D1465">
        <v>684284</v>
      </c>
      <c r="E1465">
        <v>786926</v>
      </c>
      <c r="F1465">
        <v>844163</v>
      </c>
      <c r="G1465">
        <f t="shared" si="218"/>
        <v>786926</v>
      </c>
      <c r="H1465">
        <f t="shared" si="219"/>
        <v>180881.28149645572</v>
      </c>
      <c r="I1465">
        <f t="shared" si="220"/>
        <v>967807.28149645566</v>
      </c>
      <c r="J1465">
        <f t="shared" si="221"/>
        <v>606044.71850354434</v>
      </c>
      <c r="K1465" s="18">
        <f t="shared" si="222"/>
        <v>638910</v>
      </c>
      <c r="L1465" s="18" t="str">
        <f t="shared" si="214"/>
        <v/>
      </c>
      <c r="M1465" s="18">
        <f t="shared" si="215"/>
        <v>684284</v>
      </c>
      <c r="N1465" s="18">
        <f t="shared" si="216"/>
        <v>786926</v>
      </c>
      <c r="O1465" s="18">
        <f t="shared" si="217"/>
        <v>844163</v>
      </c>
      <c r="P1465">
        <f t="shared" si="223"/>
        <v>735605</v>
      </c>
      <c r="Q1465">
        <f t="shared" si="224"/>
        <v>93750.146273219216</v>
      </c>
      <c r="R1465" s="105">
        <f t="shared" si="225"/>
        <v>0.12744631462975267</v>
      </c>
      <c r="S1465" s="107">
        <f>+MEDIANA!AI123</f>
        <v>735605</v>
      </c>
      <c r="T1465" t="b">
        <f t="shared" si="226"/>
        <v>1</v>
      </c>
      <c r="V1465">
        <f t="shared" si="227"/>
        <v>5</v>
      </c>
      <c r="W1465">
        <f t="shared" si="228"/>
        <v>4</v>
      </c>
    </row>
    <row r="1466" spans="1:23" x14ac:dyDescent="0.2">
      <c r="A1466">
        <v>117</v>
      </c>
      <c r="B1466">
        <v>634042</v>
      </c>
      <c r="C1466">
        <v>1300000</v>
      </c>
      <c r="D1466">
        <v>679071</v>
      </c>
      <c r="E1466">
        <v>780931</v>
      </c>
      <c r="F1466">
        <v>837732</v>
      </c>
      <c r="G1466">
        <f t="shared" si="218"/>
        <v>780931</v>
      </c>
      <c r="H1466">
        <f t="shared" si="219"/>
        <v>266087.01046593755</v>
      </c>
      <c r="I1466">
        <f t="shared" si="220"/>
        <v>1047018.0104659376</v>
      </c>
      <c r="J1466">
        <f t="shared" si="221"/>
        <v>514843.98953406245</v>
      </c>
      <c r="K1466" s="18">
        <f t="shared" si="222"/>
        <v>634042</v>
      </c>
      <c r="L1466" s="18" t="str">
        <f t="shared" si="214"/>
        <v/>
      </c>
      <c r="M1466" s="18">
        <f t="shared" si="215"/>
        <v>679071</v>
      </c>
      <c r="N1466" s="18">
        <f t="shared" si="216"/>
        <v>780931</v>
      </c>
      <c r="O1466" s="18">
        <f t="shared" si="217"/>
        <v>837732</v>
      </c>
      <c r="P1466">
        <f t="shared" si="223"/>
        <v>730001</v>
      </c>
      <c r="Q1466">
        <f t="shared" si="224"/>
        <v>93036.162943950636</v>
      </c>
      <c r="R1466" s="105">
        <f t="shared" si="225"/>
        <v>0.12744662396894063</v>
      </c>
      <c r="S1466" s="107">
        <f>+MEDIANA!AI124</f>
        <v>730001</v>
      </c>
      <c r="T1466" t="b">
        <f t="shared" si="226"/>
        <v>1</v>
      </c>
      <c r="V1466">
        <f t="shared" si="227"/>
        <v>5</v>
      </c>
      <c r="W1466">
        <f t="shared" si="228"/>
        <v>4</v>
      </c>
    </row>
    <row r="1467" spans="1:23" x14ac:dyDescent="0.2">
      <c r="A1467">
        <v>118</v>
      </c>
      <c r="B1467">
        <v>733942</v>
      </c>
      <c r="C1467">
        <v>1400000</v>
      </c>
      <c r="D1467">
        <v>786066</v>
      </c>
      <c r="E1467">
        <v>903976</v>
      </c>
      <c r="F1467">
        <v>969726</v>
      </c>
      <c r="G1467">
        <f t="shared" si="218"/>
        <v>903976</v>
      </c>
      <c r="H1467">
        <f t="shared" si="219"/>
        <v>263714.15706783737</v>
      </c>
      <c r="I1467">
        <f t="shared" si="220"/>
        <v>1167690.1570678374</v>
      </c>
      <c r="J1467">
        <f t="shared" si="221"/>
        <v>640261.84293216257</v>
      </c>
      <c r="K1467" s="18">
        <f t="shared" si="222"/>
        <v>733942</v>
      </c>
      <c r="L1467" s="18" t="str">
        <f t="shared" si="214"/>
        <v/>
      </c>
      <c r="M1467" s="18">
        <f t="shared" si="215"/>
        <v>786066</v>
      </c>
      <c r="N1467" s="18">
        <f t="shared" si="216"/>
        <v>903976</v>
      </c>
      <c r="O1467" s="18">
        <f t="shared" si="217"/>
        <v>969726</v>
      </c>
      <c r="P1467">
        <f t="shared" si="223"/>
        <v>845021</v>
      </c>
      <c r="Q1467">
        <f t="shared" si="224"/>
        <v>107695.32386474973</v>
      </c>
      <c r="R1467" s="105">
        <f t="shared" si="225"/>
        <v>0.12744692009399736</v>
      </c>
      <c r="S1467" s="107">
        <f>+MEDIANA!AI125</f>
        <v>845021</v>
      </c>
      <c r="T1467" t="b">
        <f t="shared" si="226"/>
        <v>1</v>
      </c>
      <c r="V1467">
        <f t="shared" si="227"/>
        <v>5</v>
      </c>
      <c r="W1467">
        <f t="shared" si="228"/>
        <v>4</v>
      </c>
    </row>
    <row r="1468" spans="1:23" x14ac:dyDescent="0.2">
      <c r="A1468">
        <v>119</v>
      </c>
      <c r="B1468">
        <v>247294</v>
      </c>
      <c r="C1468">
        <v>250000</v>
      </c>
      <c r="D1468">
        <v>264605</v>
      </c>
      <c r="E1468">
        <v>304295</v>
      </c>
      <c r="F1468">
        <v>326428</v>
      </c>
      <c r="G1468">
        <f t="shared" si="218"/>
        <v>264605</v>
      </c>
      <c r="H1468">
        <f t="shared" si="219"/>
        <v>35148.284784609379</v>
      </c>
      <c r="I1468">
        <f t="shared" si="220"/>
        <v>299753.28478460939</v>
      </c>
      <c r="J1468">
        <f t="shared" si="221"/>
        <v>229456.71521539061</v>
      </c>
      <c r="K1468" s="18">
        <f t="shared" si="222"/>
        <v>247294</v>
      </c>
      <c r="L1468" s="18">
        <f t="shared" si="214"/>
        <v>250000</v>
      </c>
      <c r="M1468" s="18">
        <f t="shared" si="215"/>
        <v>264605</v>
      </c>
      <c r="N1468" s="18" t="str">
        <f t="shared" si="216"/>
        <v/>
      </c>
      <c r="O1468" s="18" t="str">
        <f t="shared" si="217"/>
        <v/>
      </c>
      <c r="P1468">
        <f t="shared" si="223"/>
        <v>250000</v>
      </c>
      <c r="Q1468">
        <f t="shared" si="224"/>
        <v>9312.171085914033</v>
      </c>
      <c r="R1468" s="105">
        <f t="shared" si="225"/>
        <v>3.7248684343656135E-2</v>
      </c>
      <c r="S1468" s="107">
        <f>+MEDIANA!AI126</f>
        <v>250000</v>
      </c>
      <c r="T1468" t="b">
        <f t="shared" si="226"/>
        <v>1</v>
      </c>
      <c r="V1468">
        <f t="shared" si="227"/>
        <v>5</v>
      </c>
      <c r="W1468">
        <f t="shared" si="228"/>
        <v>3</v>
      </c>
    </row>
    <row r="1469" spans="1:23" x14ac:dyDescent="0.2">
      <c r="A1469">
        <v>120</v>
      </c>
      <c r="B1469">
        <v>268538</v>
      </c>
      <c r="C1469">
        <v>150000</v>
      </c>
      <c r="D1469">
        <v>287610</v>
      </c>
      <c r="E1469">
        <v>330751</v>
      </c>
      <c r="F1469">
        <v>354808</v>
      </c>
      <c r="G1469">
        <f t="shared" si="218"/>
        <v>287610</v>
      </c>
      <c r="H1469">
        <f t="shared" si="219"/>
        <v>79447.208319738987</v>
      </c>
      <c r="I1469">
        <f t="shared" si="220"/>
        <v>367057.20831973897</v>
      </c>
      <c r="J1469">
        <f t="shared" si="221"/>
        <v>208162.79168026103</v>
      </c>
      <c r="K1469" s="18">
        <f t="shared" si="222"/>
        <v>268538</v>
      </c>
      <c r="L1469" s="18" t="str">
        <f t="shared" si="214"/>
        <v/>
      </c>
      <c r="M1469" s="18">
        <f t="shared" si="215"/>
        <v>287610</v>
      </c>
      <c r="N1469" s="18">
        <f t="shared" si="216"/>
        <v>330751</v>
      </c>
      <c r="O1469" s="18">
        <f t="shared" si="217"/>
        <v>354808</v>
      </c>
      <c r="P1469">
        <f t="shared" si="223"/>
        <v>309180.5</v>
      </c>
      <c r="Q1469">
        <f t="shared" si="224"/>
        <v>39404.068938583827</v>
      </c>
      <c r="R1469" s="105">
        <f t="shared" si="225"/>
        <v>0.12744681161516921</v>
      </c>
      <c r="S1469" s="107">
        <f>+MEDIANA!AI127</f>
        <v>309180.5</v>
      </c>
      <c r="T1469" t="b">
        <f t="shared" si="226"/>
        <v>1</v>
      </c>
      <c r="V1469">
        <f t="shared" si="227"/>
        <v>5</v>
      </c>
      <c r="W1469">
        <f t="shared" si="228"/>
        <v>4</v>
      </c>
    </row>
    <row r="1470" spans="1:23" x14ac:dyDescent="0.2">
      <c r="A1470">
        <v>121</v>
      </c>
      <c r="B1470">
        <v>268603</v>
      </c>
      <c r="C1470">
        <v>160000</v>
      </c>
      <c r="D1470">
        <v>287679</v>
      </c>
      <c r="E1470">
        <v>330831</v>
      </c>
      <c r="F1470">
        <v>354894</v>
      </c>
      <c r="G1470">
        <f t="shared" si="218"/>
        <v>287679</v>
      </c>
      <c r="H1470">
        <f t="shared" si="219"/>
        <v>75466.805347119356</v>
      </c>
      <c r="I1470">
        <f t="shared" si="220"/>
        <v>363145.80534711934</v>
      </c>
      <c r="J1470">
        <f t="shared" si="221"/>
        <v>212212.19465288066</v>
      </c>
      <c r="K1470" s="18">
        <f t="shared" si="222"/>
        <v>268603</v>
      </c>
      <c r="L1470" s="18" t="str">
        <f t="shared" si="214"/>
        <v/>
      </c>
      <c r="M1470" s="18">
        <f t="shared" si="215"/>
        <v>287679</v>
      </c>
      <c r="N1470" s="18">
        <f t="shared" si="216"/>
        <v>330831</v>
      </c>
      <c r="O1470" s="18">
        <f t="shared" si="217"/>
        <v>354894</v>
      </c>
      <c r="P1470">
        <f t="shared" si="223"/>
        <v>309255</v>
      </c>
      <c r="Q1470">
        <f t="shared" si="224"/>
        <v>39413.760011574639</v>
      </c>
      <c r="R1470" s="105">
        <f t="shared" si="225"/>
        <v>0.12744744631962179</v>
      </c>
      <c r="S1470" s="107">
        <f>+MEDIANA!AI128</f>
        <v>309255</v>
      </c>
      <c r="T1470" t="b">
        <f t="shared" si="226"/>
        <v>1</v>
      </c>
      <c r="V1470">
        <f t="shared" si="227"/>
        <v>5</v>
      </c>
      <c r="W1470">
        <f t="shared" si="228"/>
        <v>4</v>
      </c>
    </row>
    <row r="1471" spans="1:23" x14ac:dyDescent="0.2">
      <c r="A1471">
        <v>122</v>
      </c>
      <c r="B1471">
        <v>298524</v>
      </c>
      <c r="C1471">
        <v>200000</v>
      </c>
      <c r="D1471">
        <v>319724</v>
      </c>
      <c r="E1471">
        <v>367683</v>
      </c>
      <c r="F1471">
        <v>394426</v>
      </c>
      <c r="G1471">
        <f t="shared" si="218"/>
        <v>319724</v>
      </c>
      <c r="H1471">
        <f t="shared" si="219"/>
        <v>75161.531429315641</v>
      </c>
      <c r="I1471">
        <f t="shared" si="220"/>
        <v>394885.53142931563</v>
      </c>
      <c r="J1471">
        <f t="shared" si="221"/>
        <v>244562.46857068437</v>
      </c>
      <c r="K1471" s="18">
        <f t="shared" si="222"/>
        <v>298524</v>
      </c>
      <c r="L1471" s="18" t="str">
        <f t="shared" si="214"/>
        <v/>
      </c>
      <c r="M1471" s="18">
        <f t="shared" si="215"/>
        <v>319724</v>
      </c>
      <c r="N1471" s="18">
        <f t="shared" si="216"/>
        <v>367683</v>
      </c>
      <c r="O1471" s="18">
        <f t="shared" si="217"/>
        <v>394426</v>
      </c>
      <c r="P1471">
        <f t="shared" si="223"/>
        <v>343703.5</v>
      </c>
      <c r="Q1471">
        <f t="shared" si="224"/>
        <v>43803.770213494943</v>
      </c>
      <c r="R1471" s="105">
        <f t="shared" si="225"/>
        <v>0.1274463897327055</v>
      </c>
      <c r="S1471" s="107">
        <f>+MEDIANA!AI129</f>
        <v>343703.5</v>
      </c>
      <c r="T1471" t="b">
        <f t="shared" si="226"/>
        <v>1</v>
      </c>
      <c r="V1471">
        <f t="shared" si="227"/>
        <v>5</v>
      </c>
      <c r="W1471">
        <f t="shared" si="228"/>
        <v>4</v>
      </c>
    </row>
    <row r="1472" spans="1:23" x14ac:dyDescent="0.2">
      <c r="A1472">
        <v>123</v>
      </c>
      <c r="B1472">
        <v>79019</v>
      </c>
      <c r="C1472">
        <v>150000</v>
      </c>
      <c r="D1472">
        <v>84631</v>
      </c>
      <c r="E1472">
        <v>97325</v>
      </c>
      <c r="F1472">
        <v>104404</v>
      </c>
      <c r="G1472">
        <f t="shared" si="218"/>
        <v>97325</v>
      </c>
      <c r="H1472">
        <f t="shared" si="219"/>
        <v>28087.615753210539</v>
      </c>
      <c r="I1472">
        <f t="shared" si="220"/>
        <v>125412.61575321054</v>
      </c>
      <c r="J1472">
        <f t="shared" si="221"/>
        <v>69237.384246789457</v>
      </c>
      <c r="K1472" s="18">
        <f t="shared" si="222"/>
        <v>79019</v>
      </c>
      <c r="L1472" s="18" t="str">
        <f t="shared" si="214"/>
        <v/>
      </c>
      <c r="M1472" s="18">
        <f t="shared" si="215"/>
        <v>84631</v>
      </c>
      <c r="N1472" s="18">
        <f t="shared" si="216"/>
        <v>97325</v>
      </c>
      <c r="O1472" s="18">
        <f t="shared" si="217"/>
        <v>104404</v>
      </c>
      <c r="P1472">
        <f t="shared" si="223"/>
        <v>90978</v>
      </c>
      <c r="Q1472">
        <f t="shared" si="224"/>
        <v>11594.624512390788</v>
      </c>
      <c r="R1472" s="105">
        <f t="shared" si="225"/>
        <v>0.12744426688200211</v>
      </c>
      <c r="S1472" s="107">
        <f>+MEDIANA!AI130</f>
        <v>90978</v>
      </c>
      <c r="T1472" t="b">
        <f t="shared" si="226"/>
        <v>1</v>
      </c>
      <c r="V1472">
        <f t="shared" si="227"/>
        <v>5</v>
      </c>
      <c r="W1472">
        <f t="shared" si="228"/>
        <v>4</v>
      </c>
    </row>
    <row r="1473" spans="1:23" x14ac:dyDescent="0.2">
      <c r="A1473">
        <v>124</v>
      </c>
      <c r="B1473">
        <v>343122</v>
      </c>
      <c r="C1473">
        <v>200000</v>
      </c>
      <c r="D1473">
        <v>367490</v>
      </c>
      <c r="E1473">
        <v>422614</v>
      </c>
      <c r="F1473">
        <v>453352</v>
      </c>
      <c r="G1473">
        <f t="shared" si="218"/>
        <v>367490</v>
      </c>
      <c r="H1473">
        <f t="shared" si="219"/>
        <v>98158.094250041278</v>
      </c>
      <c r="I1473">
        <f t="shared" si="220"/>
        <v>465648.09425004129</v>
      </c>
      <c r="J1473">
        <f t="shared" si="221"/>
        <v>269331.90574995871</v>
      </c>
      <c r="K1473" s="18">
        <f t="shared" si="222"/>
        <v>343122</v>
      </c>
      <c r="L1473" s="18" t="str">
        <f t="shared" si="214"/>
        <v/>
      </c>
      <c r="M1473" s="18">
        <f t="shared" si="215"/>
        <v>367490</v>
      </c>
      <c r="N1473" s="18">
        <f t="shared" si="216"/>
        <v>422614</v>
      </c>
      <c r="O1473" s="18">
        <f t="shared" si="217"/>
        <v>453352</v>
      </c>
      <c r="P1473">
        <f t="shared" si="223"/>
        <v>395052</v>
      </c>
      <c r="Q1473">
        <f t="shared" si="224"/>
        <v>50348.116028970406</v>
      </c>
      <c r="R1473" s="105">
        <f t="shared" si="225"/>
        <v>0.1274468070759556</v>
      </c>
      <c r="S1473" s="107">
        <f>+MEDIANA!AI131</f>
        <v>395052</v>
      </c>
      <c r="T1473" t="b">
        <f t="shared" si="226"/>
        <v>1</v>
      </c>
      <c r="V1473">
        <f t="shared" si="227"/>
        <v>5</v>
      </c>
      <c r="W1473">
        <f t="shared" si="228"/>
        <v>4</v>
      </c>
    </row>
    <row r="1474" spans="1:23" x14ac:dyDescent="0.2">
      <c r="A1474">
        <v>125</v>
      </c>
      <c r="B1474">
        <v>346976</v>
      </c>
      <c r="C1474">
        <v>250000</v>
      </c>
      <c r="D1474">
        <v>371617</v>
      </c>
      <c r="E1474">
        <v>427360</v>
      </c>
      <c r="F1474">
        <v>458444</v>
      </c>
      <c r="G1474">
        <f t="shared" si="218"/>
        <v>371617</v>
      </c>
      <c r="H1474">
        <f t="shared" si="219"/>
        <v>80686.683038776522</v>
      </c>
      <c r="I1474">
        <f t="shared" si="220"/>
        <v>452303.68303877651</v>
      </c>
      <c r="J1474">
        <f t="shared" si="221"/>
        <v>290930.31696122349</v>
      </c>
      <c r="K1474" s="18">
        <f t="shared" si="222"/>
        <v>346976</v>
      </c>
      <c r="L1474" s="18" t="str">
        <f t="shared" si="214"/>
        <v/>
      </c>
      <c r="M1474" s="18">
        <f t="shared" si="215"/>
        <v>371617</v>
      </c>
      <c r="N1474" s="18">
        <f t="shared" si="216"/>
        <v>427360</v>
      </c>
      <c r="O1474" s="18" t="str">
        <f t="shared" si="217"/>
        <v/>
      </c>
      <c r="P1474">
        <f t="shared" si="223"/>
        <v>371617</v>
      </c>
      <c r="Q1474">
        <f t="shared" si="224"/>
        <v>41182.61847349356</v>
      </c>
      <c r="R1474" s="105">
        <f t="shared" si="225"/>
        <v>0.11082006063633676</v>
      </c>
      <c r="S1474" s="107">
        <f>+MEDIANA!AI132</f>
        <v>371617</v>
      </c>
      <c r="T1474" t="b">
        <f t="shared" si="226"/>
        <v>1</v>
      </c>
      <c r="V1474">
        <f t="shared" si="227"/>
        <v>5</v>
      </c>
      <c r="W1474">
        <f t="shared" si="228"/>
        <v>3</v>
      </c>
    </row>
    <row r="1475" spans="1:23" x14ac:dyDescent="0.2">
      <c r="A1475">
        <v>126</v>
      </c>
      <c r="B1475">
        <v>100087</v>
      </c>
      <c r="C1475">
        <v>150000</v>
      </c>
      <c r="D1475">
        <v>107195</v>
      </c>
      <c r="E1475">
        <v>123274</v>
      </c>
      <c r="F1475">
        <v>132241</v>
      </c>
      <c r="G1475">
        <f t="shared" si="218"/>
        <v>123274</v>
      </c>
      <c r="H1475">
        <f t="shared" si="219"/>
        <v>19926.766604243632</v>
      </c>
      <c r="I1475">
        <f t="shared" si="220"/>
        <v>143200.76660424363</v>
      </c>
      <c r="J1475">
        <f t="shared" si="221"/>
        <v>103347.23339575637</v>
      </c>
      <c r="K1475" s="18" t="str">
        <f t="shared" si="222"/>
        <v/>
      </c>
      <c r="L1475" s="18" t="str">
        <f t="shared" si="214"/>
        <v/>
      </c>
      <c r="M1475" s="18">
        <f t="shared" si="215"/>
        <v>107195</v>
      </c>
      <c r="N1475" s="18">
        <f t="shared" si="216"/>
        <v>123274</v>
      </c>
      <c r="O1475" s="18">
        <f t="shared" si="217"/>
        <v>132241</v>
      </c>
      <c r="P1475">
        <f t="shared" si="223"/>
        <v>123274</v>
      </c>
      <c r="Q1475">
        <f t="shared" si="224"/>
        <v>12690.176292445009</v>
      </c>
      <c r="R1475" s="105">
        <f t="shared" si="225"/>
        <v>0.10294284514532674</v>
      </c>
      <c r="S1475" s="107">
        <f>+MEDIANA!AI133</f>
        <v>123274</v>
      </c>
      <c r="T1475" t="b">
        <f t="shared" si="226"/>
        <v>1</v>
      </c>
      <c r="V1475">
        <f t="shared" si="227"/>
        <v>5</v>
      </c>
      <c r="W1475">
        <f t="shared" si="228"/>
        <v>3</v>
      </c>
    </row>
    <row r="1476" spans="1:23" x14ac:dyDescent="0.2">
      <c r="A1476">
        <v>127</v>
      </c>
      <c r="B1476">
        <v>420637</v>
      </c>
      <c r="C1476">
        <v>300000</v>
      </c>
      <c r="D1476">
        <v>450510</v>
      </c>
      <c r="E1476">
        <v>518086</v>
      </c>
      <c r="F1476">
        <v>555769</v>
      </c>
      <c r="G1476">
        <f t="shared" si="218"/>
        <v>450510</v>
      </c>
      <c r="H1476">
        <f t="shared" si="219"/>
        <v>98969.988664746183</v>
      </c>
      <c r="I1476">
        <f t="shared" si="220"/>
        <v>549479.98866474617</v>
      </c>
      <c r="J1476">
        <f t="shared" si="221"/>
        <v>351540.01133525383</v>
      </c>
      <c r="K1476" s="18">
        <f t="shared" si="222"/>
        <v>420637</v>
      </c>
      <c r="L1476" s="18" t="str">
        <f t="shared" si="214"/>
        <v/>
      </c>
      <c r="M1476" s="18">
        <f t="shared" si="215"/>
        <v>450510</v>
      </c>
      <c r="N1476" s="18">
        <f t="shared" si="216"/>
        <v>518086</v>
      </c>
      <c r="O1476" s="18" t="str">
        <f t="shared" si="217"/>
        <v/>
      </c>
      <c r="P1476">
        <f t="shared" si="223"/>
        <v>450510</v>
      </c>
      <c r="Q1476">
        <f t="shared" si="224"/>
        <v>49925.310057458162</v>
      </c>
      <c r="R1476" s="105">
        <f t="shared" si="225"/>
        <v>0.11081953798463555</v>
      </c>
      <c r="S1476" s="107">
        <f>+MEDIANA!AI134</f>
        <v>450510</v>
      </c>
      <c r="T1476" t="b">
        <f t="shared" si="226"/>
        <v>1</v>
      </c>
      <c r="V1476">
        <f t="shared" si="227"/>
        <v>5</v>
      </c>
      <c r="W1476">
        <f t="shared" si="228"/>
        <v>3</v>
      </c>
    </row>
    <row r="1477" spans="1:23" x14ac:dyDescent="0.2">
      <c r="A1477">
        <v>128</v>
      </c>
      <c r="B1477">
        <v>143915</v>
      </c>
      <c r="C1477">
        <v>150000</v>
      </c>
      <c r="D1477">
        <v>154136</v>
      </c>
      <c r="E1477">
        <v>177256</v>
      </c>
      <c r="F1477">
        <v>190149</v>
      </c>
      <c r="G1477">
        <f t="shared" si="218"/>
        <v>154136</v>
      </c>
      <c r="H1477">
        <f t="shared" si="219"/>
        <v>19698.146301111705</v>
      </c>
      <c r="I1477">
        <f t="shared" si="220"/>
        <v>173834.1463011117</v>
      </c>
      <c r="J1477">
        <f t="shared" si="221"/>
        <v>134437.8536988883</v>
      </c>
      <c r="K1477" s="18">
        <f t="shared" si="222"/>
        <v>143915</v>
      </c>
      <c r="L1477" s="18">
        <f t="shared" si="214"/>
        <v>150000</v>
      </c>
      <c r="M1477" s="18">
        <f t="shared" si="215"/>
        <v>154136</v>
      </c>
      <c r="N1477" s="18" t="str">
        <f t="shared" si="216"/>
        <v/>
      </c>
      <c r="O1477" s="18" t="str">
        <f t="shared" si="217"/>
        <v/>
      </c>
      <c r="P1477">
        <f t="shared" si="223"/>
        <v>150000</v>
      </c>
      <c r="Q1477">
        <f t="shared" si="224"/>
        <v>5141.3772798087221</v>
      </c>
      <c r="R1477" s="105">
        <f t="shared" si="225"/>
        <v>3.4275848532058145E-2</v>
      </c>
      <c r="S1477" s="107">
        <f>+MEDIANA!AI135</f>
        <v>150000</v>
      </c>
      <c r="T1477" t="b">
        <f t="shared" si="226"/>
        <v>1</v>
      </c>
      <c r="V1477">
        <f t="shared" si="227"/>
        <v>5</v>
      </c>
      <c r="W1477">
        <f t="shared" si="228"/>
        <v>3</v>
      </c>
    </row>
    <row r="1478" spans="1:23" x14ac:dyDescent="0.2">
      <c r="A1478">
        <v>129</v>
      </c>
      <c r="B1478">
        <v>195037</v>
      </c>
      <c r="C1478">
        <v>200000</v>
      </c>
      <c r="D1478">
        <v>208888</v>
      </c>
      <c r="E1478">
        <v>240222</v>
      </c>
      <c r="F1478">
        <v>257694</v>
      </c>
      <c r="G1478">
        <f t="shared" si="218"/>
        <v>208888</v>
      </c>
      <c r="H1478">
        <f t="shared" si="219"/>
        <v>27275.066346390377</v>
      </c>
      <c r="I1478">
        <f t="shared" si="220"/>
        <v>236163.06634639038</v>
      </c>
      <c r="J1478">
        <f t="shared" si="221"/>
        <v>181612.93365360962</v>
      </c>
      <c r="K1478" s="18">
        <f t="shared" si="222"/>
        <v>195037</v>
      </c>
      <c r="L1478" s="18">
        <f t="shared" ref="L1478:L1541" si="229">+IF(((IF(AND(C1478&lt;=$I1478,C1478&gt;=$J1478),C1478,""))&lt;=0),"",(IF(AND(C1478&lt;=$I1478,C1478&gt;=$J1478),C1478,"")))</f>
        <v>200000</v>
      </c>
      <c r="M1478" s="18">
        <f t="shared" ref="M1478:M1541" si="230">+IF(((IF(AND(D1478&lt;=$I1478,D1478&gt;=$J1478),D1478,""))&lt;=0),"",(IF(AND(D1478&lt;=$I1478,D1478&gt;=$J1478),D1478,"")))</f>
        <v>208888</v>
      </c>
      <c r="N1478" s="18" t="str">
        <f t="shared" ref="N1478:N1541" si="231">+IF(((IF(AND(E1478&lt;=$I1478,E1478&gt;=$J1478),E1478,""))&lt;=0),"",(IF(AND(E1478&lt;=$I1478,E1478&gt;=$J1478),E1478,"")))</f>
        <v/>
      </c>
      <c r="O1478" s="18" t="str">
        <f t="shared" ref="O1478:O1541" si="232">+IF(((IF(AND(F1478&lt;=$I1478,F1478&gt;=$J1478),F1478,""))&lt;=0),"",(IF(AND(F1478&lt;=$I1478,F1478&gt;=$J1478),F1478,"")))</f>
        <v/>
      </c>
      <c r="P1478">
        <f t="shared" si="223"/>
        <v>200000</v>
      </c>
      <c r="Q1478">
        <f t="shared" si="224"/>
        <v>7017.5745335075226</v>
      </c>
      <c r="R1478" s="105">
        <f t="shared" si="225"/>
        <v>3.5087872667537615E-2</v>
      </c>
      <c r="S1478" s="107">
        <f>+MEDIANA!AI136</f>
        <v>200000</v>
      </c>
      <c r="T1478" t="b">
        <f t="shared" si="226"/>
        <v>1</v>
      </c>
      <c r="V1478">
        <f t="shared" si="227"/>
        <v>5</v>
      </c>
      <c r="W1478">
        <f t="shared" si="228"/>
        <v>3</v>
      </c>
    </row>
    <row r="1479" spans="1:23" x14ac:dyDescent="0.2">
      <c r="A1479">
        <v>130</v>
      </c>
      <c r="B1479">
        <v>202925</v>
      </c>
      <c r="C1479">
        <v>250000</v>
      </c>
      <c r="D1479">
        <v>217337</v>
      </c>
      <c r="E1479">
        <v>249937</v>
      </c>
      <c r="F1479">
        <v>268116</v>
      </c>
      <c r="G1479">
        <f t="shared" ref="G1479:G1542" si="233">+MEDIAN(B1479:F1479)</f>
        <v>249937</v>
      </c>
      <c r="H1479">
        <f t="shared" ref="H1479:H1542" si="234">+STDEV(B1479:F1479)</f>
        <v>26693.223737495628</v>
      </c>
      <c r="I1479">
        <f t="shared" ref="I1479:I1542" si="235">+G1479+H1479</f>
        <v>276630.2237374956</v>
      </c>
      <c r="J1479">
        <f t="shared" ref="J1479:J1542" si="236">+G1479-H1479</f>
        <v>223243.77626250437</v>
      </c>
      <c r="K1479" s="18" t="str">
        <f t="shared" ref="K1479:K1542" si="237">+IF(((IF(AND(B1479&lt;=$I1479,B1479&gt;=$J1479),B1479,""))&lt;=0),"",(IF(AND(B1479&lt;=$I1479,B1479&gt;=$J1479),B1479,"")))</f>
        <v/>
      </c>
      <c r="L1479" s="18">
        <f t="shared" si="229"/>
        <v>250000</v>
      </c>
      <c r="M1479" s="18" t="str">
        <f t="shared" si="230"/>
        <v/>
      </c>
      <c r="N1479" s="18">
        <f t="shared" si="231"/>
        <v>249937</v>
      </c>
      <c r="O1479" s="18">
        <f t="shared" si="232"/>
        <v>268116</v>
      </c>
      <c r="P1479">
        <f t="shared" ref="P1479:P1542" si="238">+MEDIAN(K1479:O1479)</f>
        <v>250000</v>
      </c>
      <c r="Q1479">
        <f t="shared" ref="Q1479:Q1542" si="239">+STDEV(K1479:O1479)</f>
        <v>10477.511361641817</v>
      </c>
      <c r="R1479" s="105">
        <f t="shared" ref="R1479:R1542" si="240">+Q1479/P1479</f>
        <v>4.1910045446567269E-2</v>
      </c>
      <c r="S1479" s="107">
        <f>+MEDIANA!AI137</f>
        <v>250000</v>
      </c>
      <c r="T1479" t="b">
        <f t="shared" ref="T1479:T1542" si="241">+P1479=S1479</f>
        <v>1</v>
      </c>
      <c r="V1479">
        <f t="shared" ref="V1479:V1542" si="242">+COUNT(B1479:F1479)</f>
        <v>5</v>
      </c>
      <c r="W1479">
        <f t="shared" ref="W1479:W1542" si="243">+COUNT(K1479:O1479)</f>
        <v>3</v>
      </c>
    </row>
    <row r="1480" spans="1:23" x14ac:dyDescent="0.2">
      <c r="A1480">
        <v>131</v>
      </c>
      <c r="B1480">
        <v>62122</v>
      </c>
      <c r="C1480">
        <v>150000</v>
      </c>
      <c r="D1480">
        <v>66534</v>
      </c>
      <c r="E1480">
        <v>76514</v>
      </c>
      <c r="F1480">
        <v>82080</v>
      </c>
      <c r="G1480">
        <f t="shared" si="233"/>
        <v>76514</v>
      </c>
      <c r="H1480">
        <f t="shared" si="234"/>
        <v>35846.625141008743</v>
      </c>
      <c r="I1480">
        <f t="shared" si="235"/>
        <v>112360.62514100874</v>
      </c>
      <c r="J1480">
        <f t="shared" si="236"/>
        <v>40667.374858991257</v>
      </c>
      <c r="K1480" s="18">
        <f t="shared" si="237"/>
        <v>62122</v>
      </c>
      <c r="L1480" s="18" t="str">
        <f t="shared" si="229"/>
        <v/>
      </c>
      <c r="M1480" s="18">
        <f t="shared" si="230"/>
        <v>66534</v>
      </c>
      <c r="N1480" s="18">
        <f t="shared" si="231"/>
        <v>76514</v>
      </c>
      <c r="O1480" s="18">
        <f t="shared" si="232"/>
        <v>82080</v>
      </c>
      <c r="P1480">
        <f t="shared" si="238"/>
        <v>71524</v>
      </c>
      <c r="Q1480">
        <f t="shared" si="239"/>
        <v>9115.8106423217614</v>
      </c>
      <c r="R1480" s="105">
        <f t="shared" si="240"/>
        <v>0.12745107435716349</v>
      </c>
      <c r="S1480" s="107">
        <f>+MEDIANA!AI138</f>
        <v>71524</v>
      </c>
      <c r="T1480" t="b">
        <f t="shared" si="241"/>
        <v>1</v>
      </c>
      <c r="V1480">
        <f t="shared" si="242"/>
        <v>5</v>
      </c>
      <c r="W1480">
        <f t="shared" si="243"/>
        <v>4</v>
      </c>
    </row>
    <row r="1481" spans="1:23" x14ac:dyDescent="0.2">
      <c r="A1481">
        <v>132</v>
      </c>
      <c r="B1481">
        <v>85291</v>
      </c>
      <c r="C1481">
        <v>80000</v>
      </c>
      <c r="D1481">
        <v>91348</v>
      </c>
      <c r="E1481">
        <v>105051</v>
      </c>
      <c r="F1481">
        <v>112691</v>
      </c>
      <c r="G1481">
        <f t="shared" si="233"/>
        <v>91348</v>
      </c>
      <c r="H1481">
        <f t="shared" si="234"/>
        <v>13661.252091225049</v>
      </c>
      <c r="I1481">
        <f t="shared" si="235"/>
        <v>105009.25209122505</v>
      </c>
      <c r="J1481">
        <f t="shared" si="236"/>
        <v>77686.747908774953</v>
      </c>
      <c r="K1481" s="18">
        <f t="shared" si="237"/>
        <v>85291</v>
      </c>
      <c r="L1481" s="18">
        <f t="shared" si="229"/>
        <v>80000</v>
      </c>
      <c r="M1481" s="18">
        <f t="shared" si="230"/>
        <v>91348</v>
      </c>
      <c r="N1481" s="18" t="str">
        <f t="shared" si="231"/>
        <v/>
      </c>
      <c r="O1481" s="18" t="str">
        <f t="shared" si="232"/>
        <v/>
      </c>
      <c r="P1481">
        <f t="shared" si="238"/>
        <v>85291</v>
      </c>
      <c r="Q1481">
        <f t="shared" si="239"/>
        <v>5678.307171449369</v>
      </c>
      <c r="R1481" s="105">
        <f t="shared" si="240"/>
        <v>6.657568994910798E-2</v>
      </c>
      <c r="S1481" s="107">
        <f>+MEDIANA!AI139</f>
        <v>85291</v>
      </c>
      <c r="T1481" t="b">
        <f t="shared" si="241"/>
        <v>1</v>
      </c>
      <c r="V1481">
        <f t="shared" si="242"/>
        <v>5</v>
      </c>
      <c r="W1481">
        <f t="shared" si="243"/>
        <v>3</v>
      </c>
    </row>
    <row r="1482" spans="1:23" x14ac:dyDescent="0.2">
      <c r="A1482">
        <v>133</v>
      </c>
      <c r="B1482">
        <v>132224</v>
      </c>
      <c r="C1482">
        <v>120000</v>
      </c>
      <c r="D1482">
        <v>141614</v>
      </c>
      <c r="E1482">
        <v>162856</v>
      </c>
      <c r="F1482">
        <v>174701</v>
      </c>
      <c r="G1482">
        <f t="shared" si="233"/>
        <v>141614</v>
      </c>
      <c r="H1482">
        <f t="shared" si="234"/>
        <v>22318.703501771783</v>
      </c>
      <c r="I1482">
        <f t="shared" si="235"/>
        <v>163932.70350177179</v>
      </c>
      <c r="J1482">
        <f t="shared" si="236"/>
        <v>119295.29649822821</v>
      </c>
      <c r="K1482" s="18">
        <f t="shared" si="237"/>
        <v>132224</v>
      </c>
      <c r="L1482" s="18">
        <f t="shared" si="229"/>
        <v>120000</v>
      </c>
      <c r="M1482" s="18">
        <f t="shared" si="230"/>
        <v>141614</v>
      </c>
      <c r="N1482" s="18">
        <f t="shared" si="231"/>
        <v>162856</v>
      </c>
      <c r="O1482" s="18" t="str">
        <f t="shared" si="232"/>
        <v/>
      </c>
      <c r="P1482">
        <f t="shared" si="238"/>
        <v>136919</v>
      </c>
      <c r="Q1482">
        <f t="shared" si="239"/>
        <v>18099.129804127784</v>
      </c>
      <c r="R1482" s="105">
        <f t="shared" si="240"/>
        <v>0.1321885918252966</v>
      </c>
      <c r="S1482" s="107">
        <f>+MEDIANA!AI140</f>
        <v>136919</v>
      </c>
      <c r="T1482" t="b">
        <f t="shared" si="241"/>
        <v>1</v>
      </c>
      <c r="V1482">
        <f t="shared" si="242"/>
        <v>5</v>
      </c>
      <c r="W1482">
        <f t="shared" si="243"/>
        <v>4</v>
      </c>
    </row>
    <row r="1483" spans="1:23" x14ac:dyDescent="0.2">
      <c r="A1483">
        <v>134</v>
      </c>
      <c r="B1483">
        <v>1174750</v>
      </c>
      <c r="C1483">
        <v>1500000</v>
      </c>
      <c r="D1483">
        <v>1258178</v>
      </c>
      <c r="E1483">
        <v>1446905</v>
      </c>
      <c r="F1483">
        <v>1552145</v>
      </c>
      <c r="G1483">
        <f t="shared" si="233"/>
        <v>1446905</v>
      </c>
      <c r="H1483">
        <f t="shared" si="234"/>
        <v>162229.63950616363</v>
      </c>
      <c r="I1483">
        <f t="shared" si="235"/>
        <v>1609134.6395061635</v>
      </c>
      <c r="J1483">
        <f t="shared" si="236"/>
        <v>1284675.3604938365</v>
      </c>
      <c r="K1483" s="18" t="str">
        <f t="shared" si="237"/>
        <v/>
      </c>
      <c r="L1483" s="18">
        <f t="shared" si="229"/>
        <v>1500000</v>
      </c>
      <c r="M1483" s="18" t="str">
        <f t="shared" si="230"/>
        <v/>
      </c>
      <c r="N1483" s="18">
        <f t="shared" si="231"/>
        <v>1446905</v>
      </c>
      <c r="O1483" s="18">
        <f t="shared" si="232"/>
        <v>1552145</v>
      </c>
      <c r="P1483">
        <f t="shared" si="238"/>
        <v>1500000</v>
      </c>
      <c r="Q1483">
        <f t="shared" si="239"/>
        <v>52620.714631533971</v>
      </c>
      <c r="R1483" s="105">
        <f t="shared" si="240"/>
        <v>3.5080476421022647E-2</v>
      </c>
      <c r="S1483" s="107">
        <f>+MEDIANA!AI141</f>
        <v>1500000</v>
      </c>
      <c r="T1483" t="b">
        <f t="shared" si="241"/>
        <v>1</v>
      </c>
      <c r="V1483">
        <f t="shared" si="242"/>
        <v>5</v>
      </c>
      <c r="W1483">
        <f t="shared" si="243"/>
        <v>3</v>
      </c>
    </row>
    <row r="1484" spans="1:23" x14ac:dyDescent="0.2">
      <c r="A1484">
        <v>135</v>
      </c>
      <c r="B1484">
        <v>1589748</v>
      </c>
      <c r="C1484">
        <v>850000</v>
      </c>
      <c r="D1484">
        <v>1701030</v>
      </c>
      <c r="E1484">
        <v>1956185</v>
      </c>
      <c r="F1484">
        <v>2098467</v>
      </c>
      <c r="G1484">
        <f t="shared" si="233"/>
        <v>1701030</v>
      </c>
      <c r="H1484">
        <f t="shared" si="234"/>
        <v>484899.652438007</v>
      </c>
      <c r="I1484">
        <f t="shared" si="235"/>
        <v>2185929.6524380068</v>
      </c>
      <c r="J1484">
        <f t="shared" si="236"/>
        <v>1216130.3475619929</v>
      </c>
      <c r="K1484" s="18">
        <f t="shared" si="237"/>
        <v>1589748</v>
      </c>
      <c r="L1484" s="18" t="str">
        <f t="shared" si="229"/>
        <v/>
      </c>
      <c r="M1484" s="18">
        <f t="shared" si="230"/>
        <v>1701030</v>
      </c>
      <c r="N1484" s="18">
        <f t="shared" si="231"/>
        <v>1956185</v>
      </c>
      <c r="O1484" s="18">
        <f t="shared" si="232"/>
        <v>2098467</v>
      </c>
      <c r="P1484">
        <f t="shared" si="238"/>
        <v>1828607.5</v>
      </c>
      <c r="Q1484">
        <f t="shared" si="239"/>
        <v>232515.0873190813</v>
      </c>
      <c r="R1484" s="105">
        <f t="shared" si="240"/>
        <v>0.12715418006274246</v>
      </c>
      <c r="S1484" s="107">
        <f>+MEDIANA!AI142</f>
        <v>1828607.5</v>
      </c>
      <c r="T1484" t="b">
        <f t="shared" si="241"/>
        <v>1</v>
      </c>
      <c r="V1484">
        <f t="shared" si="242"/>
        <v>5</v>
      </c>
      <c r="W1484">
        <f t="shared" si="243"/>
        <v>4</v>
      </c>
    </row>
    <row r="1485" spans="1:23" x14ac:dyDescent="0.2">
      <c r="A1485">
        <v>136</v>
      </c>
      <c r="B1485">
        <v>2119664</v>
      </c>
      <c r="C1485">
        <v>900000</v>
      </c>
      <c r="D1485">
        <v>2268040</v>
      </c>
      <c r="E1485">
        <v>2608246</v>
      </c>
      <c r="F1485">
        <v>2797956</v>
      </c>
      <c r="G1485">
        <f t="shared" si="233"/>
        <v>2268040</v>
      </c>
      <c r="H1485">
        <f t="shared" si="234"/>
        <v>742724.84501004824</v>
      </c>
      <c r="I1485">
        <f t="shared" si="235"/>
        <v>3010764.8450100482</v>
      </c>
      <c r="J1485">
        <f t="shared" si="236"/>
        <v>1525315.1549899518</v>
      </c>
      <c r="K1485" s="18">
        <f t="shared" si="237"/>
        <v>2119664</v>
      </c>
      <c r="L1485" s="18" t="str">
        <f t="shared" si="229"/>
        <v/>
      </c>
      <c r="M1485" s="18">
        <f t="shared" si="230"/>
        <v>2268040</v>
      </c>
      <c r="N1485" s="18">
        <f t="shared" si="231"/>
        <v>2608246</v>
      </c>
      <c r="O1485" s="18">
        <f t="shared" si="232"/>
        <v>2797956</v>
      </c>
      <c r="P1485">
        <f t="shared" si="238"/>
        <v>2438143</v>
      </c>
      <c r="Q1485">
        <f t="shared" si="239"/>
        <v>310020.00190256542</v>
      </c>
      <c r="R1485" s="105">
        <f t="shared" si="240"/>
        <v>0.12715415047540912</v>
      </c>
      <c r="S1485" s="107">
        <f>+MEDIANA!AI143</f>
        <v>2438143</v>
      </c>
      <c r="T1485" t="b">
        <f t="shared" si="241"/>
        <v>1</v>
      </c>
      <c r="V1485">
        <f t="shared" si="242"/>
        <v>5</v>
      </c>
      <c r="W1485">
        <f t="shared" si="243"/>
        <v>4</v>
      </c>
    </row>
    <row r="1486" spans="1:23" x14ac:dyDescent="0.2">
      <c r="A1486">
        <v>137</v>
      </c>
      <c r="B1486">
        <v>3179496</v>
      </c>
      <c r="C1486">
        <v>950000</v>
      </c>
      <c r="D1486">
        <v>3402061</v>
      </c>
      <c r="E1486">
        <v>3912370</v>
      </c>
      <c r="F1486">
        <v>4196934</v>
      </c>
      <c r="G1486">
        <f t="shared" si="233"/>
        <v>3402061</v>
      </c>
      <c r="H1486">
        <f t="shared" si="234"/>
        <v>1282507.4380611596</v>
      </c>
      <c r="I1486">
        <f t="shared" si="235"/>
        <v>4684568.4380611591</v>
      </c>
      <c r="J1486">
        <f t="shared" si="236"/>
        <v>2119553.5619388404</v>
      </c>
      <c r="K1486" s="18">
        <f t="shared" si="237"/>
        <v>3179496</v>
      </c>
      <c r="L1486" s="18" t="str">
        <f t="shared" si="229"/>
        <v/>
      </c>
      <c r="M1486" s="18">
        <f t="shared" si="230"/>
        <v>3402061</v>
      </c>
      <c r="N1486" s="18">
        <f t="shared" si="231"/>
        <v>3912370</v>
      </c>
      <c r="O1486" s="18">
        <f t="shared" si="232"/>
        <v>4196934</v>
      </c>
      <c r="P1486">
        <f t="shared" si="238"/>
        <v>3657215.5</v>
      </c>
      <c r="Q1486">
        <f t="shared" si="239"/>
        <v>465029.98063305911</v>
      </c>
      <c r="R1486" s="105">
        <f t="shared" si="240"/>
        <v>0.12715410963151039</v>
      </c>
      <c r="S1486" s="107">
        <f>+MEDIANA!AI144</f>
        <v>3657215.5</v>
      </c>
      <c r="T1486" t="b">
        <f t="shared" si="241"/>
        <v>1</v>
      </c>
      <c r="V1486">
        <f t="shared" si="242"/>
        <v>5</v>
      </c>
      <c r="W1486">
        <f t="shared" si="243"/>
        <v>4</v>
      </c>
    </row>
    <row r="1487" spans="1:23" x14ac:dyDescent="0.2">
      <c r="A1487">
        <v>138</v>
      </c>
      <c r="B1487">
        <v>4239328</v>
      </c>
      <c r="C1487">
        <v>980000</v>
      </c>
      <c r="D1487">
        <v>4536081</v>
      </c>
      <c r="E1487">
        <v>5216493</v>
      </c>
      <c r="F1487">
        <v>5595913</v>
      </c>
      <c r="G1487">
        <f t="shared" si="233"/>
        <v>4536081</v>
      </c>
      <c r="H1487">
        <f t="shared" si="234"/>
        <v>1832168.8976400348</v>
      </c>
      <c r="I1487">
        <f t="shared" si="235"/>
        <v>6368249.8976400346</v>
      </c>
      <c r="J1487">
        <f t="shared" si="236"/>
        <v>2703912.1023599654</v>
      </c>
      <c r="K1487" s="18">
        <f t="shared" si="237"/>
        <v>4239328</v>
      </c>
      <c r="L1487" s="18" t="str">
        <f t="shared" si="229"/>
        <v/>
      </c>
      <c r="M1487" s="18">
        <f t="shared" si="230"/>
        <v>4536081</v>
      </c>
      <c r="N1487" s="18">
        <f t="shared" si="231"/>
        <v>5216493</v>
      </c>
      <c r="O1487" s="18">
        <f t="shared" si="232"/>
        <v>5595913</v>
      </c>
      <c r="P1487">
        <f t="shared" si="238"/>
        <v>4876287</v>
      </c>
      <c r="Q1487">
        <f t="shared" si="239"/>
        <v>620040.35734424845</v>
      </c>
      <c r="R1487" s="105">
        <f t="shared" si="240"/>
        <v>0.12715419690109472</v>
      </c>
      <c r="S1487" s="107">
        <f>+MEDIANA!AI145</f>
        <v>4876287</v>
      </c>
      <c r="T1487" t="b">
        <f t="shared" si="241"/>
        <v>1</v>
      </c>
      <c r="V1487">
        <f t="shared" si="242"/>
        <v>5</v>
      </c>
      <c r="W1487">
        <f t="shared" si="243"/>
        <v>4</v>
      </c>
    </row>
    <row r="1488" spans="1:23" x14ac:dyDescent="0.2">
      <c r="A1488">
        <v>139</v>
      </c>
      <c r="B1488">
        <v>4592605</v>
      </c>
      <c r="C1488">
        <v>1500000</v>
      </c>
      <c r="D1488">
        <v>4914087</v>
      </c>
      <c r="E1488">
        <v>5651201</v>
      </c>
      <c r="F1488">
        <v>6062239</v>
      </c>
      <c r="G1488">
        <f t="shared" si="233"/>
        <v>4914087</v>
      </c>
      <c r="H1488">
        <f t="shared" si="234"/>
        <v>1798346.9177018655</v>
      </c>
      <c r="I1488">
        <f t="shared" si="235"/>
        <v>6712433.9177018655</v>
      </c>
      <c r="J1488">
        <f t="shared" si="236"/>
        <v>3115740.0822981345</v>
      </c>
      <c r="K1488" s="18">
        <f t="shared" si="237"/>
        <v>4592605</v>
      </c>
      <c r="L1488" s="18" t="str">
        <f t="shared" si="229"/>
        <v/>
      </c>
      <c r="M1488" s="18">
        <f t="shared" si="230"/>
        <v>4914087</v>
      </c>
      <c r="N1488" s="18">
        <f t="shared" si="231"/>
        <v>5651201</v>
      </c>
      <c r="O1488" s="18">
        <f t="shared" si="232"/>
        <v>6062239</v>
      </c>
      <c r="P1488">
        <f t="shared" si="238"/>
        <v>5282644</v>
      </c>
      <c r="Q1488">
        <f t="shared" si="239"/>
        <v>671710.66210584051</v>
      </c>
      <c r="R1488" s="105">
        <f t="shared" si="240"/>
        <v>0.12715425497266908</v>
      </c>
      <c r="S1488" s="107">
        <f>+MEDIANA!AI146</f>
        <v>5282644</v>
      </c>
      <c r="T1488" t="b">
        <f t="shared" si="241"/>
        <v>1</v>
      </c>
      <c r="V1488">
        <f t="shared" si="242"/>
        <v>5</v>
      </c>
      <c r="W1488">
        <f t="shared" si="243"/>
        <v>4</v>
      </c>
    </row>
    <row r="1489" spans="1:23" x14ac:dyDescent="0.2">
      <c r="A1489">
        <v>140</v>
      </c>
      <c r="B1489">
        <v>140014</v>
      </c>
      <c r="C1489">
        <v>390000</v>
      </c>
      <c r="D1489">
        <v>149958</v>
      </c>
      <c r="E1489">
        <v>172452</v>
      </c>
      <c r="F1489">
        <v>184995</v>
      </c>
      <c r="G1489">
        <f t="shared" si="233"/>
        <v>172452</v>
      </c>
      <c r="H1489">
        <f t="shared" si="234"/>
        <v>103569.45492856471</v>
      </c>
      <c r="I1489">
        <f t="shared" si="235"/>
        <v>276021.45492856472</v>
      </c>
      <c r="J1489">
        <f t="shared" si="236"/>
        <v>68882.545071435292</v>
      </c>
      <c r="K1489" s="18">
        <f t="shared" si="237"/>
        <v>140014</v>
      </c>
      <c r="L1489" s="18" t="str">
        <f t="shared" si="229"/>
        <v/>
      </c>
      <c r="M1489" s="18">
        <f t="shared" si="230"/>
        <v>149958</v>
      </c>
      <c r="N1489" s="18">
        <f t="shared" si="231"/>
        <v>172452</v>
      </c>
      <c r="O1489" s="18">
        <f t="shared" si="232"/>
        <v>184995</v>
      </c>
      <c r="P1489">
        <f t="shared" si="238"/>
        <v>161205</v>
      </c>
      <c r="Q1489">
        <f t="shared" si="239"/>
        <v>20545.266273523932</v>
      </c>
      <c r="R1489" s="105">
        <f t="shared" si="240"/>
        <v>0.12744807092536789</v>
      </c>
      <c r="S1489" s="107">
        <f>+MEDIANA!AI147</f>
        <v>161205</v>
      </c>
      <c r="T1489" t="b">
        <f t="shared" si="241"/>
        <v>1</v>
      </c>
      <c r="V1489">
        <f t="shared" si="242"/>
        <v>5</v>
      </c>
      <c r="W1489">
        <f t="shared" si="243"/>
        <v>4</v>
      </c>
    </row>
    <row r="1490" spans="1:23" x14ac:dyDescent="0.2">
      <c r="A1490">
        <v>141</v>
      </c>
      <c r="B1490">
        <v>348323</v>
      </c>
      <c r="C1490">
        <v>550000</v>
      </c>
      <c r="D1490">
        <v>373060</v>
      </c>
      <c r="E1490">
        <v>429018</v>
      </c>
      <c r="F1490">
        <v>460223</v>
      </c>
      <c r="G1490">
        <f t="shared" si="233"/>
        <v>429018</v>
      </c>
      <c r="H1490">
        <f t="shared" si="234"/>
        <v>79380.59603391758</v>
      </c>
      <c r="I1490">
        <f t="shared" si="235"/>
        <v>508398.59603391757</v>
      </c>
      <c r="J1490">
        <f t="shared" si="236"/>
        <v>349637.40396608243</v>
      </c>
      <c r="K1490" s="18" t="str">
        <f t="shared" si="237"/>
        <v/>
      </c>
      <c r="L1490" s="18" t="str">
        <f t="shared" si="229"/>
        <v/>
      </c>
      <c r="M1490" s="18">
        <f t="shared" si="230"/>
        <v>373060</v>
      </c>
      <c r="N1490" s="18">
        <f t="shared" si="231"/>
        <v>429018</v>
      </c>
      <c r="O1490" s="18">
        <f t="shared" si="232"/>
        <v>460223</v>
      </c>
      <c r="P1490">
        <f t="shared" si="238"/>
        <v>429018</v>
      </c>
      <c r="Q1490">
        <f t="shared" si="239"/>
        <v>44163.405586526045</v>
      </c>
      <c r="R1490" s="105">
        <f t="shared" si="240"/>
        <v>0.10294068217773157</v>
      </c>
      <c r="S1490" s="107">
        <f>+MEDIANA!AI148</f>
        <v>429018</v>
      </c>
      <c r="T1490" t="b">
        <f t="shared" si="241"/>
        <v>1</v>
      </c>
      <c r="V1490">
        <f t="shared" si="242"/>
        <v>5</v>
      </c>
      <c r="W1490">
        <f t="shared" si="243"/>
        <v>3</v>
      </c>
    </row>
    <row r="1491" spans="1:23" x14ac:dyDescent="0.2">
      <c r="A1491">
        <v>142</v>
      </c>
      <c r="B1491">
        <v>93121</v>
      </c>
      <c r="C1491">
        <v>180000</v>
      </c>
      <c r="D1491">
        <v>99735</v>
      </c>
      <c r="E1491">
        <v>114695</v>
      </c>
      <c r="F1491">
        <v>123037</v>
      </c>
      <c r="G1491">
        <f t="shared" si="233"/>
        <v>114695</v>
      </c>
      <c r="H1491">
        <f t="shared" si="234"/>
        <v>34453.215057524008</v>
      </c>
      <c r="I1491">
        <f t="shared" si="235"/>
        <v>149148.21505752401</v>
      </c>
      <c r="J1491">
        <f t="shared" si="236"/>
        <v>80241.784942475992</v>
      </c>
      <c r="K1491" s="18">
        <f t="shared" si="237"/>
        <v>93121</v>
      </c>
      <c r="L1491" s="18" t="str">
        <f t="shared" si="229"/>
        <v/>
      </c>
      <c r="M1491" s="18">
        <f t="shared" si="230"/>
        <v>99735</v>
      </c>
      <c r="N1491" s="18">
        <f t="shared" si="231"/>
        <v>114695</v>
      </c>
      <c r="O1491" s="18">
        <f t="shared" si="232"/>
        <v>123037</v>
      </c>
      <c r="P1491">
        <f t="shared" si="238"/>
        <v>107215</v>
      </c>
      <c r="Q1491">
        <f t="shared" si="239"/>
        <v>13664.196817474003</v>
      </c>
      <c r="R1491" s="105">
        <f t="shared" si="240"/>
        <v>0.12744668952547689</v>
      </c>
      <c r="S1491" s="107">
        <f>+MEDIANA!AI149</f>
        <v>107215</v>
      </c>
      <c r="T1491" t="b">
        <f t="shared" si="241"/>
        <v>1</v>
      </c>
      <c r="V1491">
        <f t="shared" si="242"/>
        <v>5</v>
      </c>
      <c r="W1491">
        <f t="shared" si="243"/>
        <v>4</v>
      </c>
    </row>
    <row r="1492" spans="1:23" x14ac:dyDescent="0.2">
      <c r="A1492">
        <v>143</v>
      </c>
      <c r="B1492">
        <v>426398</v>
      </c>
      <c r="C1492">
        <v>400000</v>
      </c>
      <c r="D1492">
        <v>456680</v>
      </c>
      <c r="E1492">
        <v>525182</v>
      </c>
      <c r="F1492">
        <v>563380</v>
      </c>
      <c r="G1492">
        <f t="shared" si="233"/>
        <v>456680</v>
      </c>
      <c r="H1492">
        <f t="shared" si="234"/>
        <v>68282.092103274044</v>
      </c>
      <c r="I1492">
        <f t="shared" si="235"/>
        <v>524962.09210327407</v>
      </c>
      <c r="J1492">
        <f t="shared" si="236"/>
        <v>388397.90789672593</v>
      </c>
      <c r="K1492" s="18">
        <f t="shared" si="237"/>
        <v>426398</v>
      </c>
      <c r="L1492" s="18">
        <f t="shared" si="229"/>
        <v>400000</v>
      </c>
      <c r="M1492" s="18">
        <f t="shared" si="230"/>
        <v>456680</v>
      </c>
      <c r="N1492" s="18" t="str">
        <f t="shared" si="231"/>
        <v/>
      </c>
      <c r="O1492" s="18" t="str">
        <f t="shared" si="232"/>
        <v/>
      </c>
      <c r="P1492">
        <f t="shared" si="238"/>
        <v>426398</v>
      </c>
      <c r="Q1492">
        <f t="shared" si="239"/>
        <v>28362.170603346516</v>
      </c>
      <c r="R1492" s="105">
        <f t="shared" si="240"/>
        <v>6.6515721469956504E-2</v>
      </c>
      <c r="S1492" s="107">
        <f>+MEDIANA!AI150</f>
        <v>426398</v>
      </c>
      <c r="T1492" t="b">
        <f t="shared" si="241"/>
        <v>1</v>
      </c>
      <c r="V1492">
        <f t="shared" si="242"/>
        <v>5</v>
      </c>
      <c r="W1492">
        <f t="shared" si="243"/>
        <v>3</v>
      </c>
    </row>
    <row r="1493" spans="1:23" x14ac:dyDescent="0.2">
      <c r="A1493">
        <v>144</v>
      </c>
      <c r="B1493">
        <v>204124</v>
      </c>
      <c r="C1493">
        <v>390000</v>
      </c>
      <c r="D1493">
        <v>218620</v>
      </c>
      <c r="E1493">
        <v>251413</v>
      </c>
      <c r="F1493">
        <v>269699</v>
      </c>
      <c r="G1493">
        <f t="shared" si="233"/>
        <v>251413</v>
      </c>
      <c r="H1493">
        <f t="shared" si="234"/>
        <v>73608.751515699521</v>
      </c>
      <c r="I1493">
        <f t="shared" si="235"/>
        <v>325021.75151569955</v>
      </c>
      <c r="J1493">
        <f t="shared" si="236"/>
        <v>177804.24848430048</v>
      </c>
      <c r="K1493" s="18">
        <f t="shared" si="237"/>
        <v>204124</v>
      </c>
      <c r="L1493" s="18" t="str">
        <f t="shared" si="229"/>
        <v/>
      </c>
      <c r="M1493" s="18">
        <f t="shared" si="230"/>
        <v>218620</v>
      </c>
      <c r="N1493" s="18">
        <f t="shared" si="231"/>
        <v>251413</v>
      </c>
      <c r="O1493" s="18">
        <f t="shared" si="232"/>
        <v>269699</v>
      </c>
      <c r="P1493">
        <f t="shared" si="238"/>
        <v>235016.5</v>
      </c>
      <c r="Q1493">
        <f t="shared" si="239"/>
        <v>29951.748763636489</v>
      </c>
      <c r="R1493" s="105">
        <f t="shared" si="240"/>
        <v>0.12744530177088201</v>
      </c>
      <c r="S1493" s="107">
        <f>+MEDIANA!AI151</f>
        <v>235016.5</v>
      </c>
      <c r="T1493" t="b">
        <f t="shared" si="241"/>
        <v>1</v>
      </c>
      <c r="V1493">
        <f t="shared" si="242"/>
        <v>5</v>
      </c>
      <c r="W1493">
        <f t="shared" si="243"/>
        <v>4</v>
      </c>
    </row>
    <row r="1494" spans="1:23" x14ac:dyDescent="0.2">
      <c r="A1494">
        <v>145</v>
      </c>
      <c r="B1494">
        <v>655853</v>
      </c>
      <c r="C1494">
        <v>1500000</v>
      </c>
      <c r="D1494">
        <v>702431</v>
      </c>
      <c r="E1494">
        <v>807795</v>
      </c>
      <c r="F1494">
        <v>866550</v>
      </c>
      <c r="G1494">
        <f t="shared" si="233"/>
        <v>807795</v>
      </c>
      <c r="H1494">
        <f t="shared" si="234"/>
        <v>342070.53423482698</v>
      </c>
      <c r="I1494">
        <f t="shared" si="235"/>
        <v>1149865.5342348269</v>
      </c>
      <c r="J1494">
        <f t="shared" si="236"/>
        <v>465724.46576517302</v>
      </c>
      <c r="K1494" s="18">
        <f t="shared" si="237"/>
        <v>655853</v>
      </c>
      <c r="L1494" s="18" t="str">
        <f t="shared" si="229"/>
        <v/>
      </c>
      <c r="M1494" s="18">
        <f t="shared" si="230"/>
        <v>702431</v>
      </c>
      <c r="N1494" s="18">
        <f t="shared" si="231"/>
        <v>807795</v>
      </c>
      <c r="O1494" s="18">
        <f t="shared" si="232"/>
        <v>866550</v>
      </c>
      <c r="P1494">
        <f t="shared" si="238"/>
        <v>755113</v>
      </c>
      <c r="Q1494">
        <f t="shared" si="239"/>
        <v>96236.633677531208</v>
      </c>
      <c r="R1494" s="105">
        <f t="shared" si="240"/>
        <v>0.12744666517134681</v>
      </c>
      <c r="S1494" s="107">
        <f>+MEDIANA!AI152</f>
        <v>755113</v>
      </c>
      <c r="T1494" t="b">
        <f t="shared" si="241"/>
        <v>1</v>
      </c>
      <c r="V1494">
        <f t="shared" si="242"/>
        <v>5</v>
      </c>
      <c r="W1494">
        <f t="shared" si="243"/>
        <v>4</v>
      </c>
    </row>
    <row r="1495" spans="1:23" x14ac:dyDescent="0.2">
      <c r="A1495">
        <v>146</v>
      </c>
      <c r="B1495">
        <v>270188</v>
      </c>
      <c r="C1495">
        <v>190000</v>
      </c>
      <c r="D1495">
        <v>289377</v>
      </c>
      <c r="E1495">
        <v>332783</v>
      </c>
      <c r="F1495">
        <v>356988</v>
      </c>
      <c r="G1495">
        <f t="shared" si="233"/>
        <v>289377</v>
      </c>
      <c r="H1495">
        <f t="shared" si="234"/>
        <v>64590.898210970845</v>
      </c>
      <c r="I1495">
        <f t="shared" si="235"/>
        <v>353967.89821097086</v>
      </c>
      <c r="J1495">
        <f t="shared" si="236"/>
        <v>224786.10178902914</v>
      </c>
      <c r="K1495" s="18">
        <f t="shared" si="237"/>
        <v>270188</v>
      </c>
      <c r="L1495" s="18" t="str">
        <f t="shared" si="229"/>
        <v/>
      </c>
      <c r="M1495" s="18">
        <f t="shared" si="230"/>
        <v>289377</v>
      </c>
      <c r="N1495" s="18">
        <f t="shared" si="231"/>
        <v>332783</v>
      </c>
      <c r="O1495" s="18" t="str">
        <f t="shared" si="232"/>
        <v/>
      </c>
      <c r="P1495">
        <f t="shared" si="238"/>
        <v>289377</v>
      </c>
      <c r="Q1495">
        <f t="shared" si="239"/>
        <v>32068.760972842923</v>
      </c>
      <c r="R1495" s="105">
        <f t="shared" si="240"/>
        <v>0.11082000633375466</v>
      </c>
      <c r="S1495" s="107">
        <f>+MEDIANA!AI153</f>
        <v>289377</v>
      </c>
      <c r="T1495" t="b">
        <f t="shared" si="241"/>
        <v>1</v>
      </c>
      <c r="V1495">
        <f t="shared" si="242"/>
        <v>5</v>
      </c>
      <c r="W1495">
        <f t="shared" si="243"/>
        <v>3</v>
      </c>
    </row>
    <row r="1496" spans="1:23" x14ac:dyDescent="0.2">
      <c r="A1496">
        <v>147</v>
      </c>
      <c r="B1496">
        <v>634209</v>
      </c>
      <c r="C1496">
        <v>3500000</v>
      </c>
      <c r="D1496">
        <v>679249</v>
      </c>
      <c r="E1496">
        <v>781136</v>
      </c>
      <c r="F1496">
        <v>837952</v>
      </c>
      <c r="G1496">
        <f t="shared" si="233"/>
        <v>781136</v>
      </c>
      <c r="H1496">
        <f t="shared" si="234"/>
        <v>1240000.7717798809</v>
      </c>
      <c r="I1496">
        <f t="shared" si="235"/>
        <v>2021136.7717798809</v>
      </c>
      <c r="J1496">
        <f t="shared" si="236"/>
        <v>-458864.77177988086</v>
      </c>
      <c r="K1496" s="18">
        <f t="shared" si="237"/>
        <v>634209</v>
      </c>
      <c r="L1496" s="18" t="str">
        <f t="shared" si="229"/>
        <v/>
      </c>
      <c r="M1496" s="18">
        <f t="shared" si="230"/>
        <v>679249</v>
      </c>
      <c r="N1496" s="18">
        <f t="shared" si="231"/>
        <v>781136</v>
      </c>
      <c r="O1496" s="18">
        <f t="shared" si="232"/>
        <v>837952</v>
      </c>
      <c r="P1496">
        <f t="shared" si="238"/>
        <v>730192.5</v>
      </c>
      <c r="Q1496">
        <f t="shared" si="239"/>
        <v>93060.471295102878</v>
      </c>
      <c r="R1496" s="105">
        <f t="shared" si="240"/>
        <v>0.12744649019964308</v>
      </c>
      <c r="S1496" s="107">
        <f>+MEDIANA!AI154</f>
        <v>730192.5</v>
      </c>
      <c r="T1496" t="b">
        <f t="shared" si="241"/>
        <v>1</v>
      </c>
      <c r="V1496">
        <f t="shared" si="242"/>
        <v>5</v>
      </c>
      <c r="W1496">
        <f t="shared" si="243"/>
        <v>4</v>
      </c>
    </row>
    <row r="1497" spans="1:23" x14ac:dyDescent="0.2">
      <c r="A1497">
        <v>148</v>
      </c>
      <c r="B1497">
        <v>1501429</v>
      </c>
      <c r="C1497">
        <v>4500000</v>
      </c>
      <c r="D1497">
        <v>1606529</v>
      </c>
      <c r="E1497">
        <v>1847509</v>
      </c>
      <c r="F1497">
        <v>2181887</v>
      </c>
      <c r="G1497">
        <f t="shared" si="233"/>
        <v>1847509</v>
      </c>
      <c r="H1497">
        <f t="shared" si="234"/>
        <v>1242330.7964737895</v>
      </c>
      <c r="I1497">
        <f t="shared" si="235"/>
        <v>3089839.7964737895</v>
      </c>
      <c r="J1497">
        <f t="shared" si="236"/>
        <v>605178.20352621051</v>
      </c>
      <c r="K1497" s="18">
        <f t="shared" si="237"/>
        <v>1501429</v>
      </c>
      <c r="L1497" s="18" t="str">
        <f t="shared" si="229"/>
        <v/>
      </c>
      <c r="M1497" s="18">
        <f t="shared" si="230"/>
        <v>1606529</v>
      </c>
      <c r="N1497" s="18">
        <f t="shared" si="231"/>
        <v>1847509</v>
      </c>
      <c r="O1497" s="18">
        <f t="shared" si="232"/>
        <v>2181887</v>
      </c>
      <c r="P1497">
        <f t="shared" si="238"/>
        <v>1727019</v>
      </c>
      <c r="Q1497">
        <f t="shared" si="239"/>
        <v>302042.67104886577</v>
      </c>
      <c r="R1497" s="105">
        <f t="shared" si="240"/>
        <v>0.17489250034241996</v>
      </c>
      <c r="S1497" s="107">
        <f>+MEDIANA!AI155</f>
        <v>1727019</v>
      </c>
      <c r="T1497" t="b">
        <f t="shared" si="241"/>
        <v>1</v>
      </c>
      <c r="V1497">
        <f t="shared" si="242"/>
        <v>5</v>
      </c>
      <c r="W1497">
        <f t="shared" si="243"/>
        <v>4</v>
      </c>
    </row>
    <row r="1498" spans="1:23" x14ac:dyDescent="0.2">
      <c r="A1498">
        <v>149</v>
      </c>
      <c r="B1498">
        <v>193175</v>
      </c>
      <c r="C1498">
        <v>290000</v>
      </c>
      <c r="D1498">
        <v>206894</v>
      </c>
      <c r="E1498">
        <v>237928</v>
      </c>
      <c r="F1498">
        <v>255234</v>
      </c>
      <c r="G1498">
        <f t="shared" si="233"/>
        <v>237928</v>
      </c>
      <c r="H1498">
        <f t="shared" si="234"/>
        <v>38628.732598934657</v>
      </c>
      <c r="I1498">
        <f t="shared" si="235"/>
        <v>276556.73259893467</v>
      </c>
      <c r="J1498">
        <f t="shared" si="236"/>
        <v>199299.26740106533</v>
      </c>
      <c r="K1498" s="18" t="str">
        <f t="shared" si="237"/>
        <v/>
      </c>
      <c r="L1498" s="18" t="str">
        <f t="shared" si="229"/>
        <v/>
      </c>
      <c r="M1498" s="18">
        <f t="shared" si="230"/>
        <v>206894</v>
      </c>
      <c r="N1498" s="18">
        <f t="shared" si="231"/>
        <v>237928</v>
      </c>
      <c r="O1498" s="18">
        <f t="shared" si="232"/>
        <v>255234</v>
      </c>
      <c r="P1498">
        <f t="shared" si="238"/>
        <v>237928</v>
      </c>
      <c r="Q1498">
        <f t="shared" si="239"/>
        <v>24492.728145308763</v>
      </c>
      <c r="R1498" s="105">
        <f t="shared" si="240"/>
        <v>0.1029417645056856</v>
      </c>
      <c r="S1498" s="107">
        <f>+MEDIANA!AI156</f>
        <v>237928</v>
      </c>
      <c r="T1498" t="b">
        <f t="shared" si="241"/>
        <v>1</v>
      </c>
      <c r="V1498">
        <f t="shared" si="242"/>
        <v>5</v>
      </c>
      <c r="W1498">
        <f t="shared" si="243"/>
        <v>3</v>
      </c>
    </row>
    <row r="1499" spans="1:23" x14ac:dyDescent="0.2">
      <c r="A1499">
        <v>150</v>
      </c>
      <c r="B1499">
        <v>107704</v>
      </c>
      <c r="C1499">
        <v>150000</v>
      </c>
      <c r="D1499">
        <v>115352</v>
      </c>
      <c r="E1499">
        <v>132655</v>
      </c>
      <c r="F1499">
        <v>142304</v>
      </c>
      <c r="G1499">
        <f t="shared" si="233"/>
        <v>132655</v>
      </c>
      <c r="H1499">
        <f t="shared" si="234"/>
        <v>17813.793223230139</v>
      </c>
      <c r="I1499">
        <f t="shared" si="235"/>
        <v>150468.79322323014</v>
      </c>
      <c r="J1499">
        <f t="shared" si="236"/>
        <v>114841.20677676986</v>
      </c>
      <c r="K1499" s="18" t="str">
        <f t="shared" si="237"/>
        <v/>
      </c>
      <c r="L1499" s="18">
        <f t="shared" si="229"/>
        <v>150000</v>
      </c>
      <c r="M1499" s="18">
        <f t="shared" si="230"/>
        <v>115352</v>
      </c>
      <c r="N1499" s="18">
        <f t="shared" si="231"/>
        <v>132655</v>
      </c>
      <c r="O1499" s="18">
        <f t="shared" si="232"/>
        <v>142304</v>
      </c>
      <c r="P1499">
        <f t="shared" si="238"/>
        <v>137479.5</v>
      </c>
      <c r="Q1499">
        <f t="shared" si="239"/>
        <v>14942.85966328623</v>
      </c>
      <c r="R1499" s="105">
        <f t="shared" si="240"/>
        <v>0.10869154792740904</v>
      </c>
      <c r="S1499" s="107">
        <f>+MEDIANA!AI157</f>
        <v>137479.5</v>
      </c>
      <c r="T1499" t="b">
        <f t="shared" si="241"/>
        <v>1</v>
      </c>
      <c r="V1499">
        <f t="shared" si="242"/>
        <v>5</v>
      </c>
      <c r="W1499">
        <f t="shared" si="243"/>
        <v>4</v>
      </c>
    </row>
    <row r="1500" spans="1:23" x14ac:dyDescent="0.2">
      <c r="A1500">
        <v>151</v>
      </c>
      <c r="B1500">
        <v>308659</v>
      </c>
      <c r="C1500">
        <v>400000</v>
      </c>
      <c r="D1500">
        <v>330580</v>
      </c>
      <c r="E1500">
        <v>380167</v>
      </c>
      <c r="F1500">
        <v>407818</v>
      </c>
      <c r="G1500">
        <f t="shared" si="233"/>
        <v>380167</v>
      </c>
      <c r="H1500">
        <f t="shared" si="234"/>
        <v>43722.06096125859</v>
      </c>
      <c r="I1500">
        <f t="shared" si="235"/>
        <v>423889.0609612586</v>
      </c>
      <c r="J1500">
        <f t="shared" si="236"/>
        <v>336444.9390387414</v>
      </c>
      <c r="K1500" s="18" t="str">
        <f t="shared" si="237"/>
        <v/>
      </c>
      <c r="L1500" s="18">
        <f t="shared" si="229"/>
        <v>400000</v>
      </c>
      <c r="M1500" s="18" t="str">
        <f t="shared" si="230"/>
        <v/>
      </c>
      <c r="N1500" s="18">
        <f t="shared" si="231"/>
        <v>380167</v>
      </c>
      <c r="O1500" s="18">
        <f t="shared" si="232"/>
        <v>407818</v>
      </c>
      <c r="P1500">
        <f t="shared" si="238"/>
        <v>400000</v>
      </c>
      <c r="Q1500">
        <f t="shared" si="239"/>
        <v>14253.928195413362</v>
      </c>
      <c r="R1500" s="105">
        <f t="shared" si="240"/>
        <v>3.5634820488533406E-2</v>
      </c>
      <c r="S1500" s="107">
        <f>+MEDIANA!AI158</f>
        <v>400000</v>
      </c>
      <c r="T1500" t="b">
        <f t="shared" si="241"/>
        <v>1</v>
      </c>
      <c r="V1500">
        <f t="shared" si="242"/>
        <v>5</v>
      </c>
      <c r="W1500">
        <f t="shared" si="243"/>
        <v>3</v>
      </c>
    </row>
    <row r="1501" spans="1:23" x14ac:dyDescent="0.2">
      <c r="A1501">
        <v>152</v>
      </c>
      <c r="B1501">
        <v>307273</v>
      </c>
      <c r="C1501">
        <v>390000</v>
      </c>
      <c r="D1501">
        <v>329094</v>
      </c>
      <c r="E1501">
        <v>378458</v>
      </c>
      <c r="F1501">
        <v>405985</v>
      </c>
      <c r="G1501">
        <f t="shared" si="233"/>
        <v>378458</v>
      </c>
      <c r="H1501">
        <f t="shared" si="234"/>
        <v>42033.51083956704</v>
      </c>
      <c r="I1501">
        <f t="shared" si="235"/>
        <v>420491.51083956705</v>
      </c>
      <c r="J1501">
        <f t="shared" si="236"/>
        <v>336424.48916043295</v>
      </c>
      <c r="K1501" s="18" t="str">
        <f t="shared" si="237"/>
        <v/>
      </c>
      <c r="L1501" s="18">
        <f t="shared" si="229"/>
        <v>390000</v>
      </c>
      <c r="M1501" s="18" t="str">
        <f t="shared" si="230"/>
        <v/>
      </c>
      <c r="N1501" s="18">
        <f t="shared" si="231"/>
        <v>378458</v>
      </c>
      <c r="O1501" s="18">
        <f t="shared" si="232"/>
        <v>405985</v>
      </c>
      <c r="P1501">
        <f t="shared" si="238"/>
        <v>390000</v>
      </c>
      <c r="Q1501">
        <f t="shared" si="239"/>
        <v>13823.131085249825</v>
      </c>
      <c r="R1501" s="105">
        <f t="shared" si="240"/>
        <v>3.5443925859614936E-2</v>
      </c>
      <c r="S1501" s="107">
        <f>+MEDIANA!AI159</f>
        <v>390000</v>
      </c>
      <c r="T1501" t="b">
        <f t="shared" si="241"/>
        <v>1</v>
      </c>
      <c r="V1501">
        <f t="shared" si="242"/>
        <v>5</v>
      </c>
      <c r="W1501">
        <f t="shared" si="243"/>
        <v>3</v>
      </c>
    </row>
    <row r="1502" spans="1:23" x14ac:dyDescent="0.2">
      <c r="A1502">
        <v>153</v>
      </c>
      <c r="B1502">
        <v>381061</v>
      </c>
      <c r="C1502">
        <v>550000</v>
      </c>
      <c r="D1502">
        <v>408123</v>
      </c>
      <c r="E1502">
        <v>469342</v>
      </c>
      <c r="F1502">
        <v>503479</v>
      </c>
      <c r="G1502">
        <f t="shared" si="233"/>
        <v>469342</v>
      </c>
      <c r="H1502">
        <f t="shared" si="234"/>
        <v>68868.463845943304</v>
      </c>
      <c r="I1502">
        <f t="shared" si="235"/>
        <v>538210.46384594333</v>
      </c>
      <c r="J1502">
        <f t="shared" si="236"/>
        <v>400473.53615405667</v>
      </c>
      <c r="K1502" s="18" t="str">
        <f t="shared" si="237"/>
        <v/>
      </c>
      <c r="L1502" s="18" t="str">
        <f t="shared" si="229"/>
        <v/>
      </c>
      <c r="M1502" s="18">
        <f t="shared" si="230"/>
        <v>408123</v>
      </c>
      <c r="N1502" s="18">
        <f t="shared" si="231"/>
        <v>469342</v>
      </c>
      <c r="O1502" s="18">
        <f t="shared" si="232"/>
        <v>503479</v>
      </c>
      <c r="P1502">
        <f t="shared" si="238"/>
        <v>469342</v>
      </c>
      <c r="Q1502">
        <f t="shared" si="239"/>
        <v>48314.710434124856</v>
      </c>
      <c r="R1502" s="105">
        <f t="shared" si="240"/>
        <v>0.10294137416665215</v>
      </c>
      <c r="S1502" s="107">
        <f>+MEDIANA!AI160</f>
        <v>469342</v>
      </c>
      <c r="T1502" t="b">
        <f t="shared" si="241"/>
        <v>1</v>
      </c>
      <c r="V1502">
        <f t="shared" si="242"/>
        <v>5</v>
      </c>
      <c r="W1502">
        <f t="shared" si="243"/>
        <v>3</v>
      </c>
    </row>
    <row r="1503" spans="1:23" x14ac:dyDescent="0.2">
      <c r="A1503">
        <v>154</v>
      </c>
      <c r="B1503">
        <v>706162</v>
      </c>
      <c r="C1503">
        <v>1500000</v>
      </c>
      <c r="D1503">
        <v>756312</v>
      </c>
      <c r="E1503">
        <v>869759</v>
      </c>
      <c r="F1503">
        <v>933020</v>
      </c>
      <c r="G1503">
        <f t="shared" si="233"/>
        <v>869759</v>
      </c>
      <c r="H1503">
        <f t="shared" si="234"/>
        <v>318650.4429885514</v>
      </c>
      <c r="I1503">
        <f t="shared" si="235"/>
        <v>1188409.4429885515</v>
      </c>
      <c r="J1503">
        <f t="shared" si="236"/>
        <v>551108.55701144855</v>
      </c>
      <c r="K1503" s="18">
        <f t="shared" si="237"/>
        <v>706162</v>
      </c>
      <c r="L1503" s="18" t="str">
        <f t="shared" si="229"/>
        <v/>
      </c>
      <c r="M1503" s="18">
        <f t="shared" si="230"/>
        <v>756312</v>
      </c>
      <c r="N1503" s="18">
        <f t="shared" si="231"/>
        <v>869759</v>
      </c>
      <c r="O1503" s="18">
        <f t="shared" si="232"/>
        <v>933020</v>
      </c>
      <c r="P1503">
        <f t="shared" si="238"/>
        <v>813035.5</v>
      </c>
      <c r="Q1503">
        <f t="shared" si="239"/>
        <v>103618.46934266432</v>
      </c>
      <c r="R1503" s="105">
        <f t="shared" si="240"/>
        <v>0.12744642680751864</v>
      </c>
      <c r="S1503" s="107">
        <f>+MEDIANA!AI161</f>
        <v>813035.5</v>
      </c>
      <c r="T1503" t="b">
        <f t="shared" si="241"/>
        <v>1</v>
      </c>
      <c r="V1503">
        <f t="shared" si="242"/>
        <v>5</v>
      </c>
      <c r="W1503">
        <f t="shared" si="243"/>
        <v>4</v>
      </c>
    </row>
    <row r="1504" spans="1:23" x14ac:dyDescent="0.2">
      <c r="A1504">
        <v>155</v>
      </c>
      <c r="B1504">
        <v>1053207</v>
      </c>
      <c r="C1504">
        <v>3500000</v>
      </c>
      <c r="D1504">
        <v>1128004</v>
      </c>
      <c r="E1504">
        <v>1297204</v>
      </c>
      <c r="F1504">
        <v>1391556</v>
      </c>
      <c r="G1504">
        <f t="shared" si="233"/>
        <v>1297204</v>
      </c>
      <c r="H1504">
        <f t="shared" si="234"/>
        <v>1029504.9076435722</v>
      </c>
      <c r="I1504">
        <f t="shared" si="235"/>
        <v>2326708.9076435724</v>
      </c>
      <c r="J1504">
        <f t="shared" si="236"/>
        <v>267699.09235642781</v>
      </c>
      <c r="K1504" s="18">
        <f t="shared" si="237"/>
        <v>1053207</v>
      </c>
      <c r="L1504" s="18" t="str">
        <f t="shared" si="229"/>
        <v/>
      </c>
      <c r="M1504" s="18">
        <f t="shared" si="230"/>
        <v>1128004</v>
      </c>
      <c r="N1504" s="18">
        <f t="shared" si="231"/>
        <v>1297204</v>
      </c>
      <c r="O1504" s="18">
        <f t="shared" si="232"/>
        <v>1391556</v>
      </c>
      <c r="P1504">
        <f t="shared" si="238"/>
        <v>1212604</v>
      </c>
      <c r="Q1504">
        <f t="shared" si="239"/>
        <v>154542.27297274792</v>
      </c>
      <c r="R1504" s="105">
        <f t="shared" si="240"/>
        <v>0.12744661321647291</v>
      </c>
      <c r="S1504" s="107">
        <f>+MEDIANA!AI162</f>
        <v>1212604</v>
      </c>
      <c r="T1504" t="b">
        <f t="shared" si="241"/>
        <v>1</v>
      </c>
      <c r="V1504">
        <f t="shared" si="242"/>
        <v>5</v>
      </c>
      <c r="W1504">
        <f t="shared" si="243"/>
        <v>4</v>
      </c>
    </row>
    <row r="1505" spans="1:23" x14ac:dyDescent="0.2">
      <c r="A1505">
        <v>157</v>
      </c>
      <c r="B1505">
        <v>66021</v>
      </c>
      <c r="C1505">
        <v>150000</v>
      </c>
      <c r="D1505">
        <v>70710</v>
      </c>
      <c r="E1505">
        <v>81316</v>
      </c>
      <c r="F1505">
        <v>87231</v>
      </c>
      <c r="G1505">
        <f t="shared" si="233"/>
        <v>81316</v>
      </c>
      <c r="H1505">
        <f t="shared" si="234"/>
        <v>34002.221623005746</v>
      </c>
      <c r="I1505">
        <f t="shared" si="235"/>
        <v>115318.22162300575</v>
      </c>
      <c r="J1505">
        <f t="shared" si="236"/>
        <v>47313.778376994254</v>
      </c>
      <c r="K1505" s="18">
        <f t="shared" si="237"/>
        <v>66021</v>
      </c>
      <c r="L1505" s="18" t="str">
        <f t="shared" si="229"/>
        <v/>
      </c>
      <c r="M1505" s="18">
        <f t="shared" si="230"/>
        <v>70710</v>
      </c>
      <c r="N1505" s="18">
        <f t="shared" si="231"/>
        <v>81316</v>
      </c>
      <c r="O1505" s="18">
        <f t="shared" si="232"/>
        <v>87231</v>
      </c>
      <c r="P1505">
        <f t="shared" si="238"/>
        <v>76013</v>
      </c>
      <c r="Q1505">
        <f t="shared" si="239"/>
        <v>9687.645689227078</v>
      </c>
      <c r="R1505" s="105">
        <f t="shared" si="240"/>
        <v>0.12744722204395403</v>
      </c>
      <c r="S1505" s="107">
        <f>+MEDIANA!AI163</f>
        <v>76013</v>
      </c>
      <c r="T1505" t="b">
        <f t="shared" si="241"/>
        <v>1</v>
      </c>
      <c r="V1505">
        <f t="shared" si="242"/>
        <v>5</v>
      </c>
      <c r="W1505">
        <f t="shared" si="243"/>
        <v>4</v>
      </c>
    </row>
    <row r="1506" spans="1:23" x14ac:dyDescent="0.2">
      <c r="A1506">
        <v>158</v>
      </c>
      <c r="B1506">
        <v>66215</v>
      </c>
      <c r="C1506">
        <v>150000</v>
      </c>
      <c r="D1506">
        <v>70918</v>
      </c>
      <c r="E1506">
        <v>81555</v>
      </c>
      <c r="F1506">
        <v>87487</v>
      </c>
      <c r="G1506">
        <f t="shared" si="233"/>
        <v>81555</v>
      </c>
      <c r="H1506">
        <f t="shared" si="234"/>
        <v>33911.119186780023</v>
      </c>
      <c r="I1506">
        <f t="shared" si="235"/>
        <v>115466.11918678002</v>
      </c>
      <c r="J1506">
        <f t="shared" si="236"/>
        <v>47643.880813219977</v>
      </c>
      <c r="K1506" s="18">
        <f t="shared" si="237"/>
        <v>66215</v>
      </c>
      <c r="L1506" s="18" t="str">
        <f t="shared" si="229"/>
        <v/>
      </c>
      <c r="M1506" s="18">
        <f t="shared" si="230"/>
        <v>70918</v>
      </c>
      <c r="N1506" s="18">
        <f t="shared" si="231"/>
        <v>81555</v>
      </c>
      <c r="O1506" s="18">
        <f t="shared" si="232"/>
        <v>87487</v>
      </c>
      <c r="P1506">
        <f t="shared" si="238"/>
        <v>76236.5</v>
      </c>
      <c r="Q1506">
        <f t="shared" si="239"/>
        <v>9715.9574369521961</v>
      </c>
      <c r="R1506" s="105">
        <f t="shared" si="240"/>
        <v>0.12744495664087668</v>
      </c>
      <c r="S1506" s="107">
        <f>+MEDIANA!AI164</f>
        <v>76236.5</v>
      </c>
      <c r="T1506" t="b">
        <f t="shared" si="241"/>
        <v>1</v>
      </c>
      <c r="V1506">
        <f t="shared" si="242"/>
        <v>5</v>
      </c>
      <c r="W1506">
        <f t="shared" si="243"/>
        <v>4</v>
      </c>
    </row>
    <row r="1507" spans="1:23" x14ac:dyDescent="0.2">
      <c r="A1507">
        <v>159</v>
      </c>
      <c r="B1507">
        <v>64757</v>
      </c>
      <c r="C1507">
        <v>200000</v>
      </c>
      <c r="D1507">
        <v>69356</v>
      </c>
      <c r="E1507">
        <v>79759</v>
      </c>
      <c r="F1507">
        <v>85560</v>
      </c>
      <c r="G1507">
        <f t="shared" si="233"/>
        <v>79759</v>
      </c>
      <c r="H1507">
        <f t="shared" si="234"/>
        <v>56566.93146441655</v>
      </c>
      <c r="I1507">
        <f t="shared" si="235"/>
        <v>136325.93146441656</v>
      </c>
      <c r="J1507">
        <f t="shared" si="236"/>
        <v>23192.06853558345</v>
      </c>
      <c r="K1507" s="18">
        <f t="shared" si="237"/>
        <v>64757</v>
      </c>
      <c r="L1507" s="18" t="str">
        <f t="shared" si="229"/>
        <v/>
      </c>
      <c r="M1507" s="18">
        <f t="shared" si="230"/>
        <v>69356</v>
      </c>
      <c r="N1507" s="18">
        <f t="shared" si="231"/>
        <v>79759</v>
      </c>
      <c r="O1507" s="18">
        <f t="shared" si="232"/>
        <v>85560</v>
      </c>
      <c r="P1507">
        <f t="shared" si="238"/>
        <v>74557.5</v>
      </c>
      <c r="Q1507">
        <f t="shared" si="239"/>
        <v>9501.8385940125645</v>
      </c>
      <c r="R1507" s="105">
        <f t="shared" si="240"/>
        <v>0.12744309551705146</v>
      </c>
      <c r="S1507" s="107">
        <f>+MEDIANA!AI165</f>
        <v>74557.5</v>
      </c>
      <c r="T1507" t="b">
        <f t="shared" si="241"/>
        <v>1</v>
      </c>
      <c r="V1507">
        <f t="shared" si="242"/>
        <v>5</v>
      </c>
      <c r="W1507">
        <f t="shared" si="243"/>
        <v>4</v>
      </c>
    </row>
    <row r="1508" spans="1:23" x14ac:dyDescent="0.2">
      <c r="A1508">
        <v>160</v>
      </c>
      <c r="B1508">
        <v>72691</v>
      </c>
      <c r="C1508">
        <v>200000</v>
      </c>
      <c r="D1508">
        <v>77854</v>
      </c>
      <c r="E1508">
        <v>89532</v>
      </c>
      <c r="F1508">
        <v>96044</v>
      </c>
      <c r="G1508">
        <f t="shared" si="233"/>
        <v>89532</v>
      </c>
      <c r="H1508">
        <f t="shared" si="234"/>
        <v>52679.47994428192</v>
      </c>
      <c r="I1508">
        <f t="shared" si="235"/>
        <v>142211.47994428192</v>
      </c>
      <c r="J1508">
        <f t="shared" si="236"/>
        <v>36852.52005571808</v>
      </c>
      <c r="K1508" s="18">
        <f t="shared" si="237"/>
        <v>72691</v>
      </c>
      <c r="L1508" s="18" t="str">
        <f t="shared" si="229"/>
        <v/>
      </c>
      <c r="M1508" s="18">
        <f t="shared" si="230"/>
        <v>77854</v>
      </c>
      <c r="N1508" s="18">
        <f t="shared" si="231"/>
        <v>89532</v>
      </c>
      <c r="O1508" s="18">
        <f t="shared" si="232"/>
        <v>96044</v>
      </c>
      <c r="P1508">
        <f t="shared" si="238"/>
        <v>83693</v>
      </c>
      <c r="Q1508">
        <f t="shared" si="239"/>
        <v>10666.522344075724</v>
      </c>
      <c r="R1508" s="105">
        <f t="shared" si="240"/>
        <v>0.12744820169041285</v>
      </c>
      <c r="S1508" s="107">
        <f>+MEDIANA!AI166</f>
        <v>83693</v>
      </c>
      <c r="T1508" t="b">
        <f t="shared" si="241"/>
        <v>1</v>
      </c>
      <c r="V1508">
        <f t="shared" si="242"/>
        <v>5</v>
      </c>
      <c r="W1508">
        <f t="shared" si="243"/>
        <v>4</v>
      </c>
    </row>
    <row r="1509" spans="1:23" x14ac:dyDescent="0.2">
      <c r="A1509">
        <v>161</v>
      </c>
      <c r="B1509">
        <v>112226</v>
      </c>
      <c r="C1509">
        <v>250000</v>
      </c>
      <c r="D1509">
        <v>120197</v>
      </c>
      <c r="E1509">
        <v>138227</v>
      </c>
      <c r="F1509">
        <v>148280</v>
      </c>
      <c r="G1509">
        <f t="shared" si="233"/>
        <v>138227</v>
      </c>
      <c r="H1509">
        <f t="shared" si="234"/>
        <v>55643.927867288447</v>
      </c>
      <c r="I1509">
        <f t="shared" si="235"/>
        <v>193870.92786728844</v>
      </c>
      <c r="J1509">
        <f t="shared" si="236"/>
        <v>82583.072132711561</v>
      </c>
      <c r="K1509" s="18">
        <f t="shared" si="237"/>
        <v>112226</v>
      </c>
      <c r="L1509" s="18" t="str">
        <f t="shared" si="229"/>
        <v/>
      </c>
      <c r="M1509" s="18">
        <f t="shared" si="230"/>
        <v>120197</v>
      </c>
      <c r="N1509" s="18">
        <f t="shared" si="231"/>
        <v>138227</v>
      </c>
      <c r="O1509" s="18">
        <f t="shared" si="232"/>
        <v>148280</v>
      </c>
      <c r="P1509">
        <f t="shared" si="238"/>
        <v>129212</v>
      </c>
      <c r="Q1509">
        <f t="shared" si="239"/>
        <v>16467.843301416247</v>
      </c>
      <c r="R1509" s="105">
        <f t="shared" si="240"/>
        <v>0.12744825017348427</v>
      </c>
      <c r="S1509" s="107">
        <f>+MEDIANA!AI167</f>
        <v>129212</v>
      </c>
      <c r="T1509" t="b">
        <f t="shared" si="241"/>
        <v>1</v>
      </c>
      <c r="V1509">
        <f t="shared" si="242"/>
        <v>5</v>
      </c>
      <c r="W1509">
        <f t="shared" si="243"/>
        <v>4</v>
      </c>
    </row>
    <row r="1510" spans="1:23" x14ac:dyDescent="0.2">
      <c r="A1510">
        <v>162</v>
      </c>
      <c r="B1510">
        <v>128192</v>
      </c>
      <c r="C1510">
        <v>250000</v>
      </c>
      <c r="D1510">
        <v>137296</v>
      </c>
      <c r="E1510">
        <v>157891</v>
      </c>
      <c r="F1510">
        <v>169375</v>
      </c>
      <c r="G1510">
        <f t="shared" si="233"/>
        <v>157891</v>
      </c>
      <c r="H1510">
        <f t="shared" si="234"/>
        <v>48357.983009013071</v>
      </c>
      <c r="I1510">
        <f t="shared" si="235"/>
        <v>206248.98300901306</v>
      </c>
      <c r="J1510">
        <f t="shared" si="236"/>
        <v>109533.01699098693</v>
      </c>
      <c r="K1510" s="18">
        <f t="shared" si="237"/>
        <v>128192</v>
      </c>
      <c r="L1510" s="18" t="str">
        <f t="shared" si="229"/>
        <v/>
      </c>
      <c r="M1510" s="18">
        <f t="shared" si="230"/>
        <v>137296</v>
      </c>
      <c r="N1510" s="18">
        <f t="shared" si="231"/>
        <v>157891</v>
      </c>
      <c r="O1510" s="18">
        <f t="shared" si="232"/>
        <v>169375</v>
      </c>
      <c r="P1510">
        <f t="shared" si="238"/>
        <v>147593.5</v>
      </c>
      <c r="Q1510">
        <f t="shared" si="239"/>
        <v>18810.572000872275</v>
      </c>
      <c r="R1510" s="105">
        <f t="shared" si="240"/>
        <v>0.12744851230489335</v>
      </c>
      <c r="S1510" s="107">
        <f>+MEDIANA!AI168</f>
        <v>147593.5</v>
      </c>
      <c r="T1510" t="b">
        <f t="shared" si="241"/>
        <v>1</v>
      </c>
      <c r="V1510">
        <f t="shared" si="242"/>
        <v>5</v>
      </c>
      <c r="W1510">
        <f t="shared" si="243"/>
        <v>4</v>
      </c>
    </row>
    <row r="1511" spans="1:23" x14ac:dyDescent="0.2">
      <c r="A1511">
        <v>163</v>
      </c>
      <c r="B1511">
        <v>971513</v>
      </c>
      <c r="C1511">
        <v>450000</v>
      </c>
      <c r="D1511">
        <v>1039518</v>
      </c>
      <c r="E1511">
        <v>1195446</v>
      </c>
      <c r="F1511">
        <v>1282397</v>
      </c>
      <c r="G1511">
        <f t="shared" si="233"/>
        <v>1039518</v>
      </c>
      <c r="H1511">
        <f t="shared" si="234"/>
        <v>324835.7694446533</v>
      </c>
      <c r="I1511">
        <f t="shared" si="235"/>
        <v>1364353.7694446533</v>
      </c>
      <c r="J1511">
        <f t="shared" si="236"/>
        <v>714682.2305553467</v>
      </c>
      <c r="K1511" s="18">
        <f t="shared" si="237"/>
        <v>971513</v>
      </c>
      <c r="L1511" s="18" t="str">
        <f t="shared" si="229"/>
        <v/>
      </c>
      <c r="M1511" s="18">
        <f t="shared" si="230"/>
        <v>1039518</v>
      </c>
      <c r="N1511" s="18">
        <f t="shared" si="231"/>
        <v>1195446</v>
      </c>
      <c r="O1511" s="18">
        <f t="shared" si="232"/>
        <v>1282397</v>
      </c>
      <c r="P1511">
        <f t="shared" si="238"/>
        <v>1117482</v>
      </c>
      <c r="Q1511">
        <f t="shared" si="239"/>
        <v>142092.62125928051</v>
      </c>
      <c r="R1511" s="105">
        <f t="shared" si="240"/>
        <v>0.12715428191172701</v>
      </c>
      <c r="S1511" s="107">
        <f>+MEDIANA!AI169</f>
        <v>1117482</v>
      </c>
      <c r="T1511" t="b">
        <f t="shared" si="241"/>
        <v>1</v>
      </c>
      <c r="V1511">
        <f t="shared" si="242"/>
        <v>5</v>
      </c>
      <c r="W1511">
        <f t="shared" si="243"/>
        <v>4</v>
      </c>
    </row>
    <row r="1512" spans="1:23" x14ac:dyDescent="0.2">
      <c r="A1512">
        <v>164</v>
      </c>
      <c r="B1512">
        <v>9750</v>
      </c>
      <c r="C1512">
        <v>80000</v>
      </c>
      <c r="D1512">
        <v>10442</v>
      </c>
      <c r="E1512">
        <v>12008</v>
      </c>
      <c r="F1512">
        <v>12882</v>
      </c>
      <c r="G1512">
        <f t="shared" si="233"/>
        <v>12008</v>
      </c>
      <c r="H1512">
        <f t="shared" si="234"/>
        <v>30761.723404256791</v>
      </c>
      <c r="I1512">
        <f t="shared" si="235"/>
        <v>42769.723404256787</v>
      </c>
      <c r="J1512">
        <f t="shared" si="236"/>
        <v>-18753.723404256791</v>
      </c>
      <c r="K1512" s="18">
        <f t="shared" si="237"/>
        <v>9750</v>
      </c>
      <c r="L1512" s="18" t="str">
        <f t="shared" si="229"/>
        <v/>
      </c>
      <c r="M1512" s="18">
        <f t="shared" si="230"/>
        <v>10442</v>
      </c>
      <c r="N1512" s="18">
        <f t="shared" si="231"/>
        <v>12008</v>
      </c>
      <c r="O1512" s="18">
        <f t="shared" si="232"/>
        <v>12882</v>
      </c>
      <c r="P1512">
        <f t="shared" si="238"/>
        <v>11225</v>
      </c>
      <c r="Q1512">
        <f t="shared" si="239"/>
        <v>1430.5210006614141</v>
      </c>
      <c r="R1512" s="105">
        <f t="shared" si="240"/>
        <v>0.12744062366694112</v>
      </c>
      <c r="S1512" s="107">
        <f>+MEDIANA!AI170</f>
        <v>11225</v>
      </c>
      <c r="T1512" t="b">
        <f t="shared" si="241"/>
        <v>1</v>
      </c>
      <c r="V1512">
        <f t="shared" si="242"/>
        <v>5</v>
      </c>
      <c r="W1512">
        <f t="shared" si="243"/>
        <v>4</v>
      </c>
    </row>
    <row r="1513" spans="1:23" x14ac:dyDescent="0.2">
      <c r="A1513">
        <v>165</v>
      </c>
      <c r="B1513">
        <v>24110</v>
      </c>
      <c r="C1513">
        <v>120000</v>
      </c>
      <c r="D1513">
        <v>25823</v>
      </c>
      <c r="E1513">
        <v>29696</v>
      </c>
      <c r="F1513">
        <v>31856</v>
      </c>
      <c r="G1513">
        <f t="shared" si="233"/>
        <v>29696</v>
      </c>
      <c r="H1513">
        <f t="shared" si="234"/>
        <v>41314.995873169348</v>
      </c>
      <c r="I1513">
        <f t="shared" si="235"/>
        <v>71010.995873169348</v>
      </c>
      <c r="J1513">
        <f t="shared" si="236"/>
        <v>-11618.995873169348</v>
      </c>
      <c r="K1513" s="18">
        <f t="shared" si="237"/>
        <v>24110</v>
      </c>
      <c r="L1513" s="18" t="str">
        <f t="shared" si="229"/>
        <v/>
      </c>
      <c r="M1513" s="18">
        <f t="shared" si="230"/>
        <v>25823</v>
      </c>
      <c r="N1513" s="18">
        <f t="shared" si="231"/>
        <v>29696</v>
      </c>
      <c r="O1513" s="18">
        <f t="shared" si="232"/>
        <v>31856</v>
      </c>
      <c r="P1513">
        <f t="shared" si="238"/>
        <v>27759.5</v>
      </c>
      <c r="Q1513">
        <f t="shared" si="239"/>
        <v>3537.9030865754366</v>
      </c>
      <c r="R1513" s="105">
        <f t="shared" si="240"/>
        <v>0.12744837214558752</v>
      </c>
      <c r="S1513" s="107">
        <f>+MEDIANA!AI171</f>
        <v>27759.5</v>
      </c>
      <c r="T1513" t="b">
        <f t="shared" si="241"/>
        <v>1</v>
      </c>
      <c r="V1513">
        <f t="shared" si="242"/>
        <v>5</v>
      </c>
      <c r="W1513">
        <f t="shared" si="243"/>
        <v>4</v>
      </c>
    </row>
    <row r="1514" spans="1:23" x14ac:dyDescent="0.2">
      <c r="A1514">
        <v>166</v>
      </c>
      <c r="B1514">
        <v>46771</v>
      </c>
      <c r="C1514">
        <v>150000</v>
      </c>
      <c r="D1514">
        <v>50093</v>
      </c>
      <c r="E1514">
        <v>57607</v>
      </c>
      <c r="F1514">
        <v>61797</v>
      </c>
      <c r="G1514">
        <f t="shared" si="233"/>
        <v>57607</v>
      </c>
      <c r="H1514">
        <f t="shared" si="234"/>
        <v>43312.29959030114</v>
      </c>
      <c r="I1514">
        <f t="shared" si="235"/>
        <v>100919.29959030115</v>
      </c>
      <c r="J1514">
        <f t="shared" si="236"/>
        <v>14294.70040969886</v>
      </c>
      <c r="K1514" s="18">
        <f t="shared" si="237"/>
        <v>46771</v>
      </c>
      <c r="L1514" s="18" t="str">
        <f t="shared" si="229"/>
        <v/>
      </c>
      <c r="M1514" s="18">
        <f t="shared" si="230"/>
        <v>50093</v>
      </c>
      <c r="N1514" s="18">
        <f t="shared" si="231"/>
        <v>57607</v>
      </c>
      <c r="O1514" s="18">
        <f t="shared" si="232"/>
        <v>61797</v>
      </c>
      <c r="P1514">
        <f t="shared" si="238"/>
        <v>53850</v>
      </c>
      <c r="Q1514">
        <f t="shared" si="239"/>
        <v>6863.1574852007197</v>
      </c>
      <c r="R1514" s="105">
        <f t="shared" si="240"/>
        <v>0.12744953547262247</v>
      </c>
      <c r="S1514" s="107">
        <f>+MEDIANA!AI172</f>
        <v>53850</v>
      </c>
      <c r="T1514" t="b">
        <f t="shared" si="241"/>
        <v>1</v>
      </c>
      <c r="V1514">
        <f t="shared" si="242"/>
        <v>5</v>
      </c>
      <c r="W1514">
        <f t="shared" si="243"/>
        <v>4</v>
      </c>
    </row>
    <row r="1515" spans="1:23" x14ac:dyDescent="0.2">
      <c r="A1515">
        <v>167</v>
      </c>
      <c r="B1515">
        <v>27020</v>
      </c>
      <c r="C1515">
        <v>100000</v>
      </c>
      <c r="D1515">
        <v>28939</v>
      </c>
      <c r="E1515">
        <v>33279</v>
      </c>
      <c r="F1515">
        <v>35700</v>
      </c>
      <c r="G1515">
        <f t="shared" si="233"/>
        <v>33279</v>
      </c>
      <c r="H1515">
        <f t="shared" si="234"/>
        <v>30943.92991040408</v>
      </c>
      <c r="I1515">
        <f t="shared" si="235"/>
        <v>64222.929910404084</v>
      </c>
      <c r="J1515">
        <f t="shared" si="236"/>
        <v>2335.0700895959199</v>
      </c>
      <c r="K1515" s="18">
        <f t="shared" si="237"/>
        <v>27020</v>
      </c>
      <c r="L1515" s="18" t="str">
        <f t="shared" si="229"/>
        <v/>
      </c>
      <c r="M1515" s="18">
        <f t="shared" si="230"/>
        <v>28939</v>
      </c>
      <c r="N1515" s="18">
        <f t="shared" si="231"/>
        <v>33279</v>
      </c>
      <c r="O1515" s="18">
        <f t="shared" si="232"/>
        <v>35700</v>
      </c>
      <c r="P1515">
        <f t="shared" si="238"/>
        <v>31109</v>
      </c>
      <c r="Q1515">
        <f t="shared" si="239"/>
        <v>3964.5092592484466</v>
      </c>
      <c r="R1515" s="105">
        <f t="shared" si="240"/>
        <v>0.12743930242850771</v>
      </c>
      <c r="S1515" s="107">
        <f>+MEDIANA!AI173</f>
        <v>31109</v>
      </c>
      <c r="T1515" t="b">
        <f t="shared" si="241"/>
        <v>1</v>
      </c>
      <c r="V1515">
        <f t="shared" si="242"/>
        <v>5</v>
      </c>
      <c r="W1515">
        <f t="shared" si="243"/>
        <v>4</v>
      </c>
    </row>
    <row r="1516" spans="1:23" x14ac:dyDescent="0.2">
      <c r="A1516">
        <v>168</v>
      </c>
      <c r="B1516">
        <v>23105</v>
      </c>
      <c r="C1516">
        <v>90000</v>
      </c>
      <c r="D1516">
        <v>24746</v>
      </c>
      <c r="E1516">
        <v>28458</v>
      </c>
      <c r="F1516">
        <v>30527</v>
      </c>
      <c r="G1516">
        <f t="shared" si="233"/>
        <v>28458</v>
      </c>
      <c r="H1516">
        <f t="shared" si="234"/>
        <v>28456.452936021386</v>
      </c>
      <c r="I1516">
        <f t="shared" si="235"/>
        <v>56914.452936021386</v>
      </c>
      <c r="J1516">
        <f t="shared" si="236"/>
        <v>1.5470639786144602</v>
      </c>
      <c r="K1516" s="18">
        <f t="shared" si="237"/>
        <v>23105</v>
      </c>
      <c r="L1516" s="18" t="str">
        <f t="shared" si="229"/>
        <v/>
      </c>
      <c r="M1516" s="18">
        <f t="shared" si="230"/>
        <v>24746</v>
      </c>
      <c r="N1516" s="18">
        <f t="shared" si="231"/>
        <v>28458</v>
      </c>
      <c r="O1516" s="18">
        <f t="shared" si="232"/>
        <v>30527</v>
      </c>
      <c r="P1516">
        <f t="shared" si="238"/>
        <v>26602</v>
      </c>
      <c r="Q1516">
        <f t="shared" si="239"/>
        <v>3390.0988186187142</v>
      </c>
      <c r="R1516" s="105">
        <f t="shared" si="240"/>
        <v>0.12743774222309279</v>
      </c>
      <c r="S1516" s="107">
        <f>+MEDIANA!AI174</f>
        <v>26602</v>
      </c>
      <c r="T1516" t="b">
        <f t="shared" si="241"/>
        <v>1</v>
      </c>
      <c r="V1516">
        <f t="shared" si="242"/>
        <v>5</v>
      </c>
      <c r="W1516">
        <f t="shared" si="243"/>
        <v>4</v>
      </c>
    </row>
    <row r="1517" spans="1:23" x14ac:dyDescent="0.2">
      <c r="A1517">
        <v>169</v>
      </c>
      <c r="B1517">
        <v>107071</v>
      </c>
      <c r="C1517">
        <v>200000</v>
      </c>
      <c r="D1517">
        <v>114675</v>
      </c>
      <c r="E1517">
        <v>131877</v>
      </c>
      <c r="F1517">
        <v>141469</v>
      </c>
      <c r="G1517">
        <f t="shared" si="233"/>
        <v>131877</v>
      </c>
      <c r="H1517">
        <f t="shared" si="234"/>
        <v>36704.897708616481</v>
      </c>
      <c r="I1517">
        <f t="shared" si="235"/>
        <v>168581.89770861648</v>
      </c>
      <c r="J1517">
        <f t="shared" si="236"/>
        <v>95172.102291383519</v>
      </c>
      <c r="K1517" s="18">
        <f t="shared" si="237"/>
        <v>107071</v>
      </c>
      <c r="L1517" s="18" t="str">
        <f t="shared" si="229"/>
        <v/>
      </c>
      <c r="M1517" s="18">
        <f t="shared" si="230"/>
        <v>114675</v>
      </c>
      <c r="N1517" s="18">
        <f t="shared" si="231"/>
        <v>131877</v>
      </c>
      <c r="O1517" s="18">
        <f t="shared" si="232"/>
        <v>141469</v>
      </c>
      <c r="P1517">
        <f t="shared" si="238"/>
        <v>123276</v>
      </c>
      <c r="Q1517">
        <f t="shared" si="239"/>
        <v>15711.499397999331</v>
      </c>
      <c r="R1517" s="105">
        <f t="shared" si="240"/>
        <v>0.12744978258541265</v>
      </c>
      <c r="S1517" s="107">
        <f>+MEDIANA!AI175</f>
        <v>123276</v>
      </c>
      <c r="T1517" t="b">
        <f t="shared" si="241"/>
        <v>1</v>
      </c>
      <c r="V1517">
        <f t="shared" si="242"/>
        <v>5</v>
      </c>
      <c r="W1517">
        <f t="shared" si="243"/>
        <v>4</v>
      </c>
    </row>
    <row r="1518" spans="1:23" x14ac:dyDescent="0.2">
      <c r="A1518">
        <v>170</v>
      </c>
      <c r="B1518">
        <v>88786</v>
      </c>
      <c r="C1518">
        <v>150000</v>
      </c>
      <c r="D1518">
        <v>95091</v>
      </c>
      <c r="E1518">
        <v>109354</v>
      </c>
      <c r="F1518">
        <v>117308</v>
      </c>
      <c r="G1518">
        <f t="shared" si="233"/>
        <v>109354</v>
      </c>
      <c r="H1518">
        <f t="shared" si="234"/>
        <v>23999.594542408435</v>
      </c>
      <c r="I1518">
        <f t="shared" si="235"/>
        <v>133353.59454240842</v>
      </c>
      <c r="J1518">
        <f t="shared" si="236"/>
        <v>85354.405457591565</v>
      </c>
      <c r="K1518" s="18">
        <f t="shared" si="237"/>
        <v>88786</v>
      </c>
      <c r="L1518" s="18" t="str">
        <f t="shared" si="229"/>
        <v/>
      </c>
      <c r="M1518" s="18">
        <f t="shared" si="230"/>
        <v>95091</v>
      </c>
      <c r="N1518" s="18">
        <f t="shared" si="231"/>
        <v>109354</v>
      </c>
      <c r="O1518" s="18">
        <f t="shared" si="232"/>
        <v>117308</v>
      </c>
      <c r="P1518">
        <f t="shared" si="238"/>
        <v>102222.5</v>
      </c>
      <c r="Q1518">
        <f t="shared" si="239"/>
        <v>13027.517373493181</v>
      </c>
      <c r="R1518" s="105">
        <f t="shared" si="240"/>
        <v>0.12744275842885061</v>
      </c>
      <c r="S1518" s="107">
        <f>+MEDIANA!AI176</f>
        <v>102222.5</v>
      </c>
      <c r="T1518" t="b">
        <f t="shared" si="241"/>
        <v>1</v>
      </c>
      <c r="V1518">
        <f t="shared" si="242"/>
        <v>5</v>
      </c>
      <c r="W1518">
        <f t="shared" si="243"/>
        <v>4</v>
      </c>
    </row>
    <row r="1519" spans="1:23" x14ac:dyDescent="0.2">
      <c r="A1519">
        <v>171</v>
      </c>
      <c r="B1519">
        <v>126260</v>
      </c>
      <c r="C1519">
        <v>400000</v>
      </c>
      <c r="D1519">
        <v>135227</v>
      </c>
      <c r="E1519">
        <v>155511</v>
      </c>
      <c r="F1519">
        <v>166822</v>
      </c>
      <c r="G1519">
        <f t="shared" si="233"/>
        <v>155511</v>
      </c>
      <c r="H1519">
        <f t="shared" si="234"/>
        <v>114739.72879303838</v>
      </c>
      <c r="I1519">
        <f t="shared" si="235"/>
        <v>270250.7287930384</v>
      </c>
      <c r="J1519">
        <f t="shared" si="236"/>
        <v>40771.271206961625</v>
      </c>
      <c r="K1519" s="18">
        <f t="shared" si="237"/>
        <v>126260</v>
      </c>
      <c r="L1519" s="18" t="str">
        <f t="shared" si="229"/>
        <v/>
      </c>
      <c r="M1519" s="18">
        <f t="shared" si="230"/>
        <v>135227</v>
      </c>
      <c r="N1519" s="18">
        <f t="shared" si="231"/>
        <v>155511</v>
      </c>
      <c r="O1519" s="18">
        <f t="shared" si="232"/>
        <v>166822</v>
      </c>
      <c r="P1519">
        <f t="shared" si="238"/>
        <v>145369</v>
      </c>
      <c r="Q1519">
        <f t="shared" si="239"/>
        <v>18526.843893838657</v>
      </c>
      <c r="R1519" s="105">
        <f t="shared" si="240"/>
        <v>0.12744700654086261</v>
      </c>
      <c r="S1519" s="107">
        <f>+MEDIANA!AI177</f>
        <v>145369</v>
      </c>
      <c r="T1519" t="b">
        <f t="shared" si="241"/>
        <v>1</v>
      </c>
      <c r="V1519">
        <f t="shared" si="242"/>
        <v>5</v>
      </c>
      <c r="W1519">
        <f t="shared" si="243"/>
        <v>4</v>
      </c>
    </row>
    <row r="1520" spans="1:23" x14ac:dyDescent="0.2">
      <c r="A1520">
        <v>172</v>
      </c>
      <c r="B1520">
        <v>71487</v>
      </c>
      <c r="C1520">
        <v>380000</v>
      </c>
      <c r="D1520">
        <v>76563</v>
      </c>
      <c r="E1520">
        <v>88048</v>
      </c>
      <c r="F1520">
        <v>94452</v>
      </c>
      <c r="G1520">
        <f t="shared" si="233"/>
        <v>88048</v>
      </c>
      <c r="H1520">
        <f t="shared" si="234"/>
        <v>133294.46185607262</v>
      </c>
      <c r="I1520">
        <f t="shared" si="235"/>
        <v>221342.46185607262</v>
      </c>
      <c r="J1520">
        <f t="shared" si="236"/>
        <v>-45246.461856072623</v>
      </c>
      <c r="K1520" s="18">
        <f t="shared" si="237"/>
        <v>71487</v>
      </c>
      <c r="L1520" s="18" t="str">
        <f t="shared" si="229"/>
        <v/>
      </c>
      <c r="M1520" s="18">
        <f t="shared" si="230"/>
        <v>76563</v>
      </c>
      <c r="N1520" s="18">
        <f t="shared" si="231"/>
        <v>88048</v>
      </c>
      <c r="O1520" s="18">
        <f t="shared" si="232"/>
        <v>94452</v>
      </c>
      <c r="P1520">
        <f t="shared" si="238"/>
        <v>82305.5</v>
      </c>
      <c r="Q1520">
        <f t="shared" si="239"/>
        <v>10489.504611753599</v>
      </c>
      <c r="R1520" s="105">
        <f t="shared" si="240"/>
        <v>0.12744597398416385</v>
      </c>
      <c r="S1520" s="107">
        <f>+MEDIANA!AI178</f>
        <v>82305.5</v>
      </c>
      <c r="T1520" t="b">
        <f t="shared" si="241"/>
        <v>1</v>
      </c>
      <c r="V1520">
        <f t="shared" si="242"/>
        <v>5</v>
      </c>
      <c r="W1520">
        <f t="shared" si="243"/>
        <v>4</v>
      </c>
    </row>
    <row r="1521" spans="1:23" x14ac:dyDescent="0.2">
      <c r="A1521">
        <v>173</v>
      </c>
      <c r="B1521">
        <v>300449</v>
      </c>
      <c r="C1521">
        <v>750000</v>
      </c>
      <c r="D1521">
        <v>321787</v>
      </c>
      <c r="E1521">
        <v>370055</v>
      </c>
      <c r="F1521">
        <v>396971</v>
      </c>
      <c r="G1521">
        <f t="shared" si="233"/>
        <v>370055</v>
      </c>
      <c r="H1521">
        <f t="shared" si="234"/>
        <v>184088.8181742715</v>
      </c>
      <c r="I1521">
        <f t="shared" si="235"/>
        <v>554143.8181742715</v>
      </c>
      <c r="J1521">
        <f t="shared" si="236"/>
        <v>185966.1818257285</v>
      </c>
      <c r="K1521" s="18">
        <f t="shared" si="237"/>
        <v>300449</v>
      </c>
      <c r="L1521" s="18" t="str">
        <f t="shared" si="229"/>
        <v/>
      </c>
      <c r="M1521" s="18">
        <f t="shared" si="230"/>
        <v>321787</v>
      </c>
      <c r="N1521" s="18">
        <f t="shared" si="231"/>
        <v>370055</v>
      </c>
      <c r="O1521" s="18">
        <f t="shared" si="232"/>
        <v>396971</v>
      </c>
      <c r="P1521">
        <f t="shared" si="238"/>
        <v>345921</v>
      </c>
      <c r="Q1521">
        <f t="shared" si="239"/>
        <v>44086.757932513021</v>
      </c>
      <c r="R1521" s="105">
        <f t="shared" si="240"/>
        <v>0.12744747480642407</v>
      </c>
      <c r="S1521" s="107">
        <f>+MEDIANA!AI179</f>
        <v>345921</v>
      </c>
      <c r="T1521" t="b">
        <f t="shared" si="241"/>
        <v>1</v>
      </c>
      <c r="V1521">
        <f t="shared" si="242"/>
        <v>5</v>
      </c>
      <c r="W1521">
        <f t="shared" si="243"/>
        <v>4</v>
      </c>
    </row>
    <row r="1522" spans="1:23" x14ac:dyDescent="0.2">
      <c r="A1522">
        <v>174</v>
      </c>
      <c r="B1522">
        <v>369478</v>
      </c>
      <c r="C1522">
        <v>800000</v>
      </c>
      <c r="D1522">
        <v>395717</v>
      </c>
      <c r="E1522">
        <v>455075</v>
      </c>
      <c r="F1522">
        <v>488175</v>
      </c>
      <c r="G1522">
        <f t="shared" si="233"/>
        <v>455075</v>
      </c>
      <c r="H1522">
        <f t="shared" si="234"/>
        <v>173244.59531108034</v>
      </c>
      <c r="I1522">
        <f t="shared" si="235"/>
        <v>628319.59531108034</v>
      </c>
      <c r="J1522">
        <f t="shared" si="236"/>
        <v>281830.40468891966</v>
      </c>
      <c r="K1522" s="18">
        <f t="shared" si="237"/>
        <v>369478</v>
      </c>
      <c r="L1522" s="18" t="str">
        <f t="shared" si="229"/>
        <v/>
      </c>
      <c r="M1522" s="18">
        <f t="shared" si="230"/>
        <v>395717</v>
      </c>
      <c r="N1522" s="18">
        <f t="shared" si="231"/>
        <v>455075</v>
      </c>
      <c r="O1522" s="18">
        <f t="shared" si="232"/>
        <v>488175</v>
      </c>
      <c r="P1522">
        <f t="shared" si="238"/>
        <v>425396</v>
      </c>
      <c r="Q1522">
        <f t="shared" si="239"/>
        <v>54215.444652946142</v>
      </c>
      <c r="R1522" s="105">
        <f t="shared" si="240"/>
        <v>0.12744700150670468</v>
      </c>
      <c r="S1522" s="107">
        <f>+MEDIANA!AI180</f>
        <v>425396</v>
      </c>
      <c r="T1522" t="b">
        <f t="shared" si="241"/>
        <v>1</v>
      </c>
      <c r="V1522">
        <f t="shared" si="242"/>
        <v>5</v>
      </c>
      <c r="W1522">
        <f t="shared" si="243"/>
        <v>4</v>
      </c>
    </row>
    <row r="1523" spans="1:23" x14ac:dyDescent="0.2">
      <c r="A1523">
        <v>175</v>
      </c>
      <c r="B1523">
        <v>1236471</v>
      </c>
      <c r="C1523">
        <v>1500000</v>
      </c>
      <c r="D1523">
        <v>1323024</v>
      </c>
      <c r="E1523">
        <v>1521477</v>
      </c>
      <c r="F1523">
        <v>1632141</v>
      </c>
      <c r="G1523">
        <f t="shared" si="233"/>
        <v>1500000</v>
      </c>
      <c r="H1523">
        <f t="shared" si="234"/>
        <v>159866.90845293782</v>
      </c>
      <c r="I1523">
        <f t="shared" si="235"/>
        <v>1659866.9084529378</v>
      </c>
      <c r="J1523">
        <f t="shared" si="236"/>
        <v>1340133.0915470622</v>
      </c>
      <c r="K1523" s="18" t="str">
        <f t="shared" si="237"/>
        <v/>
      </c>
      <c r="L1523" s="18">
        <f t="shared" si="229"/>
        <v>1500000</v>
      </c>
      <c r="M1523" s="18" t="str">
        <f t="shared" si="230"/>
        <v/>
      </c>
      <c r="N1523" s="18">
        <f t="shared" si="231"/>
        <v>1521477</v>
      </c>
      <c r="O1523" s="18">
        <f t="shared" si="232"/>
        <v>1632141</v>
      </c>
      <c r="P1523">
        <f t="shared" si="238"/>
        <v>1521477</v>
      </c>
      <c r="Q1523">
        <f t="shared" si="239"/>
        <v>70909.597735426476</v>
      </c>
      <c r="R1523" s="105">
        <f t="shared" si="240"/>
        <v>4.660576383042693E-2</v>
      </c>
      <c r="S1523" s="107">
        <f>+MEDIANA!AI181</f>
        <v>1521477</v>
      </c>
      <c r="T1523" t="b">
        <f t="shared" si="241"/>
        <v>1</v>
      </c>
      <c r="V1523">
        <f t="shared" si="242"/>
        <v>5</v>
      </c>
      <c r="W1523">
        <f t="shared" si="243"/>
        <v>3</v>
      </c>
    </row>
    <row r="1524" spans="1:23" x14ac:dyDescent="0.2">
      <c r="A1524">
        <v>176</v>
      </c>
      <c r="B1524">
        <v>54369</v>
      </c>
      <c r="C1524">
        <v>350000</v>
      </c>
      <c r="D1524">
        <v>58230</v>
      </c>
      <c r="E1524">
        <v>66965</v>
      </c>
      <c r="F1524">
        <v>71836</v>
      </c>
      <c r="G1524">
        <f t="shared" si="233"/>
        <v>66965</v>
      </c>
      <c r="H1524">
        <f t="shared" si="234"/>
        <v>128603.1212510023</v>
      </c>
      <c r="I1524">
        <f t="shared" si="235"/>
        <v>195568.1212510023</v>
      </c>
      <c r="J1524">
        <f t="shared" si="236"/>
        <v>-61638.121251002303</v>
      </c>
      <c r="K1524" s="18">
        <f t="shared" si="237"/>
        <v>54369</v>
      </c>
      <c r="L1524" s="18" t="str">
        <f t="shared" si="229"/>
        <v/>
      </c>
      <c r="M1524" s="18">
        <f t="shared" si="230"/>
        <v>58230</v>
      </c>
      <c r="N1524" s="18">
        <f t="shared" si="231"/>
        <v>66965</v>
      </c>
      <c r="O1524" s="18">
        <f t="shared" si="232"/>
        <v>71836</v>
      </c>
      <c r="P1524">
        <f t="shared" si="238"/>
        <v>62597.5</v>
      </c>
      <c r="Q1524">
        <f t="shared" si="239"/>
        <v>7978.1614841181718</v>
      </c>
      <c r="R1524" s="105">
        <f t="shared" si="240"/>
        <v>0.12745175900184785</v>
      </c>
      <c r="S1524" s="107">
        <f>+MEDIANA!AI182</f>
        <v>62597.5</v>
      </c>
      <c r="T1524" t="b">
        <f t="shared" si="241"/>
        <v>1</v>
      </c>
      <c r="V1524">
        <f t="shared" si="242"/>
        <v>5</v>
      </c>
      <c r="W1524">
        <f t="shared" si="243"/>
        <v>4</v>
      </c>
    </row>
    <row r="1525" spans="1:23" x14ac:dyDescent="0.2">
      <c r="A1525">
        <v>177</v>
      </c>
      <c r="B1525">
        <v>62157</v>
      </c>
      <c r="C1525">
        <v>450000</v>
      </c>
      <c r="D1525">
        <v>66572</v>
      </c>
      <c r="E1525">
        <v>76558</v>
      </c>
      <c r="F1525">
        <v>82126</v>
      </c>
      <c r="G1525">
        <f t="shared" si="233"/>
        <v>76558</v>
      </c>
      <c r="H1525">
        <f t="shared" si="234"/>
        <v>169296.73989714036</v>
      </c>
      <c r="I1525">
        <f t="shared" si="235"/>
        <v>245854.73989714036</v>
      </c>
      <c r="J1525">
        <f t="shared" si="236"/>
        <v>-92738.73989714036</v>
      </c>
      <c r="K1525" s="18">
        <f t="shared" si="237"/>
        <v>62157</v>
      </c>
      <c r="L1525" s="18" t="str">
        <f t="shared" si="229"/>
        <v/>
      </c>
      <c r="M1525" s="18">
        <f t="shared" si="230"/>
        <v>66572</v>
      </c>
      <c r="N1525" s="18">
        <f t="shared" si="231"/>
        <v>76558</v>
      </c>
      <c r="O1525" s="18">
        <f t="shared" si="232"/>
        <v>82126</v>
      </c>
      <c r="P1525">
        <f t="shared" si="238"/>
        <v>71565</v>
      </c>
      <c r="Q1525">
        <f t="shared" si="239"/>
        <v>9120.9087769074122</v>
      </c>
      <c r="R1525" s="105">
        <f t="shared" si="240"/>
        <v>0.12744929472378136</v>
      </c>
      <c r="S1525" s="107">
        <f>+MEDIANA!AI183</f>
        <v>71565</v>
      </c>
      <c r="T1525" t="b">
        <f t="shared" si="241"/>
        <v>1</v>
      </c>
      <c r="V1525">
        <f t="shared" si="242"/>
        <v>5</v>
      </c>
      <c r="W1525">
        <f t="shared" si="243"/>
        <v>4</v>
      </c>
    </row>
    <row r="1526" spans="1:23" x14ac:dyDescent="0.2">
      <c r="A1526">
        <v>178</v>
      </c>
      <c r="B1526">
        <v>808122</v>
      </c>
      <c r="C1526">
        <v>700000</v>
      </c>
      <c r="D1526">
        <v>864690</v>
      </c>
      <c r="E1526">
        <v>994394</v>
      </c>
      <c r="F1526">
        <v>1066721</v>
      </c>
      <c r="G1526">
        <f t="shared" si="233"/>
        <v>864690</v>
      </c>
      <c r="H1526">
        <f t="shared" si="234"/>
        <v>146220.17114201465</v>
      </c>
      <c r="I1526">
        <f t="shared" si="235"/>
        <v>1010910.1711420147</v>
      </c>
      <c r="J1526">
        <f t="shared" si="236"/>
        <v>718469.82885798533</v>
      </c>
      <c r="K1526" s="18">
        <f t="shared" si="237"/>
        <v>808122</v>
      </c>
      <c r="L1526" s="18" t="str">
        <f t="shared" si="229"/>
        <v/>
      </c>
      <c r="M1526" s="18">
        <f t="shared" si="230"/>
        <v>864690</v>
      </c>
      <c r="N1526" s="18">
        <f t="shared" si="231"/>
        <v>994394</v>
      </c>
      <c r="O1526" s="18" t="str">
        <f t="shared" si="232"/>
        <v/>
      </c>
      <c r="P1526">
        <f t="shared" si="238"/>
        <v>864690</v>
      </c>
      <c r="Q1526">
        <f t="shared" si="239"/>
        <v>95498.974011940751</v>
      </c>
      <c r="R1526" s="105">
        <f t="shared" si="240"/>
        <v>0.11044301889919017</v>
      </c>
      <c r="S1526" s="107">
        <f>+MEDIANA!AI184</f>
        <v>864690</v>
      </c>
      <c r="T1526" t="b">
        <f t="shared" si="241"/>
        <v>1</v>
      </c>
      <c r="V1526">
        <f t="shared" si="242"/>
        <v>5</v>
      </c>
      <c r="W1526">
        <f t="shared" si="243"/>
        <v>3</v>
      </c>
    </row>
    <row r="1527" spans="1:23" x14ac:dyDescent="0.2">
      <c r="A1527">
        <v>179</v>
      </c>
      <c r="B1527">
        <v>9003</v>
      </c>
      <c r="C1527">
        <v>80000</v>
      </c>
      <c r="D1527">
        <v>9643</v>
      </c>
      <c r="E1527">
        <v>11089</v>
      </c>
      <c r="F1527">
        <v>11896</v>
      </c>
      <c r="G1527">
        <f t="shared" si="233"/>
        <v>11089</v>
      </c>
      <c r="H1527">
        <f t="shared" si="234"/>
        <v>31143.627609833766</v>
      </c>
      <c r="I1527">
        <f t="shared" si="235"/>
        <v>42232.627609833769</v>
      </c>
      <c r="J1527">
        <f t="shared" si="236"/>
        <v>-20054.627609833766</v>
      </c>
      <c r="K1527" s="18">
        <f t="shared" si="237"/>
        <v>9003</v>
      </c>
      <c r="L1527" s="18" t="str">
        <f t="shared" si="229"/>
        <v/>
      </c>
      <c r="M1527" s="18">
        <f t="shared" si="230"/>
        <v>9643</v>
      </c>
      <c r="N1527" s="18">
        <f t="shared" si="231"/>
        <v>11089</v>
      </c>
      <c r="O1527" s="18">
        <f t="shared" si="232"/>
        <v>11896</v>
      </c>
      <c r="P1527">
        <f t="shared" si="238"/>
        <v>10366</v>
      </c>
      <c r="Q1527">
        <f t="shared" si="239"/>
        <v>1321.2563150274816</v>
      </c>
      <c r="R1527" s="105">
        <f t="shared" si="240"/>
        <v>0.12746057447689385</v>
      </c>
      <c r="S1527" s="107">
        <f>+MEDIANA!AI185</f>
        <v>10366</v>
      </c>
      <c r="T1527" t="b">
        <f t="shared" si="241"/>
        <v>1</v>
      </c>
      <c r="V1527">
        <f t="shared" si="242"/>
        <v>5</v>
      </c>
      <c r="W1527">
        <f t="shared" si="243"/>
        <v>4</v>
      </c>
    </row>
    <row r="1528" spans="1:23" x14ac:dyDescent="0.2">
      <c r="A1528">
        <v>180</v>
      </c>
      <c r="B1528">
        <v>10747</v>
      </c>
      <c r="C1528">
        <v>70000</v>
      </c>
      <c r="D1528">
        <v>11510</v>
      </c>
      <c r="E1528">
        <v>13237</v>
      </c>
      <c r="F1528">
        <v>14199</v>
      </c>
      <c r="G1528">
        <f t="shared" si="233"/>
        <v>13237</v>
      </c>
      <c r="H1528">
        <f t="shared" si="234"/>
        <v>25785.291491468543</v>
      </c>
      <c r="I1528">
        <f t="shared" si="235"/>
        <v>39022.291491468539</v>
      </c>
      <c r="J1528">
        <f t="shared" si="236"/>
        <v>-12548.291491468543</v>
      </c>
      <c r="K1528" s="18">
        <f t="shared" si="237"/>
        <v>10747</v>
      </c>
      <c r="L1528" s="18" t="str">
        <f t="shared" si="229"/>
        <v/>
      </c>
      <c r="M1528" s="18">
        <f t="shared" si="230"/>
        <v>11510</v>
      </c>
      <c r="N1528" s="18">
        <f t="shared" si="231"/>
        <v>13237</v>
      </c>
      <c r="O1528" s="18">
        <f t="shared" si="232"/>
        <v>14199</v>
      </c>
      <c r="P1528">
        <f t="shared" si="238"/>
        <v>12373.5</v>
      </c>
      <c r="Q1528">
        <f t="shared" si="239"/>
        <v>1576.8446076473949</v>
      </c>
      <c r="R1528" s="105">
        <f t="shared" si="240"/>
        <v>0.12743723341394067</v>
      </c>
      <c r="S1528" s="107">
        <f>+MEDIANA!AI186</f>
        <v>12373.5</v>
      </c>
      <c r="T1528" t="b">
        <f t="shared" si="241"/>
        <v>1</v>
      </c>
      <c r="V1528">
        <f t="shared" si="242"/>
        <v>5</v>
      </c>
      <c r="W1528">
        <f t="shared" si="243"/>
        <v>4</v>
      </c>
    </row>
    <row r="1529" spans="1:23" x14ac:dyDescent="0.2">
      <c r="A1529">
        <v>181</v>
      </c>
      <c r="B1529">
        <v>6129</v>
      </c>
      <c r="C1529">
        <v>60000</v>
      </c>
      <c r="D1529">
        <v>6565</v>
      </c>
      <c r="E1529">
        <v>7549</v>
      </c>
      <c r="F1529">
        <v>8099</v>
      </c>
      <c r="G1529">
        <f t="shared" si="233"/>
        <v>7549</v>
      </c>
      <c r="H1529">
        <f t="shared" si="234"/>
        <v>23676.904755478492</v>
      </c>
      <c r="I1529">
        <f t="shared" si="235"/>
        <v>31225.904755478492</v>
      </c>
      <c r="J1529">
        <f t="shared" si="236"/>
        <v>-16127.904755478492</v>
      </c>
      <c r="K1529" s="18">
        <f t="shared" si="237"/>
        <v>6129</v>
      </c>
      <c r="L1529" s="18" t="str">
        <f t="shared" si="229"/>
        <v/>
      </c>
      <c r="M1529" s="18">
        <f t="shared" si="230"/>
        <v>6565</v>
      </c>
      <c r="N1529" s="18">
        <f t="shared" si="231"/>
        <v>7549</v>
      </c>
      <c r="O1529" s="18">
        <f t="shared" si="232"/>
        <v>8099</v>
      </c>
      <c r="P1529">
        <f t="shared" si="238"/>
        <v>7057</v>
      </c>
      <c r="Q1529">
        <f t="shared" si="239"/>
        <v>899.59750259027874</v>
      </c>
      <c r="R1529" s="105">
        <f t="shared" si="240"/>
        <v>0.12747591081058221</v>
      </c>
      <c r="S1529" s="107">
        <f>+MEDIANA!AI187</f>
        <v>7057</v>
      </c>
      <c r="T1529" t="b">
        <f t="shared" si="241"/>
        <v>1</v>
      </c>
      <c r="V1529">
        <f t="shared" si="242"/>
        <v>5</v>
      </c>
      <c r="W1529">
        <f t="shared" si="243"/>
        <v>4</v>
      </c>
    </row>
    <row r="1530" spans="1:23" x14ac:dyDescent="0.2">
      <c r="A1530">
        <v>182</v>
      </c>
      <c r="B1530">
        <v>28624</v>
      </c>
      <c r="C1530">
        <v>150000</v>
      </c>
      <c r="D1530">
        <v>30657</v>
      </c>
      <c r="E1530">
        <v>35255</v>
      </c>
      <c r="F1530">
        <v>37820</v>
      </c>
      <c r="G1530">
        <f t="shared" si="233"/>
        <v>35255</v>
      </c>
      <c r="H1530">
        <f t="shared" si="234"/>
        <v>52410.567404865978</v>
      </c>
      <c r="I1530">
        <f t="shared" si="235"/>
        <v>87665.567404865986</v>
      </c>
      <c r="J1530">
        <f t="shared" si="236"/>
        <v>-17155.567404865978</v>
      </c>
      <c r="K1530" s="18">
        <f t="shared" si="237"/>
        <v>28624</v>
      </c>
      <c r="L1530" s="18" t="str">
        <f t="shared" si="229"/>
        <v/>
      </c>
      <c r="M1530" s="18">
        <f t="shared" si="230"/>
        <v>30657</v>
      </c>
      <c r="N1530" s="18">
        <f t="shared" si="231"/>
        <v>35255</v>
      </c>
      <c r="O1530" s="18">
        <f t="shared" si="232"/>
        <v>37820</v>
      </c>
      <c r="P1530">
        <f t="shared" si="238"/>
        <v>32956</v>
      </c>
      <c r="Q1530">
        <f t="shared" si="239"/>
        <v>4200.1891227261031</v>
      </c>
      <c r="R1530" s="105">
        <f t="shared" si="240"/>
        <v>0.12744838945036119</v>
      </c>
      <c r="S1530" s="107">
        <f>+MEDIANA!AI188</f>
        <v>32956</v>
      </c>
      <c r="T1530" t="b">
        <f t="shared" si="241"/>
        <v>1</v>
      </c>
      <c r="V1530">
        <f t="shared" si="242"/>
        <v>5</v>
      </c>
      <c r="W1530">
        <f t="shared" si="243"/>
        <v>4</v>
      </c>
    </row>
    <row r="1531" spans="1:23" x14ac:dyDescent="0.2">
      <c r="A1531">
        <v>183</v>
      </c>
      <c r="B1531">
        <v>23648</v>
      </c>
      <c r="C1531">
        <v>140000</v>
      </c>
      <c r="D1531">
        <v>25327</v>
      </c>
      <c r="E1531">
        <v>29126</v>
      </c>
      <c r="F1531">
        <v>31244</v>
      </c>
      <c r="G1531">
        <f t="shared" si="233"/>
        <v>29126</v>
      </c>
      <c r="H1531">
        <f t="shared" si="234"/>
        <v>50474.276715966917</v>
      </c>
      <c r="I1531">
        <f t="shared" si="235"/>
        <v>79600.276715966917</v>
      </c>
      <c r="J1531">
        <f t="shared" si="236"/>
        <v>-21348.276715966917</v>
      </c>
      <c r="K1531" s="18">
        <f t="shared" si="237"/>
        <v>23648</v>
      </c>
      <c r="L1531" s="18" t="str">
        <f t="shared" si="229"/>
        <v/>
      </c>
      <c r="M1531" s="18">
        <f t="shared" si="230"/>
        <v>25327</v>
      </c>
      <c r="N1531" s="18">
        <f t="shared" si="231"/>
        <v>29126</v>
      </c>
      <c r="O1531" s="18">
        <f t="shared" si="232"/>
        <v>31244</v>
      </c>
      <c r="P1531">
        <f t="shared" si="238"/>
        <v>27226.5</v>
      </c>
      <c r="Q1531">
        <f t="shared" si="239"/>
        <v>3469.5815669904637</v>
      </c>
      <c r="R1531" s="105">
        <f t="shared" si="240"/>
        <v>0.12743399140508194</v>
      </c>
      <c r="S1531" s="107">
        <f>+MEDIANA!AI189</f>
        <v>27226.5</v>
      </c>
      <c r="T1531" t="b">
        <f t="shared" si="241"/>
        <v>1</v>
      </c>
      <c r="V1531">
        <f t="shared" si="242"/>
        <v>5</v>
      </c>
      <c r="W1531">
        <f t="shared" si="243"/>
        <v>4</v>
      </c>
    </row>
    <row r="1532" spans="1:23" x14ac:dyDescent="0.2">
      <c r="A1532">
        <v>184</v>
      </c>
      <c r="B1532">
        <v>31889</v>
      </c>
      <c r="C1532">
        <v>380000</v>
      </c>
      <c r="D1532">
        <v>34155</v>
      </c>
      <c r="E1532">
        <v>39278</v>
      </c>
      <c r="F1532">
        <v>42135</v>
      </c>
      <c r="G1532">
        <f t="shared" si="233"/>
        <v>39278</v>
      </c>
      <c r="H1532">
        <f t="shared" si="234"/>
        <v>153508.48061687016</v>
      </c>
      <c r="I1532">
        <f t="shared" si="235"/>
        <v>192786.48061687016</v>
      </c>
      <c r="J1532">
        <f t="shared" si="236"/>
        <v>-114230.48061687016</v>
      </c>
      <c r="K1532" s="18">
        <f t="shared" si="237"/>
        <v>31889</v>
      </c>
      <c r="L1532" s="18" t="str">
        <f t="shared" si="229"/>
        <v/>
      </c>
      <c r="M1532" s="18">
        <f t="shared" si="230"/>
        <v>34155</v>
      </c>
      <c r="N1532" s="18">
        <f t="shared" si="231"/>
        <v>39278</v>
      </c>
      <c r="O1532" s="18">
        <f t="shared" si="232"/>
        <v>42135</v>
      </c>
      <c r="P1532">
        <f t="shared" si="238"/>
        <v>36716.5</v>
      </c>
      <c r="Q1532">
        <f t="shared" si="239"/>
        <v>4679.7486666842842</v>
      </c>
      <c r="R1532" s="105">
        <f t="shared" si="240"/>
        <v>0.12745628441393608</v>
      </c>
      <c r="S1532" s="107">
        <f>+MEDIANA!AI190</f>
        <v>36716.5</v>
      </c>
      <c r="T1532" t="b">
        <f t="shared" si="241"/>
        <v>1</v>
      </c>
      <c r="V1532">
        <f t="shared" si="242"/>
        <v>5</v>
      </c>
      <c r="W1532">
        <f t="shared" si="243"/>
        <v>4</v>
      </c>
    </row>
    <row r="1533" spans="1:23" x14ac:dyDescent="0.2">
      <c r="A1533">
        <v>185</v>
      </c>
      <c r="B1533">
        <v>30275</v>
      </c>
      <c r="C1533">
        <v>350000</v>
      </c>
      <c r="D1533">
        <v>32425</v>
      </c>
      <c r="E1533">
        <v>37289</v>
      </c>
      <c r="F1533">
        <v>40002</v>
      </c>
      <c r="G1533">
        <f t="shared" si="233"/>
        <v>37289</v>
      </c>
      <c r="H1533">
        <f t="shared" si="234"/>
        <v>140925.82247303013</v>
      </c>
      <c r="I1533">
        <f t="shared" si="235"/>
        <v>178214.82247303013</v>
      </c>
      <c r="J1533">
        <f t="shared" si="236"/>
        <v>-103636.82247303013</v>
      </c>
      <c r="K1533" s="18">
        <f t="shared" si="237"/>
        <v>30275</v>
      </c>
      <c r="L1533" s="18" t="str">
        <f t="shared" si="229"/>
        <v/>
      </c>
      <c r="M1533" s="18">
        <f t="shared" si="230"/>
        <v>32425</v>
      </c>
      <c r="N1533" s="18">
        <f t="shared" si="231"/>
        <v>37289</v>
      </c>
      <c r="O1533" s="18">
        <f t="shared" si="232"/>
        <v>40002</v>
      </c>
      <c r="P1533">
        <f t="shared" si="238"/>
        <v>34857</v>
      </c>
      <c r="Q1533">
        <f t="shared" si="239"/>
        <v>4442.8127258153327</v>
      </c>
      <c r="R1533" s="105">
        <f t="shared" si="240"/>
        <v>0.12745826450398293</v>
      </c>
      <c r="S1533" s="107">
        <f>+MEDIANA!AI191</f>
        <v>34857</v>
      </c>
      <c r="T1533" t="b">
        <f t="shared" si="241"/>
        <v>1</v>
      </c>
      <c r="V1533">
        <f t="shared" si="242"/>
        <v>5</v>
      </c>
      <c r="W1533">
        <f t="shared" si="243"/>
        <v>4</v>
      </c>
    </row>
    <row r="1534" spans="1:23" x14ac:dyDescent="0.2">
      <c r="A1534">
        <v>186</v>
      </c>
      <c r="B1534">
        <v>11345</v>
      </c>
      <c r="C1534">
        <v>20000</v>
      </c>
      <c r="D1534">
        <v>12150</v>
      </c>
      <c r="E1534">
        <v>13973</v>
      </c>
      <c r="F1534">
        <v>14989</v>
      </c>
      <c r="G1534">
        <f t="shared" si="233"/>
        <v>13973</v>
      </c>
      <c r="H1534">
        <f t="shared" si="234"/>
        <v>3400.1104834990306</v>
      </c>
      <c r="I1534">
        <f t="shared" si="235"/>
        <v>17373.110483499029</v>
      </c>
      <c r="J1534">
        <f t="shared" si="236"/>
        <v>10572.889516500969</v>
      </c>
      <c r="K1534" s="18">
        <f t="shared" si="237"/>
        <v>11345</v>
      </c>
      <c r="L1534" s="18" t="str">
        <f t="shared" si="229"/>
        <v/>
      </c>
      <c r="M1534" s="18">
        <f t="shared" si="230"/>
        <v>12150</v>
      </c>
      <c r="N1534" s="18">
        <f t="shared" si="231"/>
        <v>13973</v>
      </c>
      <c r="O1534" s="18">
        <f t="shared" si="232"/>
        <v>14989</v>
      </c>
      <c r="P1534">
        <f t="shared" si="238"/>
        <v>13061.5</v>
      </c>
      <c r="Q1534">
        <f t="shared" si="239"/>
        <v>1664.548262041887</v>
      </c>
      <c r="R1534" s="105">
        <f t="shared" si="240"/>
        <v>0.12743928814009778</v>
      </c>
      <c r="S1534" s="107">
        <f>+MEDIANA!AI192</f>
        <v>13061.5</v>
      </c>
      <c r="T1534" t="b">
        <f t="shared" si="241"/>
        <v>1</v>
      </c>
      <c r="V1534">
        <f t="shared" si="242"/>
        <v>5</v>
      </c>
      <c r="W1534">
        <f t="shared" si="243"/>
        <v>4</v>
      </c>
    </row>
    <row r="1535" spans="1:23" x14ac:dyDescent="0.2">
      <c r="A1535">
        <v>187</v>
      </c>
      <c r="B1535">
        <v>2997</v>
      </c>
      <c r="C1535">
        <v>15000</v>
      </c>
      <c r="D1535">
        <v>3209</v>
      </c>
      <c r="E1535">
        <v>3690</v>
      </c>
      <c r="F1535">
        <v>3959</v>
      </c>
      <c r="G1535">
        <f t="shared" si="233"/>
        <v>3690</v>
      </c>
      <c r="H1535">
        <f t="shared" si="234"/>
        <v>5173.1824344401384</v>
      </c>
      <c r="I1535">
        <f t="shared" si="235"/>
        <v>8863.1824344401393</v>
      </c>
      <c r="J1535">
        <f t="shared" si="236"/>
        <v>-1483.1824344401384</v>
      </c>
      <c r="K1535" s="18">
        <f t="shared" si="237"/>
        <v>2997</v>
      </c>
      <c r="L1535" s="18" t="str">
        <f t="shared" si="229"/>
        <v/>
      </c>
      <c r="M1535" s="18">
        <f t="shared" si="230"/>
        <v>3209</v>
      </c>
      <c r="N1535" s="18">
        <f t="shared" si="231"/>
        <v>3690</v>
      </c>
      <c r="O1535" s="18">
        <f t="shared" si="232"/>
        <v>3959</v>
      </c>
      <c r="P1535">
        <f t="shared" si="238"/>
        <v>3449.5</v>
      </c>
      <c r="Q1535">
        <f t="shared" si="239"/>
        <v>439.39911621819783</v>
      </c>
      <c r="R1535" s="105">
        <f t="shared" si="240"/>
        <v>0.12738052361739319</v>
      </c>
      <c r="S1535" s="107">
        <f>+MEDIANA!AI193</f>
        <v>3449.5</v>
      </c>
      <c r="T1535" t="b">
        <f t="shared" si="241"/>
        <v>1</v>
      </c>
      <c r="V1535">
        <f t="shared" si="242"/>
        <v>5</v>
      </c>
      <c r="W1535">
        <f t="shared" si="243"/>
        <v>4</v>
      </c>
    </row>
    <row r="1536" spans="1:23" x14ac:dyDescent="0.2">
      <c r="A1536">
        <v>188</v>
      </c>
      <c r="B1536">
        <v>1408</v>
      </c>
      <c r="C1536">
        <v>8000</v>
      </c>
      <c r="D1536">
        <v>1508</v>
      </c>
      <c r="E1536">
        <v>1734</v>
      </c>
      <c r="F1536">
        <v>1860</v>
      </c>
      <c r="G1536">
        <f t="shared" si="233"/>
        <v>1734</v>
      </c>
      <c r="H1536">
        <f t="shared" si="234"/>
        <v>2855.4712395679981</v>
      </c>
      <c r="I1536">
        <f t="shared" si="235"/>
        <v>4589.4712395679981</v>
      </c>
      <c r="J1536">
        <f t="shared" si="236"/>
        <v>-1121.4712395679981</v>
      </c>
      <c r="K1536" s="18">
        <f t="shared" si="237"/>
        <v>1408</v>
      </c>
      <c r="L1536" s="18" t="str">
        <f t="shared" si="229"/>
        <v/>
      </c>
      <c r="M1536" s="18">
        <f t="shared" si="230"/>
        <v>1508</v>
      </c>
      <c r="N1536" s="18">
        <f t="shared" si="231"/>
        <v>1734</v>
      </c>
      <c r="O1536" s="18">
        <f t="shared" si="232"/>
        <v>1860</v>
      </c>
      <c r="P1536">
        <f t="shared" si="238"/>
        <v>1621</v>
      </c>
      <c r="Q1536">
        <f t="shared" si="239"/>
        <v>206.44531156378113</v>
      </c>
      <c r="R1536" s="105">
        <f t="shared" si="240"/>
        <v>0.12735676222318393</v>
      </c>
      <c r="S1536" s="107">
        <f>+MEDIANA!AI194</f>
        <v>1621</v>
      </c>
      <c r="T1536" t="b">
        <f t="shared" si="241"/>
        <v>1</v>
      </c>
      <c r="V1536">
        <f t="shared" si="242"/>
        <v>5</v>
      </c>
      <c r="W1536">
        <f t="shared" si="243"/>
        <v>4</v>
      </c>
    </row>
    <row r="1537" spans="1:23" x14ac:dyDescent="0.2">
      <c r="A1537">
        <v>189</v>
      </c>
      <c r="B1537">
        <v>8999</v>
      </c>
      <c r="C1537">
        <v>30000</v>
      </c>
      <c r="D1537">
        <v>9638</v>
      </c>
      <c r="E1537">
        <v>11084</v>
      </c>
      <c r="F1537">
        <v>11890</v>
      </c>
      <c r="G1537">
        <f t="shared" si="233"/>
        <v>11084</v>
      </c>
      <c r="H1537">
        <f t="shared" si="234"/>
        <v>8838.4548536494767</v>
      </c>
      <c r="I1537">
        <f t="shared" si="235"/>
        <v>19922.454853649477</v>
      </c>
      <c r="J1537">
        <f t="shared" si="236"/>
        <v>2245.5451463505233</v>
      </c>
      <c r="K1537" s="18">
        <f t="shared" si="237"/>
        <v>8999</v>
      </c>
      <c r="L1537" s="18" t="str">
        <f t="shared" si="229"/>
        <v/>
      </c>
      <c r="M1537" s="18">
        <f t="shared" si="230"/>
        <v>9638</v>
      </c>
      <c r="N1537" s="18">
        <f t="shared" si="231"/>
        <v>11084</v>
      </c>
      <c r="O1537" s="18">
        <f t="shared" si="232"/>
        <v>11890</v>
      </c>
      <c r="P1537">
        <f t="shared" si="238"/>
        <v>10361</v>
      </c>
      <c r="Q1537">
        <f t="shared" si="239"/>
        <v>1320.5265048456997</v>
      </c>
      <c r="R1537" s="105">
        <f t="shared" si="240"/>
        <v>0.12745164606174111</v>
      </c>
      <c r="S1537" s="107">
        <f>+MEDIANA!AI195</f>
        <v>10361</v>
      </c>
      <c r="T1537" t="b">
        <f t="shared" si="241"/>
        <v>1</v>
      </c>
      <c r="V1537">
        <f t="shared" si="242"/>
        <v>5</v>
      </c>
      <c r="W1537">
        <f t="shared" si="243"/>
        <v>4</v>
      </c>
    </row>
    <row r="1538" spans="1:23" x14ac:dyDescent="0.2">
      <c r="A1538">
        <v>190</v>
      </c>
      <c r="B1538">
        <v>17842</v>
      </c>
      <c r="C1538">
        <v>50000</v>
      </c>
      <c r="D1538">
        <v>19110</v>
      </c>
      <c r="E1538">
        <v>21976</v>
      </c>
      <c r="F1538">
        <v>23575</v>
      </c>
      <c r="G1538">
        <f t="shared" si="233"/>
        <v>21976</v>
      </c>
      <c r="H1538">
        <f t="shared" si="234"/>
        <v>13330.840776185123</v>
      </c>
      <c r="I1538">
        <f t="shared" si="235"/>
        <v>35306.840776185127</v>
      </c>
      <c r="J1538">
        <f t="shared" si="236"/>
        <v>8645.1592238148769</v>
      </c>
      <c r="K1538" s="18">
        <f t="shared" si="237"/>
        <v>17842</v>
      </c>
      <c r="L1538" s="18" t="str">
        <f t="shared" si="229"/>
        <v/>
      </c>
      <c r="M1538" s="18">
        <f t="shared" si="230"/>
        <v>19110</v>
      </c>
      <c r="N1538" s="18">
        <f t="shared" si="231"/>
        <v>21976</v>
      </c>
      <c r="O1538" s="18">
        <f t="shared" si="232"/>
        <v>23575</v>
      </c>
      <c r="P1538">
        <f t="shared" si="238"/>
        <v>20543</v>
      </c>
      <c r="Q1538">
        <f t="shared" si="239"/>
        <v>2618.3972674137895</v>
      </c>
      <c r="R1538" s="105">
        <f t="shared" si="240"/>
        <v>0.12745934222916758</v>
      </c>
      <c r="S1538" s="107">
        <f>+MEDIANA!AI196</f>
        <v>20543</v>
      </c>
      <c r="T1538" t="b">
        <f t="shared" si="241"/>
        <v>1</v>
      </c>
      <c r="V1538">
        <f t="shared" si="242"/>
        <v>5</v>
      </c>
      <c r="W1538">
        <f t="shared" si="243"/>
        <v>4</v>
      </c>
    </row>
    <row r="1539" spans="1:23" x14ac:dyDescent="0.2">
      <c r="A1539">
        <v>191</v>
      </c>
      <c r="B1539">
        <v>113297</v>
      </c>
      <c r="C1539">
        <v>200000</v>
      </c>
      <c r="D1539">
        <v>121343</v>
      </c>
      <c r="E1539">
        <v>139545</v>
      </c>
      <c r="F1539">
        <v>149695</v>
      </c>
      <c r="G1539">
        <f t="shared" si="233"/>
        <v>139545</v>
      </c>
      <c r="H1539">
        <f t="shared" si="234"/>
        <v>34063.481281278342</v>
      </c>
      <c r="I1539">
        <f t="shared" si="235"/>
        <v>173608.48128127833</v>
      </c>
      <c r="J1539">
        <f t="shared" si="236"/>
        <v>105481.51871872167</v>
      </c>
      <c r="K1539" s="18">
        <f t="shared" si="237"/>
        <v>113297</v>
      </c>
      <c r="L1539" s="18" t="str">
        <f t="shared" si="229"/>
        <v/>
      </c>
      <c r="M1539" s="18">
        <f t="shared" si="230"/>
        <v>121343</v>
      </c>
      <c r="N1539" s="18">
        <f t="shared" si="231"/>
        <v>139545</v>
      </c>
      <c r="O1539" s="18">
        <f t="shared" si="232"/>
        <v>149695</v>
      </c>
      <c r="P1539">
        <f t="shared" si="238"/>
        <v>130444</v>
      </c>
      <c r="Q1539">
        <f t="shared" si="239"/>
        <v>16624.984290719396</v>
      </c>
      <c r="R1539" s="105">
        <f t="shared" si="240"/>
        <v>0.12744920648492378</v>
      </c>
      <c r="S1539" s="107">
        <f>+MEDIANA!AI197</f>
        <v>130444</v>
      </c>
      <c r="T1539" t="b">
        <f t="shared" si="241"/>
        <v>1</v>
      </c>
      <c r="V1539">
        <f t="shared" si="242"/>
        <v>5</v>
      </c>
      <c r="W1539">
        <f t="shared" si="243"/>
        <v>4</v>
      </c>
    </row>
    <row r="1540" spans="1:23" x14ac:dyDescent="0.2">
      <c r="A1540">
        <v>192</v>
      </c>
      <c r="B1540">
        <v>78247</v>
      </c>
      <c r="C1540">
        <v>250000</v>
      </c>
      <c r="D1540">
        <v>83804</v>
      </c>
      <c r="E1540">
        <v>96375</v>
      </c>
      <c r="F1540">
        <v>103385</v>
      </c>
      <c r="G1540">
        <f t="shared" si="233"/>
        <v>96375</v>
      </c>
      <c r="H1540">
        <f t="shared" si="234"/>
        <v>72041.242234570062</v>
      </c>
      <c r="I1540">
        <f t="shared" si="235"/>
        <v>168416.24223457006</v>
      </c>
      <c r="J1540">
        <f t="shared" si="236"/>
        <v>24333.757765429938</v>
      </c>
      <c r="K1540" s="18">
        <f t="shared" si="237"/>
        <v>78247</v>
      </c>
      <c r="L1540" s="18" t="str">
        <f t="shared" si="229"/>
        <v/>
      </c>
      <c r="M1540" s="18">
        <f t="shared" si="230"/>
        <v>83804</v>
      </c>
      <c r="N1540" s="18">
        <f t="shared" si="231"/>
        <v>96375</v>
      </c>
      <c r="O1540" s="18">
        <f t="shared" si="232"/>
        <v>103385</v>
      </c>
      <c r="P1540">
        <f t="shared" si="238"/>
        <v>90089.5</v>
      </c>
      <c r="Q1540">
        <f t="shared" si="239"/>
        <v>11481.9038019253</v>
      </c>
      <c r="R1540" s="105">
        <f t="shared" si="240"/>
        <v>0.12744996699865468</v>
      </c>
      <c r="S1540" s="107">
        <f>+MEDIANA!AI198</f>
        <v>90089.5</v>
      </c>
      <c r="T1540" t="b">
        <f t="shared" si="241"/>
        <v>1</v>
      </c>
      <c r="V1540">
        <f t="shared" si="242"/>
        <v>5</v>
      </c>
      <c r="W1540">
        <f t="shared" si="243"/>
        <v>4</v>
      </c>
    </row>
    <row r="1541" spans="1:23" x14ac:dyDescent="0.2">
      <c r="A1541">
        <v>193</v>
      </c>
      <c r="B1541">
        <v>185471</v>
      </c>
      <c r="C1541">
        <v>400000</v>
      </c>
      <c r="D1541">
        <v>198454</v>
      </c>
      <c r="E1541">
        <v>228222</v>
      </c>
      <c r="F1541">
        <v>244821</v>
      </c>
      <c r="G1541">
        <f t="shared" si="233"/>
        <v>228222</v>
      </c>
      <c r="H1541">
        <f t="shared" si="234"/>
        <v>86331.301793150342</v>
      </c>
      <c r="I1541">
        <f t="shared" si="235"/>
        <v>314553.30179315037</v>
      </c>
      <c r="J1541">
        <f t="shared" si="236"/>
        <v>141890.69820684966</v>
      </c>
      <c r="K1541" s="18">
        <f t="shared" si="237"/>
        <v>185471</v>
      </c>
      <c r="L1541" s="18" t="str">
        <f t="shared" si="229"/>
        <v/>
      </c>
      <c r="M1541" s="18">
        <f t="shared" si="230"/>
        <v>198454</v>
      </c>
      <c r="N1541" s="18">
        <f t="shared" si="231"/>
        <v>228222</v>
      </c>
      <c r="O1541" s="18">
        <f t="shared" si="232"/>
        <v>244821</v>
      </c>
      <c r="P1541">
        <f t="shared" si="238"/>
        <v>213338</v>
      </c>
      <c r="Q1541">
        <f t="shared" si="239"/>
        <v>27126.536982568687</v>
      </c>
      <c r="R1541" s="105">
        <f t="shared" si="240"/>
        <v>0.12715286063696429</v>
      </c>
      <c r="S1541" s="107">
        <f>+MEDIANA!AI199</f>
        <v>213338</v>
      </c>
      <c r="T1541" t="b">
        <f t="shared" si="241"/>
        <v>1</v>
      </c>
      <c r="V1541">
        <f t="shared" si="242"/>
        <v>5</v>
      </c>
      <c r="W1541">
        <f t="shared" si="243"/>
        <v>4</v>
      </c>
    </row>
    <row r="1542" spans="1:23" x14ac:dyDescent="0.2">
      <c r="A1542">
        <v>194</v>
      </c>
      <c r="B1542">
        <v>356810</v>
      </c>
      <c r="C1542">
        <v>800000</v>
      </c>
      <c r="D1542">
        <v>381787</v>
      </c>
      <c r="E1542">
        <v>439055</v>
      </c>
      <c r="F1542">
        <v>470989</v>
      </c>
      <c r="G1542">
        <f t="shared" si="233"/>
        <v>439055</v>
      </c>
      <c r="H1542">
        <f t="shared" si="234"/>
        <v>179238.71738466556</v>
      </c>
      <c r="I1542">
        <f t="shared" si="235"/>
        <v>618293.71738466551</v>
      </c>
      <c r="J1542">
        <f t="shared" si="236"/>
        <v>259816.28261533444</v>
      </c>
      <c r="K1542" s="18">
        <f t="shared" si="237"/>
        <v>356810</v>
      </c>
      <c r="L1542" s="18" t="str">
        <f t="shared" ref="L1542:L1605" si="244">+IF(((IF(AND(C1542&lt;=$I1542,C1542&gt;=$J1542),C1542,""))&lt;=0),"",(IF(AND(C1542&lt;=$I1542,C1542&gt;=$J1542),C1542,"")))</f>
        <v/>
      </c>
      <c r="M1542" s="18">
        <f t="shared" ref="M1542:M1605" si="245">+IF(((IF(AND(D1542&lt;=$I1542,D1542&gt;=$J1542),D1542,""))&lt;=0),"",(IF(AND(D1542&lt;=$I1542,D1542&gt;=$J1542),D1542,"")))</f>
        <v>381787</v>
      </c>
      <c r="N1542" s="18">
        <f t="shared" ref="N1542:N1605" si="246">+IF(((IF(AND(E1542&lt;=$I1542,E1542&gt;=$J1542),E1542,""))&lt;=0),"",(IF(AND(E1542&lt;=$I1542,E1542&gt;=$J1542),E1542,"")))</f>
        <v>439055</v>
      </c>
      <c r="O1542" s="18">
        <f t="shared" ref="O1542:O1605" si="247">+IF(((IF(AND(F1542&lt;=$I1542,F1542&gt;=$J1542),F1542,""))&lt;=0),"",(IF(AND(F1542&lt;=$I1542,F1542&gt;=$J1542),F1542,"")))</f>
        <v>470989</v>
      </c>
      <c r="P1542">
        <f t="shared" si="238"/>
        <v>410421</v>
      </c>
      <c r="Q1542">
        <f t="shared" si="239"/>
        <v>52186.632690597442</v>
      </c>
      <c r="R1542" s="105">
        <f t="shared" si="240"/>
        <v>0.12715390462621903</v>
      </c>
      <c r="S1542" s="107">
        <f>+MEDIANA!AI200</f>
        <v>410421</v>
      </c>
      <c r="T1542" t="b">
        <f t="shared" si="241"/>
        <v>1</v>
      </c>
      <c r="V1542">
        <f t="shared" si="242"/>
        <v>5</v>
      </c>
      <c r="W1542">
        <f t="shared" si="243"/>
        <v>4</v>
      </c>
    </row>
    <row r="1543" spans="1:23" x14ac:dyDescent="0.2">
      <c r="A1543">
        <v>195</v>
      </c>
      <c r="B1543">
        <v>3187</v>
      </c>
      <c r="C1543">
        <v>10000</v>
      </c>
      <c r="D1543">
        <v>3414</v>
      </c>
      <c r="E1543">
        <v>3926</v>
      </c>
      <c r="F1543">
        <v>4212</v>
      </c>
      <c r="G1543">
        <f t="shared" ref="G1543:G1606" si="248">+MEDIAN(B1543:F1543)</f>
        <v>3926</v>
      </c>
      <c r="H1543">
        <f t="shared" ref="H1543:H1606" si="249">+STDEV(B1543:F1543)</f>
        <v>2853.2070026550823</v>
      </c>
      <c r="I1543">
        <f t="shared" ref="I1543:I1606" si="250">+G1543+H1543</f>
        <v>6779.2070026550828</v>
      </c>
      <c r="J1543">
        <f t="shared" ref="J1543:J1606" si="251">+G1543-H1543</f>
        <v>1072.7929973449177</v>
      </c>
      <c r="K1543" s="18">
        <f t="shared" ref="K1543:K1606" si="252">+IF(((IF(AND(B1543&lt;=$I1543,B1543&gt;=$J1543),B1543,""))&lt;=0),"",(IF(AND(B1543&lt;=$I1543,B1543&gt;=$J1543),B1543,"")))</f>
        <v>3187</v>
      </c>
      <c r="L1543" s="18" t="str">
        <f t="shared" si="244"/>
        <v/>
      </c>
      <c r="M1543" s="18">
        <f t="shared" si="245"/>
        <v>3414</v>
      </c>
      <c r="N1543" s="18">
        <f t="shared" si="246"/>
        <v>3926</v>
      </c>
      <c r="O1543" s="18">
        <f t="shared" si="247"/>
        <v>4212</v>
      </c>
      <c r="P1543">
        <f t="shared" ref="P1543:P1606" si="253">+MEDIAN(K1543:O1543)</f>
        <v>3670</v>
      </c>
      <c r="Q1543">
        <f t="shared" ref="Q1543:Q1606" si="254">+STDEV(K1543:O1543)</f>
        <v>468.06507738418878</v>
      </c>
      <c r="R1543" s="105">
        <f t="shared" ref="R1543:R1606" si="255">+Q1543/P1543</f>
        <v>0.12753816822457459</v>
      </c>
      <c r="S1543" s="107">
        <f>+MEDIANA!AI201</f>
        <v>3670</v>
      </c>
      <c r="T1543" t="b">
        <f t="shared" ref="T1543:T1606" si="256">+P1543=S1543</f>
        <v>1</v>
      </c>
      <c r="V1543">
        <f t="shared" ref="V1543:V1606" si="257">+COUNT(B1543:F1543)</f>
        <v>5</v>
      </c>
      <c r="W1543">
        <f t="shared" ref="W1543:W1606" si="258">+COUNT(K1543:O1543)</f>
        <v>4</v>
      </c>
    </row>
    <row r="1544" spans="1:23" x14ac:dyDescent="0.2">
      <c r="A1544">
        <v>196</v>
      </c>
      <c r="B1544">
        <v>18622</v>
      </c>
      <c r="C1544">
        <v>140000</v>
      </c>
      <c r="D1544">
        <v>19944</v>
      </c>
      <c r="E1544">
        <v>22936</v>
      </c>
      <c r="F1544">
        <v>24604</v>
      </c>
      <c r="G1544">
        <f t="shared" si="248"/>
        <v>22936</v>
      </c>
      <c r="H1544">
        <f t="shared" si="249"/>
        <v>53035.776332585156</v>
      </c>
      <c r="I1544">
        <f t="shared" si="250"/>
        <v>75971.776332585156</v>
      </c>
      <c r="J1544">
        <f t="shared" si="251"/>
        <v>-30099.776332585156</v>
      </c>
      <c r="K1544" s="18">
        <f t="shared" si="252"/>
        <v>18622</v>
      </c>
      <c r="L1544" s="18" t="str">
        <f t="shared" si="244"/>
        <v/>
      </c>
      <c r="M1544" s="18">
        <f t="shared" si="245"/>
        <v>19944</v>
      </c>
      <c r="N1544" s="18">
        <f t="shared" si="246"/>
        <v>22936</v>
      </c>
      <c r="O1544" s="18">
        <f t="shared" si="247"/>
        <v>24604</v>
      </c>
      <c r="P1544">
        <f t="shared" si="253"/>
        <v>21440</v>
      </c>
      <c r="Q1544">
        <f t="shared" si="254"/>
        <v>2732.4057165801714</v>
      </c>
      <c r="R1544" s="105">
        <f t="shared" si="255"/>
        <v>0.12744429648228411</v>
      </c>
      <c r="S1544" s="107">
        <f>+MEDIANA!AI202</f>
        <v>21440</v>
      </c>
      <c r="T1544" t="b">
        <f t="shared" si="256"/>
        <v>1</v>
      </c>
      <c r="V1544">
        <f t="shared" si="257"/>
        <v>5</v>
      </c>
      <c r="W1544">
        <f t="shared" si="258"/>
        <v>4</v>
      </c>
    </row>
    <row r="1545" spans="1:23" x14ac:dyDescent="0.2">
      <c r="A1545">
        <v>197</v>
      </c>
      <c r="B1545">
        <v>34831</v>
      </c>
      <c r="C1545">
        <v>120000</v>
      </c>
      <c r="D1545">
        <v>37305</v>
      </c>
      <c r="E1545">
        <v>42901</v>
      </c>
      <c r="F1545">
        <v>46021</v>
      </c>
      <c r="G1545">
        <f t="shared" si="248"/>
        <v>42901</v>
      </c>
      <c r="H1545">
        <f t="shared" si="249"/>
        <v>35932.471231464173</v>
      </c>
      <c r="I1545">
        <f t="shared" si="250"/>
        <v>78833.47123146418</v>
      </c>
      <c r="J1545">
        <f t="shared" si="251"/>
        <v>6968.5287685358271</v>
      </c>
      <c r="K1545" s="18">
        <f t="shared" si="252"/>
        <v>34831</v>
      </c>
      <c r="L1545" s="18" t="str">
        <f t="shared" si="244"/>
        <v/>
      </c>
      <c r="M1545" s="18">
        <f t="shared" si="245"/>
        <v>37305</v>
      </c>
      <c r="N1545" s="18">
        <f t="shared" si="246"/>
        <v>42901</v>
      </c>
      <c r="O1545" s="18">
        <f t="shared" si="247"/>
        <v>46021</v>
      </c>
      <c r="P1545">
        <f t="shared" si="253"/>
        <v>40103</v>
      </c>
      <c r="Q1545">
        <f t="shared" si="254"/>
        <v>5111.0986098880931</v>
      </c>
      <c r="R1545" s="105">
        <f t="shared" si="255"/>
        <v>0.12744928334259514</v>
      </c>
      <c r="S1545" s="107">
        <f>+MEDIANA!AI203</f>
        <v>40103</v>
      </c>
      <c r="T1545" t="b">
        <f t="shared" si="256"/>
        <v>1</v>
      </c>
      <c r="V1545">
        <f t="shared" si="257"/>
        <v>5</v>
      </c>
      <c r="W1545">
        <f t="shared" si="258"/>
        <v>4</v>
      </c>
    </row>
    <row r="1546" spans="1:23" x14ac:dyDescent="0.2">
      <c r="A1546">
        <v>198</v>
      </c>
      <c r="B1546">
        <v>54736</v>
      </c>
      <c r="C1546">
        <v>350000</v>
      </c>
      <c r="D1546">
        <v>58623</v>
      </c>
      <c r="E1546">
        <v>67417</v>
      </c>
      <c r="F1546">
        <v>72320</v>
      </c>
      <c r="G1546">
        <f t="shared" si="248"/>
        <v>67417</v>
      </c>
      <c r="H1546">
        <f t="shared" si="249"/>
        <v>128416.27921607136</v>
      </c>
      <c r="I1546">
        <f t="shared" si="250"/>
        <v>195833.27921607136</v>
      </c>
      <c r="J1546">
        <f t="shared" si="251"/>
        <v>-60999.279216071358</v>
      </c>
      <c r="K1546" s="18">
        <f t="shared" si="252"/>
        <v>54736</v>
      </c>
      <c r="L1546" s="18" t="str">
        <f t="shared" si="244"/>
        <v/>
      </c>
      <c r="M1546" s="18">
        <f t="shared" si="245"/>
        <v>58623</v>
      </c>
      <c r="N1546" s="18">
        <f t="shared" si="246"/>
        <v>67417</v>
      </c>
      <c r="O1546" s="18">
        <f t="shared" si="247"/>
        <v>72320</v>
      </c>
      <c r="P1546">
        <f t="shared" si="253"/>
        <v>63020</v>
      </c>
      <c r="Q1546">
        <f t="shared" si="254"/>
        <v>8031.6833021893153</v>
      </c>
      <c r="R1546" s="105">
        <f t="shared" si="255"/>
        <v>0.1274465773117949</v>
      </c>
      <c r="S1546" s="107">
        <f>+MEDIANA!AI204</f>
        <v>63020</v>
      </c>
      <c r="T1546" t="b">
        <f t="shared" si="256"/>
        <v>1</v>
      </c>
      <c r="V1546">
        <f t="shared" si="257"/>
        <v>5</v>
      </c>
      <c r="W1546">
        <f t="shared" si="258"/>
        <v>4</v>
      </c>
    </row>
    <row r="1547" spans="1:23" x14ac:dyDescent="0.2">
      <c r="A1547">
        <v>199</v>
      </c>
      <c r="B1547">
        <v>83831</v>
      </c>
      <c r="C1547">
        <v>500000</v>
      </c>
      <c r="D1547">
        <v>89785</v>
      </c>
      <c r="E1547">
        <v>103252</v>
      </c>
      <c r="F1547">
        <v>110762</v>
      </c>
      <c r="G1547">
        <f t="shared" si="248"/>
        <v>103252</v>
      </c>
      <c r="H1547">
        <f t="shared" si="249"/>
        <v>180582.92800954357</v>
      </c>
      <c r="I1547">
        <f t="shared" si="250"/>
        <v>283834.92800954357</v>
      </c>
      <c r="J1547">
        <f t="shared" si="251"/>
        <v>-77330.928009543568</v>
      </c>
      <c r="K1547" s="18">
        <f t="shared" si="252"/>
        <v>83831</v>
      </c>
      <c r="L1547" s="18" t="str">
        <f t="shared" si="244"/>
        <v/>
      </c>
      <c r="M1547" s="18">
        <f t="shared" si="245"/>
        <v>89785</v>
      </c>
      <c r="N1547" s="18">
        <f t="shared" si="246"/>
        <v>103252</v>
      </c>
      <c r="O1547" s="18">
        <f t="shared" si="247"/>
        <v>110762</v>
      </c>
      <c r="P1547">
        <f t="shared" si="253"/>
        <v>96518.5</v>
      </c>
      <c r="Q1547">
        <f t="shared" si="254"/>
        <v>12300.741292025183</v>
      </c>
      <c r="R1547" s="105">
        <f t="shared" si="255"/>
        <v>0.12744438933494803</v>
      </c>
      <c r="S1547" s="107">
        <f>+MEDIANA!AI205</f>
        <v>96518.5</v>
      </c>
      <c r="T1547" t="b">
        <f t="shared" si="256"/>
        <v>1</v>
      </c>
      <c r="V1547">
        <f t="shared" si="257"/>
        <v>5</v>
      </c>
      <c r="W1547">
        <f t="shared" si="258"/>
        <v>4</v>
      </c>
    </row>
    <row r="1548" spans="1:23" x14ac:dyDescent="0.2">
      <c r="A1548">
        <v>200</v>
      </c>
      <c r="B1548">
        <v>1148151</v>
      </c>
      <c r="C1548">
        <v>900000</v>
      </c>
      <c r="D1548">
        <v>1228522</v>
      </c>
      <c r="E1548">
        <v>1412800</v>
      </c>
      <c r="F1548">
        <v>1515560</v>
      </c>
      <c r="G1548">
        <f t="shared" si="248"/>
        <v>1228522</v>
      </c>
      <c r="H1548">
        <f t="shared" si="249"/>
        <v>239768.67532436352</v>
      </c>
      <c r="I1548">
        <f t="shared" si="250"/>
        <v>1468290.6753243636</v>
      </c>
      <c r="J1548">
        <f t="shared" si="251"/>
        <v>988753.32467563648</v>
      </c>
      <c r="K1548" s="18">
        <f t="shared" si="252"/>
        <v>1148151</v>
      </c>
      <c r="L1548" s="18" t="str">
        <f t="shared" si="244"/>
        <v/>
      </c>
      <c r="M1548" s="18">
        <f t="shared" si="245"/>
        <v>1228522</v>
      </c>
      <c r="N1548" s="18">
        <f t="shared" si="246"/>
        <v>1412800</v>
      </c>
      <c r="O1548" s="18" t="str">
        <f t="shared" si="247"/>
        <v/>
      </c>
      <c r="P1548">
        <f t="shared" si="253"/>
        <v>1228522</v>
      </c>
      <c r="Q1548">
        <f t="shared" si="254"/>
        <v>135681.59548860462</v>
      </c>
      <c r="R1548" s="105">
        <f t="shared" si="255"/>
        <v>0.11044295135830259</v>
      </c>
      <c r="S1548" s="107">
        <f>+MEDIANA!AI206</f>
        <v>1228522</v>
      </c>
      <c r="T1548" t="b">
        <f t="shared" si="256"/>
        <v>1</v>
      </c>
      <c r="V1548">
        <f t="shared" si="257"/>
        <v>5</v>
      </c>
      <c r="W1548">
        <f t="shared" si="258"/>
        <v>3</v>
      </c>
    </row>
    <row r="1549" spans="1:23" x14ac:dyDescent="0.2">
      <c r="A1549">
        <v>201</v>
      </c>
      <c r="B1549">
        <v>20321</v>
      </c>
      <c r="C1549">
        <v>150000</v>
      </c>
      <c r="D1549">
        <v>21763</v>
      </c>
      <c r="E1549">
        <v>25028</v>
      </c>
      <c r="F1549">
        <v>26848</v>
      </c>
      <c r="G1549">
        <f t="shared" si="248"/>
        <v>25028</v>
      </c>
      <c r="H1549">
        <f t="shared" si="249"/>
        <v>56635.878155988721</v>
      </c>
      <c r="I1549">
        <f t="shared" si="250"/>
        <v>81663.878155988728</v>
      </c>
      <c r="J1549">
        <f t="shared" si="251"/>
        <v>-31607.878155988721</v>
      </c>
      <c r="K1549" s="18">
        <f t="shared" si="252"/>
        <v>20321</v>
      </c>
      <c r="L1549" s="18" t="str">
        <f t="shared" si="244"/>
        <v/>
      </c>
      <c r="M1549" s="18">
        <f t="shared" si="245"/>
        <v>21763</v>
      </c>
      <c r="N1549" s="18">
        <f t="shared" si="246"/>
        <v>25028</v>
      </c>
      <c r="O1549" s="18">
        <f t="shared" si="247"/>
        <v>26848</v>
      </c>
      <c r="P1549">
        <f t="shared" si="253"/>
        <v>23395.5</v>
      </c>
      <c r="Q1549">
        <f t="shared" si="254"/>
        <v>2981.4257215857874</v>
      </c>
      <c r="R1549" s="105">
        <f t="shared" si="255"/>
        <v>0.12743586251996269</v>
      </c>
      <c r="S1549" s="107">
        <f>+MEDIANA!AI207</f>
        <v>23395.5</v>
      </c>
      <c r="T1549" t="b">
        <f t="shared" si="256"/>
        <v>1</v>
      </c>
      <c r="V1549">
        <f t="shared" si="257"/>
        <v>5</v>
      </c>
      <c r="W1549">
        <f t="shared" si="258"/>
        <v>4</v>
      </c>
    </row>
    <row r="1550" spans="1:23" x14ac:dyDescent="0.2">
      <c r="A1550">
        <v>202</v>
      </c>
      <c r="B1550">
        <v>18215</v>
      </c>
      <c r="C1550">
        <v>140000</v>
      </c>
      <c r="D1550">
        <v>19508</v>
      </c>
      <c r="E1550">
        <v>22434</v>
      </c>
      <c r="F1550">
        <v>24066</v>
      </c>
      <c r="G1550">
        <f t="shared" si="248"/>
        <v>22434</v>
      </c>
      <c r="H1550">
        <f t="shared" si="249"/>
        <v>53243.81244614251</v>
      </c>
      <c r="I1550">
        <f t="shared" si="250"/>
        <v>75677.812446142518</v>
      </c>
      <c r="J1550">
        <f t="shared" si="251"/>
        <v>-30809.81244614251</v>
      </c>
      <c r="K1550" s="18">
        <f t="shared" si="252"/>
        <v>18215</v>
      </c>
      <c r="L1550" s="18" t="str">
        <f t="shared" si="244"/>
        <v/>
      </c>
      <c r="M1550" s="18">
        <f t="shared" si="245"/>
        <v>19508</v>
      </c>
      <c r="N1550" s="18">
        <f t="shared" si="246"/>
        <v>22434</v>
      </c>
      <c r="O1550" s="18">
        <f t="shared" si="247"/>
        <v>24066</v>
      </c>
      <c r="P1550">
        <f t="shared" si="253"/>
        <v>20971</v>
      </c>
      <c r="Q1550">
        <f t="shared" si="254"/>
        <v>2672.4875272549602</v>
      </c>
      <c r="R1550" s="105">
        <f t="shared" si="255"/>
        <v>0.12743729565852654</v>
      </c>
      <c r="S1550" s="107">
        <f>+MEDIANA!AI208</f>
        <v>20971</v>
      </c>
      <c r="T1550" t="b">
        <f t="shared" si="256"/>
        <v>1</v>
      </c>
      <c r="V1550">
        <f t="shared" si="257"/>
        <v>5</v>
      </c>
      <c r="W1550">
        <f t="shared" si="258"/>
        <v>4</v>
      </c>
    </row>
    <row r="1551" spans="1:23" x14ac:dyDescent="0.2">
      <c r="A1551">
        <v>203</v>
      </c>
      <c r="B1551">
        <v>29213</v>
      </c>
      <c r="C1551">
        <v>400000</v>
      </c>
      <c r="D1551">
        <v>31288</v>
      </c>
      <c r="E1551">
        <v>35981</v>
      </c>
      <c r="F1551">
        <v>38598</v>
      </c>
      <c r="G1551">
        <f t="shared" si="248"/>
        <v>35981</v>
      </c>
      <c r="H1551">
        <f t="shared" si="249"/>
        <v>163825.1010971762</v>
      </c>
      <c r="I1551">
        <f t="shared" si="250"/>
        <v>199806.1010971762</v>
      </c>
      <c r="J1551">
        <f t="shared" si="251"/>
        <v>-127844.1010971762</v>
      </c>
      <c r="K1551" s="18">
        <f t="shared" si="252"/>
        <v>29213</v>
      </c>
      <c r="L1551" s="18" t="str">
        <f t="shared" si="244"/>
        <v/>
      </c>
      <c r="M1551" s="18">
        <f t="shared" si="245"/>
        <v>31288</v>
      </c>
      <c r="N1551" s="18">
        <f t="shared" si="246"/>
        <v>35981</v>
      </c>
      <c r="O1551" s="18">
        <f t="shared" si="247"/>
        <v>38598</v>
      </c>
      <c r="P1551">
        <f t="shared" si="253"/>
        <v>33634.5</v>
      </c>
      <c r="Q1551">
        <f t="shared" si="254"/>
        <v>4286.5945302380387</v>
      </c>
      <c r="R1551" s="105">
        <f t="shared" si="255"/>
        <v>0.12744635806205054</v>
      </c>
      <c r="S1551" s="107">
        <f>+MEDIANA!AI209</f>
        <v>33634.5</v>
      </c>
      <c r="T1551" t="b">
        <f t="shared" si="256"/>
        <v>1</v>
      </c>
      <c r="V1551">
        <f t="shared" si="257"/>
        <v>5</v>
      </c>
      <c r="W1551">
        <f t="shared" si="258"/>
        <v>4</v>
      </c>
    </row>
    <row r="1552" spans="1:23" x14ac:dyDescent="0.2">
      <c r="A1552">
        <v>204</v>
      </c>
      <c r="B1552">
        <v>26132</v>
      </c>
      <c r="C1552">
        <v>380000</v>
      </c>
      <c r="D1552">
        <v>27988</v>
      </c>
      <c r="E1552">
        <v>32186</v>
      </c>
      <c r="F1552">
        <v>34527</v>
      </c>
      <c r="G1552">
        <f t="shared" si="248"/>
        <v>32186</v>
      </c>
      <c r="H1552">
        <f t="shared" si="249"/>
        <v>156466.86799063883</v>
      </c>
      <c r="I1552">
        <f t="shared" si="250"/>
        <v>188652.86799063883</v>
      </c>
      <c r="J1552">
        <f t="shared" si="251"/>
        <v>-124280.86799063883</v>
      </c>
      <c r="K1552" s="18">
        <f t="shared" si="252"/>
        <v>26132</v>
      </c>
      <c r="L1552" s="18" t="str">
        <f t="shared" si="244"/>
        <v/>
      </c>
      <c r="M1552" s="18">
        <f t="shared" si="245"/>
        <v>27988</v>
      </c>
      <c r="N1552" s="18">
        <f t="shared" si="246"/>
        <v>32186</v>
      </c>
      <c r="O1552" s="18">
        <f t="shared" si="247"/>
        <v>34527</v>
      </c>
      <c r="P1552">
        <f t="shared" si="253"/>
        <v>30087</v>
      </c>
      <c r="Q1552">
        <f t="shared" si="254"/>
        <v>3834.4239354388901</v>
      </c>
      <c r="R1552" s="105">
        <f t="shared" si="255"/>
        <v>0.12744454200946886</v>
      </c>
      <c r="S1552" s="107">
        <f>+MEDIANA!AI210</f>
        <v>30087</v>
      </c>
      <c r="T1552" t="b">
        <f t="shared" si="256"/>
        <v>1</v>
      </c>
      <c r="V1552">
        <f t="shared" si="257"/>
        <v>5</v>
      </c>
      <c r="W1552">
        <f t="shared" si="258"/>
        <v>4</v>
      </c>
    </row>
    <row r="1553" spans="1:23" x14ac:dyDescent="0.2">
      <c r="A1553">
        <v>205</v>
      </c>
      <c r="B1553">
        <v>52125</v>
      </c>
      <c r="C1553">
        <v>150000</v>
      </c>
      <c r="D1553">
        <v>55827</v>
      </c>
      <c r="E1553">
        <v>64201</v>
      </c>
      <c r="F1553">
        <v>68871</v>
      </c>
      <c r="G1553">
        <f t="shared" si="248"/>
        <v>64201</v>
      </c>
      <c r="H1553">
        <f t="shared" si="249"/>
        <v>40677.693152390042</v>
      </c>
      <c r="I1553">
        <f t="shared" si="250"/>
        <v>104878.69315239004</v>
      </c>
      <c r="J1553">
        <f t="shared" si="251"/>
        <v>23523.306847609958</v>
      </c>
      <c r="K1553" s="18">
        <f t="shared" si="252"/>
        <v>52125</v>
      </c>
      <c r="L1553" s="18" t="str">
        <f t="shared" si="244"/>
        <v/>
      </c>
      <c r="M1553" s="18">
        <f t="shared" si="245"/>
        <v>55827</v>
      </c>
      <c r="N1553" s="18">
        <f t="shared" si="246"/>
        <v>64201</v>
      </c>
      <c r="O1553" s="18">
        <f t="shared" si="247"/>
        <v>68871</v>
      </c>
      <c r="P1553">
        <f t="shared" si="253"/>
        <v>60014</v>
      </c>
      <c r="Q1553">
        <f t="shared" si="254"/>
        <v>7648.7570232031821</v>
      </c>
      <c r="R1553" s="105">
        <f t="shared" si="255"/>
        <v>0.12744954549277138</v>
      </c>
      <c r="S1553" s="107">
        <f>+MEDIANA!AI211</f>
        <v>60014</v>
      </c>
      <c r="T1553" t="b">
        <f t="shared" si="256"/>
        <v>1</v>
      </c>
      <c r="V1553">
        <f t="shared" si="257"/>
        <v>5</v>
      </c>
      <c r="W1553">
        <f t="shared" si="258"/>
        <v>4</v>
      </c>
    </row>
    <row r="1554" spans="1:23" x14ac:dyDescent="0.2">
      <c r="A1554">
        <v>206</v>
      </c>
      <c r="B1554">
        <v>663470</v>
      </c>
      <c r="C1554">
        <v>500000</v>
      </c>
      <c r="D1554">
        <v>710588</v>
      </c>
      <c r="E1554">
        <v>817176</v>
      </c>
      <c r="F1554">
        <v>876613</v>
      </c>
      <c r="G1554">
        <f t="shared" si="248"/>
        <v>710588</v>
      </c>
      <c r="H1554">
        <f t="shared" si="249"/>
        <v>146157.68052620447</v>
      </c>
      <c r="I1554">
        <f t="shared" si="250"/>
        <v>856745.68052620441</v>
      </c>
      <c r="J1554">
        <f t="shared" si="251"/>
        <v>564430.31947379559</v>
      </c>
      <c r="K1554" s="18">
        <f t="shared" si="252"/>
        <v>663470</v>
      </c>
      <c r="L1554" s="18" t="str">
        <f t="shared" si="244"/>
        <v/>
      </c>
      <c r="M1554" s="18">
        <f t="shared" si="245"/>
        <v>710588</v>
      </c>
      <c r="N1554" s="18">
        <f t="shared" si="246"/>
        <v>817176</v>
      </c>
      <c r="O1554" s="18" t="str">
        <f t="shared" si="247"/>
        <v/>
      </c>
      <c r="P1554">
        <f t="shared" si="253"/>
        <v>710588</v>
      </c>
      <c r="Q1554">
        <f t="shared" si="254"/>
        <v>78747.107993457976</v>
      </c>
      <c r="R1554" s="105">
        <f t="shared" si="255"/>
        <v>0.11081964231517838</v>
      </c>
      <c r="S1554" s="107">
        <f>+MEDIANA!AI212</f>
        <v>710588</v>
      </c>
      <c r="T1554" t="b">
        <f t="shared" si="256"/>
        <v>1</v>
      </c>
      <c r="V1554">
        <f t="shared" si="257"/>
        <v>5</v>
      </c>
      <c r="W1554">
        <f t="shared" si="258"/>
        <v>3</v>
      </c>
    </row>
    <row r="1555" spans="1:23" x14ac:dyDescent="0.2">
      <c r="A1555">
        <v>207</v>
      </c>
      <c r="B1555">
        <v>555776</v>
      </c>
      <c r="C1555">
        <v>200000</v>
      </c>
      <c r="D1555">
        <v>595246</v>
      </c>
      <c r="E1555">
        <v>684533</v>
      </c>
      <c r="F1555">
        <v>734323</v>
      </c>
      <c r="G1555">
        <f t="shared" si="248"/>
        <v>595246</v>
      </c>
      <c r="H1555">
        <f t="shared" si="249"/>
        <v>210104.51692740922</v>
      </c>
      <c r="I1555">
        <f t="shared" si="250"/>
        <v>805350.51692740922</v>
      </c>
      <c r="J1555">
        <f t="shared" si="251"/>
        <v>385141.48307259078</v>
      </c>
      <c r="K1555" s="18">
        <f t="shared" si="252"/>
        <v>555776</v>
      </c>
      <c r="L1555" s="18" t="str">
        <f t="shared" si="244"/>
        <v/>
      </c>
      <c r="M1555" s="18">
        <f t="shared" si="245"/>
        <v>595246</v>
      </c>
      <c r="N1555" s="18">
        <f t="shared" si="246"/>
        <v>684533</v>
      </c>
      <c r="O1555" s="18">
        <f t="shared" si="247"/>
        <v>734323</v>
      </c>
      <c r="P1555">
        <f t="shared" si="253"/>
        <v>639889.5</v>
      </c>
      <c r="Q1555">
        <f t="shared" si="254"/>
        <v>81552.080269808765</v>
      </c>
      <c r="R1555" s="105">
        <f t="shared" si="255"/>
        <v>0.12744712996510923</v>
      </c>
      <c r="S1555" s="107">
        <f>+MEDIANA!AI213</f>
        <v>639889.5</v>
      </c>
      <c r="T1555" t="b">
        <f t="shared" si="256"/>
        <v>1</v>
      </c>
      <c r="V1555">
        <f t="shared" si="257"/>
        <v>5</v>
      </c>
      <c r="W1555">
        <f t="shared" si="258"/>
        <v>4</v>
      </c>
    </row>
    <row r="1556" spans="1:23" x14ac:dyDescent="0.2">
      <c r="A1556">
        <v>208</v>
      </c>
      <c r="B1556">
        <v>481567</v>
      </c>
      <c r="C1556">
        <v>500000</v>
      </c>
      <c r="D1556">
        <v>515767</v>
      </c>
      <c r="E1556">
        <v>593132</v>
      </c>
      <c r="F1556">
        <v>636273</v>
      </c>
      <c r="G1556">
        <f t="shared" si="248"/>
        <v>515767</v>
      </c>
      <c r="H1556">
        <f t="shared" si="249"/>
        <v>66238.506374313816</v>
      </c>
      <c r="I1556">
        <f t="shared" si="250"/>
        <v>582005.50637431385</v>
      </c>
      <c r="J1556">
        <f t="shared" si="251"/>
        <v>449528.49362568615</v>
      </c>
      <c r="K1556" s="18">
        <f t="shared" si="252"/>
        <v>481567</v>
      </c>
      <c r="L1556" s="18">
        <f t="shared" si="244"/>
        <v>500000</v>
      </c>
      <c r="M1556" s="18">
        <f t="shared" si="245"/>
        <v>515767</v>
      </c>
      <c r="N1556" s="18" t="str">
        <f t="shared" si="246"/>
        <v/>
      </c>
      <c r="O1556" s="18" t="str">
        <f t="shared" si="247"/>
        <v/>
      </c>
      <c r="P1556">
        <f t="shared" si="253"/>
        <v>500000</v>
      </c>
      <c r="Q1556">
        <f t="shared" si="254"/>
        <v>17117.309845105141</v>
      </c>
      <c r="R1556" s="105">
        <f t="shared" si="255"/>
        <v>3.4234619690210279E-2</v>
      </c>
      <c r="S1556" s="107">
        <f>+MEDIANA!AI214</f>
        <v>500000</v>
      </c>
      <c r="T1556" t="b">
        <f t="shared" si="256"/>
        <v>1</v>
      </c>
      <c r="V1556">
        <f t="shared" si="257"/>
        <v>5</v>
      </c>
      <c r="W1556">
        <f t="shared" si="258"/>
        <v>3</v>
      </c>
    </row>
    <row r="1557" spans="1:23" x14ac:dyDescent="0.2">
      <c r="A1557">
        <v>209</v>
      </c>
      <c r="B1557">
        <v>555295</v>
      </c>
      <c r="C1557">
        <v>550000</v>
      </c>
      <c r="D1557">
        <v>594730</v>
      </c>
      <c r="E1557">
        <v>683940</v>
      </c>
      <c r="F1557">
        <v>733686</v>
      </c>
      <c r="G1557">
        <f t="shared" si="248"/>
        <v>594730</v>
      </c>
      <c r="H1557">
        <f t="shared" si="249"/>
        <v>81663.683116793181</v>
      </c>
      <c r="I1557">
        <f t="shared" si="250"/>
        <v>676393.68311679317</v>
      </c>
      <c r="J1557">
        <f t="shared" si="251"/>
        <v>513066.31688320683</v>
      </c>
      <c r="K1557" s="18">
        <f t="shared" si="252"/>
        <v>555295</v>
      </c>
      <c r="L1557" s="18">
        <f t="shared" si="244"/>
        <v>550000</v>
      </c>
      <c r="M1557" s="18">
        <f t="shared" si="245"/>
        <v>594730</v>
      </c>
      <c r="N1557" s="18" t="str">
        <f t="shared" si="246"/>
        <v/>
      </c>
      <c r="O1557" s="18" t="str">
        <f t="shared" si="247"/>
        <v/>
      </c>
      <c r="P1557">
        <f t="shared" si="253"/>
        <v>555295</v>
      </c>
      <c r="Q1557">
        <f t="shared" si="254"/>
        <v>24440.162131213452</v>
      </c>
      <c r="R1557" s="105">
        <f t="shared" si="255"/>
        <v>4.4012933902184338E-2</v>
      </c>
      <c r="S1557" s="107">
        <f>+MEDIANA!AI215</f>
        <v>555295</v>
      </c>
      <c r="T1557" t="b">
        <f t="shared" si="256"/>
        <v>1</v>
      </c>
      <c r="V1557">
        <f t="shared" si="257"/>
        <v>5</v>
      </c>
      <c r="W1557">
        <f t="shared" si="258"/>
        <v>3</v>
      </c>
    </row>
    <row r="1558" spans="1:23" x14ac:dyDescent="0.2">
      <c r="A1558">
        <v>210</v>
      </c>
      <c r="B1558">
        <v>584315</v>
      </c>
      <c r="C1558">
        <v>600000</v>
      </c>
      <c r="D1558">
        <v>625812</v>
      </c>
      <c r="E1558">
        <v>719684</v>
      </c>
      <c r="F1558">
        <v>772030</v>
      </c>
      <c r="G1558">
        <f t="shared" si="248"/>
        <v>625812</v>
      </c>
      <c r="H1558">
        <f t="shared" si="249"/>
        <v>81561.727343160237</v>
      </c>
      <c r="I1558">
        <f t="shared" si="250"/>
        <v>707373.72734316019</v>
      </c>
      <c r="J1558">
        <f t="shared" si="251"/>
        <v>544250.27265683981</v>
      </c>
      <c r="K1558" s="18">
        <f t="shared" si="252"/>
        <v>584315</v>
      </c>
      <c r="L1558" s="18">
        <f t="shared" si="244"/>
        <v>600000</v>
      </c>
      <c r="M1558" s="18">
        <f t="shared" si="245"/>
        <v>625812</v>
      </c>
      <c r="N1558" s="18" t="str">
        <f t="shared" si="246"/>
        <v/>
      </c>
      <c r="O1558" s="18" t="str">
        <f t="shared" si="247"/>
        <v/>
      </c>
      <c r="P1558">
        <f t="shared" si="253"/>
        <v>600000</v>
      </c>
      <c r="Q1558">
        <f t="shared" si="254"/>
        <v>20953.438771078447</v>
      </c>
      <c r="R1558" s="105">
        <f t="shared" si="255"/>
        <v>3.4922397951797413E-2</v>
      </c>
      <c r="S1558" s="107">
        <f>+MEDIANA!AI216</f>
        <v>600000</v>
      </c>
      <c r="T1558" t="b">
        <f t="shared" si="256"/>
        <v>1</v>
      </c>
      <c r="V1558">
        <f t="shared" si="257"/>
        <v>5</v>
      </c>
      <c r="W1558">
        <f t="shared" si="258"/>
        <v>3</v>
      </c>
    </row>
    <row r="1559" spans="1:23" x14ac:dyDescent="0.2">
      <c r="A1559">
        <v>211</v>
      </c>
      <c r="B1559">
        <v>670563</v>
      </c>
      <c r="C1559">
        <v>650000</v>
      </c>
      <c r="D1559">
        <v>718185</v>
      </c>
      <c r="E1559">
        <v>825913</v>
      </c>
      <c r="F1559">
        <v>885985</v>
      </c>
      <c r="G1559">
        <f t="shared" si="248"/>
        <v>718185</v>
      </c>
      <c r="H1559">
        <f t="shared" si="249"/>
        <v>101952.25785238869</v>
      </c>
      <c r="I1559">
        <f t="shared" si="250"/>
        <v>820137.25785238866</v>
      </c>
      <c r="J1559">
        <f t="shared" si="251"/>
        <v>616232.74214761134</v>
      </c>
      <c r="K1559" s="18">
        <f t="shared" si="252"/>
        <v>670563</v>
      </c>
      <c r="L1559" s="18">
        <f t="shared" si="244"/>
        <v>650000</v>
      </c>
      <c r="M1559" s="18">
        <f t="shared" si="245"/>
        <v>718185</v>
      </c>
      <c r="N1559" s="18" t="str">
        <f t="shared" si="246"/>
        <v/>
      </c>
      <c r="O1559" s="18" t="str">
        <f t="shared" si="247"/>
        <v/>
      </c>
      <c r="P1559">
        <f t="shared" si="253"/>
        <v>670563</v>
      </c>
      <c r="Q1559">
        <f t="shared" si="254"/>
        <v>34975.910943581344</v>
      </c>
      <c r="R1559" s="105">
        <f t="shared" si="255"/>
        <v>5.215902300541686E-2</v>
      </c>
      <c r="S1559" s="107">
        <f>+MEDIANA!AI217</f>
        <v>670563</v>
      </c>
      <c r="T1559" t="b">
        <f t="shared" si="256"/>
        <v>1</v>
      </c>
      <c r="V1559">
        <f t="shared" si="257"/>
        <v>5</v>
      </c>
      <c r="W1559">
        <f t="shared" si="258"/>
        <v>3</v>
      </c>
    </row>
    <row r="1560" spans="1:23" x14ac:dyDescent="0.2">
      <c r="A1560">
        <v>212</v>
      </c>
      <c r="B1560">
        <v>734702</v>
      </c>
      <c r="C1560">
        <v>700000</v>
      </c>
      <c r="D1560">
        <v>786879</v>
      </c>
      <c r="E1560">
        <v>904911</v>
      </c>
      <c r="F1560">
        <v>970729</v>
      </c>
      <c r="G1560">
        <f t="shared" si="248"/>
        <v>786879</v>
      </c>
      <c r="H1560">
        <f t="shared" si="249"/>
        <v>114782.74504340778</v>
      </c>
      <c r="I1560">
        <f t="shared" si="250"/>
        <v>901661.74504340778</v>
      </c>
      <c r="J1560">
        <f t="shared" si="251"/>
        <v>672096.25495659222</v>
      </c>
      <c r="K1560" s="18">
        <f t="shared" si="252"/>
        <v>734702</v>
      </c>
      <c r="L1560" s="18">
        <f t="shared" si="244"/>
        <v>700000</v>
      </c>
      <c r="M1560" s="18">
        <f t="shared" si="245"/>
        <v>786879</v>
      </c>
      <c r="N1560" s="18" t="str">
        <f t="shared" si="246"/>
        <v/>
      </c>
      <c r="O1560" s="18" t="str">
        <f t="shared" si="247"/>
        <v/>
      </c>
      <c r="P1560">
        <f t="shared" si="253"/>
        <v>734702</v>
      </c>
      <c r="Q1560">
        <f t="shared" si="254"/>
        <v>43731.431819687772</v>
      </c>
      <c r="R1560" s="105">
        <f t="shared" si="255"/>
        <v>5.9522679698282802E-2</v>
      </c>
      <c r="S1560" s="107">
        <f>+MEDIANA!AI218</f>
        <v>734702</v>
      </c>
      <c r="T1560" t="b">
        <f t="shared" si="256"/>
        <v>1</v>
      </c>
      <c r="V1560">
        <f t="shared" si="257"/>
        <v>5</v>
      </c>
      <c r="W1560">
        <f t="shared" si="258"/>
        <v>3</v>
      </c>
    </row>
    <row r="1561" spans="1:23" x14ac:dyDescent="0.2">
      <c r="A1561">
        <v>213</v>
      </c>
      <c r="B1561">
        <v>694978</v>
      </c>
      <c r="C1561">
        <v>800000</v>
      </c>
      <c r="D1561">
        <v>744333</v>
      </c>
      <c r="E1561">
        <v>855983</v>
      </c>
      <c r="F1561">
        <v>918243</v>
      </c>
      <c r="G1561">
        <f t="shared" si="248"/>
        <v>800000</v>
      </c>
      <c r="H1561">
        <f t="shared" si="249"/>
        <v>88327.924006511093</v>
      </c>
      <c r="I1561">
        <f t="shared" si="250"/>
        <v>888327.92400651111</v>
      </c>
      <c r="J1561">
        <f t="shared" si="251"/>
        <v>711672.07599348889</v>
      </c>
      <c r="K1561" s="18" t="str">
        <f t="shared" si="252"/>
        <v/>
      </c>
      <c r="L1561" s="18">
        <f t="shared" si="244"/>
        <v>800000</v>
      </c>
      <c r="M1561" s="18">
        <f t="shared" si="245"/>
        <v>744333</v>
      </c>
      <c r="N1561" s="18">
        <f t="shared" si="246"/>
        <v>855983</v>
      </c>
      <c r="O1561" s="18" t="str">
        <f t="shared" si="247"/>
        <v/>
      </c>
      <c r="P1561">
        <f t="shared" si="253"/>
        <v>800000</v>
      </c>
      <c r="Q1561">
        <f t="shared" si="254"/>
        <v>55825.074530477192</v>
      </c>
      <c r="R1561" s="105">
        <f t="shared" si="255"/>
        <v>6.978134316309649E-2</v>
      </c>
      <c r="S1561" s="107">
        <f>+MEDIANA!AI219</f>
        <v>800000</v>
      </c>
      <c r="T1561" t="b">
        <f t="shared" si="256"/>
        <v>1</v>
      </c>
      <c r="V1561">
        <f t="shared" si="257"/>
        <v>5</v>
      </c>
      <c r="W1561">
        <f t="shared" si="258"/>
        <v>3</v>
      </c>
    </row>
    <row r="1562" spans="1:23" x14ac:dyDescent="0.2">
      <c r="A1562">
        <v>214</v>
      </c>
      <c r="B1562">
        <v>923054</v>
      </c>
      <c r="C1562">
        <v>850000</v>
      </c>
      <c r="D1562">
        <v>988607</v>
      </c>
      <c r="E1562">
        <v>1136898</v>
      </c>
      <c r="F1562">
        <v>1219590</v>
      </c>
      <c r="G1562">
        <f t="shared" si="248"/>
        <v>988607</v>
      </c>
      <c r="H1562">
        <f t="shared" si="249"/>
        <v>152249.36833103758</v>
      </c>
      <c r="I1562">
        <f t="shared" si="250"/>
        <v>1140856.3683310375</v>
      </c>
      <c r="J1562">
        <f t="shared" si="251"/>
        <v>836357.63166896242</v>
      </c>
      <c r="K1562" s="18">
        <f t="shared" si="252"/>
        <v>923054</v>
      </c>
      <c r="L1562" s="18">
        <f t="shared" si="244"/>
        <v>850000</v>
      </c>
      <c r="M1562" s="18">
        <f t="shared" si="245"/>
        <v>988607</v>
      </c>
      <c r="N1562" s="18">
        <f t="shared" si="246"/>
        <v>1136898</v>
      </c>
      <c r="O1562" s="18" t="str">
        <f t="shared" si="247"/>
        <v/>
      </c>
      <c r="P1562">
        <f t="shared" si="253"/>
        <v>955830.5</v>
      </c>
      <c r="Q1562">
        <f t="shared" si="254"/>
        <v>122091.46932901032</v>
      </c>
      <c r="R1562" s="105">
        <f t="shared" si="255"/>
        <v>0.12773338926620392</v>
      </c>
      <c r="S1562" s="107">
        <f>+MEDIANA!AI220</f>
        <v>955830.5</v>
      </c>
      <c r="T1562" t="b">
        <f t="shared" si="256"/>
        <v>1</v>
      </c>
      <c r="V1562">
        <f t="shared" si="257"/>
        <v>5</v>
      </c>
      <c r="W1562">
        <f t="shared" si="258"/>
        <v>4</v>
      </c>
    </row>
    <row r="1563" spans="1:23" x14ac:dyDescent="0.2">
      <c r="A1563">
        <v>215</v>
      </c>
      <c r="B1563">
        <v>1065952</v>
      </c>
      <c r="C1563">
        <v>850000</v>
      </c>
      <c r="D1563">
        <v>1141653</v>
      </c>
      <c r="E1563">
        <v>1312901</v>
      </c>
      <c r="F1563">
        <v>1408395</v>
      </c>
      <c r="G1563">
        <f t="shared" si="248"/>
        <v>1141653</v>
      </c>
      <c r="H1563">
        <f t="shared" si="249"/>
        <v>218100.54847409244</v>
      </c>
      <c r="I1563">
        <f t="shared" si="250"/>
        <v>1359753.5484740925</v>
      </c>
      <c r="J1563">
        <f t="shared" si="251"/>
        <v>923552.4515259075</v>
      </c>
      <c r="K1563" s="18">
        <f t="shared" si="252"/>
        <v>1065952</v>
      </c>
      <c r="L1563" s="18" t="str">
        <f t="shared" si="244"/>
        <v/>
      </c>
      <c r="M1563" s="18">
        <f t="shared" si="245"/>
        <v>1141653</v>
      </c>
      <c r="N1563" s="18">
        <f t="shared" si="246"/>
        <v>1312901</v>
      </c>
      <c r="O1563" s="18" t="str">
        <f t="shared" si="247"/>
        <v/>
      </c>
      <c r="P1563">
        <f t="shared" si="253"/>
        <v>1141653</v>
      </c>
      <c r="Q1563">
        <f t="shared" si="254"/>
        <v>126517.67169451072</v>
      </c>
      <c r="R1563" s="105">
        <f t="shared" si="255"/>
        <v>0.11081972516562451</v>
      </c>
      <c r="S1563" s="107">
        <f>+MEDIANA!AI221</f>
        <v>1141653</v>
      </c>
      <c r="T1563" t="b">
        <f t="shared" si="256"/>
        <v>1</v>
      </c>
      <c r="V1563">
        <f t="shared" si="257"/>
        <v>5</v>
      </c>
      <c r="W1563">
        <f t="shared" si="258"/>
        <v>3</v>
      </c>
    </row>
    <row r="1564" spans="1:23" x14ac:dyDescent="0.2">
      <c r="A1564">
        <v>216</v>
      </c>
      <c r="B1564">
        <v>972149</v>
      </c>
      <c r="C1564">
        <v>950000</v>
      </c>
      <c r="D1564">
        <v>1041189</v>
      </c>
      <c r="E1564">
        <v>1197367</v>
      </c>
      <c r="F1564">
        <v>1284458</v>
      </c>
      <c r="G1564">
        <f t="shared" si="248"/>
        <v>1041189</v>
      </c>
      <c r="H1564">
        <f t="shared" si="249"/>
        <v>145952.28592009118</v>
      </c>
      <c r="I1564">
        <f t="shared" si="250"/>
        <v>1187141.2859200912</v>
      </c>
      <c r="J1564">
        <f t="shared" si="251"/>
        <v>895236.71407990879</v>
      </c>
      <c r="K1564" s="18">
        <f t="shared" si="252"/>
        <v>972149</v>
      </c>
      <c r="L1564" s="18">
        <f t="shared" si="244"/>
        <v>950000</v>
      </c>
      <c r="M1564" s="18">
        <f t="shared" si="245"/>
        <v>1041189</v>
      </c>
      <c r="N1564" s="18" t="str">
        <f t="shared" si="246"/>
        <v/>
      </c>
      <c r="O1564" s="18" t="str">
        <f t="shared" si="247"/>
        <v/>
      </c>
      <c r="P1564">
        <f t="shared" si="253"/>
        <v>972149</v>
      </c>
      <c r="Q1564">
        <f t="shared" si="254"/>
        <v>47561.422606281798</v>
      </c>
      <c r="R1564" s="105">
        <f t="shared" si="255"/>
        <v>4.8924005071528949E-2</v>
      </c>
      <c r="S1564" s="107">
        <f>+MEDIANA!AI222</f>
        <v>972149</v>
      </c>
      <c r="T1564" t="b">
        <f t="shared" si="256"/>
        <v>1</v>
      </c>
      <c r="V1564">
        <f t="shared" si="257"/>
        <v>5</v>
      </c>
      <c r="W1564">
        <f t="shared" si="258"/>
        <v>3</v>
      </c>
    </row>
    <row r="1565" spans="1:23" x14ac:dyDescent="0.2">
      <c r="A1565">
        <v>217</v>
      </c>
      <c r="B1565">
        <v>406269</v>
      </c>
      <c r="C1565">
        <v>960000</v>
      </c>
      <c r="D1565">
        <v>434708</v>
      </c>
      <c r="E1565">
        <v>499914</v>
      </c>
      <c r="F1565">
        <v>536275</v>
      </c>
      <c r="G1565">
        <f t="shared" si="248"/>
        <v>499914</v>
      </c>
      <c r="H1565">
        <f t="shared" si="249"/>
        <v>225404.21820298751</v>
      </c>
      <c r="I1565">
        <f t="shared" si="250"/>
        <v>725318.21820298745</v>
      </c>
      <c r="J1565">
        <f t="shared" si="251"/>
        <v>274509.78179701249</v>
      </c>
      <c r="K1565" s="18">
        <f t="shared" si="252"/>
        <v>406269</v>
      </c>
      <c r="L1565" s="18" t="str">
        <f t="shared" si="244"/>
        <v/>
      </c>
      <c r="M1565" s="18">
        <f t="shared" si="245"/>
        <v>434708</v>
      </c>
      <c r="N1565" s="18">
        <f t="shared" si="246"/>
        <v>499914</v>
      </c>
      <c r="O1565" s="18">
        <f t="shared" si="247"/>
        <v>536275</v>
      </c>
      <c r="P1565">
        <f t="shared" si="253"/>
        <v>467311</v>
      </c>
      <c r="Q1565">
        <f t="shared" si="254"/>
        <v>59420.481196862303</v>
      </c>
      <c r="R1565" s="105">
        <f t="shared" si="255"/>
        <v>0.12715403916634169</v>
      </c>
      <c r="S1565" s="107">
        <f>+MEDIANA!AI223</f>
        <v>467311</v>
      </c>
      <c r="T1565" t="b">
        <f t="shared" si="256"/>
        <v>1</v>
      </c>
      <c r="V1565">
        <f t="shared" si="257"/>
        <v>5</v>
      </c>
      <c r="W1565">
        <f t="shared" si="258"/>
        <v>4</v>
      </c>
    </row>
    <row r="1566" spans="1:23" x14ac:dyDescent="0.2">
      <c r="A1566">
        <v>218</v>
      </c>
      <c r="B1566">
        <v>433314</v>
      </c>
      <c r="C1566">
        <v>450000</v>
      </c>
      <c r="D1566">
        <v>464087</v>
      </c>
      <c r="E1566">
        <v>533700</v>
      </c>
      <c r="F1566">
        <v>572518</v>
      </c>
      <c r="G1566">
        <f t="shared" si="248"/>
        <v>464087</v>
      </c>
      <c r="H1566">
        <f t="shared" si="249"/>
        <v>59584.136011190196</v>
      </c>
      <c r="I1566">
        <f t="shared" si="250"/>
        <v>523671.13601119019</v>
      </c>
      <c r="J1566">
        <f t="shared" si="251"/>
        <v>404502.86398880981</v>
      </c>
      <c r="K1566" s="18">
        <f t="shared" si="252"/>
        <v>433314</v>
      </c>
      <c r="L1566" s="18">
        <f t="shared" si="244"/>
        <v>450000</v>
      </c>
      <c r="M1566" s="18">
        <f t="shared" si="245"/>
        <v>464087</v>
      </c>
      <c r="N1566" s="18" t="str">
        <f t="shared" si="246"/>
        <v/>
      </c>
      <c r="O1566" s="18" t="str">
        <f t="shared" si="247"/>
        <v/>
      </c>
      <c r="P1566">
        <f t="shared" si="253"/>
        <v>450000</v>
      </c>
      <c r="Q1566">
        <f t="shared" si="254"/>
        <v>15404.781151750691</v>
      </c>
      <c r="R1566" s="105">
        <f t="shared" si="255"/>
        <v>3.4232847003890426E-2</v>
      </c>
      <c r="S1566" s="107">
        <f>+MEDIANA!AI224</f>
        <v>450000</v>
      </c>
      <c r="T1566" t="b">
        <f t="shared" si="256"/>
        <v>1</v>
      </c>
      <c r="V1566">
        <f t="shared" si="257"/>
        <v>5</v>
      </c>
      <c r="W1566">
        <f t="shared" si="258"/>
        <v>3</v>
      </c>
    </row>
    <row r="1567" spans="1:23" x14ac:dyDescent="0.2">
      <c r="A1567">
        <v>219</v>
      </c>
      <c r="B1567">
        <v>52914</v>
      </c>
      <c r="C1567">
        <v>100000</v>
      </c>
      <c r="D1567">
        <v>56671</v>
      </c>
      <c r="E1567">
        <v>65172</v>
      </c>
      <c r="F1567">
        <v>69912</v>
      </c>
      <c r="G1567">
        <f t="shared" si="248"/>
        <v>65172</v>
      </c>
      <c r="H1567">
        <f t="shared" si="249"/>
        <v>18622.748540427641</v>
      </c>
      <c r="I1567">
        <f t="shared" si="250"/>
        <v>83794.748540427638</v>
      </c>
      <c r="J1567">
        <f t="shared" si="251"/>
        <v>46549.251459572362</v>
      </c>
      <c r="K1567" s="18">
        <f t="shared" si="252"/>
        <v>52914</v>
      </c>
      <c r="L1567" s="18" t="str">
        <f t="shared" si="244"/>
        <v/>
      </c>
      <c r="M1567" s="18">
        <f t="shared" si="245"/>
        <v>56671</v>
      </c>
      <c r="N1567" s="18">
        <f t="shared" si="246"/>
        <v>65172</v>
      </c>
      <c r="O1567" s="18">
        <f t="shared" si="247"/>
        <v>69912</v>
      </c>
      <c r="P1567">
        <f t="shared" si="253"/>
        <v>60921.5</v>
      </c>
      <c r="Q1567">
        <f t="shared" si="254"/>
        <v>7764.0426486463866</v>
      </c>
      <c r="R1567" s="105">
        <f t="shared" si="255"/>
        <v>0.12744339270448671</v>
      </c>
      <c r="S1567" s="107">
        <f>+MEDIANA!AI225</f>
        <v>60921.5</v>
      </c>
      <c r="T1567" t="b">
        <f t="shared" si="256"/>
        <v>1</v>
      </c>
      <c r="V1567">
        <f t="shared" si="257"/>
        <v>5</v>
      </c>
      <c r="W1567">
        <f t="shared" si="258"/>
        <v>4</v>
      </c>
    </row>
    <row r="1568" spans="1:23" x14ac:dyDescent="0.2">
      <c r="A1568">
        <v>220</v>
      </c>
      <c r="B1568">
        <v>61789</v>
      </c>
      <c r="C1568">
        <v>1600000</v>
      </c>
      <c r="D1568">
        <v>66114</v>
      </c>
      <c r="E1568">
        <v>76031</v>
      </c>
      <c r="F1568">
        <v>81562</v>
      </c>
      <c r="G1568">
        <f t="shared" si="248"/>
        <v>76031</v>
      </c>
      <c r="H1568">
        <f t="shared" si="249"/>
        <v>683667.13046606246</v>
      </c>
      <c r="I1568">
        <f t="shared" si="250"/>
        <v>759698.13046606246</v>
      </c>
      <c r="J1568">
        <f t="shared" si="251"/>
        <v>-607636.13046606246</v>
      </c>
      <c r="K1568" s="18">
        <f t="shared" si="252"/>
        <v>61789</v>
      </c>
      <c r="L1568" s="18" t="str">
        <f t="shared" si="244"/>
        <v/>
      </c>
      <c r="M1568" s="18">
        <f t="shared" si="245"/>
        <v>66114</v>
      </c>
      <c r="N1568" s="18">
        <f t="shared" si="246"/>
        <v>76031</v>
      </c>
      <c r="O1568" s="18">
        <f t="shared" si="247"/>
        <v>81562</v>
      </c>
      <c r="P1568">
        <f t="shared" si="253"/>
        <v>71072.5</v>
      </c>
      <c r="Q1568">
        <f t="shared" si="254"/>
        <v>9037.3819586574227</v>
      </c>
      <c r="R1568" s="105">
        <f t="shared" si="255"/>
        <v>0.12715722619377992</v>
      </c>
      <c r="S1568" s="107">
        <f>+MEDIANA!AI226</f>
        <v>71072.5</v>
      </c>
      <c r="T1568" t="b">
        <f t="shared" si="256"/>
        <v>1</v>
      </c>
      <c r="V1568">
        <f t="shared" si="257"/>
        <v>5</v>
      </c>
      <c r="W1568">
        <f t="shared" si="258"/>
        <v>4</v>
      </c>
    </row>
    <row r="1569" spans="1:23" x14ac:dyDescent="0.2">
      <c r="A1569">
        <v>221</v>
      </c>
      <c r="B1569">
        <v>441597</v>
      </c>
      <c r="C1569">
        <v>1500000</v>
      </c>
      <c r="D1569">
        <v>472508</v>
      </c>
      <c r="E1569">
        <v>543385</v>
      </c>
      <c r="F1569">
        <v>582908</v>
      </c>
      <c r="G1569">
        <f t="shared" si="248"/>
        <v>543385</v>
      </c>
      <c r="H1569">
        <f t="shared" si="249"/>
        <v>446216.62773847865</v>
      </c>
      <c r="I1569">
        <f t="shared" si="250"/>
        <v>989601.62773847859</v>
      </c>
      <c r="J1569">
        <f t="shared" si="251"/>
        <v>97168.372261521348</v>
      </c>
      <c r="K1569" s="18">
        <f t="shared" si="252"/>
        <v>441597</v>
      </c>
      <c r="L1569" s="18" t="str">
        <f t="shared" si="244"/>
        <v/>
      </c>
      <c r="M1569" s="18">
        <f t="shared" si="245"/>
        <v>472508</v>
      </c>
      <c r="N1569" s="18">
        <f t="shared" si="246"/>
        <v>543385</v>
      </c>
      <c r="O1569" s="18">
        <f t="shared" si="247"/>
        <v>582908</v>
      </c>
      <c r="P1569">
        <f t="shared" si="253"/>
        <v>507946.5</v>
      </c>
      <c r="Q1569">
        <f t="shared" si="254"/>
        <v>64587.706676012785</v>
      </c>
      <c r="R1569" s="105">
        <f t="shared" si="255"/>
        <v>0.12715454615006264</v>
      </c>
      <c r="S1569" s="107">
        <f>+MEDIANA!AI227</f>
        <v>507946.5</v>
      </c>
      <c r="T1569" t="b">
        <f t="shared" si="256"/>
        <v>1</v>
      </c>
      <c r="V1569">
        <f t="shared" si="257"/>
        <v>5</v>
      </c>
      <c r="W1569">
        <f t="shared" si="258"/>
        <v>4</v>
      </c>
    </row>
    <row r="1570" spans="1:23" x14ac:dyDescent="0.2">
      <c r="A1570">
        <v>222</v>
      </c>
      <c r="B1570">
        <v>706555</v>
      </c>
      <c r="C1570">
        <v>1400000</v>
      </c>
      <c r="D1570">
        <v>756013</v>
      </c>
      <c r="E1570">
        <v>869415</v>
      </c>
      <c r="F1570">
        <v>932652</v>
      </c>
      <c r="G1570">
        <f t="shared" si="248"/>
        <v>869415</v>
      </c>
      <c r="H1570">
        <f t="shared" si="249"/>
        <v>276013.53358033008</v>
      </c>
      <c r="I1570">
        <f t="shared" si="250"/>
        <v>1145428.5335803302</v>
      </c>
      <c r="J1570">
        <f t="shared" si="251"/>
        <v>593401.46641966992</v>
      </c>
      <c r="K1570" s="18">
        <f t="shared" si="252"/>
        <v>706555</v>
      </c>
      <c r="L1570" s="18" t="str">
        <f t="shared" si="244"/>
        <v/>
      </c>
      <c r="M1570" s="18">
        <f t="shared" si="245"/>
        <v>756013</v>
      </c>
      <c r="N1570" s="18">
        <f t="shared" si="246"/>
        <v>869415</v>
      </c>
      <c r="O1570" s="18">
        <f t="shared" si="247"/>
        <v>932652</v>
      </c>
      <c r="P1570">
        <f t="shared" si="253"/>
        <v>812714</v>
      </c>
      <c r="Q1570">
        <f t="shared" si="254"/>
        <v>103339.89019533229</v>
      </c>
      <c r="R1570" s="105">
        <f t="shared" si="255"/>
        <v>0.12715406673852339</v>
      </c>
      <c r="S1570" s="107">
        <f>+MEDIANA!AI228</f>
        <v>812714</v>
      </c>
      <c r="T1570" t="b">
        <f t="shared" si="256"/>
        <v>1</v>
      </c>
      <c r="V1570">
        <f t="shared" si="257"/>
        <v>5</v>
      </c>
      <c r="W1570">
        <f t="shared" si="258"/>
        <v>4</v>
      </c>
    </row>
    <row r="1571" spans="1:23" x14ac:dyDescent="0.2">
      <c r="A1571">
        <v>223</v>
      </c>
      <c r="B1571">
        <v>971513</v>
      </c>
      <c r="C1571">
        <v>1300000</v>
      </c>
      <c r="D1571">
        <v>1039518</v>
      </c>
      <c r="E1571">
        <v>1195446</v>
      </c>
      <c r="F1571">
        <v>1282397</v>
      </c>
      <c r="G1571">
        <f t="shared" si="248"/>
        <v>1195446</v>
      </c>
      <c r="H1571">
        <f t="shared" si="249"/>
        <v>146505.9285855011</v>
      </c>
      <c r="I1571">
        <f t="shared" si="250"/>
        <v>1341951.9285855012</v>
      </c>
      <c r="J1571">
        <f t="shared" si="251"/>
        <v>1048940.0714144988</v>
      </c>
      <c r="K1571" s="18" t="str">
        <f t="shared" si="252"/>
        <v/>
      </c>
      <c r="L1571" s="18">
        <f t="shared" si="244"/>
        <v>1300000</v>
      </c>
      <c r="M1571" s="18" t="str">
        <f t="shared" si="245"/>
        <v/>
      </c>
      <c r="N1571" s="18">
        <f t="shared" si="246"/>
        <v>1195446</v>
      </c>
      <c r="O1571" s="18">
        <f t="shared" si="247"/>
        <v>1282397</v>
      </c>
      <c r="P1571">
        <f t="shared" si="253"/>
        <v>1282397</v>
      </c>
      <c r="Q1571">
        <f t="shared" si="254"/>
        <v>55978.985530286271</v>
      </c>
      <c r="R1571" s="105">
        <f t="shared" si="255"/>
        <v>4.36518375591071E-2</v>
      </c>
      <c r="S1571" s="107">
        <f>+MEDIANA!AI229</f>
        <v>1282397</v>
      </c>
      <c r="T1571" t="b">
        <f t="shared" si="256"/>
        <v>1</v>
      </c>
      <c r="V1571">
        <f t="shared" si="257"/>
        <v>5</v>
      </c>
      <c r="W1571">
        <f t="shared" si="258"/>
        <v>3</v>
      </c>
    </row>
    <row r="1572" spans="1:23" x14ac:dyDescent="0.2">
      <c r="A1572">
        <v>224</v>
      </c>
      <c r="B1572">
        <v>706555</v>
      </c>
      <c r="C1572">
        <v>500000</v>
      </c>
      <c r="D1572">
        <v>66177</v>
      </c>
      <c r="E1572">
        <v>76104</v>
      </c>
      <c r="F1572">
        <v>81639</v>
      </c>
      <c r="G1572">
        <f t="shared" si="248"/>
        <v>81639</v>
      </c>
      <c r="H1572">
        <f t="shared" si="249"/>
        <v>298665.5166595233</v>
      </c>
      <c r="I1572">
        <f t="shared" si="250"/>
        <v>380304.5166595233</v>
      </c>
      <c r="J1572">
        <f t="shared" si="251"/>
        <v>-217026.5166595233</v>
      </c>
      <c r="K1572" s="18" t="str">
        <f t="shared" si="252"/>
        <v/>
      </c>
      <c r="L1572" s="18" t="str">
        <f t="shared" si="244"/>
        <v/>
      </c>
      <c r="M1572" s="18">
        <f t="shared" si="245"/>
        <v>66177</v>
      </c>
      <c r="N1572" s="18">
        <f t="shared" si="246"/>
        <v>76104</v>
      </c>
      <c r="O1572" s="18">
        <f t="shared" si="247"/>
        <v>81639</v>
      </c>
      <c r="P1572">
        <f t="shared" si="253"/>
        <v>76104</v>
      </c>
      <c r="Q1572">
        <f t="shared" si="254"/>
        <v>7834.2729720121442</v>
      </c>
      <c r="R1572" s="105">
        <f t="shared" si="255"/>
        <v>0.10294167155487417</v>
      </c>
      <c r="S1572" s="107">
        <f>+MEDIANA!AI230</f>
        <v>76104</v>
      </c>
      <c r="T1572" t="b">
        <f t="shared" si="256"/>
        <v>1</v>
      </c>
      <c r="V1572">
        <f t="shared" si="257"/>
        <v>5</v>
      </c>
      <c r="W1572">
        <f t="shared" si="258"/>
        <v>3</v>
      </c>
    </row>
    <row r="1573" spans="1:23" x14ac:dyDescent="0.2">
      <c r="A1573">
        <v>225</v>
      </c>
      <c r="B1573">
        <v>57559</v>
      </c>
      <c r="C1573">
        <v>700000</v>
      </c>
      <c r="D1573">
        <v>61646</v>
      </c>
      <c r="E1573">
        <v>70893</v>
      </c>
      <c r="F1573">
        <v>76050</v>
      </c>
      <c r="G1573">
        <f t="shared" si="248"/>
        <v>70893</v>
      </c>
      <c r="H1573">
        <f t="shared" si="249"/>
        <v>283387.67446962121</v>
      </c>
      <c r="I1573">
        <f t="shared" si="250"/>
        <v>354280.67446962121</v>
      </c>
      <c r="J1573">
        <f t="shared" si="251"/>
        <v>-212494.67446962121</v>
      </c>
      <c r="K1573" s="18">
        <f t="shared" si="252"/>
        <v>57559</v>
      </c>
      <c r="L1573" s="18" t="str">
        <f t="shared" si="244"/>
        <v/>
      </c>
      <c r="M1573" s="18">
        <f t="shared" si="245"/>
        <v>61646</v>
      </c>
      <c r="N1573" s="18">
        <f t="shared" si="246"/>
        <v>70893</v>
      </c>
      <c r="O1573" s="18">
        <f t="shared" si="247"/>
        <v>76050</v>
      </c>
      <c r="P1573">
        <f t="shared" si="253"/>
        <v>66269.5</v>
      </c>
      <c r="Q1573">
        <f t="shared" si="254"/>
        <v>8445.8721673173968</v>
      </c>
      <c r="R1573" s="105">
        <f t="shared" si="255"/>
        <v>0.12744735009796962</v>
      </c>
      <c r="S1573" s="107">
        <f>+MEDIANA!AI231</f>
        <v>66269.5</v>
      </c>
      <c r="T1573" t="b">
        <f t="shared" si="256"/>
        <v>1</v>
      </c>
      <c r="V1573">
        <f t="shared" si="257"/>
        <v>5</v>
      </c>
      <c r="W1573">
        <f t="shared" si="258"/>
        <v>4</v>
      </c>
    </row>
    <row r="1574" spans="1:23" x14ac:dyDescent="0.2">
      <c r="A1574">
        <v>226</v>
      </c>
      <c r="B1574">
        <v>53958</v>
      </c>
      <c r="C1574">
        <v>250000</v>
      </c>
      <c r="D1574">
        <v>57790</v>
      </c>
      <c r="E1574">
        <v>66458</v>
      </c>
      <c r="F1574">
        <v>71292</v>
      </c>
      <c r="G1574">
        <f t="shared" si="248"/>
        <v>66458</v>
      </c>
      <c r="H1574">
        <f t="shared" si="249"/>
        <v>84188.352061315454</v>
      </c>
      <c r="I1574">
        <f t="shared" si="250"/>
        <v>150646.35206131544</v>
      </c>
      <c r="J1574">
        <f t="shared" si="251"/>
        <v>-17730.352061315454</v>
      </c>
      <c r="K1574" s="18">
        <f t="shared" si="252"/>
        <v>53958</v>
      </c>
      <c r="L1574" s="18" t="str">
        <f t="shared" si="244"/>
        <v/>
      </c>
      <c r="M1574" s="18">
        <f t="shared" si="245"/>
        <v>57790</v>
      </c>
      <c r="N1574" s="18">
        <f t="shared" si="246"/>
        <v>66458</v>
      </c>
      <c r="O1574" s="18">
        <f t="shared" si="247"/>
        <v>71292</v>
      </c>
      <c r="P1574">
        <f t="shared" si="253"/>
        <v>62124</v>
      </c>
      <c r="Q1574">
        <f t="shared" si="254"/>
        <v>7917.3204852820418</v>
      </c>
      <c r="R1574" s="105">
        <f t="shared" si="255"/>
        <v>0.12744382984485933</v>
      </c>
      <c r="S1574" s="107">
        <f>+MEDIANA!AI232</f>
        <v>62124</v>
      </c>
      <c r="T1574" t="b">
        <f t="shared" si="256"/>
        <v>1</v>
      </c>
      <c r="V1574">
        <f t="shared" si="257"/>
        <v>5</v>
      </c>
      <c r="W1574">
        <f t="shared" si="258"/>
        <v>4</v>
      </c>
    </row>
    <row r="1575" spans="1:23" x14ac:dyDescent="0.2">
      <c r="A1575">
        <v>227</v>
      </c>
      <c r="B1575">
        <v>32572</v>
      </c>
      <c r="C1575">
        <v>30000</v>
      </c>
      <c r="D1575">
        <v>34886</v>
      </c>
      <c r="E1575">
        <v>40118</v>
      </c>
      <c r="F1575">
        <v>43036</v>
      </c>
      <c r="G1575">
        <f t="shared" si="248"/>
        <v>34886</v>
      </c>
      <c r="H1575">
        <f t="shared" si="249"/>
        <v>5370.7655692647722</v>
      </c>
      <c r="I1575">
        <f t="shared" si="250"/>
        <v>40256.765569264775</v>
      </c>
      <c r="J1575">
        <f t="shared" si="251"/>
        <v>29515.234430735229</v>
      </c>
      <c r="K1575" s="18">
        <f t="shared" si="252"/>
        <v>32572</v>
      </c>
      <c r="L1575" s="18">
        <f t="shared" si="244"/>
        <v>30000</v>
      </c>
      <c r="M1575" s="18">
        <f t="shared" si="245"/>
        <v>34886</v>
      </c>
      <c r="N1575" s="18">
        <f t="shared" si="246"/>
        <v>40118</v>
      </c>
      <c r="O1575" s="18" t="str">
        <f t="shared" si="247"/>
        <v/>
      </c>
      <c r="P1575">
        <f t="shared" si="253"/>
        <v>33729</v>
      </c>
      <c r="Q1575">
        <f t="shared" si="254"/>
        <v>4306.3193874429089</v>
      </c>
      <c r="R1575" s="105">
        <f t="shared" si="255"/>
        <v>0.12767409017293455</v>
      </c>
      <c r="S1575" s="107">
        <f>+MEDIANA!AI233</f>
        <v>33729</v>
      </c>
      <c r="T1575" t="b">
        <f t="shared" si="256"/>
        <v>1</v>
      </c>
      <c r="V1575">
        <f t="shared" si="257"/>
        <v>5</v>
      </c>
      <c r="W1575">
        <f t="shared" si="258"/>
        <v>4</v>
      </c>
    </row>
    <row r="1576" spans="1:23" x14ac:dyDescent="0.2">
      <c r="A1576">
        <v>228</v>
      </c>
      <c r="B1576">
        <v>26086</v>
      </c>
      <c r="C1576">
        <v>20000</v>
      </c>
      <c r="D1576">
        <v>27939</v>
      </c>
      <c r="E1576">
        <v>32129</v>
      </c>
      <c r="F1576">
        <v>34466</v>
      </c>
      <c r="G1576">
        <f t="shared" si="248"/>
        <v>27939</v>
      </c>
      <c r="H1576">
        <f t="shared" si="249"/>
        <v>5622.455735708375</v>
      </c>
      <c r="I1576">
        <f t="shared" si="250"/>
        <v>33561.455735708376</v>
      </c>
      <c r="J1576">
        <f t="shared" si="251"/>
        <v>22316.544264291624</v>
      </c>
      <c r="K1576" s="18">
        <f t="shared" si="252"/>
        <v>26086</v>
      </c>
      <c r="L1576" s="18" t="str">
        <f t="shared" si="244"/>
        <v/>
      </c>
      <c r="M1576" s="18">
        <f t="shared" si="245"/>
        <v>27939</v>
      </c>
      <c r="N1576" s="18">
        <f t="shared" si="246"/>
        <v>32129</v>
      </c>
      <c r="O1576" s="18" t="str">
        <f t="shared" si="247"/>
        <v/>
      </c>
      <c r="P1576">
        <f t="shared" si="253"/>
        <v>27939</v>
      </c>
      <c r="Q1576">
        <f t="shared" si="254"/>
        <v>3095.8993846699864</v>
      </c>
      <c r="R1576" s="105">
        <f t="shared" si="255"/>
        <v>0.11080924101327844</v>
      </c>
      <c r="S1576" s="107">
        <f>+MEDIANA!AI234</f>
        <v>27939</v>
      </c>
      <c r="T1576" t="b">
        <f t="shared" si="256"/>
        <v>1</v>
      </c>
      <c r="V1576">
        <f t="shared" si="257"/>
        <v>5</v>
      </c>
      <c r="W1576">
        <f t="shared" si="258"/>
        <v>3</v>
      </c>
    </row>
    <row r="1577" spans="1:23" x14ac:dyDescent="0.2">
      <c r="A1577">
        <v>229</v>
      </c>
      <c r="B1577">
        <v>37084</v>
      </c>
      <c r="C1577">
        <v>20000</v>
      </c>
      <c r="D1577">
        <v>39717</v>
      </c>
      <c r="E1577">
        <v>45674</v>
      </c>
      <c r="F1577">
        <v>48996</v>
      </c>
      <c r="G1577">
        <f t="shared" si="248"/>
        <v>39717</v>
      </c>
      <c r="H1577">
        <f t="shared" si="249"/>
        <v>11260.069591259196</v>
      </c>
      <c r="I1577">
        <f t="shared" si="250"/>
        <v>50977.069591259198</v>
      </c>
      <c r="J1577">
        <f t="shared" si="251"/>
        <v>28456.930408740802</v>
      </c>
      <c r="K1577" s="18">
        <f t="shared" si="252"/>
        <v>37084</v>
      </c>
      <c r="L1577" s="18" t="str">
        <f t="shared" si="244"/>
        <v/>
      </c>
      <c r="M1577" s="18">
        <f t="shared" si="245"/>
        <v>39717</v>
      </c>
      <c r="N1577" s="18">
        <f t="shared" si="246"/>
        <v>45674</v>
      </c>
      <c r="O1577" s="18">
        <f t="shared" si="247"/>
        <v>48996</v>
      </c>
      <c r="P1577">
        <f t="shared" si="253"/>
        <v>42695.5</v>
      </c>
      <c r="Q1577">
        <f t="shared" si="254"/>
        <v>5440.8785059645161</v>
      </c>
      <c r="R1577" s="105">
        <f t="shared" si="255"/>
        <v>0.12743447215665624</v>
      </c>
      <c r="S1577" s="107">
        <f>+MEDIANA!AI235</f>
        <v>42695.5</v>
      </c>
      <c r="T1577" t="b">
        <f t="shared" si="256"/>
        <v>1</v>
      </c>
      <c r="V1577">
        <f t="shared" si="257"/>
        <v>5</v>
      </c>
      <c r="W1577">
        <f t="shared" si="258"/>
        <v>4</v>
      </c>
    </row>
    <row r="1578" spans="1:23" x14ac:dyDescent="0.2">
      <c r="A1578">
        <v>230</v>
      </c>
      <c r="B1578">
        <v>441597</v>
      </c>
      <c r="C1578">
        <v>550000</v>
      </c>
      <c r="D1578">
        <v>472508</v>
      </c>
      <c r="E1578">
        <v>543385</v>
      </c>
      <c r="F1578">
        <v>582908</v>
      </c>
      <c r="G1578">
        <f t="shared" si="248"/>
        <v>543385</v>
      </c>
      <c r="H1578">
        <f t="shared" si="249"/>
        <v>58711.914210831077</v>
      </c>
      <c r="I1578">
        <f t="shared" si="250"/>
        <v>602096.91421083105</v>
      </c>
      <c r="J1578">
        <f t="shared" si="251"/>
        <v>484673.08578916895</v>
      </c>
      <c r="K1578" s="18" t="str">
        <f t="shared" si="252"/>
        <v/>
      </c>
      <c r="L1578" s="18">
        <f t="shared" si="244"/>
        <v>550000</v>
      </c>
      <c r="M1578" s="18" t="str">
        <f t="shared" si="245"/>
        <v/>
      </c>
      <c r="N1578" s="18">
        <f t="shared" si="246"/>
        <v>543385</v>
      </c>
      <c r="O1578" s="18">
        <f t="shared" si="247"/>
        <v>582908</v>
      </c>
      <c r="P1578">
        <f t="shared" si="253"/>
        <v>550000</v>
      </c>
      <c r="Q1578">
        <f t="shared" si="254"/>
        <v>21169.011227105846</v>
      </c>
      <c r="R1578" s="105">
        <f t="shared" si="255"/>
        <v>3.8489111322010626E-2</v>
      </c>
      <c r="S1578" s="107">
        <f>+MEDIANA!AI236</f>
        <v>550000</v>
      </c>
      <c r="T1578" t="b">
        <f t="shared" si="256"/>
        <v>1</v>
      </c>
      <c r="V1578">
        <f t="shared" si="257"/>
        <v>5</v>
      </c>
      <c r="W1578">
        <f t="shared" si="258"/>
        <v>3</v>
      </c>
    </row>
    <row r="1579" spans="1:23" x14ac:dyDescent="0.2">
      <c r="A1579">
        <v>231</v>
      </c>
      <c r="B1579">
        <v>121928</v>
      </c>
      <c r="C1579">
        <v>400000</v>
      </c>
      <c r="D1579">
        <v>130588</v>
      </c>
      <c r="E1579">
        <v>150176</v>
      </c>
      <c r="F1579">
        <v>161099</v>
      </c>
      <c r="G1579">
        <f t="shared" si="248"/>
        <v>150176</v>
      </c>
      <c r="H1579">
        <f t="shared" si="249"/>
        <v>116883.23593313113</v>
      </c>
      <c r="I1579">
        <f t="shared" si="250"/>
        <v>267059.23593313113</v>
      </c>
      <c r="J1579">
        <f t="shared" si="251"/>
        <v>33292.764066868869</v>
      </c>
      <c r="K1579" s="18">
        <f t="shared" si="252"/>
        <v>121928</v>
      </c>
      <c r="L1579" s="18" t="str">
        <f t="shared" si="244"/>
        <v/>
      </c>
      <c r="M1579" s="18">
        <f t="shared" si="245"/>
        <v>130588</v>
      </c>
      <c r="N1579" s="18">
        <f t="shared" si="246"/>
        <v>150176</v>
      </c>
      <c r="O1579" s="18">
        <f t="shared" si="247"/>
        <v>161099</v>
      </c>
      <c r="P1579">
        <f t="shared" si="253"/>
        <v>140382</v>
      </c>
      <c r="Q1579">
        <f t="shared" si="254"/>
        <v>17891.42052074122</v>
      </c>
      <c r="R1579" s="105">
        <f t="shared" si="255"/>
        <v>0.12744810959197916</v>
      </c>
      <c r="S1579" s="107">
        <f>+MEDIANA!AI237</f>
        <v>140382</v>
      </c>
      <c r="T1579" t="b">
        <f t="shared" si="256"/>
        <v>1</v>
      </c>
      <c r="V1579">
        <f t="shared" si="257"/>
        <v>5</v>
      </c>
      <c r="W1579">
        <f t="shared" si="258"/>
        <v>4</v>
      </c>
    </row>
    <row r="1580" spans="1:23" x14ac:dyDescent="0.2">
      <c r="A1580">
        <v>232</v>
      </c>
      <c r="B1580">
        <v>30203</v>
      </c>
      <c r="C1580">
        <v>100000</v>
      </c>
      <c r="D1580">
        <v>32347</v>
      </c>
      <c r="E1580">
        <v>37199</v>
      </c>
      <c r="F1580">
        <v>39905</v>
      </c>
      <c r="G1580">
        <f t="shared" si="248"/>
        <v>37199</v>
      </c>
      <c r="H1580">
        <f t="shared" si="249"/>
        <v>29359.480158885643</v>
      </c>
      <c r="I1580">
        <f t="shared" si="250"/>
        <v>66558.48015888565</v>
      </c>
      <c r="J1580">
        <f t="shared" si="251"/>
        <v>7839.5198411143574</v>
      </c>
      <c r="K1580" s="18">
        <f t="shared" si="252"/>
        <v>30203</v>
      </c>
      <c r="L1580" s="18" t="str">
        <f t="shared" si="244"/>
        <v/>
      </c>
      <c r="M1580" s="18">
        <f t="shared" si="245"/>
        <v>32347</v>
      </c>
      <c r="N1580" s="18">
        <f t="shared" si="246"/>
        <v>37199</v>
      </c>
      <c r="O1580" s="18">
        <f t="shared" si="247"/>
        <v>39905</v>
      </c>
      <c r="P1580">
        <f t="shared" si="253"/>
        <v>34773</v>
      </c>
      <c r="Q1580">
        <f t="shared" si="254"/>
        <v>4431.4901556925524</v>
      </c>
      <c r="R1580" s="105">
        <f t="shared" si="255"/>
        <v>0.1274405474273877</v>
      </c>
      <c r="S1580" s="107">
        <f>+MEDIANA!AI238</f>
        <v>34773</v>
      </c>
      <c r="T1580" t="b">
        <f t="shared" si="256"/>
        <v>1</v>
      </c>
      <c r="V1580">
        <f t="shared" si="257"/>
        <v>5</v>
      </c>
      <c r="W1580">
        <f t="shared" si="258"/>
        <v>4</v>
      </c>
    </row>
    <row r="1581" spans="1:23" x14ac:dyDescent="0.2">
      <c r="A1581">
        <v>233</v>
      </c>
      <c r="B1581">
        <v>55076</v>
      </c>
      <c r="C1581">
        <v>150000</v>
      </c>
      <c r="D1581">
        <v>58988</v>
      </c>
      <c r="E1581">
        <v>67836</v>
      </c>
      <c r="F1581">
        <v>72770</v>
      </c>
      <c r="G1581">
        <f t="shared" si="248"/>
        <v>67836</v>
      </c>
      <c r="H1581">
        <f t="shared" si="249"/>
        <v>39238.322899940562</v>
      </c>
      <c r="I1581">
        <f t="shared" si="250"/>
        <v>107074.32289994057</v>
      </c>
      <c r="J1581">
        <f t="shared" si="251"/>
        <v>28597.677100059438</v>
      </c>
      <c r="K1581" s="18">
        <f t="shared" si="252"/>
        <v>55076</v>
      </c>
      <c r="L1581" s="18" t="str">
        <f t="shared" si="244"/>
        <v/>
      </c>
      <c r="M1581" s="18">
        <f t="shared" si="245"/>
        <v>58988</v>
      </c>
      <c r="N1581" s="18">
        <f t="shared" si="246"/>
        <v>67836</v>
      </c>
      <c r="O1581" s="18">
        <f t="shared" si="247"/>
        <v>72770</v>
      </c>
      <c r="P1581">
        <f t="shared" si="253"/>
        <v>63412</v>
      </c>
      <c r="Q1581">
        <f t="shared" si="254"/>
        <v>8081.7384887163971</v>
      </c>
      <c r="R1581" s="105">
        <f t="shared" si="255"/>
        <v>0.12744809324286249</v>
      </c>
      <c r="S1581" s="107">
        <f>+MEDIANA!AI239</f>
        <v>63412</v>
      </c>
      <c r="T1581" t="b">
        <f t="shared" si="256"/>
        <v>1</v>
      </c>
      <c r="V1581">
        <f t="shared" si="257"/>
        <v>5</v>
      </c>
      <c r="W1581">
        <f t="shared" si="258"/>
        <v>4</v>
      </c>
    </row>
    <row r="1582" spans="1:23" x14ac:dyDescent="0.2">
      <c r="A1582">
        <v>234</v>
      </c>
      <c r="B1582">
        <v>51762</v>
      </c>
      <c r="C1582">
        <v>140000</v>
      </c>
      <c r="D1582">
        <v>55439</v>
      </c>
      <c r="E1582">
        <v>63754</v>
      </c>
      <c r="F1582">
        <v>68392</v>
      </c>
      <c r="G1582">
        <f t="shared" si="248"/>
        <v>63754</v>
      </c>
      <c r="H1582">
        <f t="shared" si="249"/>
        <v>36448.581121903771</v>
      </c>
      <c r="I1582">
        <f t="shared" si="250"/>
        <v>100202.58112190377</v>
      </c>
      <c r="J1582">
        <f t="shared" si="251"/>
        <v>27305.418878096229</v>
      </c>
      <c r="K1582" s="18">
        <f t="shared" si="252"/>
        <v>51762</v>
      </c>
      <c r="L1582" s="18" t="str">
        <f t="shared" si="244"/>
        <v/>
      </c>
      <c r="M1582" s="18">
        <f t="shared" si="245"/>
        <v>55439</v>
      </c>
      <c r="N1582" s="18">
        <f t="shared" si="246"/>
        <v>63754</v>
      </c>
      <c r="O1582" s="18">
        <f t="shared" si="247"/>
        <v>68392</v>
      </c>
      <c r="P1582">
        <f t="shared" si="253"/>
        <v>59596.5</v>
      </c>
      <c r="Q1582">
        <f t="shared" si="254"/>
        <v>7595.5895700509427</v>
      </c>
      <c r="R1582" s="105">
        <f t="shared" si="255"/>
        <v>0.12745026251627098</v>
      </c>
      <c r="S1582" s="107">
        <f>+MEDIANA!AI240</f>
        <v>59596.5</v>
      </c>
      <c r="T1582" t="b">
        <f t="shared" si="256"/>
        <v>1</v>
      </c>
      <c r="V1582">
        <f t="shared" si="257"/>
        <v>5</v>
      </c>
      <c r="W1582">
        <f t="shared" si="258"/>
        <v>4</v>
      </c>
    </row>
    <row r="1583" spans="1:23" x14ac:dyDescent="0.2">
      <c r="A1583">
        <v>235</v>
      </c>
      <c r="B1583">
        <v>85883</v>
      </c>
      <c r="C1583">
        <v>200000</v>
      </c>
      <c r="D1583">
        <v>91982</v>
      </c>
      <c r="E1583">
        <v>105780</v>
      </c>
      <c r="F1583">
        <v>113473</v>
      </c>
      <c r="G1583">
        <f t="shared" si="248"/>
        <v>105780</v>
      </c>
      <c r="H1583">
        <f t="shared" si="249"/>
        <v>46346.863316733739</v>
      </c>
      <c r="I1583">
        <f t="shared" si="250"/>
        <v>152126.86331673374</v>
      </c>
      <c r="J1583">
        <f t="shared" si="251"/>
        <v>59433.136683266261</v>
      </c>
      <c r="K1583" s="18">
        <f t="shared" si="252"/>
        <v>85883</v>
      </c>
      <c r="L1583" s="18" t="str">
        <f t="shared" si="244"/>
        <v/>
      </c>
      <c r="M1583" s="18">
        <f t="shared" si="245"/>
        <v>91982</v>
      </c>
      <c r="N1583" s="18">
        <f t="shared" si="246"/>
        <v>105780</v>
      </c>
      <c r="O1583" s="18">
        <f t="shared" si="247"/>
        <v>113473</v>
      </c>
      <c r="P1583">
        <f t="shared" si="253"/>
        <v>98881</v>
      </c>
      <c r="Q1583">
        <f t="shared" si="254"/>
        <v>12602.005938209466</v>
      </c>
      <c r="R1583" s="105">
        <f t="shared" si="255"/>
        <v>0.12744618216047032</v>
      </c>
      <c r="S1583" s="107">
        <f>+MEDIANA!AI241</f>
        <v>98881</v>
      </c>
      <c r="T1583" t="b">
        <f t="shared" si="256"/>
        <v>1</v>
      </c>
      <c r="V1583">
        <f t="shared" si="257"/>
        <v>5</v>
      </c>
      <c r="W1583">
        <f t="shared" si="258"/>
        <v>4</v>
      </c>
    </row>
    <row r="1584" spans="1:23" x14ac:dyDescent="0.2">
      <c r="A1584">
        <v>236</v>
      </c>
      <c r="B1584">
        <v>92353</v>
      </c>
      <c r="C1584">
        <v>250000</v>
      </c>
      <c r="D1584">
        <v>98911</v>
      </c>
      <c r="E1584">
        <v>113748</v>
      </c>
      <c r="F1584">
        <v>122021</v>
      </c>
      <c r="G1584">
        <f t="shared" si="248"/>
        <v>113748</v>
      </c>
      <c r="H1584">
        <f t="shared" si="249"/>
        <v>65125.758838573231</v>
      </c>
      <c r="I1584">
        <f t="shared" si="250"/>
        <v>178873.75883857324</v>
      </c>
      <c r="J1584">
        <f t="shared" si="251"/>
        <v>48622.241161426769</v>
      </c>
      <c r="K1584" s="18">
        <f t="shared" si="252"/>
        <v>92353</v>
      </c>
      <c r="L1584" s="18" t="str">
        <f t="shared" si="244"/>
        <v/>
      </c>
      <c r="M1584" s="18">
        <f t="shared" si="245"/>
        <v>98911</v>
      </c>
      <c r="N1584" s="18">
        <f t="shared" si="246"/>
        <v>113748</v>
      </c>
      <c r="O1584" s="18">
        <f t="shared" si="247"/>
        <v>122021</v>
      </c>
      <c r="P1584">
        <f t="shared" si="253"/>
        <v>106329.5</v>
      </c>
      <c r="Q1584">
        <f t="shared" si="254"/>
        <v>13551.121758609752</v>
      </c>
      <c r="R1584" s="105">
        <f t="shared" si="255"/>
        <v>0.12744461093684961</v>
      </c>
      <c r="S1584" s="107">
        <f>+MEDIANA!AI242</f>
        <v>106329.5</v>
      </c>
      <c r="T1584" t="b">
        <f t="shared" si="256"/>
        <v>1</v>
      </c>
      <c r="V1584">
        <f t="shared" si="257"/>
        <v>5</v>
      </c>
      <c r="W1584">
        <f t="shared" si="258"/>
        <v>4</v>
      </c>
    </row>
    <row r="1585" spans="1:23" x14ac:dyDescent="0.2">
      <c r="A1585">
        <v>237</v>
      </c>
      <c r="B1585">
        <v>71772</v>
      </c>
      <c r="C1585">
        <v>150000</v>
      </c>
      <c r="D1585">
        <v>76869</v>
      </c>
      <c r="E1585">
        <v>88400</v>
      </c>
      <c r="F1585">
        <v>94829</v>
      </c>
      <c r="G1585">
        <f t="shared" si="248"/>
        <v>88400</v>
      </c>
      <c r="H1585">
        <f t="shared" si="249"/>
        <v>31334.57757015403</v>
      </c>
      <c r="I1585">
        <f t="shared" si="250"/>
        <v>119734.57757015403</v>
      </c>
      <c r="J1585">
        <f t="shared" si="251"/>
        <v>57065.422429845974</v>
      </c>
      <c r="K1585" s="18">
        <f t="shared" si="252"/>
        <v>71772</v>
      </c>
      <c r="L1585" s="18" t="str">
        <f t="shared" si="244"/>
        <v/>
      </c>
      <c r="M1585" s="18">
        <f t="shared" si="245"/>
        <v>76869</v>
      </c>
      <c r="N1585" s="18">
        <f t="shared" si="246"/>
        <v>88400</v>
      </c>
      <c r="O1585" s="18">
        <f t="shared" si="247"/>
        <v>94829</v>
      </c>
      <c r="P1585">
        <f t="shared" si="253"/>
        <v>82634.5</v>
      </c>
      <c r="Q1585">
        <f t="shared" si="254"/>
        <v>10531.510828619668</v>
      </c>
      <c r="R1585" s="105">
        <f t="shared" si="255"/>
        <v>0.12744689964384934</v>
      </c>
      <c r="S1585" s="107">
        <f>+MEDIANA!AI243</f>
        <v>82634.5</v>
      </c>
      <c r="T1585" t="b">
        <f t="shared" si="256"/>
        <v>1</v>
      </c>
      <c r="V1585">
        <f t="shared" si="257"/>
        <v>5</v>
      </c>
      <c r="W1585">
        <f t="shared" si="258"/>
        <v>4</v>
      </c>
    </row>
    <row r="1586" spans="1:23" x14ac:dyDescent="0.2">
      <c r="A1586">
        <v>238</v>
      </c>
      <c r="B1586">
        <v>60953</v>
      </c>
      <c r="C1586">
        <v>140000</v>
      </c>
      <c r="D1586">
        <v>65282</v>
      </c>
      <c r="E1586">
        <v>75074</v>
      </c>
      <c r="F1586">
        <v>80534</v>
      </c>
      <c r="G1586">
        <f t="shared" si="248"/>
        <v>75074</v>
      </c>
      <c r="H1586">
        <f t="shared" si="249"/>
        <v>32048.927576441605</v>
      </c>
      <c r="I1586">
        <f t="shared" si="250"/>
        <v>107122.92757644161</v>
      </c>
      <c r="J1586">
        <f t="shared" si="251"/>
        <v>43025.072423558391</v>
      </c>
      <c r="K1586" s="18">
        <f t="shared" si="252"/>
        <v>60953</v>
      </c>
      <c r="L1586" s="18" t="str">
        <f t="shared" si="244"/>
        <v/>
      </c>
      <c r="M1586" s="18">
        <f t="shared" si="245"/>
        <v>65282</v>
      </c>
      <c r="N1586" s="18">
        <f t="shared" si="246"/>
        <v>75074</v>
      </c>
      <c r="O1586" s="18">
        <f t="shared" si="247"/>
        <v>80534</v>
      </c>
      <c r="P1586">
        <f t="shared" si="253"/>
        <v>70178</v>
      </c>
      <c r="Q1586">
        <f t="shared" si="254"/>
        <v>8943.6980187168665</v>
      </c>
      <c r="R1586" s="105">
        <f t="shared" si="255"/>
        <v>0.12744304509556936</v>
      </c>
      <c r="S1586" s="107">
        <f>+MEDIANA!AI244</f>
        <v>70178</v>
      </c>
      <c r="T1586" t="b">
        <f t="shared" si="256"/>
        <v>1</v>
      </c>
      <c r="V1586">
        <f t="shared" si="257"/>
        <v>5</v>
      </c>
      <c r="W1586">
        <f t="shared" si="258"/>
        <v>4</v>
      </c>
    </row>
    <row r="1587" spans="1:23" x14ac:dyDescent="0.2">
      <c r="A1587">
        <v>239</v>
      </c>
      <c r="B1587">
        <v>102995</v>
      </c>
      <c r="C1587">
        <v>90000</v>
      </c>
      <c r="D1587">
        <v>110310</v>
      </c>
      <c r="E1587">
        <v>126856</v>
      </c>
      <c r="F1587">
        <v>136083</v>
      </c>
      <c r="G1587">
        <f t="shared" si="248"/>
        <v>110310</v>
      </c>
      <c r="H1587">
        <f t="shared" si="249"/>
        <v>18444.784105540537</v>
      </c>
      <c r="I1587">
        <f t="shared" si="250"/>
        <v>128754.78410554054</v>
      </c>
      <c r="J1587">
        <f t="shared" si="251"/>
        <v>91865.215894459456</v>
      </c>
      <c r="K1587" s="18">
        <f t="shared" si="252"/>
        <v>102995</v>
      </c>
      <c r="L1587" s="18" t="str">
        <f t="shared" si="244"/>
        <v/>
      </c>
      <c r="M1587" s="18">
        <f t="shared" si="245"/>
        <v>110310</v>
      </c>
      <c r="N1587" s="18">
        <f t="shared" si="246"/>
        <v>126856</v>
      </c>
      <c r="O1587" s="18" t="str">
        <f t="shared" si="247"/>
        <v/>
      </c>
      <c r="P1587">
        <f t="shared" si="253"/>
        <v>110310</v>
      </c>
      <c r="Q1587">
        <f t="shared" si="254"/>
        <v>12224.474508133264</v>
      </c>
      <c r="R1587" s="105">
        <f t="shared" si="255"/>
        <v>0.11081927756443898</v>
      </c>
      <c r="S1587" s="107">
        <f>+MEDIANA!AI245</f>
        <v>110310</v>
      </c>
      <c r="T1587" t="b">
        <f t="shared" si="256"/>
        <v>1</v>
      </c>
      <c r="V1587">
        <f t="shared" si="257"/>
        <v>5</v>
      </c>
      <c r="W1587">
        <f t="shared" si="258"/>
        <v>3</v>
      </c>
    </row>
    <row r="1588" spans="1:23" x14ac:dyDescent="0.2">
      <c r="A1588">
        <v>240</v>
      </c>
      <c r="B1588">
        <v>41192</v>
      </c>
      <c r="C1588">
        <v>20000</v>
      </c>
      <c r="D1588">
        <v>44117</v>
      </c>
      <c r="E1588">
        <v>50735</v>
      </c>
      <c r="F1588">
        <v>54425</v>
      </c>
      <c r="G1588">
        <f t="shared" si="248"/>
        <v>44117</v>
      </c>
      <c r="H1588">
        <f t="shared" si="249"/>
        <v>13414.277941805136</v>
      </c>
      <c r="I1588">
        <f t="shared" si="250"/>
        <v>57531.277941805136</v>
      </c>
      <c r="J1588">
        <f t="shared" si="251"/>
        <v>30702.722058194864</v>
      </c>
      <c r="K1588" s="18">
        <f t="shared" si="252"/>
        <v>41192</v>
      </c>
      <c r="L1588" s="18" t="str">
        <f t="shared" si="244"/>
        <v/>
      </c>
      <c r="M1588" s="18">
        <f t="shared" si="245"/>
        <v>44117</v>
      </c>
      <c r="N1588" s="18">
        <f t="shared" si="246"/>
        <v>50735</v>
      </c>
      <c r="O1588" s="18">
        <f t="shared" si="247"/>
        <v>54425</v>
      </c>
      <c r="P1588">
        <f t="shared" si="253"/>
        <v>47426</v>
      </c>
      <c r="Q1588">
        <f t="shared" si="254"/>
        <v>6044.3199989742434</v>
      </c>
      <c r="R1588" s="105">
        <f t="shared" si="255"/>
        <v>0.12744739170442887</v>
      </c>
      <c r="S1588" s="107">
        <f>+MEDIANA!AI246</f>
        <v>47426</v>
      </c>
      <c r="T1588" t="b">
        <f t="shared" si="256"/>
        <v>1</v>
      </c>
      <c r="V1588">
        <f t="shared" si="257"/>
        <v>5</v>
      </c>
      <c r="W1588">
        <f t="shared" si="258"/>
        <v>4</v>
      </c>
    </row>
    <row r="1589" spans="1:23" x14ac:dyDescent="0.2">
      <c r="A1589">
        <v>241</v>
      </c>
      <c r="B1589">
        <v>32967</v>
      </c>
      <c r="C1589">
        <v>18000</v>
      </c>
      <c r="D1589">
        <v>35308</v>
      </c>
      <c r="E1589">
        <v>40604</v>
      </c>
      <c r="F1589">
        <v>43558</v>
      </c>
      <c r="G1589">
        <f t="shared" si="248"/>
        <v>35308</v>
      </c>
      <c r="H1589">
        <f t="shared" si="249"/>
        <v>9921.0374860696884</v>
      </c>
      <c r="I1589">
        <f t="shared" si="250"/>
        <v>45229.03748606969</v>
      </c>
      <c r="J1589">
        <f t="shared" si="251"/>
        <v>25386.96251393031</v>
      </c>
      <c r="K1589" s="18">
        <f t="shared" si="252"/>
        <v>32967</v>
      </c>
      <c r="L1589" s="18" t="str">
        <f t="shared" si="244"/>
        <v/>
      </c>
      <c r="M1589" s="18">
        <f t="shared" si="245"/>
        <v>35308</v>
      </c>
      <c r="N1589" s="18">
        <f t="shared" si="246"/>
        <v>40604</v>
      </c>
      <c r="O1589" s="18">
        <f t="shared" si="247"/>
        <v>43558</v>
      </c>
      <c r="P1589">
        <f t="shared" si="253"/>
        <v>37956</v>
      </c>
      <c r="Q1589">
        <f t="shared" si="254"/>
        <v>4837.4370194005287</v>
      </c>
      <c r="R1589" s="105">
        <f t="shared" si="255"/>
        <v>0.12744854619560883</v>
      </c>
      <c r="S1589" s="107">
        <f>+MEDIANA!AI247</f>
        <v>37956</v>
      </c>
      <c r="T1589" t="b">
        <f t="shared" si="256"/>
        <v>1</v>
      </c>
      <c r="V1589">
        <f t="shared" si="257"/>
        <v>5</v>
      </c>
      <c r="W1589">
        <f t="shared" si="258"/>
        <v>4</v>
      </c>
    </row>
    <row r="1590" spans="1:23" x14ac:dyDescent="0.2">
      <c r="A1590">
        <v>242</v>
      </c>
      <c r="B1590">
        <v>36207</v>
      </c>
      <c r="C1590">
        <v>19000</v>
      </c>
      <c r="D1590">
        <v>38778</v>
      </c>
      <c r="E1590">
        <v>44595</v>
      </c>
      <c r="F1590">
        <v>47838</v>
      </c>
      <c r="G1590">
        <f t="shared" si="248"/>
        <v>38778</v>
      </c>
      <c r="H1590">
        <f t="shared" si="249"/>
        <v>11208.637932416228</v>
      </c>
      <c r="I1590">
        <f t="shared" si="250"/>
        <v>49986.637932416226</v>
      </c>
      <c r="J1590">
        <f t="shared" si="251"/>
        <v>27569.362067583774</v>
      </c>
      <c r="K1590" s="18">
        <f t="shared" si="252"/>
        <v>36207</v>
      </c>
      <c r="L1590" s="18" t="str">
        <f t="shared" si="244"/>
        <v/>
      </c>
      <c r="M1590" s="18">
        <f t="shared" si="245"/>
        <v>38778</v>
      </c>
      <c r="N1590" s="18">
        <f t="shared" si="246"/>
        <v>44595</v>
      </c>
      <c r="O1590" s="18">
        <f t="shared" si="247"/>
        <v>47838</v>
      </c>
      <c r="P1590">
        <f t="shared" si="253"/>
        <v>41686.5</v>
      </c>
      <c r="Q1590">
        <f t="shared" si="254"/>
        <v>5312.6177163428574</v>
      </c>
      <c r="R1590" s="105">
        <f t="shared" si="255"/>
        <v>0.12744216272277253</v>
      </c>
      <c r="S1590" s="107">
        <f>+MEDIANA!AI248</f>
        <v>41686.5</v>
      </c>
      <c r="T1590" t="b">
        <f t="shared" si="256"/>
        <v>1</v>
      </c>
      <c r="V1590">
        <f t="shared" si="257"/>
        <v>5</v>
      </c>
      <c r="W1590">
        <f t="shared" si="258"/>
        <v>4</v>
      </c>
    </row>
    <row r="1591" spans="1:23" x14ac:dyDescent="0.2">
      <c r="A1591">
        <v>243</v>
      </c>
      <c r="B1591">
        <v>4000</v>
      </c>
      <c r="C1591">
        <v>20000</v>
      </c>
      <c r="D1591">
        <v>4284</v>
      </c>
      <c r="E1591">
        <v>4927</v>
      </c>
      <c r="F1591">
        <v>5286</v>
      </c>
      <c r="G1591">
        <f t="shared" si="248"/>
        <v>4927</v>
      </c>
      <c r="H1591">
        <f t="shared" si="249"/>
        <v>6895.0340680811723</v>
      </c>
      <c r="I1591">
        <f t="shared" si="250"/>
        <v>11822.034068081171</v>
      </c>
      <c r="J1591">
        <f t="shared" si="251"/>
        <v>-1968.0340680811723</v>
      </c>
      <c r="K1591" s="18">
        <f t="shared" si="252"/>
        <v>4000</v>
      </c>
      <c r="L1591" s="18" t="str">
        <f t="shared" si="244"/>
        <v/>
      </c>
      <c r="M1591" s="18">
        <f t="shared" si="245"/>
        <v>4284</v>
      </c>
      <c r="N1591" s="18">
        <f t="shared" si="246"/>
        <v>4927</v>
      </c>
      <c r="O1591" s="18">
        <f t="shared" si="247"/>
        <v>5286</v>
      </c>
      <c r="P1591">
        <f t="shared" si="253"/>
        <v>4605.5</v>
      </c>
      <c r="Q1591">
        <f t="shared" si="254"/>
        <v>587.37516404197186</v>
      </c>
      <c r="R1591" s="105">
        <f t="shared" si="255"/>
        <v>0.12753776224991248</v>
      </c>
      <c r="S1591" s="107">
        <f>+MEDIANA!AI249</f>
        <v>4605.5</v>
      </c>
      <c r="T1591" t="b">
        <f t="shared" si="256"/>
        <v>1</v>
      </c>
      <c r="V1591">
        <f t="shared" si="257"/>
        <v>5</v>
      </c>
      <c r="W1591">
        <f t="shared" si="258"/>
        <v>4</v>
      </c>
    </row>
    <row r="1592" spans="1:23" x14ac:dyDescent="0.2">
      <c r="A1592">
        <v>244</v>
      </c>
      <c r="B1592">
        <v>1864</v>
      </c>
      <c r="C1592">
        <v>15000</v>
      </c>
      <c r="D1592">
        <v>1996</v>
      </c>
      <c r="E1592">
        <v>2296</v>
      </c>
      <c r="F1592">
        <v>2463</v>
      </c>
      <c r="G1592">
        <f t="shared" si="248"/>
        <v>2296</v>
      </c>
      <c r="H1592">
        <f t="shared" si="249"/>
        <v>5749.4579048811202</v>
      </c>
      <c r="I1592">
        <f t="shared" si="250"/>
        <v>8045.4579048811202</v>
      </c>
      <c r="J1592">
        <f t="shared" si="251"/>
        <v>-3453.4579048811202</v>
      </c>
      <c r="K1592" s="18">
        <f t="shared" si="252"/>
        <v>1864</v>
      </c>
      <c r="L1592" s="18" t="str">
        <f t="shared" si="244"/>
        <v/>
      </c>
      <c r="M1592" s="18">
        <f t="shared" si="245"/>
        <v>1996</v>
      </c>
      <c r="N1592" s="18">
        <f t="shared" si="246"/>
        <v>2296</v>
      </c>
      <c r="O1592" s="18">
        <f t="shared" si="247"/>
        <v>2463</v>
      </c>
      <c r="P1592">
        <f t="shared" si="253"/>
        <v>2146</v>
      </c>
      <c r="Q1592">
        <f t="shared" si="254"/>
        <v>273.68275429774525</v>
      </c>
      <c r="R1592" s="105">
        <f t="shared" si="255"/>
        <v>0.1275315723661441</v>
      </c>
      <c r="S1592" s="107">
        <f>+MEDIANA!AI250</f>
        <v>2146</v>
      </c>
      <c r="T1592" t="b">
        <f t="shared" si="256"/>
        <v>1</v>
      </c>
      <c r="V1592">
        <f t="shared" si="257"/>
        <v>5</v>
      </c>
      <c r="W1592">
        <f t="shared" si="258"/>
        <v>4</v>
      </c>
    </row>
    <row r="1593" spans="1:23" x14ac:dyDescent="0.2">
      <c r="A1593">
        <v>245</v>
      </c>
      <c r="B1593">
        <v>3445</v>
      </c>
      <c r="C1593">
        <v>17000</v>
      </c>
      <c r="D1593">
        <v>3690</v>
      </c>
      <c r="E1593">
        <v>4244</v>
      </c>
      <c r="F1593">
        <v>4552</v>
      </c>
      <c r="G1593">
        <f t="shared" si="248"/>
        <v>4244</v>
      </c>
      <c r="H1593">
        <f t="shared" si="249"/>
        <v>5837.9408356029098</v>
      </c>
      <c r="I1593">
        <f t="shared" si="250"/>
        <v>10081.940835602909</v>
      </c>
      <c r="J1593">
        <f t="shared" si="251"/>
        <v>-1593.9408356029098</v>
      </c>
      <c r="K1593" s="18">
        <f t="shared" si="252"/>
        <v>3445</v>
      </c>
      <c r="L1593" s="18" t="str">
        <f t="shared" si="244"/>
        <v/>
      </c>
      <c r="M1593" s="18">
        <f t="shared" si="245"/>
        <v>3690</v>
      </c>
      <c r="N1593" s="18">
        <f t="shared" si="246"/>
        <v>4244</v>
      </c>
      <c r="O1593" s="18">
        <f t="shared" si="247"/>
        <v>4552</v>
      </c>
      <c r="P1593">
        <f t="shared" si="253"/>
        <v>3967</v>
      </c>
      <c r="Q1593">
        <f t="shared" si="254"/>
        <v>505.69251197409147</v>
      </c>
      <c r="R1593" s="105">
        <f t="shared" si="255"/>
        <v>0.1274747950527077</v>
      </c>
      <c r="S1593" s="107">
        <f>+MEDIANA!AI251</f>
        <v>3967</v>
      </c>
      <c r="T1593" t="b">
        <f t="shared" si="256"/>
        <v>1</v>
      </c>
      <c r="V1593">
        <f t="shared" si="257"/>
        <v>5</v>
      </c>
      <c r="W1593">
        <f t="shared" si="258"/>
        <v>4</v>
      </c>
    </row>
    <row r="1594" spans="1:23" x14ac:dyDescent="0.2">
      <c r="A1594">
        <v>246</v>
      </c>
      <c r="B1594">
        <v>267396</v>
      </c>
      <c r="C1594">
        <v>850000</v>
      </c>
      <c r="D1594">
        <v>286387</v>
      </c>
      <c r="E1594">
        <v>329345</v>
      </c>
      <c r="F1594">
        <v>353300</v>
      </c>
      <c r="G1594">
        <f t="shared" si="248"/>
        <v>329345</v>
      </c>
      <c r="H1594">
        <f t="shared" si="249"/>
        <v>244269.72477836869</v>
      </c>
      <c r="I1594">
        <f t="shared" si="250"/>
        <v>573614.72477836872</v>
      </c>
      <c r="J1594">
        <f t="shared" si="251"/>
        <v>85075.275221631309</v>
      </c>
      <c r="K1594" s="18">
        <f t="shared" si="252"/>
        <v>267396</v>
      </c>
      <c r="L1594" s="18" t="str">
        <f t="shared" si="244"/>
        <v/>
      </c>
      <c r="M1594" s="18">
        <f t="shared" si="245"/>
        <v>286387</v>
      </c>
      <c r="N1594" s="18">
        <f t="shared" si="246"/>
        <v>329345</v>
      </c>
      <c r="O1594" s="18">
        <f t="shared" si="247"/>
        <v>353300</v>
      </c>
      <c r="P1594">
        <f t="shared" si="253"/>
        <v>307866</v>
      </c>
      <c r="Q1594">
        <f t="shared" si="254"/>
        <v>39236.903607021115</v>
      </c>
      <c r="R1594" s="105">
        <f t="shared" si="255"/>
        <v>0.1274479923311477</v>
      </c>
      <c r="S1594" s="107">
        <f>+MEDIANA!AI252</f>
        <v>307866</v>
      </c>
      <c r="T1594" t="b">
        <f t="shared" si="256"/>
        <v>1</v>
      </c>
      <c r="V1594">
        <f t="shared" si="257"/>
        <v>5</v>
      </c>
      <c r="W1594">
        <f t="shared" si="258"/>
        <v>4</v>
      </c>
    </row>
    <row r="1595" spans="1:23" x14ac:dyDescent="0.2">
      <c r="A1595">
        <v>247</v>
      </c>
      <c r="B1595">
        <v>537709</v>
      </c>
      <c r="C1595">
        <v>1000000</v>
      </c>
      <c r="D1595">
        <v>575896</v>
      </c>
      <c r="E1595">
        <v>662281</v>
      </c>
      <c r="F1595">
        <v>710452</v>
      </c>
      <c r="G1595">
        <f t="shared" si="248"/>
        <v>662281</v>
      </c>
      <c r="H1595">
        <f t="shared" si="249"/>
        <v>182506.71817305809</v>
      </c>
      <c r="I1595">
        <f t="shared" si="250"/>
        <v>844787.71817305812</v>
      </c>
      <c r="J1595">
        <f t="shared" si="251"/>
        <v>479774.28182694188</v>
      </c>
      <c r="K1595" s="18">
        <f t="shared" si="252"/>
        <v>537709</v>
      </c>
      <c r="L1595" s="18" t="str">
        <f t="shared" si="244"/>
        <v/>
      </c>
      <c r="M1595" s="18">
        <f t="shared" si="245"/>
        <v>575896</v>
      </c>
      <c r="N1595" s="18">
        <f t="shared" si="246"/>
        <v>662281</v>
      </c>
      <c r="O1595" s="18">
        <f t="shared" si="247"/>
        <v>710452</v>
      </c>
      <c r="P1595">
        <f t="shared" si="253"/>
        <v>619088.5</v>
      </c>
      <c r="Q1595">
        <f t="shared" si="254"/>
        <v>78901.153774833991</v>
      </c>
      <c r="R1595" s="105">
        <f t="shared" si="255"/>
        <v>0.12744729352077125</v>
      </c>
      <c r="S1595" s="107">
        <f>+MEDIANA!AI253</f>
        <v>619088.5</v>
      </c>
      <c r="T1595" t="b">
        <f t="shared" si="256"/>
        <v>1</v>
      </c>
      <c r="V1595">
        <f t="shared" si="257"/>
        <v>5</v>
      </c>
      <c r="W1595">
        <f t="shared" si="258"/>
        <v>4</v>
      </c>
    </row>
    <row r="1596" spans="1:23" x14ac:dyDescent="0.2">
      <c r="A1596">
        <v>248</v>
      </c>
      <c r="B1596">
        <v>956875</v>
      </c>
      <c r="C1596">
        <v>1200000</v>
      </c>
      <c r="D1596">
        <v>1024830</v>
      </c>
      <c r="E1596">
        <v>1178554</v>
      </c>
      <c r="F1596">
        <v>1264276</v>
      </c>
      <c r="G1596">
        <f t="shared" si="248"/>
        <v>1178554</v>
      </c>
      <c r="H1596">
        <f t="shared" si="249"/>
        <v>128637.89913163228</v>
      </c>
      <c r="I1596">
        <f t="shared" si="250"/>
        <v>1307191.8991316322</v>
      </c>
      <c r="J1596">
        <f t="shared" si="251"/>
        <v>1049916.1008683678</v>
      </c>
      <c r="K1596" s="18" t="str">
        <f t="shared" si="252"/>
        <v/>
      </c>
      <c r="L1596" s="18">
        <f t="shared" si="244"/>
        <v>1200000</v>
      </c>
      <c r="M1596" s="18" t="str">
        <f t="shared" si="245"/>
        <v/>
      </c>
      <c r="N1596" s="18">
        <f t="shared" si="246"/>
        <v>1178554</v>
      </c>
      <c r="O1596" s="18">
        <f t="shared" si="247"/>
        <v>1264276</v>
      </c>
      <c r="P1596">
        <f t="shared" si="253"/>
        <v>1200000</v>
      </c>
      <c r="Q1596">
        <f t="shared" si="254"/>
        <v>44608.662043748111</v>
      </c>
      <c r="R1596" s="105">
        <f t="shared" si="255"/>
        <v>3.7173885036456758E-2</v>
      </c>
      <c r="S1596" s="107">
        <f>+MEDIANA!AI254</f>
        <v>1200000</v>
      </c>
      <c r="T1596" t="b">
        <f t="shared" si="256"/>
        <v>1</v>
      </c>
      <c r="V1596">
        <f t="shared" si="257"/>
        <v>5</v>
      </c>
      <c r="W1596">
        <f t="shared" si="258"/>
        <v>3</v>
      </c>
    </row>
    <row r="1597" spans="1:23" x14ac:dyDescent="0.2">
      <c r="A1597">
        <v>249</v>
      </c>
      <c r="B1597">
        <v>1139426</v>
      </c>
      <c r="C1597">
        <v>1500000</v>
      </c>
      <c r="D1597">
        <v>1220346</v>
      </c>
      <c r="E1597">
        <v>1403398</v>
      </c>
      <c r="F1597">
        <v>1505473</v>
      </c>
      <c r="G1597">
        <f t="shared" si="248"/>
        <v>1403398</v>
      </c>
      <c r="H1597">
        <f t="shared" si="249"/>
        <v>166286.8433123914</v>
      </c>
      <c r="I1597">
        <f t="shared" si="250"/>
        <v>1569684.8433123913</v>
      </c>
      <c r="J1597">
        <f t="shared" si="251"/>
        <v>1237111.1566876087</v>
      </c>
      <c r="K1597" s="18" t="str">
        <f t="shared" si="252"/>
        <v/>
      </c>
      <c r="L1597" s="18">
        <f t="shared" si="244"/>
        <v>1500000</v>
      </c>
      <c r="M1597" s="18" t="str">
        <f t="shared" si="245"/>
        <v/>
      </c>
      <c r="N1597" s="18">
        <f t="shared" si="246"/>
        <v>1403398</v>
      </c>
      <c r="O1597" s="18">
        <f t="shared" si="247"/>
        <v>1505473</v>
      </c>
      <c r="P1597">
        <f t="shared" si="253"/>
        <v>1500000</v>
      </c>
      <c r="Q1597">
        <f t="shared" si="254"/>
        <v>57418.356179303264</v>
      </c>
      <c r="R1597" s="105">
        <f t="shared" si="255"/>
        <v>3.8278904119535509E-2</v>
      </c>
      <c r="S1597" s="107">
        <f>+MEDIANA!AI255</f>
        <v>1500000</v>
      </c>
      <c r="T1597" t="b">
        <f t="shared" si="256"/>
        <v>1</v>
      </c>
      <c r="V1597">
        <f t="shared" si="257"/>
        <v>5</v>
      </c>
      <c r="W1597">
        <f t="shared" si="258"/>
        <v>3</v>
      </c>
    </row>
    <row r="1598" spans="1:23" x14ac:dyDescent="0.2">
      <c r="A1598">
        <v>250</v>
      </c>
      <c r="B1598">
        <v>256384</v>
      </c>
      <c r="C1598">
        <v>1000000</v>
      </c>
      <c r="D1598">
        <v>274592</v>
      </c>
      <c r="E1598">
        <v>315780</v>
      </c>
      <c r="F1598">
        <v>338749</v>
      </c>
      <c r="G1598">
        <f t="shared" si="248"/>
        <v>315780</v>
      </c>
      <c r="H1598">
        <f t="shared" si="249"/>
        <v>316352.25394961232</v>
      </c>
      <c r="I1598">
        <f t="shared" si="250"/>
        <v>632132.25394961238</v>
      </c>
      <c r="J1598">
        <f t="shared" si="251"/>
        <v>-572.25394961232087</v>
      </c>
      <c r="K1598" s="18">
        <f t="shared" si="252"/>
        <v>256384</v>
      </c>
      <c r="L1598" s="18" t="str">
        <f t="shared" si="244"/>
        <v/>
      </c>
      <c r="M1598" s="18">
        <f t="shared" si="245"/>
        <v>274592</v>
      </c>
      <c r="N1598" s="18">
        <f t="shared" si="246"/>
        <v>315780</v>
      </c>
      <c r="O1598" s="18">
        <f t="shared" si="247"/>
        <v>338749</v>
      </c>
      <c r="P1598">
        <f t="shared" si="253"/>
        <v>295186</v>
      </c>
      <c r="Q1598">
        <f t="shared" si="254"/>
        <v>37620.424704097466</v>
      </c>
      <c r="R1598" s="105">
        <f t="shared" si="255"/>
        <v>0.12744650730081192</v>
      </c>
      <c r="S1598" s="107">
        <f>+MEDIANA!AI256</f>
        <v>295186</v>
      </c>
      <c r="T1598" t="b">
        <f t="shared" si="256"/>
        <v>1</v>
      </c>
      <c r="V1598">
        <f t="shared" si="257"/>
        <v>5</v>
      </c>
      <c r="W1598">
        <f t="shared" si="258"/>
        <v>4</v>
      </c>
    </row>
    <row r="1599" spans="1:23" x14ac:dyDescent="0.2">
      <c r="A1599">
        <v>251</v>
      </c>
      <c r="B1599">
        <v>1237992</v>
      </c>
      <c r="C1599">
        <v>1500000</v>
      </c>
      <c r="D1599">
        <v>1325913</v>
      </c>
      <c r="E1599">
        <v>1524799</v>
      </c>
      <c r="F1599">
        <v>1635705</v>
      </c>
      <c r="G1599">
        <f t="shared" si="248"/>
        <v>1500000</v>
      </c>
      <c r="H1599">
        <f t="shared" si="249"/>
        <v>160308.47856772889</v>
      </c>
      <c r="I1599">
        <f t="shared" si="250"/>
        <v>1660308.4785677288</v>
      </c>
      <c r="J1599">
        <f t="shared" si="251"/>
        <v>1339691.5214322712</v>
      </c>
      <c r="K1599" s="18" t="str">
        <f t="shared" si="252"/>
        <v/>
      </c>
      <c r="L1599" s="18">
        <f t="shared" si="244"/>
        <v>1500000</v>
      </c>
      <c r="M1599" s="18" t="str">
        <f t="shared" si="245"/>
        <v/>
      </c>
      <c r="N1599" s="18">
        <f t="shared" si="246"/>
        <v>1524799</v>
      </c>
      <c r="O1599" s="18">
        <f t="shared" si="247"/>
        <v>1635705</v>
      </c>
      <c r="P1599">
        <f t="shared" si="253"/>
        <v>1524799</v>
      </c>
      <c r="Q1599">
        <f t="shared" si="254"/>
        <v>72262.228794393915</v>
      </c>
      <c r="R1599" s="105">
        <f t="shared" si="255"/>
        <v>4.739131439251594E-2</v>
      </c>
      <c r="S1599" s="107">
        <f>+MEDIANA!AI257</f>
        <v>1524799</v>
      </c>
      <c r="T1599" t="b">
        <f t="shared" si="256"/>
        <v>1</v>
      </c>
      <c r="V1599">
        <f t="shared" si="257"/>
        <v>5</v>
      </c>
      <c r="W1599">
        <f t="shared" si="258"/>
        <v>3</v>
      </c>
    </row>
    <row r="1600" spans="1:23" x14ac:dyDescent="0.2">
      <c r="A1600">
        <v>252</v>
      </c>
      <c r="B1600">
        <v>1275585</v>
      </c>
      <c r="C1600">
        <v>2500000</v>
      </c>
      <c r="D1600">
        <v>1366175</v>
      </c>
      <c r="E1600">
        <v>1571101</v>
      </c>
      <c r="F1600">
        <v>1685375</v>
      </c>
      <c r="G1600">
        <f t="shared" si="248"/>
        <v>1571101</v>
      </c>
      <c r="H1600">
        <f t="shared" si="249"/>
        <v>486396.15626996907</v>
      </c>
      <c r="I1600">
        <f t="shared" si="250"/>
        <v>2057497.156269969</v>
      </c>
      <c r="J1600">
        <f t="shared" si="251"/>
        <v>1084704.843730031</v>
      </c>
      <c r="K1600" s="18">
        <f t="shared" si="252"/>
        <v>1275585</v>
      </c>
      <c r="L1600" s="18" t="str">
        <f t="shared" si="244"/>
        <v/>
      </c>
      <c r="M1600" s="18">
        <f t="shared" si="245"/>
        <v>1366175</v>
      </c>
      <c r="N1600" s="18">
        <f t="shared" si="246"/>
        <v>1571101</v>
      </c>
      <c r="O1600" s="18">
        <f t="shared" si="247"/>
        <v>1685375</v>
      </c>
      <c r="P1600">
        <f t="shared" si="253"/>
        <v>1468638</v>
      </c>
      <c r="Q1600">
        <f t="shared" si="254"/>
        <v>187173.25997766526</v>
      </c>
      <c r="R1600" s="105">
        <f t="shared" si="255"/>
        <v>0.12744683167510665</v>
      </c>
      <c r="S1600" s="107">
        <f>+MEDIANA!AI258</f>
        <v>1468638</v>
      </c>
      <c r="T1600" t="b">
        <f t="shared" si="256"/>
        <v>1</v>
      </c>
      <c r="V1600">
        <f t="shared" si="257"/>
        <v>5</v>
      </c>
      <c r="W1600">
        <f t="shared" si="258"/>
        <v>4</v>
      </c>
    </row>
    <row r="1601" spans="1:23" x14ac:dyDescent="0.2">
      <c r="A1601">
        <v>253</v>
      </c>
      <c r="B1601">
        <v>297127</v>
      </c>
      <c r="C1601">
        <v>1000000</v>
      </c>
      <c r="D1601">
        <v>318229</v>
      </c>
      <c r="E1601">
        <v>365963</v>
      </c>
      <c r="F1601">
        <v>392581</v>
      </c>
      <c r="G1601">
        <f t="shared" si="248"/>
        <v>365963</v>
      </c>
      <c r="H1601">
        <f t="shared" si="249"/>
        <v>296024.77408993995</v>
      </c>
      <c r="I1601">
        <f t="shared" si="250"/>
        <v>661987.77408993989</v>
      </c>
      <c r="J1601">
        <f t="shared" si="251"/>
        <v>69938.22591006005</v>
      </c>
      <c r="K1601" s="18">
        <f t="shared" si="252"/>
        <v>297127</v>
      </c>
      <c r="L1601" s="18" t="str">
        <f t="shared" si="244"/>
        <v/>
      </c>
      <c r="M1601" s="18">
        <f t="shared" si="245"/>
        <v>318229</v>
      </c>
      <c r="N1601" s="18">
        <f t="shared" si="246"/>
        <v>365963</v>
      </c>
      <c r="O1601" s="18">
        <f t="shared" si="247"/>
        <v>392581</v>
      </c>
      <c r="P1601">
        <f t="shared" si="253"/>
        <v>342096</v>
      </c>
      <c r="Q1601">
        <f t="shared" si="254"/>
        <v>43598.956409528888</v>
      </c>
      <c r="R1601" s="105">
        <f t="shared" si="255"/>
        <v>0.12744655421147541</v>
      </c>
      <c r="S1601" s="107">
        <f>+MEDIANA!AI259</f>
        <v>342096</v>
      </c>
      <c r="T1601" t="b">
        <f t="shared" si="256"/>
        <v>1</v>
      </c>
      <c r="V1601">
        <f t="shared" si="257"/>
        <v>5</v>
      </c>
      <c r="W1601">
        <f t="shared" si="258"/>
        <v>4</v>
      </c>
    </row>
    <row r="1602" spans="1:23" x14ac:dyDescent="0.2">
      <c r="A1602">
        <v>254</v>
      </c>
      <c r="B1602">
        <v>1617254</v>
      </c>
      <c r="C1602">
        <v>2500000</v>
      </c>
      <c r="D1602">
        <v>1732108</v>
      </c>
      <c r="E1602">
        <v>1991924</v>
      </c>
      <c r="F1602">
        <v>2136806</v>
      </c>
      <c r="G1602">
        <f t="shared" si="248"/>
        <v>1991924</v>
      </c>
      <c r="H1602">
        <f t="shared" si="249"/>
        <v>348907.48612605006</v>
      </c>
      <c r="I1602">
        <f t="shared" si="250"/>
        <v>2340831.4861260499</v>
      </c>
      <c r="J1602">
        <f t="shared" si="251"/>
        <v>1643016.5138739499</v>
      </c>
      <c r="K1602" s="18" t="str">
        <f t="shared" si="252"/>
        <v/>
      </c>
      <c r="L1602" s="18" t="str">
        <f t="shared" si="244"/>
        <v/>
      </c>
      <c r="M1602" s="18">
        <f t="shared" si="245"/>
        <v>1732108</v>
      </c>
      <c r="N1602" s="18">
        <f t="shared" si="246"/>
        <v>1991924</v>
      </c>
      <c r="O1602" s="18">
        <f t="shared" si="247"/>
        <v>2136806</v>
      </c>
      <c r="P1602">
        <f t="shared" si="253"/>
        <v>1991924</v>
      </c>
      <c r="Q1602">
        <f t="shared" si="254"/>
        <v>205051.05826923531</v>
      </c>
      <c r="R1602" s="105">
        <f t="shared" si="255"/>
        <v>0.10294120572332845</v>
      </c>
      <c r="S1602" s="107">
        <f>+MEDIANA!AI260</f>
        <v>1991924</v>
      </c>
      <c r="T1602" t="b">
        <f t="shared" si="256"/>
        <v>1</v>
      </c>
      <c r="V1602">
        <f t="shared" si="257"/>
        <v>5</v>
      </c>
      <c r="W1602">
        <f t="shared" si="258"/>
        <v>3</v>
      </c>
    </row>
    <row r="1603" spans="1:23" x14ac:dyDescent="0.2">
      <c r="A1603">
        <v>255</v>
      </c>
      <c r="B1603">
        <v>308029</v>
      </c>
      <c r="C1603">
        <v>1000000</v>
      </c>
      <c r="D1603">
        <v>329904</v>
      </c>
      <c r="E1603">
        <v>379390</v>
      </c>
      <c r="F1603">
        <v>406985</v>
      </c>
      <c r="G1603">
        <f t="shared" si="248"/>
        <v>379390</v>
      </c>
      <c r="H1603">
        <f t="shared" si="249"/>
        <v>290619.26149568957</v>
      </c>
      <c r="I1603">
        <f t="shared" si="250"/>
        <v>670009.26149568963</v>
      </c>
      <c r="J1603">
        <f t="shared" si="251"/>
        <v>88770.73850431043</v>
      </c>
      <c r="K1603" s="18">
        <f t="shared" si="252"/>
        <v>308029</v>
      </c>
      <c r="L1603" s="18" t="str">
        <f t="shared" si="244"/>
        <v/>
      </c>
      <c r="M1603" s="18">
        <f t="shared" si="245"/>
        <v>329904</v>
      </c>
      <c r="N1603" s="18">
        <f t="shared" si="246"/>
        <v>379390</v>
      </c>
      <c r="O1603" s="18">
        <f t="shared" si="247"/>
        <v>406985</v>
      </c>
      <c r="P1603">
        <f t="shared" si="253"/>
        <v>354647</v>
      </c>
      <c r="Q1603">
        <f t="shared" si="254"/>
        <v>45198.660253006026</v>
      </c>
      <c r="R1603" s="105">
        <f t="shared" si="255"/>
        <v>0.12744689861469582</v>
      </c>
      <c r="S1603" s="107">
        <f>+MEDIANA!AI261</f>
        <v>354647</v>
      </c>
      <c r="T1603" t="b">
        <f t="shared" si="256"/>
        <v>1</v>
      </c>
      <c r="V1603">
        <f t="shared" si="257"/>
        <v>5</v>
      </c>
      <c r="W1603">
        <f t="shared" si="258"/>
        <v>4</v>
      </c>
    </row>
    <row r="1604" spans="1:23" x14ac:dyDescent="0.2">
      <c r="A1604">
        <v>256</v>
      </c>
      <c r="B1604">
        <v>408720</v>
      </c>
      <c r="C1604">
        <v>1000000</v>
      </c>
      <c r="D1604">
        <v>437746</v>
      </c>
      <c r="E1604">
        <v>503408</v>
      </c>
      <c r="F1604">
        <v>540023</v>
      </c>
      <c r="G1604">
        <f t="shared" si="248"/>
        <v>503408</v>
      </c>
      <c r="H1604">
        <f t="shared" si="249"/>
        <v>241566.30548733403</v>
      </c>
      <c r="I1604">
        <f t="shared" si="250"/>
        <v>744974.30548733403</v>
      </c>
      <c r="J1604">
        <f t="shared" si="251"/>
        <v>261841.69451266597</v>
      </c>
      <c r="K1604" s="18">
        <f t="shared" si="252"/>
        <v>408720</v>
      </c>
      <c r="L1604" s="18" t="str">
        <f t="shared" si="244"/>
        <v/>
      </c>
      <c r="M1604" s="18">
        <f t="shared" si="245"/>
        <v>437746</v>
      </c>
      <c r="N1604" s="18">
        <f t="shared" si="246"/>
        <v>503408</v>
      </c>
      <c r="O1604" s="18">
        <f t="shared" si="247"/>
        <v>540023</v>
      </c>
      <c r="P1604">
        <f t="shared" si="253"/>
        <v>470577</v>
      </c>
      <c r="Q1604">
        <f t="shared" si="254"/>
        <v>59973.289212087293</v>
      </c>
      <c r="R1604" s="105">
        <f t="shared" si="255"/>
        <v>0.12744628235567673</v>
      </c>
      <c r="S1604" s="107">
        <f>+MEDIANA!AI262</f>
        <v>470577</v>
      </c>
      <c r="T1604" t="b">
        <f t="shared" si="256"/>
        <v>1</v>
      </c>
      <c r="V1604">
        <f t="shared" si="257"/>
        <v>5</v>
      </c>
      <c r="W1604">
        <f t="shared" si="258"/>
        <v>4</v>
      </c>
    </row>
    <row r="1605" spans="1:23" x14ac:dyDescent="0.2">
      <c r="A1605">
        <v>257</v>
      </c>
      <c r="B1605">
        <v>790156</v>
      </c>
      <c r="C1605">
        <v>1200000</v>
      </c>
      <c r="D1605">
        <v>846271</v>
      </c>
      <c r="E1605">
        <v>973212</v>
      </c>
      <c r="F1605">
        <v>1043998</v>
      </c>
      <c r="G1605">
        <f t="shared" si="248"/>
        <v>973212</v>
      </c>
      <c r="H1605">
        <f t="shared" si="249"/>
        <v>162815.9276385454</v>
      </c>
      <c r="I1605">
        <f t="shared" si="250"/>
        <v>1136027.9276385454</v>
      </c>
      <c r="J1605">
        <f t="shared" si="251"/>
        <v>810396.0723614546</v>
      </c>
      <c r="K1605" s="18" t="str">
        <f t="shared" si="252"/>
        <v/>
      </c>
      <c r="L1605" s="18" t="str">
        <f t="shared" si="244"/>
        <v/>
      </c>
      <c r="M1605" s="18">
        <f t="shared" si="245"/>
        <v>846271</v>
      </c>
      <c r="N1605" s="18">
        <f t="shared" si="246"/>
        <v>973212</v>
      </c>
      <c r="O1605" s="18">
        <f t="shared" si="247"/>
        <v>1043998</v>
      </c>
      <c r="P1605">
        <f t="shared" si="253"/>
        <v>973212</v>
      </c>
      <c r="Q1605">
        <f t="shared" si="254"/>
        <v>100183.69944423759</v>
      </c>
      <c r="R1605" s="105">
        <f t="shared" si="255"/>
        <v>0.10294129074059669</v>
      </c>
      <c r="S1605" s="107">
        <f>+MEDIANA!AI263</f>
        <v>973212</v>
      </c>
      <c r="T1605" t="b">
        <f t="shared" si="256"/>
        <v>1</v>
      </c>
      <c r="V1605">
        <f t="shared" si="257"/>
        <v>5</v>
      </c>
      <c r="W1605">
        <f t="shared" si="258"/>
        <v>3</v>
      </c>
    </row>
    <row r="1606" spans="1:23" x14ac:dyDescent="0.2">
      <c r="A1606">
        <v>258</v>
      </c>
      <c r="B1606">
        <v>330945</v>
      </c>
      <c r="C1606">
        <v>350000</v>
      </c>
      <c r="D1606">
        <v>354448</v>
      </c>
      <c r="E1606">
        <v>407615</v>
      </c>
      <c r="F1606">
        <v>437263</v>
      </c>
      <c r="G1606">
        <f t="shared" si="248"/>
        <v>354448</v>
      </c>
      <c r="H1606">
        <f t="shared" si="249"/>
        <v>44505.871620495338</v>
      </c>
      <c r="I1606">
        <f t="shared" si="250"/>
        <v>398953.87162049534</v>
      </c>
      <c r="J1606">
        <f t="shared" si="251"/>
        <v>309942.12837950466</v>
      </c>
      <c r="K1606" s="18">
        <f t="shared" si="252"/>
        <v>330945</v>
      </c>
      <c r="L1606" s="18">
        <f t="shared" ref="L1606:L1669" si="259">+IF(((IF(AND(C1606&lt;=$I1606,C1606&gt;=$J1606),C1606,""))&lt;=0),"",(IF(AND(C1606&lt;=$I1606,C1606&gt;=$J1606),C1606,"")))</f>
        <v>350000</v>
      </c>
      <c r="M1606" s="18">
        <f t="shared" ref="M1606:M1669" si="260">+IF(((IF(AND(D1606&lt;=$I1606,D1606&gt;=$J1606),D1606,""))&lt;=0),"",(IF(AND(D1606&lt;=$I1606,D1606&gt;=$J1606),D1606,"")))</f>
        <v>354448</v>
      </c>
      <c r="N1606" s="18" t="str">
        <f t="shared" ref="N1606:N1669" si="261">+IF(((IF(AND(E1606&lt;=$I1606,E1606&gt;=$J1606),E1606,""))&lt;=0),"",(IF(AND(E1606&lt;=$I1606,E1606&gt;=$J1606),E1606,"")))</f>
        <v/>
      </c>
      <c r="O1606" s="18" t="str">
        <f t="shared" ref="O1606:O1669" si="262">+IF(((IF(AND(F1606&lt;=$I1606,F1606&gt;=$J1606),F1606,""))&lt;=0),"",(IF(AND(F1606&lt;=$I1606,F1606&gt;=$J1606),F1606,"")))</f>
        <v/>
      </c>
      <c r="P1606">
        <f t="shared" si="253"/>
        <v>350000</v>
      </c>
      <c r="Q1606">
        <f t="shared" si="254"/>
        <v>12485.116058731694</v>
      </c>
      <c r="R1606" s="105">
        <f t="shared" si="255"/>
        <v>3.5671760167804836E-2</v>
      </c>
      <c r="S1606" s="107">
        <f>+MEDIANA!AI264</f>
        <v>350000</v>
      </c>
      <c r="T1606" t="b">
        <f t="shared" si="256"/>
        <v>1</v>
      </c>
      <c r="V1606">
        <f t="shared" si="257"/>
        <v>5</v>
      </c>
      <c r="W1606">
        <f t="shared" si="258"/>
        <v>3</v>
      </c>
    </row>
    <row r="1607" spans="1:23" x14ac:dyDescent="0.2">
      <c r="A1607">
        <v>259</v>
      </c>
      <c r="B1607">
        <v>224331</v>
      </c>
      <c r="C1607">
        <v>380000</v>
      </c>
      <c r="D1607">
        <v>316996</v>
      </c>
      <c r="E1607">
        <v>364545</v>
      </c>
      <c r="F1607">
        <v>391061</v>
      </c>
      <c r="G1607">
        <f t="shared" ref="G1607:G1670" si="263">+MEDIAN(B1607:F1607)</f>
        <v>364545</v>
      </c>
      <c r="H1607">
        <f t="shared" ref="H1607:H1670" si="264">+STDEV(B1607:F1607)</f>
        <v>68212.475078243486</v>
      </c>
      <c r="I1607">
        <f t="shared" ref="I1607:I1670" si="265">+G1607+H1607</f>
        <v>432757.47507824347</v>
      </c>
      <c r="J1607">
        <f t="shared" ref="J1607:J1670" si="266">+G1607-H1607</f>
        <v>296332.52492175653</v>
      </c>
      <c r="K1607" s="18" t="str">
        <f t="shared" ref="K1607:K1670" si="267">+IF(((IF(AND(B1607&lt;=$I1607,B1607&gt;=$J1607),B1607,""))&lt;=0),"",(IF(AND(B1607&lt;=$I1607,B1607&gt;=$J1607),B1607,"")))</f>
        <v/>
      </c>
      <c r="L1607" s="18">
        <f t="shared" si="259"/>
        <v>380000</v>
      </c>
      <c r="M1607" s="18">
        <f t="shared" si="260"/>
        <v>316996</v>
      </c>
      <c r="N1607" s="18">
        <f t="shared" si="261"/>
        <v>364545</v>
      </c>
      <c r="O1607" s="18">
        <f t="shared" si="262"/>
        <v>391061</v>
      </c>
      <c r="P1607">
        <f t="shared" ref="P1607:P1670" si="268">+MEDIAN(K1607:O1607)</f>
        <v>372272.5</v>
      </c>
      <c r="Q1607">
        <f t="shared" ref="Q1607:Q1670" si="269">+STDEV(K1607:O1607)</f>
        <v>32634.767559562402</v>
      </c>
      <c r="R1607" s="105">
        <f t="shared" ref="R1607:R1670" si="270">+Q1607/P1607</f>
        <v>8.7663653800810967E-2</v>
      </c>
      <c r="S1607" s="107">
        <f>+MEDIANA!AI265</f>
        <v>372272.5</v>
      </c>
      <c r="T1607" t="b">
        <f t="shared" ref="T1607:T1670" si="271">+P1607=S1607</f>
        <v>1</v>
      </c>
      <c r="V1607">
        <f t="shared" ref="V1607:V1670" si="272">+COUNT(B1607:F1607)</f>
        <v>5</v>
      </c>
      <c r="W1607">
        <f t="shared" ref="W1607:W1670" si="273">+COUNT(K1607:O1607)</f>
        <v>4</v>
      </c>
    </row>
    <row r="1608" spans="1:23" x14ac:dyDescent="0.2">
      <c r="A1608">
        <v>260</v>
      </c>
      <c r="B1608">
        <v>267608</v>
      </c>
      <c r="C1608">
        <v>390000</v>
      </c>
      <c r="D1608">
        <v>322014</v>
      </c>
      <c r="E1608">
        <v>370316</v>
      </c>
      <c r="F1608">
        <v>397251</v>
      </c>
      <c r="G1608">
        <f t="shared" si="263"/>
        <v>370316</v>
      </c>
      <c r="H1608">
        <f t="shared" si="264"/>
        <v>54349.504075014447</v>
      </c>
      <c r="I1608">
        <f t="shared" si="265"/>
        <v>424665.50407501444</v>
      </c>
      <c r="J1608">
        <f t="shared" si="266"/>
        <v>315966.49592498556</v>
      </c>
      <c r="K1608" s="18" t="str">
        <f t="shared" si="267"/>
        <v/>
      </c>
      <c r="L1608" s="18">
        <f t="shared" si="259"/>
        <v>390000</v>
      </c>
      <c r="M1608" s="18">
        <f t="shared" si="260"/>
        <v>322014</v>
      </c>
      <c r="N1608" s="18">
        <f t="shared" si="261"/>
        <v>370316</v>
      </c>
      <c r="O1608" s="18">
        <f t="shared" si="262"/>
        <v>397251</v>
      </c>
      <c r="P1608">
        <f t="shared" si="268"/>
        <v>380158</v>
      </c>
      <c r="Q1608">
        <f t="shared" si="269"/>
        <v>33888.686227854865</v>
      </c>
      <c r="R1608" s="105">
        <f t="shared" si="270"/>
        <v>8.9143688223988091E-2</v>
      </c>
      <c r="S1608" s="107">
        <f>+MEDIANA!AI266</f>
        <v>380158</v>
      </c>
      <c r="T1608" t="b">
        <f t="shared" si="271"/>
        <v>1</v>
      </c>
      <c r="V1608">
        <f t="shared" si="272"/>
        <v>5</v>
      </c>
      <c r="W1608">
        <f t="shared" si="273"/>
        <v>4</v>
      </c>
    </row>
    <row r="1609" spans="1:23" x14ac:dyDescent="0.2">
      <c r="A1609">
        <v>261</v>
      </c>
      <c r="B1609">
        <v>295977</v>
      </c>
      <c r="C1609">
        <v>450000</v>
      </c>
      <c r="D1609">
        <v>351577</v>
      </c>
      <c r="E1609">
        <v>404313</v>
      </c>
      <c r="F1609">
        <v>433721</v>
      </c>
      <c r="G1609">
        <f t="shared" si="263"/>
        <v>404313</v>
      </c>
      <c r="H1609">
        <f t="shared" si="264"/>
        <v>63228.747653262813</v>
      </c>
      <c r="I1609">
        <f t="shared" si="265"/>
        <v>467541.74765326281</v>
      </c>
      <c r="J1609">
        <f t="shared" si="266"/>
        <v>341084.25234673719</v>
      </c>
      <c r="K1609" s="18" t="str">
        <f t="shared" si="267"/>
        <v/>
      </c>
      <c r="L1609" s="18">
        <f t="shared" si="259"/>
        <v>450000</v>
      </c>
      <c r="M1609" s="18">
        <f t="shared" si="260"/>
        <v>351577</v>
      </c>
      <c r="N1609" s="18">
        <f t="shared" si="261"/>
        <v>404313</v>
      </c>
      <c r="O1609" s="18">
        <f t="shared" si="262"/>
        <v>433721</v>
      </c>
      <c r="P1609">
        <f t="shared" si="268"/>
        <v>419017</v>
      </c>
      <c r="Q1609">
        <f t="shared" si="269"/>
        <v>43236.700879191361</v>
      </c>
      <c r="R1609" s="105">
        <f t="shared" si="270"/>
        <v>0.10318603035006065</v>
      </c>
      <c r="S1609" s="107">
        <f>+MEDIANA!AI267</f>
        <v>419017</v>
      </c>
      <c r="T1609" t="b">
        <f t="shared" si="271"/>
        <v>1</v>
      </c>
      <c r="V1609">
        <f t="shared" si="272"/>
        <v>5</v>
      </c>
      <c r="W1609">
        <f t="shared" si="273"/>
        <v>4</v>
      </c>
    </row>
    <row r="1610" spans="1:23" x14ac:dyDescent="0.2">
      <c r="A1610">
        <v>265</v>
      </c>
      <c r="B1610">
        <v>751871</v>
      </c>
      <c r="C1610">
        <v>550000</v>
      </c>
      <c r="D1610">
        <v>805268</v>
      </c>
      <c r="E1610">
        <v>926058</v>
      </c>
      <c r="F1610">
        <v>993414</v>
      </c>
      <c r="G1610">
        <f t="shared" si="263"/>
        <v>805268</v>
      </c>
      <c r="H1610">
        <f t="shared" si="264"/>
        <v>171757.18191737996</v>
      </c>
      <c r="I1610">
        <f t="shared" si="265"/>
        <v>977025.18191737996</v>
      </c>
      <c r="J1610">
        <f t="shared" si="266"/>
        <v>633510.81808262004</v>
      </c>
      <c r="K1610" s="18">
        <f t="shared" si="267"/>
        <v>751871</v>
      </c>
      <c r="L1610" s="18" t="str">
        <f t="shared" si="259"/>
        <v/>
      </c>
      <c r="M1610" s="18">
        <f t="shared" si="260"/>
        <v>805268</v>
      </c>
      <c r="N1610" s="18">
        <f t="shared" si="261"/>
        <v>926058</v>
      </c>
      <c r="O1610" s="18" t="str">
        <f t="shared" si="262"/>
        <v/>
      </c>
      <c r="P1610">
        <f t="shared" si="268"/>
        <v>805268</v>
      </c>
      <c r="Q1610">
        <f t="shared" si="269"/>
        <v>89239.915095955424</v>
      </c>
      <c r="R1610" s="105">
        <f t="shared" si="270"/>
        <v>0.11082014322679583</v>
      </c>
      <c r="S1610" s="107">
        <f>+MEDIANA!AI268</f>
        <v>805268</v>
      </c>
      <c r="T1610" t="b">
        <f t="shared" si="271"/>
        <v>1</v>
      </c>
      <c r="V1610">
        <f t="shared" si="272"/>
        <v>5</v>
      </c>
      <c r="W1610">
        <f t="shared" si="273"/>
        <v>3</v>
      </c>
    </row>
    <row r="1611" spans="1:23" x14ac:dyDescent="0.2">
      <c r="A1611">
        <v>266</v>
      </c>
      <c r="B1611">
        <v>714419</v>
      </c>
      <c r="C1611">
        <v>650000</v>
      </c>
      <c r="D1611">
        <v>765155</v>
      </c>
      <c r="E1611">
        <v>879928</v>
      </c>
      <c r="F1611">
        <v>943930</v>
      </c>
      <c r="G1611">
        <f t="shared" si="263"/>
        <v>765155</v>
      </c>
      <c r="H1611">
        <f t="shared" si="264"/>
        <v>120113.37971391884</v>
      </c>
      <c r="I1611">
        <f t="shared" si="265"/>
        <v>885268.37971391878</v>
      </c>
      <c r="J1611">
        <f t="shared" si="266"/>
        <v>645041.62028608122</v>
      </c>
      <c r="K1611" s="18">
        <f t="shared" si="267"/>
        <v>714419</v>
      </c>
      <c r="L1611" s="18">
        <f t="shared" si="259"/>
        <v>650000</v>
      </c>
      <c r="M1611" s="18">
        <f t="shared" si="260"/>
        <v>765155</v>
      </c>
      <c r="N1611" s="18">
        <f t="shared" si="261"/>
        <v>879928</v>
      </c>
      <c r="O1611" s="18" t="str">
        <f t="shared" si="262"/>
        <v/>
      </c>
      <c r="P1611">
        <f t="shared" si="268"/>
        <v>739787</v>
      </c>
      <c r="Q1611">
        <f t="shared" si="269"/>
        <v>97218.644935012344</v>
      </c>
      <c r="R1611" s="105">
        <f t="shared" si="270"/>
        <v>0.13141437323852995</v>
      </c>
      <c r="S1611" s="107">
        <f>+MEDIANA!AI269</f>
        <v>739787</v>
      </c>
      <c r="T1611" t="b">
        <f t="shared" si="271"/>
        <v>1</v>
      </c>
      <c r="V1611">
        <f t="shared" si="272"/>
        <v>5</v>
      </c>
      <c r="W1611">
        <f t="shared" si="273"/>
        <v>4</v>
      </c>
    </row>
    <row r="1612" spans="1:23" x14ac:dyDescent="0.2">
      <c r="A1612">
        <v>267</v>
      </c>
      <c r="B1612">
        <v>796399</v>
      </c>
      <c r="C1612">
        <v>700000</v>
      </c>
      <c r="D1612">
        <v>852958</v>
      </c>
      <c r="E1612">
        <v>980902</v>
      </c>
      <c r="F1612">
        <v>1052247</v>
      </c>
      <c r="G1612">
        <f t="shared" si="263"/>
        <v>852958</v>
      </c>
      <c r="H1612">
        <f t="shared" si="264"/>
        <v>141341.28162960726</v>
      </c>
      <c r="I1612">
        <f t="shared" si="265"/>
        <v>994299.28162960731</v>
      </c>
      <c r="J1612">
        <f t="shared" si="266"/>
        <v>711616.71837039269</v>
      </c>
      <c r="K1612" s="18">
        <f t="shared" si="267"/>
        <v>796399</v>
      </c>
      <c r="L1612" s="18" t="str">
        <f t="shared" si="259"/>
        <v/>
      </c>
      <c r="M1612" s="18">
        <f t="shared" si="260"/>
        <v>852958</v>
      </c>
      <c r="N1612" s="18">
        <f t="shared" si="261"/>
        <v>980902</v>
      </c>
      <c r="O1612" s="18" t="str">
        <f t="shared" si="262"/>
        <v/>
      </c>
      <c r="P1612">
        <f t="shared" si="268"/>
        <v>852958</v>
      </c>
      <c r="Q1612">
        <f t="shared" si="269"/>
        <v>94525.080116337384</v>
      </c>
      <c r="R1612" s="105">
        <f t="shared" si="270"/>
        <v>0.11082032188728798</v>
      </c>
      <c r="S1612" s="107">
        <f>+MEDIANA!AI270</f>
        <v>852958</v>
      </c>
      <c r="T1612" t="b">
        <f t="shared" si="271"/>
        <v>1</v>
      </c>
      <c r="V1612">
        <f t="shared" si="272"/>
        <v>5</v>
      </c>
      <c r="W1612">
        <f t="shared" si="273"/>
        <v>3</v>
      </c>
    </row>
    <row r="1613" spans="1:23" x14ac:dyDescent="0.2">
      <c r="A1613">
        <v>268</v>
      </c>
      <c r="B1613">
        <v>696306</v>
      </c>
      <c r="C1613">
        <v>650000</v>
      </c>
      <c r="D1613">
        <v>745757</v>
      </c>
      <c r="E1613">
        <v>857620</v>
      </c>
      <c r="F1613">
        <v>919999</v>
      </c>
      <c r="G1613">
        <f t="shared" si="263"/>
        <v>745757</v>
      </c>
      <c r="H1613">
        <f t="shared" si="264"/>
        <v>112381.066978829</v>
      </c>
      <c r="I1613">
        <f t="shared" si="265"/>
        <v>858138.06697882898</v>
      </c>
      <c r="J1613">
        <f t="shared" si="266"/>
        <v>633375.93302117102</v>
      </c>
      <c r="K1613" s="18">
        <f t="shared" si="267"/>
        <v>696306</v>
      </c>
      <c r="L1613" s="18">
        <f t="shared" si="259"/>
        <v>650000</v>
      </c>
      <c r="M1613" s="18">
        <f t="shared" si="260"/>
        <v>745757</v>
      </c>
      <c r="N1613" s="18">
        <f t="shared" si="261"/>
        <v>857620</v>
      </c>
      <c r="O1613" s="18" t="str">
        <f t="shared" si="262"/>
        <v/>
      </c>
      <c r="P1613">
        <f t="shared" si="268"/>
        <v>721031.5</v>
      </c>
      <c r="Q1613">
        <f t="shared" si="269"/>
        <v>89163.077116689208</v>
      </c>
      <c r="R1613" s="105">
        <f t="shared" si="270"/>
        <v>0.12366044634206579</v>
      </c>
      <c r="S1613" s="107">
        <f>+MEDIANA!AI271</f>
        <v>721031.5</v>
      </c>
      <c r="T1613" t="b">
        <f t="shared" si="271"/>
        <v>1</v>
      </c>
      <c r="V1613">
        <f t="shared" si="272"/>
        <v>5</v>
      </c>
      <c r="W1613">
        <f t="shared" si="273"/>
        <v>4</v>
      </c>
    </row>
    <row r="1614" spans="1:23" x14ac:dyDescent="0.2">
      <c r="A1614">
        <v>269</v>
      </c>
      <c r="B1614">
        <v>882043</v>
      </c>
      <c r="C1614">
        <v>800000</v>
      </c>
      <c r="D1614">
        <v>944684</v>
      </c>
      <c r="E1614">
        <v>1086387</v>
      </c>
      <c r="F1614">
        <v>1165405</v>
      </c>
      <c r="G1614">
        <f t="shared" si="263"/>
        <v>944684</v>
      </c>
      <c r="H1614">
        <f t="shared" si="264"/>
        <v>149033.31408346241</v>
      </c>
      <c r="I1614">
        <f t="shared" si="265"/>
        <v>1093717.3140834623</v>
      </c>
      <c r="J1614">
        <f t="shared" si="266"/>
        <v>795650.68591653765</v>
      </c>
      <c r="K1614" s="18">
        <f t="shared" si="267"/>
        <v>882043</v>
      </c>
      <c r="L1614" s="18">
        <f t="shared" si="259"/>
        <v>800000</v>
      </c>
      <c r="M1614" s="18">
        <f t="shared" si="260"/>
        <v>944684</v>
      </c>
      <c r="N1614" s="18">
        <f t="shared" si="261"/>
        <v>1086387</v>
      </c>
      <c r="O1614" s="18" t="str">
        <f t="shared" si="262"/>
        <v/>
      </c>
      <c r="P1614">
        <f t="shared" si="268"/>
        <v>913363.5</v>
      </c>
      <c r="Q1614">
        <f t="shared" si="269"/>
        <v>120913.92699630042</v>
      </c>
      <c r="R1614" s="105">
        <f t="shared" si="270"/>
        <v>0.13238313880103642</v>
      </c>
      <c r="S1614" s="107">
        <f>+MEDIANA!AI272</f>
        <v>913363.5</v>
      </c>
      <c r="T1614" t="b">
        <f t="shared" si="271"/>
        <v>1</v>
      </c>
      <c r="V1614">
        <f t="shared" si="272"/>
        <v>5</v>
      </c>
      <c r="W1614">
        <f t="shared" si="273"/>
        <v>4</v>
      </c>
    </row>
    <row r="1615" spans="1:23" x14ac:dyDescent="0.2">
      <c r="A1615">
        <v>270</v>
      </c>
      <c r="B1615">
        <v>459261</v>
      </c>
      <c r="C1615">
        <v>950000</v>
      </c>
      <c r="D1615">
        <v>491410</v>
      </c>
      <c r="E1615">
        <v>565121</v>
      </c>
      <c r="F1615">
        <v>606225</v>
      </c>
      <c r="G1615">
        <f t="shared" si="263"/>
        <v>565121</v>
      </c>
      <c r="H1615">
        <f t="shared" si="264"/>
        <v>196416.17794188947</v>
      </c>
      <c r="I1615">
        <f t="shared" si="265"/>
        <v>761537.1779418895</v>
      </c>
      <c r="J1615">
        <f t="shared" si="266"/>
        <v>368704.8220581105</v>
      </c>
      <c r="K1615" s="18">
        <f t="shared" si="267"/>
        <v>459261</v>
      </c>
      <c r="L1615" s="18" t="str">
        <f t="shared" si="259"/>
        <v/>
      </c>
      <c r="M1615" s="18">
        <f t="shared" si="260"/>
        <v>491410</v>
      </c>
      <c r="N1615" s="18">
        <f t="shared" si="261"/>
        <v>565121</v>
      </c>
      <c r="O1615" s="18">
        <f t="shared" si="262"/>
        <v>606225</v>
      </c>
      <c r="P1615">
        <f t="shared" si="268"/>
        <v>528265.5</v>
      </c>
      <c r="Q1615">
        <f t="shared" si="269"/>
        <v>67171.205176896052</v>
      </c>
      <c r="R1615" s="105">
        <f t="shared" si="270"/>
        <v>0.12715425326260385</v>
      </c>
      <c r="S1615" s="107">
        <f>+MEDIANA!AI273</f>
        <v>528265.5</v>
      </c>
      <c r="T1615" t="b">
        <f t="shared" si="271"/>
        <v>1</v>
      </c>
      <c r="V1615">
        <f t="shared" si="272"/>
        <v>5</v>
      </c>
      <c r="W1615">
        <f t="shared" si="273"/>
        <v>4</v>
      </c>
    </row>
    <row r="1616" spans="1:23" x14ac:dyDescent="0.2">
      <c r="A1616">
        <v>271</v>
      </c>
      <c r="B1616">
        <v>58625</v>
      </c>
      <c r="C1616">
        <v>250000</v>
      </c>
      <c r="D1616">
        <v>62789</v>
      </c>
      <c r="E1616">
        <v>72208</v>
      </c>
      <c r="F1616">
        <v>77460</v>
      </c>
      <c r="G1616">
        <f t="shared" si="263"/>
        <v>72208</v>
      </c>
      <c r="H1616">
        <f t="shared" si="264"/>
        <v>81835.361954964188</v>
      </c>
      <c r="I1616">
        <f t="shared" si="265"/>
        <v>154043.36195496417</v>
      </c>
      <c r="J1616">
        <f t="shared" si="266"/>
        <v>-9627.361954964188</v>
      </c>
      <c r="K1616" s="18">
        <f t="shared" si="267"/>
        <v>58625</v>
      </c>
      <c r="L1616" s="18" t="str">
        <f t="shared" si="259"/>
        <v/>
      </c>
      <c r="M1616" s="18">
        <f t="shared" si="260"/>
        <v>62789</v>
      </c>
      <c r="N1616" s="18">
        <f t="shared" si="261"/>
        <v>72208</v>
      </c>
      <c r="O1616" s="18">
        <f t="shared" si="262"/>
        <v>77460</v>
      </c>
      <c r="P1616">
        <f t="shared" si="268"/>
        <v>67498.5</v>
      </c>
      <c r="Q1616">
        <f t="shared" si="269"/>
        <v>8602.9709790668639</v>
      </c>
      <c r="R1616" s="105">
        <f t="shared" si="270"/>
        <v>0.12745425422886233</v>
      </c>
      <c r="S1616" s="107">
        <f>+MEDIANA!AI274</f>
        <v>67498.5</v>
      </c>
      <c r="T1616" t="b">
        <f t="shared" si="271"/>
        <v>1</v>
      </c>
      <c r="V1616">
        <f t="shared" si="272"/>
        <v>5</v>
      </c>
      <c r="W1616">
        <f t="shared" si="273"/>
        <v>4</v>
      </c>
    </row>
    <row r="1617" spans="1:23" x14ac:dyDescent="0.2">
      <c r="A1617">
        <v>272</v>
      </c>
      <c r="B1617">
        <v>101031</v>
      </c>
      <c r="C1617">
        <v>180000</v>
      </c>
      <c r="D1617">
        <v>108206</v>
      </c>
      <c r="E1617">
        <v>124437</v>
      </c>
      <c r="F1617">
        <v>133487</v>
      </c>
      <c r="G1617">
        <f t="shared" si="263"/>
        <v>124437</v>
      </c>
      <c r="H1617">
        <f t="shared" si="264"/>
        <v>31047.043139403802</v>
      </c>
      <c r="I1617">
        <f t="shared" si="265"/>
        <v>155484.0431394038</v>
      </c>
      <c r="J1617">
        <f t="shared" si="266"/>
        <v>93389.956860596198</v>
      </c>
      <c r="K1617" s="18">
        <f t="shared" si="267"/>
        <v>101031</v>
      </c>
      <c r="L1617" s="18" t="str">
        <f t="shared" si="259"/>
        <v/>
      </c>
      <c r="M1617" s="18">
        <f t="shared" si="260"/>
        <v>108206</v>
      </c>
      <c r="N1617" s="18">
        <f t="shared" si="261"/>
        <v>124437</v>
      </c>
      <c r="O1617" s="18">
        <f t="shared" si="262"/>
        <v>133487</v>
      </c>
      <c r="P1617">
        <f t="shared" si="268"/>
        <v>116321.5</v>
      </c>
      <c r="Q1617">
        <f t="shared" si="269"/>
        <v>14824.501731368018</v>
      </c>
      <c r="R1617" s="105">
        <f t="shared" si="270"/>
        <v>0.12744421049735447</v>
      </c>
      <c r="S1617" s="107">
        <f>+MEDIANA!AI275</f>
        <v>116321.5</v>
      </c>
      <c r="T1617" t="b">
        <f t="shared" si="271"/>
        <v>1</v>
      </c>
      <c r="V1617">
        <f t="shared" si="272"/>
        <v>5</v>
      </c>
      <c r="W1617">
        <f t="shared" si="273"/>
        <v>4</v>
      </c>
    </row>
    <row r="1618" spans="1:23" x14ac:dyDescent="0.2">
      <c r="A1618">
        <v>273</v>
      </c>
      <c r="B1618">
        <v>149963</v>
      </c>
      <c r="C1618">
        <v>350000</v>
      </c>
      <c r="D1618">
        <v>160612</v>
      </c>
      <c r="E1618">
        <v>184704</v>
      </c>
      <c r="F1618">
        <v>198139</v>
      </c>
      <c r="G1618">
        <f t="shared" si="263"/>
        <v>184704</v>
      </c>
      <c r="H1618">
        <f t="shared" si="264"/>
        <v>81264.263832880461</v>
      </c>
      <c r="I1618">
        <f t="shared" si="265"/>
        <v>265968.26383288048</v>
      </c>
      <c r="J1618">
        <f t="shared" si="266"/>
        <v>103439.73616711954</v>
      </c>
      <c r="K1618" s="18">
        <f t="shared" si="267"/>
        <v>149963</v>
      </c>
      <c r="L1618" s="18" t="str">
        <f t="shared" si="259"/>
        <v/>
      </c>
      <c r="M1618" s="18">
        <f t="shared" si="260"/>
        <v>160612</v>
      </c>
      <c r="N1618" s="18">
        <f t="shared" si="261"/>
        <v>184704</v>
      </c>
      <c r="O1618" s="18">
        <f t="shared" si="262"/>
        <v>198139</v>
      </c>
      <c r="P1618">
        <f t="shared" si="268"/>
        <v>172658</v>
      </c>
      <c r="Q1618">
        <f t="shared" si="269"/>
        <v>22004.667451853635</v>
      </c>
      <c r="R1618" s="105">
        <f t="shared" si="270"/>
        <v>0.12744655591894749</v>
      </c>
      <c r="S1618" s="107">
        <f>+MEDIANA!AI276</f>
        <v>172658</v>
      </c>
      <c r="T1618" t="b">
        <f t="shared" si="271"/>
        <v>1</v>
      </c>
      <c r="V1618">
        <f t="shared" si="272"/>
        <v>5</v>
      </c>
      <c r="W1618">
        <f t="shared" si="273"/>
        <v>4</v>
      </c>
    </row>
    <row r="1619" spans="1:23" x14ac:dyDescent="0.2">
      <c r="A1619">
        <v>274</v>
      </c>
      <c r="B1619">
        <v>626435</v>
      </c>
      <c r="C1619">
        <v>550000</v>
      </c>
      <c r="D1619">
        <v>670923</v>
      </c>
      <c r="E1619">
        <v>771562</v>
      </c>
      <c r="F1619">
        <v>827681</v>
      </c>
      <c r="G1619">
        <f t="shared" si="263"/>
        <v>670923</v>
      </c>
      <c r="H1619">
        <f t="shared" si="264"/>
        <v>111367.1272400431</v>
      </c>
      <c r="I1619">
        <f t="shared" si="265"/>
        <v>782290.12724004313</v>
      </c>
      <c r="J1619">
        <f t="shared" si="266"/>
        <v>559555.87275995687</v>
      </c>
      <c r="K1619" s="18">
        <f t="shared" si="267"/>
        <v>626435</v>
      </c>
      <c r="L1619" s="18" t="str">
        <f t="shared" si="259"/>
        <v/>
      </c>
      <c r="M1619" s="18">
        <f t="shared" si="260"/>
        <v>670923</v>
      </c>
      <c r="N1619" s="18">
        <f t="shared" si="261"/>
        <v>771562</v>
      </c>
      <c r="O1619" s="18" t="str">
        <f t="shared" si="262"/>
        <v/>
      </c>
      <c r="P1619">
        <f t="shared" si="268"/>
        <v>670923</v>
      </c>
      <c r="Q1619">
        <f t="shared" si="269"/>
        <v>74351.907164510587</v>
      </c>
      <c r="R1619" s="105">
        <f t="shared" si="270"/>
        <v>0.11082032836034923</v>
      </c>
      <c r="S1619" s="107">
        <f>+MEDIANA!AI277</f>
        <v>670923</v>
      </c>
      <c r="T1619" t="b">
        <f t="shared" si="271"/>
        <v>1</v>
      </c>
      <c r="V1619">
        <f t="shared" si="272"/>
        <v>5</v>
      </c>
      <c r="W1619">
        <f t="shared" si="273"/>
        <v>3</v>
      </c>
    </row>
    <row r="1620" spans="1:23" x14ac:dyDescent="0.2">
      <c r="A1620">
        <v>275</v>
      </c>
      <c r="B1620">
        <v>711950</v>
      </c>
      <c r="C1620">
        <v>700000</v>
      </c>
      <c r="D1620">
        <v>762512</v>
      </c>
      <c r="E1620">
        <v>876888</v>
      </c>
      <c r="F1620">
        <v>940669</v>
      </c>
      <c r="G1620">
        <f t="shared" si="263"/>
        <v>762512</v>
      </c>
      <c r="H1620">
        <f t="shared" si="264"/>
        <v>105883.12598898822</v>
      </c>
      <c r="I1620">
        <f t="shared" si="265"/>
        <v>868395.12598898821</v>
      </c>
      <c r="J1620">
        <f t="shared" si="266"/>
        <v>656628.87401101179</v>
      </c>
      <c r="K1620" s="18">
        <f t="shared" si="267"/>
        <v>711950</v>
      </c>
      <c r="L1620" s="18">
        <f t="shared" si="259"/>
        <v>700000</v>
      </c>
      <c r="M1620" s="18">
        <f t="shared" si="260"/>
        <v>762512</v>
      </c>
      <c r="N1620" s="18" t="str">
        <f t="shared" si="261"/>
        <v/>
      </c>
      <c r="O1620" s="18" t="str">
        <f t="shared" si="262"/>
        <v/>
      </c>
      <c r="P1620">
        <f t="shared" si="268"/>
        <v>711950</v>
      </c>
      <c r="Q1620">
        <f t="shared" si="269"/>
        <v>33184.003395210369</v>
      </c>
      <c r="R1620" s="105">
        <f t="shared" si="270"/>
        <v>4.6610019517115485E-2</v>
      </c>
      <c r="S1620" s="107">
        <f>+MEDIANA!AI278</f>
        <v>711950</v>
      </c>
      <c r="T1620" t="b">
        <f t="shared" si="271"/>
        <v>1</v>
      </c>
      <c r="V1620">
        <f t="shared" si="272"/>
        <v>5</v>
      </c>
      <c r="W1620">
        <f t="shared" si="273"/>
        <v>3</v>
      </c>
    </row>
    <row r="1621" spans="1:23" x14ac:dyDescent="0.2">
      <c r="A1621">
        <v>276</v>
      </c>
      <c r="B1621">
        <v>780227</v>
      </c>
      <c r="C1621">
        <v>750000</v>
      </c>
      <c r="D1621">
        <v>835638</v>
      </c>
      <c r="E1621">
        <v>960983</v>
      </c>
      <c r="F1621">
        <v>1030880</v>
      </c>
      <c r="G1621">
        <f t="shared" si="263"/>
        <v>835638</v>
      </c>
      <c r="H1621">
        <f t="shared" si="264"/>
        <v>120195.95965048097</v>
      </c>
      <c r="I1621">
        <f t="shared" si="265"/>
        <v>955833.959650481</v>
      </c>
      <c r="J1621">
        <f t="shared" si="266"/>
        <v>715442.040349519</v>
      </c>
      <c r="K1621" s="18">
        <f t="shared" si="267"/>
        <v>780227</v>
      </c>
      <c r="L1621" s="18">
        <f t="shared" si="259"/>
        <v>750000</v>
      </c>
      <c r="M1621" s="18">
        <f t="shared" si="260"/>
        <v>835638</v>
      </c>
      <c r="N1621" s="18" t="str">
        <f t="shared" si="261"/>
        <v/>
      </c>
      <c r="O1621" s="18" t="str">
        <f t="shared" si="262"/>
        <v/>
      </c>
      <c r="P1621">
        <f t="shared" si="268"/>
        <v>780227</v>
      </c>
      <c r="Q1621">
        <f t="shared" si="269"/>
        <v>43431.780787038122</v>
      </c>
      <c r="R1621" s="105">
        <f t="shared" si="270"/>
        <v>5.566557013156187E-2</v>
      </c>
      <c r="S1621" s="107">
        <f>+MEDIANA!AI279</f>
        <v>780227</v>
      </c>
      <c r="T1621" t="b">
        <f t="shared" si="271"/>
        <v>1</v>
      </c>
      <c r="V1621">
        <f t="shared" si="272"/>
        <v>5</v>
      </c>
      <c r="W1621">
        <f t="shared" si="273"/>
        <v>3</v>
      </c>
    </row>
    <row r="1622" spans="1:23" x14ac:dyDescent="0.2">
      <c r="A1622">
        <v>277</v>
      </c>
      <c r="B1622">
        <v>244426</v>
      </c>
      <c r="C1622">
        <v>400000</v>
      </c>
      <c r="D1622">
        <v>261784</v>
      </c>
      <c r="E1622">
        <v>301052</v>
      </c>
      <c r="F1622">
        <v>322949</v>
      </c>
      <c r="G1622">
        <f t="shared" si="263"/>
        <v>301052</v>
      </c>
      <c r="H1622">
        <f t="shared" si="264"/>
        <v>61020.804920944764</v>
      </c>
      <c r="I1622">
        <f t="shared" si="265"/>
        <v>362072.80492094473</v>
      </c>
      <c r="J1622">
        <f t="shared" si="266"/>
        <v>240031.19507905524</v>
      </c>
      <c r="K1622" s="18">
        <f t="shared" si="267"/>
        <v>244426</v>
      </c>
      <c r="L1622" s="18" t="str">
        <f t="shared" si="259"/>
        <v/>
      </c>
      <c r="M1622" s="18">
        <f t="shared" si="260"/>
        <v>261784</v>
      </c>
      <c r="N1622" s="18">
        <f t="shared" si="261"/>
        <v>301052</v>
      </c>
      <c r="O1622" s="18">
        <f t="shared" si="262"/>
        <v>322949</v>
      </c>
      <c r="P1622">
        <f t="shared" si="268"/>
        <v>281418</v>
      </c>
      <c r="Q1622">
        <f t="shared" si="269"/>
        <v>35865.811514356305</v>
      </c>
      <c r="R1622" s="105">
        <f t="shared" si="270"/>
        <v>0.12744675718808429</v>
      </c>
      <c r="S1622" s="107">
        <f>+MEDIANA!AI280</f>
        <v>281418</v>
      </c>
      <c r="T1622" t="b">
        <f t="shared" si="271"/>
        <v>1</v>
      </c>
      <c r="V1622">
        <f t="shared" si="272"/>
        <v>5</v>
      </c>
      <c r="W1622">
        <f t="shared" si="273"/>
        <v>4</v>
      </c>
    </row>
    <row r="1623" spans="1:23" x14ac:dyDescent="0.2">
      <c r="A1623">
        <v>278</v>
      </c>
      <c r="B1623">
        <v>863120</v>
      </c>
      <c r="C1623">
        <v>900000</v>
      </c>
      <c r="D1623">
        <v>924417</v>
      </c>
      <c r="E1623">
        <v>1063080</v>
      </c>
      <c r="F1623">
        <v>1140402</v>
      </c>
      <c r="G1623">
        <f t="shared" si="263"/>
        <v>924417</v>
      </c>
      <c r="H1623">
        <f t="shared" si="264"/>
        <v>118073.45237266483</v>
      </c>
      <c r="I1623">
        <f t="shared" si="265"/>
        <v>1042490.4523726648</v>
      </c>
      <c r="J1623">
        <f t="shared" si="266"/>
        <v>806343.54762733518</v>
      </c>
      <c r="K1623" s="18">
        <f t="shared" si="267"/>
        <v>863120</v>
      </c>
      <c r="L1623" s="18">
        <f t="shared" si="259"/>
        <v>900000</v>
      </c>
      <c r="M1623" s="18">
        <f t="shared" si="260"/>
        <v>924417</v>
      </c>
      <c r="N1623" s="18" t="str">
        <f t="shared" si="261"/>
        <v/>
      </c>
      <c r="O1623" s="18" t="str">
        <f t="shared" si="262"/>
        <v/>
      </c>
      <c r="P1623">
        <f t="shared" si="268"/>
        <v>900000</v>
      </c>
      <c r="Q1623">
        <f t="shared" si="269"/>
        <v>30858.943862895459</v>
      </c>
      <c r="R1623" s="105">
        <f t="shared" si="270"/>
        <v>3.4287715403217178E-2</v>
      </c>
      <c r="S1623" s="107">
        <f>+MEDIANA!AI281</f>
        <v>900000</v>
      </c>
      <c r="T1623" t="b">
        <f t="shared" si="271"/>
        <v>1</v>
      </c>
      <c r="V1623">
        <f t="shared" si="272"/>
        <v>5</v>
      </c>
      <c r="W1623">
        <f t="shared" si="273"/>
        <v>3</v>
      </c>
    </row>
    <row r="1624" spans="1:23" x14ac:dyDescent="0.2">
      <c r="A1624">
        <v>279</v>
      </c>
      <c r="B1624">
        <v>386049</v>
      </c>
      <c r="C1624">
        <v>1100000</v>
      </c>
      <c r="D1624">
        <v>413466</v>
      </c>
      <c r="E1624">
        <v>475486</v>
      </c>
      <c r="F1624">
        <v>510070</v>
      </c>
      <c r="G1624">
        <f t="shared" si="263"/>
        <v>475486</v>
      </c>
      <c r="H1624">
        <f t="shared" si="264"/>
        <v>296445.34472850134</v>
      </c>
      <c r="I1624">
        <f t="shared" si="265"/>
        <v>771931.34472850128</v>
      </c>
      <c r="J1624">
        <f t="shared" si="266"/>
        <v>179040.65527149866</v>
      </c>
      <c r="K1624" s="18">
        <f t="shared" si="267"/>
        <v>386049</v>
      </c>
      <c r="L1624" s="18" t="str">
        <f t="shared" si="259"/>
        <v/>
      </c>
      <c r="M1624" s="18">
        <f t="shared" si="260"/>
        <v>413466</v>
      </c>
      <c r="N1624" s="18">
        <f t="shared" si="261"/>
        <v>475486</v>
      </c>
      <c r="O1624" s="18">
        <f t="shared" si="262"/>
        <v>510070</v>
      </c>
      <c r="P1624">
        <f t="shared" si="268"/>
        <v>444476</v>
      </c>
      <c r="Q1624">
        <f t="shared" si="269"/>
        <v>56647.111996847052</v>
      </c>
      <c r="R1624" s="105">
        <f t="shared" si="270"/>
        <v>0.12744695325922445</v>
      </c>
      <c r="S1624" s="107">
        <f>+MEDIANA!AI282</f>
        <v>444476</v>
      </c>
      <c r="T1624" t="b">
        <f t="shared" si="271"/>
        <v>1</v>
      </c>
      <c r="V1624">
        <f t="shared" si="272"/>
        <v>5</v>
      </c>
      <c r="W1624">
        <f t="shared" si="273"/>
        <v>4</v>
      </c>
    </row>
    <row r="1625" spans="1:23" x14ac:dyDescent="0.2">
      <c r="A1625">
        <v>280</v>
      </c>
      <c r="B1625">
        <v>307209</v>
      </c>
      <c r="C1625">
        <v>390000</v>
      </c>
      <c r="D1625">
        <v>329027</v>
      </c>
      <c r="E1625">
        <v>378381</v>
      </c>
      <c r="F1625">
        <v>405902</v>
      </c>
      <c r="G1625">
        <f t="shared" si="263"/>
        <v>378381</v>
      </c>
      <c r="H1625">
        <f t="shared" si="264"/>
        <v>42038.498138016446</v>
      </c>
      <c r="I1625">
        <f t="shared" si="265"/>
        <v>420419.49813801644</v>
      </c>
      <c r="J1625">
        <f t="shared" si="266"/>
        <v>336342.50186198356</v>
      </c>
      <c r="K1625" s="18" t="str">
        <f t="shared" si="267"/>
        <v/>
      </c>
      <c r="L1625" s="18">
        <f t="shared" si="259"/>
        <v>390000</v>
      </c>
      <c r="M1625" s="18" t="str">
        <f t="shared" si="260"/>
        <v/>
      </c>
      <c r="N1625" s="18">
        <f t="shared" si="261"/>
        <v>378381</v>
      </c>
      <c r="O1625" s="18">
        <f t="shared" si="262"/>
        <v>405902</v>
      </c>
      <c r="P1625">
        <f t="shared" si="268"/>
        <v>390000</v>
      </c>
      <c r="Q1625">
        <f t="shared" si="269"/>
        <v>13815.934073863167</v>
      </c>
      <c r="R1625" s="105">
        <f t="shared" si="270"/>
        <v>3.5425471984264531E-2</v>
      </c>
      <c r="S1625" s="107">
        <f>+MEDIANA!AI283</f>
        <v>390000</v>
      </c>
      <c r="T1625" t="b">
        <f t="shared" si="271"/>
        <v>1</v>
      </c>
      <c r="V1625">
        <f t="shared" si="272"/>
        <v>5</v>
      </c>
      <c r="W1625">
        <f t="shared" si="273"/>
        <v>3</v>
      </c>
    </row>
    <row r="1626" spans="1:23" x14ac:dyDescent="0.2">
      <c r="A1626">
        <v>281</v>
      </c>
      <c r="B1626">
        <v>403406</v>
      </c>
      <c r="C1626">
        <v>1200000</v>
      </c>
      <c r="D1626">
        <v>432054</v>
      </c>
      <c r="E1626">
        <v>496862</v>
      </c>
      <c r="F1626">
        <v>533002</v>
      </c>
      <c r="G1626">
        <f t="shared" si="263"/>
        <v>496862</v>
      </c>
      <c r="H1626">
        <f t="shared" si="264"/>
        <v>332087.2602964468</v>
      </c>
      <c r="I1626">
        <f t="shared" si="265"/>
        <v>828949.26029644674</v>
      </c>
      <c r="J1626">
        <f t="shared" si="266"/>
        <v>164774.7397035532</v>
      </c>
      <c r="K1626" s="18">
        <f t="shared" si="267"/>
        <v>403406</v>
      </c>
      <c r="L1626" s="18" t="str">
        <f t="shared" si="259"/>
        <v/>
      </c>
      <c r="M1626" s="18">
        <f t="shared" si="260"/>
        <v>432054</v>
      </c>
      <c r="N1626" s="18">
        <f t="shared" si="261"/>
        <v>496862</v>
      </c>
      <c r="O1626" s="18">
        <f t="shared" si="262"/>
        <v>533002</v>
      </c>
      <c r="P1626">
        <f t="shared" si="268"/>
        <v>464458</v>
      </c>
      <c r="Q1626">
        <f t="shared" si="269"/>
        <v>59193.559773565459</v>
      </c>
      <c r="R1626" s="105">
        <f t="shared" si="270"/>
        <v>0.12744652858507219</v>
      </c>
      <c r="S1626" s="107">
        <f>+MEDIANA!AI284</f>
        <v>464458</v>
      </c>
      <c r="T1626" t="b">
        <f t="shared" si="271"/>
        <v>1</v>
      </c>
      <c r="V1626">
        <f t="shared" si="272"/>
        <v>5</v>
      </c>
      <c r="W1626">
        <f t="shared" si="273"/>
        <v>4</v>
      </c>
    </row>
    <row r="1627" spans="1:23" x14ac:dyDescent="0.2">
      <c r="A1627">
        <v>282</v>
      </c>
      <c r="B1627">
        <v>341299</v>
      </c>
      <c r="C1627">
        <v>400000</v>
      </c>
      <c r="D1627">
        <v>365537</v>
      </c>
      <c r="E1627">
        <v>420368</v>
      </c>
      <c r="F1627">
        <v>450943</v>
      </c>
      <c r="G1627">
        <f t="shared" si="263"/>
        <v>400000</v>
      </c>
      <c r="H1627">
        <f t="shared" si="264"/>
        <v>43439.72755784732</v>
      </c>
      <c r="I1627">
        <f t="shared" si="265"/>
        <v>443439.72755784733</v>
      </c>
      <c r="J1627">
        <f t="shared" si="266"/>
        <v>356560.27244215267</v>
      </c>
      <c r="K1627" s="18" t="str">
        <f t="shared" si="267"/>
        <v/>
      </c>
      <c r="L1627" s="18">
        <f t="shared" si="259"/>
        <v>400000</v>
      </c>
      <c r="M1627" s="18">
        <f t="shared" si="260"/>
        <v>365537</v>
      </c>
      <c r="N1627" s="18">
        <f t="shared" si="261"/>
        <v>420368</v>
      </c>
      <c r="O1627" s="18" t="str">
        <f t="shared" si="262"/>
        <v/>
      </c>
      <c r="P1627">
        <f t="shared" si="268"/>
        <v>400000</v>
      </c>
      <c r="Q1627">
        <f t="shared" si="269"/>
        <v>27715.796801342975</v>
      </c>
      <c r="R1627" s="105">
        <f t="shared" si="270"/>
        <v>6.9289492003357434E-2</v>
      </c>
      <c r="S1627" s="107">
        <f>+MEDIANA!AI285</f>
        <v>400000</v>
      </c>
      <c r="T1627" t="b">
        <f t="shared" si="271"/>
        <v>1</v>
      </c>
      <c r="V1627">
        <f t="shared" si="272"/>
        <v>5</v>
      </c>
      <c r="W1627">
        <f t="shared" si="273"/>
        <v>3</v>
      </c>
    </row>
    <row r="1628" spans="1:23" x14ac:dyDescent="0.2">
      <c r="A1628">
        <v>283</v>
      </c>
      <c r="B1628">
        <v>526925</v>
      </c>
      <c r="C1628">
        <v>650000</v>
      </c>
      <c r="D1628">
        <v>564347</v>
      </c>
      <c r="E1628">
        <v>648999</v>
      </c>
      <c r="F1628">
        <v>696203</v>
      </c>
      <c r="G1628">
        <f t="shared" si="263"/>
        <v>648999</v>
      </c>
      <c r="H1628">
        <f t="shared" si="264"/>
        <v>69410.843369029972</v>
      </c>
      <c r="I1628">
        <f t="shared" si="265"/>
        <v>718409.84336902993</v>
      </c>
      <c r="J1628">
        <f t="shared" si="266"/>
        <v>579588.15663097007</v>
      </c>
      <c r="K1628" s="18" t="str">
        <f t="shared" si="267"/>
        <v/>
      </c>
      <c r="L1628" s="18">
        <f t="shared" si="259"/>
        <v>650000</v>
      </c>
      <c r="M1628" s="18" t="str">
        <f t="shared" si="260"/>
        <v/>
      </c>
      <c r="N1628" s="18">
        <f t="shared" si="261"/>
        <v>648999</v>
      </c>
      <c r="O1628" s="18">
        <f t="shared" si="262"/>
        <v>696203</v>
      </c>
      <c r="P1628">
        <f t="shared" si="268"/>
        <v>650000</v>
      </c>
      <c r="Q1628">
        <f t="shared" si="269"/>
        <v>26968.922936100607</v>
      </c>
      <c r="R1628" s="105">
        <f t="shared" si="270"/>
        <v>4.1490650670924015E-2</v>
      </c>
      <c r="S1628" s="107">
        <f>+MEDIANA!AI286</f>
        <v>650000</v>
      </c>
      <c r="T1628" t="b">
        <f t="shared" si="271"/>
        <v>1</v>
      </c>
      <c r="V1628">
        <f t="shared" si="272"/>
        <v>5</v>
      </c>
      <c r="W1628">
        <f t="shared" si="273"/>
        <v>3</v>
      </c>
    </row>
    <row r="1629" spans="1:23" x14ac:dyDescent="0.2">
      <c r="A1629">
        <v>284</v>
      </c>
      <c r="B1629">
        <v>613160</v>
      </c>
      <c r="C1629">
        <v>650000</v>
      </c>
      <c r="D1629">
        <v>656706</v>
      </c>
      <c r="E1629">
        <v>755212</v>
      </c>
      <c r="F1629">
        <v>810142</v>
      </c>
      <c r="G1629">
        <f t="shared" si="263"/>
        <v>656706</v>
      </c>
      <c r="H1629">
        <f t="shared" si="264"/>
        <v>82236.688077767336</v>
      </c>
      <c r="I1629">
        <f t="shared" si="265"/>
        <v>738942.68807776738</v>
      </c>
      <c r="J1629">
        <f t="shared" si="266"/>
        <v>574469.31192223262</v>
      </c>
      <c r="K1629" s="18">
        <f t="shared" si="267"/>
        <v>613160</v>
      </c>
      <c r="L1629" s="18">
        <f t="shared" si="259"/>
        <v>650000</v>
      </c>
      <c r="M1629" s="18">
        <f t="shared" si="260"/>
        <v>656706</v>
      </c>
      <c r="N1629" s="18" t="str">
        <f t="shared" si="261"/>
        <v/>
      </c>
      <c r="O1629" s="18" t="str">
        <f t="shared" si="262"/>
        <v/>
      </c>
      <c r="P1629">
        <f t="shared" si="268"/>
        <v>650000</v>
      </c>
      <c r="Q1629">
        <f t="shared" si="269"/>
        <v>23446.428839661989</v>
      </c>
      <c r="R1629" s="105">
        <f t="shared" si="270"/>
        <v>3.607142898409537E-2</v>
      </c>
      <c r="S1629" s="107">
        <f>+MEDIANA!AI287</f>
        <v>650000</v>
      </c>
      <c r="T1629" t="b">
        <f t="shared" si="271"/>
        <v>1</v>
      </c>
      <c r="V1629">
        <f t="shared" si="272"/>
        <v>5</v>
      </c>
      <c r="W1629">
        <f t="shared" si="273"/>
        <v>3</v>
      </c>
    </row>
    <row r="1630" spans="1:23" x14ac:dyDescent="0.2">
      <c r="A1630">
        <v>285</v>
      </c>
      <c r="B1630">
        <v>122230</v>
      </c>
      <c r="C1630">
        <v>250000</v>
      </c>
      <c r="D1630">
        <v>130911</v>
      </c>
      <c r="E1630">
        <v>150548</v>
      </c>
      <c r="F1630">
        <v>161498</v>
      </c>
      <c r="G1630">
        <f t="shared" si="263"/>
        <v>150548</v>
      </c>
      <c r="H1630">
        <f t="shared" si="264"/>
        <v>51034.787486576242</v>
      </c>
      <c r="I1630">
        <f t="shared" si="265"/>
        <v>201582.78748657624</v>
      </c>
      <c r="J1630">
        <f t="shared" si="266"/>
        <v>99513.212513423758</v>
      </c>
      <c r="K1630" s="18">
        <f t="shared" si="267"/>
        <v>122230</v>
      </c>
      <c r="L1630" s="18" t="str">
        <f t="shared" si="259"/>
        <v/>
      </c>
      <c r="M1630" s="18">
        <f t="shared" si="260"/>
        <v>130911</v>
      </c>
      <c r="N1630" s="18">
        <f t="shared" si="261"/>
        <v>150548</v>
      </c>
      <c r="O1630" s="18">
        <f t="shared" si="262"/>
        <v>161498</v>
      </c>
      <c r="P1630">
        <f t="shared" si="268"/>
        <v>140729.5</v>
      </c>
      <c r="Q1630">
        <f t="shared" si="269"/>
        <v>17935.819716886839</v>
      </c>
      <c r="R1630" s="105">
        <f t="shared" si="270"/>
        <v>0.12744889818330088</v>
      </c>
      <c r="S1630" s="107">
        <f>+MEDIANA!AI288</f>
        <v>140729.5</v>
      </c>
      <c r="T1630" t="b">
        <f t="shared" si="271"/>
        <v>1</v>
      </c>
      <c r="V1630">
        <f t="shared" si="272"/>
        <v>5</v>
      </c>
      <c r="W1630">
        <f t="shared" si="273"/>
        <v>4</v>
      </c>
    </row>
    <row r="1631" spans="1:23" x14ac:dyDescent="0.2">
      <c r="A1631">
        <v>286</v>
      </c>
      <c r="B1631">
        <v>125062</v>
      </c>
      <c r="C1631">
        <v>300000</v>
      </c>
      <c r="D1631">
        <v>133943</v>
      </c>
      <c r="E1631">
        <v>154035</v>
      </c>
      <c r="F1631">
        <v>165238</v>
      </c>
      <c r="G1631">
        <f t="shared" si="263"/>
        <v>154035</v>
      </c>
      <c r="H1631">
        <f t="shared" si="264"/>
        <v>71304.207283301337</v>
      </c>
      <c r="I1631">
        <f t="shared" si="265"/>
        <v>225339.20728330134</v>
      </c>
      <c r="J1631">
        <f t="shared" si="266"/>
        <v>82730.792716698663</v>
      </c>
      <c r="K1631" s="18">
        <f t="shared" si="267"/>
        <v>125062</v>
      </c>
      <c r="L1631" s="18" t="str">
        <f t="shared" si="259"/>
        <v/>
      </c>
      <c r="M1631" s="18">
        <f t="shared" si="260"/>
        <v>133943</v>
      </c>
      <c r="N1631" s="18">
        <f t="shared" si="261"/>
        <v>154035</v>
      </c>
      <c r="O1631" s="18">
        <f t="shared" si="262"/>
        <v>165238</v>
      </c>
      <c r="P1631">
        <f t="shared" si="268"/>
        <v>143989</v>
      </c>
      <c r="Q1631">
        <f t="shared" si="269"/>
        <v>18350.727878388549</v>
      </c>
      <c r="R1631" s="105">
        <f t="shared" si="270"/>
        <v>0.12744534567493732</v>
      </c>
      <c r="S1631" s="107">
        <f>+MEDIANA!AI289</f>
        <v>143989</v>
      </c>
      <c r="T1631" t="b">
        <f t="shared" si="271"/>
        <v>1</v>
      </c>
      <c r="V1631">
        <f t="shared" si="272"/>
        <v>5</v>
      </c>
      <c r="W1631">
        <f t="shared" si="273"/>
        <v>4</v>
      </c>
    </row>
    <row r="1632" spans="1:23" x14ac:dyDescent="0.2">
      <c r="A1632">
        <v>287</v>
      </c>
      <c r="B1632">
        <v>51730</v>
      </c>
      <c r="C1632">
        <v>80000</v>
      </c>
      <c r="D1632">
        <v>55404</v>
      </c>
      <c r="E1632">
        <v>63714</v>
      </c>
      <c r="F1632">
        <v>68348</v>
      </c>
      <c r="G1632">
        <f t="shared" si="263"/>
        <v>63714</v>
      </c>
      <c r="H1632">
        <f t="shared" si="264"/>
        <v>11172.530295327007</v>
      </c>
      <c r="I1632">
        <f t="shared" si="265"/>
        <v>74886.530295327015</v>
      </c>
      <c r="J1632">
        <f t="shared" si="266"/>
        <v>52541.469704672993</v>
      </c>
      <c r="K1632" s="18" t="str">
        <f t="shared" si="267"/>
        <v/>
      </c>
      <c r="L1632" s="18" t="str">
        <f t="shared" si="259"/>
        <v/>
      </c>
      <c r="M1632" s="18">
        <f t="shared" si="260"/>
        <v>55404</v>
      </c>
      <c r="N1632" s="18">
        <f t="shared" si="261"/>
        <v>63714</v>
      </c>
      <c r="O1632" s="18">
        <f t="shared" si="262"/>
        <v>68348</v>
      </c>
      <c r="P1632">
        <f t="shared" si="268"/>
        <v>63714</v>
      </c>
      <c r="Q1632">
        <f t="shared" si="269"/>
        <v>6558.4194234078486</v>
      </c>
      <c r="R1632" s="105">
        <f t="shared" si="270"/>
        <v>0.10293529559292854</v>
      </c>
      <c r="S1632" s="107">
        <f>+MEDIANA!AI290</f>
        <v>63714</v>
      </c>
      <c r="T1632" t="b">
        <f t="shared" si="271"/>
        <v>1</v>
      </c>
      <c r="V1632">
        <f t="shared" si="272"/>
        <v>5</v>
      </c>
      <c r="W1632">
        <f t="shared" si="273"/>
        <v>3</v>
      </c>
    </row>
    <row r="1633" spans="1:23" x14ac:dyDescent="0.2">
      <c r="A1633">
        <v>288</v>
      </c>
      <c r="B1633">
        <v>472085</v>
      </c>
      <c r="C1633">
        <v>450000</v>
      </c>
      <c r="D1633">
        <v>505612</v>
      </c>
      <c r="E1633">
        <v>581454</v>
      </c>
      <c r="F1633">
        <v>623745</v>
      </c>
      <c r="G1633">
        <f t="shared" si="263"/>
        <v>505612</v>
      </c>
      <c r="H1633">
        <f t="shared" si="264"/>
        <v>73698.798407436829</v>
      </c>
      <c r="I1633">
        <f t="shared" si="265"/>
        <v>579310.79840743681</v>
      </c>
      <c r="J1633">
        <f t="shared" si="266"/>
        <v>431913.20159256319</v>
      </c>
      <c r="K1633" s="18">
        <f t="shared" si="267"/>
        <v>472085</v>
      </c>
      <c r="L1633" s="18">
        <f t="shared" si="259"/>
        <v>450000</v>
      </c>
      <c r="M1633" s="18">
        <f t="shared" si="260"/>
        <v>505612</v>
      </c>
      <c r="N1633" s="18" t="str">
        <f t="shared" si="261"/>
        <v/>
      </c>
      <c r="O1633" s="18" t="str">
        <f t="shared" si="262"/>
        <v/>
      </c>
      <c r="P1633">
        <f t="shared" si="268"/>
        <v>472085</v>
      </c>
      <c r="Q1633">
        <f t="shared" si="269"/>
        <v>28001.492513792902</v>
      </c>
      <c r="R1633" s="105">
        <f t="shared" si="270"/>
        <v>5.9314514364559139E-2</v>
      </c>
      <c r="S1633" s="107">
        <f>+MEDIANA!AI291</f>
        <v>472085</v>
      </c>
      <c r="T1633" t="b">
        <f t="shared" si="271"/>
        <v>1</v>
      </c>
      <c r="V1633">
        <f t="shared" si="272"/>
        <v>5</v>
      </c>
      <c r="W1633">
        <f t="shared" si="273"/>
        <v>3</v>
      </c>
    </row>
    <row r="1634" spans="1:23" x14ac:dyDescent="0.2">
      <c r="A1634">
        <v>289</v>
      </c>
      <c r="B1634">
        <v>200071</v>
      </c>
      <c r="C1634">
        <v>150000</v>
      </c>
      <c r="D1634">
        <v>214280</v>
      </c>
      <c r="E1634">
        <v>246422</v>
      </c>
      <c r="F1634">
        <v>264345</v>
      </c>
      <c r="G1634">
        <f t="shared" si="263"/>
        <v>214280</v>
      </c>
      <c r="H1634">
        <f t="shared" si="264"/>
        <v>44358.375097607022</v>
      </c>
      <c r="I1634">
        <f t="shared" si="265"/>
        <v>258638.37509760703</v>
      </c>
      <c r="J1634">
        <f t="shared" si="266"/>
        <v>169921.62490239297</v>
      </c>
      <c r="K1634" s="18">
        <f t="shared" si="267"/>
        <v>200071</v>
      </c>
      <c r="L1634" s="18" t="str">
        <f t="shared" si="259"/>
        <v/>
      </c>
      <c r="M1634" s="18">
        <f t="shared" si="260"/>
        <v>214280</v>
      </c>
      <c r="N1634" s="18">
        <f t="shared" si="261"/>
        <v>246422</v>
      </c>
      <c r="O1634" s="18" t="str">
        <f t="shared" si="262"/>
        <v/>
      </c>
      <c r="P1634">
        <f t="shared" si="268"/>
        <v>214280</v>
      </c>
      <c r="Q1634">
        <f t="shared" si="269"/>
        <v>23746.645538545719</v>
      </c>
      <c r="R1634" s="105">
        <f t="shared" si="270"/>
        <v>0.11082063439679728</v>
      </c>
      <c r="S1634" s="107">
        <f>+MEDIANA!AI292</f>
        <v>214280</v>
      </c>
      <c r="T1634" t="b">
        <f t="shared" si="271"/>
        <v>1</v>
      </c>
      <c r="V1634">
        <f t="shared" si="272"/>
        <v>5</v>
      </c>
      <c r="W1634">
        <f t="shared" si="273"/>
        <v>3</v>
      </c>
    </row>
    <row r="1635" spans="1:23" x14ac:dyDescent="0.2">
      <c r="A1635">
        <v>290</v>
      </c>
      <c r="B1635">
        <v>106813</v>
      </c>
      <c r="C1635">
        <v>140000</v>
      </c>
      <c r="D1635">
        <v>114399</v>
      </c>
      <c r="E1635">
        <v>131559</v>
      </c>
      <c r="F1635">
        <v>141128</v>
      </c>
      <c r="G1635">
        <f t="shared" si="263"/>
        <v>131559</v>
      </c>
      <c r="H1635">
        <f t="shared" si="264"/>
        <v>15455.117233460274</v>
      </c>
      <c r="I1635">
        <f t="shared" si="265"/>
        <v>147014.11723346027</v>
      </c>
      <c r="J1635">
        <f t="shared" si="266"/>
        <v>116103.88276653973</v>
      </c>
      <c r="K1635" s="18" t="str">
        <f t="shared" si="267"/>
        <v/>
      </c>
      <c r="L1635" s="18">
        <f t="shared" si="259"/>
        <v>140000</v>
      </c>
      <c r="M1635" s="18" t="str">
        <f t="shared" si="260"/>
        <v/>
      </c>
      <c r="N1635" s="18">
        <f t="shared" si="261"/>
        <v>131559</v>
      </c>
      <c r="O1635" s="18">
        <f t="shared" si="262"/>
        <v>141128</v>
      </c>
      <c r="P1635">
        <f t="shared" si="268"/>
        <v>140000</v>
      </c>
      <c r="Q1635">
        <f t="shared" si="269"/>
        <v>5229.5415031657731</v>
      </c>
      <c r="R1635" s="105">
        <f t="shared" si="270"/>
        <v>3.7353867879755524E-2</v>
      </c>
      <c r="S1635" s="107">
        <f>+MEDIANA!AI293</f>
        <v>140000</v>
      </c>
      <c r="T1635" t="b">
        <f t="shared" si="271"/>
        <v>1</v>
      </c>
      <c r="V1635">
        <f t="shared" si="272"/>
        <v>5</v>
      </c>
      <c r="W1635">
        <f t="shared" si="273"/>
        <v>3</v>
      </c>
    </row>
    <row r="1636" spans="1:23" x14ac:dyDescent="0.2">
      <c r="A1636">
        <v>291</v>
      </c>
      <c r="B1636">
        <v>263940</v>
      </c>
      <c r="C1636">
        <v>200000</v>
      </c>
      <c r="D1636">
        <v>282684</v>
      </c>
      <c r="E1636">
        <v>325087</v>
      </c>
      <c r="F1636">
        <v>348732</v>
      </c>
      <c r="G1636">
        <f t="shared" si="263"/>
        <v>282684</v>
      </c>
      <c r="H1636">
        <f t="shared" si="264"/>
        <v>57746.146190027284</v>
      </c>
      <c r="I1636">
        <f t="shared" si="265"/>
        <v>340430.1461900273</v>
      </c>
      <c r="J1636">
        <f t="shared" si="266"/>
        <v>224937.8538099727</v>
      </c>
      <c r="K1636" s="18">
        <f t="shared" si="267"/>
        <v>263940</v>
      </c>
      <c r="L1636" s="18" t="str">
        <f t="shared" si="259"/>
        <v/>
      </c>
      <c r="M1636" s="18">
        <f t="shared" si="260"/>
        <v>282684</v>
      </c>
      <c r="N1636" s="18">
        <f t="shared" si="261"/>
        <v>325087</v>
      </c>
      <c r="O1636" s="18" t="str">
        <f t="shared" si="262"/>
        <v/>
      </c>
      <c r="P1636">
        <f t="shared" si="268"/>
        <v>282684</v>
      </c>
      <c r="Q1636">
        <f t="shared" si="269"/>
        <v>31327.0584692105</v>
      </c>
      <c r="R1636" s="105">
        <f t="shared" si="270"/>
        <v>0.11082006222216503</v>
      </c>
      <c r="S1636" s="107">
        <f>+MEDIANA!AI294</f>
        <v>282684</v>
      </c>
      <c r="T1636" t="b">
        <f t="shared" si="271"/>
        <v>1</v>
      </c>
      <c r="V1636">
        <f t="shared" si="272"/>
        <v>5</v>
      </c>
      <c r="W1636">
        <f t="shared" si="273"/>
        <v>3</v>
      </c>
    </row>
    <row r="1637" spans="1:23" x14ac:dyDescent="0.2">
      <c r="A1637">
        <v>292</v>
      </c>
      <c r="B1637">
        <v>1215587</v>
      </c>
      <c r="C1637">
        <v>280000</v>
      </c>
      <c r="D1637">
        <v>1301915</v>
      </c>
      <c r="E1637">
        <v>1497202</v>
      </c>
      <c r="F1637">
        <v>1606101</v>
      </c>
      <c r="G1637">
        <f t="shared" si="263"/>
        <v>1301915</v>
      </c>
      <c r="H1637">
        <f t="shared" si="264"/>
        <v>526381.21717867174</v>
      </c>
      <c r="I1637">
        <f t="shared" si="265"/>
        <v>1828296.2171786716</v>
      </c>
      <c r="J1637">
        <f t="shared" si="266"/>
        <v>775533.78282132826</v>
      </c>
      <c r="K1637" s="18">
        <f t="shared" si="267"/>
        <v>1215587</v>
      </c>
      <c r="L1637" s="18" t="str">
        <f t="shared" si="259"/>
        <v/>
      </c>
      <c r="M1637" s="18">
        <f t="shared" si="260"/>
        <v>1301915</v>
      </c>
      <c r="N1637" s="18">
        <f t="shared" si="261"/>
        <v>1497202</v>
      </c>
      <c r="O1637" s="18">
        <f t="shared" si="262"/>
        <v>1606101</v>
      </c>
      <c r="P1637">
        <f t="shared" si="268"/>
        <v>1399558.5</v>
      </c>
      <c r="Q1637">
        <f t="shared" si="269"/>
        <v>178368.9629137218</v>
      </c>
      <c r="R1637" s="105">
        <f t="shared" si="270"/>
        <v>0.12744659327475186</v>
      </c>
      <c r="S1637" s="107">
        <f>+MEDIANA!AI295</f>
        <v>1399558.5</v>
      </c>
      <c r="T1637" t="b">
        <f t="shared" si="271"/>
        <v>1</v>
      </c>
      <c r="V1637">
        <f t="shared" si="272"/>
        <v>5</v>
      </c>
      <c r="W1637">
        <f t="shared" si="273"/>
        <v>4</v>
      </c>
    </row>
    <row r="1638" spans="1:23" x14ac:dyDescent="0.2">
      <c r="A1638">
        <v>293</v>
      </c>
      <c r="B1638">
        <v>159234</v>
      </c>
      <c r="C1638">
        <v>550000</v>
      </c>
      <c r="D1638">
        <v>170542</v>
      </c>
      <c r="E1638">
        <v>196123</v>
      </c>
      <c r="F1638">
        <v>210388</v>
      </c>
      <c r="G1638">
        <f t="shared" si="263"/>
        <v>196123</v>
      </c>
      <c r="H1638">
        <f t="shared" si="264"/>
        <v>164894.30927051426</v>
      </c>
      <c r="I1638">
        <f t="shared" si="265"/>
        <v>361017.30927051429</v>
      </c>
      <c r="J1638">
        <f t="shared" si="266"/>
        <v>31228.690729485737</v>
      </c>
      <c r="K1638" s="18">
        <f t="shared" si="267"/>
        <v>159234</v>
      </c>
      <c r="L1638" s="18" t="str">
        <f t="shared" si="259"/>
        <v/>
      </c>
      <c r="M1638" s="18">
        <f t="shared" si="260"/>
        <v>170542</v>
      </c>
      <c r="N1638" s="18">
        <f t="shared" si="261"/>
        <v>196123</v>
      </c>
      <c r="O1638" s="18">
        <f t="shared" si="262"/>
        <v>210388</v>
      </c>
      <c r="P1638">
        <f t="shared" si="268"/>
        <v>183332.5</v>
      </c>
      <c r="Q1638">
        <f t="shared" si="269"/>
        <v>23364.828273496896</v>
      </c>
      <c r="R1638" s="105">
        <f t="shared" si="270"/>
        <v>0.12744509715133376</v>
      </c>
      <c r="S1638" s="107">
        <f>+MEDIANA!AI296</f>
        <v>183332.5</v>
      </c>
      <c r="T1638" t="b">
        <f t="shared" si="271"/>
        <v>1</v>
      </c>
      <c r="V1638">
        <f t="shared" si="272"/>
        <v>5</v>
      </c>
      <c r="W1638">
        <f t="shared" si="273"/>
        <v>4</v>
      </c>
    </row>
    <row r="1639" spans="1:23" x14ac:dyDescent="0.2">
      <c r="A1639">
        <v>294</v>
      </c>
      <c r="B1639">
        <v>206275</v>
      </c>
      <c r="C1639">
        <v>600000</v>
      </c>
      <c r="D1639">
        <v>220924</v>
      </c>
      <c r="E1639">
        <v>254063</v>
      </c>
      <c r="F1639">
        <v>272542</v>
      </c>
      <c r="G1639">
        <f t="shared" si="263"/>
        <v>254063</v>
      </c>
      <c r="H1639">
        <f t="shared" si="264"/>
        <v>163800.61435385398</v>
      </c>
      <c r="I1639">
        <f t="shared" si="265"/>
        <v>417863.61435385398</v>
      </c>
      <c r="J1639">
        <f t="shared" si="266"/>
        <v>90262.385646146024</v>
      </c>
      <c r="K1639" s="18">
        <f t="shared" si="267"/>
        <v>206275</v>
      </c>
      <c r="L1639" s="18" t="str">
        <f t="shared" si="259"/>
        <v/>
      </c>
      <c r="M1639" s="18">
        <f t="shared" si="260"/>
        <v>220924</v>
      </c>
      <c r="N1639" s="18">
        <f t="shared" si="261"/>
        <v>254063</v>
      </c>
      <c r="O1639" s="18">
        <f t="shared" si="262"/>
        <v>272542</v>
      </c>
      <c r="P1639">
        <f t="shared" si="268"/>
        <v>237493.5</v>
      </c>
      <c r="Q1639">
        <f t="shared" si="269"/>
        <v>30267.813102369983</v>
      </c>
      <c r="R1639" s="105">
        <f t="shared" si="270"/>
        <v>0.12744691160966504</v>
      </c>
      <c r="S1639" s="107">
        <f>+MEDIANA!AI297</f>
        <v>237493.5</v>
      </c>
      <c r="T1639" t="b">
        <f t="shared" si="271"/>
        <v>1</v>
      </c>
      <c r="V1639">
        <f t="shared" si="272"/>
        <v>5</v>
      </c>
      <c r="W1639">
        <f t="shared" si="273"/>
        <v>4</v>
      </c>
    </row>
    <row r="1640" spans="1:23" x14ac:dyDescent="0.2">
      <c r="A1640">
        <v>295</v>
      </c>
      <c r="B1640">
        <v>216994</v>
      </c>
      <c r="C1640">
        <v>650000</v>
      </c>
      <c r="D1640">
        <v>232405</v>
      </c>
      <c r="E1640">
        <v>267266</v>
      </c>
      <c r="F1640">
        <v>286705</v>
      </c>
      <c r="G1640">
        <f t="shared" si="263"/>
        <v>267266</v>
      </c>
      <c r="H1640">
        <f t="shared" si="264"/>
        <v>180625.91208212625</v>
      </c>
      <c r="I1640">
        <f t="shared" si="265"/>
        <v>447891.91208212625</v>
      </c>
      <c r="J1640">
        <f t="shared" si="266"/>
        <v>86640.087917873752</v>
      </c>
      <c r="K1640" s="18">
        <f t="shared" si="267"/>
        <v>216994</v>
      </c>
      <c r="L1640" s="18" t="str">
        <f t="shared" si="259"/>
        <v/>
      </c>
      <c r="M1640" s="18">
        <f t="shared" si="260"/>
        <v>232405</v>
      </c>
      <c r="N1640" s="18">
        <f t="shared" si="261"/>
        <v>267266</v>
      </c>
      <c r="O1640" s="18">
        <f t="shared" si="262"/>
        <v>286705</v>
      </c>
      <c r="P1640">
        <f t="shared" si="268"/>
        <v>249835.5</v>
      </c>
      <c r="Q1640">
        <f t="shared" si="269"/>
        <v>31840.815614553594</v>
      </c>
      <c r="R1640" s="105">
        <f t="shared" si="270"/>
        <v>0.12744712266492789</v>
      </c>
      <c r="S1640" s="107">
        <f>+MEDIANA!AI298</f>
        <v>249835.5</v>
      </c>
      <c r="T1640" t="b">
        <f t="shared" si="271"/>
        <v>1</v>
      </c>
      <c r="V1640">
        <f t="shared" si="272"/>
        <v>5</v>
      </c>
      <c r="W1640">
        <f t="shared" si="273"/>
        <v>4</v>
      </c>
    </row>
    <row r="1641" spans="1:23" x14ac:dyDescent="0.2">
      <c r="A1641">
        <v>296</v>
      </c>
      <c r="B1641">
        <v>291344</v>
      </c>
      <c r="C1641">
        <v>750000</v>
      </c>
      <c r="D1641">
        <v>312035</v>
      </c>
      <c r="E1641">
        <v>358841</v>
      </c>
      <c r="F1641">
        <v>384941</v>
      </c>
      <c r="G1641">
        <f t="shared" si="263"/>
        <v>358841</v>
      </c>
      <c r="H1641">
        <f t="shared" si="264"/>
        <v>188465.34982510714</v>
      </c>
      <c r="I1641">
        <f t="shared" si="265"/>
        <v>547306.34982510714</v>
      </c>
      <c r="J1641">
        <f t="shared" si="266"/>
        <v>170375.65017489286</v>
      </c>
      <c r="K1641" s="18">
        <f t="shared" si="267"/>
        <v>291344</v>
      </c>
      <c r="L1641" s="18" t="str">
        <f t="shared" si="259"/>
        <v/>
      </c>
      <c r="M1641" s="18">
        <f t="shared" si="260"/>
        <v>312035</v>
      </c>
      <c r="N1641" s="18">
        <f t="shared" si="261"/>
        <v>358841</v>
      </c>
      <c r="O1641" s="18">
        <f t="shared" si="262"/>
        <v>384941</v>
      </c>
      <c r="P1641">
        <f t="shared" si="268"/>
        <v>335438</v>
      </c>
      <c r="Q1641">
        <f t="shared" si="269"/>
        <v>42750.884368045532</v>
      </c>
      <c r="R1641" s="105">
        <f t="shared" si="270"/>
        <v>0.12744794676824192</v>
      </c>
      <c r="S1641" s="107">
        <f>+MEDIANA!AI299</f>
        <v>335438</v>
      </c>
      <c r="T1641" t="b">
        <f t="shared" si="271"/>
        <v>1</v>
      </c>
      <c r="V1641">
        <f t="shared" si="272"/>
        <v>5</v>
      </c>
      <c r="W1641">
        <f t="shared" si="273"/>
        <v>4</v>
      </c>
    </row>
    <row r="1642" spans="1:23" x14ac:dyDescent="0.2">
      <c r="A1642">
        <v>297</v>
      </c>
      <c r="B1642">
        <v>324483</v>
      </c>
      <c r="C1642">
        <v>750000</v>
      </c>
      <c r="D1642">
        <v>347527</v>
      </c>
      <c r="E1642">
        <v>399656</v>
      </c>
      <c r="F1642">
        <v>428725</v>
      </c>
      <c r="G1642">
        <f t="shared" si="263"/>
        <v>399656</v>
      </c>
      <c r="H1642">
        <f t="shared" si="264"/>
        <v>172657.42555911117</v>
      </c>
      <c r="I1642">
        <f t="shared" si="265"/>
        <v>572313.42555911117</v>
      </c>
      <c r="J1642">
        <f t="shared" si="266"/>
        <v>226998.57444088883</v>
      </c>
      <c r="K1642" s="18">
        <f t="shared" si="267"/>
        <v>324483</v>
      </c>
      <c r="L1642" s="18" t="str">
        <f t="shared" si="259"/>
        <v/>
      </c>
      <c r="M1642" s="18">
        <f t="shared" si="260"/>
        <v>347527</v>
      </c>
      <c r="N1642" s="18">
        <f t="shared" si="261"/>
        <v>399656</v>
      </c>
      <c r="O1642" s="18">
        <f t="shared" si="262"/>
        <v>428725</v>
      </c>
      <c r="P1642">
        <f t="shared" si="268"/>
        <v>373591.5</v>
      </c>
      <c r="Q1642">
        <f t="shared" si="269"/>
        <v>47612.984079100381</v>
      </c>
      <c r="R1642" s="105">
        <f t="shared" si="270"/>
        <v>0.12744664715096671</v>
      </c>
      <c r="S1642" s="107">
        <f>+MEDIANA!AI300</f>
        <v>373591.5</v>
      </c>
      <c r="T1642" t="b">
        <f t="shared" si="271"/>
        <v>1</v>
      </c>
      <c r="V1642">
        <f t="shared" si="272"/>
        <v>5</v>
      </c>
      <c r="W1642">
        <f t="shared" si="273"/>
        <v>4</v>
      </c>
    </row>
    <row r="1643" spans="1:23" x14ac:dyDescent="0.2">
      <c r="A1643">
        <v>298</v>
      </c>
      <c r="B1643">
        <v>1059832</v>
      </c>
      <c r="C1643">
        <v>4500000</v>
      </c>
      <c r="D1643">
        <v>1134020</v>
      </c>
      <c r="E1643">
        <v>1304123</v>
      </c>
      <c r="F1643">
        <v>1398978</v>
      </c>
      <c r="G1643">
        <f t="shared" si="263"/>
        <v>1304123</v>
      </c>
      <c r="H1643">
        <f t="shared" si="264"/>
        <v>1471103.0160559115</v>
      </c>
      <c r="I1643">
        <f t="shared" si="265"/>
        <v>2775226.0160559118</v>
      </c>
      <c r="J1643">
        <f t="shared" si="266"/>
        <v>-166980.01605591155</v>
      </c>
      <c r="K1643" s="18">
        <f t="shared" si="267"/>
        <v>1059832</v>
      </c>
      <c r="L1643" s="18" t="str">
        <f t="shared" si="259"/>
        <v/>
      </c>
      <c r="M1643" s="18">
        <f t="shared" si="260"/>
        <v>1134020</v>
      </c>
      <c r="N1643" s="18">
        <f t="shared" si="261"/>
        <v>1304123</v>
      </c>
      <c r="O1643" s="18">
        <f t="shared" si="262"/>
        <v>1398978</v>
      </c>
      <c r="P1643">
        <f t="shared" si="268"/>
        <v>1219071.5</v>
      </c>
      <c r="Q1643">
        <f t="shared" si="269"/>
        <v>155010.00095128271</v>
      </c>
      <c r="R1643" s="105">
        <f t="shared" si="270"/>
        <v>0.12715415047540912</v>
      </c>
      <c r="S1643" s="107">
        <f>+MEDIANA!AI301</f>
        <v>1219071.5</v>
      </c>
      <c r="T1643" t="b">
        <f t="shared" si="271"/>
        <v>1</v>
      </c>
      <c r="V1643">
        <f t="shared" si="272"/>
        <v>5</v>
      </c>
      <c r="W1643">
        <f t="shared" si="273"/>
        <v>4</v>
      </c>
    </row>
    <row r="1644" spans="1:23" x14ac:dyDescent="0.2">
      <c r="A1644">
        <v>299</v>
      </c>
      <c r="B1644">
        <v>27297</v>
      </c>
      <c r="C1644">
        <v>100000</v>
      </c>
      <c r="D1644">
        <v>29235</v>
      </c>
      <c r="E1644">
        <v>33621</v>
      </c>
      <c r="F1644">
        <v>36066</v>
      </c>
      <c r="G1644">
        <f t="shared" si="263"/>
        <v>33621</v>
      </c>
      <c r="H1644">
        <f t="shared" si="264"/>
        <v>30805.568647567598</v>
      </c>
      <c r="I1644">
        <f t="shared" si="265"/>
        <v>64426.568647567598</v>
      </c>
      <c r="J1644">
        <f t="shared" si="266"/>
        <v>2815.4313524324025</v>
      </c>
      <c r="K1644" s="18">
        <f t="shared" si="267"/>
        <v>27297</v>
      </c>
      <c r="L1644" s="18" t="str">
        <f t="shared" si="259"/>
        <v/>
      </c>
      <c r="M1644" s="18">
        <f t="shared" si="260"/>
        <v>29235</v>
      </c>
      <c r="N1644" s="18">
        <f t="shared" si="261"/>
        <v>33621</v>
      </c>
      <c r="O1644" s="18">
        <f t="shared" si="262"/>
        <v>36066</v>
      </c>
      <c r="P1644">
        <f t="shared" si="268"/>
        <v>31428</v>
      </c>
      <c r="Q1644">
        <f t="shared" si="269"/>
        <v>4005.431343813048</v>
      </c>
      <c r="R1644" s="105">
        <f t="shared" si="270"/>
        <v>0.12744785999150593</v>
      </c>
      <c r="S1644" s="107">
        <f>+MEDIANA!AI302</f>
        <v>31428</v>
      </c>
      <c r="T1644" t="b">
        <f t="shared" si="271"/>
        <v>1</v>
      </c>
      <c r="V1644">
        <f t="shared" si="272"/>
        <v>5</v>
      </c>
      <c r="W1644">
        <f t="shared" si="273"/>
        <v>4</v>
      </c>
    </row>
    <row r="1645" spans="1:23" x14ac:dyDescent="0.2">
      <c r="A1645">
        <v>300</v>
      </c>
      <c r="B1645">
        <v>41793</v>
      </c>
      <c r="C1645">
        <v>150000</v>
      </c>
      <c r="D1645">
        <v>44761</v>
      </c>
      <c r="E1645">
        <v>51475</v>
      </c>
      <c r="F1645">
        <v>55219</v>
      </c>
      <c r="G1645">
        <f t="shared" si="263"/>
        <v>51475</v>
      </c>
      <c r="H1645">
        <f t="shared" si="264"/>
        <v>45785.307837776956</v>
      </c>
      <c r="I1645">
        <f t="shared" si="265"/>
        <v>97260.307837776956</v>
      </c>
      <c r="J1645">
        <f t="shared" si="266"/>
        <v>5689.6921622230439</v>
      </c>
      <c r="K1645" s="18">
        <f t="shared" si="267"/>
        <v>41793</v>
      </c>
      <c r="L1645" s="18" t="str">
        <f t="shared" si="259"/>
        <v/>
      </c>
      <c r="M1645" s="18">
        <f t="shared" si="260"/>
        <v>44761</v>
      </c>
      <c r="N1645" s="18">
        <f t="shared" si="261"/>
        <v>51475</v>
      </c>
      <c r="O1645" s="18">
        <f t="shared" si="262"/>
        <v>55219</v>
      </c>
      <c r="P1645">
        <f t="shared" si="268"/>
        <v>48118</v>
      </c>
      <c r="Q1645">
        <f t="shared" si="269"/>
        <v>6132.3780053091969</v>
      </c>
      <c r="R1645" s="105">
        <f t="shared" si="270"/>
        <v>0.12744457386651975</v>
      </c>
      <c r="S1645" s="107">
        <f>+MEDIANA!AI303</f>
        <v>48118</v>
      </c>
      <c r="T1645" t="b">
        <f t="shared" si="271"/>
        <v>1</v>
      </c>
      <c r="V1645">
        <f t="shared" si="272"/>
        <v>5</v>
      </c>
      <c r="W1645">
        <f t="shared" si="273"/>
        <v>4</v>
      </c>
    </row>
    <row r="1646" spans="1:23" x14ac:dyDescent="0.2">
      <c r="A1646">
        <v>301</v>
      </c>
      <c r="B1646">
        <v>31748</v>
      </c>
      <c r="C1646">
        <v>100000</v>
      </c>
      <c r="D1646">
        <v>34003</v>
      </c>
      <c r="E1646">
        <v>39103</v>
      </c>
      <c r="F1646">
        <v>41947</v>
      </c>
      <c r="G1646">
        <f t="shared" si="263"/>
        <v>39103</v>
      </c>
      <c r="H1646">
        <f t="shared" si="264"/>
        <v>28594.528369952175</v>
      </c>
      <c r="I1646">
        <f t="shared" si="265"/>
        <v>67697.528369952168</v>
      </c>
      <c r="J1646">
        <f t="shared" si="266"/>
        <v>10508.471630047825</v>
      </c>
      <c r="K1646" s="18">
        <f t="shared" si="267"/>
        <v>31748</v>
      </c>
      <c r="L1646" s="18" t="str">
        <f t="shared" si="259"/>
        <v/>
      </c>
      <c r="M1646" s="18">
        <f t="shared" si="260"/>
        <v>34003</v>
      </c>
      <c r="N1646" s="18">
        <f t="shared" si="261"/>
        <v>39103</v>
      </c>
      <c r="O1646" s="18">
        <f t="shared" si="262"/>
        <v>41947</v>
      </c>
      <c r="P1646">
        <f t="shared" si="268"/>
        <v>36553</v>
      </c>
      <c r="Q1646">
        <f t="shared" si="269"/>
        <v>4658.3806467483955</v>
      </c>
      <c r="R1646" s="105">
        <f t="shared" si="270"/>
        <v>0.12744181453638267</v>
      </c>
      <c r="S1646" s="107">
        <f>+MEDIANA!AI304</f>
        <v>36553</v>
      </c>
      <c r="T1646" t="b">
        <f t="shared" si="271"/>
        <v>1</v>
      </c>
      <c r="V1646">
        <f t="shared" si="272"/>
        <v>5</v>
      </c>
      <c r="W1646">
        <f t="shared" si="273"/>
        <v>4</v>
      </c>
    </row>
    <row r="1647" spans="1:23" x14ac:dyDescent="0.2">
      <c r="A1647">
        <v>302</v>
      </c>
      <c r="B1647">
        <v>32159</v>
      </c>
      <c r="C1647">
        <v>90000</v>
      </c>
      <c r="D1647">
        <v>34442</v>
      </c>
      <c r="E1647">
        <v>39609</v>
      </c>
      <c r="F1647">
        <v>42490</v>
      </c>
      <c r="G1647">
        <f t="shared" si="263"/>
        <v>39609</v>
      </c>
      <c r="H1647">
        <f t="shared" si="264"/>
        <v>23974.922450343816</v>
      </c>
      <c r="I1647">
        <f t="shared" si="265"/>
        <v>63583.922450343816</v>
      </c>
      <c r="J1647">
        <f t="shared" si="266"/>
        <v>15634.077549656184</v>
      </c>
      <c r="K1647" s="18">
        <f t="shared" si="267"/>
        <v>32159</v>
      </c>
      <c r="L1647" s="18" t="str">
        <f t="shared" si="259"/>
        <v/>
      </c>
      <c r="M1647" s="18">
        <f t="shared" si="260"/>
        <v>34442</v>
      </c>
      <c r="N1647" s="18">
        <f t="shared" si="261"/>
        <v>39609</v>
      </c>
      <c r="O1647" s="18">
        <f t="shared" si="262"/>
        <v>42490</v>
      </c>
      <c r="P1647">
        <f t="shared" si="268"/>
        <v>37025.5</v>
      </c>
      <c r="Q1647">
        <f t="shared" si="269"/>
        <v>4718.8673075926463</v>
      </c>
      <c r="R1647" s="105">
        <f t="shared" si="270"/>
        <v>0.12744911770516662</v>
      </c>
      <c r="S1647" s="107">
        <f>+MEDIANA!AI305</f>
        <v>37025.5</v>
      </c>
      <c r="T1647" t="b">
        <f t="shared" si="271"/>
        <v>1</v>
      </c>
      <c r="V1647">
        <f t="shared" si="272"/>
        <v>5</v>
      </c>
      <c r="W1647">
        <f t="shared" si="273"/>
        <v>4</v>
      </c>
    </row>
    <row r="1648" spans="1:23" x14ac:dyDescent="0.2">
      <c r="A1648">
        <v>303</v>
      </c>
      <c r="B1648">
        <v>27607</v>
      </c>
      <c r="C1648">
        <v>95000</v>
      </c>
      <c r="D1648">
        <v>29567</v>
      </c>
      <c r="E1648">
        <v>34002</v>
      </c>
      <c r="F1648">
        <v>36475</v>
      </c>
      <c r="G1648">
        <f t="shared" si="263"/>
        <v>34002</v>
      </c>
      <c r="H1648">
        <f t="shared" si="264"/>
        <v>28430.714055401419</v>
      </c>
      <c r="I1648">
        <f t="shared" si="265"/>
        <v>62432.714055401419</v>
      </c>
      <c r="J1648">
        <f t="shared" si="266"/>
        <v>5571.2859445985814</v>
      </c>
      <c r="K1648" s="18">
        <f t="shared" si="267"/>
        <v>27607</v>
      </c>
      <c r="L1648" s="18" t="str">
        <f t="shared" si="259"/>
        <v/>
      </c>
      <c r="M1648" s="18">
        <f t="shared" si="260"/>
        <v>29567</v>
      </c>
      <c r="N1648" s="18">
        <f t="shared" si="261"/>
        <v>34002</v>
      </c>
      <c r="O1648" s="18">
        <f t="shared" si="262"/>
        <v>36475</v>
      </c>
      <c r="P1648">
        <f t="shared" si="268"/>
        <v>31784.5</v>
      </c>
      <c r="Q1648">
        <f t="shared" si="269"/>
        <v>4050.5603213218128</v>
      </c>
      <c r="R1648" s="105">
        <f t="shared" si="270"/>
        <v>0.1274382268502513</v>
      </c>
      <c r="S1648" s="107">
        <f>+MEDIANA!AI306</f>
        <v>31784.5</v>
      </c>
      <c r="T1648" t="b">
        <f t="shared" si="271"/>
        <v>1</v>
      </c>
      <c r="V1648">
        <f t="shared" si="272"/>
        <v>5</v>
      </c>
      <c r="W1648">
        <f t="shared" si="273"/>
        <v>4</v>
      </c>
    </row>
    <row r="1649" spans="1:23" x14ac:dyDescent="0.2">
      <c r="A1649">
        <v>304</v>
      </c>
      <c r="B1649">
        <v>33425</v>
      </c>
      <c r="C1649">
        <v>140000</v>
      </c>
      <c r="D1649">
        <v>35799</v>
      </c>
      <c r="E1649">
        <v>41169</v>
      </c>
      <c r="F1649">
        <v>44163</v>
      </c>
      <c r="G1649">
        <f t="shared" si="263"/>
        <v>41169</v>
      </c>
      <c r="H1649">
        <f t="shared" si="264"/>
        <v>45528.586428748255</v>
      </c>
      <c r="I1649">
        <f t="shared" si="265"/>
        <v>86697.586428748255</v>
      </c>
      <c r="J1649">
        <f t="shared" si="266"/>
        <v>-4359.5864287482545</v>
      </c>
      <c r="K1649" s="18">
        <f t="shared" si="267"/>
        <v>33425</v>
      </c>
      <c r="L1649" s="18" t="str">
        <f t="shared" si="259"/>
        <v/>
      </c>
      <c r="M1649" s="18">
        <f t="shared" si="260"/>
        <v>35799</v>
      </c>
      <c r="N1649" s="18">
        <f t="shared" si="261"/>
        <v>41169</v>
      </c>
      <c r="O1649" s="18">
        <f t="shared" si="262"/>
        <v>44163</v>
      </c>
      <c r="P1649">
        <f t="shared" si="268"/>
        <v>38484</v>
      </c>
      <c r="Q1649">
        <f t="shared" si="269"/>
        <v>4904.6533006931286</v>
      </c>
      <c r="R1649" s="105">
        <f t="shared" si="270"/>
        <v>0.12744655702871657</v>
      </c>
      <c r="S1649" s="107">
        <f>+MEDIANA!AI307</f>
        <v>38484</v>
      </c>
      <c r="T1649" t="b">
        <f t="shared" si="271"/>
        <v>1</v>
      </c>
      <c r="V1649">
        <f t="shared" si="272"/>
        <v>5</v>
      </c>
      <c r="W1649">
        <f t="shared" si="273"/>
        <v>4</v>
      </c>
    </row>
    <row r="1650" spans="1:23" x14ac:dyDescent="0.2">
      <c r="A1650">
        <v>305</v>
      </c>
      <c r="B1650">
        <v>27644</v>
      </c>
      <c r="C1650">
        <v>120000</v>
      </c>
      <c r="D1650">
        <v>29608</v>
      </c>
      <c r="E1650">
        <v>34049</v>
      </c>
      <c r="F1650">
        <v>36525</v>
      </c>
      <c r="G1650">
        <f t="shared" si="263"/>
        <v>34049</v>
      </c>
      <c r="H1650">
        <f t="shared" si="264"/>
        <v>39530.65004145517</v>
      </c>
      <c r="I1650">
        <f t="shared" si="265"/>
        <v>73579.65004145517</v>
      </c>
      <c r="J1650">
        <f t="shared" si="266"/>
        <v>-5481.6500414551701</v>
      </c>
      <c r="K1650" s="18">
        <f t="shared" si="267"/>
        <v>27644</v>
      </c>
      <c r="L1650" s="18" t="str">
        <f t="shared" si="259"/>
        <v/>
      </c>
      <c r="M1650" s="18">
        <f t="shared" si="260"/>
        <v>29608</v>
      </c>
      <c r="N1650" s="18">
        <f t="shared" si="261"/>
        <v>34049</v>
      </c>
      <c r="O1650" s="18">
        <f t="shared" si="262"/>
        <v>36525</v>
      </c>
      <c r="P1650">
        <f t="shared" si="268"/>
        <v>31828.5</v>
      </c>
      <c r="Q1650">
        <f t="shared" si="269"/>
        <v>4056.388253935595</v>
      </c>
      <c r="R1650" s="105">
        <f t="shared" si="270"/>
        <v>0.12744515933630535</v>
      </c>
      <c r="S1650" s="107">
        <f>+MEDIANA!AI308</f>
        <v>31828.5</v>
      </c>
      <c r="T1650" t="b">
        <f t="shared" si="271"/>
        <v>1</v>
      </c>
      <c r="V1650">
        <f t="shared" si="272"/>
        <v>5</v>
      </c>
      <c r="W1650">
        <f t="shared" si="273"/>
        <v>4</v>
      </c>
    </row>
    <row r="1651" spans="1:23" x14ac:dyDescent="0.2">
      <c r="A1651">
        <v>306</v>
      </c>
      <c r="B1651">
        <v>36664</v>
      </c>
      <c r="C1651">
        <v>120000</v>
      </c>
      <c r="D1651">
        <v>39268</v>
      </c>
      <c r="E1651">
        <v>45158</v>
      </c>
      <c r="F1651">
        <v>48443</v>
      </c>
      <c r="G1651">
        <f t="shared" si="263"/>
        <v>45158</v>
      </c>
      <c r="H1651">
        <f t="shared" si="264"/>
        <v>35022.572418370415</v>
      </c>
      <c r="I1651">
        <f t="shared" si="265"/>
        <v>80180.572418370415</v>
      </c>
      <c r="J1651">
        <f t="shared" si="266"/>
        <v>10135.427581629585</v>
      </c>
      <c r="K1651" s="18">
        <f t="shared" si="267"/>
        <v>36664</v>
      </c>
      <c r="L1651" s="18" t="str">
        <f t="shared" si="259"/>
        <v/>
      </c>
      <c r="M1651" s="18">
        <f t="shared" si="260"/>
        <v>39268</v>
      </c>
      <c r="N1651" s="18">
        <f t="shared" si="261"/>
        <v>45158</v>
      </c>
      <c r="O1651" s="18">
        <f t="shared" si="262"/>
        <v>48443</v>
      </c>
      <c r="P1651">
        <f t="shared" si="268"/>
        <v>42213</v>
      </c>
      <c r="Q1651">
        <f t="shared" si="269"/>
        <v>5380.0375076139881</v>
      </c>
      <c r="R1651" s="105">
        <f t="shared" si="270"/>
        <v>0.12744977868462293</v>
      </c>
      <c r="S1651" s="107">
        <f>+MEDIANA!AI309</f>
        <v>42213</v>
      </c>
      <c r="T1651" t="b">
        <f t="shared" si="271"/>
        <v>1</v>
      </c>
      <c r="V1651">
        <f t="shared" si="272"/>
        <v>5</v>
      </c>
      <c r="W1651">
        <f t="shared" si="273"/>
        <v>4</v>
      </c>
    </row>
    <row r="1652" spans="1:23" x14ac:dyDescent="0.2">
      <c r="A1652">
        <v>307</v>
      </c>
      <c r="B1652">
        <v>26737</v>
      </c>
      <c r="C1652">
        <v>150000</v>
      </c>
      <c r="D1652">
        <v>28636</v>
      </c>
      <c r="E1652">
        <v>32931</v>
      </c>
      <c r="F1652">
        <v>35326</v>
      </c>
      <c r="G1652">
        <f t="shared" si="263"/>
        <v>32931</v>
      </c>
      <c r="H1652">
        <f t="shared" si="264"/>
        <v>53368.036599635176</v>
      </c>
      <c r="I1652">
        <f t="shared" si="265"/>
        <v>86299.036599635176</v>
      </c>
      <c r="J1652">
        <f t="shared" si="266"/>
        <v>-20437.036599635176</v>
      </c>
      <c r="K1652" s="18">
        <f t="shared" si="267"/>
        <v>26737</v>
      </c>
      <c r="L1652" s="18" t="str">
        <f t="shared" si="259"/>
        <v/>
      </c>
      <c r="M1652" s="18">
        <f t="shared" si="260"/>
        <v>28636</v>
      </c>
      <c r="N1652" s="18">
        <f t="shared" si="261"/>
        <v>32931</v>
      </c>
      <c r="O1652" s="18">
        <f t="shared" si="262"/>
        <v>35326</v>
      </c>
      <c r="P1652">
        <f t="shared" si="268"/>
        <v>30783.5</v>
      </c>
      <c r="Q1652">
        <f t="shared" si="269"/>
        <v>3923.0293141907568</v>
      </c>
      <c r="R1652" s="105">
        <f t="shared" si="270"/>
        <v>0.12743935271137968</v>
      </c>
      <c r="S1652" s="107">
        <f>+MEDIANA!AI310</f>
        <v>30783.5</v>
      </c>
      <c r="T1652" t="b">
        <f t="shared" si="271"/>
        <v>1</v>
      </c>
      <c r="V1652">
        <f t="shared" si="272"/>
        <v>5</v>
      </c>
      <c r="W1652">
        <f t="shared" si="273"/>
        <v>4</v>
      </c>
    </row>
    <row r="1653" spans="1:23" x14ac:dyDescent="0.2">
      <c r="A1653">
        <v>308</v>
      </c>
      <c r="B1653">
        <v>39261</v>
      </c>
      <c r="C1653">
        <v>150000</v>
      </c>
      <c r="D1653">
        <v>42049</v>
      </c>
      <c r="E1653">
        <v>48357</v>
      </c>
      <c r="F1653">
        <v>51874</v>
      </c>
      <c r="G1653">
        <f t="shared" si="263"/>
        <v>48357</v>
      </c>
      <c r="H1653">
        <f t="shared" si="264"/>
        <v>47050.422184078219</v>
      </c>
      <c r="I1653">
        <f t="shared" si="265"/>
        <v>95407.422184078227</v>
      </c>
      <c r="J1653">
        <f t="shared" si="266"/>
        <v>1306.5778159217807</v>
      </c>
      <c r="K1653" s="18">
        <f t="shared" si="267"/>
        <v>39261</v>
      </c>
      <c r="L1653" s="18" t="str">
        <f t="shared" si="259"/>
        <v/>
      </c>
      <c r="M1653" s="18">
        <f t="shared" si="260"/>
        <v>42049</v>
      </c>
      <c r="N1653" s="18">
        <f t="shared" si="261"/>
        <v>48357</v>
      </c>
      <c r="O1653" s="18">
        <f t="shared" si="262"/>
        <v>51874</v>
      </c>
      <c r="P1653">
        <f t="shared" si="268"/>
        <v>45203</v>
      </c>
      <c r="Q1653">
        <f t="shared" si="269"/>
        <v>5761.1392608869764</v>
      </c>
      <c r="R1653" s="105">
        <f t="shared" si="270"/>
        <v>0.12745037410983731</v>
      </c>
      <c r="S1653" s="107">
        <f>+MEDIANA!AI311</f>
        <v>45203</v>
      </c>
      <c r="T1653" t="b">
        <f t="shared" si="271"/>
        <v>1</v>
      </c>
      <c r="V1653">
        <f t="shared" si="272"/>
        <v>5</v>
      </c>
      <c r="W1653">
        <f t="shared" si="273"/>
        <v>4</v>
      </c>
    </row>
    <row r="1654" spans="1:23" x14ac:dyDescent="0.2">
      <c r="A1654">
        <v>309</v>
      </c>
      <c r="B1654">
        <v>37394</v>
      </c>
      <c r="C1654">
        <v>180000</v>
      </c>
      <c r="D1654">
        <v>40049</v>
      </c>
      <c r="E1654">
        <v>46057</v>
      </c>
      <c r="F1654">
        <v>49407</v>
      </c>
      <c r="G1654">
        <f t="shared" si="263"/>
        <v>46057</v>
      </c>
      <c r="H1654">
        <f t="shared" si="264"/>
        <v>61351.166258678408</v>
      </c>
      <c r="I1654">
        <f t="shared" si="265"/>
        <v>107408.16625867841</v>
      </c>
      <c r="J1654">
        <f t="shared" si="266"/>
        <v>-15294.166258678408</v>
      </c>
      <c r="K1654" s="18">
        <f t="shared" si="267"/>
        <v>37394</v>
      </c>
      <c r="L1654" s="18" t="str">
        <f t="shared" si="259"/>
        <v/>
      </c>
      <c r="M1654" s="18">
        <f t="shared" si="260"/>
        <v>40049</v>
      </c>
      <c r="N1654" s="18">
        <f t="shared" si="261"/>
        <v>46057</v>
      </c>
      <c r="O1654" s="18">
        <f t="shared" si="262"/>
        <v>49407</v>
      </c>
      <c r="P1654">
        <f t="shared" si="268"/>
        <v>43053</v>
      </c>
      <c r="Q1654">
        <f t="shared" si="269"/>
        <v>5487.1022331160066</v>
      </c>
      <c r="R1654" s="105">
        <f t="shared" si="270"/>
        <v>0.12744993921715111</v>
      </c>
      <c r="S1654" s="107">
        <f>+MEDIANA!AI312</f>
        <v>43053</v>
      </c>
      <c r="T1654" t="b">
        <f t="shared" si="271"/>
        <v>1</v>
      </c>
      <c r="V1654">
        <f t="shared" si="272"/>
        <v>5</v>
      </c>
      <c r="W1654">
        <f t="shared" si="273"/>
        <v>4</v>
      </c>
    </row>
    <row r="1655" spans="1:23" x14ac:dyDescent="0.2">
      <c r="A1655">
        <v>310</v>
      </c>
      <c r="B1655">
        <v>47892</v>
      </c>
      <c r="C1655">
        <v>200000</v>
      </c>
      <c r="D1655">
        <v>51293</v>
      </c>
      <c r="E1655">
        <v>58987</v>
      </c>
      <c r="F1655">
        <v>63278</v>
      </c>
      <c r="G1655">
        <f t="shared" si="263"/>
        <v>58987</v>
      </c>
      <c r="H1655">
        <f t="shared" si="264"/>
        <v>64969.543760903849</v>
      </c>
      <c r="I1655">
        <f t="shared" si="265"/>
        <v>123956.54376090385</v>
      </c>
      <c r="J1655">
        <f t="shared" si="266"/>
        <v>-5982.543760903849</v>
      </c>
      <c r="K1655" s="18">
        <f t="shared" si="267"/>
        <v>47892</v>
      </c>
      <c r="L1655" s="18" t="str">
        <f t="shared" si="259"/>
        <v/>
      </c>
      <c r="M1655" s="18">
        <f t="shared" si="260"/>
        <v>51293</v>
      </c>
      <c r="N1655" s="18">
        <f t="shared" si="261"/>
        <v>58987</v>
      </c>
      <c r="O1655" s="18">
        <f t="shared" si="262"/>
        <v>63278</v>
      </c>
      <c r="P1655">
        <f t="shared" si="268"/>
        <v>55140</v>
      </c>
      <c r="Q1655">
        <f t="shared" si="269"/>
        <v>7027.59657825253</v>
      </c>
      <c r="R1655" s="105">
        <f t="shared" si="270"/>
        <v>0.1274500648939523</v>
      </c>
      <c r="S1655" s="107">
        <f>+MEDIANA!AI313</f>
        <v>55140</v>
      </c>
      <c r="T1655" t="b">
        <f t="shared" si="271"/>
        <v>1</v>
      </c>
      <c r="V1655">
        <f t="shared" si="272"/>
        <v>5</v>
      </c>
      <c r="W1655">
        <f t="shared" si="273"/>
        <v>4</v>
      </c>
    </row>
    <row r="1656" spans="1:23" x14ac:dyDescent="0.2">
      <c r="A1656">
        <v>311</v>
      </c>
      <c r="B1656">
        <v>39314</v>
      </c>
      <c r="C1656">
        <v>220000</v>
      </c>
      <c r="D1656">
        <v>42106</v>
      </c>
      <c r="E1656">
        <v>48422</v>
      </c>
      <c r="F1656">
        <v>51944</v>
      </c>
      <c r="G1656">
        <f t="shared" si="263"/>
        <v>48422</v>
      </c>
      <c r="H1656">
        <f t="shared" si="264"/>
        <v>78222.402629937162</v>
      </c>
      <c r="I1656">
        <f t="shared" si="265"/>
        <v>126644.40262993716</v>
      </c>
      <c r="J1656">
        <f t="shared" si="266"/>
        <v>-29800.402629937162</v>
      </c>
      <c r="K1656" s="18">
        <f t="shared" si="267"/>
        <v>39314</v>
      </c>
      <c r="L1656" s="18" t="str">
        <f t="shared" si="259"/>
        <v/>
      </c>
      <c r="M1656" s="18">
        <f t="shared" si="260"/>
        <v>42106</v>
      </c>
      <c r="N1656" s="18">
        <f t="shared" si="261"/>
        <v>48422</v>
      </c>
      <c r="O1656" s="18">
        <f t="shared" si="262"/>
        <v>51944</v>
      </c>
      <c r="P1656">
        <f t="shared" si="268"/>
        <v>45264</v>
      </c>
      <c r="Q1656">
        <f t="shared" si="269"/>
        <v>5768.8127894741046</v>
      </c>
      <c r="R1656" s="105">
        <f t="shared" si="270"/>
        <v>0.12744814398802812</v>
      </c>
      <c r="S1656" s="107">
        <f>+MEDIANA!AI314</f>
        <v>45264</v>
      </c>
      <c r="T1656" t="b">
        <f t="shared" si="271"/>
        <v>1</v>
      </c>
      <c r="V1656">
        <f t="shared" si="272"/>
        <v>5</v>
      </c>
      <c r="W1656">
        <f t="shared" si="273"/>
        <v>4</v>
      </c>
    </row>
    <row r="1657" spans="1:23" x14ac:dyDescent="0.2">
      <c r="A1657">
        <v>312</v>
      </c>
      <c r="B1657">
        <v>141311</v>
      </c>
      <c r="C1657">
        <v>300000</v>
      </c>
      <c r="D1657">
        <v>151203</v>
      </c>
      <c r="E1657">
        <v>173883</v>
      </c>
      <c r="F1657">
        <v>186530</v>
      </c>
      <c r="G1657">
        <f t="shared" si="263"/>
        <v>173883</v>
      </c>
      <c r="H1657">
        <f t="shared" si="264"/>
        <v>63729.724330958808</v>
      </c>
      <c r="I1657">
        <f t="shared" si="265"/>
        <v>237612.72433095879</v>
      </c>
      <c r="J1657">
        <f t="shared" si="266"/>
        <v>110153.27566904119</v>
      </c>
      <c r="K1657" s="18">
        <f t="shared" si="267"/>
        <v>141311</v>
      </c>
      <c r="L1657" s="18" t="str">
        <f t="shared" si="259"/>
        <v/>
      </c>
      <c r="M1657" s="18">
        <f t="shared" si="260"/>
        <v>151203</v>
      </c>
      <c r="N1657" s="18">
        <f t="shared" si="261"/>
        <v>173883</v>
      </c>
      <c r="O1657" s="18">
        <f t="shared" si="262"/>
        <v>186530</v>
      </c>
      <c r="P1657">
        <f t="shared" si="268"/>
        <v>162543</v>
      </c>
      <c r="Q1657">
        <f t="shared" si="269"/>
        <v>20667.750133561545</v>
      </c>
      <c r="R1657" s="105">
        <f t="shared" si="270"/>
        <v>0.12715250815821996</v>
      </c>
      <c r="S1657" s="107">
        <f>+MEDIANA!AI315</f>
        <v>162543</v>
      </c>
      <c r="T1657" t="b">
        <f t="shared" si="271"/>
        <v>1</v>
      </c>
      <c r="V1657">
        <f t="shared" si="272"/>
        <v>5</v>
      </c>
      <c r="W1657">
        <f t="shared" si="273"/>
        <v>4</v>
      </c>
    </row>
    <row r="1658" spans="1:23" x14ac:dyDescent="0.2">
      <c r="A1658">
        <v>313</v>
      </c>
      <c r="B1658">
        <v>50852</v>
      </c>
      <c r="C1658">
        <v>450000</v>
      </c>
      <c r="D1658">
        <v>54463</v>
      </c>
      <c r="E1658">
        <v>62632</v>
      </c>
      <c r="F1658">
        <v>67188</v>
      </c>
      <c r="G1658">
        <f t="shared" si="263"/>
        <v>62632</v>
      </c>
      <c r="H1658">
        <f t="shared" si="264"/>
        <v>175076.51569813697</v>
      </c>
      <c r="I1658">
        <f t="shared" si="265"/>
        <v>237708.51569813697</v>
      </c>
      <c r="J1658">
        <f t="shared" si="266"/>
        <v>-112444.51569813697</v>
      </c>
      <c r="K1658" s="18">
        <f t="shared" si="267"/>
        <v>50852</v>
      </c>
      <c r="L1658" s="18" t="str">
        <f t="shared" si="259"/>
        <v/>
      </c>
      <c r="M1658" s="18">
        <f t="shared" si="260"/>
        <v>54463</v>
      </c>
      <c r="N1658" s="18">
        <f t="shared" si="261"/>
        <v>62632</v>
      </c>
      <c r="O1658" s="18">
        <f t="shared" si="262"/>
        <v>67188</v>
      </c>
      <c r="P1658">
        <f t="shared" si="268"/>
        <v>58547.5</v>
      </c>
      <c r="Q1658">
        <f t="shared" si="269"/>
        <v>7461.5008488015774</v>
      </c>
      <c r="R1658" s="105">
        <f t="shared" si="270"/>
        <v>0.12744354325635726</v>
      </c>
      <c r="S1658" s="107">
        <f>+MEDIANA!AI316</f>
        <v>58547.5</v>
      </c>
      <c r="T1658" t="b">
        <f t="shared" si="271"/>
        <v>1</v>
      </c>
      <c r="V1658">
        <f t="shared" si="272"/>
        <v>5</v>
      </c>
      <c r="W1658">
        <f t="shared" si="273"/>
        <v>4</v>
      </c>
    </row>
    <row r="1659" spans="1:23" x14ac:dyDescent="0.2">
      <c r="A1659">
        <v>314</v>
      </c>
      <c r="B1659">
        <v>317950</v>
      </c>
      <c r="C1659">
        <v>500000</v>
      </c>
      <c r="D1659">
        <v>340207</v>
      </c>
      <c r="E1659">
        <v>391238</v>
      </c>
      <c r="F1659">
        <v>419695</v>
      </c>
      <c r="G1659">
        <f t="shared" si="263"/>
        <v>391238</v>
      </c>
      <c r="H1659">
        <f t="shared" si="264"/>
        <v>71730.372573269124</v>
      </c>
      <c r="I1659">
        <f t="shared" si="265"/>
        <v>462968.37257326912</v>
      </c>
      <c r="J1659">
        <f t="shared" si="266"/>
        <v>319507.62742673088</v>
      </c>
      <c r="K1659" s="18" t="str">
        <f t="shared" si="267"/>
        <v/>
      </c>
      <c r="L1659" s="18" t="str">
        <f t="shared" si="259"/>
        <v/>
      </c>
      <c r="M1659" s="18">
        <f t="shared" si="260"/>
        <v>340207</v>
      </c>
      <c r="N1659" s="18">
        <f t="shared" si="261"/>
        <v>391238</v>
      </c>
      <c r="O1659" s="18">
        <f t="shared" si="262"/>
        <v>419695</v>
      </c>
      <c r="P1659">
        <f t="shared" si="268"/>
        <v>391238</v>
      </c>
      <c r="Q1659">
        <f t="shared" si="269"/>
        <v>40274.694192921357</v>
      </c>
      <c r="R1659" s="105">
        <f t="shared" si="270"/>
        <v>0.102941672825547</v>
      </c>
      <c r="S1659" s="107">
        <f>+MEDIANA!AI317</f>
        <v>391238</v>
      </c>
      <c r="T1659" t="b">
        <f t="shared" si="271"/>
        <v>1</v>
      </c>
      <c r="V1659">
        <f t="shared" si="272"/>
        <v>5</v>
      </c>
      <c r="W1659">
        <f t="shared" si="273"/>
        <v>3</v>
      </c>
    </row>
    <row r="1660" spans="1:23" x14ac:dyDescent="0.2">
      <c r="A1660">
        <v>315</v>
      </c>
      <c r="B1660">
        <v>221817</v>
      </c>
      <c r="C1660">
        <v>1200000</v>
      </c>
      <c r="D1660">
        <v>237570</v>
      </c>
      <c r="E1660">
        <v>273205</v>
      </c>
      <c r="F1660">
        <v>293077</v>
      </c>
      <c r="G1660">
        <f t="shared" si="263"/>
        <v>273205</v>
      </c>
      <c r="H1660">
        <f t="shared" si="264"/>
        <v>422923.42298305023</v>
      </c>
      <c r="I1660">
        <f t="shared" si="265"/>
        <v>696128.42298305023</v>
      </c>
      <c r="J1660">
        <f t="shared" si="266"/>
        <v>-149718.42298305023</v>
      </c>
      <c r="K1660" s="18">
        <f t="shared" si="267"/>
        <v>221817</v>
      </c>
      <c r="L1660" s="18" t="str">
        <f t="shared" si="259"/>
        <v/>
      </c>
      <c r="M1660" s="18">
        <f t="shared" si="260"/>
        <v>237570</v>
      </c>
      <c r="N1660" s="18">
        <f t="shared" si="261"/>
        <v>273205</v>
      </c>
      <c r="O1660" s="18">
        <f t="shared" si="262"/>
        <v>293077</v>
      </c>
      <c r="P1660">
        <f t="shared" si="268"/>
        <v>255387.5</v>
      </c>
      <c r="Q1660">
        <f t="shared" si="269"/>
        <v>32548.230636754026</v>
      </c>
      <c r="R1660" s="105">
        <f t="shared" si="270"/>
        <v>0.12744645151682846</v>
      </c>
      <c r="S1660" s="107">
        <f>+MEDIANA!AI318</f>
        <v>255387.5</v>
      </c>
      <c r="T1660" t="b">
        <f t="shared" si="271"/>
        <v>1</v>
      </c>
      <c r="V1660">
        <f t="shared" si="272"/>
        <v>5</v>
      </c>
      <c r="W1660">
        <f t="shared" si="273"/>
        <v>4</v>
      </c>
    </row>
    <row r="1661" spans="1:23" x14ac:dyDescent="0.2">
      <c r="A1661">
        <v>316</v>
      </c>
      <c r="B1661">
        <v>915601</v>
      </c>
      <c r="C1661">
        <v>2000000</v>
      </c>
      <c r="D1661">
        <v>980625</v>
      </c>
      <c r="E1661">
        <v>1127719</v>
      </c>
      <c r="F1661">
        <v>1209743</v>
      </c>
      <c r="G1661">
        <f t="shared" si="263"/>
        <v>1127719</v>
      </c>
      <c r="H1661">
        <f t="shared" si="264"/>
        <v>436865.43539378355</v>
      </c>
      <c r="I1661">
        <f t="shared" si="265"/>
        <v>1564584.4353937835</v>
      </c>
      <c r="J1661">
        <f t="shared" si="266"/>
        <v>690853.5646062165</v>
      </c>
      <c r="K1661" s="18">
        <f t="shared" si="267"/>
        <v>915601</v>
      </c>
      <c r="L1661" s="18" t="str">
        <f t="shared" si="259"/>
        <v/>
      </c>
      <c r="M1661" s="18">
        <f t="shared" si="260"/>
        <v>980625</v>
      </c>
      <c r="N1661" s="18">
        <f t="shared" si="261"/>
        <v>1127719</v>
      </c>
      <c r="O1661" s="18">
        <f t="shared" si="262"/>
        <v>1209743</v>
      </c>
      <c r="P1661">
        <f t="shared" si="268"/>
        <v>1054172</v>
      </c>
      <c r="Q1661">
        <f t="shared" si="269"/>
        <v>134350.69842269769</v>
      </c>
      <c r="R1661" s="105">
        <f t="shared" si="270"/>
        <v>0.12744665806215466</v>
      </c>
      <c r="S1661" s="107">
        <f>+MEDIANA!AI319</f>
        <v>1054172</v>
      </c>
      <c r="T1661" t="b">
        <f t="shared" si="271"/>
        <v>1</v>
      </c>
      <c r="V1661">
        <f t="shared" si="272"/>
        <v>5</v>
      </c>
      <c r="W1661">
        <f t="shared" si="273"/>
        <v>4</v>
      </c>
    </row>
    <row r="1662" spans="1:23" x14ac:dyDescent="0.2">
      <c r="A1662">
        <v>317</v>
      </c>
      <c r="B1662">
        <v>1774212</v>
      </c>
      <c r="C1662">
        <v>2200000</v>
      </c>
      <c r="D1662">
        <v>1900213</v>
      </c>
      <c r="E1662">
        <v>2185245</v>
      </c>
      <c r="F1662">
        <v>2344188</v>
      </c>
      <c r="G1662">
        <f t="shared" si="263"/>
        <v>2185245</v>
      </c>
      <c r="H1662">
        <f t="shared" si="264"/>
        <v>235105.56078557522</v>
      </c>
      <c r="I1662">
        <f t="shared" si="265"/>
        <v>2420350.5607855753</v>
      </c>
      <c r="J1662">
        <f t="shared" si="266"/>
        <v>1950139.4392144247</v>
      </c>
      <c r="K1662" s="18" t="str">
        <f t="shared" si="267"/>
        <v/>
      </c>
      <c r="L1662" s="18">
        <f t="shared" si="259"/>
        <v>2200000</v>
      </c>
      <c r="M1662" s="18" t="str">
        <f t="shared" si="260"/>
        <v/>
      </c>
      <c r="N1662" s="18">
        <f t="shared" si="261"/>
        <v>2185245</v>
      </c>
      <c r="O1662" s="18">
        <f t="shared" si="262"/>
        <v>2344188</v>
      </c>
      <c r="P1662">
        <f t="shared" si="268"/>
        <v>2200000</v>
      </c>
      <c r="Q1662">
        <f t="shared" si="269"/>
        <v>87816.823196545505</v>
      </c>
      <c r="R1662" s="105">
        <f t="shared" si="270"/>
        <v>3.9916737816611592E-2</v>
      </c>
      <c r="S1662" s="107">
        <f>+MEDIANA!AI320</f>
        <v>2200000</v>
      </c>
      <c r="T1662" t="b">
        <f t="shared" si="271"/>
        <v>1</v>
      </c>
      <c r="V1662">
        <f t="shared" si="272"/>
        <v>5</v>
      </c>
      <c r="W1662">
        <f t="shared" si="273"/>
        <v>3</v>
      </c>
    </row>
    <row r="1663" spans="1:23" x14ac:dyDescent="0.2">
      <c r="A1663">
        <v>318</v>
      </c>
      <c r="B1663">
        <v>2149979</v>
      </c>
      <c r="C1663">
        <v>2500000</v>
      </c>
      <c r="D1663">
        <v>2302667</v>
      </c>
      <c r="E1663">
        <v>2648067</v>
      </c>
      <c r="F1663">
        <v>2840673</v>
      </c>
      <c r="G1663">
        <f t="shared" si="263"/>
        <v>2500000</v>
      </c>
      <c r="H1663">
        <f t="shared" si="264"/>
        <v>273290.05769914133</v>
      </c>
      <c r="I1663">
        <f t="shared" si="265"/>
        <v>2773290.0576991411</v>
      </c>
      <c r="J1663">
        <f t="shared" si="266"/>
        <v>2226709.9423008589</v>
      </c>
      <c r="K1663" s="18" t="str">
        <f t="shared" si="267"/>
        <v/>
      </c>
      <c r="L1663" s="18">
        <f t="shared" si="259"/>
        <v>2500000</v>
      </c>
      <c r="M1663" s="18">
        <f t="shared" si="260"/>
        <v>2302667</v>
      </c>
      <c r="N1663" s="18">
        <f t="shared" si="261"/>
        <v>2648067</v>
      </c>
      <c r="O1663" s="18" t="str">
        <f t="shared" si="262"/>
        <v/>
      </c>
      <c r="P1663">
        <f t="shared" si="268"/>
        <v>2500000</v>
      </c>
      <c r="Q1663">
        <f t="shared" si="269"/>
        <v>173284.59701600717</v>
      </c>
      <c r="R1663" s="105">
        <f t="shared" si="270"/>
        <v>6.9313838806402864E-2</v>
      </c>
      <c r="S1663" s="107">
        <f>+MEDIANA!AI321</f>
        <v>2500000</v>
      </c>
      <c r="T1663" t="b">
        <f t="shared" si="271"/>
        <v>1</v>
      </c>
      <c r="V1663">
        <f t="shared" si="272"/>
        <v>5</v>
      </c>
      <c r="W1663">
        <f t="shared" si="273"/>
        <v>3</v>
      </c>
    </row>
    <row r="1664" spans="1:23" x14ac:dyDescent="0.2">
      <c r="A1664">
        <v>319</v>
      </c>
      <c r="B1664">
        <v>486413</v>
      </c>
      <c r="C1664">
        <v>1500000</v>
      </c>
      <c r="D1664">
        <v>520957</v>
      </c>
      <c r="E1664">
        <v>599100</v>
      </c>
      <c r="F1664">
        <v>642676</v>
      </c>
      <c r="G1664">
        <f t="shared" si="263"/>
        <v>599100</v>
      </c>
      <c r="H1664">
        <f t="shared" si="264"/>
        <v>423889.10918151692</v>
      </c>
      <c r="I1664">
        <f t="shared" si="265"/>
        <v>1022989.1091815169</v>
      </c>
      <c r="J1664">
        <f t="shared" si="266"/>
        <v>175210.89081848308</v>
      </c>
      <c r="K1664" s="18">
        <f t="shared" si="267"/>
        <v>486413</v>
      </c>
      <c r="L1664" s="18" t="str">
        <f t="shared" si="259"/>
        <v/>
      </c>
      <c r="M1664" s="18">
        <f t="shared" si="260"/>
        <v>520957</v>
      </c>
      <c r="N1664" s="18">
        <f t="shared" si="261"/>
        <v>599100</v>
      </c>
      <c r="O1664" s="18">
        <f t="shared" si="262"/>
        <v>642676</v>
      </c>
      <c r="P1664">
        <f t="shared" si="268"/>
        <v>560028.5</v>
      </c>
      <c r="Q1664">
        <f t="shared" si="269"/>
        <v>71373.713800436832</v>
      </c>
      <c r="R1664" s="105">
        <f t="shared" si="270"/>
        <v>0.1274465742376269</v>
      </c>
      <c r="S1664" s="107">
        <f>+MEDIANA!AI322</f>
        <v>560028.5</v>
      </c>
      <c r="T1664" t="b">
        <f t="shared" si="271"/>
        <v>1</v>
      </c>
      <c r="V1664">
        <f t="shared" si="272"/>
        <v>5</v>
      </c>
      <c r="W1664">
        <f t="shared" si="273"/>
        <v>4</v>
      </c>
    </row>
    <row r="1665" spans="1:23" x14ac:dyDescent="0.2">
      <c r="A1665">
        <v>320</v>
      </c>
      <c r="B1665">
        <v>2550187</v>
      </c>
      <c r="C1665">
        <v>2800000</v>
      </c>
      <c r="D1665">
        <v>2731296</v>
      </c>
      <c r="E1665">
        <v>3140991</v>
      </c>
      <c r="F1665">
        <v>3369450</v>
      </c>
      <c r="G1665">
        <f t="shared" si="263"/>
        <v>2800000</v>
      </c>
      <c r="H1665">
        <f t="shared" si="264"/>
        <v>330756.75911869016</v>
      </c>
      <c r="I1665">
        <f t="shared" si="265"/>
        <v>3130756.7591186902</v>
      </c>
      <c r="J1665">
        <f t="shared" si="266"/>
        <v>2469243.2408813098</v>
      </c>
      <c r="K1665" s="18">
        <f t="shared" si="267"/>
        <v>2550187</v>
      </c>
      <c r="L1665" s="18">
        <f t="shared" si="259"/>
        <v>2800000</v>
      </c>
      <c r="M1665" s="18">
        <f t="shared" si="260"/>
        <v>2731296</v>
      </c>
      <c r="N1665" s="18" t="str">
        <f t="shared" si="261"/>
        <v/>
      </c>
      <c r="O1665" s="18" t="str">
        <f t="shared" si="262"/>
        <v/>
      </c>
      <c r="P1665">
        <f t="shared" si="268"/>
        <v>2731296</v>
      </c>
      <c r="Q1665">
        <f t="shared" si="269"/>
        <v>129052.47283308188</v>
      </c>
      <c r="R1665" s="105">
        <f t="shared" si="270"/>
        <v>4.7249537521045638E-2</v>
      </c>
      <c r="S1665" s="107">
        <f>+MEDIANA!AI323</f>
        <v>2731296</v>
      </c>
      <c r="T1665" t="b">
        <f t="shared" si="271"/>
        <v>1</v>
      </c>
      <c r="V1665">
        <f t="shared" si="272"/>
        <v>5</v>
      </c>
      <c r="W1665">
        <f t="shared" si="273"/>
        <v>3</v>
      </c>
    </row>
    <row r="1666" spans="1:23" x14ac:dyDescent="0.2">
      <c r="A1666">
        <v>321</v>
      </c>
      <c r="B1666">
        <v>1715788</v>
      </c>
      <c r="C1666">
        <v>3000000</v>
      </c>
      <c r="D1666">
        <v>1837640</v>
      </c>
      <c r="E1666">
        <v>2113287</v>
      </c>
      <c r="F1666">
        <v>2266996</v>
      </c>
      <c r="G1666">
        <f t="shared" si="263"/>
        <v>2113287</v>
      </c>
      <c r="H1666">
        <f t="shared" si="264"/>
        <v>504206.00765579956</v>
      </c>
      <c r="I1666">
        <f t="shared" si="265"/>
        <v>2617493.0076557994</v>
      </c>
      <c r="J1666">
        <f t="shared" si="266"/>
        <v>1609080.9923442004</v>
      </c>
      <c r="K1666" s="18">
        <f t="shared" si="267"/>
        <v>1715788</v>
      </c>
      <c r="L1666" s="18" t="str">
        <f t="shared" si="259"/>
        <v/>
      </c>
      <c r="M1666" s="18">
        <f t="shared" si="260"/>
        <v>1837640</v>
      </c>
      <c r="N1666" s="18">
        <f t="shared" si="261"/>
        <v>2113287</v>
      </c>
      <c r="O1666" s="18">
        <f t="shared" si="262"/>
        <v>2266996</v>
      </c>
      <c r="P1666">
        <f t="shared" si="268"/>
        <v>1975463.5</v>
      </c>
      <c r="Q1666">
        <f t="shared" si="269"/>
        <v>251766.74459292009</v>
      </c>
      <c r="R1666" s="105">
        <f t="shared" si="270"/>
        <v>0.12744692300967347</v>
      </c>
      <c r="S1666" s="107">
        <f>+MEDIANA!AI324</f>
        <v>1975463.5</v>
      </c>
      <c r="T1666" t="b">
        <f t="shared" si="271"/>
        <v>1</v>
      </c>
      <c r="V1666">
        <f t="shared" si="272"/>
        <v>5</v>
      </c>
      <c r="W1666">
        <f t="shared" si="273"/>
        <v>4</v>
      </c>
    </row>
    <row r="1667" spans="1:23" x14ac:dyDescent="0.2">
      <c r="A1667">
        <v>322</v>
      </c>
      <c r="B1667">
        <v>582498</v>
      </c>
      <c r="C1667">
        <v>1300000</v>
      </c>
      <c r="D1667">
        <v>623866</v>
      </c>
      <c r="E1667">
        <v>717446</v>
      </c>
      <c r="F1667">
        <v>769629</v>
      </c>
      <c r="G1667">
        <f t="shared" si="263"/>
        <v>717446</v>
      </c>
      <c r="H1667">
        <f t="shared" si="264"/>
        <v>289853.09088088048</v>
      </c>
      <c r="I1667">
        <f t="shared" si="265"/>
        <v>1007299.0908808805</v>
      </c>
      <c r="J1667">
        <f t="shared" si="266"/>
        <v>427592.90911911952</v>
      </c>
      <c r="K1667" s="18">
        <f t="shared" si="267"/>
        <v>582498</v>
      </c>
      <c r="L1667" s="18" t="str">
        <f t="shared" si="259"/>
        <v/>
      </c>
      <c r="M1667" s="18">
        <f t="shared" si="260"/>
        <v>623866</v>
      </c>
      <c r="N1667" s="18">
        <f t="shared" si="261"/>
        <v>717446</v>
      </c>
      <c r="O1667" s="18">
        <f t="shared" si="262"/>
        <v>769629</v>
      </c>
      <c r="P1667">
        <f t="shared" si="268"/>
        <v>670656</v>
      </c>
      <c r="Q1667">
        <f t="shared" si="269"/>
        <v>85472.909620046674</v>
      </c>
      <c r="R1667" s="105">
        <f t="shared" si="270"/>
        <v>0.12744672323821254</v>
      </c>
      <c r="S1667" s="107">
        <f>+MEDIANA!AI325</f>
        <v>670656</v>
      </c>
      <c r="T1667" t="b">
        <f t="shared" si="271"/>
        <v>1</v>
      </c>
      <c r="V1667">
        <f t="shared" si="272"/>
        <v>5</v>
      </c>
      <c r="W1667">
        <f t="shared" si="273"/>
        <v>4</v>
      </c>
    </row>
    <row r="1668" spans="1:23" x14ac:dyDescent="0.2">
      <c r="A1668">
        <v>323</v>
      </c>
      <c r="B1668">
        <v>3867207</v>
      </c>
      <c r="C1668">
        <v>3800000</v>
      </c>
      <c r="D1668">
        <v>4141850</v>
      </c>
      <c r="E1668">
        <v>4763127</v>
      </c>
      <c r="F1668">
        <v>5109571</v>
      </c>
      <c r="G1668">
        <f t="shared" si="263"/>
        <v>4141850</v>
      </c>
      <c r="H1668">
        <f t="shared" si="264"/>
        <v>575674.83215657435</v>
      </c>
      <c r="I1668">
        <f t="shared" si="265"/>
        <v>4717524.8321565744</v>
      </c>
      <c r="J1668">
        <f t="shared" si="266"/>
        <v>3566175.1678434256</v>
      </c>
      <c r="K1668" s="18">
        <f t="shared" si="267"/>
        <v>3867207</v>
      </c>
      <c r="L1668" s="18">
        <f t="shared" si="259"/>
        <v>3800000</v>
      </c>
      <c r="M1668" s="18">
        <f t="shared" si="260"/>
        <v>4141850</v>
      </c>
      <c r="N1668" s="18" t="str">
        <f t="shared" si="261"/>
        <v/>
      </c>
      <c r="O1668" s="18" t="str">
        <f t="shared" si="262"/>
        <v/>
      </c>
      <c r="P1668">
        <f t="shared" si="268"/>
        <v>3867207</v>
      </c>
      <c r="Q1668">
        <f t="shared" si="269"/>
        <v>181110.91481833262</v>
      </c>
      <c r="R1668" s="105">
        <f t="shared" si="270"/>
        <v>4.6832485258309839E-2</v>
      </c>
      <c r="S1668" s="107">
        <f>+MEDIANA!AI326</f>
        <v>3867207</v>
      </c>
      <c r="T1668" t="b">
        <f t="shared" si="271"/>
        <v>1</v>
      </c>
      <c r="V1668">
        <f t="shared" si="272"/>
        <v>5</v>
      </c>
      <c r="W1668">
        <f t="shared" si="273"/>
        <v>3</v>
      </c>
    </row>
    <row r="1669" spans="1:23" x14ac:dyDescent="0.2">
      <c r="A1669">
        <v>324</v>
      </c>
      <c r="B1669">
        <v>713826</v>
      </c>
      <c r="C1669">
        <v>1500000</v>
      </c>
      <c r="D1669">
        <v>764520</v>
      </c>
      <c r="E1669">
        <v>879198</v>
      </c>
      <c r="F1669">
        <v>943147</v>
      </c>
      <c r="G1669">
        <f t="shared" si="263"/>
        <v>879198</v>
      </c>
      <c r="H1669">
        <f t="shared" si="264"/>
        <v>315129.71931920346</v>
      </c>
      <c r="I1669">
        <f t="shared" si="265"/>
        <v>1194327.7193192034</v>
      </c>
      <c r="J1669">
        <f t="shared" si="266"/>
        <v>564068.2806807966</v>
      </c>
      <c r="K1669" s="18">
        <f t="shared" si="267"/>
        <v>713826</v>
      </c>
      <c r="L1669" s="18" t="str">
        <f t="shared" si="259"/>
        <v/>
      </c>
      <c r="M1669" s="18">
        <f t="shared" si="260"/>
        <v>764520</v>
      </c>
      <c r="N1669" s="18">
        <f t="shared" si="261"/>
        <v>879198</v>
      </c>
      <c r="O1669" s="18">
        <f t="shared" si="262"/>
        <v>943147</v>
      </c>
      <c r="P1669">
        <f t="shared" si="268"/>
        <v>821859</v>
      </c>
      <c r="Q1669">
        <f t="shared" si="269"/>
        <v>104743.34683525249</v>
      </c>
      <c r="R1669" s="105">
        <f t="shared" si="270"/>
        <v>0.12744685747220935</v>
      </c>
      <c r="S1669" s="107">
        <f>+MEDIANA!AI327</f>
        <v>821859</v>
      </c>
      <c r="T1669" t="b">
        <f t="shared" si="271"/>
        <v>1</v>
      </c>
      <c r="V1669">
        <f t="shared" si="272"/>
        <v>5</v>
      </c>
      <c r="W1669">
        <f t="shared" si="273"/>
        <v>4</v>
      </c>
    </row>
    <row r="1670" spans="1:23" x14ac:dyDescent="0.2">
      <c r="A1670">
        <v>325</v>
      </c>
      <c r="B1670">
        <v>955572</v>
      </c>
      <c r="C1670">
        <v>1500000</v>
      </c>
      <c r="D1670">
        <v>1023434</v>
      </c>
      <c r="E1670">
        <v>1176949</v>
      </c>
      <c r="F1670">
        <v>1262554</v>
      </c>
      <c r="G1670">
        <f t="shared" si="263"/>
        <v>1176949</v>
      </c>
      <c r="H1670">
        <f t="shared" si="264"/>
        <v>214497.54919392423</v>
      </c>
      <c r="I1670">
        <f t="shared" si="265"/>
        <v>1391446.5491939243</v>
      </c>
      <c r="J1670">
        <f t="shared" si="266"/>
        <v>962451.45080607571</v>
      </c>
      <c r="K1670" s="18" t="str">
        <f t="shared" si="267"/>
        <v/>
      </c>
      <c r="L1670" s="18" t="str">
        <f t="shared" ref="L1670:L1733" si="274">+IF(((IF(AND(C1670&lt;=$I1670,C1670&gt;=$J1670),C1670,""))&lt;=0),"",(IF(AND(C1670&lt;=$I1670,C1670&gt;=$J1670),C1670,"")))</f>
        <v/>
      </c>
      <c r="M1670" s="18">
        <f t="shared" ref="M1670:M1733" si="275">+IF(((IF(AND(D1670&lt;=$I1670,D1670&gt;=$J1670),D1670,""))&lt;=0),"",(IF(AND(D1670&lt;=$I1670,D1670&gt;=$J1670),D1670,"")))</f>
        <v>1023434</v>
      </c>
      <c r="N1670" s="18">
        <f t="shared" ref="N1670:N1733" si="276">+IF(((IF(AND(E1670&lt;=$I1670,E1670&gt;=$J1670),E1670,""))&lt;=0),"",(IF(AND(E1670&lt;=$I1670,E1670&gt;=$J1670),E1670,"")))</f>
        <v>1176949</v>
      </c>
      <c r="O1670" s="18">
        <f t="shared" ref="O1670:O1733" si="277">+IF(((IF(AND(F1670&lt;=$I1670,F1670&gt;=$J1670),F1670,""))&lt;=0),"",(IF(AND(F1670&lt;=$I1670,F1670&gt;=$J1670),F1670,"")))</f>
        <v>1262554</v>
      </c>
      <c r="P1670">
        <f t="shared" si="268"/>
        <v>1176949</v>
      </c>
      <c r="Q1670">
        <f t="shared" si="269"/>
        <v>121156.54174799367</v>
      </c>
      <c r="R1670" s="105">
        <f t="shared" si="270"/>
        <v>0.10294119944703949</v>
      </c>
      <c r="S1670" s="107">
        <f>+MEDIANA!AI328</f>
        <v>1176949</v>
      </c>
      <c r="T1670" t="b">
        <f t="shared" si="271"/>
        <v>1</v>
      </c>
      <c r="V1670">
        <f t="shared" si="272"/>
        <v>5</v>
      </c>
      <c r="W1670">
        <f t="shared" si="273"/>
        <v>3</v>
      </c>
    </row>
    <row r="1671" spans="1:23" x14ac:dyDescent="0.2">
      <c r="A1671">
        <v>326</v>
      </c>
      <c r="B1671">
        <v>1900850</v>
      </c>
      <c r="C1671">
        <v>1700000</v>
      </c>
      <c r="D1671">
        <v>2035845</v>
      </c>
      <c r="E1671">
        <v>2341222</v>
      </c>
      <c r="F1671">
        <v>2511510</v>
      </c>
      <c r="G1671">
        <f t="shared" ref="G1671:G1734" si="278">+MEDIAN(B1671:F1671)</f>
        <v>2035845</v>
      </c>
      <c r="H1671">
        <f t="shared" ref="H1671:H1734" si="279">+STDEV(B1671:F1671)</f>
        <v>328360.61055004725</v>
      </c>
      <c r="I1671">
        <f t="shared" ref="I1671:I1734" si="280">+G1671+H1671</f>
        <v>2364205.6105500474</v>
      </c>
      <c r="J1671">
        <f t="shared" ref="J1671:J1734" si="281">+G1671-H1671</f>
        <v>1707484.3894499526</v>
      </c>
      <c r="K1671" s="18">
        <f t="shared" ref="K1671:K1734" si="282">+IF(((IF(AND(B1671&lt;=$I1671,B1671&gt;=$J1671),B1671,""))&lt;=0),"",(IF(AND(B1671&lt;=$I1671,B1671&gt;=$J1671),B1671,"")))</f>
        <v>1900850</v>
      </c>
      <c r="L1671" s="18" t="str">
        <f t="shared" si="274"/>
        <v/>
      </c>
      <c r="M1671" s="18">
        <f t="shared" si="275"/>
        <v>2035845</v>
      </c>
      <c r="N1671" s="18">
        <f t="shared" si="276"/>
        <v>2341222</v>
      </c>
      <c r="O1671" s="18" t="str">
        <f t="shared" si="277"/>
        <v/>
      </c>
      <c r="P1671">
        <f t="shared" ref="P1671:P1734" si="283">+MEDIAN(K1671:O1671)</f>
        <v>2035845</v>
      </c>
      <c r="Q1671">
        <f t="shared" ref="Q1671:Q1734" si="284">+STDEV(K1671:O1671)</f>
        <v>225612.59588728641</v>
      </c>
      <c r="R1671" s="105">
        <f t="shared" ref="R1671:R1734" si="285">+Q1671/P1671</f>
        <v>0.11082012426647726</v>
      </c>
      <c r="S1671" s="107">
        <f>+MEDIANA!AI329</f>
        <v>2035845</v>
      </c>
      <c r="T1671" t="b">
        <f t="shared" ref="T1671:T1734" si="286">+P1671=S1671</f>
        <v>1</v>
      </c>
      <c r="V1671">
        <f t="shared" ref="V1671:V1734" si="287">+COUNT(B1671:F1671)</f>
        <v>5</v>
      </c>
      <c r="W1671">
        <f t="shared" ref="W1671:W1734" si="288">+COUNT(K1671:O1671)</f>
        <v>3</v>
      </c>
    </row>
    <row r="1672" spans="1:23" x14ac:dyDescent="0.2">
      <c r="A1672">
        <v>327</v>
      </c>
      <c r="B1672">
        <v>10258</v>
      </c>
      <c r="C1672">
        <v>10000</v>
      </c>
      <c r="D1672">
        <v>10987</v>
      </c>
      <c r="E1672">
        <v>12635</v>
      </c>
      <c r="F1672">
        <v>13554</v>
      </c>
      <c r="G1672">
        <f t="shared" si="278"/>
        <v>10987</v>
      </c>
      <c r="H1672">
        <f t="shared" si="279"/>
        <v>1546.1244128465173</v>
      </c>
      <c r="I1672">
        <f t="shared" si="280"/>
        <v>12533.124412846517</v>
      </c>
      <c r="J1672">
        <f t="shared" si="281"/>
        <v>9440.8755871534831</v>
      </c>
      <c r="K1672" s="18">
        <f t="shared" si="282"/>
        <v>10258</v>
      </c>
      <c r="L1672" s="18">
        <f t="shared" si="274"/>
        <v>10000</v>
      </c>
      <c r="M1672" s="18">
        <f t="shared" si="275"/>
        <v>10987</v>
      </c>
      <c r="N1672" s="18" t="str">
        <f t="shared" si="276"/>
        <v/>
      </c>
      <c r="O1672" s="18" t="str">
        <f t="shared" si="277"/>
        <v/>
      </c>
      <c r="P1672">
        <f t="shared" si="283"/>
        <v>10258</v>
      </c>
      <c r="Q1672">
        <f t="shared" si="284"/>
        <v>511.88768299305661</v>
      </c>
      <c r="R1672" s="105">
        <f t="shared" si="285"/>
        <v>4.9901314388092866E-2</v>
      </c>
      <c r="S1672" s="107">
        <f>+MEDIANA!AI330</f>
        <v>10258</v>
      </c>
      <c r="T1672" t="b">
        <f t="shared" si="286"/>
        <v>1</v>
      </c>
      <c r="V1672">
        <f t="shared" si="287"/>
        <v>5</v>
      </c>
      <c r="W1672">
        <f t="shared" si="288"/>
        <v>3</v>
      </c>
    </row>
    <row r="1673" spans="1:23" x14ac:dyDescent="0.2">
      <c r="A1673">
        <v>328</v>
      </c>
      <c r="B1673">
        <v>10015</v>
      </c>
      <c r="C1673">
        <v>9000</v>
      </c>
      <c r="D1673">
        <v>10726</v>
      </c>
      <c r="E1673">
        <v>12335</v>
      </c>
      <c r="F1673">
        <v>13232</v>
      </c>
      <c r="G1673">
        <f t="shared" si="278"/>
        <v>10726</v>
      </c>
      <c r="H1673">
        <f t="shared" si="279"/>
        <v>1716.8559345501335</v>
      </c>
      <c r="I1673">
        <f t="shared" si="280"/>
        <v>12442.855934550134</v>
      </c>
      <c r="J1673">
        <f t="shared" si="281"/>
        <v>9009.1440654498656</v>
      </c>
      <c r="K1673" s="18">
        <f t="shared" si="282"/>
        <v>10015</v>
      </c>
      <c r="L1673" s="18" t="str">
        <f t="shared" si="274"/>
        <v/>
      </c>
      <c r="M1673" s="18">
        <f t="shared" si="275"/>
        <v>10726</v>
      </c>
      <c r="N1673" s="18">
        <f t="shared" si="276"/>
        <v>12335</v>
      </c>
      <c r="O1673" s="18" t="str">
        <f t="shared" si="277"/>
        <v/>
      </c>
      <c r="P1673">
        <f t="shared" si="283"/>
        <v>10726</v>
      </c>
      <c r="Q1673">
        <f t="shared" si="284"/>
        <v>1188.6127768677793</v>
      </c>
      <c r="R1673" s="105">
        <f t="shared" si="285"/>
        <v>0.1108160336442084</v>
      </c>
      <c r="S1673" s="107">
        <f>+MEDIANA!AI331</f>
        <v>10726</v>
      </c>
      <c r="T1673" t="b">
        <f t="shared" si="286"/>
        <v>1</v>
      </c>
      <c r="V1673">
        <f t="shared" si="287"/>
        <v>5</v>
      </c>
      <c r="W1673">
        <f t="shared" si="288"/>
        <v>3</v>
      </c>
    </row>
    <row r="1674" spans="1:23" x14ac:dyDescent="0.2">
      <c r="A1674">
        <v>329</v>
      </c>
      <c r="B1674">
        <v>13678</v>
      </c>
      <c r="C1674">
        <v>20000</v>
      </c>
      <c r="D1674">
        <v>14649</v>
      </c>
      <c r="E1674">
        <v>16846</v>
      </c>
      <c r="F1674">
        <v>18072</v>
      </c>
      <c r="G1674">
        <f t="shared" si="278"/>
        <v>16846</v>
      </c>
      <c r="H1674">
        <f t="shared" si="279"/>
        <v>2555.3757062318646</v>
      </c>
      <c r="I1674">
        <f t="shared" si="280"/>
        <v>19401.375706231865</v>
      </c>
      <c r="J1674">
        <f t="shared" si="281"/>
        <v>14290.624293768135</v>
      </c>
      <c r="K1674" s="18" t="str">
        <f t="shared" si="282"/>
        <v/>
      </c>
      <c r="L1674" s="18" t="str">
        <f t="shared" si="274"/>
        <v/>
      </c>
      <c r="M1674" s="18">
        <f t="shared" si="275"/>
        <v>14649</v>
      </c>
      <c r="N1674" s="18">
        <f t="shared" si="276"/>
        <v>16846</v>
      </c>
      <c r="O1674" s="18">
        <f t="shared" si="277"/>
        <v>18072</v>
      </c>
      <c r="P1674">
        <f t="shared" si="283"/>
        <v>16846</v>
      </c>
      <c r="Q1674">
        <f t="shared" si="284"/>
        <v>1734.3016846365956</v>
      </c>
      <c r="R1674" s="105">
        <f t="shared" si="285"/>
        <v>0.102950355255645</v>
      </c>
      <c r="S1674" s="107">
        <f>+MEDIANA!AI332</f>
        <v>16846</v>
      </c>
      <c r="T1674" t="b">
        <f t="shared" si="286"/>
        <v>1</v>
      </c>
      <c r="V1674">
        <f t="shared" si="287"/>
        <v>5</v>
      </c>
      <c r="W1674">
        <f t="shared" si="288"/>
        <v>3</v>
      </c>
    </row>
    <row r="1675" spans="1:23" x14ac:dyDescent="0.2">
      <c r="A1675">
        <v>330</v>
      </c>
      <c r="B1675">
        <v>9759</v>
      </c>
      <c r="C1675">
        <v>15000</v>
      </c>
      <c r="D1675">
        <v>10453</v>
      </c>
      <c r="E1675">
        <v>12021</v>
      </c>
      <c r="F1675">
        <v>12895</v>
      </c>
      <c r="G1675">
        <f t="shared" si="278"/>
        <v>12021</v>
      </c>
      <c r="H1675">
        <f t="shared" si="279"/>
        <v>2074.4565071362695</v>
      </c>
      <c r="I1675">
        <f t="shared" si="280"/>
        <v>14095.45650713627</v>
      </c>
      <c r="J1675">
        <f t="shared" si="281"/>
        <v>9946.5434928637296</v>
      </c>
      <c r="K1675" s="18" t="str">
        <f t="shared" si="282"/>
        <v/>
      </c>
      <c r="L1675" s="18" t="str">
        <f t="shared" si="274"/>
        <v/>
      </c>
      <c r="M1675" s="18">
        <f t="shared" si="275"/>
        <v>10453</v>
      </c>
      <c r="N1675" s="18">
        <f t="shared" si="276"/>
        <v>12021</v>
      </c>
      <c r="O1675" s="18">
        <f t="shared" si="277"/>
        <v>12895</v>
      </c>
      <c r="P1675">
        <f t="shared" si="283"/>
        <v>12021</v>
      </c>
      <c r="Q1675">
        <f t="shared" si="284"/>
        <v>1237.3266882005469</v>
      </c>
      <c r="R1675" s="105">
        <f t="shared" si="285"/>
        <v>0.1029304290991221</v>
      </c>
      <c r="S1675" s="107">
        <f>+MEDIANA!AI333</f>
        <v>12021</v>
      </c>
      <c r="T1675" t="b">
        <f t="shared" si="286"/>
        <v>1</v>
      </c>
      <c r="V1675">
        <f t="shared" si="287"/>
        <v>5</v>
      </c>
      <c r="W1675">
        <f t="shared" si="288"/>
        <v>3</v>
      </c>
    </row>
    <row r="1676" spans="1:23" x14ac:dyDescent="0.2">
      <c r="A1676">
        <v>331</v>
      </c>
      <c r="B1676">
        <v>15092</v>
      </c>
      <c r="C1676">
        <v>25000</v>
      </c>
      <c r="D1676">
        <v>16164</v>
      </c>
      <c r="E1676">
        <v>18589</v>
      </c>
      <c r="F1676">
        <v>19941</v>
      </c>
      <c r="G1676">
        <f t="shared" si="278"/>
        <v>18589</v>
      </c>
      <c r="H1676">
        <f t="shared" si="279"/>
        <v>3884.6043170444</v>
      </c>
      <c r="I1676">
        <f t="shared" si="280"/>
        <v>22473.604317044399</v>
      </c>
      <c r="J1676">
        <f t="shared" si="281"/>
        <v>14704.395682955601</v>
      </c>
      <c r="K1676" s="18">
        <f t="shared" si="282"/>
        <v>15092</v>
      </c>
      <c r="L1676" s="18" t="str">
        <f t="shared" si="274"/>
        <v/>
      </c>
      <c r="M1676" s="18">
        <f t="shared" si="275"/>
        <v>16164</v>
      </c>
      <c r="N1676" s="18">
        <f t="shared" si="276"/>
        <v>18589</v>
      </c>
      <c r="O1676" s="18">
        <f t="shared" si="277"/>
        <v>19941</v>
      </c>
      <c r="P1676">
        <f t="shared" si="283"/>
        <v>17376.5</v>
      </c>
      <c r="Q1676">
        <f t="shared" si="284"/>
        <v>2214.8222652544077</v>
      </c>
      <c r="R1676" s="105">
        <f t="shared" si="285"/>
        <v>0.12746078124216084</v>
      </c>
      <c r="S1676" s="107">
        <f>+MEDIANA!AI334</f>
        <v>17376.5</v>
      </c>
      <c r="T1676" t="b">
        <f t="shared" si="286"/>
        <v>1</v>
      </c>
      <c r="V1676">
        <f t="shared" si="287"/>
        <v>5</v>
      </c>
      <c r="W1676">
        <f t="shared" si="288"/>
        <v>4</v>
      </c>
    </row>
    <row r="1677" spans="1:23" x14ac:dyDescent="0.2">
      <c r="A1677">
        <v>332</v>
      </c>
      <c r="B1677">
        <v>13686</v>
      </c>
      <c r="C1677">
        <v>25000</v>
      </c>
      <c r="D1677">
        <v>14658</v>
      </c>
      <c r="E1677">
        <v>16857</v>
      </c>
      <c r="F1677">
        <v>18083</v>
      </c>
      <c r="G1677">
        <f t="shared" si="278"/>
        <v>16857</v>
      </c>
      <c r="H1677">
        <f t="shared" si="279"/>
        <v>4458.2498471934014</v>
      </c>
      <c r="I1677">
        <f t="shared" si="280"/>
        <v>21315.249847193401</v>
      </c>
      <c r="J1677">
        <f t="shared" si="281"/>
        <v>12398.750152806599</v>
      </c>
      <c r="K1677" s="18">
        <f t="shared" si="282"/>
        <v>13686</v>
      </c>
      <c r="L1677" s="18" t="str">
        <f t="shared" si="274"/>
        <v/>
      </c>
      <c r="M1677" s="18">
        <f t="shared" si="275"/>
        <v>14658</v>
      </c>
      <c r="N1677" s="18">
        <f t="shared" si="276"/>
        <v>16857</v>
      </c>
      <c r="O1677" s="18">
        <f t="shared" si="277"/>
        <v>18083</v>
      </c>
      <c r="P1677">
        <f t="shared" si="283"/>
        <v>15757.5</v>
      </c>
      <c r="Q1677">
        <f t="shared" si="284"/>
        <v>2008.3769566493238</v>
      </c>
      <c r="R1677" s="105">
        <f t="shared" si="285"/>
        <v>0.12745530424555443</v>
      </c>
      <c r="S1677" s="107">
        <f>+MEDIANA!AI335</f>
        <v>15757.5</v>
      </c>
      <c r="T1677" t="b">
        <f t="shared" si="286"/>
        <v>1</v>
      </c>
      <c r="V1677">
        <f t="shared" si="287"/>
        <v>5</v>
      </c>
      <c r="W1677">
        <f t="shared" si="288"/>
        <v>4</v>
      </c>
    </row>
    <row r="1678" spans="1:23" x14ac:dyDescent="0.2">
      <c r="A1678">
        <v>333</v>
      </c>
      <c r="B1678">
        <v>13860</v>
      </c>
      <c r="C1678">
        <v>25000</v>
      </c>
      <c r="D1678">
        <v>14844</v>
      </c>
      <c r="E1678">
        <v>17071</v>
      </c>
      <c r="F1678">
        <v>18313</v>
      </c>
      <c r="G1678">
        <f t="shared" si="278"/>
        <v>17071</v>
      </c>
      <c r="H1678">
        <f t="shared" si="279"/>
        <v>4384.478224372886</v>
      </c>
      <c r="I1678">
        <f t="shared" si="280"/>
        <v>21455.478224372884</v>
      </c>
      <c r="J1678">
        <f t="shared" si="281"/>
        <v>12686.521775627114</v>
      </c>
      <c r="K1678" s="18">
        <f t="shared" si="282"/>
        <v>13860</v>
      </c>
      <c r="L1678" s="18" t="str">
        <f t="shared" si="274"/>
        <v/>
      </c>
      <c r="M1678" s="18">
        <f t="shared" si="275"/>
        <v>14844</v>
      </c>
      <c r="N1678" s="18">
        <f t="shared" si="276"/>
        <v>17071</v>
      </c>
      <c r="O1678" s="18">
        <f t="shared" si="277"/>
        <v>18313</v>
      </c>
      <c r="P1678">
        <f t="shared" si="283"/>
        <v>15957.5</v>
      </c>
      <c r="Q1678">
        <f t="shared" si="284"/>
        <v>2033.9624709746572</v>
      </c>
      <c r="R1678" s="105">
        <f t="shared" si="285"/>
        <v>0.12746122331033416</v>
      </c>
      <c r="S1678" s="107">
        <f>+MEDIANA!AI336</f>
        <v>15957.5</v>
      </c>
      <c r="T1678" t="b">
        <f t="shared" si="286"/>
        <v>1</v>
      </c>
      <c r="V1678">
        <f t="shared" si="287"/>
        <v>5</v>
      </c>
      <c r="W1678">
        <f t="shared" si="288"/>
        <v>4</v>
      </c>
    </row>
    <row r="1679" spans="1:23" x14ac:dyDescent="0.2">
      <c r="A1679">
        <v>334</v>
      </c>
      <c r="B1679">
        <v>30605</v>
      </c>
      <c r="C1679">
        <v>60000</v>
      </c>
      <c r="D1679">
        <v>32779</v>
      </c>
      <c r="E1679">
        <v>37696</v>
      </c>
      <c r="F1679">
        <v>40437</v>
      </c>
      <c r="G1679">
        <f t="shared" si="278"/>
        <v>37696</v>
      </c>
      <c r="H1679">
        <f t="shared" si="279"/>
        <v>11677.414024517584</v>
      </c>
      <c r="I1679">
        <f t="shared" si="280"/>
        <v>49373.41402451758</v>
      </c>
      <c r="J1679">
        <f t="shared" si="281"/>
        <v>26018.585975482416</v>
      </c>
      <c r="K1679" s="18">
        <f t="shared" si="282"/>
        <v>30605</v>
      </c>
      <c r="L1679" s="18" t="str">
        <f t="shared" si="274"/>
        <v/>
      </c>
      <c r="M1679" s="18">
        <f t="shared" si="275"/>
        <v>32779</v>
      </c>
      <c r="N1679" s="18">
        <f t="shared" si="276"/>
        <v>37696</v>
      </c>
      <c r="O1679" s="18">
        <f t="shared" si="277"/>
        <v>40437</v>
      </c>
      <c r="P1679">
        <f t="shared" si="283"/>
        <v>35237.5</v>
      </c>
      <c r="Q1679">
        <f t="shared" si="284"/>
        <v>4490.8398898943915</v>
      </c>
      <c r="R1679" s="105">
        <f t="shared" si="285"/>
        <v>0.12744490641771952</v>
      </c>
      <c r="S1679" s="107">
        <f>+MEDIANA!AI337</f>
        <v>35237.5</v>
      </c>
      <c r="T1679" t="b">
        <f t="shared" si="286"/>
        <v>1</v>
      </c>
      <c r="V1679">
        <f t="shared" si="287"/>
        <v>5</v>
      </c>
      <c r="W1679">
        <f t="shared" si="288"/>
        <v>4</v>
      </c>
    </row>
    <row r="1680" spans="1:23" x14ac:dyDescent="0.2">
      <c r="A1680">
        <v>335</v>
      </c>
      <c r="B1680">
        <v>37754</v>
      </c>
      <c r="C1680">
        <v>100000</v>
      </c>
      <c r="D1680">
        <v>40435</v>
      </c>
      <c r="E1680">
        <v>46500</v>
      </c>
      <c r="F1680">
        <v>49883</v>
      </c>
      <c r="G1680">
        <f t="shared" si="278"/>
        <v>46500</v>
      </c>
      <c r="H1680">
        <f t="shared" si="279"/>
        <v>25656.192201883743</v>
      </c>
      <c r="I1680">
        <f t="shared" si="280"/>
        <v>72156.192201883736</v>
      </c>
      <c r="J1680">
        <f t="shared" si="281"/>
        <v>20843.807798116257</v>
      </c>
      <c r="K1680" s="18">
        <f t="shared" si="282"/>
        <v>37754</v>
      </c>
      <c r="L1680" s="18" t="str">
        <f t="shared" si="274"/>
        <v/>
      </c>
      <c r="M1680" s="18">
        <f t="shared" si="275"/>
        <v>40435</v>
      </c>
      <c r="N1680" s="18">
        <f t="shared" si="276"/>
        <v>46500</v>
      </c>
      <c r="O1680" s="18">
        <f t="shared" si="277"/>
        <v>49883</v>
      </c>
      <c r="P1680">
        <f t="shared" si="283"/>
        <v>43467.5</v>
      </c>
      <c r="Q1680">
        <f t="shared" si="284"/>
        <v>5539.9047524904854</v>
      </c>
      <c r="R1680" s="105">
        <f t="shared" si="285"/>
        <v>0.12744935302215415</v>
      </c>
      <c r="S1680" s="107">
        <f>+MEDIANA!AI338</f>
        <v>43467.5</v>
      </c>
      <c r="T1680" t="b">
        <f t="shared" si="286"/>
        <v>1</v>
      </c>
      <c r="V1680">
        <f t="shared" si="287"/>
        <v>5</v>
      </c>
      <c r="W1680">
        <f t="shared" si="288"/>
        <v>4</v>
      </c>
    </row>
    <row r="1681" spans="1:23" x14ac:dyDescent="0.2">
      <c r="A1681">
        <v>336</v>
      </c>
      <c r="B1681">
        <v>27292</v>
      </c>
      <c r="C1681">
        <v>100000</v>
      </c>
      <c r="D1681">
        <v>29230</v>
      </c>
      <c r="E1681">
        <v>33614</v>
      </c>
      <c r="F1681">
        <v>36059</v>
      </c>
      <c r="G1681">
        <f t="shared" si="278"/>
        <v>33614</v>
      </c>
      <c r="H1681">
        <f t="shared" si="279"/>
        <v>30808.128132036843</v>
      </c>
      <c r="I1681">
        <f t="shared" si="280"/>
        <v>64422.128132036843</v>
      </c>
      <c r="J1681">
        <f t="shared" si="281"/>
        <v>2805.8718679631565</v>
      </c>
      <c r="K1681" s="18">
        <f t="shared" si="282"/>
        <v>27292</v>
      </c>
      <c r="L1681" s="18" t="str">
        <f t="shared" si="274"/>
        <v/>
      </c>
      <c r="M1681" s="18">
        <f t="shared" si="275"/>
        <v>29230</v>
      </c>
      <c r="N1681" s="18">
        <f t="shared" si="276"/>
        <v>33614</v>
      </c>
      <c r="O1681" s="18">
        <f t="shared" si="277"/>
        <v>36059</v>
      </c>
      <c r="P1681">
        <f t="shared" si="283"/>
        <v>31422</v>
      </c>
      <c r="Q1681">
        <f t="shared" si="284"/>
        <v>4004.3365971573035</v>
      </c>
      <c r="R1681" s="105">
        <f t="shared" si="285"/>
        <v>0.12743735590214827</v>
      </c>
      <c r="S1681" s="107">
        <f>+MEDIANA!AI339</f>
        <v>31422</v>
      </c>
      <c r="T1681" t="b">
        <f t="shared" si="286"/>
        <v>1</v>
      </c>
      <c r="V1681">
        <f t="shared" si="287"/>
        <v>5</v>
      </c>
      <c r="W1681">
        <f t="shared" si="288"/>
        <v>4</v>
      </c>
    </row>
    <row r="1682" spans="1:23" x14ac:dyDescent="0.2">
      <c r="A1682">
        <v>337</v>
      </c>
      <c r="B1682">
        <v>50294</v>
      </c>
      <c r="C1682">
        <v>120000</v>
      </c>
      <c r="D1682">
        <v>53866</v>
      </c>
      <c r="E1682">
        <v>61946</v>
      </c>
      <c r="F1682">
        <v>66451</v>
      </c>
      <c r="G1682">
        <f t="shared" si="278"/>
        <v>61946</v>
      </c>
      <c r="H1682">
        <f t="shared" si="279"/>
        <v>28393.604293925069</v>
      </c>
      <c r="I1682">
        <f t="shared" si="280"/>
        <v>90339.604293925076</v>
      </c>
      <c r="J1682">
        <f t="shared" si="281"/>
        <v>33552.395706074931</v>
      </c>
      <c r="K1682" s="18">
        <f t="shared" si="282"/>
        <v>50294</v>
      </c>
      <c r="L1682" s="18" t="str">
        <f t="shared" si="274"/>
        <v/>
      </c>
      <c r="M1682" s="18">
        <f t="shared" si="275"/>
        <v>53866</v>
      </c>
      <c r="N1682" s="18">
        <f t="shared" si="276"/>
        <v>61946</v>
      </c>
      <c r="O1682" s="18">
        <f t="shared" si="277"/>
        <v>66451</v>
      </c>
      <c r="P1682">
        <f t="shared" si="283"/>
        <v>57906</v>
      </c>
      <c r="Q1682">
        <f t="shared" si="284"/>
        <v>7379.8181267110731</v>
      </c>
      <c r="R1682" s="105">
        <f t="shared" si="285"/>
        <v>0.12744479202001646</v>
      </c>
      <c r="S1682" s="107">
        <f>+MEDIANA!AI340</f>
        <v>57906</v>
      </c>
      <c r="T1682" t="b">
        <f t="shared" si="286"/>
        <v>1</v>
      </c>
      <c r="V1682">
        <f t="shared" si="287"/>
        <v>5</v>
      </c>
      <c r="W1682">
        <f t="shared" si="288"/>
        <v>4</v>
      </c>
    </row>
    <row r="1683" spans="1:23" x14ac:dyDescent="0.2">
      <c r="A1683">
        <v>338</v>
      </c>
      <c r="B1683">
        <v>317950</v>
      </c>
      <c r="C1683">
        <v>300000</v>
      </c>
      <c r="D1683">
        <v>340207</v>
      </c>
      <c r="E1683">
        <v>391238</v>
      </c>
      <c r="F1683">
        <v>419695</v>
      </c>
      <c r="G1683">
        <f t="shared" si="278"/>
        <v>340207</v>
      </c>
      <c r="H1683">
        <f t="shared" si="279"/>
        <v>50269.735920332823</v>
      </c>
      <c r="I1683">
        <f t="shared" si="280"/>
        <v>390476.73592033284</v>
      </c>
      <c r="J1683">
        <f t="shared" si="281"/>
        <v>289937.26407966716</v>
      </c>
      <c r="K1683" s="18">
        <f t="shared" si="282"/>
        <v>317950</v>
      </c>
      <c r="L1683" s="18">
        <f t="shared" si="274"/>
        <v>300000</v>
      </c>
      <c r="M1683" s="18">
        <f t="shared" si="275"/>
        <v>340207</v>
      </c>
      <c r="N1683" s="18" t="str">
        <f t="shared" si="276"/>
        <v/>
      </c>
      <c r="O1683" s="18" t="str">
        <f t="shared" si="277"/>
        <v/>
      </c>
      <c r="P1683">
        <f t="shared" si="283"/>
        <v>317950</v>
      </c>
      <c r="Q1683">
        <f t="shared" si="284"/>
        <v>20141.910692219182</v>
      </c>
      <c r="R1683" s="105">
        <f t="shared" si="285"/>
        <v>6.3349302381566858E-2</v>
      </c>
      <c r="S1683" s="107">
        <f>+MEDIANA!AI341</f>
        <v>317950</v>
      </c>
      <c r="T1683" t="b">
        <f t="shared" si="286"/>
        <v>1</v>
      </c>
      <c r="V1683">
        <f t="shared" si="287"/>
        <v>5</v>
      </c>
      <c r="W1683">
        <f t="shared" si="288"/>
        <v>3</v>
      </c>
    </row>
    <row r="1684" spans="1:23" x14ac:dyDescent="0.2">
      <c r="A1684">
        <v>339</v>
      </c>
      <c r="B1684">
        <v>353277</v>
      </c>
      <c r="C1684">
        <v>290000</v>
      </c>
      <c r="D1684">
        <v>378007</v>
      </c>
      <c r="E1684">
        <v>434708</v>
      </c>
      <c r="F1684">
        <v>466326</v>
      </c>
      <c r="G1684">
        <f t="shared" si="278"/>
        <v>378007</v>
      </c>
      <c r="H1684">
        <f t="shared" si="279"/>
        <v>69216.355894398162</v>
      </c>
      <c r="I1684">
        <f t="shared" si="280"/>
        <v>447223.35589439818</v>
      </c>
      <c r="J1684">
        <f t="shared" si="281"/>
        <v>308790.64410560182</v>
      </c>
      <c r="K1684" s="18">
        <f t="shared" si="282"/>
        <v>353277</v>
      </c>
      <c r="L1684" s="18" t="str">
        <f t="shared" si="274"/>
        <v/>
      </c>
      <c r="M1684" s="18">
        <f t="shared" si="275"/>
        <v>378007</v>
      </c>
      <c r="N1684" s="18">
        <f t="shared" si="276"/>
        <v>434708</v>
      </c>
      <c r="O1684" s="18" t="str">
        <f t="shared" si="277"/>
        <v/>
      </c>
      <c r="P1684">
        <f t="shared" si="283"/>
        <v>378007</v>
      </c>
      <c r="Q1684">
        <f t="shared" si="284"/>
        <v>41748.421251587468</v>
      </c>
      <c r="R1684" s="105">
        <f t="shared" si="285"/>
        <v>0.11044351361638136</v>
      </c>
      <c r="S1684" s="107">
        <f>+MEDIANA!AI342</f>
        <v>378007</v>
      </c>
      <c r="T1684" t="b">
        <f t="shared" si="286"/>
        <v>1</v>
      </c>
      <c r="V1684">
        <f t="shared" si="287"/>
        <v>5</v>
      </c>
      <c r="W1684">
        <f t="shared" si="288"/>
        <v>3</v>
      </c>
    </row>
    <row r="1685" spans="1:23" x14ac:dyDescent="0.2">
      <c r="A1685">
        <v>340</v>
      </c>
      <c r="B1685">
        <v>9893</v>
      </c>
      <c r="C1685">
        <v>30000</v>
      </c>
      <c r="D1685">
        <v>10595</v>
      </c>
      <c r="E1685">
        <v>12184</v>
      </c>
      <c r="F1685">
        <v>13070</v>
      </c>
      <c r="G1685">
        <f t="shared" si="278"/>
        <v>12184</v>
      </c>
      <c r="H1685">
        <f t="shared" si="279"/>
        <v>8396.876163193072</v>
      </c>
      <c r="I1685">
        <f t="shared" si="280"/>
        <v>20580.876163193072</v>
      </c>
      <c r="J1685">
        <f t="shared" si="281"/>
        <v>3787.123836806928</v>
      </c>
      <c r="K1685" s="18">
        <f t="shared" si="282"/>
        <v>9893</v>
      </c>
      <c r="L1685" s="18" t="str">
        <f t="shared" si="274"/>
        <v/>
      </c>
      <c r="M1685" s="18">
        <f t="shared" si="275"/>
        <v>10595</v>
      </c>
      <c r="N1685" s="18">
        <f t="shared" si="276"/>
        <v>12184</v>
      </c>
      <c r="O1685" s="18">
        <f t="shared" si="277"/>
        <v>13070</v>
      </c>
      <c r="P1685">
        <f t="shared" si="283"/>
        <v>11389.5</v>
      </c>
      <c r="Q1685">
        <f t="shared" si="284"/>
        <v>1451.1591918187337</v>
      </c>
      <c r="R1685" s="105">
        <f t="shared" si="285"/>
        <v>0.12741201912452116</v>
      </c>
      <c r="S1685" s="107">
        <f>+MEDIANA!AI343</f>
        <v>11389.5</v>
      </c>
      <c r="T1685" t="b">
        <f t="shared" si="286"/>
        <v>1</v>
      </c>
      <c r="V1685">
        <f t="shared" si="287"/>
        <v>5</v>
      </c>
      <c r="W1685">
        <f t="shared" si="288"/>
        <v>4</v>
      </c>
    </row>
    <row r="1686" spans="1:23" x14ac:dyDescent="0.2">
      <c r="A1686">
        <v>341</v>
      </c>
      <c r="B1686">
        <v>13319</v>
      </c>
      <c r="C1686">
        <v>30000</v>
      </c>
      <c r="D1686">
        <v>14265</v>
      </c>
      <c r="E1686">
        <v>16405</v>
      </c>
      <c r="F1686">
        <v>17598</v>
      </c>
      <c r="G1686">
        <f t="shared" si="278"/>
        <v>16405</v>
      </c>
      <c r="H1686">
        <f t="shared" si="279"/>
        <v>6746.5528457131359</v>
      </c>
      <c r="I1686">
        <f t="shared" si="280"/>
        <v>23151.552845713137</v>
      </c>
      <c r="J1686">
        <f t="shared" si="281"/>
        <v>9658.4471542868632</v>
      </c>
      <c r="K1686" s="18">
        <f t="shared" si="282"/>
        <v>13319</v>
      </c>
      <c r="L1686" s="18" t="str">
        <f t="shared" si="274"/>
        <v/>
      </c>
      <c r="M1686" s="18">
        <f t="shared" si="275"/>
        <v>14265</v>
      </c>
      <c r="N1686" s="18">
        <f t="shared" si="276"/>
        <v>16405</v>
      </c>
      <c r="O1686" s="18">
        <f t="shared" si="277"/>
        <v>17598</v>
      </c>
      <c r="P1686">
        <f t="shared" si="283"/>
        <v>15335</v>
      </c>
      <c r="Q1686">
        <f t="shared" si="284"/>
        <v>1954.4797048490084</v>
      </c>
      <c r="R1686" s="105">
        <f t="shared" si="285"/>
        <v>0.12745221420599989</v>
      </c>
      <c r="S1686" s="107">
        <f>+MEDIANA!AI344</f>
        <v>15335</v>
      </c>
      <c r="T1686" t="b">
        <f t="shared" si="286"/>
        <v>1</v>
      </c>
      <c r="V1686">
        <f t="shared" si="287"/>
        <v>5</v>
      </c>
      <c r="W1686">
        <f t="shared" si="288"/>
        <v>4</v>
      </c>
    </row>
    <row r="1687" spans="1:23" x14ac:dyDescent="0.2">
      <c r="A1687">
        <v>342</v>
      </c>
      <c r="B1687">
        <v>13387</v>
      </c>
      <c r="C1687">
        <v>80000</v>
      </c>
      <c r="D1687">
        <v>14338</v>
      </c>
      <c r="E1687">
        <v>16489</v>
      </c>
      <c r="F1687">
        <v>17688</v>
      </c>
      <c r="G1687">
        <f t="shared" si="278"/>
        <v>16489</v>
      </c>
      <c r="H1687">
        <f t="shared" si="279"/>
        <v>28906.344274224644</v>
      </c>
      <c r="I1687">
        <f t="shared" si="280"/>
        <v>45395.344274224641</v>
      </c>
      <c r="J1687">
        <f t="shared" si="281"/>
        <v>-12417.344274224644</v>
      </c>
      <c r="K1687" s="18">
        <f t="shared" si="282"/>
        <v>13387</v>
      </c>
      <c r="L1687" s="18" t="str">
        <f t="shared" si="274"/>
        <v/>
      </c>
      <c r="M1687" s="18">
        <f t="shared" si="275"/>
        <v>14338</v>
      </c>
      <c r="N1687" s="18">
        <f t="shared" si="276"/>
        <v>16489</v>
      </c>
      <c r="O1687" s="18">
        <f t="shared" si="277"/>
        <v>17688</v>
      </c>
      <c r="P1687">
        <f t="shared" si="283"/>
        <v>15413.5</v>
      </c>
      <c r="Q1687">
        <f t="shared" si="284"/>
        <v>1964.5251334610102</v>
      </c>
      <c r="R1687" s="105">
        <f t="shared" si="285"/>
        <v>0.1274548372180887</v>
      </c>
      <c r="S1687" s="107">
        <f>+MEDIANA!AI345</f>
        <v>15413.5</v>
      </c>
      <c r="T1687" t="b">
        <f t="shared" si="286"/>
        <v>1</v>
      </c>
      <c r="V1687">
        <f t="shared" si="287"/>
        <v>5</v>
      </c>
      <c r="W1687">
        <f t="shared" si="288"/>
        <v>4</v>
      </c>
    </row>
    <row r="1688" spans="1:23" x14ac:dyDescent="0.2">
      <c r="A1688">
        <v>343</v>
      </c>
      <c r="B1688">
        <v>26393</v>
      </c>
      <c r="C1688">
        <v>120000</v>
      </c>
      <c r="D1688">
        <v>28268</v>
      </c>
      <c r="E1688">
        <v>32508</v>
      </c>
      <c r="F1688">
        <v>34872</v>
      </c>
      <c r="G1688">
        <f t="shared" si="278"/>
        <v>32508</v>
      </c>
      <c r="H1688">
        <f t="shared" si="279"/>
        <v>40161.323387059841</v>
      </c>
      <c r="I1688">
        <f t="shared" si="280"/>
        <v>72669.323387059849</v>
      </c>
      <c r="J1688">
        <f t="shared" si="281"/>
        <v>-7653.3233870598415</v>
      </c>
      <c r="K1688" s="18">
        <f t="shared" si="282"/>
        <v>26393</v>
      </c>
      <c r="L1688" s="18" t="str">
        <f t="shared" si="274"/>
        <v/>
      </c>
      <c r="M1688" s="18">
        <f t="shared" si="275"/>
        <v>28268</v>
      </c>
      <c r="N1688" s="18">
        <f t="shared" si="276"/>
        <v>32508</v>
      </c>
      <c r="O1688" s="18">
        <f t="shared" si="277"/>
        <v>34872</v>
      </c>
      <c r="P1688">
        <f t="shared" si="283"/>
        <v>30388</v>
      </c>
      <c r="Q1688">
        <f t="shared" si="284"/>
        <v>3872.7811174055955</v>
      </c>
      <c r="R1688" s="105">
        <f t="shared" si="285"/>
        <v>0.12744442271309714</v>
      </c>
      <c r="S1688" s="107">
        <f>+MEDIANA!AI346</f>
        <v>30388</v>
      </c>
      <c r="T1688" t="b">
        <f t="shared" si="286"/>
        <v>1</v>
      </c>
      <c r="V1688">
        <f t="shared" si="287"/>
        <v>5</v>
      </c>
      <c r="W1688">
        <f t="shared" si="288"/>
        <v>4</v>
      </c>
    </row>
    <row r="1689" spans="1:23" x14ac:dyDescent="0.2">
      <c r="A1689">
        <v>344</v>
      </c>
      <c r="B1689">
        <v>18276</v>
      </c>
      <c r="C1689">
        <v>100000</v>
      </c>
      <c r="D1689">
        <v>19574</v>
      </c>
      <c r="E1689">
        <v>22510</v>
      </c>
      <c r="F1689">
        <v>24147</v>
      </c>
      <c r="G1689">
        <f t="shared" si="278"/>
        <v>22510</v>
      </c>
      <c r="H1689">
        <f t="shared" si="279"/>
        <v>35349.557108965309</v>
      </c>
      <c r="I1689">
        <f t="shared" si="280"/>
        <v>57859.557108965309</v>
      </c>
      <c r="J1689">
        <f t="shared" si="281"/>
        <v>-12839.557108965309</v>
      </c>
      <c r="K1689" s="18">
        <f t="shared" si="282"/>
        <v>18276</v>
      </c>
      <c r="L1689" s="18" t="str">
        <f t="shared" si="274"/>
        <v/>
      </c>
      <c r="M1689" s="18">
        <f t="shared" si="275"/>
        <v>19574</v>
      </c>
      <c r="N1689" s="18">
        <f t="shared" si="276"/>
        <v>22510</v>
      </c>
      <c r="O1689" s="18">
        <f t="shared" si="277"/>
        <v>24147</v>
      </c>
      <c r="P1689">
        <f t="shared" si="283"/>
        <v>21042</v>
      </c>
      <c r="Q1689">
        <f t="shared" si="284"/>
        <v>2681.6101350991844</v>
      </c>
      <c r="R1689" s="105">
        <f t="shared" si="285"/>
        <v>0.12744083904092693</v>
      </c>
      <c r="S1689" s="107">
        <f>+MEDIANA!AI347</f>
        <v>21042</v>
      </c>
      <c r="T1689" t="b">
        <f t="shared" si="286"/>
        <v>1</v>
      </c>
      <c r="V1689">
        <f t="shared" si="287"/>
        <v>5</v>
      </c>
      <c r="W1689">
        <f t="shared" si="288"/>
        <v>4</v>
      </c>
    </row>
    <row r="1690" spans="1:23" x14ac:dyDescent="0.2">
      <c r="A1690">
        <v>345</v>
      </c>
      <c r="B1690">
        <v>24435</v>
      </c>
      <c r="C1690">
        <v>150000</v>
      </c>
      <c r="D1690">
        <v>26171</v>
      </c>
      <c r="E1690">
        <v>30097</v>
      </c>
      <c r="F1690">
        <v>32286</v>
      </c>
      <c r="G1690">
        <f t="shared" si="278"/>
        <v>30097</v>
      </c>
      <c r="H1690">
        <f t="shared" si="279"/>
        <v>54537.974950487478</v>
      </c>
      <c r="I1690">
        <f t="shared" si="280"/>
        <v>84634.974950487478</v>
      </c>
      <c r="J1690">
        <f t="shared" si="281"/>
        <v>-24440.974950487478</v>
      </c>
      <c r="K1690" s="18">
        <f t="shared" si="282"/>
        <v>24435</v>
      </c>
      <c r="L1690" s="18" t="str">
        <f t="shared" si="274"/>
        <v/>
      </c>
      <c r="M1690" s="18">
        <f t="shared" si="275"/>
        <v>26171</v>
      </c>
      <c r="N1690" s="18">
        <f t="shared" si="276"/>
        <v>30097</v>
      </c>
      <c r="O1690" s="18">
        <f t="shared" si="277"/>
        <v>32286</v>
      </c>
      <c r="P1690">
        <f t="shared" si="283"/>
        <v>28134</v>
      </c>
      <c r="Q1690">
        <f t="shared" si="284"/>
        <v>3585.9513265891751</v>
      </c>
      <c r="R1690" s="105">
        <f t="shared" si="285"/>
        <v>0.12745970450661745</v>
      </c>
      <c r="S1690" s="107">
        <f>+MEDIANA!AI348</f>
        <v>28134</v>
      </c>
      <c r="T1690" t="b">
        <f t="shared" si="286"/>
        <v>1</v>
      </c>
      <c r="V1690">
        <f t="shared" si="287"/>
        <v>5</v>
      </c>
      <c r="W1690">
        <f t="shared" si="288"/>
        <v>4</v>
      </c>
    </row>
    <row r="1691" spans="1:23" x14ac:dyDescent="0.2">
      <c r="A1691">
        <v>346</v>
      </c>
      <c r="B1691">
        <v>24904</v>
      </c>
      <c r="C1691">
        <v>150000</v>
      </c>
      <c r="D1691">
        <v>26673</v>
      </c>
      <c r="E1691">
        <v>30674</v>
      </c>
      <c r="F1691">
        <v>32905</v>
      </c>
      <c r="G1691">
        <f t="shared" si="278"/>
        <v>30674</v>
      </c>
      <c r="H1691">
        <f t="shared" si="279"/>
        <v>54299.517904858047</v>
      </c>
      <c r="I1691">
        <f t="shared" si="280"/>
        <v>84973.517904858047</v>
      </c>
      <c r="J1691">
        <f t="shared" si="281"/>
        <v>-23625.517904858047</v>
      </c>
      <c r="K1691" s="18">
        <f t="shared" si="282"/>
        <v>24904</v>
      </c>
      <c r="L1691" s="18" t="str">
        <f t="shared" si="274"/>
        <v/>
      </c>
      <c r="M1691" s="18">
        <f t="shared" si="275"/>
        <v>26673</v>
      </c>
      <c r="N1691" s="18">
        <f t="shared" si="276"/>
        <v>30674</v>
      </c>
      <c r="O1691" s="18">
        <f t="shared" si="277"/>
        <v>32905</v>
      </c>
      <c r="P1691">
        <f t="shared" si="283"/>
        <v>28673.5</v>
      </c>
      <c r="Q1691">
        <f t="shared" si="284"/>
        <v>3654.465852442278</v>
      </c>
      <c r="R1691" s="105">
        <f t="shared" si="285"/>
        <v>0.1274509861873255</v>
      </c>
      <c r="S1691" s="107">
        <f>+MEDIANA!AI349</f>
        <v>28673.5</v>
      </c>
      <c r="T1691" t="b">
        <f t="shared" si="286"/>
        <v>1</v>
      </c>
      <c r="V1691">
        <f t="shared" si="287"/>
        <v>5</v>
      </c>
      <c r="W1691">
        <f t="shared" si="288"/>
        <v>4</v>
      </c>
    </row>
    <row r="1692" spans="1:23" x14ac:dyDescent="0.2">
      <c r="A1692">
        <v>347</v>
      </c>
      <c r="B1692">
        <v>13860</v>
      </c>
      <c r="C1692">
        <v>150000</v>
      </c>
      <c r="D1692">
        <v>14844</v>
      </c>
      <c r="E1692">
        <v>17071</v>
      </c>
      <c r="F1692">
        <v>18313</v>
      </c>
      <c r="G1692">
        <f t="shared" si="278"/>
        <v>17071</v>
      </c>
      <c r="H1692">
        <f t="shared" si="279"/>
        <v>59942.669687794187</v>
      </c>
      <c r="I1692">
        <f t="shared" si="280"/>
        <v>77013.669687794187</v>
      </c>
      <c r="J1692">
        <f t="shared" si="281"/>
        <v>-42871.669687794187</v>
      </c>
      <c r="K1692" s="18">
        <f t="shared" si="282"/>
        <v>13860</v>
      </c>
      <c r="L1692" s="18" t="str">
        <f t="shared" si="274"/>
        <v/>
      </c>
      <c r="M1692" s="18">
        <f t="shared" si="275"/>
        <v>14844</v>
      </c>
      <c r="N1692" s="18">
        <f t="shared" si="276"/>
        <v>17071</v>
      </c>
      <c r="O1692" s="18">
        <f t="shared" si="277"/>
        <v>18313</v>
      </c>
      <c r="P1692">
        <f t="shared" si="283"/>
        <v>15957.5</v>
      </c>
      <c r="Q1692">
        <f t="shared" si="284"/>
        <v>2033.9624709746572</v>
      </c>
      <c r="R1692" s="105">
        <f t="shared" si="285"/>
        <v>0.12746122331033416</v>
      </c>
      <c r="S1692" s="107">
        <f>+MEDIANA!AI350</f>
        <v>15957.5</v>
      </c>
      <c r="T1692" t="b">
        <f t="shared" si="286"/>
        <v>1</v>
      </c>
      <c r="V1692">
        <f t="shared" si="287"/>
        <v>5</v>
      </c>
      <c r="W1692">
        <f t="shared" si="288"/>
        <v>4</v>
      </c>
    </row>
    <row r="1693" spans="1:23" x14ac:dyDescent="0.2">
      <c r="A1693">
        <v>348</v>
      </c>
      <c r="B1693">
        <v>25303</v>
      </c>
      <c r="C1693">
        <v>150000</v>
      </c>
      <c r="D1693">
        <v>27101</v>
      </c>
      <c r="E1693">
        <v>31166</v>
      </c>
      <c r="F1693">
        <v>33433</v>
      </c>
      <c r="G1693">
        <f t="shared" si="278"/>
        <v>31166</v>
      </c>
      <c r="H1693">
        <f t="shared" si="279"/>
        <v>54096.373846127615</v>
      </c>
      <c r="I1693">
        <f t="shared" si="280"/>
        <v>85262.373846127623</v>
      </c>
      <c r="J1693">
        <f t="shared" si="281"/>
        <v>-22930.373846127615</v>
      </c>
      <c r="K1693" s="18">
        <f t="shared" si="282"/>
        <v>25303</v>
      </c>
      <c r="L1693" s="18" t="str">
        <f t="shared" si="274"/>
        <v/>
      </c>
      <c r="M1693" s="18">
        <f t="shared" si="275"/>
        <v>27101</v>
      </c>
      <c r="N1693" s="18">
        <f t="shared" si="276"/>
        <v>31166</v>
      </c>
      <c r="O1693" s="18">
        <f t="shared" si="277"/>
        <v>33433</v>
      </c>
      <c r="P1693">
        <f t="shared" si="283"/>
        <v>29133.5</v>
      </c>
      <c r="Q1693">
        <f t="shared" si="284"/>
        <v>3713.2893212532381</v>
      </c>
      <c r="R1693" s="105">
        <f t="shared" si="285"/>
        <v>0.12745771435815256</v>
      </c>
      <c r="S1693" s="107">
        <f>+MEDIANA!AI351</f>
        <v>29133.5</v>
      </c>
      <c r="T1693" t="b">
        <f t="shared" si="286"/>
        <v>1</v>
      </c>
      <c r="V1693">
        <f t="shared" si="287"/>
        <v>5</v>
      </c>
      <c r="W1693">
        <f t="shared" si="288"/>
        <v>4</v>
      </c>
    </row>
    <row r="1694" spans="1:23" x14ac:dyDescent="0.2">
      <c r="A1694">
        <v>349</v>
      </c>
      <c r="B1694">
        <v>60780</v>
      </c>
      <c r="C1694">
        <v>170000</v>
      </c>
      <c r="D1694">
        <v>65096</v>
      </c>
      <c r="E1694">
        <v>74861</v>
      </c>
      <c r="F1694">
        <v>80306</v>
      </c>
      <c r="G1694">
        <f t="shared" si="278"/>
        <v>74861</v>
      </c>
      <c r="H1694">
        <f t="shared" si="279"/>
        <v>45268.54040942782</v>
      </c>
      <c r="I1694">
        <f t="shared" si="280"/>
        <v>120129.54040942782</v>
      </c>
      <c r="J1694">
        <f t="shared" si="281"/>
        <v>29592.45959057218</v>
      </c>
      <c r="K1694" s="18">
        <f t="shared" si="282"/>
        <v>60780</v>
      </c>
      <c r="L1694" s="18" t="str">
        <f t="shared" si="274"/>
        <v/>
      </c>
      <c r="M1694" s="18">
        <f t="shared" si="275"/>
        <v>65096</v>
      </c>
      <c r="N1694" s="18">
        <f t="shared" si="276"/>
        <v>74861</v>
      </c>
      <c r="O1694" s="18">
        <f t="shared" si="277"/>
        <v>80306</v>
      </c>
      <c r="P1694">
        <f t="shared" si="283"/>
        <v>69978.5</v>
      </c>
      <c r="Q1694">
        <f t="shared" si="284"/>
        <v>8918.6809703004856</v>
      </c>
      <c r="R1694" s="105">
        <f t="shared" si="285"/>
        <v>0.12744887315819123</v>
      </c>
      <c r="S1694" s="107">
        <f>+MEDIANA!AI352</f>
        <v>69978.5</v>
      </c>
      <c r="T1694" t="b">
        <f t="shared" si="286"/>
        <v>1</v>
      </c>
      <c r="V1694">
        <f t="shared" si="287"/>
        <v>5</v>
      </c>
      <c r="W1694">
        <f t="shared" si="288"/>
        <v>4</v>
      </c>
    </row>
    <row r="1695" spans="1:23" x14ac:dyDescent="0.2">
      <c r="A1695">
        <v>350</v>
      </c>
      <c r="B1695">
        <v>52323</v>
      </c>
      <c r="C1695">
        <v>170000</v>
      </c>
      <c r="D1695">
        <v>56039</v>
      </c>
      <c r="E1695">
        <v>64445</v>
      </c>
      <c r="F1695">
        <v>69133</v>
      </c>
      <c r="G1695">
        <f t="shared" si="278"/>
        <v>64445</v>
      </c>
      <c r="H1695">
        <f t="shared" si="279"/>
        <v>49425.911332012889</v>
      </c>
      <c r="I1695">
        <f t="shared" si="280"/>
        <v>113870.91133201288</v>
      </c>
      <c r="J1695">
        <f t="shared" si="281"/>
        <v>15019.088667987111</v>
      </c>
      <c r="K1695" s="18">
        <f t="shared" si="282"/>
        <v>52323</v>
      </c>
      <c r="L1695" s="18" t="str">
        <f t="shared" si="274"/>
        <v/>
      </c>
      <c r="M1695" s="18">
        <f t="shared" si="275"/>
        <v>56039</v>
      </c>
      <c r="N1695" s="18">
        <f t="shared" si="276"/>
        <v>64445</v>
      </c>
      <c r="O1695" s="18">
        <f t="shared" si="277"/>
        <v>69133</v>
      </c>
      <c r="P1695">
        <f t="shared" si="283"/>
        <v>60242</v>
      </c>
      <c r="Q1695">
        <f t="shared" si="284"/>
        <v>7677.991577663176</v>
      </c>
      <c r="R1695" s="105">
        <f t="shared" si="285"/>
        <v>0.127452468006759</v>
      </c>
      <c r="S1695" s="107">
        <f>+MEDIANA!AI353</f>
        <v>60242</v>
      </c>
      <c r="T1695" t="b">
        <f t="shared" si="286"/>
        <v>1</v>
      </c>
      <c r="V1695">
        <f t="shared" si="287"/>
        <v>5</v>
      </c>
      <c r="W1695">
        <f t="shared" si="288"/>
        <v>4</v>
      </c>
    </row>
    <row r="1696" spans="1:23" x14ac:dyDescent="0.2">
      <c r="A1696">
        <v>351</v>
      </c>
      <c r="B1696">
        <v>28267</v>
      </c>
      <c r="C1696">
        <v>170000</v>
      </c>
      <c r="D1696">
        <v>30274</v>
      </c>
      <c r="E1696">
        <v>34815</v>
      </c>
      <c r="F1696">
        <v>37347</v>
      </c>
      <c r="G1696">
        <f t="shared" si="278"/>
        <v>34815</v>
      </c>
      <c r="H1696">
        <f t="shared" si="279"/>
        <v>61518.213069789344</v>
      </c>
      <c r="I1696">
        <f t="shared" si="280"/>
        <v>96333.213069789344</v>
      </c>
      <c r="J1696">
        <f t="shared" si="281"/>
        <v>-26703.213069789344</v>
      </c>
      <c r="K1696" s="18">
        <f t="shared" si="282"/>
        <v>28267</v>
      </c>
      <c r="L1696" s="18" t="str">
        <f t="shared" si="274"/>
        <v/>
      </c>
      <c r="M1696" s="18">
        <f t="shared" si="275"/>
        <v>30274</v>
      </c>
      <c r="N1696" s="18">
        <f t="shared" si="276"/>
        <v>34815</v>
      </c>
      <c r="O1696" s="18">
        <f t="shared" si="277"/>
        <v>37347</v>
      </c>
      <c r="P1696">
        <f t="shared" si="283"/>
        <v>32544.5</v>
      </c>
      <c r="Q1696">
        <f t="shared" si="284"/>
        <v>4147.3865968020555</v>
      </c>
      <c r="R1696" s="105">
        <f t="shared" si="285"/>
        <v>0.12743740407141163</v>
      </c>
      <c r="S1696" s="107">
        <f>+MEDIANA!AI354</f>
        <v>32544.5</v>
      </c>
      <c r="T1696" t="b">
        <f t="shared" si="286"/>
        <v>1</v>
      </c>
      <c r="V1696">
        <f t="shared" si="287"/>
        <v>5</v>
      </c>
      <c r="W1696">
        <f t="shared" si="288"/>
        <v>4</v>
      </c>
    </row>
    <row r="1697" spans="1:23" x14ac:dyDescent="0.2">
      <c r="A1697">
        <v>352</v>
      </c>
      <c r="B1697">
        <v>47185</v>
      </c>
      <c r="C1697">
        <v>200000</v>
      </c>
      <c r="D1697">
        <v>50536</v>
      </c>
      <c r="E1697">
        <v>58117</v>
      </c>
      <c r="F1697">
        <v>62344</v>
      </c>
      <c r="G1697">
        <f t="shared" si="278"/>
        <v>58117</v>
      </c>
      <c r="H1697">
        <f t="shared" si="279"/>
        <v>65325.023002674854</v>
      </c>
      <c r="I1697">
        <f t="shared" si="280"/>
        <v>123442.02300267486</v>
      </c>
      <c r="J1697">
        <f t="shared" si="281"/>
        <v>-7208.0230026748541</v>
      </c>
      <c r="K1697" s="18">
        <f t="shared" si="282"/>
        <v>47185</v>
      </c>
      <c r="L1697" s="18" t="str">
        <f t="shared" si="274"/>
        <v/>
      </c>
      <c r="M1697" s="18">
        <f t="shared" si="275"/>
        <v>50536</v>
      </c>
      <c r="N1697" s="18">
        <f t="shared" si="276"/>
        <v>58117</v>
      </c>
      <c r="O1697" s="18">
        <f t="shared" si="277"/>
        <v>62344</v>
      </c>
      <c r="P1697">
        <f t="shared" si="283"/>
        <v>54326.5</v>
      </c>
      <c r="Q1697">
        <f t="shared" si="284"/>
        <v>6923.9984835353625</v>
      </c>
      <c r="R1697" s="105">
        <f t="shared" si="285"/>
        <v>0.12745158409865098</v>
      </c>
      <c r="S1697" s="107">
        <f>+MEDIANA!AI355</f>
        <v>54326.5</v>
      </c>
      <c r="T1697" t="b">
        <f t="shared" si="286"/>
        <v>1</v>
      </c>
      <c r="V1697">
        <f t="shared" si="287"/>
        <v>5</v>
      </c>
      <c r="W1697">
        <f t="shared" si="288"/>
        <v>4</v>
      </c>
    </row>
    <row r="1698" spans="1:23" x14ac:dyDescent="0.2">
      <c r="A1698">
        <v>353</v>
      </c>
      <c r="B1698">
        <v>59450</v>
      </c>
      <c r="C1698">
        <v>180000</v>
      </c>
      <c r="D1698">
        <v>63671</v>
      </c>
      <c r="E1698">
        <v>73222</v>
      </c>
      <c r="F1698">
        <v>78548</v>
      </c>
      <c r="G1698">
        <f t="shared" si="278"/>
        <v>73222</v>
      </c>
      <c r="H1698">
        <f t="shared" si="279"/>
        <v>50334.838712367011</v>
      </c>
      <c r="I1698">
        <f t="shared" si="280"/>
        <v>123556.83871236701</v>
      </c>
      <c r="J1698">
        <f t="shared" si="281"/>
        <v>22887.161287632989</v>
      </c>
      <c r="K1698" s="18">
        <f t="shared" si="282"/>
        <v>59450</v>
      </c>
      <c r="L1698" s="18" t="str">
        <f t="shared" si="274"/>
        <v/>
      </c>
      <c r="M1698" s="18">
        <f t="shared" si="275"/>
        <v>63671</v>
      </c>
      <c r="N1698" s="18">
        <f t="shared" si="276"/>
        <v>73222</v>
      </c>
      <c r="O1698" s="18">
        <f t="shared" si="277"/>
        <v>78548</v>
      </c>
      <c r="P1698">
        <f t="shared" si="283"/>
        <v>68446.5</v>
      </c>
      <c r="Q1698">
        <f t="shared" si="284"/>
        <v>8723.2038982245504</v>
      </c>
      <c r="R1698" s="105">
        <f t="shared" si="285"/>
        <v>0.12744558009868365</v>
      </c>
      <c r="S1698" s="107">
        <f>+MEDIANA!AI356</f>
        <v>68446.5</v>
      </c>
      <c r="T1698" t="b">
        <f t="shared" si="286"/>
        <v>1</v>
      </c>
      <c r="V1698">
        <f t="shared" si="287"/>
        <v>5</v>
      </c>
      <c r="W1698">
        <f t="shared" si="288"/>
        <v>4</v>
      </c>
    </row>
    <row r="1699" spans="1:23" x14ac:dyDescent="0.2">
      <c r="A1699">
        <v>354</v>
      </c>
      <c r="B1699">
        <v>115787</v>
      </c>
      <c r="C1699">
        <v>200000</v>
      </c>
      <c r="D1699">
        <v>124009</v>
      </c>
      <c r="E1699">
        <v>142611</v>
      </c>
      <c r="F1699">
        <v>152984</v>
      </c>
      <c r="G1699">
        <f t="shared" si="278"/>
        <v>142611</v>
      </c>
      <c r="H1699">
        <f t="shared" si="279"/>
        <v>33041.180558509113</v>
      </c>
      <c r="I1699">
        <f t="shared" si="280"/>
        <v>175652.18055850911</v>
      </c>
      <c r="J1699">
        <f t="shared" si="281"/>
        <v>109569.81944149089</v>
      </c>
      <c r="K1699" s="18">
        <f t="shared" si="282"/>
        <v>115787</v>
      </c>
      <c r="L1699" s="18" t="str">
        <f t="shared" si="274"/>
        <v/>
      </c>
      <c r="M1699" s="18">
        <f t="shared" si="275"/>
        <v>124009</v>
      </c>
      <c r="N1699" s="18">
        <f t="shared" si="276"/>
        <v>142611</v>
      </c>
      <c r="O1699" s="18">
        <f t="shared" si="277"/>
        <v>152984</v>
      </c>
      <c r="P1699">
        <f t="shared" si="283"/>
        <v>133310</v>
      </c>
      <c r="Q1699">
        <f t="shared" si="284"/>
        <v>16990.019685587969</v>
      </c>
      <c r="R1699" s="105">
        <f t="shared" si="285"/>
        <v>0.1274474509458253</v>
      </c>
      <c r="S1699" s="107">
        <f>+MEDIANA!AI357</f>
        <v>133310</v>
      </c>
      <c r="T1699" t="b">
        <f t="shared" si="286"/>
        <v>1</v>
      </c>
      <c r="V1699">
        <f t="shared" si="287"/>
        <v>5</v>
      </c>
      <c r="W1699">
        <f t="shared" si="288"/>
        <v>4</v>
      </c>
    </row>
    <row r="1700" spans="1:23" x14ac:dyDescent="0.2">
      <c r="A1700">
        <v>355</v>
      </c>
      <c r="B1700">
        <v>27953</v>
      </c>
      <c r="C1700">
        <v>180000</v>
      </c>
      <c r="D1700">
        <v>29938</v>
      </c>
      <c r="E1700">
        <v>34429</v>
      </c>
      <c r="F1700">
        <v>36933</v>
      </c>
      <c r="G1700">
        <f t="shared" si="278"/>
        <v>34429</v>
      </c>
      <c r="H1700">
        <f t="shared" si="279"/>
        <v>66142.975782013324</v>
      </c>
      <c r="I1700">
        <f t="shared" si="280"/>
        <v>100571.97578201332</v>
      </c>
      <c r="J1700">
        <f t="shared" si="281"/>
        <v>-31713.975782013324</v>
      </c>
      <c r="K1700" s="18">
        <f t="shared" si="282"/>
        <v>27953</v>
      </c>
      <c r="L1700" s="18" t="str">
        <f t="shared" si="274"/>
        <v/>
      </c>
      <c r="M1700" s="18">
        <f t="shared" si="275"/>
        <v>29938</v>
      </c>
      <c r="N1700" s="18">
        <f t="shared" si="276"/>
        <v>34429</v>
      </c>
      <c r="O1700" s="18">
        <f t="shared" si="277"/>
        <v>36933</v>
      </c>
      <c r="P1700">
        <f t="shared" si="283"/>
        <v>32183.5</v>
      </c>
      <c r="Q1700">
        <f t="shared" si="284"/>
        <v>4101.7102428946228</v>
      </c>
      <c r="R1700" s="105">
        <f t="shared" si="285"/>
        <v>0.12744761268645804</v>
      </c>
      <c r="S1700" s="107">
        <f>+MEDIANA!AI358</f>
        <v>32183.5</v>
      </c>
      <c r="T1700" t="b">
        <f t="shared" si="286"/>
        <v>1</v>
      </c>
      <c r="V1700">
        <f t="shared" si="287"/>
        <v>5</v>
      </c>
      <c r="W1700">
        <f t="shared" si="288"/>
        <v>4</v>
      </c>
    </row>
    <row r="1701" spans="1:23" x14ac:dyDescent="0.2">
      <c r="A1701">
        <v>356</v>
      </c>
      <c r="B1701">
        <v>50655</v>
      </c>
      <c r="C1701">
        <v>300000</v>
      </c>
      <c r="D1701">
        <v>54252</v>
      </c>
      <c r="E1701">
        <v>62389</v>
      </c>
      <c r="F1701">
        <v>66927</v>
      </c>
      <c r="G1701">
        <f t="shared" si="278"/>
        <v>62389</v>
      </c>
      <c r="H1701">
        <f t="shared" si="279"/>
        <v>108168.82225623056</v>
      </c>
      <c r="I1701">
        <f t="shared" si="280"/>
        <v>170557.82225623057</v>
      </c>
      <c r="J1701">
        <f t="shared" si="281"/>
        <v>-45779.82225623056</v>
      </c>
      <c r="K1701" s="18">
        <f t="shared" si="282"/>
        <v>50655</v>
      </c>
      <c r="L1701" s="18" t="str">
        <f t="shared" si="274"/>
        <v/>
      </c>
      <c r="M1701" s="18">
        <f t="shared" si="275"/>
        <v>54252</v>
      </c>
      <c r="N1701" s="18">
        <f t="shared" si="276"/>
        <v>62389</v>
      </c>
      <c r="O1701" s="18">
        <f t="shared" si="277"/>
        <v>66927</v>
      </c>
      <c r="P1701">
        <f t="shared" si="283"/>
        <v>58320.5</v>
      </c>
      <c r="Q1701">
        <f t="shared" si="284"/>
        <v>7432.2662929956969</v>
      </c>
      <c r="R1701" s="105">
        <f t="shared" si="285"/>
        <v>0.12743831573796002</v>
      </c>
      <c r="S1701" s="107">
        <f>+MEDIANA!AI359</f>
        <v>58320.5</v>
      </c>
      <c r="T1701" t="b">
        <f t="shared" si="286"/>
        <v>1</v>
      </c>
      <c r="V1701">
        <f t="shared" si="287"/>
        <v>5</v>
      </c>
      <c r="W1701">
        <f t="shared" si="288"/>
        <v>4</v>
      </c>
    </row>
    <row r="1702" spans="1:23" x14ac:dyDescent="0.2">
      <c r="A1702">
        <v>357</v>
      </c>
      <c r="B1702">
        <v>63873</v>
      </c>
      <c r="C1702">
        <v>280000</v>
      </c>
      <c r="D1702">
        <v>68410</v>
      </c>
      <c r="E1702">
        <v>78671</v>
      </c>
      <c r="F1702">
        <v>84393</v>
      </c>
      <c r="G1702">
        <f t="shared" si="278"/>
        <v>78671</v>
      </c>
      <c r="H1702">
        <f t="shared" si="279"/>
        <v>92555.603338209621</v>
      </c>
      <c r="I1702">
        <f t="shared" si="280"/>
        <v>171226.60333820962</v>
      </c>
      <c r="J1702">
        <f t="shared" si="281"/>
        <v>-13884.603338209621</v>
      </c>
      <c r="K1702" s="18">
        <f t="shared" si="282"/>
        <v>63873</v>
      </c>
      <c r="L1702" s="18" t="str">
        <f t="shared" si="274"/>
        <v/>
      </c>
      <c r="M1702" s="18">
        <f t="shared" si="275"/>
        <v>68410</v>
      </c>
      <c r="N1702" s="18">
        <f t="shared" si="276"/>
        <v>78671</v>
      </c>
      <c r="O1702" s="18">
        <f t="shared" si="277"/>
        <v>84393</v>
      </c>
      <c r="P1702">
        <f t="shared" si="283"/>
        <v>73540.5</v>
      </c>
      <c r="Q1702">
        <f t="shared" si="284"/>
        <v>9372.4830710258775</v>
      </c>
      <c r="R1702" s="105">
        <f t="shared" si="285"/>
        <v>0.12744655082608736</v>
      </c>
      <c r="S1702" s="107">
        <f>+MEDIANA!AI360</f>
        <v>73540.5</v>
      </c>
      <c r="T1702" t="b">
        <f t="shared" si="286"/>
        <v>1</v>
      </c>
      <c r="V1702">
        <f t="shared" si="287"/>
        <v>5</v>
      </c>
      <c r="W1702">
        <f t="shared" si="288"/>
        <v>4</v>
      </c>
    </row>
    <row r="1703" spans="1:23" x14ac:dyDescent="0.2">
      <c r="A1703">
        <v>358</v>
      </c>
      <c r="B1703">
        <v>51557</v>
      </c>
      <c r="C1703">
        <v>250000</v>
      </c>
      <c r="D1703">
        <v>55219</v>
      </c>
      <c r="E1703">
        <v>63502</v>
      </c>
      <c r="F1703">
        <v>68121</v>
      </c>
      <c r="G1703">
        <f t="shared" si="278"/>
        <v>63502</v>
      </c>
      <c r="H1703">
        <f t="shared" si="279"/>
        <v>85401.28836089067</v>
      </c>
      <c r="I1703">
        <f t="shared" si="280"/>
        <v>148903.28836089067</v>
      </c>
      <c r="J1703">
        <f t="shared" si="281"/>
        <v>-21899.28836089067</v>
      </c>
      <c r="K1703" s="18">
        <f t="shared" si="282"/>
        <v>51557</v>
      </c>
      <c r="L1703" s="18" t="str">
        <f t="shared" si="274"/>
        <v/>
      </c>
      <c r="M1703" s="18">
        <f t="shared" si="275"/>
        <v>55219</v>
      </c>
      <c r="N1703" s="18">
        <f t="shared" si="276"/>
        <v>63502</v>
      </c>
      <c r="O1703" s="18">
        <f t="shared" si="277"/>
        <v>68121</v>
      </c>
      <c r="P1703">
        <f t="shared" si="283"/>
        <v>59360.5</v>
      </c>
      <c r="Q1703">
        <f t="shared" si="284"/>
        <v>7565.625216508327</v>
      </c>
      <c r="R1703" s="105">
        <f t="shared" si="285"/>
        <v>0.1274521814423451</v>
      </c>
      <c r="S1703" s="107">
        <f>+MEDIANA!AI361</f>
        <v>59360.5</v>
      </c>
      <c r="T1703" t="b">
        <f t="shared" si="286"/>
        <v>1</v>
      </c>
      <c r="V1703">
        <f t="shared" si="287"/>
        <v>5</v>
      </c>
      <c r="W1703">
        <f t="shared" si="288"/>
        <v>4</v>
      </c>
    </row>
    <row r="1704" spans="1:23" x14ac:dyDescent="0.2">
      <c r="A1704">
        <v>359</v>
      </c>
      <c r="B1704">
        <v>91520</v>
      </c>
      <c r="C1704">
        <v>300000</v>
      </c>
      <c r="D1704">
        <v>98019</v>
      </c>
      <c r="E1704">
        <v>112722</v>
      </c>
      <c r="F1704">
        <v>120921</v>
      </c>
      <c r="G1704">
        <f t="shared" si="278"/>
        <v>112722</v>
      </c>
      <c r="H1704">
        <f t="shared" si="279"/>
        <v>87626.09665676087</v>
      </c>
      <c r="I1704">
        <f t="shared" si="280"/>
        <v>200348.09665676087</v>
      </c>
      <c r="J1704">
        <f t="shared" si="281"/>
        <v>25095.90334323913</v>
      </c>
      <c r="K1704" s="18">
        <f t="shared" si="282"/>
        <v>91520</v>
      </c>
      <c r="L1704" s="18" t="str">
        <f t="shared" si="274"/>
        <v/>
      </c>
      <c r="M1704" s="18">
        <f t="shared" si="275"/>
        <v>98019</v>
      </c>
      <c r="N1704" s="18">
        <f t="shared" si="276"/>
        <v>112722</v>
      </c>
      <c r="O1704" s="18">
        <f t="shared" si="277"/>
        <v>120921</v>
      </c>
      <c r="P1704">
        <f t="shared" si="283"/>
        <v>105370.5</v>
      </c>
      <c r="Q1704">
        <f t="shared" si="284"/>
        <v>13429.085411896076</v>
      </c>
      <c r="R1704" s="105">
        <f t="shared" si="285"/>
        <v>0.12744634799964008</v>
      </c>
      <c r="S1704" s="107">
        <f>+MEDIANA!AI362</f>
        <v>105370.5</v>
      </c>
      <c r="T1704" t="b">
        <f t="shared" si="286"/>
        <v>1</v>
      </c>
      <c r="V1704">
        <f t="shared" si="287"/>
        <v>5</v>
      </c>
      <c r="W1704">
        <f t="shared" si="288"/>
        <v>4</v>
      </c>
    </row>
    <row r="1705" spans="1:23" x14ac:dyDescent="0.2">
      <c r="A1705">
        <v>360</v>
      </c>
      <c r="B1705">
        <v>105398</v>
      </c>
      <c r="C1705">
        <v>350000</v>
      </c>
      <c r="D1705">
        <v>112883</v>
      </c>
      <c r="E1705">
        <v>129816</v>
      </c>
      <c r="F1705">
        <v>139258</v>
      </c>
      <c r="G1705">
        <f t="shared" si="278"/>
        <v>129816</v>
      </c>
      <c r="H1705">
        <f t="shared" si="279"/>
        <v>102912.11700766825</v>
      </c>
      <c r="I1705">
        <f t="shared" si="280"/>
        <v>232728.11700766825</v>
      </c>
      <c r="J1705">
        <f t="shared" si="281"/>
        <v>26903.882992331753</v>
      </c>
      <c r="K1705" s="18">
        <f t="shared" si="282"/>
        <v>105398</v>
      </c>
      <c r="L1705" s="18" t="str">
        <f t="shared" si="274"/>
        <v/>
      </c>
      <c r="M1705" s="18">
        <f t="shared" si="275"/>
        <v>112883</v>
      </c>
      <c r="N1705" s="18">
        <f t="shared" si="276"/>
        <v>129816</v>
      </c>
      <c r="O1705" s="18">
        <f t="shared" si="277"/>
        <v>139258</v>
      </c>
      <c r="P1705">
        <f t="shared" si="283"/>
        <v>121349.5</v>
      </c>
      <c r="Q1705">
        <f t="shared" si="284"/>
        <v>15465.774113075189</v>
      </c>
      <c r="R1705" s="105">
        <f t="shared" si="285"/>
        <v>0.1274481898407096</v>
      </c>
      <c r="S1705" s="107">
        <f>+MEDIANA!AI363</f>
        <v>121349.5</v>
      </c>
      <c r="T1705" t="b">
        <f t="shared" si="286"/>
        <v>1</v>
      </c>
      <c r="V1705">
        <f t="shared" si="287"/>
        <v>5</v>
      </c>
      <c r="W1705">
        <f t="shared" si="288"/>
        <v>4</v>
      </c>
    </row>
    <row r="1706" spans="1:23" x14ac:dyDescent="0.2">
      <c r="A1706">
        <v>361</v>
      </c>
      <c r="B1706">
        <v>76846</v>
      </c>
      <c r="C1706">
        <v>300000</v>
      </c>
      <c r="D1706">
        <v>82303</v>
      </c>
      <c r="E1706">
        <v>94648</v>
      </c>
      <c r="F1706">
        <v>101532</v>
      </c>
      <c r="G1706">
        <f t="shared" si="278"/>
        <v>94648</v>
      </c>
      <c r="H1706">
        <f t="shared" si="279"/>
        <v>94940.590377351255</v>
      </c>
      <c r="I1706">
        <f t="shared" si="280"/>
        <v>189588.59037735127</v>
      </c>
      <c r="J1706">
        <f t="shared" si="281"/>
        <v>-292.59037735125457</v>
      </c>
      <c r="K1706" s="18">
        <f t="shared" si="282"/>
        <v>76846</v>
      </c>
      <c r="L1706" s="18" t="str">
        <f t="shared" si="274"/>
        <v/>
      </c>
      <c r="M1706" s="18">
        <f t="shared" si="275"/>
        <v>82303</v>
      </c>
      <c r="N1706" s="18">
        <f t="shared" si="276"/>
        <v>94648</v>
      </c>
      <c r="O1706" s="18">
        <f t="shared" si="277"/>
        <v>101532</v>
      </c>
      <c r="P1706">
        <f t="shared" si="283"/>
        <v>88475.5</v>
      </c>
      <c r="Q1706">
        <f t="shared" si="284"/>
        <v>11275.458494003691</v>
      </c>
      <c r="R1706" s="105">
        <f t="shared" si="285"/>
        <v>0.12744159110718437</v>
      </c>
      <c r="S1706" s="107">
        <f>+MEDIANA!AI364</f>
        <v>88475.5</v>
      </c>
      <c r="T1706" t="b">
        <f t="shared" si="286"/>
        <v>1</v>
      </c>
      <c r="V1706">
        <f t="shared" si="287"/>
        <v>5</v>
      </c>
      <c r="W1706">
        <f t="shared" si="288"/>
        <v>4</v>
      </c>
    </row>
    <row r="1707" spans="1:23" x14ac:dyDescent="0.2">
      <c r="A1707">
        <v>362</v>
      </c>
      <c r="B1707">
        <v>19326</v>
      </c>
      <c r="C1707">
        <v>100000</v>
      </c>
      <c r="D1707">
        <v>20699</v>
      </c>
      <c r="E1707">
        <v>23803</v>
      </c>
      <c r="F1707">
        <v>25535</v>
      </c>
      <c r="G1707">
        <f t="shared" si="278"/>
        <v>23803</v>
      </c>
      <c r="H1707">
        <f t="shared" si="279"/>
        <v>34816.995696067745</v>
      </c>
      <c r="I1707">
        <f t="shared" si="280"/>
        <v>58619.995696067745</v>
      </c>
      <c r="J1707">
        <f t="shared" si="281"/>
        <v>-11013.995696067745</v>
      </c>
      <c r="K1707" s="18">
        <f t="shared" si="282"/>
        <v>19326</v>
      </c>
      <c r="L1707" s="18" t="str">
        <f t="shared" si="274"/>
        <v/>
      </c>
      <c r="M1707" s="18">
        <f t="shared" si="275"/>
        <v>20699</v>
      </c>
      <c r="N1707" s="18">
        <f t="shared" si="276"/>
        <v>23803</v>
      </c>
      <c r="O1707" s="18">
        <f t="shared" si="277"/>
        <v>25535</v>
      </c>
      <c r="P1707">
        <f t="shared" si="283"/>
        <v>22251</v>
      </c>
      <c r="Q1707">
        <f t="shared" si="284"/>
        <v>2835.8108041028877</v>
      </c>
      <c r="R1707" s="105">
        <f t="shared" si="285"/>
        <v>0.127446443040892</v>
      </c>
      <c r="S1707" s="107">
        <f>+MEDIANA!AI365</f>
        <v>22251</v>
      </c>
      <c r="T1707" t="b">
        <f t="shared" si="286"/>
        <v>1</v>
      </c>
      <c r="V1707">
        <f t="shared" si="287"/>
        <v>5</v>
      </c>
      <c r="W1707">
        <f t="shared" si="288"/>
        <v>4</v>
      </c>
    </row>
    <row r="1708" spans="1:23" x14ac:dyDescent="0.2">
      <c r="A1708">
        <v>363</v>
      </c>
      <c r="B1708">
        <v>127296</v>
      </c>
      <c r="C1708">
        <v>400000</v>
      </c>
      <c r="D1708">
        <v>136336</v>
      </c>
      <c r="E1708">
        <v>156786</v>
      </c>
      <c r="F1708">
        <v>168190</v>
      </c>
      <c r="G1708">
        <f t="shared" si="278"/>
        <v>156786</v>
      </c>
      <c r="H1708">
        <f t="shared" si="279"/>
        <v>114228.22207668297</v>
      </c>
      <c r="I1708">
        <f t="shared" si="280"/>
        <v>271014.22207668296</v>
      </c>
      <c r="J1708">
        <f t="shared" si="281"/>
        <v>42557.777923317029</v>
      </c>
      <c r="K1708" s="18">
        <f t="shared" si="282"/>
        <v>127296</v>
      </c>
      <c r="L1708" s="18" t="str">
        <f t="shared" si="274"/>
        <v/>
      </c>
      <c r="M1708" s="18">
        <f t="shared" si="275"/>
        <v>136336</v>
      </c>
      <c r="N1708" s="18">
        <f t="shared" si="276"/>
        <v>156786</v>
      </c>
      <c r="O1708" s="18">
        <f t="shared" si="277"/>
        <v>168190</v>
      </c>
      <c r="P1708">
        <f t="shared" si="283"/>
        <v>146561</v>
      </c>
      <c r="Q1708">
        <f t="shared" si="284"/>
        <v>18678.490231636319</v>
      </c>
      <c r="R1708" s="105">
        <f t="shared" si="285"/>
        <v>0.12744516093392047</v>
      </c>
      <c r="S1708" s="107">
        <f>+MEDIANA!AI366</f>
        <v>146561</v>
      </c>
      <c r="T1708" t="b">
        <f t="shared" si="286"/>
        <v>1</v>
      </c>
      <c r="V1708">
        <f t="shared" si="287"/>
        <v>5</v>
      </c>
      <c r="W1708">
        <f t="shared" si="288"/>
        <v>4</v>
      </c>
    </row>
    <row r="1709" spans="1:23" x14ac:dyDescent="0.2">
      <c r="A1709">
        <v>364</v>
      </c>
      <c r="B1709">
        <v>6947</v>
      </c>
      <c r="C1709">
        <v>50000</v>
      </c>
      <c r="D1709">
        <v>7441</v>
      </c>
      <c r="E1709">
        <v>8557</v>
      </c>
      <c r="F1709">
        <v>9179</v>
      </c>
      <c r="G1709">
        <f t="shared" si="278"/>
        <v>8557</v>
      </c>
      <c r="H1709">
        <f t="shared" si="279"/>
        <v>18789.859664191215</v>
      </c>
      <c r="I1709">
        <f t="shared" si="280"/>
        <v>27346.859664191215</v>
      </c>
      <c r="J1709">
        <f t="shared" si="281"/>
        <v>-10232.859664191215</v>
      </c>
      <c r="K1709" s="18">
        <f t="shared" si="282"/>
        <v>6947</v>
      </c>
      <c r="L1709" s="18" t="str">
        <f t="shared" si="274"/>
        <v/>
      </c>
      <c r="M1709" s="18">
        <f t="shared" si="275"/>
        <v>7441</v>
      </c>
      <c r="N1709" s="18">
        <f t="shared" si="276"/>
        <v>8557</v>
      </c>
      <c r="O1709" s="18">
        <f t="shared" si="277"/>
        <v>9179</v>
      </c>
      <c r="P1709">
        <f t="shared" si="283"/>
        <v>7999</v>
      </c>
      <c r="Q1709">
        <f t="shared" si="284"/>
        <v>1019.4338297963892</v>
      </c>
      <c r="R1709" s="105">
        <f t="shared" si="285"/>
        <v>0.12744515936946985</v>
      </c>
      <c r="S1709" s="107">
        <f>+MEDIANA!AI367</f>
        <v>7999</v>
      </c>
      <c r="T1709" t="b">
        <f t="shared" si="286"/>
        <v>1</v>
      </c>
      <c r="V1709">
        <f t="shared" si="287"/>
        <v>5</v>
      </c>
      <c r="W1709">
        <f t="shared" si="288"/>
        <v>4</v>
      </c>
    </row>
    <row r="1710" spans="1:23" x14ac:dyDescent="0.2">
      <c r="A1710">
        <v>365</v>
      </c>
      <c r="B1710">
        <v>39994</v>
      </c>
      <c r="C1710">
        <v>200000</v>
      </c>
      <c r="D1710">
        <v>42834</v>
      </c>
      <c r="E1710">
        <v>49259</v>
      </c>
      <c r="F1710">
        <v>52842</v>
      </c>
      <c r="G1710">
        <f t="shared" si="278"/>
        <v>49259</v>
      </c>
      <c r="H1710">
        <f t="shared" si="279"/>
        <v>68954.569516457719</v>
      </c>
      <c r="I1710">
        <f t="shared" si="280"/>
        <v>118213.56951645772</v>
      </c>
      <c r="J1710">
        <f t="shared" si="281"/>
        <v>-19695.569516457719</v>
      </c>
      <c r="K1710" s="18">
        <f t="shared" si="282"/>
        <v>39994</v>
      </c>
      <c r="L1710" s="18" t="str">
        <f t="shared" si="274"/>
        <v/>
      </c>
      <c r="M1710" s="18">
        <f t="shared" si="275"/>
        <v>42834</v>
      </c>
      <c r="N1710" s="18">
        <f t="shared" si="276"/>
        <v>49259</v>
      </c>
      <c r="O1710" s="18">
        <f t="shared" si="277"/>
        <v>52842</v>
      </c>
      <c r="P1710">
        <f t="shared" si="283"/>
        <v>46046.5</v>
      </c>
      <c r="Q1710">
        <f t="shared" si="284"/>
        <v>5868.3863980370843</v>
      </c>
      <c r="R1710" s="105">
        <f t="shared" si="285"/>
        <v>0.12744478729191328</v>
      </c>
      <c r="S1710" s="107">
        <f>+MEDIANA!AI368</f>
        <v>46046.5</v>
      </c>
      <c r="T1710" t="b">
        <f t="shared" si="286"/>
        <v>1</v>
      </c>
      <c r="V1710">
        <f t="shared" si="287"/>
        <v>5</v>
      </c>
      <c r="W1710">
        <f t="shared" si="288"/>
        <v>4</v>
      </c>
    </row>
    <row r="1711" spans="1:23" x14ac:dyDescent="0.2">
      <c r="A1711">
        <v>366</v>
      </c>
      <c r="B1711">
        <v>65351</v>
      </c>
      <c r="C1711">
        <v>250000</v>
      </c>
      <c r="D1711">
        <v>69992</v>
      </c>
      <c r="E1711">
        <v>80491</v>
      </c>
      <c r="F1711">
        <v>86346</v>
      </c>
      <c r="G1711">
        <f t="shared" si="278"/>
        <v>80491</v>
      </c>
      <c r="H1711">
        <f t="shared" si="279"/>
        <v>78459.409222221395</v>
      </c>
      <c r="I1711">
        <f t="shared" si="280"/>
        <v>158950.40922222141</v>
      </c>
      <c r="J1711">
        <f t="shared" si="281"/>
        <v>2031.5907777786051</v>
      </c>
      <c r="K1711" s="18">
        <f t="shared" si="282"/>
        <v>65351</v>
      </c>
      <c r="L1711" s="18" t="str">
        <f t="shared" si="274"/>
        <v/>
      </c>
      <c r="M1711" s="18">
        <f t="shared" si="275"/>
        <v>69992</v>
      </c>
      <c r="N1711" s="18">
        <f t="shared" si="276"/>
        <v>80491</v>
      </c>
      <c r="O1711" s="18">
        <f t="shared" si="277"/>
        <v>86346</v>
      </c>
      <c r="P1711">
        <f t="shared" si="283"/>
        <v>75241.5</v>
      </c>
      <c r="Q1711">
        <f t="shared" si="284"/>
        <v>9589.5422553251556</v>
      </c>
      <c r="R1711" s="105">
        <f t="shared" si="285"/>
        <v>0.12745017384455593</v>
      </c>
      <c r="S1711" s="107">
        <f>+MEDIANA!AI369</f>
        <v>75241.5</v>
      </c>
      <c r="T1711" t="b">
        <f t="shared" si="286"/>
        <v>1</v>
      </c>
      <c r="V1711">
        <f t="shared" si="287"/>
        <v>5</v>
      </c>
      <c r="W1711">
        <f t="shared" si="288"/>
        <v>4</v>
      </c>
    </row>
    <row r="1712" spans="1:23" x14ac:dyDescent="0.2">
      <c r="A1712">
        <v>367</v>
      </c>
      <c r="B1712">
        <v>50851</v>
      </c>
      <c r="C1712">
        <v>150000</v>
      </c>
      <c r="D1712">
        <v>54462</v>
      </c>
      <c r="E1712">
        <v>62631</v>
      </c>
      <c r="F1712">
        <v>67187</v>
      </c>
      <c r="G1712">
        <f t="shared" si="278"/>
        <v>62631</v>
      </c>
      <c r="H1712">
        <f t="shared" si="279"/>
        <v>41302.213447949733</v>
      </c>
      <c r="I1712">
        <f t="shared" si="280"/>
        <v>103933.21344794973</v>
      </c>
      <c r="J1712">
        <f t="shared" si="281"/>
        <v>21328.786552050267</v>
      </c>
      <c r="K1712" s="18">
        <f t="shared" si="282"/>
        <v>50851</v>
      </c>
      <c r="L1712" s="18" t="str">
        <f t="shared" si="274"/>
        <v/>
      </c>
      <c r="M1712" s="18">
        <f t="shared" si="275"/>
        <v>54462</v>
      </c>
      <c r="N1712" s="18">
        <f t="shared" si="276"/>
        <v>62631</v>
      </c>
      <c r="O1712" s="18">
        <f t="shared" si="277"/>
        <v>67187</v>
      </c>
      <c r="P1712">
        <f t="shared" si="283"/>
        <v>58546.5</v>
      </c>
      <c r="Q1712">
        <f t="shared" si="284"/>
        <v>7461.5008488015774</v>
      </c>
      <c r="R1712" s="105">
        <f t="shared" si="285"/>
        <v>0.12744572004819379</v>
      </c>
      <c r="S1712" s="107">
        <f>+MEDIANA!AI370</f>
        <v>58546.5</v>
      </c>
      <c r="T1712" t="b">
        <f t="shared" si="286"/>
        <v>1</v>
      </c>
      <c r="V1712">
        <f t="shared" si="287"/>
        <v>5</v>
      </c>
      <c r="W1712">
        <f t="shared" si="288"/>
        <v>4</v>
      </c>
    </row>
    <row r="1713" spans="1:23" x14ac:dyDescent="0.2">
      <c r="A1713">
        <v>368</v>
      </c>
      <c r="B1713">
        <v>52571</v>
      </c>
      <c r="C1713">
        <v>200000</v>
      </c>
      <c r="D1713">
        <v>56304</v>
      </c>
      <c r="E1713">
        <v>64750</v>
      </c>
      <c r="F1713">
        <v>69460</v>
      </c>
      <c r="G1713">
        <f t="shared" si="278"/>
        <v>64750</v>
      </c>
      <c r="H1713">
        <f t="shared" si="279"/>
        <v>62622.362443459446</v>
      </c>
      <c r="I1713">
        <f t="shared" si="280"/>
        <v>127372.36244345945</v>
      </c>
      <c r="J1713">
        <f t="shared" si="281"/>
        <v>2127.6375565405542</v>
      </c>
      <c r="K1713" s="18">
        <f t="shared" si="282"/>
        <v>52571</v>
      </c>
      <c r="L1713" s="18" t="str">
        <f t="shared" si="274"/>
        <v/>
      </c>
      <c r="M1713" s="18">
        <f t="shared" si="275"/>
        <v>56304</v>
      </c>
      <c r="N1713" s="18">
        <f t="shared" si="276"/>
        <v>64750</v>
      </c>
      <c r="O1713" s="18">
        <f t="shared" si="277"/>
        <v>69460</v>
      </c>
      <c r="P1713">
        <f t="shared" si="283"/>
        <v>60527</v>
      </c>
      <c r="Q1713">
        <f t="shared" si="284"/>
        <v>7714.1698786497218</v>
      </c>
      <c r="R1713" s="105">
        <f t="shared" si="285"/>
        <v>0.12745006160308162</v>
      </c>
      <c r="S1713" s="107">
        <f>+MEDIANA!AI371</f>
        <v>60527</v>
      </c>
      <c r="T1713" t="b">
        <f t="shared" si="286"/>
        <v>1</v>
      </c>
      <c r="V1713">
        <f t="shared" si="287"/>
        <v>5</v>
      </c>
      <c r="W1713">
        <f t="shared" si="288"/>
        <v>4</v>
      </c>
    </row>
    <row r="1714" spans="1:23" x14ac:dyDescent="0.2">
      <c r="A1714">
        <v>369</v>
      </c>
      <c r="B1714">
        <v>92242</v>
      </c>
      <c r="C1714">
        <v>250000</v>
      </c>
      <c r="D1714">
        <v>98793</v>
      </c>
      <c r="E1714">
        <v>113612</v>
      </c>
      <c r="F1714">
        <v>121876</v>
      </c>
      <c r="G1714">
        <f t="shared" si="278"/>
        <v>113612</v>
      </c>
      <c r="H1714">
        <f t="shared" si="279"/>
        <v>65179.397487242844</v>
      </c>
      <c r="I1714">
        <f t="shared" si="280"/>
        <v>178791.39748724285</v>
      </c>
      <c r="J1714">
        <f t="shared" si="281"/>
        <v>48432.602512757156</v>
      </c>
      <c r="K1714" s="18">
        <f t="shared" si="282"/>
        <v>92242</v>
      </c>
      <c r="L1714" s="18" t="str">
        <f t="shared" si="274"/>
        <v/>
      </c>
      <c r="M1714" s="18">
        <f t="shared" si="275"/>
        <v>98793</v>
      </c>
      <c r="N1714" s="18">
        <f t="shared" si="276"/>
        <v>113612</v>
      </c>
      <c r="O1714" s="18">
        <f t="shared" si="277"/>
        <v>121876</v>
      </c>
      <c r="P1714">
        <f t="shared" si="283"/>
        <v>106202.5</v>
      </c>
      <c r="Q1714">
        <f t="shared" si="284"/>
        <v>13535.409743213046</v>
      </c>
      <c r="R1714" s="105">
        <f t="shared" si="285"/>
        <v>0.12744906893164518</v>
      </c>
      <c r="S1714" s="107">
        <f>+MEDIANA!AI372</f>
        <v>106202.5</v>
      </c>
      <c r="T1714" t="b">
        <f t="shared" si="286"/>
        <v>1</v>
      </c>
      <c r="V1714">
        <f t="shared" si="287"/>
        <v>5</v>
      </c>
      <c r="W1714">
        <f t="shared" si="288"/>
        <v>4</v>
      </c>
    </row>
    <row r="1715" spans="1:23" x14ac:dyDescent="0.2">
      <c r="A1715">
        <v>370</v>
      </c>
      <c r="B1715">
        <v>280580</v>
      </c>
      <c r="C1715">
        <v>400000</v>
      </c>
      <c r="D1715">
        <v>300506</v>
      </c>
      <c r="E1715">
        <v>345582</v>
      </c>
      <c r="F1715">
        <v>370718</v>
      </c>
      <c r="G1715">
        <f t="shared" si="278"/>
        <v>345582</v>
      </c>
      <c r="H1715">
        <f t="shared" si="279"/>
        <v>49152.568815881968</v>
      </c>
      <c r="I1715">
        <f t="shared" si="280"/>
        <v>394734.56881588197</v>
      </c>
      <c r="J1715">
        <f t="shared" si="281"/>
        <v>296429.43118411803</v>
      </c>
      <c r="K1715" s="18" t="str">
        <f t="shared" si="282"/>
        <v/>
      </c>
      <c r="L1715" s="18" t="str">
        <f t="shared" si="274"/>
        <v/>
      </c>
      <c r="M1715" s="18">
        <f t="shared" si="275"/>
        <v>300506</v>
      </c>
      <c r="N1715" s="18">
        <f t="shared" si="276"/>
        <v>345582</v>
      </c>
      <c r="O1715" s="18">
        <f t="shared" si="277"/>
        <v>370718</v>
      </c>
      <c r="P1715">
        <f t="shared" si="283"/>
        <v>345582</v>
      </c>
      <c r="Q1715">
        <f t="shared" si="284"/>
        <v>35574.778556349913</v>
      </c>
      <c r="R1715" s="105">
        <f t="shared" si="285"/>
        <v>0.10294164208885276</v>
      </c>
      <c r="S1715" s="107">
        <f>+MEDIANA!AI373</f>
        <v>345582</v>
      </c>
      <c r="T1715" t="b">
        <f t="shared" si="286"/>
        <v>1</v>
      </c>
      <c r="V1715">
        <f t="shared" si="287"/>
        <v>5</v>
      </c>
      <c r="W1715">
        <f t="shared" si="288"/>
        <v>3</v>
      </c>
    </row>
    <row r="1716" spans="1:23" x14ac:dyDescent="0.2">
      <c r="A1716">
        <v>371</v>
      </c>
      <c r="B1716">
        <v>35702</v>
      </c>
      <c r="C1716">
        <v>150000</v>
      </c>
      <c r="D1716">
        <v>38238</v>
      </c>
      <c r="E1716">
        <v>43973</v>
      </c>
      <c r="F1716">
        <v>47172</v>
      </c>
      <c r="G1716">
        <f t="shared" si="278"/>
        <v>43973</v>
      </c>
      <c r="H1716">
        <f t="shared" si="279"/>
        <v>48836.175925229851</v>
      </c>
      <c r="I1716">
        <f t="shared" si="280"/>
        <v>92809.175925229851</v>
      </c>
      <c r="J1716">
        <f t="shared" si="281"/>
        <v>-4863.1759252298507</v>
      </c>
      <c r="K1716" s="18">
        <f t="shared" si="282"/>
        <v>35702</v>
      </c>
      <c r="L1716" s="18" t="str">
        <f t="shared" si="274"/>
        <v/>
      </c>
      <c r="M1716" s="18">
        <f t="shared" si="275"/>
        <v>38238</v>
      </c>
      <c r="N1716" s="18">
        <f t="shared" si="276"/>
        <v>43973</v>
      </c>
      <c r="O1716" s="18">
        <f t="shared" si="277"/>
        <v>47172</v>
      </c>
      <c r="P1716">
        <f t="shared" si="283"/>
        <v>41105.5</v>
      </c>
      <c r="Q1716">
        <f t="shared" si="284"/>
        <v>5238.8120393208737</v>
      </c>
      <c r="R1716" s="105">
        <f t="shared" si="285"/>
        <v>0.12744795804261896</v>
      </c>
      <c r="S1716" s="107">
        <f>+MEDIANA!AI374</f>
        <v>41105.5</v>
      </c>
      <c r="T1716" t="b">
        <f t="shared" si="286"/>
        <v>1</v>
      </c>
      <c r="V1716">
        <f t="shared" si="287"/>
        <v>5</v>
      </c>
      <c r="W1716">
        <f t="shared" si="288"/>
        <v>4</v>
      </c>
    </row>
    <row r="1717" spans="1:23" x14ac:dyDescent="0.2">
      <c r="A1717">
        <v>372</v>
      </c>
      <c r="B1717">
        <v>80484</v>
      </c>
      <c r="C1717">
        <v>350000</v>
      </c>
      <c r="D1717">
        <v>86200</v>
      </c>
      <c r="E1717">
        <v>99130</v>
      </c>
      <c r="F1717">
        <v>106340</v>
      </c>
      <c r="G1717">
        <f t="shared" si="278"/>
        <v>99130</v>
      </c>
      <c r="H1717">
        <f t="shared" si="279"/>
        <v>115370.9092587902</v>
      </c>
      <c r="I1717">
        <f t="shared" si="280"/>
        <v>214500.9092587902</v>
      </c>
      <c r="J1717">
        <f t="shared" si="281"/>
        <v>-16240.909258790198</v>
      </c>
      <c r="K1717" s="18">
        <f t="shared" si="282"/>
        <v>80484</v>
      </c>
      <c r="L1717" s="18" t="str">
        <f t="shared" si="274"/>
        <v/>
      </c>
      <c r="M1717" s="18">
        <f t="shared" si="275"/>
        <v>86200</v>
      </c>
      <c r="N1717" s="18">
        <f t="shared" si="276"/>
        <v>99130</v>
      </c>
      <c r="O1717" s="18">
        <f t="shared" si="277"/>
        <v>106340</v>
      </c>
      <c r="P1717">
        <f t="shared" si="283"/>
        <v>92665</v>
      </c>
      <c r="Q1717">
        <f t="shared" si="284"/>
        <v>11809.838088080067</v>
      </c>
      <c r="R1717" s="105">
        <f t="shared" si="285"/>
        <v>0.12744658811935539</v>
      </c>
      <c r="S1717" s="107">
        <f>+MEDIANA!AI375</f>
        <v>92665</v>
      </c>
      <c r="T1717" t="b">
        <f t="shared" si="286"/>
        <v>1</v>
      </c>
      <c r="V1717">
        <f t="shared" si="287"/>
        <v>5</v>
      </c>
      <c r="W1717">
        <f t="shared" si="288"/>
        <v>4</v>
      </c>
    </row>
    <row r="1718" spans="1:23" x14ac:dyDescent="0.2">
      <c r="A1718">
        <v>373</v>
      </c>
      <c r="B1718">
        <v>49161</v>
      </c>
      <c r="C1718">
        <v>250000</v>
      </c>
      <c r="D1718">
        <v>52652</v>
      </c>
      <c r="E1718">
        <v>60550</v>
      </c>
      <c r="F1718">
        <v>64954</v>
      </c>
      <c r="G1718">
        <f t="shared" si="278"/>
        <v>60550</v>
      </c>
      <c r="H1718">
        <f t="shared" si="279"/>
        <v>86614.170236745893</v>
      </c>
      <c r="I1718">
        <f t="shared" si="280"/>
        <v>147164.17023674591</v>
      </c>
      <c r="J1718">
        <f t="shared" si="281"/>
        <v>-26064.170236745893</v>
      </c>
      <c r="K1718" s="18">
        <f t="shared" si="282"/>
        <v>49161</v>
      </c>
      <c r="L1718" s="18" t="str">
        <f t="shared" si="274"/>
        <v/>
      </c>
      <c r="M1718" s="18">
        <f t="shared" si="275"/>
        <v>52652</v>
      </c>
      <c r="N1718" s="18">
        <f t="shared" si="276"/>
        <v>60550</v>
      </c>
      <c r="O1718" s="18">
        <f t="shared" si="277"/>
        <v>64954</v>
      </c>
      <c r="P1718">
        <f t="shared" si="283"/>
        <v>56601</v>
      </c>
      <c r="Q1718">
        <f t="shared" si="284"/>
        <v>7213.575598596487</v>
      </c>
      <c r="R1718" s="105">
        <f t="shared" si="285"/>
        <v>0.12744608043314581</v>
      </c>
      <c r="S1718" s="107">
        <f>+MEDIANA!AI376</f>
        <v>56601</v>
      </c>
      <c r="T1718" t="b">
        <f t="shared" si="286"/>
        <v>1</v>
      </c>
      <c r="V1718">
        <f t="shared" si="287"/>
        <v>5</v>
      </c>
      <c r="W1718">
        <f t="shared" si="288"/>
        <v>4</v>
      </c>
    </row>
    <row r="1719" spans="1:23" x14ac:dyDescent="0.2">
      <c r="A1719">
        <v>374</v>
      </c>
      <c r="B1719">
        <v>56281</v>
      </c>
      <c r="C1719">
        <v>150000</v>
      </c>
      <c r="D1719">
        <v>60278</v>
      </c>
      <c r="E1719">
        <v>69320</v>
      </c>
      <c r="F1719">
        <v>74361</v>
      </c>
      <c r="G1719">
        <f t="shared" si="278"/>
        <v>69320</v>
      </c>
      <c r="H1719">
        <f t="shared" si="279"/>
        <v>38653.710837382743</v>
      </c>
      <c r="I1719">
        <f t="shared" si="280"/>
        <v>107973.71083738274</v>
      </c>
      <c r="J1719">
        <f t="shared" si="281"/>
        <v>30666.289162617257</v>
      </c>
      <c r="K1719" s="18">
        <f t="shared" si="282"/>
        <v>56281</v>
      </c>
      <c r="L1719" s="18" t="str">
        <f t="shared" si="274"/>
        <v/>
      </c>
      <c r="M1719" s="18">
        <f t="shared" si="275"/>
        <v>60278</v>
      </c>
      <c r="N1719" s="18">
        <f t="shared" si="276"/>
        <v>69320</v>
      </c>
      <c r="O1719" s="18">
        <f t="shared" si="277"/>
        <v>74361</v>
      </c>
      <c r="P1719">
        <f t="shared" si="283"/>
        <v>64799</v>
      </c>
      <c r="Q1719">
        <f t="shared" si="284"/>
        <v>8258.2194610379956</v>
      </c>
      <c r="R1719" s="105">
        <f t="shared" si="285"/>
        <v>0.12744362507196091</v>
      </c>
      <c r="S1719" s="107">
        <f>+MEDIANA!AI377</f>
        <v>64799</v>
      </c>
      <c r="T1719" t="b">
        <f t="shared" si="286"/>
        <v>1</v>
      </c>
      <c r="V1719">
        <f t="shared" si="287"/>
        <v>5</v>
      </c>
      <c r="W1719">
        <f t="shared" si="288"/>
        <v>4</v>
      </c>
    </row>
    <row r="1720" spans="1:23" x14ac:dyDescent="0.2">
      <c r="A1720">
        <v>375</v>
      </c>
      <c r="B1720">
        <v>78930</v>
      </c>
      <c r="C1720">
        <v>200000</v>
      </c>
      <c r="D1720">
        <v>84535</v>
      </c>
      <c r="E1720">
        <v>97216</v>
      </c>
      <c r="F1720">
        <v>104287</v>
      </c>
      <c r="G1720">
        <f t="shared" si="278"/>
        <v>97216</v>
      </c>
      <c r="H1720">
        <f t="shared" si="279"/>
        <v>49661.534272513163</v>
      </c>
      <c r="I1720">
        <f t="shared" si="280"/>
        <v>146877.53427251318</v>
      </c>
      <c r="J1720">
        <f t="shared" si="281"/>
        <v>47554.465727486837</v>
      </c>
      <c r="K1720" s="18">
        <f t="shared" si="282"/>
        <v>78930</v>
      </c>
      <c r="L1720" s="18" t="str">
        <f t="shared" si="274"/>
        <v/>
      </c>
      <c r="M1720" s="18">
        <f t="shared" si="275"/>
        <v>84535</v>
      </c>
      <c r="N1720" s="18">
        <f t="shared" si="276"/>
        <v>97216</v>
      </c>
      <c r="O1720" s="18">
        <f t="shared" si="277"/>
        <v>104287</v>
      </c>
      <c r="P1720">
        <f t="shared" si="283"/>
        <v>90875.5</v>
      </c>
      <c r="Q1720">
        <f t="shared" si="284"/>
        <v>11582.024779804264</v>
      </c>
      <c r="R1720" s="105">
        <f t="shared" si="285"/>
        <v>0.12744936511825811</v>
      </c>
      <c r="S1720" s="107">
        <f>+MEDIANA!AI378</f>
        <v>90875.5</v>
      </c>
      <c r="T1720" t="b">
        <f t="shared" si="286"/>
        <v>1</v>
      </c>
      <c r="V1720">
        <f t="shared" si="287"/>
        <v>5</v>
      </c>
      <c r="W1720">
        <f t="shared" si="288"/>
        <v>4</v>
      </c>
    </row>
    <row r="1721" spans="1:23" x14ac:dyDescent="0.2">
      <c r="A1721">
        <v>376</v>
      </c>
      <c r="B1721">
        <v>123992</v>
      </c>
      <c r="C1721">
        <v>950000</v>
      </c>
      <c r="D1721">
        <v>132798</v>
      </c>
      <c r="E1721">
        <v>152717</v>
      </c>
      <c r="F1721">
        <v>163825</v>
      </c>
      <c r="G1721">
        <f t="shared" si="278"/>
        <v>152717</v>
      </c>
      <c r="H1721">
        <f t="shared" si="279"/>
        <v>361096.37257150619</v>
      </c>
      <c r="I1721">
        <f t="shared" si="280"/>
        <v>513813.37257150619</v>
      </c>
      <c r="J1721">
        <f t="shared" si="281"/>
        <v>-208379.37257150619</v>
      </c>
      <c r="K1721" s="18">
        <f t="shared" si="282"/>
        <v>123992</v>
      </c>
      <c r="L1721" s="18" t="str">
        <f t="shared" si="274"/>
        <v/>
      </c>
      <c r="M1721" s="18">
        <f t="shared" si="275"/>
        <v>132798</v>
      </c>
      <c r="N1721" s="18">
        <f t="shared" si="276"/>
        <v>152717</v>
      </c>
      <c r="O1721" s="18">
        <f t="shared" si="277"/>
        <v>163825</v>
      </c>
      <c r="P1721">
        <f t="shared" si="283"/>
        <v>142757.5</v>
      </c>
      <c r="Q1721">
        <f t="shared" si="284"/>
        <v>18193.790387565386</v>
      </c>
      <c r="R1721" s="105">
        <f t="shared" si="285"/>
        <v>0.12744542589752123</v>
      </c>
      <c r="S1721" s="107">
        <f>+MEDIANA!AI379</f>
        <v>142757.5</v>
      </c>
      <c r="T1721" t="b">
        <f t="shared" si="286"/>
        <v>1</v>
      </c>
      <c r="V1721">
        <f t="shared" si="287"/>
        <v>5</v>
      </c>
      <c r="W1721">
        <f t="shared" si="288"/>
        <v>4</v>
      </c>
    </row>
    <row r="1722" spans="1:23" x14ac:dyDescent="0.2">
      <c r="A1722">
        <v>377</v>
      </c>
      <c r="B1722">
        <v>74465</v>
      </c>
      <c r="C1722">
        <v>850000</v>
      </c>
      <c r="D1722">
        <v>79753</v>
      </c>
      <c r="E1722">
        <v>91716</v>
      </c>
      <c r="F1722">
        <v>98387</v>
      </c>
      <c r="G1722">
        <f t="shared" si="278"/>
        <v>91716</v>
      </c>
      <c r="H1722">
        <f t="shared" si="279"/>
        <v>341766.32128210057</v>
      </c>
      <c r="I1722">
        <f t="shared" si="280"/>
        <v>433482.32128210057</v>
      </c>
      <c r="J1722">
        <f t="shared" si="281"/>
        <v>-250050.32128210057</v>
      </c>
      <c r="K1722" s="18">
        <f t="shared" si="282"/>
        <v>74465</v>
      </c>
      <c r="L1722" s="18" t="str">
        <f t="shared" si="274"/>
        <v/>
      </c>
      <c r="M1722" s="18">
        <f t="shared" si="275"/>
        <v>79753</v>
      </c>
      <c r="N1722" s="18">
        <f t="shared" si="276"/>
        <v>91716</v>
      </c>
      <c r="O1722" s="18">
        <f t="shared" si="277"/>
        <v>98387</v>
      </c>
      <c r="P1722">
        <f t="shared" si="283"/>
        <v>85734.5</v>
      </c>
      <c r="Q1722">
        <f t="shared" si="284"/>
        <v>10926.510555372501</v>
      </c>
      <c r="R1722" s="105">
        <f t="shared" si="285"/>
        <v>0.12744590048781412</v>
      </c>
      <c r="S1722" s="107">
        <f>+MEDIANA!AI380</f>
        <v>85734.5</v>
      </c>
      <c r="T1722" t="b">
        <f t="shared" si="286"/>
        <v>1</v>
      </c>
      <c r="V1722">
        <f t="shared" si="287"/>
        <v>5</v>
      </c>
      <c r="W1722">
        <f t="shared" si="288"/>
        <v>4</v>
      </c>
    </row>
    <row r="1723" spans="1:23" x14ac:dyDescent="0.2">
      <c r="A1723">
        <v>378</v>
      </c>
      <c r="B1723">
        <v>55319</v>
      </c>
      <c r="C1723">
        <v>400000</v>
      </c>
      <c r="D1723">
        <v>59247</v>
      </c>
      <c r="E1723">
        <v>68135</v>
      </c>
      <c r="F1723">
        <v>73090</v>
      </c>
      <c r="G1723">
        <f t="shared" si="278"/>
        <v>68135</v>
      </c>
      <c r="H1723">
        <f t="shared" si="279"/>
        <v>150451.45226849755</v>
      </c>
      <c r="I1723">
        <f t="shared" si="280"/>
        <v>218586.45226849755</v>
      </c>
      <c r="J1723">
        <f t="shared" si="281"/>
        <v>-82316.452268497553</v>
      </c>
      <c r="K1723" s="18">
        <f t="shared" si="282"/>
        <v>55319</v>
      </c>
      <c r="L1723" s="18" t="str">
        <f t="shared" si="274"/>
        <v/>
      </c>
      <c r="M1723" s="18">
        <f t="shared" si="275"/>
        <v>59247</v>
      </c>
      <c r="N1723" s="18">
        <f t="shared" si="276"/>
        <v>68135</v>
      </c>
      <c r="O1723" s="18">
        <f t="shared" si="277"/>
        <v>73090</v>
      </c>
      <c r="P1723">
        <f t="shared" si="283"/>
        <v>63691</v>
      </c>
      <c r="Q1723">
        <f t="shared" si="284"/>
        <v>8117.1870076194909</v>
      </c>
      <c r="R1723" s="105">
        <f t="shared" si="285"/>
        <v>0.12744637401861317</v>
      </c>
      <c r="S1723" s="107">
        <f>+MEDIANA!AI381</f>
        <v>63691</v>
      </c>
      <c r="T1723" t="b">
        <f t="shared" si="286"/>
        <v>1</v>
      </c>
      <c r="V1723">
        <f t="shared" si="287"/>
        <v>5</v>
      </c>
      <c r="W1723">
        <f t="shared" si="288"/>
        <v>4</v>
      </c>
    </row>
    <row r="1724" spans="1:23" x14ac:dyDescent="0.2">
      <c r="A1724">
        <v>379</v>
      </c>
      <c r="B1724">
        <v>94248</v>
      </c>
      <c r="C1724">
        <v>300000</v>
      </c>
      <c r="D1724">
        <v>100941</v>
      </c>
      <c r="E1724">
        <v>116083</v>
      </c>
      <c r="F1724">
        <v>124526</v>
      </c>
      <c r="G1724">
        <f t="shared" si="278"/>
        <v>116083</v>
      </c>
      <c r="H1724">
        <f t="shared" si="279"/>
        <v>86275.748604691922</v>
      </c>
      <c r="I1724">
        <f t="shared" si="280"/>
        <v>202358.74860469194</v>
      </c>
      <c r="J1724">
        <f t="shared" si="281"/>
        <v>29807.251395308078</v>
      </c>
      <c r="K1724" s="18">
        <f t="shared" si="282"/>
        <v>94248</v>
      </c>
      <c r="L1724" s="18" t="str">
        <f t="shared" si="274"/>
        <v/>
      </c>
      <c r="M1724" s="18">
        <f t="shared" si="275"/>
        <v>100941</v>
      </c>
      <c r="N1724" s="18">
        <f t="shared" si="276"/>
        <v>116083</v>
      </c>
      <c r="O1724" s="18">
        <f t="shared" si="277"/>
        <v>124526</v>
      </c>
      <c r="P1724">
        <f t="shared" si="283"/>
        <v>108512</v>
      </c>
      <c r="Q1724">
        <f t="shared" si="284"/>
        <v>13829.73064331575</v>
      </c>
      <c r="R1724" s="105">
        <f t="shared" si="285"/>
        <v>0.12744885951153559</v>
      </c>
      <c r="S1724" s="107">
        <f>+MEDIANA!AI382</f>
        <v>108512</v>
      </c>
      <c r="T1724" t="b">
        <f t="shared" si="286"/>
        <v>1</v>
      </c>
      <c r="V1724">
        <f t="shared" si="287"/>
        <v>5</v>
      </c>
      <c r="W1724">
        <f t="shared" si="288"/>
        <v>4</v>
      </c>
    </row>
    <row r="1725" spans="1:23" x14ac:dyDescent="0.2">
      <c r="A1725">
        <v>380</v>
      </c>
      <c r="B1725">
        <v>264275</v>
      </c>
      <c r="C1725">
        <v>750000</v>
      </c>
      <c r="D1725">
        <v>283044</v>
      </c>
      <c r="E1725">
        <v>325500</v>
      </c>
      <c r="F1725">
        <v>349175</v>
      </c>
      <c r="G1725">
        <f t="shared" si="278"/>
        <v>325500</v>
      </c>
      <c r="H1725">
        <f t="shared" si="279"/>
        <v>201603.90929915028</v>
      </c>
      <c r="I1725">
        <f t="shared" si="280"/>
        <v>527103.90929915034</v>
      </c>
      <c r="J1725">
        <f t="shared" si="281"/>
        <v>123896.09070084972</v>
      </c>
      <c r="K1725" s="18">
        <f t="shared" si="282"/>
        <v>264275</v>
      </c>
      <c r="L1725" s="18" t="str">
        <f t="shared" si="274"/>
        <v/>
      </c>
      <c r="M1725" s="18">
        <f t="shared" si="275"/>
        <v>283044</v>
      </c>
      <c r="N1725" s="18">
        <f t="shared" si="276"/>
        <v>325500</v>
      </c>
      <c r="O1725" s="18">
        <f t="shared" si="277"/>
        <v>349175</v>
      </c>
      <c r="P1725">
        <f t="shared" si="283"/>
        <v>304272</v>
      </c>
      <c r="Q1725">
        <f t="shared" si="284"/>
        <v>38778.336637010791</v>
      </c>
      <c r="R1725" s="105">
        <f t="shared" si="285"/>
        <v>0.12744628699653859</v>
      </c>
      <c r="S1725" s="107">
        <f>+MEDIANA!AI383</f>
        <v>304272</v>
      </c>
      <c r="T1725" t="b">
        <f t="shared" si="286"/>
        <v>1</v>
      </c>
      <c r="V1725">
        <f t="shared" si="287"/>
        <v>5</v>
      </c>
      <c r="W1725">
        <f t="shared" si="288"/>
        <v>4</v>
      </c>
    </row>
    <row r="1726" spans="1:23" x14ac:dyDescent="0.2">
      <c r="A1726">
        <v>381</v>
      </c>
      <c r="B1726">
        <v>356033</v>
      </c>
      <c r="C1726">
        <v>900000</v>
      </c>
      <c r="D1726">
        <v>381317</v>
      </c>
      <c r="E1726">
        <v>438515</v>
      </c>
      <c r="F1726">
        <v>470410</v>
      </c>
      <c r="G1726">
        <f t="shared" si="278"/>
        <v>438515</v>
      </c>
      <c r="H1726">
        <f t="shared" si="279"/>
        <v>223069.41171863972</v>
      </c>
      <c r="I1726">
        <f t="shared" si="280"/>
        <v>661584.41171863978</v>
      </c>
      <c r="J1726">
        <f t="shared" si="281"/>
        <v>215445.58828136028</v>
      </c>
      <c r="K1726" s="18">
        <f t="shared" si="282"/>
        <v>356033</v>
      </c>
      <c r="L1726" s="18" t="str">
        <f t="shared" si="274"/>
        <v/>
      </c>
      <c r="M1726" s="18">
        <f t="shared" si="275"/>
        <v>381317</v>
      </c>
      <c r="N1726" s="18">
        <f t="shared" si="276"/>
        <v>438515</v>
      </c>
      <c r="O1726" s="18">
        <f t="shared" si="277"/>
        <v>470410</v>
      </c>
      <c r="P1726">
        <f t="shared" si="283"/>
        <v>409916</v>
      </c>
      <c r="Q1726">
        <f t="shared" si="284"/>
        <v>52242.32318963237</v>
      </c>
      <c r="R1726" s="105">
        <f t="shared" si="285"/>
        <v>0.12744641143461677</v>
      </c>
      <c r="S1726" s="107">
        <f>+MEDIANA!AI384</f>
        <v>409916</v>
      </c>
      <c r="T1726" t="b">
        <f t="shared" si="286"/>
        <v>1</v>
      </c>
      <c r="V1726">
        <f t="shared" si="287"/>
        <v>5</v>
      </c>
      <c r="W1726">
        <f t="shared" si="288"/>
        <v>4</v>
      </c>
    </row>
    <row r="1727" spans="1:23" x14ac:dyDescent="0.2">
      <c r="A1727">
        <v>382</v>
      </c>
      <c r="B1727">
        <v>205020</v>
      </c>
      <c r="C1727">
        <v>450000</v>
      </c>
      <c r="D1727">
        <v>219580</v>
      </c>
      <c r="E1727">
        <v>252517</v>
      </c>
      <c r="F1727">
        <v>270884</v>
      </c>
      <c r="G1727">
        <f t="shared" si="278"/>
        <v>252517</v>
      </c>
      <c r="H1727">
        <f t="shared" si="279"/>
        <v>98754.99271530527</v>
      </c>
      <c r="I1727">
        <f t="shared" si="280"/>
        <v>351271.9927153053</v>
      </c>
      <c r="J1727">
        <f t="shared" si="281"/>
        <v>153762.00728469473</v>
      </c>
      <c r="K1727" s="18">
        <f t="shared" si="282"/>
        <v>205020</v>
      </c>
      <c r="L1727" s="18" t="str">
        <f t="shared" si="274"/>
        <v/>
      </c>
      <c r="M1727" s="18">
        <f t="shared" si="275"/>
        <v>219580</v>
      </c>
      <c r="N1727" s="18">
        <f t="shared" si="276"/>
        <v>252517</v>
      </c>
      <c r="O1727" s="18">
        <f t="shared" si="277"/>
        <v>270884</v>
      </c>
      <c r="P1727">
        <f t="shared" si="283"/>
        <v>236048.5</v>
      </c>
      <c r="Q1727">
        <f t="shared" si="284"/>
        <v>30083.658602581345</v>
      </c>
      <c r="R1727" s="105">
        <f t="shared" si="285"/>
        <v>0.12744693824608649</v>
      </c>
      <c r="S1727" s="107">
        <f>+MEDIANA!AI385</f>
        <v>236048.5</v>
      </c>
      <c r="T1727" t="b">
        <f t="shared" si="286"/>
        <v>1</v>
      </c>
      <c r="V1727">
        <f t="shared" si="287"/>
        <v>5</v>
      </c>
      <c r="W1727">
        <f t="shared" si="288"/>
        <v>4</v>
      </c>
    </row>
    <row r="1728" spans="1:23" x14ac:dyDescent="0.2">
      <c r="A1728">
        <v>383</v>
      </c>
      <c r="B1728">
        <v>791213</v>
      </c>
      <c r="C1728">
        <v>1500000</v>
      </c>
      <c r="D1728">
        <v>847403</v>
      </c>
      <c r="E1728">
        <v>974514</v>
      </c>
      <c r="F1728">
        <v>1045395</v>
      </c>
      <c r="G1728">
        <f t="shared" si="278"/>
        <v>974514</v>
      </c>
      <c r="H1728">
        <f t="shared" si="279"/>
        <v>280429.16345933068</v>
      </c>
      <c r="I1728">
        <f t="shared" si="280"/>
        <v>1254943.1634593308</v>
      </c>
      <c r="J1728">
        <f t="shared" si="281"/>
        <v>694084.83654066932</v>
      </c>
      <c r="K1728" s="18">
        <f t="shared" si="282"/>
        <v>791213</v>
      </c>
      <c r="L1728" s="18" t="str">
        <f t="shared" si="274"/>
        <v/>
      </c>
      <c r="M1728" s="18">
        <f t="shared" si="275"/>
        <v>847403</v>
      </c>
      <c r="N1728" s="18">
        <f t="shared" si="276"/>
        <v>974514</v>
      </c>
      <c r="O1728" s="18">
        <f t="shared" si="277"/>
        <v>1045395</v>
      </c>
      <c r="P1728">
        <f t="shared" si="283"/>
        <v>910958.5</v>
      </c>
      <c r="Q1728">
        <f t="shared" si="284"/>
        <v>116098.81436768996</v>
      </c>
      <c r="R1728" s="105">
        <f t="shared" si="285"/>
        <v>0.12744687531615323</v>
      </c>
      <c r="S1728" s="107">
        <f>+MEDIANA!AI386</f>
        <v>910958.5</v>
      </c>
      <c r="T1728" t="b">
        <f t="shared" si="286"/>
        <v>1</v>
      </c>
      <c r="V1728">
        <f t="shared" si="287"/>
        <v>5</v>
      </c>
      <c r="W1728">
        <f t="shared" si="288"/>
        <v>4</v>
      </c>
    </row>
    <row r="1729" spans="1:23" x14ac:dyDescent="0.2">
      <c r="A1729">
        <v>384</v>
      </c>
      <c r="B1729">
        <v>1413109</v>
      </c>
      <c r="C1729">
        <v>4500000</v>
      </c>
      <c r="D1729">
        <v>1512027</v>
      </c>
      <c r="E1729">
        <v>1738831</v>
      </c>
      <c r="F1729">
        <v>1565304</v>
      </c>
      <c r="G1729">
        <f t="shared" si="278"/>
        <v>1565304</v>
      </c>
      <c r="H1729">
        <f t="shared" si="279"/>
        <v>1321302.5122297695</v>
      </c>
      <c r="I1729">
        <f t="shared" si="280"/>
        <v>2886606.5122297695</v>
      </c>
      <c r="J1729">
        <f t="shared" si="281"/>
        <v>244001.48777023051</v>
      </c>
      <c r="K1729" s="18">
        <f t="shared" si="282"/>
        <v>1413109</v>
      </c>
      <c r="L1729" s="18" t="str">
        <f t="shared" si="274"/>
        <v/>
      </c>
      <c r="M1729" s="18">
        <f t="shared" si="275"/>
        <v>1512027</v>
      </c>
      <c r="N1729" s="18">
        <f t="shared" si="276"/>
        <v>1738831</v>
      </c>
      <c r="O1729" s="18">
        <f t="shared" si="277"/>
        <v>1565304</v>
      </c>
      <c r="P1729">
        <f t="shared" si="283"/>
        <v>1538665.5</v>
      </c>
      <c r="Q1729">
        <f t="shared" si="284"/>
        <v>136452.99035046221</v>
      </c>
      <c r="R1729" s="105">
        <f t="shared" si="285"/>
        <v>8.8682686620621703E-2</v>
      </c>
      <c r="S1729" s="107">
        <f>+MEDIANA!AI387</f>
        <v>1538665.5</v>
      </c>
      <c r="T1729" t="b">
        <f t="shared" si="286"/>
        <v>1</v>
      </c>
      <c r="V1729">
        <f t="shared" si="287"/>
        <v>5</v>
      </c>
      <c r="W1729">
        <f t="shared" si="288"/>
        <v>4</v>
      </c>
    </row>
    <row r="1730" spans="1:23" x14ac:dyDescent="0.2">
      <c r="A1730">
        <v>385</v>
      </c>
      <c r="B1730">
        <v>450967</v>
      </c>
      <c r="C1730">
        <v>700000</v>
      </c>
      <c r="D1730">
        <v>482994</v>
      </c>
      <c r="E1730">
        <v>555444</v>
      </c>
      <c r="F1730">
        <v>595844</v>
      </c>
      <c r="G1730">
        <f t="shared" si="278"/>
        <v>555444</v>
      </c>
      <c r="H1730">
        <f t="shared" si="279"/>
        <v>98336.349073981852</v>
      </c>
      <c r="I1730">
        <f t="shared" si="280"/>
        <v>653780.34907398187</v>
      </c>
      <c r="J1730">
        <f t="shared" si="281"/>
        <v>457107.65092601813</v>
      </c>
      <c r="K1730" s="18" t="str">
        <f t="shared" si="282"/>
        <v/>
      </c>
      <c r="L1730" s="18" t="str">
        <f t="shared" si="274"/>
        <v/>
      </c>
      <c r="M1730" s="18">
        <f t="shared" si="275"/>
        <v>482994</v>
      </c>
      <c r="N1730" s="18">
        <f t="shared" si="276"/>
        <v>555444</v>
      </c>
      <c r="O1730" s="18">
        <f t="shared" si="277"/>
        <v>595844</v>
      </c>
      <c r="P1730">
        <f t="shared" si="283"/>
        <v>555444</v>
      </c>
      <c r="Q1730">
        <f t="shared" si="284"/>
        <v>57178.499747136892</v>
      </c>
      <c r="R1730" s="105">
        <f t="shared" si="285"/>
        <v>0.10294197029248113</v>
      </c>
      <c r="S1730" s="107">
        <f>+MEDIANA!AI388</f>
        <v>555444</v>
      </c>
      <c r="T1730" t="b">
        <f t="shared" si="286"/>
        <v>1</v>
      </c>
      <c r="V1730">
        <f t="shared" si="287"/>
        <v>5</v>
      </c>
      <c r="W1730">
        <f t="shared" si="288"/>
        <v>3</v>
      </c>
    </row>
    <row r="1731" spans="1:23" x14ac:dyDescent="0.2">
      <c r="A1731">
        <v>386</v>
      </c>
      <c r="B1731">
        <v>73752</v>
      </c>
      <c r="C1731">
        <v>290000</v>
      </c>
      <c r="D1731">
        <v>78989</v>
      </c>
      <c r="E1731">
        <v>90838</v>
      </c>
      <c r="F1731">
        <v>97445</v>
      </c>
      <c r="G1731">
        <f t="shared" si="278"/>
        <v>90838</v>
      </c>
      <c r="H1731">
        <f t="shared" si="279"/>
        <v>92042.696856947863</v>
      </c>
      <c r="I1731">
        <f t="shared" si="280"/>
        <v>182880.69685694785</v>
      </c>
      <c r="J1731">
        <f t="shared" si="281"/>
        <v>-1204.6968569478631</v>
      </c>
      <c r="K1731" s="18">
        <f t="shared" si="282"/>
        <v>73752</v>
      </c>
      <c r="L1731" s="18" t="str">
        <f t="shared" si="274"/>
        <v/>
      </c>
      <c r="M1731" s="18">
        <f t="shared" si="275"/>
        <v>78989</v>
      </c>
      <c r="N1731" s="18">
        <f t="shared" si="276"/>
        <v>90838</v>
      </c>
      <c r="O1731" s="18">
        <f t="shared" si="277"/>
        <v>97445</v>
      </c>
      <c r="P1731">
        <f t="shared" si="283"/>
        <v>84913.5</v>
      </c>
      <c r="Q1731">
        <f t="shared" si="284"/>
        <v>10822.010749702047</v>
      </c>
      <c r="R1731" s="105">
        <f t="shared" si="285"/>
        <v>0.12744747006897664</v>
      </c>
      <c r="S1731" s="107">
        <f>+MEDIANA!AI389</f>
        <v>84913.5</v>
      </c>
      <c r="T1731" t="b">
        <f t="shared" si="286"/>
        <v>1</v>
      </c>
      <c r="V1731">
        <f t="shared" si="287"/>
        <v>5</v>
      </c>
      <c r="W1731">
        <f t="shared" si="288"/>
        <v>4</v>
      </c>
    </row>
    <row r="1732" spans="1:23" x14ac:dyDescent="0.2">
      <c r="A1732">
        <v>387</v>
      </c>
      <c r="B1732">
        <v>1197611</v>
      </c>
      <c r="C1732">
        <v>3500000</v>
      </c>
      <c r="D1732">
        <v>1282663</v>
      </c>
      <c r="E1732">
        <v>1475062</v>
      </c>
      <c r="F1732">
        <v>1582351</v>
      </c>
      <c r="G1732">
        <f t="shared" si="278"/>
        <v>1475062</v>
      </c>
      <c r="H1732">
        <f t="shared" si="279"/>
        <v>958277.33563165308</v>
      </c>
      <c r="I1732">
        <f t="shared" si="280"/>
        <v>2433339.3356316532</v>
      </c>
      <c r="J1732">
        <f t="shared" si="281"/>
        <v>516784.66436834692</v>
      </c>
      <c r="K1732" s="18">
        <f t="shared" si="282"/>
        <v>1197611</v>
      </c>
      <c r="L1732" s="18" t="str">
        <f t="shared" si="274"/>
        <v/>
      </c>
      <c r="M1732" s="18">
        <f t="shared" si="275"/>
        <v>1282663</v>
      </c>
      <c r="N1732" s="18">
        <f t="shared" si="276"/>
        <v>1475062</v>
      </c>
      <c r="O1732" s="18">
        <f t="shared" si="277"/>
        <v>1582351</v>
      </c>
      <c r="P1732">
        <f t="shared" si="283"/>
        <v>1378862.5</v>
      </c>
      <c r="Q1732">
        <f t="shared" si="284"/>
        <v>175731.55895925467</v>
      </c>
      <c r="R1732" s="105">
        <f t="shared" si="285"/>
        <v>0.12744676061554699</v>
      </c>
      <c r="S1732" s="107">
        <f>+MEDIANA!AI390</f>
        <v>1378862.5</v>
      </c>
      <c r="T1732" t="b">
        <f t="shared" si="286"/>
        <v>1</v>
      </c>
      <c r="V1732">
        <f t="shared" si="287"/>
        <v>5</v>
      </c>
      <c r="W1732">
        <f t="shared" si="288"/>
        <v>4</v>
      </c>
    </row>
    <row r="1733" spans="1:23" x14ac:dyDescent="0.2">
      <c r="A1733">
        <v>388</v>
      </c>
      <c r="B1733">
        <v>113891</v>
      </c>
      <c r="C1733">
        <v>500000</v>
      </c>
      <c r="D1733">
        <v>121980</v>
      </c>
      <c r="E1733">
        <v>140277</v>
      </c>
      <c r="F1733">
        <v>150480</v>
      </c>
      <c r="G1733">
        <f t="shared" si="278"/>
        <v>140277</v>
      </c>
      <c r="H1733">
        <f t="shared" si="279"/>
        <v>165362.58444188637</v>
      </c>
      <c r="I1733">
        <f t="shared" si="280"/>
        <v>305639.5844418864</v>
      </c>
      <c r="J1733">
        <f t="shared" si="281"/>
        <v>-25085.584441886371</v>
      </c>
      <c r="K1733" s="18">
        <f t="shared" si="282"/>
        <v>113891</v>
      </c>
      <c r="L1733" s="18" t="str">
        <f t="shared" si="274"/>
        <v/>
      </c>
      <c r="M1733" s="18">
        <f t="shared" si="275"/>
        <v>121980</v>
      </c>
      <c r="N1733" s="18">
        <f t="shared" si="276"/>
        <v>140277</v>
      </c>
      <c r="O1733" s="18">
        <f t="shared" si="277"/>
        <v>150480</v>
      </c>
      <c r="P1733">
        <f t="shared" si="283"/>
        <v>131128.5</v>
      </c>
      <c r="Q1733">
        <f t="shared" si="284"/>
        <v>16712.119494546467</v>
      </c>
      <c r="R1733" s="105">
        <f t="shared" si="285"/>
        <v>0.12744841506267873</v>
      </c>
      <c r="S1733" s="107">
        <f>+MEDIANA!AI391</f>
        <v>131128.5</v>
      </c>
      <c r="T1733" t="b">
        <f t="shared" si="286"/>
        <v>1</v>
      </c>
      <c r="V1733">
        <f t="shared" si="287"/>
        <v>5</v>
      </c>
      <c r="W1733">
        <f t="shared" si="288"/>
        <v>4</v>
      </c>
    </row>
    <row r="1734" spans="1:23" x14ac:dyDescent="0.2">
      <c r="A1734">
        <v>389</v>
      </c>
      <c r="B1734">
        <v>152580</v>
      </c>
      <c r="C1734">
        <v>300000</v>
      </c>
      <c r="D1734">
        <v>163417</v>
      </c>
      <c r="E1734">
        <v>187929</v>
      </c>
      <c r="F1734">
        <v>201598</v>
      </c>
      <c r="G1734">
        <f t="shared" si="278"/>
        <v>187929</v>
      </c>
      <c r="H1734">
        <f t="shared" si="279"/>
        <v>58585.689419003997</v>
      </c>
      <c r="I1734">
        <f t="shared" si="280"/>
        <v>246514.68941900399</v>
      </c>
      <c r="J1734">
        <f t="shared" si="281"/>
        <v>129343.31058099601</v>
      </c>
      <c r="K1734" s="18">
        <f t="shared" si="282"/>
        <v>152580</v>
      </c>
      <c r="L1734" s="18" t="str">
        <f t="shared" ref="L1734:L1797" si="289">+IF(((IF(AND(C1734&lt;=$I1734,C1734&gt;=$J1734),C1734,""))&lt;=0),"",(IF(AND(C1734&lt;=$I1734,C1734&gt;=$J1734),C1734,"")))</f>
        <v/>
      </c>
      <c r="M1734" s="18">
        <f t="shared" ref="M1734:M1797" si="290">+IF(((IF(AND(D1734&lt;=$I1734,D1734&gt;=$J1734),D1734,""))&lt;=0),"",(IF(AND(D1734&lt;=$I1734,D1734&gt;=$J1734),D1734,"")))</f>
        <v>163417</v>
      </c>
      <c r="N1734" s="18">
        <f t="shared" ref="N1734:N1797" si="291">+IF(((IF(AND(E1734&lt;=$I1734,E1734&gt;=$J1734),E1734,""))&lt;=0),"",(IF(AND(E1734&lt;=$I1734,E1734&gt;=$J1734),E1734,"")))</f>
        <v>187929</v>
      </c>
      <c r="O1734" s="18">
        <f t="shared" ref="O1734:O1797" si="292">+IF(((IF(AND(F1734&lt;=$I1734,F1734&gt;=$J1734),F1734,""))&lt;=0),"",(IF(AND(F1734&lt;=$I1734,F1734&gt;=$J1734),F1734,"")))</f>
        <v>201598</v>
      </c>
      <c r="P1734">
        <f t="shared" si="283"/>
        <v>175673</v>
      </c>
      <c r="Q1734">
        <f t="shared" si="284"/>
        <v>22389.032210735088</v>
      </c>
      <c r="R1734" s="105">
        <f t="shared" si="285"/>
        <v>0.12744720139540561</v>
      </c>
      <c r="S1734" s="107">
        <f>+MEDIANA!AI392</f>
        <v>175673</v>
      </c>
      <c r="T1734" t="b">
        <f t="shared" si="286"/>
        <v>1</v>
      </c>
      <c r="V1734">
        <f t="shared" si="287"/>
        <v>5</v>
      </c>
      <c r="W1734">
        <f t="shared" si="288"/>
        <v>4</v>
      </c>
    </row>
    <row r="1735" spans="1:23" x14ac:dyDescent="0.2">
      <c r="A1735">
        <v>390</v>
      </c>
      <c r="B1735">
        <v>86339</v>
      </c>
      <c r="C1735">
        <v>200000</v>
      </c>
      <c r="D1735">
        <v>92470</v>
      </c>
      <c r="E1735">
        <v>106341</v>
      </c>
      <c r="F1735">
        <v>114076</v>
      </c>
      <c r="G1735">
        <f t="shared" ref="G1735:G1798" si="293">+MEDIAN(B1735:F1735)</f>
        <v>106341</v>
      </c>
      <c r="H1735">
        <f t="shared" ref="H1735:H1798" si="294">+STDEV(B1735:F1735)</f>
        <v>46131.621646111693</v>
      </c>
      <c r="I1735">
        <f t="shared" ref="I1735:I1798" si="295">+G1735+H1735</f>
        <v>152472.62164611169</v>
      </c>
      <c r="J1735">
        <f t="shared" ref="J1735:J1798" si="296">+G1735-H1735</f>
        <v>60209.378353888307</v>
      </c>
      <c r="K1735" s="18">
        <f t="shared" ref="K1735:K1798" si="297">+IF(((IF(AND(B1735&lt;=$I1735,B1735&gt;=$J1735),B1735,""))&lt;=0),"",(IF(AND(B1735&lt;=$I1735,B1735&gt;=$J1735),B1735,"")))</f>
        <v>86339</v>
      </c>
      <c r="L1735" s="18" t="str">
        <f t="shared" si="289"/>
        <v/>
      </c>
      <c r="M1735" s="18">
        <f t="shared" si="290"/>
        <v>92470</v>
      </c>
      <c r="N1735" s="18">
        <f t="shared" si="291"/>
        <v>106341</v>
      </c>
      <c r="O1735" s="18">
        <f t="shared" si="292"/>
        <v>114076</v>
      </c>
      <c r="P1735">
        <f t="shared" ref="P1735:P1798" si="298">+MEDIAN(K1735:O1735)</f>
        <v>99405.5</v>
      </c>
      <c r="Q1735">
        <f t="shared" ref="Q1735:Q1798" si="299">+STDEV(K1735:O1735)</f>
        <v>12669.071381386508</v>
      </c>
      <c r="R1735" s="105">
        <f t="shared" ref="R1735:R1798" si="300">+Q1735/P1735</f>
        <v>0.12744839451928222</v>
      </c>
      <c r="S1735" s="107">
        <f>+MEDIANA!AI393</f>
        <v>99405.5</v>
      </c>
      <c r="T1735" t="b">
        <f t="shared" ref="T1735:T1798" si="301">+P1735=S1735</f>
        <v>1</v>
      </c>
      <c r="V1735">
        <f t="shared" ref="V1735:V1798" si="302">+COUNT(B1735:F1735)</f>
        <v>5</v>
      </c>
      <c r="W1735">
        <f t="shared" ref="W1735:W1798" si="303">+COUNT(K1735:O1735)</f>
        <v>4</v>
      </c>
    </row>
    <row r="1736" spans="1:23" x14ac:dyDescent="0.2">
      <c r="A1736">
        <v>391</v>
      </c>
      <c r="B1736">
        <v>392502</v>
      </c>
      <c r="C1736">
        <v>500000</v>
      </c>
      <c r="D1736">
        <v>420376</v>
      </c>
      <c r="E1736">
        <v>483432</v>
      </c>
      <c r="F1736">
        <v>518595</v>
      </c>
      <c r="G1736">
        <f t="shared" si="293"/>
        <v>483432</v>
      </c>
      <c r="H1736">
        <f t="shared" si="294"/>
        <v>54000.097740652287</v>
      </c>
      <c r="I1736">
        <f t="shared" si="295"/>
        <v>537432.09774065227</v>
      </c>
      <c r="J1736">
        <f t="shared" si="296"/>
        <v>429431.90225934773</v>
      </c>
      <c r="K1736" s="18" t="str">
        <f t="shared" si="297"/>
        <v/>
      </c>
      <c r="L1736" s="18">
        <f t="shared" si="289"/>
        <v>500000</v>
      </c>
      <c r="M1736" s="18" t="str">
        <f t="shared" si="290"/>
        <v/>
      </c>
      <c r="N1736" s="18">
        <f t="shared" si="291"/>
        <v>483432</v>
      </c>
      <c r="O1736" s="18">
        <f t="shared" si="292"/>
        <v>518595</v>
      </c>
      <c r="P1736">
        <f t="shared" si="298"/>
        <v>500000</v>
      </c>
      <c r="Q1736">
        <f t="shared" si="299"/>
        <v>17591.234644939886</v>
      </c>
      <c r="R1736" s="105">
        <f t="shared" si="300"/>
        <v>3.5182469289879774E-2</v>
      </c>
      <c r="S1736" s="107">
        <f>+MEDIANA!AI394</f>
        <v>500000</v>
      </c>
      <c r="T1736" t="b">
        <f t="shared" si="301"/>
        <v>1</v>
      </c>
      <c r="V1736">
        <f t="shared" si="302"/>
        <v>5</v>
      </c>
      <c r="W1736">
        <f t="shared" si="303"/>
        <v>3</v>
      </c>
    </row>
    <row r="1737" spans="1:23" x14ac:dyDescent="0.2">
      <c r="A1737">
        <v>392</v>
      </c>
      <c r="B1737">
        <v>255709</v>
      </c>
      <c r="C1737">
        <v>400000</v>
      </c>
      <c r="D1737">
        <v>273869</v>
      </c>
      <c r="E1737">
        <v>314949</v>
      </c>
      <c r="F1737">
        <v>337857</v>
      </c>
      <c r="G1737">
        <f t="shared" si="293"/>
        <v>314949</v>
      </c>
      <c r="H1737">
        <f t="shared" si="294"/>
        <v>56885.240178802065</v>
      </c>
      <c r="I1737">
        <f t="shared" si="295"/>
        <v>371834.24017880205</v>
      </c>
      <c r="J1737">
        <f t="shared" si="296"/>
        <v>258063.75982119795</v>
      </c>
      <c r="K1737" s="18" t="str">
        <f t="shared" si="297"/>
        <v/>
      </c>
      <c r="L1737" s="18" t="str">
        <f t="shared" si="289"/>
        <v/>
      </c>
      <c r="M1737" s="18">
        <f t="shared" si="290"/>
        <v>273869</v>
      </c>
      <c r="N1737" s="18">
        <f t="shared" si="291"/>
        <v>314949</v>
      </c>
      <c r="O1737" s="18">
        <f t="shared" si="292"/>
        <v>337857</v>
      </c>
      <c r="P1737">
        <f t="shared" si="298"/>
        <v>314949</v>
      </c>
      <c r="Q1737">
        <f t="shared" si="299"/>
        <v>32421.204501580956</v>
      </c>
      <c r="R1737" s="105">
        <f t="shared" si="300"/>
        <v>0.1029411253935747</v>
      </c>
      <c r="S1737" s="107">
        <f>+MEDIANA!AI395</f>
        <v>314949</v>
      </c>
      <c r="T1737" t="b">
        <f t="shared" si="301"/>
        <v>1</v>
      </c>
      <c r="V1737">
        <f t="shared" si="302"/>
        <v>5</v>
      </c>
      <c r="W1737">
        <f t="shared" si="303"/>
        <v>3</v>
      </c>
    </row>
    <row r="1738" spans="1:23" x14ac:dyDescent="0.2">
      <c r="A1738">
        <v>393</v>
      </c>
      <c r="B1738">
        <v>562658</v>
      </c>
      <c r="C1738">
        <v>750000</v>
      </c>
      <c r="D1738">
        <v>602617</v>
      </c>
      <c r="E1738">
        <v>693009</v>
      </c>
      <c r="F1738">
        <v>743415</v>
      </c>
      <c r="G1738">
        <f t="shared" si="293"/>
        <v>693009</v>
      </c>
      <c r="H1738">
        <f t="shared" si="294"/>
        <v>84233.859935894841</v>
      </c>
      <c r="I1738">
        <f t="shared" si="295"/>
        <v>777242.85993589484</v>
      </c>
      <c r="J1738">
        <f t="shared" si="296"/>
        <v>608775.14006410516</v>
      </c>
      <c r="K1738" s="18" t="str">
        <f t="shared" si="297"/>
        <v/>
      </c>
      <c r="L1738" s="18">
        <f t="shared" si="289"/>
        <v>750000</v>
      </c>
      <c r="M1738" s="18" t="str">
        <f t="shared" si="290"/>
        <v/>
      </c>
      <c r="N1738" s="18">
        <f t="shared" si="291"/>
        <v>693009</v>
      </c>
      <c r="O1738" s="18">
        <f t="shared" si="292"/>
        <v>743415</v>
      </c>
      <c r="P1738">
        <f t="shared" si="298"/>
        <v>743415</v>
      </c>
      <c r="Q1738">
        <f t="shared" si="299"/>
        <v>31177.184879331231</v>
      </c>
      <c r="R1738" s="105">
        <f t="shared" si="300"/>
        <v>4.1937793667509035E-2</v>
      </c>
      <c r="S1738" s="107">
        <f>+MEDIANA!AI396</f>
        <v>743415</v>
      </c>
      <c r="T1738" t="b">
        <f t="shared" si="301"/>
        <v>1</v>
      </c>
      <c r="V1738">
        <f t="shared" si="302"/>
        <v>5</v>
      </c>
      <c r="W1738">
        <f t="shared" si="303"/>
        <v>3</v>
      </c>
    </row>
    <row r="1739" spans="1:23" x14ac:dyDescent="0.2">
      <c r="A1739">
        <v>394</v>
      </c>
      <c r="B1739">
        <v>498518</v>
      </c>
      <c r="C1739">
        <v>850000</v>
      </c>
      <c r="D1739">
        <v>533922</v>
      </c>
      <c r="E1739">
        <v>614010</v>
      </c>
      <c r="F1739">
        <v>658670</v>
      </c>
      <c r="G1739">
        <f t="shared" si="293"/>
        <v>614010</v>
      </c>
      <c r="H1739">
        <f t="shared" si="294"/>
        <v>137832.23908795795</v>
      </c>
      <c r="I1739">
        <f t="shared" si="295"/>
        <v>751842.23908795789</v>
      </c>
      <c r="J1739">
        <f t="shared" si="296"/>
        <v>476177.76091204205</v>
      </c>
      <c r="K1739" s="18">
        <f t="shared" si="297"/>
        <v>498518</v>
      </c>
      <c r="L1739" s="18" t="str">
        <f t="shared" si="289"/>
        <v/>
      </c>
      <c r="M1739" s="18">
        <f t="shared" si="290"/>
        <v>533922</v>
      </c>
      <c r="N1739" s="18">
        <f t="shared" si="291"/>
        <v>614010</v>
      </c>
      <c r="O1739" s="18">
        <f t="shared" si="292"/>
        <v>658670</v>
      </c>
      <c r="P1739">
        <f t="shared" si="298"/>
        <v>573966</v>
      </c>
      <c r="Q1739">
        <f t="shared" si="299"/>
        <v>73150.059940736435</v>
      </c>
      <c r="R1739" s="105">
        <f t="shared" si="300"/>
        <v>0.12744667792297182</v>
      </c>
      <c r="S1739" s="107">
        <f>+MEDIANA!AI397</f>
        <v>573966</v>
      </c>
      <c r="T1739" t="b">
        <f t="shared" si="301"/>
        <v>1</v>
      </c>
      <c r="V1739">
        <f t="shared" si="302"/>
        <v>5</v>
      </c>
      <c r="W1739">
        <f t="shared" si="303"/>
        <v>4</v>
      </c>
    </row>
    <row r="1740" spans="1:23" x14ac:dyDescent="0.2">
      <c r="A1740">
        <v>395</v>
      </c>
      <c r="B1740">
        <v>591463</v>
      </c>
      <c r="C1740">
        <v>1500000</v>
      </c>
      <c r="D1740">
        <v>633468</v>
      </c>
      <c r="E1740">
        <v>728488</v>
      </c>
      <c r="F1740">
        <v>781474</v>
      </c>
      <c r="G1740">
        <f t="shared" si="293"/>
        <v>728488</v>
      </c>
      <c r="H1740">
        <f t="shared" si="294"/>
        <v>372707.26513015555</v>
      </c>
      <c r="I1740">
        <f t="shared" si="295"/>
        <v>1101195.2651301555</v>
      </c>
      <c r="J1740">
        <f t="shared" si="296"/>
        <v>355780.73486984445</v>
      </c>
      <c r="K1740" s="18">
        <f t="shared" si="297"/>
        <v>591463</v>
      </c>
      <c r="L1740" s="18" t="str">
        <f t="shared" si="289"/>
        <v/>
      </c>
      <c r="M1740" s="18">
        <f t="shared" si="290"/>
        <v>633468</v>
      </c>
      <c r="N1740" s="18">
        <f t="shared" si="291"/>
        <v>728488</v>
      </c>
      <c r="O1740" s="18">
        <f t="shared" si="292"/>
        <v>781474</v>
      </c>
      <c r="P1740">
        <f t="shared" si="298"/>
        <v>680978</v>
      </c>
      <c r="Q1740">
        <f t="shared" si="299"/>
        <v>86788.316899511308</v>
      </c>
      <c r="R1740" s="105">
        <f t="shared" si="300"/>
        <v>0.12744657962446851</v>
      </c>
      <c r="S1740" s="107">
        <f>+MEDIANA!AI398</f>
        <v>680978</v>
      </c>
      <c r="T1740" t="b">
        <f t="shared" si="301"/>
        <v>1</v>
      </c>
      <c r="V1740">
        <f t="shared" si="302"/>
        <v>5</v>
      </c>
      <c r="W1740">
        <f t="shared" si="303"/>
        <v>4</v>
      </c>
    </row>
    <row r="1741" spans="1:23" x14ac:dyDescent="0.2">
      <c r="A1741">
        <v>396</v>
      </c>
      <c r="B1741">
        <v>93214</v>
      </c>
      <c r="C1741">
        <v>220000</v>
      </c>
      <c r="D1741">
        <v>99834</v>
      </c>
      <c r="E1741">
        <v>114809</v>
      </c>
      <c r="F1741">
        <v>123159</v>
      </c>
      <c r="G1741">
        <f t="shared" si="293"/>
        <v>114809</v>
      </c>
      <c r="H1741">
        <f t="shared" si="294"/>
        <v>51576.536968858243</v>
      </c>
      <c r="I1741">
        <f t="shared" si="295"/>
        <v>166385.53696885824</v>
      </c>
      <c r="J1741">
        <f t="shared" si="296"/>
        <v>63232.463031141757</v>
      </c>
      <c r="K1741" s="18">
        <f t="shared" si="297"/>
        <v>93214</v>
      </c>
      <c r="L1741" s="18" t="str">
        <f t="shared" si="289"/>
        <v/>
      </c>
      <c r="M1741" s="18">
        <f t="shared" si="290"/>
        <v>99834</v>
      </c>
      <c r="N1741" s="18">
        <f t="shared" si="291"/>
        <v>114809</v>
      </c>
      <c r="O1741" s="18">
        <f t="shared" si="292"/>
        <v>123159</v>
      </c>
      <c r="P1741">
        <f t="shared" si="298"/>
        <v>107321.5</v>
      </c>
      <c r="Q1741">
        <f t="shared" si="299"/>
        <v>13677.536937134064</v>
      </c>
      <c r="R1741" s="105">
        <f t="shared" si="300"/>
        <v>0.12744451891870748</v>
      </c>
      <c r="S1741" s="107">
        <f>+MEDIANA!AI399</f>
        <v>107321.5</v>
      </c>
      <c r="T1741" t="b">
        <f t="shared" si="301"/>
        <v>1</v>
      </c>
      <c r="V1741">
        <f t="shared" si="302"/>
        <v>5</v>
      </c>
      <c r="W1741">
        <f t="shared" si="303"/>
        <v>4</v>
      </c>
    </row>
    <row r="1742" spans="1:23" x14ac:dyDescent="0.2">
      <c r="A1742">
        <v>397</v>
      </c>
      <c r="B1742">
        <v>898084</v>
      </c>
      <c r="C1742">
        <v>3500000</v>
      </c>
      <c r="D1742">
        <v>961864</v>
      </c>
      <c r="E1742">
        <v>1106144</v>
      </c>
      <c r="F1742">
        <v>1186599</v>
      </c>
      <c r="G1742">
        <f t="shared" si="293"/>
        <v>1106144</v>
      </c>
      <c r="H1742">
        <f t="shared" si="294"/>
        <v>1106861.8988826927</v>
      </c>
      <c r="I1742">
        <f t="shared" si="295"/>
        <v>2213005.8988826927</v>
      </c>
      <c r="J1742">
        <f t="shared" si="296"/>
        <v>-717.89888269267976</v>
      </c>
      <c r="K1742" s="18">
        <f t="shared" si="297"/>
        <v>898084</v>
      </c>
      <c r="L1742" s="18" t="str">
        <f t="shared" si="289"/>
        <v/>
      </c>
      <c r="M1742" s="18">
        <f t="shared" si="290"/>
        <v>961864</v>
      </c>
      <c r="N1742" s="18">
        <f t="shared" si="291"/>
        <v>1106144</v>
      </c>
      <c r="O1742" s="18">
        <f t="shared" si="292"/>
        <v>1186599</v>
      </c>
      <c r="P1742">
        <f t="shared" si="298"/>
        <v>1034004</v>
      </c>
      <c r="Q1742">
        <f t="shared" si="299"/>
        <v>131780.53184335184</v>
      </c>
      <c r="R1742" s="105">
        <f t="shared" si="300"/>
        <v>0.12744682984142405</v>
      </c>
      <c r="S1742" s="107">
        <f>+MEDIANA!AI400</f>
        <v>1034004</v>
      </c>
      <c r="T1742" t="b">
        <f t="shared" si="301"/>
        <v>1</v>
      </c>
      <c r="V1742">
        <f t="shared" si="302"/>
        <v>5</v>
      </c>
      <c r="W1742">
        <f t="shared" si="303"/>
        <v>4</v>
      </c>
    </row>
    <row r="1743" spans="1:23" x14ac:dyDescent="0.2">
      <c r="A1743">
        <v>398</v>
      </c>
      <c r="B1743">
        <v>4769244</v>
      </c>
      <c r="C1743">
        <v>4500000</v>
      </c>
      <c r="D1743">
        <v>5103091</v>
      </c>
      <c r="E1743">
        <v>5868554</v>
      </c>
      <c r="F1743">
        <v>4295402</v>
      </c>
      <c r="G1743">
        <f t="shared" si="293"/>
        <v>4769244</v>
      </c>
      <c r="H1743">
        <f t="shared" si="294"/>
        <v>616789.11935133813</v>
      </c>
      <c r="I1743">
        <f t="shared" si="295"/>
        <v>5386033.1193513386</v>
      </c>
      <c r="J1743">
        <f t="shared" si="296"/>
        <v>4152454.8806486619</v>
      </c>
      <c r="K1743" s="18">
        <f t="shared" si="297"/>
        <v>4769244</v>
      </c>
      <c r="L1743" s="18">
        <f t="shared" si="289"/>
        <v>4500000</v>
      </c>
      <c r="M1743" s="18">
        <f t="shared" si="290"/>
        <v>5103091</v>
      </c>
      <c r="N1743" s="18" t="str">
        <f t="shared" si="291"/>
        <v/>
      </c>
      <c r="O1743" s="18">
        <f t="shared" si="292"/>
        <v>4295402</v>
      </c>
      <c r="P1743">
        <f t="shared" si="298"/>
        <v>4634622</v>
      </c>
      <c r="Q1743">
        <f t="shared" si="299"/>
        <v>349572.71638804517</v>
      </c>
      <c r="R1743" s="105">
        <f t="shared" si="300"/>
        <v>7.5426370562269196E-2</v>
      </c>
      <c r="S1743" s="107">
        <f>+MEDIANA!AI401</f>
        <v>4634622</v>
      </c>
      <c r="T1743" t="b">
        <f t="shared" si="301"/>
        <v>1</v>
      </c>
      <c r="V1743">
        <f t="shared" si="302"/>
        <v>5</v>
      </c>
      <c r="W1743">
        <f t="shared" si="303"/>
        <v>4</v>
      </c>
    </row>
    <row r="1744" spans="1:23" x14ac:dyDescent="0.2">
      <c r="A1744">
        <v>399</v>
      </c>
      <c r="B1744">
        <v>59236</v>
      </c>
      <c r="C1744">
        <v>60000</v>
      </c>
      <c r="D1744">
        <v>63443</v>
      </c>
      <c r="E1744">
        <v>72959</v>
      </c>
      <c r="F1744">
        <v>78266</v>
      </c>
      <c r="G1744">
        <f t="shared" si="293"/>
        <v>63443</v>
      </c>
      <c r="H1744">
        <f t="shared" si="294"/>
        <v>8427.9911426151739</v>
      </c>
      <c r="I1744">
        <f t="shared" si="295"/>
        <v>71870.991142615181</v>
      </c>
      <c r="J1744">
        <f t="shared" si="296"/>
        <v>55015.008857384826</v>
      </c>
      <c r="K1744" s="18">
        <f t="shared" si="297"/>
        <v>59236</v>
      </c>
      <c r="L1744" s="18">
        <f t="shared" si="289"/>
        <v>60000</v>
      </c>
      <c r="M1744" s="18">
        <f t="shared" si="290"/>
        <v>63443</v>
      </c>
      <c r="N1744" s="18" t="str">
        <f t="shared" si="291"/>
        <v/>
      </c>
      <c r="O1744" s="18" t="str">
        <f t="shared" si="292"/>
        <v/>
      </c>
      <c r="P1744">
        <f t="shared" si="298"/>
        <v>60000</v>
      </c>
      <c r="Q1744">
        <f t="shared" si="299"/>
        <v>2241.1601906155661</v>
      </c>
      <c r="R1744" s="105">
        <f t="shared" si="300"/>
        <v>3.735266984359277E-2</v>
      </c>
      <c r="S1744" s="107">
        <f>+MEDIANA!AI402</f>
        <v>60000</v>
      </c>
      <c r="T1744" t="b">
        <f t="shared" si="301"/>
        <v>1</v>
      </c>
      <c r="V1744">
        <f t="shared" si="302"/>
        <v>5</v>
      </c>
      <c r="W1744">
        <f t="shared" si="303"/>
        <v>3</v>
      </c>
    </row>
    <row r="1745" spans="1:23" x14ac:dyDescent="0.2">
      <c r="A1745">
        <v>400</v>
      </c>
      <c r="B1745">
        <v>61069</v>
      </c>
      <c r="C1745">
        <v>90000</v>
      </c>
      <c r="D1745">
        <v>65407</v>
      </c>
      <c r="E1745">
        <v>75218</v>
      </c>
      <c r="F1745">
        <v>80689</v>
      </c>
      <c r="G1745">
        <f t="shared" si="293"/>
        <v>75218</v>
      </c>
      <c r="H1745">
        <f t="shared" si="294"/>
        <v>11641.959856484655</v>
      </c>
      <c r="I1745">
        <f t="shared" si="295"/>
        <v>86859.959856484653</v>
      </c>
      <c r="J1745">
        <f t="shared" si="296"/>
        <v>63576.040143515347</v>
      </c>
      <c r="K1745" s="18" t="str">
        <f t="shared" si="297"/>
        <v/>
      </c>
      <c r="L1745" s="18" t="str">
        <f t="shared" si="289"/>
        <v/>
      </c>
      <c r="M1745" s="18">
        <f t="shared" si="290"/>
        <v>65407</v>
      </c>
      <c r="N1745" s="18">
        <f t="shared" si="291"/>
        <v>75218</v>
      </c>
      <c r="O1745" s="18">
        <f t="shared" si="292"/>
        <v>80689</v>
      </c>
      <c r="P1745">
        <f t="shared" si="298"/>
        <v>75218</v>
      </c>
      <c r="Q1745">
        <f t="shared" si="299"/>
        <v>7743.0300485877833</v>
      </c>
      <c r="R1745" s="105">
        <f t="shared" si="300"/>
        <v>0.1029411849369537</v>
      </c>
      <c r="S1745" s="107">
        <f>+MEDIANA!AI403</f>
        <v>75218</v>
      </c>
      <c r="T1745" t="b">
        <f t="shared" si="301"/>
        <v>1</v>
      </c>
      <c r="V1745">
        <f t="shared" si="302"/>
        <v>5</v>
      </c>
      <c r="W1745">
        <f t="shared" si="303"/>
        <v>3</v>
      </c>
    </row>
    <row r="1746" spans="1:23" x14ac:dyDescent="0.2">
      <c r="A1746">
        <v>401</v>
      </c>
      <c r="B1746">
        <v>723236</v>
      </c>
      <c r="C1746">
        <v>450000</v>
      </c>
      <c r="D1746">
        <v>774599</v>
      </c>
      <c r="E1746">
        <v>890789</v>
      </c>
      <c r="F1746">
        <v>955580</v>
      </c>
      <c r="G1746">
        <f t="shared" si="293"/>
        <v>774599</v>
      </c>
      <c r="H1746">
        <f t="shared" si="294"/>
        <v>195585.85243749086</v>
      </c>
      <c r="I1746">
        <f t="shared" si="295"/>
        <v>970184.85243749083</v>
      </c>
      <c r="J1746">
        <f t="shared" si="296"/>
        <v>579013.14756250917</v>
      </c>
      <c r="K1746" s="18">
        <f t="shared" si="297"/>
        <v>723236</v>
      </c>
      <c r="L1746" s="18" t="str">
        <f t="shared" si="289"/>
        <v/>
      </c>
      <c r="M1746" s="18">
        <f t="shared" si="290"/>
        <v>774599</v>
      </c>
      <c r="N1746" s="18">
        <f t="shared" si="291"/>
        <v>890789</v>
      </c>
      <c r="O1746" s="18">
        <f t="shared" si="292"/>
        <v>955580</v>
      </c>
      <c r="P1746">
        <f t="shared" si="298"/>
        <v>832694</v>
      </c>
      <c r="Q1746">
        <f t="shared" si="299"/>
        <v>106124.14587642155</v>
      </c>
      <c r="R1746" s="105">
        <f t="shared" si="300"/>
        <v>0.12744675219999368</v>
      </c>
      <c r="S1746" s="107">
        <f>+MEDIANA!AI404</f>
        <v>832694</v>
      </c>
      <c r="T1746" t="b">
        <f t="shared" si="301"/>
        <v>1</v>
      </c>
      <c r="V1746">
        <f t="shared" si="302"/>
        <v>5</v>
      </c>
      <c r="W1746">
        <f t="shared" si="303"/>
        <v>4</v>
      </c>
    </row>
    <row r="1747" spans="1:23" x14ac:dyDescent="0.2">
      <c r="A1747">
        <v>402</v>
      </c>
      <c r="B1747">
        <v>831133</v>
      </c>
      <c r="C1747">
        <v>480000</v>
      </c>
      <c r="D1747">
        <v>890158</v>
      </c>
      <c r="E1747">
        <v>1023682</v>
      </c>
      <c r="F1747">
        <v>1098139</v>
      </c>
      <c r="G1747">
        <f t="shared" si="293"/>
        <v>890158</v>
      </c>
      <c r="H1747">
        <f t="shared" si="294"/>
        <v>239550.59809422318</v>
      </c>
      <c r="I1747">
        <f t="shared" si="295"/>
        <v>1129708.5980942231</v>
      </c>
      <c r="J1747">
        <f t="shared" si="296"/>
        <v>650607.40190577682</v>
      </c>
      <c r="K1747" s="18">
        <f t="shared" si="297"/>
        <v>831133</v>
      </c>
      <c r="L1747" s="18" t="str">
        <f t="shared" si="289"/>
        <v/>
      </c>
      <c r="M1747" s="18">
        <f t="shared" si="290"/>
        <v>890158</v>
      </c>
      <c r="N1747" s="18">
        <f t="shared" si="291"/>
        <v>1023682</v>
      </c>
      <c r="O1747" s="18">
        <f t="shared" si="292"/>
        <v>1098139</v>
      </c>
      <c r="P1747">
        <f t="shared" si="298"/>
        <v>956920</v>
      </c>
      <c r="Q1747">
        <f t="shared" si="299"/>
        <v>121956.23253446295</v>
      </c>
      <c r="R1747" s="105">
        <f t="shared" si="300"/>
        <v>0.12744663350589699</v>
      </c>
      <c r="S1747" s="107">
        <f>+MEDIANA!AI405</f>
        <v>956920</v>
      </c>
      <c r="T1747" t="b">
        <f t="shared" si="301"/>
        <v>1</v>
      </c>
      <c r="V1747">
        <f t="shared" si="302"/>
        <v>5</v>
      </c>
      <c r="W1747">
        <f t="shared" si="303"/>
        <v>4</v>
      </c>
    </row>
    <row r="1748" spans="1:23" x14ac:dyDescent="0.2">
      <c r="A1748">
        <v>403</v>
      </c>
      <c r="B1748">
        <v>321727</v>
      </c>
      <c r="C1748">
        <v>490000</v>
      </c>
      <c r="D1748">
        <v>344575</v>
      </c>
      <c r="E1748">
        <v>396261</v>
      </c>
      <c r="F1748">
        <v>389866</v>
      </c>
      <c r="G1748">
        <f t="shared" si="293"/>
        <v>389866</v>
      </c>
      <c r="H1748">
        <f t="shared" si="294"/>
        <v>64715.506686574059</v>
      </c>
      <c r="I1748">
        <f t="shared" si="295"/>
        <v>454581.50668657408</v>
      </c>
      <c r="J1748">
        <f t="shared" si="296"/>
        <v>325150.49331342592</v>
      </c>
      <c r="K1748" s="18" t="str">
        <f t="shared" si="297"/>
        <v/>
      </c>
      <c r="L1748" s="18" t="str">
        <f t="shared" si="289"/>
        <v/>
      </c>
      <c r="M1748" s="18">
        <f t="shared" si="290"/>
        <v>344575</v>
      </c>
      <c r="N1748" s="18">
        <f t="shared" si="291"/>
        <v>396261</v>
      </c>
      <c r="O1748" s="18">
        <f t="shared" si="292"/>
        <v>389866</v>
      </c>
      <c r="P1748">
        <f t="shared" si="298"/>
        <v>389866</v>
      </c>
      <c r="Q1748">
        <f t="shared" si="299"/>
        <v>28176.861967460703</v>
      </c>
      <c r="R1748" s="105">
        <f t="shared" si="300"/>
        <v>7.2273196348131674E-2</v>
      </c>
      <c r="S1748" s="107">
        <f>+MEDIANA!AI406</f>
        <v>389866</v>
      </c>
      <c r="T1748" t="b">
        <f t="shared" si="301"/>
        <v>1</v>
      </c>
      <c r="V1748">
        <f t="shared" si="302"/>
        <v>5</v>
      </c>
      <c r="W1748">
        <f t="shared" si="303"/>
        <v>3</v>
      </c>
    </row>
    <row r="1749" spans="1:23" x14ac:dyDescent="0.2">
      <c r="A1749">
        <v>404</v>
      </c>
      <c r="B1749">
        <v>378158</v>
      </c>
      <c r="C1749">
        <v>500000</v>
      </c>
      <c r="D1749">
        <v>405014</v>
      </c>
      <c r="E1749">
        <v>465766</v>
      </c>
      <c r="F1749">
        <v>410000</v>
      </c>
      <c r="G1749">
        <f t="shared" si="293"/>
        <v>410000</v>
      </c>
      <c r="H1749">
        <f t="shared" si="294"/>
        <v>49686.825082711694</v>
      </c>
      <c r="I1749">
        <f t="shared" si="295"/>
        <v>459686.8250827117</v>
      </c>
      <c r="J1749">
        <f t="shared" si="296"/>
        <v>360313.1749172883</v>
      </c>
      <c r="K1749" s="18">
        <f t="shared" si="297"/>
        <v>378158</v>
      </c>
      <c r="L1749" s="18" t="str">
        <f t="shared" si="289"/>
        <v/>
      </c>
      <c r="M1749" s="18">
        <f t="shared" si="290"/>
        <v>405014</v>
      </c>
      <c r="N1749" s="18" t="str">
        <f t="shared" si="291"/>
        <v/>
      </c>
      <c r="O1749" s="18">
        <f t="shared" si="292"/>
        <v>410000</v>
      </c>
      <c r="P1749">
        <f t="shared" si="298"/>
        <v>405014</v>
      </c>
      <c r="Q1749">
        <f t="shared" si="299"/>
        <v>17127.063846439061</v>
      </c>
      <c r="R1749" s="105">
        <f t="shared" si="300"/>
        <v>4.2287584741364646E-2</v>
      </c>
      <c r="S1749" s="107">
        <f>+MEDIANA!AI407</f>
        <v>405014</v>
      </c>
      <c r="T1749" t="b">
        <f t="shared" si="301"/>
        <v>1</v>
      </c>
      <c r="V1749">
        <f t="shared" si="302"/>
        <v>5</v>
      </c>
      <c r="W1749">
        <f t="shared" si="303"/>
        <v>3</v>
      </c>
    </row>
    <row r="1750" spans="1:23" x14ac:dyDescent="0.2">
      <c r="A1750">
        <v>405</v>
      </c>
      <c r="B1750">
        <v>310901</v>
      </c>
      <c r="C1750">
        <v>450000</v>
      </c>
      <c r="D1750">
        <v>332980</v>
      </c>
      <c r="E1750">
        <v>382927</v>
      </c>
      <c r="F1750">
        <v>339866</v>
      </c>
      <c r="G1750">
        <f t="shared" si="293"/>
        <v>339866</v>
      </c>
      <c r="H1750">
        <f t="shared" si="294"/>
        <v>55036.835462261202</v>
      </c>
      <c r="I1750">
        <f t="shared" si="295"/>
        <v>394902.83546226122</v>
      </c>
      <c r="J1750">
        <f t="shared" si="296"/>
        <v>284829.16453773878</v>
      </c>
      <c r="K1750" s="18">
        <f t="shared" si="297"/>
        <v>310901</v>
      </c>
      <c r="L1750" s="18" t="str">
        <f t="shared" si="289"/>
        <v/>
      </c>
      <c r="M1750" s="18">
        <f t="shared" si="290"/>
        <v>332980</v>
      </c>
      <c r="N1750" s="18">
        <f t="shared" si="291"/>
        <v>382927</v>
      </c>
      <c r="O1750" s="18">
        <f t="shared" si="292"/>
        <v>339866</v>
      </c>
      <c r="P1750">
        <f t="shared" si="298"/>
        <v>336423</v>
      </c>
      <c r="Q1750">
        <f t="shared" si="299"/>
        <v>30153.175161719428</v>
      </c>
      <c r="R1750" s="105">
        <f t="shared" si="300"/>
        <v>8.962875654078177E-2</v>
      </c>
      <c r="S1750" s="107">
        <f>+MEDIANA!AI408</f>
        <v>336423</v>
      </c>
      <c r="T1750" t="b">
        <f t="shared" si="301"/>
        <v>1</v>
      </c>
      <c r="V1750">
        <f t="shared" si="302"/>
        <v>5</v>
      </c>
      <c r="W1750">
        <f t="shared" si="303"/>
        <v>4</v>
      </c>
    </row>
    <row r="1751" spans="1:23" x14ac:dyDescent="0.2">
      <c r="A1751">
        <v>406</v>
      </c>
      <c r="B1751">
        <v>617168</v>
      </c>
      <c r="C1751">
        <v>650000</v>
      </c>
      <c r="D1751">
        <v>660998</v>
      </c>
      <c r="E1751">
        <v>760148</v>
      </c>
      <c r="F1751">
        <v>815437</v>
      </c>
      <c r="G1751">
        <f t="shared" si="293"/>
        <v>660998</v>
      </c>
      <c r="H1751">
        <f t="shared" si="294"/>
        <v>83401.086774693482</v>
      </c>
      <c r="I1751">
        <f t="shared" si="295"/>
        <v>744399.08677469345</v>
      </c>
      <c r="J1751">
        <f t="shared" si="296"/>
        <v>577596.91322530655</v>
      </c>
      <c r="K1751" s="18">
        <f t="shared" si="297"/>
        <v>617168</v>
      </c>
      <c r="L1751" s="18">
        <f t="shared" si="289"/>
        <v>650000</v>
      </c>
      <c r="M1751" s="18">
        <f t="shared" si="290"/>
        <v>660998</v>
      </c>
      <c r="N1751" s="18" t="str">
        <f t="shared" si="291"/>
        <v/>
      </c>
      <c r="O1751" s="18" t="str">
        <f t="shared" si="292"/>
        <v/>
      </c>
      <c r="P1751">
        <f t="shared" si="298"/>
        <v>650000</v>
      </c>
      <c r="Q1751">
        <f t="shared" si="299"/>
        <v>22803.381065096466</v>
      </c>
      <c r="R1751" s="105">
        <f t="shared" si="300"/>
        <v>3.5082124715533028E-2</v>
      </c>
      <c r="S1751" s="107">
        <f>+MEDIANA!AI409</f>
        <v>650000</v>
      </c>
      <c r="T1751" t="b">
        <f t="shared" si="301"/>
        <v>1</v>
      </c>
      <c r="V1751">
        <f t="shared" si="302"/>
        <v>5</v>
      </c>
      <c r="W1751">
        <f t="shared" si="303"/>
        <v>3</v>
      </c>
    </row>
    <row r="1752" spans="1:23" x14ac:dyDescent="0.2">
      <c r="A1752">
        <v>407</v>
      </c>
      <c r="B1752">
        <v>790567</v>
      </c>
      <c r="C1752">
        <v>640000</v>
      </c>
      <c r="D1752">
        <v>846712</v>
      </c>
      <c r="E1752">
        <v>973718</v>
      </c>
      <c r="F1752">
        <v>875437</v>
      </c>
      <c r="G1752">
        <f t="shared" si="293"/>
        <v>846712</v>
      </c>
      <c r="H1752">
        <f t="shared" si="294"/>
        <v>123026.99465442514</v>
      </c>
      <c r="I1752">
        <f t="shared" si="295"/>
        <v>969738.99465442519</v>
      </c>
      <c r="J1752">
        <f t="shared" si="296"/>
        <v>723685.00534557481</v>
      </c>
      <c r="K1752" s="18">
        <f t="shared" si="297"/>
        <v>790567</v>
      </c>
      <c r="L1752" s="18" t="str">
        <f t="shared" si="289"/>
        <v/>
      </c>
      <c r="M1752" s="18">
        <f t="shared" si="290"/>
        <v>846712</v>
      </c>
      <c r="N1752" s="18" t="str">
        <f t="shared" si="291"/>
        <v/>
      </c>
      <c r="O1752" s="18">
        <f t="shared" si="292"/>
        <v>875437</v>
      </c>
      <c r="P1752">
        <f t="shared" si="298"/>
        <v>846712</v>
      </c>
      <c r="Q1752">
        <f t="shared" si="299"/>
        <v>43166.930919397084</v>
      </c>
      <c r="R1752" s="105">
        <f t="shared" si="300"/>
        <v>5.0981834342016037E-2</v>
      </c>
      <c r="S1752" s="107">
        <f>+MEDIANA!AI410</f>
        <v>846712</v>
      </c>
      <c r="T1752" t="b">
        <f t="shared" si="301"/>
        <v>1</v>
      </c>
      <c r="V1752">
        <f t="shared" si="302"/>
        <v>5</v>
      </c>
      <c r="W1752">
        <f t="shared" si="303"/>
        <v>3</v>
      </c>
    </row>
    <row r="1753" spans="1:23" x14ac:dyDescent="0.2">
      <c r="A1753">
        <v>408</v>
      </c>
      <c r="B1753">
        <v>124684</v>
      </c>
      <c r="C1753">
        <v>480000</v>
      </c>
      <c r="D1753">
        <v>133539</v>
      </c>
      <c r="E1753">
        <v>153570</v>
      </c>
      <c r="F1753">
        <v>164739</v>
      </c>
      <c r="G1753">
        <f t="shared" si="293"/>
        <v>153570</v>
      </c>
      <c r="H1753">
        <f t="shared" si="294"/>
        <v>151037.63934297967</v>
      </c>
      <c r="I1753">
        <f t="shared" si="295"/>
        <v>304607.63934297964</v>
      </c>
      <c r="J1753">
        <f t="shared" si="296"/>
        <v>2532.3606570203265</v>
      </c>
      <c r="K1753" s="18">
        <f t="shared" si="297"/>
        <v>124684</v>
      </c>
      <c r="L1753" s="18" t="str">
        <f t="shared" si="289"/>
        <v/>
      </c>
      <c r="M1753" s="18">
        <f t="shared" si="290"/>
        <v>133539</v>
      </c>
      <c r="N1753" s="18">
        <f t="shared" si="291"/>
        <v>153570</v>
      </c>
      <c r="O1753" s="18">
        <f t="shared" si="292"/>
        <v>164739</v>
      </c>
      <c r="P1753">
        <f t="shared" si="298"/>
        <v>143554.5</v>
      </c>
      <c r="Q1753">
        <f t="shared" si="299"/>
        <v>18295.360450125052</v>
      </c>
      <c r="R1753" s="105">
        <f t="shared" si="300"/>
        <v>0.12744539843839833</v>
      </c>
      <c r="S1753" s="107">
        <f>+MEDIANA!AI411</f>
        <v>143554.5</v>
      </c>
      <c r="T1753" t="b">
        <f t="shared" si="301"/>
        <v>1</v>
      </c>
      <c r="V1753">
        <f t="shared" si="302"/>
        <v>5</v>
      </c>
      <c r="W1753">
        <f t="shared" si="303"/>
        <v>4</v>
      </c>
    </row>
    <row r="1754" spans="1:23" x14ac:dyDescent="0.2">
      <c r="A1754">
        <v>409</v>
      </c>
      <c r="B1754">
        <v>120539</v>
      </c>
      <c r="C1754">
        <v>450000</v>
      </c>
      <c r="D1754">
        <v>129100</v>
      </c>
      <c r="E1754">
        <v>148464</v>
      </c>
      <c r="F1754">
        <v>159263</v>
      </c>
      <c r="G1754">
        <f t="shared" si="293"/>
        <v>148464</v>
      </c>
      <c r="H1754">
        <f t="shared" si="294"/>
        <v>139772.55756656954</v>
      </c>
      <c r="I1754">
        <f t="shared" si="295"/>
        <v>288236.55756656954</v>
      </c>
      <c r="J1754">
        <f t="shared" si="296"/>
        <v>8691.442433430464</v>
      </c>
      <c r="K1754" s="18">
        <f t="shared" si="297"/>
        <v>120539</v>
      </c>
      <c r="L1754" s="18" t="str">
        <f t="shared" si="289"/>
        <v/>
      </c>
      <c r="M1754" s="18">
        <f t="shared" si="290"/>
        <v>129100</v>
      </c>
      <c r="N1754" s="18">
        <f t="shared" si="291"/>
        <v>148464</v>
      </c>
      <c r="O1754" s="18">
        <f t="shared" si="292"/>
        <v>159263</v>
      </c>
      <c r="P1754">
        <f t="shared" si="298"/>
        <v>138782</v>
      </c>
      <c r="Q1754">
        <f t="shared" si="299"/>
        <v>17687.17517487365</v>
      </c>
      <c r="R1754" s="105">
        <f t="shared" si="300"/>
        <v>0.12744574350329041</v>
      </c>
      <c r="S1754" s="107">
        <f>+MEDIANA!AI412</f>
        <v>138782</v>
      </c>
      <c r="T1754" t="b">
        <f t="shared" si="301"/>
        <v>1</v>
      </c>
      <c r="V1754">
        <f t="shared" si="302"/>
        <v>5</v>
      </c>
      <c r="W1754">
        <f t="shared" si="303"/>
        <v>4</v>
      </c>
    </row>
    <row r="1755" spans="1:23" x14ac:dyDescent="0.2">
      <c r="A1755">
        <v>410</v>
      </c>
      <c r="B1755">
        <v>257229</v>
      </c>
      <c r="C1755">
        <v>650000</v>
      </c>
      <c r="D1755">
        <v>275497</v>
      </c>
      <c r="E1755">
        <v>316822</v>
      </c>
      <c r="F1755">
        <v>339866</v>
      </c>
      <c r="G1755">
        <f t="shared" si="293"/>
        <v>316822</v>
      </c>
      <c r="H1755">
        <f t="shared" si="294"/>
        <v>161060.28406376296</v>
      </c>
      <c r="I1755">
        <f t="shared" si="295"/>
        <v>477882.28406376299</v>
      </c>
      <c r="J1755">
        <f t="shared" si="296"/>
        <v>155761.71593623704</v>
      </c>
      <c r="K1755" s="18">
        <f t="shared" si="297"/>
        <v>257229</v>
      </c>
      <c r="L1755" s="18" t="str">
        <f t="shared" si="289"/>
        <v/>
      </c>
      <c r="M1755" s="18">
        <f t="shared" si="290"/>
        <v>275497</v>
      </c>
      <c r="N1755" s="18">
        <f t="shared" si="291"/>
        <v>316822</v>
      </c>
      <c r="O1755" s="18">
        <f t="shared" si="292"/>
        <v>339866</v>
      </c>
      <c r="P1755">
        <f t="shared" si="298"/>
        <v>296159.5</v>
      </c>
      <c r="Q1755">
        <f t="shared" si="299"/>
        <v>37744.832939975597</v>
      </c>
      <c r="R1755" s="105">
        <f t="shared" si="300"/>
        <v>0.12744765216032442</v>
      </c>
      <c r="S1755" s="107">
        <f>+MEDIANA!AI413</f>
        <v>296159.5</v>
      </c>
      <c r="T1755" t="b">
        <f t="shared" si="301"/>
        <v>1</v>
      </c>
      <c r="V1755">
        <f t="shared" si="302"/>
        <v>5</v>
      </c>
      <c r="W1755">
        <f t="shared" si="303"/>
        <v>4</v>
      </c>
    </row>
    <row r="1756" spans="1:23" x14ac:dyDescent="0.2">
      <c r="A1756">
        <v>411</v>
      </c>
      <c r="B1756">
        <v>164267</v>
      </c>
      <c r="C1756">
        <v>150000</v>
      </c>
      <c r="D1756">
        <v>175933</v>
      </c>
      <c r="E1756">
        <v>202323</v>
      </c>
      <c r="F1756">
        <v>217039</v>
      </c>
      <c r="G1756">
        <f t="shared" si="293"/>
        <v>175933</v>
      </c>
      <c r="H1756">
        <f t="shared" si="294"/>
        <v>27458.993331875863</v>
      </c>
      <c r="I1756">
        <f t="shared" si="295"/>
        <v>203391.99333187586</v>
      </c>
      <c r="J1756">
        <f t="shared" si="296"/>
        <v>148474.00666812414</v>
      </c>
      <c r="K1756" s="18">
        <f t="shared" si="297"/>
        <v>164267</v>
      </c>
      <c r="L1756" s="18">
        <f t="shared" si="289"/>
        <v>150000</v>
      </c>
      <c r="M1756" s="18">
        <f t="shared" si="290"/>
        <v>175933</v>
      </c>
      <c r="N1756" s="18">
        <f t="shared" si="291"/>
        <v>202323</v>
      </c>
      <c r="O1756" s="18" t="str">
        <f t="shared" si="292"/>
        <v/>
      </c>
      <c r="P1756">
        <f t="shared" si="298"/>
        <v>170100</v>
      </c>
      <c r="Q1756">
        <f t="shared" si="299"/>
        <v>22163.315972946526</v>
      </c>
      <c r="R1756" s="105">
        <f t="shared" si="300"/>
        <v>0.13029580231009127</v>
      </c>
      <c r="S1756" s="107">
        <f>+MEDIANA!AI414</f>
        <v>170100</v>
      </c>
      <c r="T1756" t="b">
        <f t="shared" si="301"/>
        <v>1</v>
      </c>
      <c r="V1756">
        <f t="shared" si="302"/>
        <v>5</v>
      </c>
      <c r="W1756">
        <f t="shared" si="303"/>
        <v>4</v>
      </c>
    </row>
    <row r="1757" spans="1:23" x14ac:dyDescent="0.2">
      <c r="A1757">
        <v>412</v>
      </c>
      <c r="B1757">
        <v>16389</v>
      </c>
      <c r="C1757">
        <v>100000</v>
      </c>
      <c r="D1757">
        <v>17552</v>
      </c>
      <c r="E1757">
        <v>20185</v>
      </c>
      <c r="F1757">
        <v>21654</v>
      </c>
      <c r="G1757">
        <f t="shared" si="293"/>
        <v>20185</v>
      </c>
      <c r="H1757">
        <f t="shared" si="294"/>
        <v>36308.677633590567</v>
      </c>
      <c r="I1757">
        <f t="shared" si="295"/>
        <v>56493.677633590567</v>
      </c>
      <c r="J1757">
        <f t="shared" si="296"/>
        <v>-16123.677633590567</v>
      </c>
      <c r="K1757" s="18">
        <f t="shared" si="297"/>
        <v>16389</v>
      </c>
      <c r="L1757" s="18" t="str">
        <f t="shared" si="289"/>
        <v/>
      </c>
      <c r="M1757" s="18">
        <f t="shared" si="290"/>
        <v>17552</v>
      </c>
      <c r="N1757" s="18">
        <f t="shared" si="291"/>
        <v>20185</v>
      </c>
      <c r="O1757" s="18">
        <f t="shared" si="292"/>
        <v>21654</v>
      </c>
      <c r="P1757">
        <f t="shared" si="298"/>
        <v>18868.5</v>
      </c>
      <c r="Q1757">
        <f t="shared" si="299"/>
        <v>2404.8469112745342</v>
      </c>
      <c r="R1757" s="105">
        <f t="shared" si="300"/>
        <v>0.12745299898108139</v>
      </c>
      <c r="S1757" s="107">
        <f>+MEDIANA!AI415</f>
        <v>18868.5</v>
      </c>
      <c r="T1757" t="b">
        <f t="shared" si="301"/>
        <v>1</v>
      </c>
      <c r="V1757">
        <f t="shared" si="302"/>
        <v>5</v>
      </c>
      <c r="W1757">
        <f t="shared" si="303"/>
        <v>4</v>
      </c>
    </row>
    <row r="1758" spans="1:23" x14ac:dyDescent="0.2">
      <c r="A1758">
        <v>413</v>
      </c>
      <c r="B1758">
        <v>11435</v>
      </c>
      <c r="C1758">
        <v>100000</v>
      </c>
      <c r="D1758">
        <v>12247</v>
      </c>
      <c r="E1758">
        <v>14084</v>
      </c>
      <c r="F1758">
        <v>15108</v>
      </c>
      <c r="G1758">
        <f t="shared" si="293"/>
        <v>14084</v>
      </c>
      <c r="H1758">
        <f t="shared" si="294"/>
        <v>38837.053759264491</v>
      </c>
      <c r="I1758">
        <f t="shared" si="295"/>
        <v>52921.053759264491</v>
      </c>
      <c r="J1758">
        <f t="shared" si="296"/>
        <v>-24753.053759264491</v>
      </c>
      <c r="K1758" s="18">
        <f t="shared" si="297"/>
        <v>11435</v>
      </c>
      <c r="L1758" s="18" t="str">
        <f t="shared" si="289"/>
        <v/>
      </c>
      <c r="M1758" s="18">
        <f t="shared" si="290"/>
        <v>12247</v>
      </c>
      <c r="N1758" s="18">
        <f t="shared" si="291"/>
        <v>14084</v>
      </c>
      <c r="O1758" s="18">
        <f t="shared" si="292"/>
        <v>15108</v>
      </c>
      <c r="P1758">
        <f t="shared" si="298"/>
        <v>13165.5</v>
      </c>
      <c r="Q1758">
        <f t="shared" si="299"/>
        <v>1677.6953438174246</v>
      </c>
      <c r="R1758" s="105">
        <f t="shared" si="300"/>
        <v>0.12743119090178304</v>
      </c>
      <c r="S1758" s="107">
        <f>+MEDIANA!AI416</f>
        <v>13165.5</v>
      </c>
      <c r="T1758" t="b">
        <f t="shared" si="301"/>
        <v>1</v>
      </c>
      <c r="V1758">
        <f t="shared" si="302"/>
        <v>5</v>
      </c>
      <c r="W1758">
        <f t="shared" si="303"/>
        <v>4</v>
      </c>
    </row>
    <row r="1759" spans="1:23" x14ac:dyDescent="0.2">
      <c r="A1759">
        <v>414</v>
      </c>
      <c r="B1759">
        <v>14349</v>
      </c>
      <c r="C1759">
        <v>90000</v>
      </c>
      <c r="D1759">
        <v>15368</v>
      </c>
      <c r="E1759">
        <v>17674</v>
      </c>
      <c r="F1759">
        <v>18959</v>
      </c>
      <c r="G1759">
        <f t="shared" si="293"/>
        <v>17674</v>
      </c>
      <c r="H1759">
        <f t="shared" si="294"/>
        <v>32881.676820077169</v>
      </c>
      <c r="I1759">
        <f t="shared" si="295"/>
        <v>50555.676820077169</v>
      </c>
      <c r="J1759">
        <f t="shared" si="296"/>
        <v>-15207.676820077169</v>
      </c>
      <c r="K1759" s="18">
        <f t="shared" si="297"/>
        <v>14349</v>
      </c>
      <c r="L1759" s="18" t="str">
        <f t="shared" si="289"/>
        <v/>
      </c>
      <c r="M1759" s="18">
        <f t="shared" si="290"/>
        <v>15368</v>
      </c>
      <c r="N1759" s="18">
        <f t="shared" si="291"/>
        <v>17674</v>
      </c>
      <c r="O1759" s="18">
        <f t="shared" si="292"/>
        <v>18959</v>
      </c>
      <c r="P1759">
        <f t="shared" si="298"/>
        <v>16521</v>
      </c>
      <c r="Q1759">
        <f t="shared" si="299"/>
        <v>2105.7506183464998</v>
      </c>
      <c r="R1759" s="105">
        <f t="shared" si="300"/>
        <v>0.12745902901437564</v>
      </c>
      <c r="S1759" s="107">
        <f>+MEDIANA!AI417</f>
        <v>16521</v>
      </c>
      <c r="T1759" t="b">
        <f t="shared" si="301"/>
        <v>1</v>
      </c>
      <c r="V1759">
        <f t="shared" si="302"/>
        <v>5</v>
      </c>
      <c r="W1759">
        <f t="shared" si="303"/>
        <v>4</v>
      </c>
    </row>
    <row r="1760" spans="1:23" x14ac:dyDescent="0.2">
      <c r="A1760">
        <v>415</v>
      </c>
      <c r="B1760">
        <v>8559</v>
      </c>
      <c r="C1760">
        <v>90000</v>
      </c>
      <c r="D1760">
        <v>9167</v>
      </c>
      <c r="E1760">
        <v>10542</v>
      </c>
      <c r="F1760">
        <v>11309</v>
      </c>
      <c r="G1760">
        <f t="shared" si="293"/>
        <v>10542</v>
      </c>
      <c r="H1760">
        <f t="shared" si="294"/>
        <v>35840.890855278696</v>
      </c>
      <c r="I1760">
        <f t="shared" si="295"/>
        <v>46382.890855278696</v>
      </c>
      <c r="J1760">
        <f t="shared" si="296"/>
        <v>-25298.890855278696</v>
      </c>
      <c r="K1760" s="18">
        <f t="shared" si="297"/>
        <v>8559</v>
      </c>
      <c r="L1760" s="18" t="str">
        <f t="shared" si="289"/>
        <v/>
      </c>
      <c r="M1760" s="18">
        <f t="shared" si="290"/>
        <v>9167</v>
      </c>
      <c r="N1760" s="18">
        <f t="shared" si="291"/>
        <v>10542</v>
      </c>
      <c r="O1760" s="18">
        <f t="shared" si="292"/>
        <v>11309</v>
      </c>
      <c r="P1760">
        <f t="shared" si="298"/>
        <v>9854.5</v>
      </c>
      <c r="Q1760">
        <f t="shared" si="299"/>
        <v>1256.0364578042045</v>
      </c>
      <c r="R1760" s="105">
        <f t="shared" si="300"/>
        <v>0.12745816203807442</v>
      </c>
      <c r="S1760" s="107">
        <f>+MEDIANA!AI418</f>
        <v>9854.5</v>
      </c>
      <c r="T1760" t="b">
        <f t="shared" si="301"/>
        <v>1</v>
      </c>
      <c r="V1760">
        <f t="shared" si="302"/>
        <v>5</v>
      </c>
      <c r="W1760">
        <f t="shared" si="303"/>
        <v>4</v>
      </c>
    </row>
    <row r="1761" spans="1:23" x14ac:dyDescent="0.2">
      <c r="A1761">
        <v>416</v>
      </c>
      <c r="B1761">
        <v>4759</v>
      </c>
      <c r="C1761">
        <v>80000</v>
      </c>
      <c r="D1761">
        <v>5096</v>
      </c>
      <c r="E1761">
        <v>5861</v>
      </c>
      <c r="F1761">
        <v>6287</v>
      </c>
      <c r="G1761">
        <f t="shared" si="293"/>
        <v>5861</v>
      </c>
      <c r="H1761">
        <f t="shared" si="294"/>
        <v>33322.562120881397</v>
      </c>
      <c r="I1761">
        <f t="shared" si="295"/>
        <v>39183.562120881397</v>
      </c>
      <c r="J1761">
        <f t="shared" si="296"/>
        <v>-27461.562120881397</v>
      </c>
      <c r="K1761" s="18">
        <f t="shared" si="297"/>
        <v>4759</v>
      </c>
      <c r="L1761" s="18" t="str">
        <f t="shared" si="289"/>
        <v/>
      </c>
      <c r="M1761" s="18">
        <f t="shared" si="290"/>
        <v>5096</v>
      </c>
      <c r="N1761" s="18">
        <f t="shared" si="291"/>
        <v>5861</v>
      </c>
      <c r="O1761" s="18">
        <f t="shared" si="292"/>
        <v>6287</v>
      </c>
      <c r="P1761">
        <f t="shared" si="298"/>
        <v>5478.5</v>
      </c>
      <c r="Q1761">
        <f t="shared" si="299"/>
        <v>698.0889986241009</v>
      </c>
      <c r="R1761" s="105">
        <f t="shared" si="300"/>
        <v>0.12742338206153161</v>
      </c>
      <c r="S1761" s="107">
        <f>+MEDIANA!AI419</f>
        <v>5478.5</v>
      </c>
      <c r="T1761" t="b">
        <f t="shared" si="301"/>
        <v>1</v>
      </c>
      <c r="V1761">
        <f t="shared" si="302"/>
        <v>5</v>
      </c>
      <c r="W1761">
        <f t="shared" si="303"/>
        <v>4</v>
      </c>
    </row>
    <row r="1762" spans="1:23" x14ac:dyDescent="0.2">
      <c r="A1762">
        <v>417</v>
      </c>
      <c r="B1762">
        <v>9547</v>
      </c>
      <c r="C1762">
        <v>80000</v>
      </c>
      <c r="D1762">
        <v>10225</v>
      </c>
      <c r="E1762">
        <v>11759</v>
      </c>
      <c r="F1762">
        <v>12614</v>
      </c>
      <c r="G1762">
        <f t="shared" si="293"/>
        <v>11759</v>
      </c>
      <c r="H1762">
        <f t="shared" si="294"/>
        <v>30865.379902084471</v>
      </c>
      <c r="I1762">
        <f t="shared" si="295"/>
        <v>42624.379902084474</v>
      </c>
      <c r="J1762">
        <f t="shared" si="296"/>
        <v>-19106.379902084471</v>
      </c>
      <c r="K1762" s="18">
        <f t="shared" si="297"/>
        <v>9547</v>
      </c>
      <c r="L1762" s="18" t="str">
        <f t="shared" si="289"/>
        <v/>
      </c>
      <c r="M1762" s="18">
        <f t="shared" si="290"/>
        <v>10225</v>
      </c>
      <c r="N1762" s="18">
        <f t="shared" si="291"/>
        <v>11759</v>
      </c>
      <c r="O1762" s="18">
        <f t="shared" si="292"/>
        <v>12614</v>
      </c>
      <c r="P1762">
        <f t="shared" si="298"/>
        <v>10992</v>
      </c>
      <c r="Q1762">
        <f t="shared" si="299"/>
        <v>1400.9109833723674</v>
      </c>
      <c r="R1762" s="105">
        <f t="shared" si="300"/>
        <v>0.1274482335673551</v>
      </c>
      <c r="S1762" s="107">
        <f>+MEDIANA!AI420</f>
        <v>10992</v>
      </c>
      <c r="T1762" t="b">
        <f t="shared" si="301"/>
        <v>1</v>
      </c>
      <c r="V1762">
        <f t="shared" si="302"/>
        <v>5</v>
      </c>
      <c r="W1762">
        <f t="shared" si="303"/>
        <v>4</v>
      </c>
    </row>
    <row r="1763" spans="1:23" x14ac:dyDescent="0.2">
      <c r="A1763">
        <v>418</v>
      </c>
      <c r="B1763">
        <v>4444</v>
      </c>
      <c r="C1763">
        <v>70000</v>
      </c>
      <c r="D1763">
        <v>4760</v>
      </c>
      <c r="E1763">
        <v>5474</v>
      </c>
      <c r="F1763">
        <v>5872</v>
      </c>
      <c r="G1763">
        <f t="shared" si="293"/>
        <v>5474</v>
      </c>
      <c r="H1763">
        <f t="shared" si="294"/>
        <v>29012.890652260074</v>
      </c>
      <c r="I1763">
        <f t="shared" si="295"/>
        <v>34486.890652260074</v>
      </c>
      <c r="J1763">
        <f t="shared" si="296"/>
        <v>-23538.890652260074</v>
      </c>
      <c r="K1763" s="18">
        <f t="shared" si="297"/>
        <v>4444</v>
      </c>
      <c r="L1763" s="18" t="str">
        <f t="shared" si="289"/>
        <v/>
      </c>
      <c r="M1763" s="18">
        <f t="shared" si="290"/>
        <v>4760</v>
      </c>
      <c r="N1763" s="18">
        <f t="shared" si="291"/>
        <v>5474</v>
      </c>
      <c r="O1763" s="18">
        <f t="shared" si="292"/>
        <v>5872</v>
      </c>
      <c r="P1763">
        <f t="shared" si="298"/>
        <v>5117</v>
      </c>
      <c r="Q1763">
        <f t="shared" si="299"/>
        <v>652.21954381429975</v>
      </c>
      <c r="R1763" s="105">
        <f t="shared" si="300"/>
        <v>0.12746131401491104</v>
      </c>
      <c r="S1763" s="107">
        <f>+MEDIANA!AI421</f>
        <v>5117</v>
      </c>
      <c r="T1763" t="b">
        <f t="shared" si="301"/>
        <v>1</v>
      </c>
      <c r="V1763">
        <f t="shared" si="302"/>
        <v>5</v>
      </c>
      <c r="W1763">
        <f t="shared" si="303"/>
        <v>4</v>
      </c>
    </row>
    <row r="1764" spans="1:23" x14ac:dyDescent="0.2">
      <c r="A1764">
        <v>419</v>
      </c>
      <c r="B1764">
        <v>10732</v>
      </c>
      <c r="C1764">
        <v>70000</v>
      </c>
      <c r="D1764">
        <v>11494</v>
      </c>
      <c r="E1764">
        <v>13218</v>
      </c>
      <c r="F1764">
        <v>14179</v>
      </c>
      <c r="G1764">
        <f t="shared" si="293"/>
        <v>13218</v>
      </c>
      <c r="H1764">
        <f t="shared" si="294"/>
        <v>25792.998076997563</v>
      </c>
      <c r="I1764">
        <f t="shared" si="295"/>
        <v>39010.998076997566</v>
      </c>
      <c r="J1764">
        <f t="shared" si="296"/>
        <v>-12574.998076997563</v>
      </c>
      <c r="K1764" s="18">
        <f t="shared" si="297"/>
        <v>10732</v>
      </c>
      <c r="L1764" s="18" t="str">
        <f t="shared" si="289"/>
        <v/>
      </c>
      <c r="M1764" s="18">
        <f t="shared" si="290"/>
        <v>11494</v>
      </c>
      <c r="N1764" s="18">
        <f t="shared" si="291"/>
        <v>13218</v>
      </c>
      <c r="O1764" s="18">
        <f t="shared" si="292"/>
        <v>14179</v>
      </c>
      <c r="P1764">
        <f t="shared" si="298"/>
        <v>12356</v>
      </c>
      <c r="Q1764">
        <f t="shared" si="299"/>
        <v>1574.4726895059184</v>
      </c>
      <c r="R1764" s="105">
        <f t="shared" si="300"/>
        <v>0.12742575991469071</v>
      </c>
      <c r="S1764" s="107">
        <f>+MEDIANA!AI422</f>
        <v>12356</v>
      </c>
      <c r="T1764" t="b">
        <f t="shared" si="301"/>
        <v>1</v>
      </c>
      <c r="V1764">
        <f t="shared" si="302"/>
        <v>5</v>
      </c>
      <c r="W1764">
        <f t="shared" si="303"/>
        <v>4</v>
      </c>
    </row>
    <row r="1765" spans="1:23" x14ac:dyDescent="0.2">
      <c r="A1765">
        <v>420</v>
      </c>
      <c r="B1765">
        <v>15050</v>
      </c>
      <c r="C1765">
        <v>95000</v>
      </c>
      <c r="D1765">
        <v>16119</v>
      </c>
      <c r="E1765">
        <v>18537</v>
      </c>
      <c r="F1765">
        <v>19885</v>
      </c>
      <c r="G1765">
        <f t="shared" si="293"/>
        <v>18537</v>
      </c>
      <c r="H1765">
        <f t="shared" si="294"/>
        <v>34757.440925649287</v>
      </c>
      <c r="I1765">
        <f t="shared" si="295"/>
        <v>53294.440925649287</v>
      </c>
      <c r="J1765">
        <f t="shared" si="296"/>
        <v>-16220.440925649287</v>
      </c>
      <c r="K1765" s="18">
        <f t="shared" si="297"/>
        <v>15050</v>
      </c>
      <c r="L1765" s="18" t="str">
        <f t="shared" si="289"/>
        <v/>
      </c>
      <c r="M1765" s="18">
        <f t="shared" si="290"/>
        <v>16119</v>
      </c>
      <c r="N1765" s="18">
        <f t="shared" si="291"/>
        <v>18537</v>
      </c>
      <c r="O1765" s="18">
        <f t="shared" si="292"/>
        <v>19885</v>
      </c>
      <c r="P1765">
        <f t="shared" si="298"/>
        <v>17328</v>
      </c>
      <c r="Q1765">
        <f t="shared" si="299"/>
        <v>2208.4258911420748</v>
      </c>
      <c r="R1765" s="105">
        <f t="shared" si="300"/>
        <v>0.12744840092001816</v>
      </c>
      <c r="S1765" s="107">
        <f>+MEDIANA!AI423</f>
        <v>17328</v>
      </c>
      <c r="T1765" t="b">
        <f t="shared" si="301"/>
        <v>1</v>
      </c>
      <c r="V1765">
        <f t="shared" si="302"/>
        <v>5</v>
      </c>
      <c r="W1765">
        <f t="shared" si="303"/>
        <v>4</v>
      </c>
    </row>
    <row r="1766" spans="1:23" x14ac:dyDescent="0.2">
      <c r="A1766">
        <v>421</v>
      </c>
      <c r="B1766">
        <v>9003</v>
      </c>
      <c r="C1766">
        <v>95000</v>
      </c>
      <c r="D1766">
        <v>9643</v>
      </c>
      <c r="E1766">
        <v>11089</v>
      </c>
      <c r="F1766">
        <v>11896</v>
      </c>
      <c r="G1766">
        <f t="shared" si="293"/>
        <v>11089</v>
      </c>
      <c r="H1766">
        <f t="shared" si="294"/>
        <v>37848.104849516574</v>
      </c>
      <c r="I1766">
        <f t="shared" si="295"/>
        <v>48937.104849516574</v>
      </c>
      <c r="J1766">
        <f t="shared" si="296"/>
        <v>-26759.104849516574</v>
      </c>
      <c r="K1766" s="18">
        <f t="shared" si="297"/>
        <v>9003</v>
      </c>
      <c r="L1766" s="18" t="str">
        <f t="shared" si="289"/>
        <v/>
      </c>
      <c r="M1766" s="18">
        <f t="shared" si="290"/>
        <v>9643</v>
      </c>
      <c r="N1766" s="18">
        <f t="shared" si="291"/>
        <v>11089</v>
      </c>
      <c r="O1766" s="18">
        <f t="shared" si="292"/>
        <v>11896</v>
      </c>
      <c r="P1766">
        <f t="shared" si="298"/>
        <v>10366</v>
      </c>
      <c r="Q1766">
        <f t="shared" si="299"/>
        <v>1321.2563150274816</v>
      </c>
      <c r="R1766" s="105">
        <f t="shared" si="300"/>
        <v>0.12746057447689385</v>
      </c>
      <c r="S1766" s="107">
        <f>+MEDIANA!AI424</f>
        <v>10366</v>
      </c>
      <c r="T1766" t="b">
        <f t="shared" si="301"/>
        <v>1</v>
      </c>
      <c r="V1766">
        <f t="shared" si="302"/>
        <v>5</v>
      </c>
      <c r="W1766">
        <f t="shared" si="303"/>
        <v>4</v>
      </c>
    </row>
    <row r="1767" spans="1:23" x14ac:dyDescent="0.2">
      <c r="A1767">
        <v>422</v>
      </c>
      <c r="B1767">
        <v>21945</v>
      </c>
      <c r="C1767">
        <v>150000</v>
      </c>
      <c r="D1767">
        <v>23503</v>
      </c>
      <c r="E1767">
        <v>27029</v>
      </c>
      <c r="F1767">
        <v>28995</v>
      </c>
      <c r="G1767">
        <f t="shared" si="293"/>
        <v>27029</v>
      </c>
      <c r="H1767">
        <f t="shared" si="294"/>
        <v>55806.848914806149</v>
      </c>
      <c r="I1767">
        <f t="shared" si="295"/>
        <v>82835.848914806149</v>
      </c>
      <c r="J1767">
        <f t="shared" si="296"/>
        <v>-28777.848914806149</v>
      </c>
      <c r="K1767" s="18">
        <f t="shared" si="297"/>
        <v>21945</v>
      </c>
      <c r="L1767" s="18" t="str">
        <f t="shared" si="289"/>
        <v/>
      </c>
      <c r="M1767" s="18">
        <f t="shared" si="290"/>
        <v>23503</v>
      </c>
      <c r="N1767" s="18">
        <f t="shared" si="291"/>
        <v>27029</v>
      </c>
      <c r="O1767" s="18">
        <f t="shared" si="292"/>
        <v>28995</v>
      </c>
      <c r="P1767">
        <f t="shared" si="298"/>
        <v>25266</v>
      </c>
      <c r="Q1767">
        <f t="shared" si="299"/>
        <v>3220.2072397078214</v>
      </c>
      <c r="R1767" s="105">
        <f t="shared" si="300"/>
        <v>0.12745219819947048</v>
      </c>
      <c r="S1767" s="107">
        <f>+MEDIANA!AI425</f>
        <v>25266</v>
      </c>
      <c r="T1767" t="b">
        <f t="shared" si="301"/>
        <v>1</v>
      </c>
      <c r="V1767">
        <f t="shared" si="302"/>
        <v>5</v>
      </c>
      <c r="W1767">
        <f t="shared" si="303"/>
        <v>4</v>
      </c>
    </row>
    <row r="1768" spans="1:23" x14ac:dyDescent="0.2">
      <c r="A1768">
        <v>423</v>
      </c>
      <c r="B1768">
        <v>21266</v>
      </c>
      <c r="C1768">
        <v>150000</v>
      </c>
      <c r="D1768">
        <v>22776</v>
      </c>
      <c r="E1768">
        <v>26192</v>
      </c>
      <c r="F1768">
        <v>28097</v>
      </c>
      <c r="G1768">
        <f t="shared" si="293"/>
        <v>26192</v>
      </c>
      <c r="H1768">
        <f t="shared" si="294"/>
        <v>56153.348281291292</v>
      </c>
      <c r="I1768">
        <f t="shared" si="295"/>
        <v>82345.348281291284</v>
      </c>
      <c r="J1768">
        <f t="shared" si="296"/>
        <v>-29961.348281291292</v>
      </c>
      <c r="K1768" s="18">
        <f t="shared" si="297"/>
        <v>21266</v>
      </c>
      <c r="L1768" s="18" t="str">
        <f t="shared" si="289"/>
        <v/>
      </c>
      <c r="M1768" s="18">
        <f t="shared" si="290"/>
        <v>22776</v>
      </c>
      <c r="N1768" s="18">
        <f t="shared" si="291"/>
        <v>26192</v>
      </c>
      <c r="O1768" s="18">
        <f t="shared" si="292"/>
        <v>28097</v>
      </c>
      <c r="P1768">
        <f t="shared" si="298"/>
        <v>24484</v>
      </c>
      <c r="Q1768">
        <f t="shared" si="299"/>
        <v>3120.0862568204743</v>
      </c>
      <c r="R1768" s="105">
        <f t="shared" si="300"/>
        <v>0.12743368145811446</v>
      </c>
      <c r="S1768" s="107">
        <f>+MEDIANA!AI426</f>
        <v>24484</v>
      </c>
      <c r="T1768" t="b">
        <f t="shared" si="301"/>
        <v>1</v>
      </c>
      <c r="V1768">
        <f t="shared" si="302"/>
        <v>5</v>
      </c>
      <c r="W1768">
        <f t="shared" si="303"/>
        <v>4</v>
      </c>
    </row>
    <row r="1769" spans="1:23" x14ac:dyDescent="0.2">
      <c r="A1769">
        <v>424</v>
      </c>
      <c r="B1769">
        <v>23186</v>
      </c>
      <c r="C1769">
        <v>200000</v>
      </c>
      <c r="D1769">
        <v>24833</v>
      </c>
      <c r="E1769">
        <v>28558</v>
      </c>
      <c r="F1769">
        <v>30635</v>
      </c>
      <c r="G1769">
        <f t="shared" si="293"/>
        <v>28558</v>
      </c>
      <c r="H1769">
        <f t="shared" si="294"/>
        <v>77512.077260901744</v>
      </c>
      <c r="I1769">
        <f t="shared" si="295"/>
        <v>106070.07726090174</v>
      </c>
      <c r="J1769">
        <f t="shared" si="296"/>
        <v>-48954.077260901744</v>
      </c>
      <c r="K1769" s="18">
        <f t="shared" si="297"/>
        <v>23186</v>
      </c>
      <c r="L1769" s="18" t="str">
        <f t="shared" si="289"/>
        <v/>
      </c>
      <c r="M1769" s="18">
        <f t="shared" si="290"/>
        <v>24833</v>
      </c>
      <c r="N1769" s="18">
        <f t="shared" si="291"/>
        <v>28558</v>
      </c>
      <c r="O1769" s="18">
        <f t="shared" si="292"/>
        <v>30635</v>
      </c>
      <c r="P1769">
        <f t="shared" si="298"/>
        <v>26695.5</v>
      </c>
      <c r="Q1769">
        <f t="shared" si="299"/>
        <v>3402.3441918771241</v>
      </c>
      <c r="R1769" s="105">
        <f t="shared" si="300"/>
        <v>0.12745010177285027</v>
      </c>
      <c r="S1769" s="107">
        <f>+MEDIANA!AI427</f>
        <v>26695.5</v>
      </c>
      <c r="T1769" t="b">
        <f t="shared" si="301"/>
        <v>1</v>
      </c>
      <c r="V1769">
        <f t="shared" si="302"/>
        <v>5</v>
      </c>
      <c r="W1769">
        <f t="shared" si="303"/>
        <v>4</v>
      </c>
    </row>
    <row r="1770" spans="1:23" x14ac:dyDescent="0.2">
      <c r="A1770">
        <v>425</v>
      </c>
      <c r="B1770">
        <v>29969</v>
      </c>
      <c r="C1770">
        <v>200000</v>
      </c>
      <c r="D1770">
        <v>32098</v>
      </c>
      <c r="E1770">
        <v>36913</v>
      </c>
      <c r="F1770">
        <v>39598</v>
      </c>
      <c r="G1770">
        <f t="shared" si="293"/>
        <v>36913</v>
      </c>
      <c r="H1770">
        <f t="shared" si="294"/>
        <v>74047.250659967118</v>
      </c>
      <c r="I1770">
        <f t="shared" si="295"/>
        <v>110960.25065996712</v>
      </c>
      <c r="J1770">
        <f t="shared" si="296"/>
        <v>-37134.250659967118</v>
      </c>
      <c r="K1770" s="18">
        <f t="shared" si="297"/>
        <v>29969</v>
      </c>
      <c r="L1770" s="18" t="str">
        <f t="shared" si="289"/>
        <v/>
      </c>
      <c r="M1770" s="18">
        <f t="shared" si="290"/>
        <v>32098</v>
      </c>
      <c r="N1770" s="18">
        <f t="shared" si="291"/>
        <v>36913</v>
      </c>
      <c r="O1770" s="18">
        <f t="shared" si="292"/>
        <v>39598</v>
      </c>
      <c r="P1770">
        <f t="shared" si="298"/>
        <v>34505.5</v>
      </c>
      <c r="Q1770">
        <f t="shared" si="299"/>
        <v>4398.0380853285023</v>
      </c>
      <c r="R1770" s="105">
        <f t="shared" si="300"/>
        <v>0.12745904523419463</v>
      </c>
      <c r="S1770" s="107">
        <f>+MEDIANA!AI428</f>
        <v>34505.5</v>
      </c>
      <c r="T1770" t="b">
        <f t="shared" si="301"/>
        <v>1</v>
      </c>
      <c r="V1770">
        <f t="shared" si="302"/>
        <v>5</v>
      </c>
      <c r="W1770">
        <f t="shared" si="303"/>
        <v>4</v>
      </c>
    </row>
    <row r="1771" spans="1:23" x14ac:dyDescent="0.2">
      <c r="A1771">
        <v>426</v>
      </c>
      <c r="B1771">
        <v>36078</v>
      </c>
      <c r="C1771">
        <v>220000</v>
      </c>
      <c r="D1771">
        <v>38640</v>
      </c>
      <c r="E1771">
        <v>44436</v>
      </c>
      <c r="F1771">
        <v>47668</v>
      </c>
      <c r="G1771">
        <f t="shared" si="293"/>
        <v>44436</v>
      </c>
      <c r="H1771">
        <f t="shared" si="294"/>
        <v>79867.415238005546</v>
      </c>
      <c r="I1771">
        <f t="shared" si="295"/>
        <v>124303.41523800555</v>
      </c>
      <c r="J1771">
        <f t="shared" si="296"/>
        <v>-35431.415238005546</v>
      </c>
      <c r="K1771" s="18">
        <f t="shared" si="297"/>
        <v>36078</v>
      </c>
      <c r="L1771" s="18" t="str">
        <f t="shared" si="289"/>
        <v/>
      </c>
      <c r="M1771" s="18">
        <f t="shared" si="290"/>
        <v>38640</v>
      </c>
      <c r="N1771" s="18">
        <f t="shared" si="291"/>
        <v>44436</v>
      </c>
      <c r="O1771" s="18">
        <f t="shared" si="292"/>
        <v>47668</v>
      </c>
      <c r="P1771">
        <f t="shared" si="298"/>
        <v>41538</v>
      </c>
      <c r="Q1771">
        <f t="shared" si="299"/>
        <v>5293.8040197952168</v>
      </c>
      <c r="R1771" s="105">
        <f t="shared" si="300"/>
        <v>0.12744484616002738</v>
      </c>
      <c r="S1771" s="107">
        <f>+MEDIANA!AI429</f>
        <v>41538</v>
      </c>
      <c r="T1771" t="b">
        <f t="shared" si="301"/>
        <v>1</v>
      </c>
      <c r="V1771">
        <f t="shared" si="302"/>
        <v>5</v>
      </c>
      <c r="W1771">
        <f t="shared" si="303"/>
        <v>4</v>
      </c>
    </row>
    <row r="1772" spans="1:23" x14ac:dyDescent="0.2">
      <c r="A1772">
        <v>427</v>
      </c>
      <c r="B1772">
        <v>42836</v>
      </c>
      <c r="C1772">
        <v>220000</v>
      </c>
      <c r="D1772">
        <v>45878</v>
      </c>
      <c r="E1772">
        <v>52759</v>
      </c>
      <c r="F1772">
        <v>56597</v>
      </c>
      <c r="G1772">
        <f t="shared" si="293"/>
        <v>52759</v>
      </c>
      <c r="H1772">
        <f t="shared" si="294"/>
        <v>76436.151934146968</v>
      </c>
      <c r="I1772">
        <f t="shared" si="295"/>
        <v>129195.15193414697</v>
      </c>
      <c r="J1772">
        <f t="shared" si="296"/>
        <v>-23677.151934146968</v>
      </c>
      <c r="K1772" s="18">
        <f t="shared" si="297"/>
        <v>42836</v>
      </c>
      <c r="L1772" s="18" t="str">
        <f t="shared" si="289"/>
        <v/>
      </c>
      <c r="M1772" s="18">
        <f t="shared" si="290"/>
        <v>45878</v>
      </c>
      <c r="N1772" s="18">
        <f t="shared" si="291"/>
        <v>52759</v>
      </c>
      <c r="O1772" s="18">
        <f t="shared" si="292"/>
        <v>56597</v>
      </c>
      <c r="P1772">
        <f t="shared" si="298"/>
        <v>49318.5</v>
      </c>
      <c r="Q1772">
        <f t="shared" si="299"/>
        <v>6285.301504303513</v>
      </c>
      <c r="R1772" s="105">
        <f t="shared" si="300"/>
        <v>0.12744307925633408</v>
      </c>
      <c r="S1772" s="107">
        <f>+MEDIANA!AI430</f>
        <v>49318.5</v>
      </c>
      <c r="T1772" t="b">
        <f t="shared" si="301"/>
        <v>1</v>
      </c>
      <c r="V1772">
        <f t="shared" si="302"/>
        <v>5</v>
      </c>
      <c r="W1772">
        <f t="shared" si="303"/>
        <v>4</v>
      </c>
    </row>
    <row r="1773" spans="1:23" x14ac:dyDescent="0.2">
      <c r="A1773">
        <v>428</v>
      </c>
      <c r="B1773">
        <v>9819</v>
      </c>
      <c r="C1773">
        <v>90000</v>
      </c>
      <c r="D1773">
        <v>10517</v>
      </c>
      <c r="E1773">
        <v>12094</v>
      </c>
      <c r="F1773">
        <v>12974</v>
      </c>
      <c r="G1773">
        <f t="shared" si="293"/>
        <v>12094</v>
      </c>
      <c r="H1773">
        <f t="shared" si="294"/>
        <v>35195.03132119646</v>
      </c>
      <c r="I1773">
        <f t="shared" si="295"/>
        <v>47289.03132119646</v>
      </c>
      <c r="J1773">
        <f t="shared" si="296"/>
        <v>-23101.03132119646</v>
      </c>
      <c r="K1773" s="18">
        <f t="shared" si="297"/>
        <v>9819</v>
      </c>
      <c r="L1773" s="18" t="str">
        <f t="shared" si="289"/>
        <v/>
      </c>
      <c r="M1773" s="18">
        <f t="shared" si="290"/>
        <v>10517</v>
      </c>
      <c r="N1773" s="18">
        <f t="shared" si="291"/>
        <v>12094</v>
      </c>
      <c r="O1773" s="18">
        <f t="shared" si="292"/>
        <v>12974</v>
      </c>
      <c r="P1773">
        <f t="shared" si="298"/>
        <v>11305.5</v>
      </c>
      <c r="Q1773">
        <f t="shared" si="299"/>
        <v>1440.9207704334985</v>
      </c>
      <c r="R1773" s="105">
        <f t="shared" si="300"/>
        <v>0.12745307774388559</v>
      </c>
      <c r="S1773" s="107">
        <f>+MEDIANA!AI431</f>
        <v>11305.5</v>
      </c>
      <c r="T1773" t="b">
        <f t="shared" si="301"/>
        <v>1</v>
      </c>
      <c r="V1773">
        <f t="shared" si="302"/>
        <v>5</v>
      </c>
      <c r="W1773">
        <f t="shared" si="303"/>
        <v>4</v>
      </c>
    </row>
    <row r="1774" spans="1:23" x14ac:dyDescent="0.2">
      <c r="A1774">
        <v>429</v>
      </c>
      <c r="B1774">
        <v>4975</v>
      </c>
      <c r="C1774">
        <v>90000</v>
      </c>
      <c r="D1774">
        <v>5328</v>
      </c>
      <c r="E1774">
        <v>6128</v>
      </c>
      <c r="F1774">
        <v>6573</v>
      </c>
      <c r="G1774">
        <f t="shared" si="293"/>
        <v>6128</v>
      </c>
      <c r="H1774">
        <f t="shared" si="294"/>
        <v>37682.602480455091</v>
      </c>
      <c r="I1774">
        <f t="shared" si="295"/>
        <v>43810.602480455091</v>
      </c>
      <c r="J1774">
        <f t="shared" si="296"/>
        <v>-31554.602480455091</v>
      </c>
      <c r="K1774" s="18">
        <f t="shared" si="297"/>
        <v>4975</v>
      </c>
      <c r="L1774" s="18" t="str">
        <f t="shared" si="289"/>
        <v/>
      </c>
      <c r="M1774" s="18">
        <f t="shared" si="290"/>
        <v>5328</v>
      </c>
      <c r="N1774" s="18">
        <f t="shared" si="291"/>
        <v>6128</v>
      </c>
      <c r="O1774" s="18">
        <f t="shared" si="292"/>
        <v>6573</v>
      </c>
      <c r="P1774">
        <f t="shared" si="298"/>
        <v>5728</v>
      </c>
      <c r="Q1774">
        <f t="shared" si="299"/>
        <v>730.04976999288658</v>
      </c>
      <c r="R1774" s="105">
        <f t="shared" si="300"/>
        <v>0.12745282297361846</v>
      </c>
      <c r="S1774" s="107">
        <f>+MEDIANA!AI432</f>
        <v>5728</v>
      </c>
      <c r="T1774" t="b">
        <f t="shared" si="301"/>
        <v>1</v>
      </c>
      <c r="V1774">
        <f t="shared" si="302"/>
        <v>5</v>
      </c>
      <c r="W1774">
        <f t="shared" si="303"/>
        <v>4</v>
      </c>
    </row>
    <row r="1775" spans="1:23" x14ac:dyDescent="0.2">
      <c r="A1775">
        <v>430</v>
      </c>
      <c r="B1775">
        <v>39088</v>
      </c>
      <c r="C1775">
        <v>300000</v>
      </c>
      <c r="D1775">
        <v>41864</v>
      </c>
      <c r="E1775">
        <v>48144</v>
      </c>
      <c r="F1775">
        <v>51645</v>
      </c>
      <c r="G1775">
        <f t="shared" si="293"/>
        <v>48144</v>
      </c>
      <c r="H1775">
        <f t="shared" si="294"/>
        <v>114064.82278160959</v>
      </c>
      <c r="I1775">
        <f t="shared" si="295"/>
        <v>162208.8227816096</v>
      </c>
      <c r="J1775">
        <f t="shared" si="296"/>
        <v>-65920.82278160959</v>
      </c>
      <c r="K1775" s="18">
        <f t="shared" si="297"/>
        <v>39088</v>
      </c>
      <c r="L1775" s="18" t="str">
        <f t="shared" si="289"/>
        <v/>
      </c>
      <c r="M1775" s="18">
        <f t="shared" si="290"/>
        <v>41864</v>
      </c>
      <c r="N1775" s="18">
        <f t="shared" si="291"/>
        <v>48144</v>
      </c>
      <c r="O1775" s="18">
        <f t="shared" si="292"/>
        <v>51645</v>
      </c>
      <c r="P1775">
        <f t="shared" si="298"/>
        <v>45004</v>
      </c>
      <c r="Q1775">
        <f t="shared" si="299"/>
        <v>5735.553758502022</v>
      </c>
      <c r="R1775" s="105">
        <f t="shared" si="300"/>
        <v>0.12744542170700432</v>
      </c>
      <c r="S1775" s="107">
        <f>+MEDIANA!AI433</f>
        <v>45004</v>
      </c>
      <c r="T1775" t="b">
        <f t="shared" si="301"/>
        <v>1</v>
      </c>
      <c r="V1775">
        <f t="shared" si="302"/>
        <v>5</v>
      </c>
      <c r="W1775">
        <f t="shared" si="303"/>
        <v>4</v>
      </c>
    </row>
    <row r="1776" spans="1:23" x14ac:dyDescent="0.2">
      <c r="A1776">
        <v>431</v>
      </c>
      <c r="B1776">
        <v>1059832</v>
      </c>
      <c r="C1776">
        <v>450000</v>
      </c>
      <c r="D1776">
        <v>1134020</v>
      </c>
      <c r="E1776">
        <v>1304123</v>
      </c>
      <c r="F1776">
        <v>186000</v>
      </c>
      <c r="G1776">
        <f t="shared" si="293"/>
        <v>1059832</v>
      </c>
      <c r="H1776">
        <f t="shared" si="294"/>
        <v>481956.47304191277</v>
      </c>
      <c r="I1776">
        <f t="shared" si="295"/>
        <v>1541788.4730419128</v>
      </c>
      <c r="J1776">
        <f t="shared" si="296"/>
        <v>577875.52695808723</v>
      </c>
      <c r="K1776" s="18">
        <f t="shared" si="297"/>
        <v>1059832</v>
      </c>
      <c r="L1776" s="18" t="str">
        <f t="shared" si="289"/>
        <v/>
      </c>
      <c r="M1776" s="18">
        <f t="shared" si="290"/>
        <v>1134020</v>
      </c>
      <c r="N1776" s="18">
        <f t="shared" si="291"/>
        <v>1304123</v>
      </c>
      <c r="O1776" s="18" t="str">
        <f t="shared" si="292"/>
        <v/>
      </c>
      <c r="P1776">
        <f t="shared" si="298"/>
        <v>1134020</v>
      </c>
      <c r="Q1776">
        <f t="shared" si="299"/>
        <v>125244.41613235032</v>
      </c>
      <c r="R1776" s="105">
        <f t="shared" si="300"/>
        <v>0.11044286355827086</v>
      </c>
      <c r="S1776" s="107">
        <f>+MEDIANA!AI434</f>
        <v>1134020</v>
      </c>
      <c r="T1776" t="b">
        <f t="shared" si="301"/>
        <v>1</v>
      </c>
      <c r="V1776">
        <f t="shared" si="302"/>
        <v>5</v>
      </c>
      <c r="W1776">
        <f t="shared" si="303"/>
        <v>3</v>
      </c>
    </row>
    <row r="1777" spans="1:23" x14ac:dyDescent="0.2">
      <c r="A1777">
        <v>432</v>
      </c>
      <c r="B1777">
        <v>51765</v>
      </c>
      <c r="C1777">
        <v>300000</v>
      </c>
      <c r="D1777">
        <v>55441</v>
      </c>
      <c r="E1777">
        <v>63757</v>
      </c>
      <c r="G1777">
        <f t="shared" si="293"/>
        <v>59599</v>
      </c>
      <c r="H1777">
        <f t="shared" si="294"/>
        <v>121609.6732895181</v>
      </c>
      <c r="I1777">
        <f t="shared" si="295"/>
        <v>181208.6732895181</v>
      </c>
      <c r="J1777">
        <f t="shared" si="296"/>
        <v>-62010.673289518105</v>
      </c>
      <c r="K1777" s="18">
        <f t="shared" si="297"/>
        <v>51765</v>
      </c>
      <c r="L1777" s="18" t="str">
        <f t="shared" si="289"/>
        <v/>
      </c>
      <c r="M1777" s="18">
        <f t="shared" si="290"/>
        <v>55441</v>
      </c>
      <c r="N1777" s="18">
        <f t="shared" si="291"/>
        <v>63757</v>
      </c>
      <c r="O1777" s="18" t="str">
        <f t="shared" si="292"/>
        <v/>
      </c>
      <c r="P1777">
        <f t="shared" si="298"/>
        <v>55441</v>
      </c>
      <c r="Q1777">
        <f t="shared" si="299"/>
        <v>6143.7894929215581</v>
      </c>
      <c r="R1777" s="105">
        <f t="shared" si="300"/>
        <v>0.11081671493879183</v>
      </c>
      <c r="S1777" s="107">
        <f>+MEDIANA!AI435</f>
        <v>55441</v>
      </c>
      <c r="T1777" t="b">
        <f t="shared" si="301"/>
        <v>1</v>
      </c>
      <c r="V1777">
        <f t="shared" si="302"/>
        <v>4</v>
      </c>
      <c r="W1777">
        <f t="shared" si="303"/>
        <v>3</v>
      </c>
    </row>
    <row r="1778" spans="1:23" x14ac:dyDescent="0.2">
      <c r="A1778">
        <v>433</v>
      </c>
      <c r="B1778">
        <v>1678067</v>
      </c>
      <c r="C1778">
        <v>450000</v>
      </c>
      <c r="D1778">
        <v>1795532</v>
      </c>
      <c r="E1778">
        <v>2064862</v>
      </c>
      <c r="F1778">
        <v>230000</v>
      </c>
      <c r="G1778">
        <f t="shared" si="293"/>
        <v>1678067</v>
      </c>
      <c r="H1778">
        <f t="shared" si="294"/>
        <v>840393.90419802547</v>
      </c>
      <c r="I1778">
        <f t="shared" si="295"/>
        <v>2518460.9041980254</v>
      </c>
      <c r="J1778">
        <f t="shared" si="296"/>
        <v>837673.09580197453</v>
      </c>
      <c r="K1778" s="18">
        <f t="shared" si="297"/>
        <v>1678067</v>
      </c>
      <c r="L1778" s="18" t="str">
        <f t="shared" si="289"/>
        <v/>
      </c>
      <c r="M1778" s="18">
        <f t="shared" si="290"/>
        <v>1795532</v>
      </c>
      <c r="N1778" s="18">
        <f t="shared" si="291"/>
        <v>2064862</v>
      </c>
      <c r="O1778" s="18" t="str">
        <f t="shared" si="292"/>
        <v/>
      </c>
      <c r="P1778">
        <f t="shared" si="298"/>
        <v>1795532</v>
      </c>
      <c r="Q1778">
        <f t="shared" si="299"/>
        <v>198304.07927809589</v>
      </c>
      <c r="R1778" s="105">
        <f t="shared" si="300"/>
        <v>0.11044307719277401</v>
      </c>
      <c r="S1778" s="107">
        <f>+MEDIANA!AI436</f>
        <v>1795532</v>
      </c>
      <c r="T1778" t="b">
        <f t="shared" si="301"/>
        <v>1</v>
      </c>
      <c r="V1778">
        <f t="shared" si="302"/>
        <v>5</v>
      </c>
      <c r="W1778">
        <f t="shared" si="303"/>
        <v>3</v>
      </c>
    </row>
    <row r="1779" spans="1:23" x14ac:dyDescent="0.2">
      <c r="A1779">
        <v>434</v>
      </c>
      <c r="B1779">
        <v>529879</v>
      </c>
      <c r="C1779">
        <v>400000</v>
      </c>
      <c r="D1779">
        <v>567510</v>
      </c>
      <c r="E1779">
        <v>652637</v>
      </c>
      <c r="F1779">
        <v>500106</v>
      </c>
      <c r="G1779">
        <f t="shared" si="293"/>
        <v>529879</v>
      </c>
      <c r="H1779">
        <f t="shared" si="294"/>
        <v>92520.938523666031</v>
      </c>
      <c r="I1779">
        <f t="shared" si="295"/>
        <v>622399.938523666</v>
      </c>
      <c r="J1779">
        <f t="shared" si="296"/>
        <v>437358.061476334</v>
      </c>
      <c r="K1779" s="18">
        <f t="shared" si="297"/>
        <v>529879</v>
      </c>
      <c r="L1779" s="18" t="str">
        <f t="shared" si="289"/>
        <v/>
      </c>
      <c r="M1779" s="18">
        <f t="shared" si="290"/>
        <v>567510</v>
      </c>
      <c r="N1779" s="18" t="str">
        <f t="shared" si="291"/>
        <v/>
      </c>
      <c r="O1779" s="18">
        <f t="shared" si="292"/>
        <v>500106</v>
      </c>
      <c r="P1779">
        <f t="shared" si="298"/>
        <v>529879</v>
      </c>
      <c r="Q1779">
        <f t="shared" si="299"/>
        <v>33778.25460756274</v>
      </c>
      <c r="R1779" s="105">
        <f t="shared" si="300"/>
        <v>6.3747109448690623E-2</v>
      </c>
      <c r="S1779" s="107">
        <f>+MEDIANA!AI437</f>
        <v>529879</v>
      </c>
      <c r="T1779" t="b">
        <f t="shared" si="301"/>
        <v>1</v>
      </c>
      <c r="V1779">
        <f t="shared" si="302"/>
        <v>5</v>
      </c>
      <c r="W1779">
        <f t="shared" si="303"/>
        <v>3</v>
      </c>
    </row>
    <row r="1780" spans="1:23" x14ac:dyDescent="0.2">
      <c r="A1780">
        <v>435</v>
      </c>
      <c r="B1780">
        <v>11886</v>
      </c>
      <c r="C1780">
        <v>50000</v>
      </c>
      <c r="D1780">
        <v>12730</v>
      </c>
      <c r="E1780">
        <v>14640</v>
      </c>
      <c r="F1780">
        <v>15705</v>
      </c>
      <c r="G1780">
        <f t="shared" si="293"/>
        <v>14640</v>
      </c>
      <c r="H1780">
        <f t="shared" si="294"/>
        <v>16286.069329337883</v>
      </c>
      <c r="I1780">
        <f t="shared" si="295"/>
        <v>30926.069329337883</v>
      </c>
      <c r="J1780">
        <f t="shared" si="296"/>
        <v>-1646.0693293378827</v>
      </c>
      <c r="K1780" s="18">
        <f t="shared" si="297"/>
        <v>11886</v>
      </c>
      <c r="L1780" s="18" t="str">
        <f t="shared" si="289"/>
        <v/>
      </c>
      <c r="M1780" s="18">
        <f t="shared" si="290"/>
        <v>12730</v>
      </c>
      <c r="N1780" s="18">
        <f t="shared" si="291"/>
        <v>14640</v>
      </c>
      <c r="O1780" s="18">
        <f t="shared" si="292"/>
        <v>15705</v>
      </c>
      <c r="P1780">
        <f t="shared" si="298"/>
        <v>13685</v>
      </c>
      <c r="Q1780">
        <f t="shared" si="299"/>
        <v>1744.385350202185</v>
      </c>
      <c r="R1780" s="105">
        <f t="shared" si="300"/>
        <v>0.12746696019014869</v>
      </c>
      <c r="S1780" s="107">
        <f>+MEDIANA!AI438</f>
        <v>13685</v>
      </c>
      <c r="T1780" t="b">
        <f t="shared" si="301"/>
        <v>1</v>
      </c>
      <c r="V1780">
        <f t="shared" si="302"/>
        <v>5</v>
      </c>
      <c r="W1780">
        <f t="shared" si="303"/>
        <v>4</v>
      </c>
    </row>
    <row r="1781" spans="1:23" x14ac:dyDescent="0.2">
      <c r="A1781">
        <v>436</v>
      </c>
      <c r="B1781">
        <v>2581607</v>
      </c>
      <c r="C1781">
        <v>1500000</v>
      </c>
      <c r="D1781">
        <v>2764947</v>
      </c>
      <c r="E1781">
        <v>3179690</v>
      </c>
      <c r="F1781">
        <v>3159000</v>
      </c>
      <c r="G1781">
        <f t="shared" si="293"/>
        <v>2764947</v>
      </c>
      <c r="H1781">
        <f t="shared" si="294"/>
        <v>685420.35340563103</v>
      </c>
      <c r="I1781">
        <f t="shared" si="295"/>
        <v>3450367.3534056311</v>
      </c>
      <c r="J1781">
        <f t="shared" si="296"/>
        <v>2079526.6465943689</v>
      </c>
      <c r="K1781" s="18">
        <f t="shared" si="297"/>
        <v>2581607</v>
      </c>
      <c r="L1781" s="18" t="str">
        <f t="shared" si="289"/>
        <v/>
      </c>
      <c r="M1781" s="18">
        <f t="shared" si="290"/>
        <v>2764947</v>
      </c>
      <c r="N1781" s="18">
        <f t="shared" si="291"/>
        <v>3179690</v>
      </c>
      <c r="O1781" s="18">
        <f t="shared" si="292"/>
        <v>3159000</v>
      </c>
      <c r="P1781">
        <f t="shared" si="298"/>
        <v>2961973.5</v>
      </c>
      <c r="Q1781">
        <f t="shared" si="299"/>
        <v>296144.26466054231</v>
      </c>
      <c r="R1781" s="105">
        <f t="shared" si="300"/>
        <v>9.9982077712897272E-2</v>
      </c>
      <c r="S1781" s="107">
        <f>+MEDIANA!AI439</f>
        <v>2961973.5</v>
      </c>
      <c r="T1781" t="b">
        <f t="shared" si="301"/>
        <v>1</v>
      </c>
      <c r="V1781">
        <f t="shared" si="302"/>
        <v>5</v>
      </c>
      <c r="W1781">
        <f t="shared" si="303"/>
        <v>4</v>
      </c>
    </row>
    <row r="1782" spans="1:23" x14ac:dyDescent="0.2">
      <c r="A1782">
        <v>437</v>
      </c>
      <c r="B1782">
        <v>4093996</v>
      </c>
      <c r="C1782">
        <v>1500000</v>
      </c>
      <c r="D1782">
        <v>4384743</v>
      </c>
      <c r="E1782">
        <v>5042455</v>
      </c>
      <c r="F1782">
        <v>5409216</v>
      </c>
      <c r="G1782">
        <f t="shared" si="293"/>
        <v>4384743</v>
      </c>
      <c r="H1782">
        <f t="shared" si="294"/>
        <v>1536425.5621511573</v>
      </c>
      <c r="I1782">
        <f t="shared" si="295"/>
        <v>5921168.5621511573</v>
      </c>
      <c r="J1782">
        <f t="shared" si="296"/>
        <v>2848317.4378488427</v>
      </c>
      <c r="K1782" s="18">
        <f t="shared" si="297"/>
        <v>4093996</v>
      </c>
      <c r="L1782" s="18" t="str">
        <f t="shared" si="289"/>
        <v/>
      </c>
      <c r="M1782" s="18">
        <f t="shared" si="290"/>
        <v>4384743</v>
      </c>
      <c r="N1782" s="18">
        <f t="shared" si="291"/>
        <v>5042455</v>
      </c>
      <c r="O1782" s="18">
        <f t="shared" si="292"/>
        <v>5409216</v>
      </c>
      <c r="P1782">
        <f t="shared" si="298"/>
        <v>4713599</v>
      </c>
      <c r="Q1782">
        <f t="shared" si="299"/>
        <v>600732.57880718715</v>
      </c>
      <c r="R1782" s="105">
        <f t="shared" si="300"/>
        <v>0.12744668751142962</v>
      </c>
      <c r="S1782" s="107">
        <f>+MEDIANA!AI440</f>
        <v>4713599</v>
      </c>
      <c r="T1782" t="b">
        <f t="shared" si="301"/>
        <v>1</v>
      </c>
      <c r="V1782">
        <f t="shared" si="302"/>
        <v>5</v>
      </c>
      <c r="W1782">
        <f t="shared" si="303"/>
        <v>4</v>
      </c>
    </row>
    <row r="1783" spans="1:23" x14ac:dyDescent="0.2">
      <c r="A1783">
        <v>438</v>
      </c>
      <c r="B1783">
        <v>1566048</v>
      </c>
      <c r="C1783">
        <v>1500000</v>
      </c>
      <c r="D1783">
        <v>1677266</v>
      </c>
      <c r="E1783">
        <v>1928856</v>
      </c>
      <c r="F1783">
        <v>1890000</v>
      </c>
      <c r="G1783">
        <f t="shared" si="293"/>
        <v>1677266</v>
      </c>
      <c r="H1783">
        <f t="shared" si="294"/>
        <v>191155.70879259662</v>
      </c>
      <c r="I1783">
        <f t="shared" si="295"/>
        <v>1868421.7087925966</v>
      </c>
      <c r="J1783">
        <f t="shared" si="296"/>
        <v>1486110.2912074034</v>
      </c>
      <c r="K1783" s="18">
        <f t="shared" si="297"/>
        <v>1566048</v>
      </c>
      <c r="L1783" s="18">
        <f t="shared" si="289"/>
        <v>1500000</v>
      </c>
      <c r="M1783" s="18">
        <f t="shared" si="290"/>
        <v>1677266</v>
      </c>
      <c r="N1783" s="18" t="str">
        <f t="shared" si="291"/>
        <v/>
      </c>
      <c r="O1783" s="18" t="str">
        <f t="shared" si="292"/>
        <v/>
      </c>
      <c r="P1783">
        <f t="shared" si="298"/>
        <v>1566048</v>
      </c>
      <c r="Q1783">
        <f t="shared" si="299"/>
        <v>89587.030854545766</v>
      </c>
      <c r="R1783" s="105">
        <f t="shared" si="300"/>
        <v>5.7205801389577947E-2</v>
      </c>
      <c r="S1783" s="107">
        <f>+MEDIANA!AI441</f>
        <v>1566048</v>
      </c>
      <c r="T1783" t="b">
        <f t="shared" si="301"/>
        <v>1</v>
      </c>
      <c r="V1783">
        <f t="shared" si="302"/>
        <v>5</v>
      </c>
      <c r="W1783">
        <f t="shared" si="303"/>
        <v>3</v>
      </c>
    </row>
    <row r="1784" spans="1:23" x14ac:dyDescent="0.2">
      <c r="A1784">
        <v>439</v>
      </c>
      <c r="B1784">
        <v>13149</v>
      </c>
      <c r="C1784">
        <v>150000</v>
      </c>
      <c r="D1784">
        <v>14083</v>
      </c>
      <c r="E1784">
        <v>16195</v>
      </c>
      <c r="F1784">
        <v>17373</v>
      </c>
      <c r="G1784">
        <f t="shared" si="293"/>
        <v>16195</v>
      </c>
      <c r="H1784">
        <f t="shared" si="294"/>
        <v>60307.541493581048</v>
      </c>
      <c r="I1784">
        <f t="shared" si="295"/>
        <v>76502.541493581055</v>
      </c>
      <c r="J1784">
        <f t="shared" si="296"/>
        <v>-44112.541493581048</v>
      </c>
      <c r="K1784" s="18">
        <f t="shared" si="297"/>
        <v>13149</v>
      </c>
      <c r="L1784" s="18" t="str">
        <f t="shared" si="289"/>
        <v/>
      </c>
      <c r="M1784" s="18">
        <f t="shared" si="290"/>
        <v>14083</v>
      </c>
      <c r="N1784" s="18">
        <f t="shared" si="291"/>
        <v>16195</v>
      </c>
      <c r="O1784" s="18">
        <f t="shared" si="292"/>
        <v>17373</v>
      </c>
      <c r="P1784">
        <f t="shared" si="298"/>
        <v>15139</v>
      </c>
      <c r="Q1784">
        <f t="shared" si="299"/>
        <v>1929.2696372807336</v>
      </c>
      <c r="R1784" s="105">
        <f t="shared" si="300"/>
        <v>0.12743705907132133</v>
      </c>
      <c r="S1784" s="107">
        <f>+MEDIANA!AI442</f>
        <v>15139</v>
      </c>
      <c r="T1784" t="b">
        <f t="shared" si="301"/>
        <v>1</v>
      </c>
      <c r="V1784">
        <f t="shared" si="302"/>
        <v>5</v>
      </c>
      <c r="W1784">
        <f t="shared" si="303"/>
        <v>4</v>
      </c>
    </row>
    <row r="1785" spans="1:23" x14ac:dyDescent="0.2">
      <c r="A1785">
        <v>440</v>
      </c>
      <c r="B1785">
        <v>41213</v>
      </c>
      <c r="C1785">
        <v>200000</v>
      </c>
      <c r="D1785">
        <v>44141</v>
      </c>
      <c r="E1785">
        <v>50762</v>
      </c>
      <c r="F1785">
        <v>54454</v>
      </c>
      <c r="G1785">
        <f t="shared" si="293"/>
        <v>50762</v>
      </c>
      <c r="H1785">
        <f t="shared" si="294"/>
        <v>68337.348920630509</v>
      </c>
      <c r="I1785">
        <f t="shared" si="295"/>
        <v>119099.34892063051</v>
      </c>
      <c r="J1785">
        <f t="shared" si="296"/>
        <v>-17575.348920630509</v>
      </c>
      <c r="K1785" s="18">
        <f t="shared" si="297"/>
        <v>41213</v>
      </c>
      <c r="L1785" s="18" t="str">
        <f t="shared" si="289"/>
        <v/>
      </c>
      <c r="M1785" s="18">
        <f t="shared" si="290"/>
        <v>44141</v>
      </c>
      <c r="N1785" s="18">
        <f t="shared" si="291"/>
        <v>50762</v>
      </c>
      <c r="O1785" s="18">
        <f t="shared" si="292"/>
        <v>54454</v>
      </c>
      <c r="P1785">
        <f t="shared" si="298"/>
        <v>47451.5</v>
      </c>
      <c r="Q1785">
        <f t="shared" si="299"/>
        <v>6047.7760375199077</v>
      </c>
      <c r="R1785" s="105">
        <f t="shared" si="300"/>
        <v>0.12745173572004906</v>
      </c>
      <c r="S1785" s="107">
        <f>+MEDIANA!AI443</f>
        <v>47451.5</v>
      </c>
      <c r="T1785" t="b">
        <f t="shared" si="301"/>
        <v>1</v>
      </c>
      <c r="V1785">
        <f t="shared" si="302"/>
        <v>5</v>
      </c>
      <c r="W1785">
        <f t="shared" si="303"/>
        <v>4</v>
      </c>
    </row>
    <row r="1786" spans="1:23" x14ac:dyDescent="0.2">
      <c r="A1786">
        <v>441</v>
      </c>
      <c r="B1786">
        <v>2472941</v>
      </c>
      <c r="C1786">
        <v>2500000</v>
      </c>
      <c r="D1786">
        <v>2486124</v>
      </c>
      <c r="E1786">
        <v>2859043</v>
      </c>
      <c r="F1786">
        <v>3066994</v>
      </c>
      <c r="G1786">
        <f t="shared" si="293"/>
        <v>2500000</v>
      </c>
      <c r="H1786">
        <f t="shared" si="294"/>
        <v>271402.69649600022</v>
      </c>
      <c r="I1786">
        <f t="shared" si="295"/>
        <v>2771402.696496</v>
      </c>
      <c r="J1786">
        <f t="shared" si="296"/>
        <v>2228597.303504</v>
      </c>
      <c r="K1786" s="18">
        <f t="shared" si="297"/>
        <v>2472941</v>
      </c>
      <c r="L1786" s="18">
        <f t="shared" si="289"/>
        <v>2500000</v>
      </c>
      <c r="M1786" s="18">
        <f t="shared" si="290"/>
        <v>2486124</v>
      </c>
      <c r="N1786" s="18" t="str">
        <f t="shared" si="291"/>
        <v/>
      </c>
      <c r="O1786" s="18" t="str">
        <f t="shared" si="292"/>
        <v/>
      </c>
      <c r="P1786">
        <f t="shared" si="298"/>
        <v>2486124</v>
      </c>
      <c r="Q1786">
        <f t="shared" si="299"/>
        <v>13530.978937238799</v>
      </c>
      <c r="R1786" s="105">
        <f t="shared" si="300"/>
        <v>5.4426001829509709E-3</v>
      </c>
      <c r="S1786" s="107">
        <f>+MEDIANA!AI444</f>
        <v>2486124</v>
      </c>
      <c r="T1786" t="b">
        <f t="shared" si="301"/>
        <v>1</v>
      </c>
      <c r="V1786">
        <f t="shared" si="302"/>
        <v>5</v>
      </c>
      <c r="W1786">
        <f t="shared" si="303"/>
        <v>3</v>
      </c>
    </row>
    <row r="1787" spans="1:23" x14ac:dyDescent="0.2">
      <c r="A1787">
        <v>442</v>
      </c>
      <c r="B1787">
        <v>4404009</v>
      </c>
      <c r="C1787">
        <v>2800000</v>
      </c>
      <c r="D1787">
        <v>4716773</v>
      </c>
      <c r="E1787">
        <v>5424289</v>
      </c>
      <c r="F1787">
        <v>2818823</v>
      </c>
      <c r="G1787">
        <f t="shared" si="293"/>
        <v>4404009</v>
      </c>
      <c r="H1787">
        <f t="shared" si="294"/>
        <v>1176370.7767762677</v>
      </c>
      <c r="I1787">
        <f t="shared" si="295"/>
        <v>5580379.7767762672</v>
      </c>
      <c r="J1787">
        <f t="shared" si="296"/>
        <v>3227638.2232237323</v>
      </c>
      <c r="K1787" s="18">
        <f t="shared" si="297"/>
        <v>4404009</v>
      </c>
      <c r="L1787" s="18" t="str">
        <f t="shared" si="289"/>
        <v/>
      </c>
      <c r="M1787" s="18">
        <f t="shared" si="290"/>
        <v>4716773</v>
      </c>
      <c r="N1787" s="18">
        <f t="shared" si="291"/>
        <v>5424289</v>
      </c>
      <c r="O1787" s="18" t="str">
        <f t="shared" si="292"/>
        <v/>
      </c>
      <c r="P1787">
        <f t="shared" si="298"/>
        <v>4716773</v>
      </c>
      <c r="Q1787">
        <f t="shared" si="299"/>
        <v>522712.71401411312</v>
      </c>
      <c r="R1787" s="105">
        <f t="shared" si="300"/>
        <v>0.11081998519201859</v>
      </c>
      <c r="S1787" s="107">
        <f>+MEDIANA!AI445</f>
        <v>4716773</v>
      </c>
      <c r="T1787" t="b">
        <f t="shared" si="301"/>
        <v>1</v>
      </c>
      <c r="V1787">
        <f t="shared" si="302"/>
        <v>5</v>
      </c>
      <c r="W1787">
        <f t="shared" si="303"/>
        <v>3</v>
      </c>
    </row>
    <row r="1788" spans="1:23" x14ac:dyDescent="0.2">
      <c r="A1788">
        <v>443</v>
      </c>
      <c r="B1788">
        <v>2865388</v>
      </c>
      <c r="C1788">
        <v>2800000</v>
      </c>
      <c r="D1788">
        <v>3068882</v>
      </c>
      <c r="E1788">
        <v>3529215</v>
      </c>
      <c r="F1788">
        <v>3785911</v>
      </c>
      <c r="G1788">
        <f t="shared" si="293"/>
        <v>3068882</v>
      </c>
      <c r="H1788">
        <f t="shared" si="294"/>
        <v>430216.03400233609</v>
      </c>
      <c r="I1788">
        <f t="shared" si="295"/>
        <v>3499098.0340023362</v>
      </c>
      <c r="J1788">
        <f t="shared" si="296"/>
        <v>2638665.9659976638</v>
      </c>
      <c r="K1788" s="18">
        <f t="shared" si="297"/>
        <v>2865388</v>
      </c>
      <c r="L1788" s="18">
        <f t="shared" si="289"/>
        <v>2800000</v>
      </c>
      <c r="M1788" s="18">
        <f t="shared" si="290"/>
        <v>3068882</v>
      </c>
      <c r="N1788" s="18" t="str">
        <f t="shared" si="291"/>
        <v/>
      </c>
      <c r="O1788" s="18" t="str">
        <f t="shared" si="292"/>
        <v/>
      </c>
      <c r="P1788">
        <f t="shared" si="298"/>
        <v>2865388</v>
      </c>
      <c r="Q1788">
        <f t="shared" si="299"/>
        <v>140227.74838573617</v>
      </c>
      <c r="R1788" s="105">
        <f t="shared" si="300"/>
        <v>4.8938485254260915E-2</v>
      </c>
      <c r="S1788" s="107">
        <f>+MEDIANA!AI446</f>
        <v>2865388</v>
      </c>
      <c r="T1788" t="b">
        <f t="shared" si="301"/>
        <v>1</v>
      </c>
      <c r="V1788">
        <f t="shared" si="302"/>
        <v>5</v>
      </c>
      <c r="W1788">
        <f t="shared" si="303"/>
        <v>3</v>
      </c>
    </row>
    <row r="1789" spans="1:23" x14ac:dyDescent="0.2">
      <c r="A1789">
        <v>444</v>
      </c>
      <c r="B1789">
        <v>3468460</v>
      </c>
      <c r="C1789">
        <v>3500000</v>
      </c>
      <c r="D1789">
        <v>3714783</v>
      </c>
      <c r="E1789">
        <v>4272000</v>
      </c>
      <c r="F1789">
        <v>4582723</v>
      </c>
      <c r="G1789">
        <f t="shared" si="293"/>
        <v>3714783</v>
      </c>
      <c r="H1789">
        <f t="shared" si="294"/>
        <v>496169.96079639811</v>
      </c>
      <c r="I1789">
        <f t="shared" si="295"/>
        <v>4210952.9607963981</v>
      </c>
      <c r="J1789">
        <f t="shared" si="296"/>
        <v>3218613.0392036019</v>
      </c>
      <c r="K1789" s="18">
        <f t="shared" si="297"/>
        <v>3468460</v>
      </c>
      <c r="L1789" s="18">
        <f t="shared" si="289"/>
        <v>3500000</v>
      </c>
      <c r="M1789" s="18">
        <f t="shared" si="290"/>
        <v>3714783</v>
      </c>
      <c r="N1789" s="18" t="str">
        <f t="shared" si="291"/>
        <v/>
      </c>
      <c r="O1789" s="18" t="str">
        <f t="shared" si="292"/>
        <v/>
      </c>
      <c r="P1789">
        <f t="shared" si="298"/>
        <v>3500000</v>
      </c>
      <c r="Q1789">
        <f t="shared" si="299"/>
        <v>134040.74568204998</v>
      </c>
      <c r="R1789" s="105">
        <f t="shared" si="300"/>
        <v>3.8297355909157137E-2</v>
      </c>
      <c r="S1789" s="107">
        <f>+MEDIANA!AI447</f>
        <v>3500000</v>
      </c>
      <c r="T1789" t="b">
        <f t="shared" si="301"/>
        <v>1</v>
      </c>
      <c r="V1789">
        <f t="shared" si="302"/>
        <v>5</v>
      </c>
      <c r="W1789">
        <f t="shared" si="303"/>
        <v>3</v>
      </c>
    </row>
    <row r="1790" spans="1:23" x14ac:dyDescent="0.2">
      <c r="A1790">
        <v>445</v>
      </c>
      <c r="B1790">
        <v>7511147</v>
      </c>
      <c r="C1790">
        <v>3900000</v>
      </c>
      <c r="D1790">
        <v>8044575</v>
      </c>
      <c r="E1790">
        <v>9251261</v>
      </c>
      <c r="F1790">
        <v>6924148</v>
      </c>
      <c r="G1790">
        <f t="shared" si="293"/>
        <v>7511147</v>
      </c>
      <c r="H1790">
        <f t="shared" si="294"/>
        <v>1997290.1976444742</v>
      </c>
      <c r="I1790">
        <f t="shared" si="295"/>
        <v>9508437.197644474</v>
      </c>
      <c r="J1790">
        <f t="shared" si="296"/>
        <v>5513856.802355526</v>
      </c>
      <c r="K1790" s="18">
        <f t="shared" si="297"/>
        <v>7511147</v>
      </c>
      <c r="L1790" s="18" t="str">
        <f t="shared" si="289"/>
        <v/>
      </c>
      <c r="M1790" s="18">
        <f t="shared" si="290"/>
        <v>8044575</v>
      </c>
      <c r="N1790" s="18">
        <f t="shared" si="291"/>
        <v>9251261</v>
      </c>
      <c r="O1790" s="18">
        <f t="shared" si="292"/>
        <v>6924148</v>
      </c>
      <c r="P1790">
        <f t="shared" si="298"/>
        <v>7777861</v>
      </c>
      <c r="Q1790">
        <f t="shared" si="299"/>
        <v>990959.66407463665</v>
      </c>
      <c r="R1790" s="105">
        <f t="shared" si="300"/>
        <v>0.12740773640395947</v>
      </c>
      <c r="S1790" s="107">
        <f>+MEDIANA!AI448</f>
        <v>7777861</v>
      </c>
      <c r="T1790" t="b">
        <f t="shared" si="301"/>
        <v>1</v>
      </c>
      <c r="V1790">
        <f t="shared" si="302"/>
        <v>5</v>
      </c>
      <c r="W1790">
        <f t="shared" si="303"/>
        <v>4</v>
      </c>
    </row>
    <row r="1791" spans="1:23" x14ac:dyDescent="0.2">
      <c r="A1791">
        <v>446</v>
      </c>
      <c r="B1791">
        <v>5160586</v>
      </c>
      <c r="C1791">
        <v>3900000</v>
      </c>
      <c r="D1791">
        <v>5527081</v>
      </c>
      <c r="E1791">
        <v>6356143</v>
      </c>
      <c r="F1791">
        <v>7218454</v>
      </c>
      <c r="G1791">
        <f t="shared" si="293"/>
        <v>5527081</v>
      </c>
      <c r="H1791">
        <f t="shared" si="294"/>
        <v>1252425.7971415725</v>
      </c>
      <c r="I1791">
        <f t="shared" si="295"/>
        <v>6779506.7971415725</v>
      </c>
      <c r="J1791">
        <f t="shared" si="296"/>
        <v>4274655.2028584275</v>
      </c>
      <c r="K1791" s="18">
        <f t="shared" si="297"/>
        <v>5160586</v>
      </c>
      <c r="L1791" s="18" t="str">
        <f t="shared" si="289"/>
        <v/>
      </c>
      <c r="M1791" s="18">
        <f t="shared" si="290"/>
        <v>5527081</v>
      </c>
      <c r="N1791" s="18">
        <f t="shared" si="291"/>
        <v>6356143</v>
      </c>
      <c r="O1791" s="18" t="str">
        <f t="shared" si="292"/>
        <v/>
      </c>
      <c r="P1791">
        <f t="shared" si="298"/>
        <v>5527081</v>
      </c>
      <c r="Q1791">
        <f t="shared" si="299"/>
        <v>612511.07814716303</v>
      </c>
      <c r="R1791" s="105">
        <f t="shared" si="300"/>
        <v>0.11081999307539785</v>
      </c>
      <c r="S1791" s="107">
        <f>+MEDIANA!AI449</f>
        <v>5527081</v>
      </c>
      <c r="T1791" t="b">
        <f t="shared" si="301"/>
        <v>1</v>
      </c>
      <c r="V1791">
        <f t="shared" si="302"/>
        <v>5</v>
      </c>
      <c r="W1791">
        <f t="shared" si="303"/>
        <v>3</v>
      </c>
    </row>
    <row r="1792" spans="1:23" x14ac:dyDescent="0.2">
      <c r="A1792">
        <v>447</v>
      </c>
      <c r="B1792">
        <v>4907532</v>
      </c>
      <c r="C1792">
        <v>4500000</v>
      </c>
      <c r="D1792">
        <v>5256056</v>
      </c>
      <c r="E1792">
        <v>6044464</v>
      </c>
      <c r="F1792">
        <v>6984106</v>
      </c>
      <c r="G1792">
        <f t="shared" si="293"/>
        <v>5256056</v>
      </c>
      <c r="H1792">
        <f t="shared" si="294"/>
        <v>987693.49158774805</v>
      </c>
      <c r="I1792">
        <f t="shared" si="295"/>
        <v>6243749.4915877478</v>
      </c>
      <c r="J1792">
        <f t="shared" si="296"/>
        <v>4268362.5084122522</v>
      </c>
      <c r="K1792" s="18">
        <f t="shared" si="297"/>
        <v>4907532</v>
      </c>
      <c r="L1792" s="18">
        <f t="shared" si="289"/>
        <v>4500000</v>
      </c>
      <c r="M1792" s="18">
        <f t="shared" si="290"/>
        <v>5256056</v>
      </c>
      <c r="N1792" s="18">
        <f t="shared" si="291"/>
        <v>6044464</v>
      </c>
      <c r="O1792" s="18" t="str">
        <f t="shared" si="292"/>
        <v/>
      </c>
      <c r="P1792">
        <f t="shared" si="298"/>
        <v>5081794</v>
      </c>
      <c r="Q1792">
        <f t="shared" si="299"/>
        <v>655663.94969272683</v>
      </c>
      <c r="R1792" s="105">
        <f t="shared" si="300"/>
        <v>0.12902214251359398</v>
      </c>
      <c r="S1792" s="107">
        <f>+MEDIANA!AI450</f>
        <v>5081794</v>
      </c>
      <c r="T1792" t="b">
        <f t="shared" si="301"/>
        <v>1</v>
      </c>
      <c r="V1792">
        <f t="shared" si="302"/>
        <v>5</v>
      </c>
      <c r="W1792">
        <f t="shared" si="303"/>
        <v>4</v>
      </c>
    </row>
    <row r="1793" spans="1:23" x14ac:dyDescent="0.2">
      <c r="A1793">
        <v>448</v>
      </c>
      <c r="B1793">
        <v>8887330</v>
      </c>
      <c r="C1793">
        <v>6000000</v>
      </c>
      <c r="D1793">
        <v>9518492</v>
      </c>
      <c r="E1793">
        <v>10946265</v>
      </c>
      <c r="F1793">
        <v>7742438</v>
      </c>
      <c r="G1793">
        <f t="shared" si="293"/>
        <v>8887330</v>
      </c>
      <c r="H1793">
        <f t="shared" si="294"/>
        <v>1865795.4819532069</v>
      </c>
      <c r="I1793">
        <f t="shared" si="295"/>
        <v>10753125.481953207</v>
      </c>
      <c r="J1793">
        <f t="shared" si="296"/>
        <v>7021534.5180467926</v>
      </c>
      <c r="K1793" s="18">
        <f t="shared" si="297"/>
        <v>8887330</v>
      </c>
      <c r="L1793" s="18" t="str">
        <f t="shared" si="289"/>
        <v/>
      </c>
      <c r="M1793" s="18">
        <f t="shared" si="290"/>
        <v>9518492</v>
      </c>
      <c r="N1793" s="18" t="str">
        <f t="shared" si="291"/>
        <v/>
      </c>
      <c r="O1793" s="18">
        <f t="shared" si="292"/>
        <v>7742438</v>
      </c>
      <c r="P1793">
        <f t="shared" si="298"/>
        <v>8887330</v>
      </c>
      <c r="Q1793">
        <f t="shared" si="299"/>
        <v>900325.03138440696</v>
      </c>
      <c r="R1793" s="105">
        <f t="shared" si="300"/>
        <v>0.10130433227801904</v>
      </c>
      <c r="S1793" s="107">
        <f>+MEDIANA!AI451</f>
        <v>8887330</v>
      </c>
      <c r="T1793" t="b">
        <f t="shared" si="301"/>
        <v>1</v>
      </c>
      <c r="V1793">
        <f t="shared" si="302"/>
        <v>5</v>
      </c>
      <c r="W1793">
        <f t="shared" si="303"/>
        <v>3</v>
      </c>
    </row>
    <row r="1794" spans="1:23" x14ac:dyDescent="0.2">
      <c r="A1794">
        <v>449</v>
      </c>
      <c r="B1794">
        <v>9452050</v>
      </c>
      <c r="C1794">
        <v>5900000</v>
      </c>
      <c r="D1794">
        <v>10123317</v>
      </c>
      <c r="E1794">
        <v>11641814</v>
      </c>
      <c r="F1794">
        <v>8188578</v>
      </c>
      <c r="G1794">
        <f t="shared" si="293"/>
        <v>9452050</v>
      </c>
      <c r="H1794">
        <f t="shared" si="294"/>
        <v>2161890.3443776243</v>
      </c>
      <c r="I1794">
        <f t="shared" si="295"/>
        <v>11613940.344377624</v>
      </c>
      <c r="J1794">
        <f t="shared" si="296"/>
        <v>7290159.6556223761</v>
      </c>
      <c r="K1794" s="18">
        <f t="shared" si="297"/>
        <v>9452050</v>
      </c>
      <c r="L1794" s="18" t="str">
        <f t="shared" si="289"/>
        <v/>
      </c>
      <c r="M1794" s="18">
        <f t="shared" si="290"/>
        <v>10123317</v>
      </c>
      <c r="N1794" s="18" t="str">
        <f t="shared" si="291"/>
        <v/>
      </c>
      <c r="O1794" s="18">
        <f t="shared" si="292"/>
        <v>8188578</v>
      </c>
      <c r="P1794">
        <f t="shared" si="298"/>
        <v>9452050</v>
      </c>
      <c r="Q1794">
        <f t="shared" si="299"/>
        <v>982359.05504674476</v>
      </c>
      <c r="R1794" s="105">
        <f t="shared" si="300"/>
        <v>0.10393079332491309</v>
      </c>
      <c r="S1794" s="107">
        <f>+MEDIANA!AI452</f>
        <v>9452050</v>
      </c>
      <c r="T1794" t="b">
        <f t="shared" si="301"/>
        <v>1</v>
      </c>
      <c r="V1794">
        <f t="shared" si="302"/>
        <v>5</v>
      </c>
      <c r="W1794">
        <f t="shared" si="303"/>
        <v>3</v>
      </c>
    </row>
    <row r="1795" spans="1:23" x14ac:dyDescent="0.2">
      <c r="A1795">
        <v>450</v>
      </c>
      <c r="B1795">
        <v>6707950</v>
      </c>
      <c r="C1795">
        <v>6500000</v>
      </c>
      <c r="D1795">
        <v>7184336</v>
      </c>
      <c r="E1795">
        <v>8261986</v>
      </c>
      <c r="F1795">
        <v>8862919</v>
      </c>
      <c r="G1795">
        <f t="shared" si="293"/>
        <v>7184336</v>
      </c>
      <c r="H1795">
        <f t="shared" si="294"/>
        <v>1020428.6748784567</v>
      </c>
      <c r="I1795">
        <f t="shared" si="295"/>
        <v>8204764.6748784566</v>
      </c>
      <c r="J1795">
        <f t="shared" si="296"/>
        <v>6163907.3251215434</v>
      </c>
      <c r="K1795" s="18">
        <f t="shared" si="297"/>
        <v>6707950</v>
      </c>
      <c r="L1795" s="18">
        <f t="shared" si="289"/>
        <v>6500000</v>
      </c>
      <c r="M1795" s="18">
        <f t="shared" si="290"/>
        <v>7184336</v>
      </c>
      <c r="N1795" s="18" t="str">
        <f t="shared" si="291"/>
        <v/>
      </c>
      <c r="O1795" s="18" t="str">
        <f t="shared" si="292"/>
        <v/>
      </c>
      <c r="P1795">
        <f t="shared" si="298"/>
        <v>6707950</v>
      </c>
      <c r="Q1795">
        <f t="shared" si="299"/>
        <v>350832.95749591908</v>
      </c>
      <c r="R1795" s="105">
        <f t="shared" si="300"/>
        <v>5.2301069253038422E-2</v>
      </c>
      <c r="S1795" s="107">
        <f>+MEDIANA!AI453</f>
        <v>6707950</v>
      </c>
      <c r="T1795" t="b">
        <f t="shared" si="301"/>
        <v>1</v>
      </c>
      <c r="V1795">
        <f t="shared" si="302"/>
        <v>5</v>
      </c>
      <c r="W1795">
        <f t="shared" si="303"/>
        <v>3</v>
      </c>
    </row>
    <row r="1796" spans="1:23" x14ac:dyDescent="0.2">
      <c r="A1796">
        <v>451</v>
      </c>
      <c r="B1796">
        <v>8798785</v>
      </c>
      <c r="C1796">
        <v>7500000</v>
      </c>
      <c r="D1796">
        <v>9423657</v>
      </c>
      <c r="E1796">
        <v>10837206</v>
      </c>
      <c r="F1796">
        <v>9625446</v>
      </c>
      <c r="G1796">
        <f t="shared" si="293"/>
        <v>9423657</v>
      </c>
      <c r="H1796">
        <f t="shared" si="294"/>
        <v>1220204.0564449469</v>
      </c>
      <c r="I1796">
        <f t="shared" si="295"/>
        <v>10643861.056444947</v>
      </c>
      <c r="J1796">
        <f t="shared" si="296"/>
        <v>8203452.9435550533</v>
      </c>
      <c r="K1796" s="18">
        <f t="shared" si="297"/>
        <v>8798785</v>
      </c>
      <c r="L1796" s="18" t="str">
        <f t="shared" si="289"/>
        <v/>
      </c>
      <c r="M1796" s="18">
        <f t="shared" si="290"/>
        <v>9423657</v>
      </c>
      <c r="N1796" s="18" t="str">
        <f t="shared" si="291"/>
        <v/>
      </c>
      <c r="O1796" s="18">
        <f t="shared" si="292"/>
        <v>9625446</v>
      </c>
      <c r="P1796">
        <f t="shared" si="298"/>
        <v>9423657</v>
      </c>
      <c r="Q1796">
        <f t="shared" si="299"/>
        <v>430997.33677174081</v>
      </c>
      <c r="R1796" s="105">
        <f t="shared" si="300"/>
        <v>4.5735677430931626E-2</v>
      </c>
      <c r="S1796" s="107">
        <f>+MEDIANA!AI454</f>
        <v>9423657</v>
      </c>
      <c r="T1796" t="b">
        <f t="shared" si="301"/>
        <v>1</v>
      </c>
      <c r="V1796">
        <f t="shared" si="302"/>
        <v>5</v>
      </c>
      <c r="W1796">
        <f t="shared" si="303"/>
        <v>3</v>
      </c>
    </row>
    <row r="1797" spans="1:23" x14ac:dyDescent="0.2">
      <c r="A1797">
        <v>452</v>
      </c>
      <c r="B1797">
        <v>3881102</v>
      </c>
      <c r="C1797">
        <v>8000000</v>
      </c>
      <c r="D1797">
        <v>4156731</v>
      </c>
      <c r="E1797">
        <v>4780240</v>
      </c>
      <c r="F1797">
        <v>5127929</v>
      </c>
      <c r="G1797">
        <f t="shared" si="293"/>
        <v>4780240</v>
      </c>
      <c r="H1797">
        <f t="shared" si="294"/>
        <v>1646869.1258419112</v>
      </c>
      <c r="I1797">
        <f t="shared" si="295"/>
        <v>6427109.125841911</v>
      </c>
      <c r="J1797">
        <f t="shared" si="296"/>
        <v>3133370.874158089</v>
      </c>
      <c r="K1797" s="18">
        <f t="shared" si="297"/>
        <v>3881102</v>
      </c>
      <c r="L1797" s="18" t="str">
        <f t="shared" si="289"/>
        <v/>
      </c>
      <c r="M1797" s="18">
        <f t="shared" si="290"/>
        <v>4156731</v>
      </c>
      <c r="N1797" s="18">
        <f t="shared" si="291"/>
        <v>4780240</v>
      </c>
      <c r="O1797" s="18">
        <f t="shared" si="292"/>
        <v>5127929</v>
      </c>
      <c r="P1797">
        <f t="shared" si="298"/>
        <v>4468485.5</v>
      </c>
      <c r="Q1797">
        <f t="shared" si="299"/>
        <v>569493.5414924972</v>
      </c>
      <c r="R1797" s="105">
        <f t="shared" si="300"/>
        <v>0.12744665759629234</v>
      </c>
      <c r="S1797" s="107">
        <f>+MEDIANA!AI455</f>
        <v>4468485.5</v>
      </c>
      <c r="T1797" t="b">
        <f t="shared" si="301"/>
        <v>1</v>
      </c>
      <c r="V1797">
        <f t="shared" si="302"/>
        <v>5</v>
      </c>
      <c r="W1797">
        <f t="shared" si="303"/>
        <v>4</v>
      </c>
    </row>
    <row r="1798" spans="1:23" x14ac:dyDescent="0.2">
      <c r="A1798">
        <v>453</v>
      </c>
      <c r="B1798">
        <v>5184011</v>
      </c>
      <c r="C1798">
        <v>10000000</v>
      </c>
      <c r="D1798">
        <v>5552169</v>
      </c>
      <c r="E1798">
        <v>6384994</v>
      </c>
      <c r="F1798">
        <v>6849405</v>
      </c>
      <c r="G1798">
        <f t="shared" si="293"/>
        <v>6384994</v>
      </c>
      <c r="H1798">
        <f t="shared" si="294"/>
        <v>1909384.7417227633</v>
      </c>
      <c r="I1798">
        <f t="shared" si="295"/>
        <v>8294378.7417227635</v>
      </c>
      <c r="J1798">
        <f t="shared" si="296"/>
        <v>4475609.2582772365</v>
      </c>
      <c r="K1798" s="18">
        <f t="shared" si="297"/>
        <v>5184011</v>
      </c>
      <c r="L1798" s="18" t="str">
        <f t="shared" ref="L1798:L1861" si="304">+IF(((IF(AND(C1798&lt;=$I1798,C1798&gt;=$J1798),C1798,""))&lt;=0),"",(IF(AND(C1798&lt;=$I1798,C1798&gt;=$J1798),C1798,"")))</f>
        <v/>
      </c>
      <c r="M1798" s="18">
        <f t="shared" ref="M1798:M1861" si="305">+IF(((IF(AND(D1798&lt;=$I1798,D1798&gt;=$J1798),D1798,""))&lt;=0),"",(IF(AND(D1798&lt;=$I1798,D1798&gt;=$J1798),D1798,"")))</f>
        <v>5552169</v>
      </c>
      <c r="N1798" s="18">
        <f t="shared" ref="N1798:N1861" si="306">+IF(((IF(AND(E1798&lt;=$I1798,E1798&gt;=$J1798),E1798,""))&lt;=0),"",(IF(AND(E1798&lt;=$I1798,E1798&gt;=$J1798),E1798,"")))</f>
        <v>6384994</v>
      </c>
      <c r="O1798" s="18">
        <f t="shared" ref="O1798:O1861" si="307">+IF(((IF(AND(F1798&lt;=$I1798,F1798&gt;=$J1798),F1798,""))&lt;=0),"",(IF(AND(F1798&lt;=$I1798,F1798&gt;=$J1798),F1798,"")))</f>
        <v>6849405</v>
      </c>
      <c r="P1798">
        <f t="shared" si="298"/>
        <v>5968581.5</v>
      </c>
      <c r="Q1798">
        <f t="shared" si="299"/>
        <v>760675.90293824649</v>
      </c>
      <c r="R1798" s="105">
        <f t="shared" si="300"/>
        <v>0.12744668108129989</v>
      </c>
      <c r="S1798" s="107">
        <f>+MEDIANA!AI456</f>
        <v>5968581.5</v>
      </c>
      <c r="T1798" t="b">
        <f t="shared" si="301"/>
        <v>1</v>
      </c>
      <c r="V1798">
        <f t="shared" si="302"/>
        <v>5</v>
      </c>
      <c r="W1798">
        <f t="shared" si="303"/>
        <v>4</v>
      </c>
    </row>
    <row r="1799" spans="1:23" x14ac:dyDescent="0.2">
      <c r="A1799">
        <v>454</v>
      </c>
      <c r="B1799">
        <v>8935602</v>
      </c>
      <c r="C1799">
        <v>12000000</v>
      </c>
      <c r="D1799">
        <v>9570191</v>
      </c>
      <c r="E1799">
        <v>11005720</v>
      </c>
      <c r="F1799">
        <v>8806218</v>
      </c>
      <c r="G1799">
        <f t="shared" ref="G1799:G1862" si="308">+MEDIAN(B1799:F1799)</f>
        <v>9570191</v>
      </c>
      <c r="H1799">
        <f t="shared" ref="H1799:H1862" si="309">+STDEV(B1799:F1799)</f>
        <v>1390510.3796031885</v>
      </c>
      <c r="I1799">
        <f t="shared" ref="I1799:I1862" si="310">+G1799+H1799</f>
        <v>10960701.379603188</v>
      </c>
      <c r="J1799">
        <f t="shared" ref="J1799:J1862" si="311">+G1799-H1799</f>
        <v>8179680.6203968115</v>
      </c>
      <c r="K1799" s="18">
        <f t="shared" ref="K1799:K1862" si="312">+IF(((IF(AND(B1799&lt;=$I1799,B1799&gt;=$J1799),B1799,""))&lt;=0),"",(IF(AND(B1799&lt;=$I1799,B1799&gt;=$J1799),B1799,"")))</f>
        <v>8935602</v>
      </c>
      <c r="L1799" s="18" t="str">
        <f t="shared" si="304"/>
        <v/>
      </c>
      <c r="M1799" s="18">
        <f t="shared" si="305"/>
        <v>9570191</v>
      </c>
      <c r="N1799" s="18" t="str">
        <f t="shared" si="306"/>
        <v/>
      </c>
      <c r="O1799" s="18">
        <f t="shared" si="307"/>
        <v>8806218</v>
      </c>
      <c r="P1799">
        <f t="shared" ref="P1799:P1862" si="313">+MEDIAN(K1799:O1799)</f>
        <v>8935602</v>
      </c>
      <c r="Q1799">
        <f t="shared" ref="Q1799:Q1862" si="314">+STDEV(K1799:O1799)</f>
        <v>408880.21128972888</v>
      </c>
      <c r="R1799" s="105">
        <f t="shared" ref="R1799:R1862" si="315">+Q1799/P1799</f>
        <v>4.5758552282177394E-2</v>
      </c>
      <c r="S1799" s="107">
        <f>+MEDIANA!AI457</f>
        <v>8935602</v>
      </c>
      <c r="T1799" t="b">
        <f t="shared" ref="T1799:T1862" si="316">+P1799=S1799</f>
        <v>1</v>
      </c>
      <c r="V1799">
        <f t="shared" ref="V1799:V1862" si="317">+COUNT(B1799:F1799)</f>
        <v>5</v>
      </c>
      <c r="W1799">
        <f t="shared" ref="W1799:W1862" si="318">+COUNT(K1799:O1799)</f>
        <v>3</v>
      </c>
    </row>
    <row r="1800" spans="1:23" x14ac:dyDescent="0.2">
      <c r="A1800">
        <v>455</v>
      </c>
      <c r="B1800">
        <v>4338</v>
      </c>
      <c r="C1800">
        <v>5000</v>
      </c>
      <c r="D1800">
        <v>4646</v>
      </c>
      <c r="E1800">
        <v>5343</v>
      </c>
      <c r="F1800">
        <v>5731</v>
      </c>
      <c r="G1800">
        <f t="shared" si="308"/>
        <v>5000</v>
      </c>
      <c r="H1800">
        <f t="shared" si="309"/>
        <v>551.11187611954074</v>
      </c>
      <c r="I1800">
        <f t="shared" si="310"/>
        <v>5551.1118761195412</v>
      </c>
      <c r="J1800">
        <f t="shared" si="311"/>
        <v>4448.8881238804588</v>
      </c>
      <c r="K1800" s="18" t="str">
        <f t="shared" si="312"/>
        <v/>
      </c>
      <c r="L1800" s="18">
        <f t="shared" si="304"/>
        <v>5000</v>
      </c>
      <c r="M1800" s="18">
        <f t="shared" si="305"/>
        <v>4646</v>
      </c>
      <c r="N1800" s="18">
        <f t="shared" si="306"/>
        <v>5343</v>
      </c>
      <c r="O1800" s="18" t="str">
        <f t="shared" si="307"/>
        <v/>
      </c>
      <c r="P1800">
        <f t="shared" si="313"/>
        <v>5000</v>
      </c>
      <c r="Q1800">
        <f t="shared" si="314"/>
        <v>348.51446646205858</v>
      </c>
      <c r="R1800" s="105">
        <f t="shared" si="315"/>
        <v>6.9702893292411722E-2</v>
      </c>
      <c r="S1800" s="107">
        <f>+MEDIANA!AI458</f>
        <v>5000</v>
      </c>
      <c r="T1800" t="b">
        <f t="shared" si="316"/>
        <v>1</v>
      </c>
      <c r="V1800">
        <f t="shared" si="317"/>
        <v>5</v>
      </c>
      <c r="W1800">
        <f t="shared" si="318"/>
        <v>3</v>
      </c>
    </row>
    <row r="1801" spans="1:23" x14ac:dyDescent="0.2">
      <c r="A1801">
        <v>456</v>
      </c>
      <c r="B1801">
        <v>12245</v>
      </c>
      <c r="C1801">
        <v>20000</v>
      </c>
      <c r="D1801">
        <v>13115</v>
      </c>
      <c r="E1801">
        <v>15082</v>
      </c>
      <c r="F1801">
        <v>16179</v>
      </c>
      <c r="G1801">
        <f t="shared" si="308"/>
        <v>15082</v>
      </c>
      <c r="H1801">
        <f t="shared" si="309"/>
        <v>3041.9766106924603</v>
      </c>
      <c r="I1801">
        <f t="shared" si="310"/>
        <v>18123.976610692462</v>
      </c>
      <c r="J1801">
        <f t="shared" si="311"/>
        <v>12040.02338930754</v>
      </c>
      <c r="K1801" s="18">
        <f t="shared" si="312"/>
        <v>12245</v>
      </c>
      <c r="L1801" s="18" t="str">
        <f t="shared" si="304"/>
        <v/>
      </c>
      <c r="M1801" s="18">
        <f t="shared" si="305"/>
        <v>13115</v>
      </c>
      <c r="N1801" s="18">
        <f t="shared" si="306"/>
        <v>15082</v>
      </c>
      <c r="O1801" s="18">
        <f t="shared" si="307"/>
        <v>16179</v>
      </c>
      <c r="P1801">
        <f t="shared" si="313"/>
        <v>14098.5</v>
      </c>
      <c r="Q1801">
        <f t="shared" si="314"/>
        <v>1796.8124322440187</v>
      </c>
      <c r="R1801" s="105">
        <f t="shared" si="315"/>
        <v>0.12744706403121031</v>
      </c>
      <c r="S1801" s="107">
        <f>+MEDIANA!AI459</f>
        <v>14098.5</v>
      </c>
      <c r="T1801" t="b">
        <f t="shared" si="316"/>
        <v>1</v>
      </c>
      <c r="V1801">
        <f t="shared" si="317"/>
        <v>5</v>
      </c>
      <c r="W1801">
        <f t="shared" si="318"/>
        <v>4</v>
      </c>
    </row>
    <row r="1802" spans="1:23" x14ac:dyDescent="0.2">
      <c r="A1802">
        <v>457</v>
      </c>
      <c r="B1802">
        <v>624</v>
      </c>
      <c r="C1802">
        <v>3000</v>
      </c>
      <c r="D1802">
        <v>669</v>
      </c>
      <c r="E1802">
        <v>769</v>
      </c>
      <c r="F1802">
        <v>825</v>
      </c>
      <c r="G1802">
        <f t="shared" si="308"/>
        <v>769</v>
      </c>
      <c r="H1802">
        <f t="shared" si="309"/>
        <v>1021.9551360015762</v>
      </c>
      <c r="I1802">
        <f t="shared" si="310"/>
        <v>1790.9551360015762</v>
      </c>
      <c r="J1802">
        <f t="shared" si="311"/>
        <v>-252.95513600157619</v>
      </c>
      <c r="K1802" s="18">
        <f t="shared" si="312"/>
        <v>624</v>
      </c>
      <c r="L1802" s="18" t="str">
        <f t="shared" si="304"/>
        <v/>
      </c>
      <c r="M1802" s="18">
        <f t="shared" si="305"/>
        <v>669</v>
      </c>
      <c r="N1802" s="18">
        <f t="shared" si="306"/>
        <v>769</v>
      </c>
      <c r="O1802" s="18">
        <f t="shared" si="307"/>
        <v>825</v>
      </c>
      <c r="P1802">
        <f t="shared" si="313"/>
        <v>719</v>
      </c>
      <c r="Q1802">
        <f t="shared" si="314"/>
        <v>91.70741518546906</v>
      </c>
      <c r="R1802" s="105">
        <f t="shared" si="315"/>
        <v>0.12754856075864959</v>
      </c>
      <c r="S1802" s="107">
        <f>+MEDIANA!AI460</f>
        <v>719</v>
      </c>
      <c r="T1802" t="b">
        <f t="shared" si="316"/>
        <v>1</v>
      </c>
      <c r="V1802">
        <f t="shared" si="317"/>
        <v>5</v>
      </c>
      <c r="W1802">
        <f t="shared" si="318"/>
        <v>4</v>
      </c>
    </row>
    <row r="1803" spans="1:23" x14ac:dyDescent="0.2">
      <c r="A1803">
        <v>458</v>
      </c>
      <c r="B1803">
        <v>2022</v>
      </c>
      <c r="C1803">
        <v>15000</v>
      </c>
      <c r="D1803">
        <v>2165</v>
      </c>
      <c r="E1803">
        <v>2490</v>
      </c>
      <c r="F1803">
        <v>2671</v>
      </c>
      <c r="G1803">
        <f t="shared" si="308"/>
        <v>2490</v>
      </c>
      <c r="H1803">
        <f t="shared" si="309"/>
        <v>5668.8850138276748</v>
      </c>
      <c r="I1803">
        <f t="shared" si="310"/>
        <v>8158.8850138276748</v>
      </c>
      <c r="J1803">
        <f t="shared" si="311"/>
        <v>-3178.8850138276748</v>
      </c>
      <c r="K1803" s="18">
        <f t="shared" si="312"/>
        <v>2022</v>
      </c>
      <c r="L1803" s="18" t="str">
        <f t="shared" si="304"/>
        <v/>
      </c>
      <c r="M1803" s="18">
        <f t="shared" si="305"/>
        <v>2165</v>
      </c>
      <c r="N1803" s="18">
        <f t="shared" si="306"/>
        <v>2490</v>
      </c>
      <c r="O1803" s="18">
        <f t="shared" si="307"/>
        <v>2671</v>
      </c>
      <c r="P1803">
        <f t="shared" si="313"/>
        <v>2327.5</v>
      </c>
      <c r="Q1803">
        <f t="shared" si="314"/>
        <v>296.52093799033258</v>
      </c>
      <c r="R1803" s="105">
        <f t="shared" si="315"/>
        <v>0.12739889924396675</v>
      </c>
      <c r="S1803" s="107">
        <f>+MEDIANA!AI461</f>
        <v>2327.5</v>
      </c>
      <c r="T1803" t="b">
        <f t="shared" si="316"/>
        <v>1</v>
      </c>
      <c r="V1803">
        <f t="shared" si="317"/>
        <v>5</v>
      </c>
      <c r="W1803">
        <f t="shared" si="318"/>
        <v>4</v>
      </c>
    </row>
    <row r="1804" spans="1:23" x14ac:dyDescent="0.2">
      <c r="A1804">
        <v>459</v>
      </c>
      <c r="B1804">
        <v>13159</v>
      </c>
      <c r="C1804">
        <v>150000</v>
      </c>
      <c r="D1804">
        <v>14093</v>
      </c>
      <c r="E1804">
        <v>16207</v>
      </c>
      <c r="F1804">
        <v>17386</v>
      </c>
      <c r="G1804">
        <f t="shared" si="308"/>
        <v>16207</v>
      </c>
      <c r="H1804">
        <f t="shared" si="309"/>
        <v>60302.547562271364</v>
      </c>
      <c r="I1804">
        <f t="shared" si="310"/>
        <v>76509.547562271357</v>
      </c>
      <c r="J1804">
        <f t="shared" si="311"/>
        <v>-44095.547562271364</v>
      </c>
      <c r="K1804" s="18">
        <f t="shared" si="312"/>
        <v>13159</v>
      </c>
      <c r="L1804" s="18" t="str">
        <f t="shared" si="304"/>
        <v/>
      </c>
      <c r="M1804" s="18">
        <f t="shared" si="305"/>
        <v>14093</v>
      </c>
      <c r="N1804" s="18">
        <f t="shared" si="306"/>
        <v>16207</v>
      </c>
      <c r="O1804" s="18">
        <f t="shared" si="307"/>
        <v>17386</v>
      </c>
      <c r="P1804">
        <f t="shared" si="313"/>
        <v>15150</v>
      </c>
      <c r="Q1804">
        <f t="shared" si="314"/>
        <v>1930.7398193438701</v>
      </c>
      <c r="R1804" s="105">
        <f t="shared" si="315"/>
        <v>0.1274415722339188</v>
      </c>
      <c r="S1804" s="107">
        <f>+MEDIANA!AI462</f>
        <v>15150</v>
      </c>
      <c r="T1804" t="b">
        <f t="shared" si="316"/>
        <v>1</v>
      </c>
      <c r="V1804">
        <f t="shared" si="317"/>
        <v>5</v>
      </c>
      <c r="W1804">
        <f t="shared" si="318"/>
        <v>4</v>
      </c>
    </row>
    <row r="1805" spans="1:23" x14ac:dyDescent="0.2">
      <c r="A1805">
        <v>460</v>
      </c>
      <c r="B1805">
        <v>20110</v>
      </c>
      <c r="C1805">
        <v>150000</v>
      </c>
      <c r="D1805">
        <v>21538</v>
      </c>
      <c r="E1805">
        <v>24769</v>
      </c>
      <c r="F1805">
        <v>26571</v>
      </c>
      <c r="G1805">
        <f t="shared" si="308"/>
        <v>24769</v>
      </c>
      <c r="H1805">
        <f t="shared" si="309"/>
        <v>56743.249195829456</v>
      </c>
      <c r="I1805">
        <f t="shared" si="310"/>
        <v>81512.249195829456</v>
      </c>
      <c r="J1805">
        <f t="shared" si="311"/>
        <v>-31974.249195829456</v>
      </c>
      <c r="K1805" s="18">
        <f t="shared" si="312"/>
        <v>20110</v>
      </c>
      <c r="L1805" s="18" t="str">
        <f t="shared" si="304"/>
        <v/>
      </c>
      <c r="M1805" s="18">
        <f t="shared" si="305"/>
        <v>21538</v>
      </c>
      <c r="N1805" s="18">
        <f t="shared" si="306"/>
        <v>24769</v>
      </c>
      <c r="O1805" s="18">
        <f t="shared" si="307"/>
        <v>26571</v>
      </c>
      <c r="P1805">
        <f t="shared" si="313"/>
        <v>23153.5</v>
      </c>
      <c r="Q1805">
        <f t="shared" si="314"/>
        <v>2951.096406422535</v>
      </c>
      <c r="R1805" s="105">
        <f t="shared" si="315"/>
        <v>0.1274578964917846</v>
      </c>
      <c r="S1805" s="107">
        <f>+MEDIANA!AI463</f>
        <v>23153.5</v>
      </c>
      <c r="T1805" t="b">
        <f t="shared" si="316"/>
        <v>1</v>
      </c>
      <c r="V1805">
        <f t="shared" si="317"/>
        <v>5</v>
      </c>
      <c r="W1805">
        <f t="shared" si="318"/>
        <v>4</v>
      </c>
    </row>
    <row r="1806" spans="1:23" x14ac:dyDescent="0.2">
      <c r="A1806">
        <v>461</v>
      </c>
      <c r="B1806">
        <v>23952</v>
      </c>
      <c r="C1806">
        <v>200000</v>
      </c>
      <c r="D1806">
        <v>25653</v>
      </c>
      <c r="E1806">
        <v>29501</v>
      </c>
      <c r="F1806">
        <v>31647</v>
      </c>
      <c r="G1806">
        <f t="shared" si="308"/>
        <v>29501</v>
      </c>
      <c r="H1806">
        <f t="shared" si="309"/>
        <v>77120.248510362057</v>
      </c>
      <c r="I1806">
        <f t="shared" si="310"/>
        <v>106621.24851036206</v>
      </c>
      <c r="J1806">
        <f t="shared" si="311"/>
        <v>-47619.248510362057</v>
      </c>
      <c r="K1806" s="18">
        <f t="shared" si="312"/>
        <v>23952</v>
      </c>
      <c r="L1806" s="18" t="str">
        <f t="shared" si="304"/>
        <v/>
      </c>
      <c r="M1806" s="18">
        <f t="shared" si="305"/>
        <v>25653</v>
      </c>
      <c r="N1806" s="18">
        <f t="shared" si="306"/>
        <v>29501</v>
      </c>
      <c r="O1806" s="18">
        <f t="shared" si="307"/>
        <v>31647</v>
      </c>
      <c r="P1806">
        <f t="shared" si="313"/>
        <v>27577</v>
      </c>
      <c r="Q1806">
        <f t="shared" si="314"/>
        <v>3514.710549959982</v>
      </c>
      <c r="R1806" s="105">
        <f t="shared" si="315"/>
        <v>0.12745079413859312</v>
      </c>
      <c r="S1806" s="107">
        <f>+MEDIANA!AI464</f>
        <v>27577</v>
      </c>
      <c r="T1806" t="b">
        <f t="shared" si="316"/>
        <v>1</v>
      </c>
      <c r="V1806">
        <f t="shared" si="317"/>
        <v>5</v>
      </c>
      <c r="W1806">
        <f t="shared" si="318"/>
        <v>4</v>
      </c>
    </row>
    <row r="1807" spans="1:23" x14ac:dyDescent="0.2">
      <c r="A1807">
        <v>462</v>
      </c>
      <c r="B1807">
        <v>39871</v>
      </c>
      <c r="C1807">
        <v>180000</v>
      </c>
      <c r="D1807">
        <v>42702</v>
      </c>
      <c r="E1807">
        <v>49107</v>
      </c>
      <c r="F1807">
        <v>52679</v>
      </c>
      <c r="G1807">
        <f t="shared" si="308"/>
        <v>49107</v>
      </c>
      <c r="H1807">
        <f t="shared" si="309"/>
        <v>60100.407150867119</v>
      </c>
      <c r="I1807">
        <f t="shared" si="310"/>
        <v>109207.40715086712</v>
      </c>
      <c r="J1807">
        <f t="shared" si="311"/>
        <v>-10993.407150867119</v>
      </c>
      <c r="K1807" s="18">
        <f t="shared" si="312"/>
        <v>39871</v>
      </c>
      <c r="L1807" s="18" t="str">
        <f t="shared" si="304"/>
        <v/>
      </c>
      <c r="M1807" s="18">
        <f t="shared" si="305"/>
        <v>42702</v>
      </c>
      <c r="N1807" s="18">
        <f t="shared" si="306"/>
        <v>49107</v>
      </c>
      <c r="O1807" s="18">
        <f t="shared" si="307"/>
        <v>52679</v>
      </c>
      <c r="P1807">
        <f t="shared" si="313"/>
        <v>45904.5</v>
      </c>
      <c r="Q1807">
        <f t="shared" si="314"/>
        <v>5850.1200771152262</v>
      </c>
      <c r="R1807" s="105">
        <f t="shared" si="315"/>
        <v>0.12744110222560373</v>
      </c>
      <c r="S1807" s="107">
        <f>+MEDIANA!AI465</f>
        <v>45904.5</v>
      </c>
      <c r="T1807" t="b">
        <f t="shared" si="316"/>
        <v>1</v>
      </c>
      <c r="V1807">
        <f t="shared" si="317"/>
        <v>5</v>
      </c>
      <c r="W1807">
        <f t="shared" si="318"/>
        <v>4</v>
      </c>
    </row>
    <row r="1808" spans="1:23" x14ac:dyDescent="0.2">
      <c r="A1808">
        <v>463</v>
      </c>
      <c r="B1808">
        <v>20378</v>
      </c>
      <c r="C1808">
        <v>150000</v>
      </c>
      <c r="D1808">
        <v>21825</v>
      </c>
      <c r="E1808">
        <v>25099</v>
      </c>
      <c r="F1808">
        <v>26925</v>
      </c>
      <c r="G1808">
        <f t="shared" si="308"/>
        <v>25099</v>
      </c>
      <c r="H1808">
        <f t="shared" si="309"/>
        <v>56606.411803787742</v>
      </c>
      <c r="I1808">
        <f t="shared" si="310"/>
        <v>81705.411803787749</v>
      </c>
      <c r="J1808">
        <f t="shared" si="311"/>
        <v>-31507.411803787742</v>
      </c>
      <c r="K1808" s="18">
        <f t="shared" si="312"/>
        <v>20378</v>
      </c>
      <c r="L1808" s="18" t="str">
        <f t="shared" si="304"/>
        <v/>
      </c>
      <c r="M1808" s="18">
        <f t="shared" si="305"/>
        <v>21825</v>
      </c>
      <c r="N1808" s="18">
        <f t="shared" si="306"/>
        <v>25099</v>
      </c>
      <c r="O1808" s="18">
        <f t="shared" si="307"/>
        <v>26925</v>
      </c>
      <c r="P1808">
        <f t="shared" si="313"/>
        <v>23462</v>
      </c>
      <c r="Q1808">
        <f t="shared" si="314"/>
        <v>2990.3763837795846</v>
      </c>
      <c r="R1808" s="105">
        <f t="shared" si="315"/>
        <v>0.12745615820388648</v>
      </c>
      <c r="S1808" s="107">
        <f>+MEDIANA!AI466</f>
        <v>23462</v>
      </c>
      <c r="T1808" t="b">
        <f t="shared" si="316"/>
        <v>1</v>
      </c>
      <c r="V1808">
        <f t="shared" si="317"/>
        <v>5</v>
      </c>
      <c r="W1808">
        <f t="shared" si="318"/>
        <v>4</v>
      </c>
    </row>
    <row r="1809" spans="1:23" x14ac:dyDescent="0.2">
      <c r="A1809">
        <v>464</v>
      </c>
      <c r="B1809">
        <v>12042</v>
      </c>
      <c r="C1809">
        <v>80000</v>
      </c>
      <c r="D1809">
        <v>12898</v>
      </c>
      <c r="E1809">
        <v>14832</v>
      </c>
      <c r="F1809">
        <v>15911</v>
      </c>
      <c r="G1809">
        <f t="shared" si="308"/>
        <v>14832</v>
      </c>
      <c r="H1809">
        <f t="shared" si="309"/>
        <v>29591.134716330158</v>
      </c>
      <c r="I1809">
        <f t="shared" si="310"/>
        <v>44423.134716330154</v>
      </c>
      <c r="J1809">
        <f t="shared" si="311"/>
        <v>-14759.134716330158</v>
      </c>
      <c r="K1809" s="18">
        <f t="shared" si="312"/>
        <v>12042</v>
      </c>
      <c r="L1809" s="18" t="str">
        <f t="shared" si="304"/>
        <v/>
      </c>
      <c r="M1809" s="18">
        <f t="shared" si="305"/>
        <v>12898</v>
      </c>
      <c r="N1809" s="18">
        <f t="shared" si="306"/>
        <v>14832</v>
      </c>
      <c r="O1809" s="18">
        <f t="shared" si="307"/>
        <v>15911</v>
      </c>
      <c r="P1809">
        <f t="shared" si="313"/>
        <v>13865</v>
      </c>
      <c r="Q1809">
        <f t="shared" si="314"/>
        <v>1767.0305364273324</v>
      </c>
      <c r="R1809" s="105">
        <f t="shared" si="315"/>
        <v>0.12744540471888441</v>
      </c>
      <c r="S1809" s="107">
        <f>+MEDIANA!AI467</f>
        <v>13865</v>
      </c>
      <c r="T1809" t="b">
        <f t="shared" si="316"/>
        <v>1</v>
      </c>
      <c r="V1809">
        <f t="shared" si="317"/>
        <v>5</v>
      </c>
      <c r="W1809">
        <f t="shared" si="318"/>
        <v>4</v>
      </c>
    </row>
    <row r="1810" spans="1:23" x14ac:dyDescent="0.2">
      <c r="A1810">
        <v>465</v>
      </c>
      <c r="B1810">
        <v>58577</v>
      </c>
      <c r="C1810">
        <v>100000</v>
      </c>
      <c r="D1810">
        <v>62737</v>
      </c>
      <c r="E1810">
        <v>72148</v>
      </c>
      <c r="F1810">
        <v>77395</v>
      </c>
      <c r="G1810">
        <f t="shared" si="308"/>
        <v>72148</v>
      </c>
      <c r="H1810">
        <f t="shared" si="309"/>
        <v>16244.484734826161</v>
      </c>
      <c r="I1810">
        <f t="shared" si="310"/>
        <v>88392.484734826168</v>
      </c>
      <c r="J1810">
        <f t="shared" si="311"/>
        <v>55903.515265173839</v>
      </c>
      <c r="K1810" s="18">
        <f t="shared" si="312"/>
        <v>58577</v>
      </c>
      <c r="L1810" s="18" t="str">
        <f t="shared" si="304"/>
        <v/>
      </c>
      <c r="M1810" s="18">
        <f t="shared" si="305"/>
        <v>62737</v>
      </c>
      <c r="N1810" s="18">
        <f t="shared" si="306"/>
        <v>72148</v>
      </c>
      <c r="O1810" s="18">
        <f t="shared" si="307"/>
        <v>77395</v>
      </c>
      <c r="P1810">
        <f t="shared" si="313"/>
        <v>67442.5</v>
      </c>
      <c r="Q1810">
        <f t="shared" si="314"/>
        <v>8595.297449768681</v>
      </c>
      <c r="R1810" s="105">
        <f t="shared" si="315"/>
        <v>0.12744630536781229</v>
      </c>
      <c r="S1810" s="107">
        <f>+MEDIANA!AI468</f>
        <v>67442.5</v>
      </c>
      <c r="T1810" t="b">
        <f t="shared" si="316"/>
        <v>1</v>
      </c>
      <c r="V1810">
        <f t="shared" si="317"/>
        <v>5</v>
      </c>
      <c r="W1810">
        <f t="shared" si="318"/>
        <v>4</v>
      </c>
    </row>
    <row r="1811" spans="1:23" x14ac:dyDescent="0.2">
      <c r="A1811">
        <v>466</v>
      </c>
      <c r="B1811">
        <v>10053</v>
      </c>
      <c r="C1811">
        <v>20000</v>
      </c>
      <c r="D1811">
        <v>10767</v>
      </c>
      <c r="E1811">
        <v>12382</v>
      </c>
      <c r="F1811">
        <v>13282</v>
      </c>
      <c r="G1811">
        <f t="shared" si="308"/>
        <v>12382</v>
      </c>
      <c r="H1811">
        <f t="shared" si="309"/>
        <v>3958.9169857424376</v>
      </c>
      <c r="I1811">
        <f t="shared" si="310"/>
        <v>16340.916985742439</v>
      </c>
      <c r="J1811">
        <f t="shared" si="311"/>
        <v>8423.0830142575614</v>
      </c>
      <c r="K1811" s="18">
        <f t="shared" si="312"/>
        <v>10053</v>
      </c>
      <c r="L1811" s="18" t="str">
        <f t="shared" si="304"/>
        <v/>
      </c>
      <c r="M1811" s="18">
        <f t="shared" si="305"/>
        <v>10767</v>
      </c>
      <c r="N1811" s="18">
        <f t="shared" si="306"/>
        <v>12382</v>
      </c>
      <c r="O1811" s="18">
        <f t="shared" si="307"/>
        <v>13282</v>
      </c>
      <c r="P1811">
        <f t="shared" si="313"/>
        <v>11574.5</v>
      </c>
      <c r="Q1811">
        <f t="shared" si="314"/>
        <v>1474.8990925935691</v>
      </c>
      <c r="R1811" s="105">
        <f t="shared" si="315"/>
        <v>0.12742659230148767</v>
      </c>
      <c r="S1811" s="107">
        <f>+MEDIANA!AI469</f>
        <v>11574.5</v>
      </c>
      <c r="T1811" t="b">
        <f t="shared" si="316"/>
        <v>1</v>
      </c>
      <c r="V1811">
        <f t="shared" si="317"/>
        <v>5</v>
      </c>
      <c r="W1811">
        <f t="shared" si="318"/>
        <v>4</v>
      </c>
    </row>
    <row r="1812" spans="1:23" x14ac:dyDescent="0.2">
      <c r="A1812">
        <v>467</v>
      </c>
      <c r="B1812">
        <v>15884</v>
      </c>
      <c r="C1812">
        <v>50000</v>
      </c>
      <c r="D1812">
        <v>17012</v>
      </c>
      <c r="E1812">
        <v>19564</v>
      </c>
      <c r="F1812">
        <v>20987</v>
      </c>
      <c r="G1812">
        <f t="shared" si="308"/>
        <v>19564</v>
      </c>
      <c r="H1812">
        <f t="shared" si="309"/>
        <v>14292.318769185074</v>
      </c>
      <c r="I1812">
        <f t="shared" si="310"/>
        <v>33856.318769185076</v>
      </c>
      <c r="J1812">
        <f t="shared" si="311"/>
        <v>5271.6812308149256</v>
      </c>
      <c r="K1812" s="18">
        <f t="shared" si="312"/>
        <v>15884</v>
      </c>
      <c r="L1812" s="18" t="str">
        <f t="shared" si="304"/>
        <v/>
      </c>
      <c r="M1812" s="18">
        <f t="shared" si="305"/>
        <v>17012</v>
      </c>
      <c r="N1812" s="18">
        <f t="shared" si="306"/>
        <v>19564</v>
      </c>
      <c r="O1812" s="18">
        <f t="shared" si="307"/>
        <v>20987</v>
      </c>
      <c r="P1812">
        <f t="shared" si="313"/>
        <v>18288</v>
      </c>
      <c r="Q1812">
        <f t="shared" si="314"/>
        <v>2330.8376713104667</v>
      </c>
      <c r="R1812" s="105">
        <f t="shared" si="315"/>
        <v>0.12745175368058106</v>
      </c>
      <c r="S1812" s="107">
        <f>+MEDIANA!AI470</f>
        <v>18288</v>
      </c>
      <c r="T1812" t="b">
        <f t="shared" si="316"/>
        <v>1</v>
      </c>
      <c r="V1812">
        <f t="shared" si="317"/>
        <v>5</v>
      </c>
      <c r="W1812">
        <f t="shared" si="318"/>
        <v>4</v>
      </c>
    </row>
    <row r="1813" spans="1:23" x14ac:dyDescent="0.2">
      <c r="A1813">
        <v>468</v>
      </c>
      <c r="B1813">
        <v>21830</v>
      </c>
      <c r="C1813">
        <v>100000</v>
      </c>
      <c r="D1813">
        <v>23380</v>
      </c>
      <c r="E1813">
        <v>26887</v>
      </c>
      <c r="F1813">
        <v>28843</v>
      </c>
      <c r="G1813">
        <f t="shared" si="308"/>
        <v>26887</v>
      </c>
      <c r="H1813">
        <f t="shared" si="309"/>
        <v>33550.804751898278</v>
      </c>
      <c r="I1813">
        <f t="shared" si="310"/>
        <v>60437.804751898278</v>
      </c>
      <c r="J1813">
        <f t="shared" si="311"/>
        <v>-6663.8047518982785</v>
      </c>
      <c r="K1813" s="18">
        <f t="shared" si="312"/>
        <v>21830</v>
      </c>
      <c r="L1813" s="18" t="str">
        <f t="shared" si="304"/>
        <v/>
      </c>
      <c r="M1813" s="18">
        <f t="shared" si="305"/>
        <v>23380</v>
      </c>
      <c r="N1813" s="18">
        <f t="shared" si="306"/>
        <v>26887</v>
      </c>
      <c r="O1813" s="18">
        <f t="shared" si="307"/>
        <v>28843</v>
      </c>
      <c r="P1813">
        <f t="shared" si="313"/>
        <v>25133.5</v>
      </c>
      <c r="Q1813">
        <f t="shared" si="314"/>
        <v>3203.2180693796045</v>
      </c>
      <c r="R1813" s="105">
        <f t="shared" si="315"/>
        <v>0.12744814965602103</v>
      </c>
      <c r="S1813" s="107">
        <f>+MEDIANA!AI471</f>
        <v>25133.5</v>
      </c>
      <c r="T1813" t="b">
        <f t="shared" si="316"/>
        <v>1</v>
      </c>
      <c r="V1813">
        <f t="shared" si="317"/>
        <v>5</v>
      </c>
      <c r="W1813">
        <f t="shared" si="318"/>
        <v>4</v>
      </c>
    </row>
    <row r="1814" spans="1:23" x14ac:dyDescent="0.2">
      <c r="A1814">
        <v>469</v>
      </c>
      <c r="B1814">
        <v>3982</v>
      </c>
      <c r="C1814">
        <v>10000</v>
      </c>
      <c r="D1814">
        <v>4265</v>
      </c>
      <c r="E1814">
        <v>4904</v>
      </c>
      <c r="F1814">
        <v>5261</v>
      </c>
      <c r="G1814">
        <f t="shared" si="308"/>
        <v>4904</v>
      </c>
      <c r="H1814">
        <f t="shared" si="309"/>
        <v>2466.0462891032676</v>
      </c>
      <c r="I1814">
        <f t="shared" si="310"/>
        <v>7370.0462891032676</v>
      </c>
      <c r="J1814">
        <f t="shared" si="311"/>
        <v>2437.9537108967324</v>
      </c>
      <c r="K1814" s="18">
        <f t="shared" si="312"/>
        <v>3982</v>
      </c>
      <c r="L1814" s="18" t="str">
        <f t="shared" si="304"/>
        <v/>
      </c>
      <c r="M1814" s="18">
        <f t="shared" si="305"/>
        <v>4265</v>
      </c>
      <c r="N1814" s="18">
        <f t="shared" si="306"/>
        <v>4904</v>
      </c>
      <c r="O1814" s="18">
        <f t="shared" si="307"/>
        <v>5261</v>
      </c>
      <c r="P1814">
        <f t="shared" si="313"/>
        <v>4584.5</v>
      </c>
      <c r="Q1814">
        <f t="shared" si="314"/>
        <v>584.08047390749164</v>
      </c>
      <c r="R1814" s="105">
        <f t="shared" si="315"/>
        <v>0.12740330982822373</v>
      </c>
      <c r="S1814" s="107">
        <f>+MEDIANA!AI472</f>
        <v>4584.5</v>
      </c>
      <c r="T1814" t="b">
        <f t="shared" si="316"/>
        <v>1</v>
      </c>
      <c r="V1814">
        <f t="shared" si="317"/>
        <v>5</v>
      </c>
      <c r="W1814">
        <f t="shared" si="318"/>
        <v>4</v>
      </c>
    </row>
    <row r="1815" spans="1:23" x14ac:dyDescent="0.2">
      <c r="A1815">
        <v>470</v>
      </c>
      <c r="B1815">
        <v>5968</v>
      </c>
      <c r="C1815">
        <v>50000</v>
      </c>
      <c r="D1815">
        <v>6391</v>
      </c>
      <c r="E1815">
        <v>7350</v>
      </c>
      <c r="F1815">
        <v>7885</v>
      </c>
      <c r="G1815">
        <f t="shared" si="308"/>
        <v>7350</v>
      </c>
      <c r="H1815">
        <f t="shared" si="309"/>
        <v>19290.488995875661</v>
      </c>
      <c r="I1815">
        <f t="shared" si="310"/>
        <v>26640.488995875661</v>
      </c>
      <c r="J1815">
        <f t="shared" si="311"/>
        <v>-11940.488995875661</v>
      </c>
      <c r="K1815" s="18">
        <f t="shared" si="312"/>
        <v>5968</v>
      </c>
      <c r="L1815" s="18" t="str">
        <f t="shared" si="304"/>
        <v/>
      </c>
      <c r="M1815" s="18">
        <f t="shared" si="305"/>
        <v>6391</v>
      </c>
      <c r="N1815" s="18">
        <f t="shared" si="306"/>
        <v>7350</v>
      </c>
      <c r="O1815" s="18">
        <f t="shared" si="307"/>
        <v>7885</v>
      </c>
      <c r="P1815">
        <f t="shared" si="313"/>
        <v>6870.5</v>
      </c>
      <c r="Q1815">
        <f t="shared" si="314"/>
        <v>875.67516808460425</v>
      </c>
      <c r="R1815" s="105">
        <f t="shared" si="315"/>
        <v>0.12745435821040743</v>
      </c>
      <c r="S1815" s="107">
        <f>+MEDIANA!AI473</f>
        <v>6870.5</v>
      </c>
      <c r="T1815" t="b">
        <f t="shared" si="316"/>
        <v>1</v>
      </c>
      <c r="V1815">
        <f t="shared" si="317"/>
        <v>5</v>
      </c>
      <c r="W1815">
        <f t="shared" si="318"/>
        <v>4</v>
      </c>
    </row>
    <row r="1816" spans="1:23" x14ac:dyDescent="0.2">
      <c r="A1816">
        <v>471</v>
      </c>
      <c r="B1816">
        <v>41308</v>
      </c>
      <c r="C1816">
        <v>100000</v>
      </c>
      <c r="D1816">
        <v>44241</v>
      </c>
      <c r="E1816">
        <v>50878</v>
      </c>
      <c r="F1816">
        <v>54578</v>
      </c>
      <c r="G1816">
        <f t="shared" si="308"/>
        <v>50878</v>
      </c>
      <c r="H1816">
        <f t="shared" si="309"/>
        <v>23948.715560547291</v>
      </c>
      <c r="I1816">
        <f t="shared" si="310"/>
        <v>74826.715560547294</v>
      </c>
      <c r="J1816">
        <f t="shared" si="311"/>
        <v>26929.284439452709</v>
      </c>
      <c r="K1816" s="18">
        <f t="shared" si="312"/>
        <v>41308</v>
      </c>
      <c r="L1816" s="18" t="str">
        <f t="shared" si="304"/>
        <v/>
      </c>
      <c r="M1816" s="18">
        <f t="shared" si="305"/>
        <v>44241</v>
      </c>
      <c r="N1816" s="18">
        <f t="shared" si="306"/>
        <v>50878</v>
      </c>
      <c r="O1816" s="18">
        <f t="shared" si="307"/>
        <v>54578</v>
      </c>
      <c r="P1816">
        <f t="shared" si="313"/>
        <v>47559.5</v>
      </c>
      <c r="Q1816">
        <f t="shared" si="314"/>
        <v>6061.3091751425009</v>
      </c>
      <c r="R1816" s="105">
        <f t="shared" si="315"/>
        <v>0.12744686498265331</v>
      </c>
      <c r="S1816" s="107">
        <f>+MEDIANA!AI474</f>
        <v>47559.5</v>
      </c>
      <c r="T1816" t="b">
        <f t="shared" si="316"/>
        <v>1</v>
      </c>
      <c r="V1816">
        <f t="shared" si="317"/>
        <v>5</v>
      </c>
      <c r="W1816">
        <f t="shared" si="318"/>
        <v>4</v>
      </c>
    </row>
    <row r="1817" spans="1:23" x14ac:dyDescent="0.2">
      <c r="A1817">
        <v>472</v>
      </c>
      <c r="B1817">
        <v>20860</v>
      </c>
      <c r="C1817">
        <v>150000</v>
      </c>
      <c r="D1817">
        <v>22341</v>
      </c>
      <c r="E1817">
        <v>25693</v>
      </c>
      <c r="F1817">
        <v>27561</v>
      </c>
      <c r="G1817">
        <f t="shared" si="308"/>
        <v>25693</v>
      </c>
      <c r="H1817">
        <f t="shared" si="309"/>
        <v>56360.414844995597</v>
      </c>
      <c r="I1817">
        <f t="shared" si="310"/>
        <v>82053.414844995597</v>
      </c>
      <c r="J1817">
        <f t="shared" si="311"/>
        <v>-30667.414844995597</v>
      </c>
      <c r="K1817" s="18">
        <f t="shared" si="312"/>
        <v>20860</v>
      </c>
      <c r="L1817" s="18" t="str">
        <f t="shared" si="304"/>
        <v/>
      </c>
      <c r="M1817" s="18">
        <f t="shared" si="305"/>
        <v>22341</v>
      </c>
      <c r="N1817" s="18">
        <f t="shared" si="306"/>
        <v>25693</v>
      </c>
      <c r="O1817" s="18">
        <f t="shared" si="307"/>
        <v>27561</v>
      </c>
      <c r="P1817">
        <f t="shared" si="313"/>
        <v>24017</v>
      </c>
      <c r="Q1817">
        <f t="shared" si="314"/>
        <v>3060.8873849479228</v>
      </c>
      <c r="R1817" s="105">
        <f t="shared" si="315"/>
        <v>0.1274466996272608</v>
      </c>
      <c r="S1817" s="107">
        <f>+MEDIANA!AI475</f>
        <v>24017</v>
      </c>
      <c r="T1817" t="b">
        <f t="shared" si="316"/>
        <v>1</v>
      </c>
      <c r="V1817">
        <f t="shared" si="317"/>
        <v>5</v>
      </c>
      <c r="W1817">
        <f t="shared" si="318"/>
        <v>4</v>
      </c>
    </row>
    <row r="1818" spans="1:23" x14ac:dyDescent="0.2">
      <c r="A1818">
        <v>473</v>
      </c>
      <c r="B1818">
        <v>46726</v>
      </c>
      <c r="C1818">
        <v>180000</v>
      </c>
      <c r="D1818">
        <v>50045</v>
      </c>
      <c r="E1818">
        <v>57551</v>
      </c>
      <c r="F1818">
        <v>61737</v>
      </c>
      <c r="G1818">
        <f t="shared" si="308"/>
        <v>57551</v>
      </c>
      <c r="H1818">
        <f t="shared" si="309"/>
        <v>56654.32369819624</v>
      </c>
      <c r="I1818">
        <f t="shared" si="310"/>
        <v>114205.32369819624</v>
      </c>
      <c r="J1818">
        <f t="shared" si="311"/>
        <v>896.67630180376</v>
      </c>
      <c r="K1818" s="18">
        <f t="shared" si="312"/>
        <v>46726</v>
      </c>
      <c r="L1818" s="18" t="str">
        <f t="shared" si="304"/>
        <v/>
      </c>
      <c r="M1818" s="18">
        <f t="shared" si="305"/>
        <v>50045</v>
      </c>
      <c r="N1818" s="18">
        <f t="shared" si="306"/>
        <v>57551</v>
      </c>
      <c r="O1818" s="18">
        <f t="shared" si="307"/>
        <v>61737</v>
      </c>
      <c r="P1818">
        <f t="shared" si="313"/>
        <v>53798</v>
      </c>
      <c r="Q1818">
        <f t="shared" si="314"/>
        <v>6856.2137449664351</v>
      </c>
      <c r="R1818" s="105">
        <f t="shared" si="315"/>
        <v>0.12744365487502202</v>
      </c>
      <c r="S1818" s="107">
        <f>+MEDIANA!AI476</f>
        <v>53798</v>
      </c>
      <c r="T1818" t="b">
        <f t="shared" si="316"/>
        <v>1</v>
      </c>
      <c r="V1818">
        <f t="shared" si="317"/>
        <v>5</v>
      </c>
      <c r="W1818">
        <f t="shared" si="318"/>
        <v>4</v>
      </c>
    </row>
    <row r="1819" spans="1:23" x14ac:dyDescent="0.2">
      <c r="A1819">
        <v>474</v>
      </c>
      <c r="B1819">
        <v>10355</v>
      </c>
      <c r="C1819">
        <v>80000</v>
      </c>
      <c r="D1819">
        <v>11091</v>
      </c>
      <c r="E1819">
        <v>12755</v>
      </c>
      <c r="F1819">
        <v>13683</v>
      </c>
      <c r="G1819">
        <f t="shared" si="308"/>
        <v>12755</v>
      </c>
      <c r="H1819">
        <f t="shared" si="309"/>
        <v>30451.959414789715</v>
      </c>
      <c r="I1819">
        <f t="shared" si="310"/>
        <v>43206.959414789715</v>
      </c>
      <c r="J1819">
        <f t="shared" si="311"/>
        <v>-17696.959414789715</v>
      </c>
      <c r="K1819" s="18">
        <f t="shared" si="312"/>
        <v>10355</v>
      </c>
      <c r="L1819" s="18" t="str">
        <f t="shared" si="304"/>
        <v/>
      </c>
      <c r="M1819" s="18">
        <f t="shared" si="305"/>
        <v>11091</v>
      </c>
      <c r="N1819" s="18">
        <f t="shared" si="306"/>
        <v>12755</v>
      </c>
      <c r="O1819" s="18">
        <f t="shared" si="307"/>
        <v>13683</v>
      </c>
      <c r="P1819">
        <f t="shared" si="313"/>
        <v>11923</v>
      </c>
      <c r="Q1819">
        <f t="shared" si="314"/>
        <v>1520.0280699162545</v>
      </c>
      <c r="R1819" s="105">
        <f t="shared" si="315"/>
        <v>0.12748704771586467</v>
      </c>
      <c r="S1819" s="107">
        <f>+MEDIANA!AI477</f>
        <v>11923</v>
      </c>
      <c r="T1819" t="b">
        <f t="shared" si="316"/>
        <v>1</v>
      </c>
      <c r="V1819">
        <f t="shared" si="317"/>
        <v>5</v>
      </c>
      <c r="W1819">
        <f t="shared" si="318"/>
        <v>4</v>
      </c>
    </row>
    <row r="1820" spans="1:23" x14ac:dyDescent="0.2">
      <c r="A1820">
        <v>475</v>
      </c>
      <c r="B1820">
        <v>38913</v>
      </c>
      <c r="C1820">
        <v>170000</v>
      </c>
      <c r="D1820">
        <v>41676</v>
      </c>
      <c r="E1820">
        <v>47927</v>
      </c>
      <c r="F1820">
        <v>51413</v>
      </c>
      <c r="G1820">
        <f t="shared" si="308"/>
        <v>47927</v>
      </c>
      <c r="H1820">
        <f t="shared" si="309"/>
        <v>56127.852788967437</v>
      </c>
      <c r="I1820">
        <f t="shared" si="310"/>
        <v>104054.85278896743</v>
      </c>
      <c r="J1820">
        <f t="shared" si="311"/>
        <v>-8200.8527889674369</v>
      </c>
      <c r="K1820" s="18">
        <f t="shared" si="312"/>
        <v>38913</v>
      </c>
      <c r="L1820" s="18" t="str">
        <f t="shared" si="304"/>
        <v/>
      </c>
      <c r="M1820" s="18">
        <f t="shared" si="305"/>
        <v>41676</v>
      </c>
      <c r="N1820" s="18">
        <f t="shared" si="306"/>
        <v>47927</v>
      </c>
      <c r="O1820" s="18">
        <f t="shared" si="307"/>
        <v>51413</v>
      </c>
      <c r="P1820">
        <f t="shared" si="313"/>
        <v>44801.5</v>
      </c>
      <c r="Q1820">
        <f t="shared" si="314"/>
        <v>5709.4419677699971</v>
      </c>
      <c r="R1820" s="105">
        <f t="shared" si="315"/>
        <v>0.12743863414774054</v>
      </c>
      <c r="S1820" s="107">
        <f>+MEDIANA!AI478</f>
        <v>44801.5</v>
      </c>
      <c r="T1820" t="b">
        <f t="shared" si="316"/>
        <v>1</v>
      </c>
      <c r="V1820">
        <f t="shared" si="317"/>
        <v>5</v>
      </c>
      <c r="W1820">
        <f t="shared" si="318"/>
        <v>4</v>
      </c>
    </row>
    <row r="1821" spans="1:23" x14ac:dyDescent="0.2">
      <c r="A1821">
        <v>476</v>
      </c>
      <c r="B1821">
        <v>5937</v>
      </c>
      <c r="C1821">
        <v>75000</v>
      </c>
      <c r="D1821">
        <v>6359</v>
      </c>
      <c r="E1821">
        <v>7313</v>
      </c>
      <c r="F1821">
        <v>7845</v>
      </c>
      <c r="G1821">
        <f t="shared" si="308"/>
        <v>7313</v>
      </c>
      <c r="H1821">
        <f t="shared" si="309"/>
        <v>30480.913785515029</v>
      </c>
      <c r="I1821">
        <f t="shared" si="310"/>
        <v>37793.913785515033</v>
      </c>
      <c r="J1821">
        <f t="shared" si="311"/>
        <v>-23167.913785515029</v>
      </c>
      <c r="K1821" s="18">
        <f t="shared" si="312"/>
        <v>5937</v>
      </c>
      <c r="L1821" s="18" t="str">
        <f t="shared" si="304"/>
        <v/>
      </c>
      <c r="M1821" s="18">
        <f t="shared" si="305"/>
        <v>6359</v>
      </c>
      <c r="N1821" s="18">
        <f t="shared" si="306"/>
        <v>7313</v>
      </c>
      <c r="O1821" s="18">
        <f t="shared" si="307"/>
        <v>7845</v>
      </c>
      <c r="P1821">
        <f t="shared" si="313"/>
        <v>6836</v>
      </c>
      <c r="Q1821">
        <f t="shared" si="314"/>
        <v>871.45759124201413</v>
      </c>
      <c r="R1821" s="105">
        <f t="shared" si="315"/>
        <v>0.12748063066735141</v>
      </c>
      <c r="S1821" s="107">
        <f>+MEDIANA!AI479</f>
        <v>6836</v>
      </c>
      <c r="T1821" t="b">
        <f t="shared" si="316"/>
        <v>1</v>
      </c>
      <c r="V1821">
        <f t="shared" si="317"/>
        <v>5</v>
      </c>
      <c r="W1821">
        <f t="shared" si="318"/>
        <v>4</v>
      </c>
    </row>
    <row r="1822" spans="1:23" x14ac:dyDescent="0.2">
      <c r="A1822">
        <v>477</v>
      </c>
      <c r="B1822">
        <v>74516</v>
      </c>
      <c r="C1822">
        <v>200000</v>
      </c>
      <c r="D1822">
        <v>79808</v>
      </c>
      <c r="E1822">
        <v>91779</v>
      </c>
      <c r="F1822">
        <v>98454</v>
      </c>
      <c r="G1822">
        <f t="shared" si="308"/>
        <v>91779</v>
      </c>
      <c r="H1822">
        <f t="shared" si="309"/>
        <v>51793.003454134603</v>
      </c>
      <c r="I1822">
        <f t="shared" si="310"/>
        <v>143572.0034541346</v>
      </c>
      <c r="J1822">
        <f t="shared" si="311"/>
        <v>39985.996545865397</v>
      </c>
      <c r="K1822" s="18">
        <f t="shared" si="312"/>
        <v>74516</v>
      </c>
      <c r="L1822" s="18" t="str">
        <f t="shared" si="304"/>
        <v/>
      </c>
      <c r="M1822" s="18">
        <f t="shared" si="305"/>
        <v>79808</v>
      </c>
      <c r="N1822" s="18">
        <f t="shared" si="306"/>
        <v>91779</v>
      </c>
      <c r="O1822" s="18">
        <f t="shared" si="307"/>
        <v>98454</v>
      </c>
      <c r="P1822">
        <f t="shared" si="313"/>
        <v>85793.5</v>
      </c>
      <c r="Q1822">
        <f t="shared" si="314"/>
        <v>10933.808649474955</v>
      </c>
      <c r="R1822" s="105">
        <f t="shared" si="315"/>
        <v>0.12744332204042211</v>
      </c>
      <c r="S1822" s="107">
        <f>+MEDIANA!AI480</f>
        <v>85793.5</v>
      </c>
      <c r="T1822" t="b">
        <f t="shared" si="316"/>
        <v>1</v>
      </c>
      <c r="V1822">
        <f t="shared" si="317"/>
        <v>5</v>
      </c>
      <c r="W1822">
        <f t="shared" si="318"/>
        <v>4</v>
      </c>
    </row>
    <row r="1823" spans="1:23" x14ac:dyDescent="0.2">
      <c r="A1823">
        <v>478</v>
      </c>
      <c r="B1823">
        <v>173545</v>
      </c>
      <c r="C1823">
        <v>250000</v>
      </c>
      <c r="D1823">
        <v>185870</v>
      </c>
      <c r="E1823">
        <v>213750</v>
      </c>
      <c r="F1823">
        <v>229297</v>
      </c>
      <c r="G1823">
        <f t="shared" si="308"/>
        <v>213750</v>
      </c>
      <c r="H1823">
        <f t="shared" si="309"/>
        <v>31210.768755351142</v>
      </c>
      <c r="I1823">
        <f t="shared" si="310"/>
        <v>244960.76875535114</v>
      </c>
      <c r="J1823">
        <f t="shared" si="311"/>
        <v>182539.23124464886</v>
      </c>
      <c r="K1823" s="18" t="str">
        <f t="shared" si="312"/>
        <v/>
      </c>
      <c r="L1823" s="18" t="str">
        <f t="shared" si="304"/>
        <v/>
      </c>
      <c r="M1823" s="18">
        <f t="shared" si="305"/>
        <v>185870</v>
      </c>
      <c r="N1823" s="18">
        <f t="shared" si="306"/>
        <v>213750</v>
      </c>
      <c r="O1823" s="18">
        <f t="shared" si="307"/>
        <v>229297</v>
      </c>
      <c r="P1823">
        <f t="shared" si="313"/>
        <v>213750</v>
      </c>
      <c r="Q1823">
        <f t="shared" si="314"/>
        <v>22003.438890318939</v>
      </c>
      <c r="R1823" s="105">
        <f t="shared" si="315"/>
        <v>0.10294006498394825</v>
      </c>
      <c r="S1823" s="107">
        <f>+MEDIANA!AI481</f>
        <v>213750</v>
      </c>
      <c r="T1823" t="b">
        <f t="shared" si="316"/>
        <v>1</v>
      </c>
      <c r="V1823">
        <f t="shared" si="317"/>
        <v>5</v>
      </c>
      <c r="W1823">
        <f t="shared" si="318"/>
        <v>3</v>
      </c>
    </row>
    <row r="1824" spans="1:23" x14ac:dyDescent="0.2">
      <c r="A1824">
        <v>479</v>
      </c>
      <c r="B1824">
        <v>26369</v>
      </c>
      <c r="C1824">
        <v>180000</v>
      </c>
      <c r="D1824">
        <v>28242</v>
      </c>
      <c r="E1824">
        <v>32478</v>
      </c>
      <c r="F1824">
        <v>34840</v>
      </c>
      <c r="G1824">
        <f t="shared" si="308"/>
        <v>32478</v>
      </c>
      <c r="H1824">
        <f t="shared" si="309"/>
        <v>66950.273712659313</v>
      </c>
      <c r="I1824">
        <f t="shared" si="310"/>
        <v>99428.273712659313</v>
      </c>
      <c r="J1824">
        <f t="shared" si="311"/>
        <v>-34472.273712659313</v>
      </c>
      <c r="K1824" s="18">
        <f t="shared" si="312"/>
        <v>26369</v>
      </c>
      <c r="L1824" s="18" t="str">
        <f t="shared" si="304"/>
        <v/>
      </c>
      <c r="M1824" s="18">
        <f t="shared" si="305"/>
        <v>28242</v>
      </c>
      <c r="N1824" s="18">
        <f t="shared" si="306"/>
        <v>32478</v>
      </c>
      <c r="O1824" s="18">
        <f t="shared" si="307"/>
        <v>34840</v>
      </c>
      <c r="P1824">
        <f t="shared" si="313"/>
        <v>30360</v>
      </c>
      <c r="Q1824">
        <f t="shared" si="314"/>
        <v>3869.1320624484588</v>
      </c>
      <c r="R1824" s="105">
        <f t="shared" si="315"/>
        <v>0.12744176753782802</v>
      </c>
      <c r="S1824" s="107">
        <f>+MEDIANA!AI482</f>
        <v>30360</v>
      </c>
      <c r="T1824" t="b">
        <f t="shared" si="316"/>
        <v>1</v>
      </c>
      <c r="V1824">
        <f t="shared" si="317"/>
        <v>5</v>
      </c>
      <c r="W1824">
        <f t="shared" si="318"/>
        <v>4</v>
      </c>
    </row>
    <row r="1825" spans="1:23" x14ac:dyDescent="0.2">
      <c r="A1825">
        <v>480</v>
      </c>
      <c r="B1825">
        <v>66935</v>
      </c>
      <c r="C1825">
        <v>250000</v>
      </c>
      <c r="D1825">
        <v>71688</v>
      </c>
      <c r="E1825">
        <v>82441</v>
      </c>
      <c r="F1825">
        <v>88438</v>
      </c>
      <c r="G1825">
        <f t="shared" si="308"/>
        <v>82441</v>
      </c>
      <c r="H1825">
        <f t="shared" si="309"/>
        <v>77667.181443000751</v>
      </c>
      <c r="I1825">
        <f t="shared" si="310"/>
        <v>160108.18144300074</v>
      </c>
      <c r="J1825">
        <f t="shared" si="311"/>
        <v>4773.8185569992493</v>
      </c>
      <c r="K1825" s="18">
        <f t="shared" si="312"/>
        <v>66935</v>
      </c>
      <c r="L1825" s="18" t="str">
        <f t="shared" si="304"/>
        <v/>
      </c>
      <c r="M1825" s="18">
        <f t="shared" si="305"/>
        <v>71688</v>
      </c>
      <c r="N1825" s="18">
        <f t="shared" si="306"/>
        <v>82441</v>
      </c>
      <c r="O1825" s="18">
        <f t="shared" si="307"/>
        <v>88438</v>
      </c>
      <c r="P1825">
        <f t="shared" si="313"/>
        <v>77064.5</v>
      </c>
      <c r="Q1825">
        <f t="shared" si="314"/>
        <v>9821.573074954269</v>
      </c>
      <c r="R1825" s="105">
        <f t="shared" si="315"/>
        <v>0.12744614024556403</v>
      </c>
      <c r="S1825" s="107">
        <f>+MEDIANA!AI483</f>
        <v>77064.5</v>
      </c>
      <c r="T1825" t="b">
        <f t="shared" si="316"/>
        <v>1</v>
      </c>
      <c r="V1825">
        <f t="shared" si="317"/>
        <v>5</v>
      </c>
      <c r="W1825">
        <f t="shared" si="318"/>
        <v>4</v>
      </c>
    </row>
    <row r="1826" spans="1:23" x14ac:dyDescent="0.2">
      <c r="A1826">
        <v>481</v>
      </c>
      <c r="B1826">
        <v>33091</v>
      </c>
      <c r="C1826">
        <v>85000</v>
      </c>
      <c r="D1826">
        <v>35441</v>
      </c>
      <c r="E1826">
        <v>40757</v>
      </c>
      <c r="F1826">
        <v>43722</v>
      </c>
      <c r="G1826">
        <f t="shared" si="308"/>
        <v>40757</v>
      </c>
      <c r="H1826">
        <f t="shared" si="309"/>
        <v>21324.738396988596</v>
      </c>
      <c r="I1826">
        <f t="shared" si="310"/>
        <v>62081.7383969886</v>
      </c>
      <c r="J1826">
        <f t="shared" si="311"/>
        <v>19432.261603011404</v>
      </c>
      <c r="K1826" s="18">
        <f t="shared" si="312"/>
        <v>33091</v>
      </c>
      <c r="L1826" s="18" t="str">
        <f t="shared" si="304"/>
        <v/>
      </c>
      <c r="M1826" s="18">
        <f t="shared" si="305"/>
        <v>35441</v>
      </c>
      <c r="N1826" s="18">
        <f t="shared" si="306"/>
        <v>40757</v>
      </c>
      <c r="O1826" s="18">
        <f t="shared" si="307"/>
        <v>43722</v>
      </c>
      <c r="P1826">
        <f t="shared" si="313"/>
        <v>38099</v>
      </c>
      <c r="Q1826">
        <f t="shared" si="314"/>
        <v>4855.7033390299566</v>
      </c>
      <c r="R1826" s="105">
        <f t="shared" si="315"/>
        <v>0.12744962699887022</v>
      </c>
      <c r="S1826" s="107">
        <f>+MEDIANA!AI484</f>
        <v>38099</v>
      </c>
      <c r="T1826" t="b">
        <f t="shared" si="316"/>
        <v>1</v>
      </c>
      <c r="V1826">
        <f t="shared" si="317"/>
        <v>5</v>
      </c>
      <c r="W1826">
        <f t="shared" si="318"/>
        <v>4</v>
      </c>
    </row>
    <row r="1827" spans="1:23" x14ac:dyDescent="0.2">
      <c r="A1827">
        <v>482</v>
      </c>
      <c r="B1827">
        <v>47265</v>
      </c>
      <c r="C1827">
        <v>100000</v>
      </c>
      <c r="D1827">
        <v>50622</v>
      </c>
      <c r="E1827">
        <v>58215</v>
      </c>
      <c r="F1827">
        <v>62449</v>
      </c>
      <c r="G1827">
        <f t="shared" si="308"/>
        <v>58215</v>
      </c>
      <c r="H1827">
        <f t="shared" si="309"/>
        <v>21157.049739980284</v>
      </c>
      <c r="I1827">
        <f t="shared" si="310"/>
        <v>79372.049739980284</v>
      </c>
      <c r="J1827">
        <f t="shared" si="311"/>
        <v>37057.950260019716</v>
      </c>
      <c r="K1827" s="18">
        <f t="shared" si="312"/>
        <v>47265</v>
      </c>
      <c r="L1827" s="18" t="str">
        <f t="shared" si="304"/>
        <v/>
      </c>
      <c r="M1827" s="18">
        <f t="shared" si="305"/>
        <v>50622</v>
      </c>
      <c r="N1827" s="18">
        <f t="shared" si="306"/>
        <v>58215</v>
      </c>
      <c r="O1827" s="18">
        <f t="shared" si="307"/>
        <v>62449</v>
      </c>
      <c r="P1827">
        <f t="shared" si="313"/>
        <v>54418.5</v>
      </c>
      <c r="Q1827">
        <f t="shared" si="314"/>
        <v>6935.3210632241098</v>
      </c>
      <c r="R1827" s="105">
        <f t="shared" si="315"/>
        <v>0.12744417915275338</v>
      </c>
      <c r="S1827" s="107">
        <f>+MEDIANA!AI485</f>
        <v>54418.5</v>
      </c>
      <c r="T1827" t="b">
        <f t="shared" si="316"/>
        <v>1</v>
      </c>
      <c r="V1827">
        <f t="shared" si="317"/>
        <v>5</v>
      </c>
      <c r="W1827">
        <f t="shared" si="318"/>
        <v>4</v>
      </c>
    </row>
    <row r="1828" spans="1:23" x14ac:dyDescent="0.2">
      <c r="A1828">
        <v>483</v>
      </c>
      <c r="B1828">
        <v>74071</v>
      </c>
      <c r="C1828">
        <v>200000</v>
      </c>
      <c r="D1828">
        <v>79331</v>
      </c>
      <c r="E1828">
        <v>91231</v>
      </c>
      <c r="F1828">
        <v>97866</v>
      </c>
      <c r="G1828">
        <f t="shared" si="308"/>
        <v>91231</v>
      </c>
      <c r="H1828">
        <f t="shared" si="309"/>
        <v>52008.982202115825</v>
      </c>
      <c r="I1828">
        <f t="shared" si="310"/>
        <v>143239.98220211582</v>
      </c>
      <c r="J1828">
        <f t="shared" si="311"/>
        <v>39222.017797884175</v>
      </c>
      <c r="K1828" s="18">
        <f t="shared" si="312"/>
        <v>74071</v>
      </c>
      <c r="L1828" s="18" t="str">
        <f t="shared" si="304"/>
        <v/>
      </c>
      <c r="M1828" s="18">
        <f t="shared" si="305"/>
        <v>79331</v>
      </c>
      <c r="N1828" s="18">
        <f t="shared" si="306"/>
        <v>91231</v>
      </c>
      <c r="O1828" s="18">
        <f t="shared" si="307"/>
        <v>97866</v>
      </c>
      <c r="P1828">
        <f t="shared" si="313"/>
        <v>85281</v>
      </c>
      <c r="Q1828">
        <f t="shared" si="314"/>
        <v>10868.588819008044</v>
      </c>
      <c r="R1828" s="105">
        <f t="shared" si="315"/>
        <v>0.12744443450484919</v>
      </c>
      <c r="S1828" s="107">
        <f>+MEDIANA!AI486</f>
        <v>85281</v>
      </c>
      <c r="T1828" t="b">
        <f t="shared" si="316"/>
        <v>1</v>
      </c>
      <c r="V1828">
        <f t="shared" si="317"/>
        <v>5</v>
      </c>
      <c r="W1828">
        <f t="shared" si="318"/>
        <v>4</v>
      </c>
    </row>
    <row r="1829" spans="1:23" x14ac:dyDescent="0.2">
      <c r="A1829">
        <v>484</v>
      </c>
      <c r="B1829">
        <v>125280</v>
      </c>
      <c r="C1829">
        <v>400000</v>
      </c>
      <c r="D1829">
        <v>134177</v>
      </c>
      <c r="E1829">
        <v>154304</v>
      </c>
      <c r="F1829">
        <v>165527</v>
      </c>
      <c r="G1829">
        <f t="shared" si="308"/>
        <v>154304</v>
      </c>
      <c r="H1829">
        <f t="shared" si="309"/>
        <v>115224.19503428957</v>
      </c>
      <c r="I1829">
        <f t="shared" si="310"/>
        <v>269528.19503428956</v>
      </c>
      <c r="J1829">
        <f t="shared" si="311"/>
        <v>39079.804965710427</v>
      </c>
      <c r="K1829" s="18">
        <f t="shared" si="312"/>
        <v>125280</v>
      </c>
      <c r="L1829" s="18" t="str">
        <f t="shared" si="304"/>
        <v/>
      </c>
      <c r="M1829" s="18">
        <f t="shared" si="305"/>
        <v>134177</v>
      </c>
      <c r="N1829" s="18">
        <f t="shared" si="306"/>
        <v>154304</v>
      </c>
      <c r="O1829" s="18">
        <f t="shared" si="307"/>
        <v>165527</v>
      </c>
      <c r="P1829">
        <f t="shared" si="313"/>
        <v>144240.5</v>
      </c>
      <c r="Q1829">
        <f t="shared" si="314"/>
        <v>18383.064108031609</v>
      </c>
      <c r="R1829" s="105">
        <f t="shared" si="315"/>
        <v>0.12744731270365542</v>
      </c>
      <c r="S1829" s="107">
        <f>+MEDIANA!AI487</f>
        <v>144240.5</v>
      </c>
      <c r="T1829" t="b">
        <f t="shared" si="316"/>
        <v>1</v>
      </c>
      <c r="V1829">
        <f t="shared" si="317"/>
        <v>5</v>
      </c>
      <c r="W1829">
        <f t="shared" si="318"/>
        <v>4</v>
      </c>
    </row>
    <row r="1830" spans="1:23" x14ac:dyDescent="0.2">
      <c r="A1830">
        <v>485</v>
      </c>
      <c r="B1830">
        <v>63685</v>
      </c>
      <c r="C1830">
        <v>150000</v>
      </c>
      <c r="D1830">
        <v>68208</v>
      </c>
      <c r="E1830">
        <v>78440</v>
      </c>
      <c r="F1830">
        <v>84145</v>
      </c>
      <c r="G1830">
        <f t="shared" si="308"/>
        <v>78440</v>
      </c>
      <c r="H1830">
        <f t="shared" si="309"/>
        <v>35104.083157091562</v>
      </c>
      <c r="I1830">
        <f t="shared" si="310"/>
        <v>113544.08315709156</v>
      </c>
      <c r="J1830">
        <f t="shared" si="311"/>
        <v>43335.916842908438</v>
      </c>
      <c r="K1830" s="18">
        <f t="shared" si="312"/>
        <v>63685</v>
      </c>
      <c r="L1830" s="18" t="str">
        <f t="shared" si="304"/>
        <v/>
      </c>
      <c r="M1830" s="18">
        <f t="shared" si="305"/>
        <v>68208</v>
      </c>
      <c r="N1830" s="18">
        <f t="shared" si="306"/>
        <v>78440</v>
      </c>
      <c r="O1830" s="18">
        <f t="shared" si="307"/>
        <v>84145</v>
      </c>
      <c r="P1830">
        <f t="shared" si="313"/>
        <v>73324</v>
      </c>
      <c r="Q1830">
        <f t="shared" si="314"/>
        <v>9345.2660564944144</v>
      </c>
      <c r="R1830" s="105">
        <f t="shared" si="315"/>
        <v>0.12745166734622243</v>
      </c>
      <c r="S1830" s="107">
        <f>+MEDIANA!AI488</f>
        <v>73324</v>
      </c>
      <c r="T1830" t="b">
        <f t="shared" si="316"/>
        <v>1</v>
      </c>
      <c r="V1830">
        <f t="shared" si="317"/>
        <v>5</v>
      </c>
      <c r="W1830">
        <f t="shared" si="318"/>
        <v>4</v>
      </c>
    </row>
    <row r="1831" spans="1:23" x14ac:dyDescent="0.2">
      <c r="A1831">
        <v>486</v>
      </c>
      <c r="B1831">
        <v>15939</v>
      </c>
      <c r="C1831">
        <v>50000</v>
      </c>
      <c r="D1831">
        <v>17071</v>
      </c>
      <c r="E1831">
        <v>19631</v>
      </c>
      <c r="F1831">
        <v>21059</v>
      </c>
      <c r="G1831">
        <f t="shared" si="308"/>
        <v>19631</v>
      </c>
      <c r="H1831">
        <f t="shared" si="309"/>
        <v>14265.258532532805</v>
      </c>
      <c r="I1831">
        <f t="shared" si="310"/>
        <v>33896.258532532804</v>
      </c>
      <c r="J1831">
        <f t="shared" si="311"/>
        <v>5365.7414674671945</v>
      </c>
      <c r="K1831" s="18">
        <f t="shared" si="312"/>
        <v>15939</v>
      </c>
      <c r="L1831" s="18" t="str">
        <f t="shared" si="304"/>
        <v/>
      </c>
      <c r="M1831" s="18">
        <f t="shared" si="305"/>
        <v>17071</v>
      </c>
      <c r="N1831" s="18">
        <f t="shared" si="306"/>
        <v>19631</v>
      </c>
      <c r="O1831" s="18">
        <f t="shared" si="307"/>
        <v>21059</v>
      </c>
      <c r="P1831">
        <f t="shared" si="313"/>
        <v>18351</v>
      </c>
      <c r="Q1831">
        <f t="shared" si="314"/>
        <v>2338.5112072997786</v>
      </c>
      <c r="R1831" s="105">
        <f t="shared" si="315"/>
        <v>0.12743235830743713</v>
      </c>
      <c r="S1831" s="107">
        <f>+MEDIANA!AI489</f>
        <v>18351</v>
      </c>
      <c r="T1831" t="b">
        <f t="shared" si="316"/>
        <v>1</v>
      </c>
      <c r="V1831">
        <f t="shared" si="317"/>
        <v>5</v>
      </c>
      <c r="W1831">
        <f t="shared" si="318"/>
        <v>4</v>
      </c>
    </row>
    <row r="1832" spans="1:23" x14ac:dyDescent="0.2">
      <c r="A1832">
        <v>487</v>
      </c>
      <c r="B1832">
        <v>29277</v>
      </c>
      <c r="C1832">
        <v>100000</v>
      </c>
      <c r="D1832">
        <v>31356</v>
      </c>
      <c r="E1832">
        <v>36060</v>
      </c>
      <c r="F1832">
        <v>38683</v>
      </c>
      <c r="G1832">
        <f t="shared" si="308"/>
        <v>36060</v>
      </c>
      <c r="H1832">
        <f t="shared" si="309"/>
        <v>29818.900377109814</v>
      </c>
      <c r="I1832">
        <f t="shared" si="310"/>
        <v>65878.900377109821</v>
      </c>
      <c r="J1832">
        <f t="shared" si="311"/>
        <v>6241.0996228901859</v>
      </c>
      <c r="K1832" s="18">
        <f t="shared" si="312"/>
        <v>29277</v>
      </c>
      <c r="L1832" s="18" t="str">
        <f t="shared" si="304"/>
        <v/>
      </c>
      <c r="M1832" s="18">
        <f t="shared" si="305"/>
        <v>31356</v>
      </c>
      <c r="N1832" s="18">
        <f t="shared" si="306"/>
        <v>36060</v>
      </c>
      <c r="O1832" s="18">
        <f t="shared" si="307"/>
        <v>38683</v>
      </c>
      <c r="P1832">
        <f t="shared" si="313"/>
        <v>33708</v>
      </c>
      <c r="Q1832">
        <f t="shared" si="314"/>
        <v>4296.2856050313976</v>
      </c>
      <c r="R1832" s="105">
        <f t="shared" si="315"/>
        <v>0.1274559631254123</v>
      </c>
      <c r="S1832" s="107">
        <f>+MEDIANA!AI490</f>
        <v>33708</v>
      </c>
      <c r="T1832" t="b">
        <f t="shared" si="316"/>
        <v>1</v>
      </c>
      <c r="V1832">
        <f t="shared" si="317"/>
        <v>5</v>
      </c>
      <c r="W1832">
        <f t="shared" si="318"/>
        <v>4</v>
      </c>
    </row>
    <row r="1833" spans="1:23" x14ac:dyDescent="0.2">
      <c r="A1833">
        <v>488</v>
      </c>
      <c r="B1833">
        <v>15436</v>
      </c>
      <c r="C1833">
        <v>20000</v>
      </c>
      <c r="D1833">
        <v>16533</v>
      </c>
      <c r="E1833">
        <v>19013</v>
      </c>
      <c r="F1833">
        <v>20396</v>
      </c>
      <c r="G1833">
        <f t="shared" si="308"/>
        <v>19013</v>
      </c>
      <c r="H1833">
        <f t="shared" si="309"/>
        <v>2185.943343273108</v>
      </c>
      <c r="I1833">
        <f t="shared" si="310"/>
        <v>21198.943343273109</v>
      </c>
      <c r="J1833">
        <f t="shared" si="311"/>
        <v>16827.056656726891</v>
      </c>
      <c r="K1833" s="18" t="str">
        <f t="shared" si="312"/>
        <v/>
      </c>
      <c r="L1833" s="18">
        <f t="shared" si="304"/>
        <v>20000</v>
      </c>
      <c r="M1833" s="18" t="str">
        <f t="shared" si="305"/>
        <v/>
      </c>
      <c r="N1833" s="18">
        <f t="shared" si="306"/>
        <v>19013</v>
      </c>
      <c r="O1833" s="18">
        <f t="shared" si="307"/>
        <v>20396</v>
      </c>
      <c r="P1833">
        <f t="shared" si="313"/>
        <v>20000</v>
      </c>
      <c r="Q1833">
        <f t="shared" si="314"/>
        <v>712.23521395673777</v>
      </c>
      <c r="R1833" s="105">
        <f t="shared" si="315"/>
        <v>3.5611760697836892E-2</v>
      </c>
      <c r="S1833" s="107">
        <f>+MEDIANA!AI491</f>
        <v>20000</v>
      </c>
      <c r="T1833" t="b">
        <f t="shared" si="316"/>
        <v>1</v>
      </c>
      <c r="V1833">
        <f t="shared" si="317"/>
        <v>5</v>
      </c>
      <c r="W1833">
        <f t="shared" si="318"/>
        <v>3</v>
      </c>
    </row>
    <row r="1834" spans="1:23" x14ac:dyDescent="0.2">
      <c r="A1834">
        <v>489</v>
      </c>
      <c r="B1834">
        <v>129918</v>
      </c>
      <c r="C1834">
        <v>400000</v>
      </c>
      <c r="D1834">
        <v>139144</v>
      </c>
      <c r="E1834">
        <v>160016</v>
      </c>
      <c r="F1834">
        <v>171654</v>
      </c>
      <c r="G1834">
        <f t="shared" si="308"/>
        <v>160016</v>
      </c>
      <c r="H1834">
        <f t="shared" si="309"/>
        <v>112934.7690784375</v>
      </c>
      <c r="I1834">
        <f t="shared" si="310"/>
        <v>272950.76907843747</v>
      </c>
      <c r="J1834">
        <f t="shared" si="311"/>
        <v>47081.230921562499</v>
      </c>
      <c r="K1834" s="18">
        <f t="shared" si="312"/>
        <v>129918</v>
      </c>
      <c r="L1834" s="18" t="str">
        <f t="shared" si="304"/>
        <v/>
      </c>
      <c r="M1834" s="18">
        <f t="shared" si="305"/>
        <v>139144</v>
      </c>
      <c r="N1834" s="18">
        <f t="shared" si="306"/>
        <v>160016</v>
      </c>
      <c r="O1834" s="18">
        <f t="shared" si="307"/>
        <v>171654</v>
      </c>
      <c r="P1834">
        <f t="shared" si="313"/>
        <v>149580</v>
      </c>
      <c r="Q1834">
        <f t="shared" si="314"/>
        <v>19063.241032591144</v>
      </c>
      <c r="R1834" s="105">
        <f t="shared" si="315"/>
        <v>0.12744511988628923</v>
      </c>
      <c r="S1834" s="107">
        <f>+MEDIANA!AI492</f>
        <v>149580</v>
      </c>
      <c r="T1834" t="b">
        <f t="shared" si="316"/>
        <v>1</v>
      </c>
      <c r="V1834">
        <f t="shared" si="317"/>
        <v>5</v>
      </c>
      <c r="W1834">
        <f t="shared" si="318"/>
        <v>4</v>
      </c>
    </row>
    <row r="1835" spans="1:23" x14ac:dyDescent="0.2">
      <c r="A1835">
        <v>490</v>
      </c>
      <c r="B1835">
        <v>529916</v>
      </c>
      <c r="C1835">
        <v>500000</v>
      </c>
      <c r="D1835">
        <v>567010</v>
      </c>
      <c r="E1835">
        <v>652062</v>
      </c>
      <c r="F1835">
        <v>1399489</v>
      </c>
      <c r="G1835">
        <f t="shared" si="308"/>
        <v>567010</v>
      </c>
      <c r="H1835">
        <f t="shared" si="309"/>
        <v>378744.21982889727</v>
      </c>
      <c r="I1835">
        <f t="shared" si="310"/>
        <v>945754.21982889727</v>
      </c>
      <c r="J1835">
        <f t="shared" si="311"/>
        <v>188265.78017110273</v>
      </c>
      <c r="K1835" s="18">
        <f t="shared" si="312"/>
        <v>529916</v>
      </c>
      <c r="L1835" s="18">
        <f t="shared" si="304"/>
        <v>500000</v>
      </c>
      <c r="M1835" s="18">
        <f t="shared" si="305"/>
        <v>567010</v>
      </c>
      <c r="N1835" s="18">
        <f t="shared" si="306"/>
        <v>652062</v>
      </c>
      <c r="O1835" s="18" t="str">
        <f t="shared" si="307"/>
        <v/>
      </c>
      <c r="P1835">
        <f t="shared" si="313"/>
        <v>548463</v>
      </c>
      <c r="Q1835">
        <f t="shared" si="314"/>
        <v>65851.861436611391</v>
      </c>
      <c r="R1835" s="105">
        <f t="shared" si="315"/>
        <v>0.12006618757621096</v>
      </c>
      <c r="S1835" s="107">
        <f>+MEDIANA!AI493</f>
        <v>548463</v>
      </c>
      <c r="T1835" t="b">
        <f t="shared" si="316"/>
        <v>1</v>
      </c>
      <c r="V1835">
        <f t="shared" si="317"/>
        <v>5</v>
      </c>
      <c r="W1835">
        <f t="shared" si="318"/>
        <v>4</v>
      </c>
    </row>
    <row r="1836" spans="1:23" x14ac:dyDescent="0.2">
      <c r="A1836">
        <v>491</v>
      </c>
      <c r="B1836">
        <v>324962</v>
      </c>
      <c r="C1836">
        <v>500000</v>
      </c>
      <c r="D1836">
        <v>348040</v>
      </c>
      <c r="E1836">
        <v>400246</v>
      </c>
      <c r="F1836">
        <v>429358</v>
      </c>
      <c r="G1836">
        <f t="shared" si="308"/>
        <v>400246</v>
      </c>
      <c r="H1836">
        <f t="shared" si="309"/>
        <v>69266.040519146263</v>
      </c>
      <c r="I1836">
        <f t="shared" si="310"/>
        <v>469512.04051914625</v>
      </c>
      <c r="J1836">
        <f t="shared" si="311"/>
        <v>330979.95948085375</v>
      </c>
      <c r="K1836" s="18" t="str">
        <f t="shared" si="312"/>
        <v/>
      </c>
      <c r="L1836" s="18" t="str">
        <f t="shared" si="304"/>
        <v/>
      </c>
      <c r="M1836" s="18">
        <f t="shared" si="305"/>
        <v>348040</v>
      </c>
      <c r="N1836" s="18">
        <f t="shared" si="306"/>
        <v>400246</v>
      </c>
      <c r="O1836" s="18">
        <f t="shared" si="307"/>
        <v>429358</v>
      </c>
      <c r="P1836">
        <f t="shared" si="313"/>
        <v>400246</v>
      </c>
      <c r="Q1836">
        <f t="shared" si="314"/>
        <v>41201.925731693656</v>
      </c>
      <c r="R1836" s="105">
        <f t="shared" si="315"/>
        <v>0.1029415053034725</v>
      </c>
      <c r="S1836" s="107">
        <f>+MEDIANA!AI494</f>
        <v>400246</v>
      </c>
      <c r="T1836" t="b">
        <f t="shared" si="316"/>
        <v>1</v>
      </c>
      <c r="V1836">
        <f t="shared" si="317"/>
        <v>5</v>
      </c>
      <c r="W1836">
        <f t="shared" si="318"/>
        <v>3</v>
      </c>
    </row>
    <row r="1837" spans="1:23" x14ac:dyDescent="0.2">
      <c r="A1837">
        <v>492</v>
      </c>
      <c r="B1837">
        <v>3179496</v>
      </c>
      <c r="C1837">
        <v>1500000</v>
      </c>
      <c r="D1837">
        <v>3402061</v>
      </c>
      <c r="E1837">
        <v>3912370</v>
      </c>
      <c r="F1837">
        <v>1596934</v>
      </c>
      <c r="G1837">
        <f t="shared" si="308"/>
        <v>3179496</v>
      </c>
      <c r="H1837">
        <f t="shared" si="309"/>
        <v>1100880.3902705321</v>
      </c>
      <c r="I1837">
        <f t="shared" si="310"/>
        <v>4280376.3902705321</v>
      </c>
      <c r="J1837">
        <f t="shared" si="311"/>
        <v>2078615.6097294679</v>
      </c>
      <c r="K1837" s="18">
        <f t="shared" si="312"/>
        <v>3179496</v>
      </c>
      <c r="L1837" s="18" t="str">
        <f t="shared" si="304"/>
        <v/>
      </c>
      <c r="M1837" s="18">
        <f t="shared" si="305"/>
        <v>3402061</v>
      </c>
      <c r="N1837" s="18">
        <f t="shared" si="306"/>
        <v>3912370</v>
      </c>
      <c r="O1837" s="18" t="str">
        <f t="shared" si="307"/>
        <v/>
      </c>
      <c r="P1837">
        <f t="shared" si="313"/>
        <v>3402061</v>
      </c>
      <c r="Q1837">
        <f t="shared" si="314"/>
        <v>375733.67220723419</v>
      </c>
      <c r="R1837" s="105">
        <f t="shared" si="315"/>
        <v>0.11044295566929405</v>
      </c>
      <c r="S1837" s="107">
        <f>+MEDIANA!AI495</f>
        <v>3402061</v>
      </c>
      <c r="T1837" t="b">
        <f t="shared" si="316"/>
        <v>1</v>
      </c>
      <c r="V1837">
        <f t="shared" si="317"/>
        <v>5</v>
      </c>
      <c r="W1837">
        <f t="shared" si="318"/>
        <v>3</v>
      </c>
    </row>
    <row r="1838" spans="1:23" x14ac:dyDescent="0.2">
      <c r="A1838">
        <v>493</v>
      </c>
      <c r="B1838">
        <v>133043</v>
      </c>
      <c r="C1838">
        <v>200000</v>
      </c>
      <c r="D1838">
        <v>142492</v>
      </c>
      <c r="E1838">
        <v>163865</v>
      </c>
      <c r="F1838">
        <v>275784</v>
      </c>
      <c r="G1838">
        <f t="shared" si="308"/>
        <v>163865</v>
      </c>
      <c r="H1838">
        <f t="shared" si="309"/>
        <v>57880.506266790697</v>
      </c>
      <c r="I1838">
        <f t="shared" si="310"/>
        <v>221745.5062667907</v>
      </c>
      <c r="J1838">
        <f t="shared" si="311"/>
        <v>105984.4937332093</v>
      </c>
      <c r="K1838" s="18">
        <f t="shared" si="312"/>
        <v>133043</v>
      </c>
      <c r="L1838" s="18">
        <f t="shared" si="304"/>
        <v>200000</v>
      </c>
      <c r="M1838" s="18">
        <f t="shared" si="305"/>
        <v>142492</v>
      </c>
      <c r="N1838" s="18">
        <f t="shared" si="306"/>
        <v>163865</v>
      </c>
      <c r="O1838" s="18" t="str">
        <f t="shared" si="307"/>
        <v/>
      </c>
      <c r="P1838">
        <f t="shared" si="313"/>
        <v>153178.5</v>
      </c>
      <c r="Q1838">
        <f t="shared" si="314"/>
        <v>29710.032749897804</v>
      </c>
      <c r="R1838" s="105">
        <f t="shared" si="315"/>
        <v>0.19395693749382456</v>
      </c>
      <c r="S1838" s="107">
        <f>+MEDIANA!AI496</f>
        <v>153178.5</v>
      </c>
      <c r="T1838" t="b">
        <f t="shared" si="316"/>
        <v>1</v>
      </c>
      <c r="V1838">
        <f t="shared" si="317"/>
        <v>5</v>
      </c>
      <c r="W1838">
        <f t="shared" si="318"/>
        <v>4</v>
      </c>
    </row>
    <row r="1839" spans="1:23" x14ac:dyDescent="0.2">
      <c r="A1839">
        <v>494</v>
      </c>
      <c r="B1839">
        <v>86092</v>
      </c>
      <c r="C1839">
        <v>250000</v>
      </c>
      <c r="D1839">
        <v>92206</v>
      </c>
      <c r="E1839">
        <v>106037</v>
      </c>
      <c r="F1839">
        <v>113750</v>
      </c>
      <c r="G1839">
        <f t="shared" si="308"/>
        <v>106037</v>
      </c>
      <c r="H1839">
        <f t="shared" si="309"/>
        <v>68179.640150121064</v>
      </c>
      <c r="I1839">
        <f t="shared" si="310"/>
        <v>174216.64015012106</v>
      </c>
      <c r="J1839">
        <f t="shared" si="311"/>
        <v>37857.359849878936</v>
      </c>
      <c r="K1839" s="18">
        <f t="shared" si="312"/>
        <v>86092</v>
      </c>
      <c r="L1839" s="18" t="str">
        <f t="shared" si="304"/>
        <v/>
      </c>
      <c r="M1839" s="18">
        <f t="shared" si="305"/>
        <v>92206</v>
      </c>
      <c r="N1839" s="18">
        <f t="shared" si="306"/>
        <v>106037</v>
      </c>
      <c r="O1839" s="18">
        <f t="shared" si="307"/>
        <v>113750</v>
      </c>
      <c r="P1839">
        <f t="shared" si="313"/>
        <v>99121.5</v>
      </c>
      <c r="Q1839">
        <f t="shared" si="314"/>
        <v>12632.893080499547</v>
      </c>
      <c r="R1839" s="105">
        <f t="shared" si="315"/>
        <v>0.12744856646135849</v>
      </c>
      <c r="S1839" s="107">
        <f>+MEDIANA!AI497</f>
        <v>99121.5</v>
      </c>
      <c r="T1839" t="b">
        <f t="shared" si="316"/>
        <v>1</v>
      </c>
      <c r="V1839">
        <f t="shared" si="317"/>
        <v>5</v>
      </c>
      <c r="W1839">
        <f t="shared" si="318"/>
        <v>4</v>
      </c>
    </row>
    <row r="1840" spans="1:23" x14ac:dyDescent="0.2">
      <c r="A1840">
        <v>495</v>
      </c>
      <c r="B1840">
        <v>92559</v>
      </c>
      <c r="C1840">
        <v>250000</v>
      </c>
      <c r="D1840">
        <v>99132</v>
      </c>
      <c r="E1840">
        <v>114002</v>
      </c>
      <c r="F1840">
        <v>122294</v>
      </c>
      <c r="G1840">
        <f t="shared" si="308"/>
        <v>114002</v>
      </c>
      <c r="H1840">
        <f t="shared" si="309"/>
        <v>65025.621702525837</v>
      </c>
      <c r="I1840">
        <f t="shared" si="310"/>
        <v>179027.62170252582</v>
      </c>
      <c r="J1840">
        <f t="shared" si="311"/>
        <v>48976.378297474163</v>
      </c>
      <c r="K1840" s="18">
        <f t="shared" si="312"/>
        <v>92559</v>
      </c>
      <c r="L1840" s="18" t="str">
        <f t="shared" si="304"/>
        <v/>
      </c>
      <c r="M1840" s="18">
        <f t="shared" si="305"/>
        <v>99132</v>
      </c>
      <c r="N1840" s="18">
        <f t="shared" si="306"/>
        <v>114002</v>
      </c>
      <c r="O1840" s="18">
        <f t="shared" si="307"/>
        <v>122294</v>
      </c>
      <c r="P1840">
        <f t="shared" si="313"/>
        <v>106567</v>
      </c>
      <c r="Q1840">
        <f t="shared" si="314"/>
        <v>13581.633465210778</v>
      </c>
      <c r="R1840" s="105">
        <f t="shared" si="315"/>
        <v>0.12744689693067063</v>
      </c>
      <c r="S1840" s="107">
        <f>+MEDIANA!AI498</f>
        <v>106567</v>
      </c>
      <c r="T1840" t="b">
        <f t="shared" si="316"/>
        <v>1</v>
      </c>
      <c r="V1840">
        <f t="shared" si="317"/>
        <v>5</v>
      </c>
      <c r="W1840">
        <f t="shared" si="318"/>
        <v>4</v>
      </c>
    </row>
    <row r="1841" spans="1:23" x14ac:dyDescent="0.2">
      <c r="A1841">
        <v>496</v>
      </c>
      <c r="B1841">
        <v>132430</v>
      </c>
      <c r="C1841">
        <v>450000</v>
      </c>
      <c r="D1841">
        <v>141834</v>
      </c>
      <c r="E1841">
        <v>163109</v>
      </c>
      <c r="F1841">
        <v>174973</v>
      </c>
      <c r="G1841">
        <f t="shared" si="308"/>
        <v>163109</v>
      </c>
      <c r="H1841">
        <f t="shared" si="309"/>
        <v>133845.88182196717</v>
      </c>
      <c r="I1841">
        <f t="shared" si="310"/>
        <v>296954.8818219672</v>
      </c>
      <c r="J1841">
        <f t="shared" si="311"/>
        <v>29263.118178032833</v>
      </c>
      <c r="K1841" s="18">
        <f t="shared" si="312"/>
        <v>132430</v>
      </c>
      <c r="L1841" s="18" t="str">
        <f t="shared" si="304"/>
        <v/>
      </c>
      <c r="M1841" s="18">
        <f t="shared" si="305"/>
        <v>141834</v>
      </c>
      <c r="N1841" s="18">
        <f t="shared" si="306"/>
        <v>163109</v>
      </c>
      <c r="O1841" s="18">
        <f t="shared" si="307"/>
        <v>174973</v>
      </c>
      <c r="P1841">
        <f t="shared" si="313"/>
        <v>152471.5</v>
      </c>
      <c r="Q1841">
        <f t="shared" si="314"/>
        <v>19431.75354070411</v>
      </c>
      <c r="R1841" s="105">
        <f t="shared" si="315"/>
        <v>0.12744515231177048</v>
      </c>
      <c r="S1841" s="107">
        <f>+MEDIANA!AI499</f>
        <v>152471.5</v>
      </c>
      <c r="T1841" t="b">
        <f t="shared" si="316"/>
        <v>1</v>
      </c>
      <c r="V1841">
        <f t="shared" si="317"/>
        <v>5</v>
      </c>
      <c r="W1841">
        <f t="shared" si="318"/>
        <v>4</v>
      </c>
    </row>
    <row r="1842" spans="1:23" x14ac:dyDescent="0.2">
      <c r="A1842">
        <v>497</v>
      </c>
      <c r="B1842">
        <v>67425</v>
      </c>
      <c r="C1842">
        <v>250000</v>
      </c>
      <c r="D1842">
        <v>72213</v>
      </c>
      <c r="E1842">
        <v>83045</v>
      </c>
      <c r="F1842">
        <v>169086</v>
      </c>
      <c r="G1842">
        <f t="shared" si="308"/>
        <v>83045</v>
      </c>
      <c r="H1842">
        <f t="shared" si="309"/>
        <v>79645.943937528922</v>
      </c>
      <c r="I1842">
        <f t="shared" si="310"/>
        <v>162690.94393752894</v>
      </c>
      <c r="J1842">
        <f t="shared" si="311"/>
        <v>3399.0560624710779</v>
      </c>
      <c r="K1842" s="18">
        <f t="shared" si="312"/>
        <v>67425</v>
      </c>
      <c r="L1842" s="18" t="str">
        <f t="shared" si="304"/>
        <v/>
      </c>
      <c r="M1842" s="18">
        <f t="shared" si="305"/>
        <v>72213</v>
      </c>
      <c r="N1842" s="18">
        <f t="shared" si="306"/>
        <v>83045</v>
      </c>
      <c r="O1842" s="18" t="str">
        <f t="shared" si="307"/>
        <v/>
      </c>
      <c r="P1842">
        <f t="shared" si="313"/>
        <v>72213</v>
      </c>
      <c r="Q1842">
        <f t="shared" si="314"/>
        <v>8002.5159377119226</v>
      </c>
      <c r="R1842" s="105">
        <f t="shared" si="315"/>
        <v>0.11081821746377969</v>
      </c>
      <c r="S1842" s="107">
        <f>+MEDIANA!AI500</f>
        <v>72213</v>
      </c>
      <c r="T1842" t="b">
        <f t="shared" si="316"/>
        <v>1</v>
      </c>
      <c r="V1842">
        <f t="shared" si="317"/>
        <v>5</v>
      </c>
      <c r="W1842">
        <f t="shared" si="318"/>
        <v>3</v>
      </c>
    </row>
    <row r="1843" spans="1:23" x14ac:dyDescent="0.2">
      <c r="A1843">
        <v>498</v>
      </c>
      <c r="B1843">
        <v>101307</v>
      </c>
      <c r="C1843">
        <v>550000</v>
      </c>
      <c r="D1843">
        <v>108502</v>
      </c>
      <c r="E1843">
        <v>124777</v>
      </c>
      <c r="F1843">
        <v>133852</v>
      </c>
      <c r="G1843">
        <f t="shared" si="308"/>
        <v>124777</v>
      </c>
      <c r="H1843">
        <f t="shared" si="309"/>
        <v>194022.07214464029</v>
      </c>
      <c r="I1843">
        <f t="shared" si="310"/>
        <v>318799.07214464026</v>
      </c>
      <c r="J1843">
        <f t="shared" si="311"/>
        <v>-69245.072144640289</v>
      </c>
      <c r="K1843" s="18">
        <f t="shared" si="312"/>
        <v>101307</v>
      </c>
      <c r="L1843" s="18" t="str">
        <f t="shared" si="304"/>
        <v/>
      </c>
      <c r="M1843" s="18">
        <f t="shared" si="305"/>
        <v>108502</v>
      </c>
      <c r="N1843" s="18">
        <f t="shared" si="306"/>
        <v>124777</v>
      </c>
      <c r="O1843" s="18">
        <f t="shared" si="307"/>
        <v>133852</v>
      </c>
      <c r="P1843">
        <f t="shared" si="313"/>
        <v>116639.5</v>
      </c>
      <c r="Q1843">
        <f t="shared" si="314"/>
        <v>14865.058862984701</v>
      </c>
      <c r="R1843" s="105">
        <f t="shared" si="315"/>
        <v>0.12744446660852199</v>
      </c>
      <c r="S1843" s="107">
        <f>+MEDIANA!AI501</f>
        <v>116639.5</v>
      </c>
      <c r="T1843" t="b">
        <f t="shared" si="316"/>
        <v>1</v>
      </c>
      <c r="V1843">
        <f t="shared" si="317"/>
        <v>5</v>
      </c>
      <c r="W1843">
        <f t="shared" si="318"/>
        <v>4</v>
      </c>
    </row>
    <row r="1844" spans="1:23" x14ac:dyDescent="0.2">
      <c r="A1844">
        <v>499</v>
      </c>
      <c r="B1844">
        <v>529916</v>
      </c>
      <c r="C1844">
        <v>950000</v>
      </c>
      <c r="D1844">
        <v>567010</v>
      </c>
      <c r="E1844">
        <v>652062</v>
      </c>
      <c r="F1844">
        <v>699489</v>
      </c>
      <c r="G1844">
        <f t="shared" si="308"/>
        <v>652062</v>
      </c>
      <c r="H1844">
        <f t="shared" si="309"/>
        <v>165341.94583891908</v>
      </c>
      <c r="I1844">
        <f t="shared" si="310"/>
        <v>817403.94583891914</v>
      </c>
      <c r="J1844">
        <f t="shared" si="311"/>
        <v>486720.05416108092</v>
      </c>
      <c r="K1844" s="18">
        <f t="shared" si="312"/>
        <v>529916</v>
      </c>
      <c r="L1844" s="18" t="str">
        <f t="shared" si="304"/>
        <v/>
      </c>
      <c r="M1844" s="18">
        <f t="shared" si="305"/>
        <v>567010</v>
      </c>
      <c r="N1844" s="18">
        <f t="shared" si="306"/>
        <v>652062</v>
      </c>
      <c r="O1844" s="18">
        <f t="shared" si="307"/>
        <v>699489</v>
      </c>
      <c r="P1844">
        <f t="shared" si="313"/>
        <v>609536</v>
      </c>
      <c r="Q1844">
        <f t="shared" si="314"/>
        <v>77505.086368035656</v>
      </c>
      <c r="R1844" s="105">
        <f t="shared" si="315"/>
        <v>0.12715423923777375</v>
      </c>
      <c r="S1844" s="107">
        <f>+MEDIANA!AI502</f>
        <v>609536</v>
      </c>
      <c r="T1844" t="b">
        <f t="shared" si="316"/>
        <v>1</v>
      </c>
      <c r="V1844">
        <f t="shared" si="317"/>
        <v>5</v>
      </c>
      <c r="W1844">
        <f t="shared" si="318"/>
        <v>4</v>
      </c>
    </row>
    <row r="1845" spans="1:23" x14ac:dyDescent="0.2">
      <c r="A1845">
        <v>500</v>
      </c>
      <c r="B1845">
        <v>23280</v>
      </c>
      <c r="C1845">
        <v>80000</v>
      </c>
      <c r="D1845">
        <v>24934</v>
      </c>
      <c r="E1845">
        <v>28674</v>
      </c>
      <c r="F1845">
        <v>30759</v>
      </c>
      <c r="G1845">
        <f t="shared" si="308"/>
        <v>28674</v>
      </c>
      <c r="H1845">
        <f t="shared" si="309"/>
        <v>23925.393367717068</v>
      </c>
      <c r="I1845">
        <f t="shared" si="310"/>
        <v>52599.393367717072</v>
      </c>
      <c r="J1845">
        <f t="shared" si="311"/>
        <v>4748.606632282932</v>
      </c>
      <c r="K1845" s="18">
        <f t="shared" si="312"/>
        <v>23280</v>
      </c>
      <c r="L1845" s="18" t="str">
        <f t="shared" si="304"/>
        <v/>
      </c>
      <c r="M1845" s="18">
        <f t="shared" si="305"/>
        <v>24934</v>
      </c>
      <c r="N1845" s="18">
        <f t="shared" si="306"/>
        <v>28674</v>
      </c>
      <c r="O1845" s="18">
        <f t="shared" si="307"/>
        <v>30759</v>
      </c>
      <c r="P1845">
        <f t="shared" si="313"/>
        <v>26804</v>
      </c>
      <c r="Q1845">
        <f t="shared" si="314"/>
        <v>3416.03867805972</v>
      </c>
      <c r="R1845" s="105">
        <f t="shared" si="315"/>
        <v>0.12744510812041934</v>
      </c>
      <c r="S1845" s="107">
        <f>+MEDIANA!AI503</f>
        <v>26804</v>
      </c>
      <c r="T1845" t="b">
        <f t="shared" si="316"/>
        <v>1</v>
      </c>
      <c r="V1845">
        <f t="shared" si="317"/>
        <v>5</v>
      </c>
      <c r="W1845">
        <f t="shared" si="318"/>
        <v>4</v>
      </c>
    </row>
    <row r="1846" spans="1:23" x14ac:dyDescent="0.2">
      <c r="A1846">
        <v>501</v>
      </c>
      <c r="B1846">
        <v>42912</v>
      </c>
      <c r="C1846">
        <v>150000</v>
      </c>
      <c r="D1846">
        <v>45960</v>
      </c>
      <c r="E1846">
        <v>52854</v>
      </c>
      <c r="F1846">
        <v>56698</v>
      </c>
      <c r="G1846">
        <f t="shared" si="308"/>
        <v>52854</v>
      </c>
      <c r="H1846">
        <f t="shared" si="309"/>
        <v>45227.516814434988</v>
      </c>
      <c r="I1846">
        <f t="shared" si="310"/>
        <v>98081.516814434988</v>
      </c>
      <c r="J1846">
        <f t="shared" si="311"/>
        <v>7626.4831855650118</v>
      </c>
      <c r="K1846" s="18">
        <f t="shared" si="312"/>
        <v>42912</v>
      </c>
      <c r="L1846" s="18" t="str">
        <f t="shared" si="304"/>
        <v/>
      </c>
      <c r="M1846" s="18">
        <f t="shared" si="305"/>
        <v>45960</v>
      </c>
      <c r="N1846" s="18">
        <f t="shared" si="306"/>
        <v>52854</v>
      </c>
      <c r="O1846" s="18">
        <f t="shared" si="307"/>
        <v>56698</v>
      </c>
      <c r="P1846">
        <f t="shared" si="313"/>
        <v>49407</v>
      </c>
      <c r="Q1846">
        <f t="shared" si="314"/>
        <v>6296.7960106708233</v>
      </c>
      <c r="R1846" s="105">
        <f t="shared" si="315"/>
        <v>0.12744744693405435</v>
      </c>
      <c r="S1846" s="107">
        <f>+MEDIANA!AI504</f>
        <v>49407</v>
      </c>
      <c r="T1846" t="b">
        <f t="shared" si="316"/>
        <v>1</v>
      </c>
      <c r="V1846">
        <f t="shared" si="317"/>
        <v>5</v>
      </c>
      <c r="W1846">
        <f t="shared" si="318"/>
        <v>4</v>
      </c>
    </row>
    <row r="1847" spans="1:23" x14ac:dyDescent="0.2">
      <c r="A1847">
        <v>502</v>
      </c>
      <c r="B1847">
        <v>32965</v>
      </c>
      <c r="C1847">
        <v>130000</v>
      </c>
      <c r="D1847">
        <v>35306</v>
      </c>
      <c r="E1847">
        <v>40602</v>
      </c>
      <c r="F1847">
        <v>43556</v>
      </c>
      <c r="G1847">
        <f t="shared" si="308"/>
        <v>40602</v>
      </c>
      <c r="H1847">
        <f t="shared" si="309"/>
        <v>41308.668560000813</v>
      </c>
      <c r="I1847">
        <f t="shared" si="310"/>
        <v>81910.668560000806</v>
      </c>
      <c r="J1847">
        <f t="shared" si="311"/>
        <v>-706.66856000081316</v>
      </c>
      <c r="K1847" s="18">
        <f t="shared" si="312"/>
        <v>32965</v>
      </c>
      <c r="L1847" s="18" t="str">
        <f t="shared" si="304"/>
        <v/>
      </c>
      <c r="M1847" s="18">
        <f t="shared" si="305"/>
        <v>35306</v>
      </c>
      <c r="N1847" s="18">
        <f t="shared" si="306"/>
        <v>40602</v>
      </c>
      <c r="O1847" s="18">
        <f t="shared" si="307"/>
        <v>43556</v>
      </c>
      <c r="P1847">
        <f t="shared" si="313"/>
        <v>37954</v>
      </c>
      <c r="Q1847">
        <f t="shared" si="314"/>
        <v>4837.4370194005287</v>
      </c>
      <c r="R1847" s="105">
        <f t="shared" si="315"/>
        <v>0.12745526214366151</v>
      </c>
      <c r="S1847" s="107">
        <f>+MEDIANA!AI505</f>
        <v>37954</v>
      </c>
      <c r="T1847" t="b">
        <f t="shared" si="316"/>
        <v>1</v>
      </c>
      <c r="V1847">
        <f t="shared" si="317"/>
        <v>5</v>
      </c>
      <c r="W1847">
        <f t="shared" si="318"/>
        <v>4</v>
      </c>
    </row>
    <row r="1848" spans="1:23" x14ac:dyDescent="0.2">
      <c r="A1848">
        <v>503</v>
      </c>
      <c r="B1848">
        <v>2417</v>
      </c>
      <c r="C1848">
        <v>15000</v>
      </c>
      <c r="D1848">
        <v>2589</v>
      </c>
      <c r="E1848">
        <v>2977</v>
      </c>
      <c r="F1848">
        <v>3194</v>
      </c>
      <c r="G1848">
        <f t="shared" si="308"/>
        <v>2977</v>
      </c>
      <c r="H1848">
        <f t="shared" si="309"/>
        <v>5467.2184243909624</v>
      </c>
      <c r="I1848">
        <f t="shared" si="310"/>
        <v>8444.2184243909614</v>
      </c>
      <c r="J1848">
        <f t="shared" si="311"/>
        <v>-2490.2184243909624</v>
      </c>
      <c r="K1848" s="18">
        <f t="shared" si="312"/>
        <v>2417</v>
      </c>
      <c r="L1848" s="18" t="str">
        <f t="shared" si="304"/>
        <v/>
      </c>
      <c r="M1848" s="18">
        <f t="shared" si="305"/>
        <v>2589</v>
      </c>
      <c r="N1848" s="18">
        <f t="shared" si="306"/>
        <v>2977</v>
      </c>
      <c r="O1848" s="18">
        <f t="shared" si="307"/>
        <v>3194</v>
      </c>
      <c r="P1848">
        <f t="shared" si="313"/>
        <v>2783</v>
      </c>
      <c r="Q1848">
        <f t="shared" si="314"/>
        <v>354.79700769125247</v>
      </c>
      <c r="R1848" s="105">
        <f t="shared" si="315"/>
        <v>0.12748724674497033</v>
      </c>
      <c r="S1848" s="107">
        <f>+MEDIANA!AI506</f>
        <v>2783</v>
      </c>
      <c r="T1848" t="b">
        <f t="shared" si="316"/>
        <v>1</v>
      </c>
      <c r="V1848">
        <f t="shared" si="317"/>
        <v>5</v>
      </c>
      <c r="W1848">
        <f t="shared" si="318"/>
        <v>4</v>
      </c>
    </row>
    <row r="1849" spans="1:23" x14ac:dyDescent="0.2">
      <c r="A1849">
        <v>504</v>
      </c>
      <c r="B1849">
        <v>1062</v>
      </c>
      <c r="C1849">
        <v>13000</v>
      </c>
      <c r="D1849">
        <v>1137</v>
      </c>
      <c r="E1849">
        <v>1308</v>
      </c>
      <c r="F1849">
        <v>1403</v>
      </c>
      <c r="G1849">
        <f t="shared" si="308"/>
        <v>1308</v>
      </c>
      <c r="H1849">
        <f t="shared" si="309"/>
        <v>5266.5516706854778</v>
      </c>
      <c r="I1849">
        <f t="shared" si="310"/>
        <v>6574.5516706854778</v>
      </c>
      <c r="J1849">
        <f t="shared" si="311"/>
        <v>-3958.5516706854778</v>
      </c>
      <c r="K1849" s="18">
        <f t="shared" si="312"/>
        <v>1062</v>
      </c>
      <c r="L1849" s="18" t="str">
        <f t="shared" si="304"/>
        <v/>
      </c>
      <c r="M1849" s="18">
        <f t="shared" si="305"/>
        <v>1137</v>
      </c>
      <c r="N1849" s="18">
        <f t="shared" si="306"/>
        <v>1308</v>
      </c>
      <c r="O1849" s="18">
        <f t="shared" si="307"/>
        <v>1403</v>
      </c>
      <c r="P1849">
        <f t="shared" si="313"/>
        <v>1222.5</v>
      </c>
      <c r="Q1849">
        <f t="shared" si="314"/>
        <v>155.84286958343651</v>
      </c>
      <c r="R1849" s="105">
        <f t="shared" si="315"/>
        <v>0.12747882992510143</v>
      </c>
      <c r="S1849" s="107">
        <f>+MEDIANA!AI507</f>
        <v>1222.5</v>
      </c>
      <c r="T1849" t="b">
        <f t="shared" si="316"/>
        <v>1</v>
      </c>
      <c r="V1849">
        <f t="shared" si="317"/>
        <v>5</v>
      </c>
      <c r="W1849">
        <f t="shared" si="318"/>
        <v>4</v>
      </c>
    </row>
    <row r="1850" spans="1:23" x14ac:dyDescent="0.2">
      <c r="A1850">
        <v>505</v>
      </c>
      <c r="B1850">
        <v>5645</v>
      </c>
      <c r="C1850">
        <v>20000</v>
      </c>
      <c r="D1850">
        <v>6046</v>
      </c>
      <c r="E1850">
        <v>6953</v>
      </c>
      <c r="F1850">
        <v>7459</v>
      </c>
      <c r="G1850">
        <f t="shared" si="308"/>
        <v>6953</v>
      </c>
      <c r="H1850">
        <f t="shared" si="309"/>
        <v>6068.4369733894409</v>
      </c>
      <c r="I1850">
        <f t="shared" si="310"/>
        <v>13021.436973389442</v>
      </c>
      <c r="J1850">
        <f t="shared" si="311"/>
        <v>884.56302661055906</v>
      </c>
      <c r="K1850" s="18">
        <f t="shared" si="312"/>
        <v>5645</v>
      </c>
      <c r="L1850" s="18" t="str">
        <f t="shared" si="304"/>
        <v/>
      </c>
      <c r="M1850" s="18">
        <f t="shared" si="305"/>
        <v>6046</v>
      </c>
      <c r="N1850" s="18">
        <f t="shared" si="306"/>
        <v>6953</v>
      </c>
      <c r="O1850" s="18">
        <f t="shared" si="307"/>
        <v>7459</v>
      </c>
      <c r="P1850">
        <f t="shared" si="313"/>
        <v>6499.5</v>
      </c>
      <c r="Q1850">
        <f t="shared" si="314"/>
        <v>828.52856518851138</v>
      </c>
      <c r="R1850" s="105">
        <f t="shared" si="315"/>
        <v>0.12747573893199651</v>
      </c>
      <c r="S1850" s="107">
        <f>+MEDIANA!AI508</f>
        <v>6499.5</v>
      </c>
      <c r="T1850" t="b">
        <f t="shared" si="316"/>
        <v>1</v>
      </c>
      <c r="V1850">
        <f t="shared" si="317"/>
        <v>5</v>
      </c>
      <c r="W1850">
        <f t="shared" si="318"/>
        <v>4</v>
      </c>
    </row>
    <row r="1851" spans="1:23" x14ac:dyDescent="0.2">
      <c r="A1851">
        <v>506</v>
      </c>
      <c r="B1851">
        <v>8845</v>
      </c>
      <c r="C1851">
        <v>10000</v>
      </c>
      <c r="D1851">
        <v>9474</v>
      </c>
      <c r="E1851">
        <v>10895</v>
      </c>
      <c r="F1851">
        <v>11687</v>
      </c>
      <c r="G1851">
        <f t="shared" si="308"/>
        <v>10000</v>
      </c>
      <c r="H1851">
        <f t="shared" si="309"/>
        <v>1128.6424145848853</v>
      </c>
      <c r="I1851">
        <f t="shared" si="310"/>
        <v>11128.642414584885</v>
      </c>
      <c r="J1851">
        <f t="shared" si="311"/>
        <v>8871.357585415115</v>
      </c>
      <c r="K1851" s="18" t="str">
        <f t="shared" si="312"/>
        <v/>
      </c>
      <c r="L1851" s="18">
        <f t="shared" si="304"/>
        <v>10000</v>
      </c>
      <c r="M1851" s="18">
        <f t="shared" si="305"/>
        <v>9474</v>
      </c>
      <c r="N1851" s="18">
        <f t="shared" si="306"/>
        <v>10895</v>
      </c>
      <c r="O1851" s="18" t="str">
        <f t="shared" si="307"/>
        <v/>
      </c>
      <c r="P1851">
        <f t="shared" si="313"/>
        <v>10000</v>
      </c>
      <c r="Q1851">
        <f t="shared" si="314"/>
        <v>718.44067256802771</v>
      </c>
      <c r="R1851" s="105">
        <f t="shared" si="315"/>
        <v>7.1844067256802771E-2</v>
      </c>
      <c r="S1851" s="107">
        <f>+MEDIANA!AI509</f>
        <v>10000</v>
      </c>
      <c r="T1851" t="b">
        <f t="shared" si="316"/>
        <v>1</v>
      </c>
      <c r="V1851">
        <f t="shared" si="317"/>
        <v>5</v>
      </c>
      <c r="W1851">
        <f t="shared" si="318"/>
        <v>3</v>
      </c>
    </row>
    <row r="1852" spans="1:23" x14ac:dyDescent="0.2">
      <c r="A1852">
        <v>507</v>
      </c>
      <c r="B1852">
        <v>5853</v>
      </c>
      <c r="C1852">
        <v>8000</v>
      </c>
      <c r="D1852">
        <v>6269</v>
      </c>
      <c r="E1852">
        <v>7209</v>
      </c>
      <c r="F1852">
        <v>7734</v>
      </c>
      <c r="G1852">
        <f t="shared" si="308"/>
        <v>7209</v>
      </c>
      <c r="H1852">
        <f t="shared" si="309"/>
        <v>926.22378505413042</v>
      </c>
      <c r="I1852">
        <f t="shared" si="310"/>
        <v>8135.2237850541305</v>
      </c>
      <c r="J1852">
        <f t="shared" si="311"/>
        <v>6282.7762149458695</v>
      </c>
      <c r="K1852" s="18" t="str">
        <f t="shared" si="312"/>
        <v/>
      </c>
      <c r="L1852" s="18">
        <f t="shared" si="304"/>
        <v>8000</v>
      </c>
      <c r="M1852" s="18" t="str">
        <f t="shared" si="305"/>
        <v/>
      </c>
      <c r="N1852" s="18">
        <f t="shared" si="306"/>
        <v>7209</v>
      </c>
      <c r="O1852" s="18">
        <f t="shared" si="307"/>
        <v>7734</v>
      </c>
      <c r="P1852">
        <f t="shared" si="313"/>
        <v>7734</v>
      </c>
      <c r="Q1852">
        <f t="shared" si="314"/>
        <v>402.5050724318059</v>
      </c>
      <c r="R1852" s="105">
        <f t="shared" si="315"/>
        <v>5.2043583195216694E-2</v>
      </c>
      <c r="S1852" s="107">
        <f>+MEDIANA!AI510</f>
        <v>7734</v>
      </c>
      <c r="T1852" t="b">
        <f t="shared" si="316"/>
        <v>1</v>
      </c>
      <c r="V1852">
        <f t="shared" si="317"/>
        <v>5</v>
      </c>
      <c r="W1852">
        <f t="shared" si="318"/>
        <v>3</v>
      </c>
    </row>
    <row r="1853" spans="1:23" x14ac:dyDescent="0.2">
      <c r="A1853">
        <v>508</v>
      </c>
      <c r="B1853">
        <v>8264</v>
      </c>
      <c r="C1853">
        <v>9000</v>
      </c>
      <c r="D1853">
        <v>8851</v>
      </c>
      <c r="E1853">
        <v>10179</v>
      </c>
      <c r="F1853">
        <v>10919</v>
      </c>
      <c r="G1853">
        <f t="shared" si="308"/>
        <v>9000</v>
      </c>
      <c r="H1853">
        <f t="shared" si="309"/>
        <v>1079.0070898747595</v>
      </c>
      <c r="I1853">
        <f t="shared" si="310"/>
        <v>10079.00708987476</v>
      </c>
      <c r="J1853">
        <f t="shared" si="311"/>
        <v>7920.9929101252401</v>
      </c>
      <c r="K1853" s="18">
        <f t="shared" si="312"/>
        <v>8264</v>
      </c>
      <c r="L1853" s="18">
        <f t="shared" si="304"/>
        <v>9000</v>
      </c>
      <c r="M1853" s="18">
        <f t="shared" si="305"/>
        <v>8851</v>
      </c>
      <c r="N1853" s="18" t="str">
        <f t="shared" si="306"/>
        <v/>
      </c>
      <c r="O1853" s="18" t="str">
        <f t="shared" si="307"/>
        <v/>
      </c>
      <c r="P1853">
        <f t="shared" si="313"/>
        <v>8851</v>
      </c>
      <c r="Q1853">
        <f t="shared" si="314"/>
        <v>389.11566403834223</v>
      </c>
      <c r="R1853" s="105">
        <f t="shared" si="315"/>
        <v>4.3962904082967151E-2</v>
      </c>
      <c r="S1853" s="107">
        <f>+MEDIANA!AI511</f>
        <v>8851</v>
      </c>
      <c r="T1853" t="b">
        <f t="shared" si="316"/>
        <v>1</v>
      </c>
      <c r="V1853">
        <f t="shared" si="317"/>
        <v>5</v>
      </c>
      <c r="W1853">
        <f t="shared" si="318"/>
        <v>3</v>
      </c>
    </row>
    <row r="1854" spans="1:23" x14ac:dyDescent="0.2">
      <c r="A1854">
        <v>509</v>
      </c>
      <c r="B1854">
        <v>4989</v>
      </c>
      <c r="C1854">
        <v>20000</v>
      </c>
      <c r="D1854">
        <v>5344</v>
      </c>
      <c r="E1854">
        <v>6145</v>
      </c>
      <c r="F1854">
        <v>6592</v>
      </c>
      <c r="G1854">
        <f t="shared" si="308"/>
        <v>6145</v>
      </c>
      <c r="H1854">
        <f t="shared" si="309"/>
        <v>6396.4632024267912</v>
      </c>
      <c r="I1854">
        <f t="shared" si="310"/>
        <v>12541.463202426792</v>
      </c>
      <c r="J1854">
        <f t="shared" si="311"/>
        <v>-251.46320242679121</v>
      </c>
      <c r="K1854" s="18">
        <f t="shared" si="312"/>
        <v>4989</v>
      </c>
      <c r="L1854" s="18" t="str">
        <f t="shared" si="304"/>
        <v/>
      </c>
      <c r="M1854" s="18">
        <f t="shared" si="305"/>
        <v>5344</v>
      </c>
      <c r="N1854" s="18">
        <f t="shared" si="306"/>
        <v>6145</v>
      </c>
      <c r="O1854" s="18">
        <f t="shared" si="307"/>
        <v>6592</v>
      </c>
      <c r="P1854">
        <f t="shared" si="313"/>
        <v>5744.5</v>
      </c>
      <c r="Q1854">
        <f t="shared" si="314"/>
        <v>732.05669179374354</v>
      </c>
      <c r="R1854" s="105">
        <f t="shared" si="315"/>
        <v>0.12743610267103203</v>
      </c>
      <c r="S1854" s="107">
        <f>+MEDIANA!AI512</f>
        <v>5744.5</v>
      </c>
      <c r="T1854" t="b">
        <f t="shared" si="316"/>
        <v>1</v>
      </c>
      <c r="V1854">
        <f t="shared" si="317"/>
        <v>5</v>
      </c>
      <c r="W1854">
        <f t="shared" si="318"/>
        <v>4</v>
      </c>
    </row>
    <row r="1855" spans="1:23" x14ac:dyDescent="0.2">
      <c r="A1855">
        <v>510</v>
      </c>
      <c r="B1855">
        <v>4620</v>
      </c>
      <c r="C1855">
        <v>15000</v>
      </c>
      <c r="D1855">
        <v>4948</v>
      </c>
      <c r="E1855">
        <v>5690</v>
      </c>
      <c r="F1855">
        <v>6104</v>
      </c>
      <c r="G1855">
        <f t="shared" si="308"/>
        <v>5690</v>
      </c>
      <c r="H1855">
        <f t="shared" si="309"/>
        <v>4359.5587850148322</v>
      </c>
      <c r="I1855">
        <f t="shared" si="310"/>
        <v>10049.558785014833</v>
      </c>
      <c r="J1855">
        <f t="shared" si="311"/>
        <v>1330.4412149851678</v>
      </c>
      <c r="K1855" s="18">
        <f t="shared" si="312"/>
        <v>4620</v>
      </c>
      <c r="L1855" s="18" t="str">
        <f t="shared" si="304"/>
        <v/>
      </c>
      <c r="M1855" s="18">
        <f t="shared" si="305"/>
        <v>4948</v>
      </c>
      <c r="N1855" s="18">
        <f t="shared" si="306"/>
        <v>5690</v>
      </c>
      <c r="O1855" s="18">
        <f t="shared" si="307"/>
        <v>6104</v>
      </c>
      <c r="P1855">
        <f t="shared" si="313"/>
        <v>5319</v>
      </c>
      <c r="Q1855">
        <f t="shared" si="314"/>
        <v>677.80503588175463</v>
      </c>
      <c r="R1855" s="105">
        <f t="shared" si="315"/>
        <v>0.12743091481138458</v>
      </c>
      <c r="S1855" s="107">
        <f>+MEDIANA!AI513</f>
        <v>5319</v>
      </c>
      <c r="T1855" t="b">
        <f t="shared" si="316"/>
        <v>1</v>
      </c>
      <c r="V1855">
        <f t="shared" si="317"/>
        <v>5</v>
      </c>
      <c r="W1855">
        <f t="shared" si="318"/>
        <v>4</v>
      </c>
    </row>
    <row r="1856" spans="1:23" x14ac:dyDescent="0.2">
      <c r="A1856">
        <v>511</v>
      </c>
      <c r="B1856">
        <v>7801</v>
      </c>
      <c r="C1856">
        <v>18000</v>
      </c>
      <c r="D1856">
        <v>8355</v>
      </c>
      <c r="E1856">
        <v>9608</v>
      </c>
      <c r="F1856">
        <v>10307</v>
      </c>
      <c r="G1856">
        <f t="shared" si="308"/>
        <v>9608</v>
      </c>
      <c r="H1856">
        <f t="shared" si="309"/>
        <v>4137.4790271371758</v>
      </c>
      <c r="I1856">
        <f t="shared" si="310"/>
        <v>13745.479027137175</v>
      </c>
      <c r="J1856">
        <f t="shared" si="311"/>
        <v>5470.5209728628242</v>
      </c>
      <c r="K1856" s="18">
        <f t="shared" si="312"/>
        <v>7801</v>
      </c>
      <c r="L1856" s="18" t="str">
        <f t="shared" si="304"/>
        <v/>
      </c>
      <c r="M1856" s="18">
        <f t="shared" si="305"/>
        <v>8355</v>
      </c>
      <c r="N1856" s="18">
        <f t="shared" si="306"/>
        <v>9608</v>
      </c>
      <c r="O1856" s="18">
        <f t="shared" si="307"/>
        <v>10307</v>
      </c>
      <c r="P1856">
        <f t="shared" si="313"/>
        <v>8981.5</v>
      </c>
      <c r="Q1856">
        <f t="shared" si="314"/>
        <v>1144.5929043405199</v>
      </c>
      <c r="R1856" s="105">
        <f t="shared" si="315"/>
        <v>0.12743894720709456</v>
      </c>
      <c r="S1856" s="107">
        <f>+MEDIANA!AI514</f>
        <v>8981.5</v>
      </c>
      <c r="T1856" t="b">
        <f t="shared" si="316"/>
        <v>1</v>
      </c>
      <c r="V1856">
        <f t="shared" si="317"/>
        <v>5</v>
      </c>
      <c r="W1856">
        <f t="shared" si="318"/>
        <v>4</v>
      </c>
    </row>
    <row r="1857" spans="1:23" x14ac:dyDescent="0.2">
      <c r="A1857">
        <v>512</v>
      </c>
      <c r="B1857">
        <v>9032</v>
      </c>
      <c r="C1857">
        <v>15000</v>
      </c>
      <c r="D1857">
        <v>9674</v>
      </c>
      <c r="E1857">
        <v>11125</v>
      </c>
      <c r="F1857">
        <v>11934</v>
      </c>
      <c r="G1857">
        <f t="shared" si="308"/>
        <v>11125</v>
      </c>
      <c r="H1857">
        <f t="shared" si="309"/>
        <v>2339.6707033255771</v>
      </c>
      <c r="I1857">
        <f t="shared" si="310"/>
        <v>13464.670703325577</v>
      </c>
      <c r="J1857">
        <f t="shared" si="311"/>
        <v>8785.3292966744229</v>
      </c>
      <c r="K1857" s="18">
        <f t="shared" si="312"/>
        <v>9032</v>
      </c>
      <c r="L1857" s="18" t="str">
        <f t="shared" si="304"/>
        <v/>
      </c>
      <c r="M1857" s="18">
        <f t="shared" si="305"/>
        <v>9674</v>
      </c>
      <c r="N1857" s="18">
        <f t="shared" si="306"/>
        <v>11125</v>
      </c>
      <c r="O1857" s="18">
        <f t="shared" si="307"/>
        <v>11934</v>
      </c>
      <c r="P1857">
        <f t="shared" si="313"/>
        <v>10399.5</v>
      </c>
      <c r="Q1857">
        <f t="shared" si="314"/>
        <v>1325.4527214000002</v>
      </c>
      <c r="R1857" s="105">
        <f t="shared" si="315"/>
        <v>0.1274535046300303</v>
      </c>
      <c r="S1857" s="107">
        <f>+MEDIANA!AI515</f>
        <v>10399.5</v>
      </c>
      <c r="T1857" t="b">
        <f t="shared" si="316"/>
        <v>1</v>
      </c>
      <c r="V1857">
        <f t="shared" si="317"/>
        <v>5</v>
      </c>
      <c r="W1857">
        <f t="shared" si="318"/>
        <v>4</v>
      </c>
    </row>
    <row r="1858" spans="1:23" x14ac:dyDescent="0.2">
      <c r="A1858">
        <v>513</v>
      </c>
      <c r="B1858">
        <v>1557</v>
      </c>
      <c r="C1858">
        <v>13000</v>
      </c>
      <c r="D1858">
        <v>1668</v>
      </c>
      <c r="E1858">
        <v>1918</v>
      </c>
      <c r="F1858">
        <v>2058</v>
      </c>
      <c r="G1858">
        <f t="shared" si="308"/>
        <v>1918</v>
      </c>
      <c r="H1858">
        <f t="shared" si="309"/>
        <v>5012.5961536912182</v>
      </c>
      <c r="I1858">
        <f t="shared" si="310"/>
        <v>6930.5961536912182</v>
      </c>
      <c r="J1858">
        <f t="shared" si="311"/>
        <v>-3094.5961536912182</v>
      </c>
      <c r="K1858" s="18">
        <f t="shared" si="312"/>
        <v>1557</v>
      </c>
      <c r="L1858" s="18" t="str">
        <f t="shared" si="304"/>
        <v/>
      </c>
      <c r="M1858" s="18">
        <f t="shared" si="305"/>
        <v>1668</v>
      </c>
      <c r="N1858" s="18">
        <f t="shared" si="306"/>
        <v>1918</v>
      </c>
      <c r="O1858" s="18">
        <f t="shared" si="307"/>
        <v>2058</v>
      </c>
      <c r="P1858">
        <f t="shared" si="313"/>
        <v>1793</v>
      </c>
      <c r="Q1858">
        <f t="shared" si="314"/>
        <v>228.73620176963681</v>
      </c>
      <c r="R1858" s="105">
        <f t="shared" si="315"/>
        <v>0.12757178012807407</v>
      </c>
      <c r="S1858" s="107">
        <f>+MEDIANA!AI516</f>
        <v>1793</v>
      </c>
      <c r="T1858" t="b">
        <f t="shared" si="316"/>
        <v>1</v>
      </c>
      <c r="V1858">
        <f t="shared" si="317"/>
        <v>5</v>
      </c>
      <c r="W1858">
        <f t="shared" si="318"/>
        <v>4</v>
      </c>
    </row>
    <row r="1859" spans="1:23" x14ac:dyDescent="0.2">
      <c r="A1859">
        <v>514</v>
      </c>
      <c r="B1859">
        <v>2017</v>
      </c>
      <c r="C1859">
        <v>14000</v>
      </c>
      <c r="D1859">
        <v>2161</v>
      </c>
      <c r="E1859">
        <v>2485</v>
      </c>
      <c r="F1859">
        <v>2666</v>
      </c>
      <c r="G1859">
        <f t="shared" si="308"/>
        <v>2485</v>
      </c>
      <c r="H1859">
        <f t="shared" si="309"/>
        <v>5224.2832714162814</v>
      </c>
      <c r="I1859">
        <f t="shared" si="310"/>
        <v>7709.2832714162814</v>
      </c>
      <c r="J1859">
        <f t="shared" si="311"/>
        <v>-2739.2832714162814</v>
      </c>
      <c r="K1859" s="18">
        <f t="shared" si="312"/>
        <v>2017</v>
      </c>
      <c r="L1859" s="18" t="str">
        <f t="shared" si="304"/>
        <v/>
      </c>
      <c r="M1859" s="18">
        <f t="shared" si="305"/>
        <v>2161</v>
      </c>
      <c r="N1859" s="18">
        <f t="shared" si="306"/>
        <v>2485</v>
      </c>
      <c r="O1859" s="18">
        <f t="shared" si="307"/>
        <v>2666</v>
      </c>
      <c r="P1859">
        <f t="shared" si="313"/>
        <v>2323</v>
      </c>
      <c r="Q1859">
        <f t="shared" si="314"/>
        <v>296.32794333305793</v>
      </c>
      <c r="R1859" s="105">
        <f t="shared" si="315"/>
        <v>0.12756261013045972</v>
      </c>
      <c r="S1859" s="107">
        <f>+MEDIANA!AI517</f>
        <v>2323</v>
      </c>
      <c r="T1859" t="b">
        <f t="shared" si="316"/>
        <v>1</v>
      </c>
      <c r="V1859">
        <f t="shared" si="317"/>
        <v>5</v>
      </c>
      <c r="W1859">
        <f t="shared" si="318"/>
        <v>4</v>
      </c>
    </row>
    <row r="1860" spans="1:23" x14ac:dyDescent="0.2">
      <c r="A1860">
        <v>515</v>
      </c>
      <c r="B1860">
        <v>99893</v>
      </c>
      <c r="C1860">
        <v>80000</v>
      </c>
      <c r="D1860">
        <v>106987</v>
      </c>
      <c r="E1860">
        <v>123034</v>
      </c>
      <c r="F1860">
        <v>131983</v>
      </c>
      <c r="G1860">
        <f t="shared" si="308"/>
        <v>106987</v>
      </c>
      <c r="H1860">
        <f t="shared" si="309"/>
        <v>20317.697588555628</v>
      </c>
      <c r="I1860">
        <f t="shared" si="310"/>
        <v>127304.69758855563</v>
      </c>
      <c r="J1860">
        <f t="shared" si="311"/>
        <v>86669.302411444369</v>
      </c>
      <c r="K1860" s="18">
        <f t="shared" si="312"/>
        <v>99893</v>
      </c>
      <c r="L1860" s="18" t="str">
        <f t="shared" si="304"/>
        <v/>
      </c>
      <c r="M1860" s="18">
        <f t="shared" si="305"/>
        <v>106987</v>
      </c>
      <c r="N1860" s="18">
        <f t="shared" si="306"/>
        <v>123034</v>
      </c>
      <c r="O1860" s="18" t="str">
        <f t="shared" si="307"/>
        <v/>
      </c>
      <c r="P1860">
        <f t="shared" si="313"/>
        <v>106987</v>
      </c>
      <c r="Q1860">
        <f t="shared" si="314"/>
        <v>11855.63808208286</v>
      </c>
      <c r="R1860" s="105">
        <f t="shared" si="315"/>
        <v>0.11081381926853599</v>
      </c>
      <c r="S1860" s="107">
        <f>+MEDIANA!AI518</f>
        <v>106987</v>
      </c>
      <c r="T1860" t="b">
        <f t="shared" si="316"/>
        <v>1</v>
      </c>
      <c r="V1860">
        <f t="shared" si="317"/>
        <v>5</v>
      </c>
      <c r="W1860">
        <f t="shared" si="318"/>
        <v>3</v>
      </c>
    </row>
    <row r="1861" spans="1:23" x14ac:dyDescent="0.2">
      <c r="A1861">
        <v>516</v>
      </c>
      <c r="B1861">
        <v>159183</v>
      </c>
      <c r="C1861">
        <v>150000</v>
      </c>
      <c r="D1861">
        <v>170488</v>
      </c>
      <c r="E1861">
        <v>196061</v>
      </c>
      <c r="F1861">
        <v>210321</v>
      </c>
      <c r="G1861">
        <f t="shared" si="308"/>
        <v>170488</v>
      </c>
      <c r="H1861">
        <f t="shared" si="309"/>
        <v>25309.289960407878</v>
      </c>
      <c r="I1861">
        <f t="shared" si="310"/>
        <v>195797.28996040788</v>
      </c>
      <c r="J1861">
        <f t="shared" si="311"/>
        <v>145178.71003959212</v>
      </c>
      <c r="K1861" s="18">
        <f t="shared" si="312"/>
        <v>159183</v>
      </c>
      <c r="L1861" s="18">
        <f t="shared" si="304"/>
        <v>150000</v>
      </c>
      <c r="M1861" s="18">
        <f t="shared" si="305"/>
        <v>170488</v>
      </c>
      <c r="N1861" s="18" t="str">
        <f t="shared" si="306"/>
        <v/>
      </c>
      <c r="O1861" s="18" t="str">
        <f t="shared" si="307"/>
        <v/>
      </c>
      <c r="P1861">
        <f t="shared" si="313"/>
        <v>159183</v>
      </c>
      <c r="Q1861">
        <f t="shared" si="314"/>
        <v>10262.298784060682</v>
      </c>
      <c r="R1861" s="105">
        <f t="shared" si="315"/>
        <v>6.4468559984801652E-2</v>
      </c>
      <c r="S1861" s="107">
        <f>+MEDIANA!AI519</f>
        <v>159183</v>
      </c>
      <c r="T1861" t="b">
        <f t="shared" si="316"/>
        <v>1</v>
      </c>
      <c r="V1861">
        <f t="shared" si="317"/>
        <v>5</v>
      </c>
      <c r="W1861">
        <f t="shared" si="318"/>
        <v>3</v>
      </c>
    </row>
    <row r="1862" spans="1:23" x14ac:dyDescent="0.2">
      <c r="A1862">
        <v>517</v>
      </c>
      <c r="B1862">
        <v>155300</v>
      </c>
      <c r="C1862">
        <v>140000</v>
      </c>
      <c r="D1862">
        <v>166329</v>
      </c>
      <c r="E1862">
        <v>191279</v>
      </c>
      <c r="F1862">
        <v>205191</v>
      </c>
      <c r="G1862">
        <f t="shared" si="308"/>
        <v>166329</v>
      </c>
      <c r="H1862">
        <f t="shared" si="309"/>
        <v>26493.630379772359</v>
      </c>
      <c r="I1862">
        <f t="shared" si="310"/>
        <v>192822.63037977237</v>
      </c>
      <c r="J1862">
        <f t="shared" si="311"/>
        <v>139835.36962022763</v>
      </c>
      <c r="K1862" s="18">
        <f t="shared" si="312"/>
        <v>155300</v>
      </c>
      <c r="L1862" s="18">
        <f t="shared" ref="L1862:L1925" si="319">+IF(((IF(AND(C1862&lt;=$I1862,C1862&gt;=$J1862),C1862,""))&lt;=0),"",(IF(AND(C1862&lt;=$I1862,C1862&gt;=$J1862),C1862,"")))</f>
        <v>140000</v>
      </c>
      <c r="M1862" s="18">
        <f t="shared" ref="M1862:M1925" si="320">+IF(((IF(AND(D1862&lt;=$I1862,D1862&gt;=$J1862),D1862,""))&lt;=0),"",(IF(AND(D1862&lt;=$I1862,D1862&gt;=$J1862),D1862,"")))</f>
        <v>166329</v>
      </c>
      <c r="N1862" s="18">
        <f t="shared" ref="N1862:N1925" si="321">+IF(((IF(AND(E1862&lt;=$I1862,E1862&gt;=$J1862),E1862,""))&lt;=0),"",(IF(AND(E1862&lt;=$I1862,E1862&gt;=$J1862),E1862,"")))</f>
        <v>191279</v>
      </c>
      <c r="O1862" s="18" t="str">
        <f t="shared" ref="O1862:O1925" si="322">+IF(((IF(AND(F1862&lt;=$I1862,F1862&gt;=$J1862),F1862,""))&lt;=0),"",(IF(AND(F1862&lt;=$I1862,F1862&gt;=$J1862),F1862,"")))</f>
        <v/>
      </c>
      <c r="P1862">
        <f t="shared" si="313"/>
        <v>160814.5</v>
      </c>
      <c r="Q1862">
        <f t="shared" si="314"/>
        <v>21593.733396520391</v>
      </c>
      <c r="R1862" s="105">
        <f t="shared" si="315"/>
        <v>0.1342772784576042</v>
      </c>
      <c r="S1862" s="107">
        <f>+MEDIANA!AI520</f>
        <v>160814.5</v>
      </c>
      <c r="T1862" t="b">
        <f t="shared" si="316"/>
        <v>1</v>
      </c>
      <c r="V1862">
        <f t="shared" si="317"/>
        <v>5</v>
      </c>
      <c r="W1862">
        <f t="shared" si="318"/>
        <v>4</v>
      </c>
    </row>
    <row r="1863" spans="1:23" x14ac:dyDescent="0.2">
      <c r="A1863">
        <v>518</v>
      </c>
      <c r="B1863">
        <v>55176</v>
      </c>
      <c r="C1863">
        <v>50000</v>
      </c>
      <c r="D1863">
        <v>59095</v>
      </c>
      <c r="E1863">
        <v>67959</v>
      </c>
      <c r="F1863">
        <v>72902</v>
      </c>
      <c r="G1863">
        <f t="shared" ref="G1863:G1926" si="323">+MEDIAN(B1863:F1863)</f>
        <v>59095</v>
      </c>
      <c r="H1863">
        <f t="shared" ref="H1863:H1926" si="324">+STDEV(B1863:F1863)</f>
        <v>9335.8154598299661</v>
      </c>
      <c r="I1863">
        <f t="shared" ref="I1863:I1926" si="325">+G1863+H1863</f>
        <v>68430.815459829959</v>
      </c>
      <c r="J1863">
        <f t="shared" ref="J1863:J1926" si="326">+G1863-H1863</f>
        <v>49759.184540170034</v>
      </c>
      <c r="K1863" s="18">
        <f t="shared" ref="K1863:K1926" si="327">+IF(((IF(AND(B1863&lt;=$I1863,B1863&gt;=$J1863),B1863,""))&lt;=0),"",(IF(AND(B1863&lt;=$I1863,B1863&gt;=$J1863),B1863,"")))</f>
        <v>55176</v>
      </c>
      <c r="L1863" s="18">
        <f t="shared" si="319"/>
        <v>50000</v>
      </c>
      <c r="M1863" s="18">
        <f t="shared" si="320"/>
        <v>59095</v>
      </c>
      <c r="N1863" s="18">
        <f t="shared" si="321"/>
        <v>67959</v>
      </c>
      <c r="O1863" s="18" t="str">
        <f t="shared" si="322"/>
        <v/>
      </c>
      <c r="P1863">
        <f t="shared" ref="P1863:P1926" si="328">+MEDIAN(K1863:O1863)</f>
        <v>57135.5</v>
      </c>
      <c r="Q1863">
        <f t="shared" ref="Q1863:Q1926" si="329">+STDEV(K1863:O1863)</f>
        <v>7579.4119604799598</v>
      </c>
      <c r="R1863" s="105">
        <f t="shared" ref="R1863:R1926" si="330">+Q1863/P1863</f>
        <v>0.13265678886996629</v>
      </c>
      <c r="S1863" s="107">
        <f>+MEDIANA!AI521</f>
        <v>57135.5</v>
      </c>
      <c r="T1863" t="b">
        <f t="shared" ref="T1863:T1926" si="331">+P1863=S1863</f>
        <v>1</v>
      </c>
      <c r="V1863">
        <f t="shared" ref="V1863:V1926" si="332">+COUNT(B1863:F1863)</f>
        <v>5</v>
      </c>
      <c r="W1863">
        <f t="shared" ref="W1863:W1926" si="333">+COUNT(K1863:O1863)</f>
        <v>4</v>
      </c>
    </row>
    <row r="1864" spans="1:23" x14ac:dyDescent="0.2">
      <c r="A1864">
        <v>519</v>
      </c>
      <c r="B1864">
        <v>43444</v>
      </c>
      <c r="C1864">
        <v>20000</v>
      </c>
      <c r="D1864">
        <v>46530</v>
      </c>
      <c r="E1864">
        <v>53509</v>
      </c>
      <c r="F1864">
        <v>57401</v>
      </c>
      <c r="G1864">
        <f t="shared" si="323"/>
        <v>46530</v>
      </c>
      <c r="H1864">
        <f t="shared" si="324"/>
        <v>14599.328981155257</v>
      </c>
      <c r="I1864">
        <f t="shared" si="325"/>
        <v>61129.328981155253</v>
      </c>
      <c r="J1864">
        <f t="shared" si="326"/>
        <v>31930.671018844743</v>
      </c>
      <c r="K1864" s="18">
        <f t="shared" si="327"/>
        <v>43444</v>
      </c>
      <c r="L1864" s="18" t="str">
        <f t="shared" si="319"/>
        <v/>
      </c>
      <c r="M1864" s="18">
        <f t="shared" si="320"/>
        <v>46530</v>
      </c>
      <c r="N1864" s="18">
        <f t="shared" si="321"/>
        <v>53509</v>
      </c>
      <c r="O1864" s="18">
        <f t="shared" si="322"/>
        <v>57401</v>
      </c>
      <c r="P1864">
        <f t="shared" si="328"/>
        <v>50019.5</v>
      </c>
      <c r="Q1864">
        <f t="shared" si="329"/>
        <v>6374.8085984338904</v>
      </c>
      <c r="R1864" s="105">
        <f t="shared" si="330"/>
        <v>0.12744646784621777</v>
      </c>
      <c r="S1864" s="107">
        <f>+MEDIANA!AI522</f>
        <v>50019.5</v>
      </c>
      <c r="T1864" t="b">
        <f t="shared" si="331"/>
        <v>1</v>
      </c>
      <c r="V1864">
        <f t="shared" si="332"/>
        <v>5</v>
      </c>
      <c r="W1864">
        <f t="shared" si="333"/>
        <v>4</v>
      </c>
    </row>
    <row r="1865" spans="1:23" x14ac:dyDescent="0.2">
      <c r="A1865">
        <v>520</v>
      </c>
      <c r="B1865">
        <v>36164</v>
      </c>
      <c r="C1865">
        <v>40000</v>
      </c>
      <c r="D1865">
        <v>38732</v>
      </c>
      <c r="E1865">
        <v>44542</v>
      </c>
      <c r="F1865">
        <v>47782</v>
      </c>
      <c r="G1865">
        <f t="shared" si="323"/>
        <v>40000</v>
      </c>
      <c r="H1865">
        <f t="shared" si="324"/>
        <v>4666.0027861114695</v>
      </c>
      <c r="I1865">
        <f t="shared" si="325"/>
        <v>44666.002786111472</v>
      </c>
      <c r="J1865">
        <f t="shared" si="326"/>
        <v>35333.997213888528</v>
      </c>
      <c r="K1865" s="18">
        <f t="shared" si="327"/>
        <v>36164</v>
      </c>
      <c r="L1865" s="18">
        <f t="shared" si="319"/>
        <v>40000</v>
      </c>
      <c r="M1865" s="18">
        <f t="shared" si="320"/>
        <v>38732</v>
      </c>
      <c r="N1865" s="18">
        <f t="shared" si="321"/>
        <v>44542</v>
      </c>
      <c r="O1865" s="18" t="str">
        <f t="shared" si="322"/>
        <v/>
      </c>
      <c r="P1865">
        <f t="shared" si="328"/>
        <v>39366</v>
      </c>
      <c r="Q1865">
        <f t="shared" si="329"/>
        <v>3505.8771132675679</v>
      </c>
      <c r="R1865" s="105">
        <f t="shared" si="330"/>
        <v>8.9058505138128533E-2</v>
      </c>
      <c r="S1865" s="107">
        <f>+MEDIANA!AI523</f>
        <v>39366</v>
      </c>
      <c r="T1865" t="b">
        <f t="shared" si="331"/>
        <v>1</v>
      </c>
      <c r="V1865">
        <f t="shared" si="332"/>
        <v>5</v>
      </c>
      <c r="W1865">
        <f t="shared" si="333"/>
        <v>4</v>
      </c>
    </row>
    <row r="1866" spans="1:23" x14ac:dyDescent="0.2">
      <c r="A1866">
        <v>521</v>
      </c>
      <c r="B1866">
        <v>36013</v>
      </c>
      <c r="C1866">
        <v>80000</v>
      </c>
      <c r="D1866">
        <v>38570</v>
      </c>
      <c r="E1866">
        <v>44356</v>
      </c>
      <c r="F1866">
        <v>47582</v>
      </c>
      <c r="G1866">
        <f t="shared" si="323"/>
        <v>44356</v>
      </c>
      <c r="H1866">
        <f t="shared" si="324"/>
        <v>17759.235912617405</v>
      </c>
      <c r="I1866">
        <f t="shared" si="325"/>
        <v>62115.235912617405</v>
      </c>
      <c r="J1866">
        <f t="shared" si="326"/>
        <v>26596.764087382595</v>
      </c>
      <c r="K1866" s="18">
        <f t="shared" si="327"/>
        <v>36013</v>
      </c>
      <c r="L1866" s="18" t="str">
        <f t="shared" si="319"/>
        <v/>
      </c>
      <c r="M1866" s="18">
        <f t="shared" si="320"/>
        <v>38570</v>
      </c>
      <c r="N1866" s="18">
        <f t="shared" si="321"/>
        <v>44356</v>
      </c>
      <c r="O1866" s="18">
        <f t="shared" si="322"/>
        <v>47582</v>
      </c>
      <c r="P1866">
        <f t="shared" si="328"/>
        <v>41463</v>
      </c>
      <c r="Q1866">
        <f t="shared" si="329"/>
        <v>5284.3059698822635</v>
      </c>
      <c r="R1866" s="105">
        <f t="shared" si="330"/>
        <v>0.12744630079546254</v>
      </c>
      <c r="S1866" s="107">
        <f>+MEDIANA!AI524</f>
        <v>41463</v>
      </c>
      <c r="T1866" t="b">
        <f t="shared" si="331"/>
        <v>1</v>
      </c>
      <c r="V1866">
        <f t="shared" si="332"/>
        <v>5</v>
      </c>
      <c r="W1866">
        <f t="shared" si="333"/>
        <v>4</v>
      </c>
    </row>
    <row r="1867" spans="1:23" x14ac:dyDescent="0.2">
      <c r="A1867">
        <v>522</v>
      </c>
      <c r="B1867">
        <v>29022</v>
      </c>
      <c r="C1867">
        <v>10000</v>
      </c>
      <c r="D1867">
        <v>31083</v>
      </c>
      <c r="E1867">
        <v>35746</v>
      </c>
      <c r="F1867">
        <v>38345</v>
      </c>
      <c r="G1867">
        <f t="shared" si="323"/>
        <v>31083</v>
      </c>
      <c r="H1867">
        <f t="shared" si="324"/>
        <v>11158.490386248493</v>
      </c>
      <c r="I1867">
        <f t="shared" si="325"/>
        <v>42241.490386248493</v>
      </c>
      <c r="J1867">
        <f t="shared" si="326"/>
        <v>19924.509613751507</v>
      </c>
      <c r="K1867" s="18">
        <f t="shared" si="327"/>
        <v>29022</v>
      </c>
      <c r="L1867" s="18" t="str">
        <f t="shared" si="319"/>
        <v/>
      </c>
      <c r="M1867" s="18">
        <f t="shared" si="320"/>
        <v>31083</v>
      </c>
      <c r="N1867" s="18">
        <f t="shared" si="321"/>
        <v>35746</v>
      </c>
      <c r="O1867" s="18">
        <f t="shared" si="322"/>
        <v>38345</v>
      </c>
      <c r="P1867">
        <f t="shared" si="328"/>
        <v>33414.5</v>
      </c>
      <c r="Q1867">
        <f t="shared" si="329"/>
        <v>4258.4547275586565</v>
      </c>
      <c r="R1867" s="105">
        <f t="shared" si="330"/>
        <v>0.12744331734901485</v>
      </c>
      <c r="S1867" s="107">
        <f>+MEDIANA!AI525</f>
        <v>33414.5</v>
      </c>
      <c r="T1867" t="b">
        <f t="shared" si="331"/>
        <v>1</v>
      </c>
      <c r="V1867">
        <f t="shared" si="332"/>
        <v>5</v>
      </c>
      <c r="W1867">
        <f t="shared" si="333"/>
        <v>4</v>
      </c>
    </row>
    <row r="1868" spans="1:23" x14ac:dyDescent="0.2">
      <c r="A1868">
        <v>523</v>
      </c>
      <c r="B1868">
        <v>20623</v>
      </c>
      <c r="C1868">
        <v>30000</v>
      </c>
      <c r="D1868">
        <v>22087</v>
      </c>
      <c r="E1868">
        <v>25400</v>
      </c>
      <c r="F1868">
        <v>27247</v>
      </c>
      <c r="G1868">
        <f t="shared" si="323"/>
        <v>25400</v>
      </c>
      <c r="H1868">
        <f t="shared" si="324"/>
        <v>3802.2104491992486</v>
      </c>
      <c r="I1868">
        <f t="shared" si="325"/>
        <v>29202.21044919925</v>
      </c>
      <c r="J1868">
        <f t="shared" si="326"/>
        <v>21597.78955080075</v>
      </c>
      <c r="K1868" s="18" t="str">
        <f t="shared" si="327"/>
        <v/>
      </c>
      <c r="L1868" s="18" t="str">
        <f t="shared" si="319"/>
        <v/>
      </c>
      <c r="M1868" s="18">
        <f t="shared" si="320"/>
        <v>22087</v>
      </c>
      <c r="N1868" s="18">
        <f t="shared" si="321"/>
        <v>25400</v>
      </c>
      <c r="O1868" s="18">
        <f t="shared" si="322"/>
        <v>27247</v>
      </c>
      <c r="P1868">
        <f t="shared" si="328"/>
        <v>25400</v>
      </c>
      <c r="Q1868">
        <f t="shared" si="329"/>
        <v>2614.4782143543162</v>
      </c>
      <c r="R1868" s="105">
        <f t="shared" si="330"/>
        <v>0.10293221316355576</v>
      </c>
      <c r="S1868" s="107">
        <f>+MEDIANA!AI526</f>
        <v>25400</v>
      </c>
      <c r="T1868" t="b">
        <f t="shared" si="331"/>
        <v>1</v>
      </c>
      <c r="V1868">
        <f t="shared" si="332"/>
        <v>5</v>
      </c>
      <c r="W1868">
        <f t="shared" si="333"/>
        <v>3</v>
      </c>
    </row>
    <row r="1869" spans="1:23" x14ac:dyDescent="0.2">
      <c r="A1869">
        <v>524</v>
      </c>
      <c r="B1869">
        <v>86624</v>
      </c>
      <c r="C1869">
        <v>80000</v>
      </c>
      <c r="D1869">
        <v>92776</v>
      </c>
      <c r="E1869">
        <v>106693</v>
      </c>
      <c r="F1869">
        <v>114453</v>
      </c>
      <c r="G1869">
        <f t="shared" si="323"/>
        <v>92776</v>
      </c>
      <c r="H1869">
        <f t="shared" si="324"/>
        <v>14222.318611956376</v>
      </c>
      <c r="I1869">
        <f t="shared" si="325"/>
        <v>106998.31861195638</v>
      </c>
      <c r="J1869">
        <f t="shared" si="326"/>
        <v>78553.681388043624</v>
      </c>
      <c r="K1869" s="18">
        <f t="shared" si="327"/>
        <v>86624</v>
      </c>
      <c r="L1869" s="18">
        <f t="shared" si="319"/>
        <v>80000</v>
      </c>
      <c r="M1869" s="18">
        <f t="shared" si="320"/>
        <v>92776</v>
      </c>
      <c r="N1869" s="18">
        <f t="shared" si="321"/>
        <v>106693</v>
      </c>
      <c r="O1869" s="18" t="str">
        <f t="shared" si="322"/>
        <v/>
      </c>
      <c r="P1869">
        <f t="shared" si="328"/>
        <v>89700</v>
      </c>
      <c r="Q1869">
        <f t="shared" si="329"/>
        <v>11379.493819293251</v>
      </c>
      <c r="R1869" s="105">
        <f t="shared" si="330"/>
        <v>0.12686169252277874</v>
      </c>
      <c r="S1869" s="107">
        <f>+MEDIANA!AI527</f>
        <v>89700</v>
      </c>
      <c r="T1869" t="b">
        <f t="shared" si="331"/>
        <v>1</v>
      </c>
      <c r="V1869">
        <f t="shared" si="332"/>
        <v>5</v>
      </c>
      <c r="W1869">
        <f t="shared" si="333"/>
        <v>4</v>
      </c>
    </row>
    <row r="1870" spans="1:23" x14ac:dyDescent="0.2">
      <c r="A1870">
        <v>525</v>
      </c>
      <c r="B1870">
        <v>35106</v>
      </c>
      <c r="C1870">
        <v>150000</v>
      </c>
      <c r="D1870">
        <v>37599</v>
      </c>
      <c r="E1870">
        <v>43239</v>
      </c>
      <c r="F1870">
        <v>46384</v>
      </c>
      <c r="G1870">
        <f t="shared" si="323"/>
        <v>43239</v>
      </c>
      <c r="H1870">
        <f t="shared" si="324"/>
        <v>49136.154451686591</v>
      </c>
      <c r="I1870">
        <f t="shared" si="325"/>
        <v>92375.154451686598</v>
      </c>
      <c r="J1870">
        <f t="shared" si="326"/>
        <v>-5897.1544516865906</v>
      </c>
      <c r="K1870" s="18">
        <f t="shared" si="327"/>
        <v>35106</v>
      </c>
      <c r="L1870" s="18" t="str">
        <f t="shared" si="319"/>
        <v/>
      </c>
      <c r="M1870" s="18">
        <f t="shared" si="320"/>
        <v>37599</v>
      </c>
      <c r="N1870" s="18">
        <f t="shared" si="321"/>
        <v>43239</v>
      </c>
      <c r="O1870" s="18">
        <f t="shared" si="322"/>
        <v>46384</v>
      </c>
      <c r="P1870">
        <f t="shared" si="328"/>
        <v>40419</v>
      </c>
      <c r="Q1870">
        <f t="shared" si="329"/>
        <v>5151.3013889695876</v>
      </c>
      <c r="R1870" s="105">
        <f t="shared" si="330"/>
        <v>0.12744752193200196</v>
      </c>
      <c r="S1870" s="107">
        <f>+MEDIANA!AI528</f>
        <v>40419</v>
      </c>
      <c r="T1870" t="b">
        <f t="shared" si="331"/>
        <v>1</v>
      </c>
      <c r="V1870">
        <f t="shared" si="332"/>
        <v>5</v>
      </c>
      <c r="W1870">
        <f t="shared" si="333"/>
        <v>4</v>
      </c>
    </row>
    <row r="1871" spans="1:23" x14ac:dyDescent="0.2">
      <c r="A1871">
        <v>526</v>
      </c>
      <c r="B1871">
        <v>66682</v>
      </c>
      <c r="C1871">
        <v>100000</v>
      </c>
      <c r="D1871">
        <v>71418</v>
      </c>
      <c r="E1871">
        <v>82130</v>
      </c>
      <c r="F1871">
        <v>88104</v>
      </c>
      <c r="G1871">
        <f t="shared" si="323"/>
        <v>82130</v>
      </c>
      <c r="H1871">
        <f t="shared" si="324"/>
        <v>13297.936426378335</v>
      </c>
      <c r="I1871">
        <f t="shared" si="325"/>
        <v>95427.936426378335</v>
      </c>
      <c r="J1871">
        <f t="shared" si="326"/>
        <v>68832.063573621665</v>
      </c>
      <c r="K1871" s="18" t="str">
        <f t="shared" si="327"/>
        <v/>
      </c>
      <c r="L1871" s="18" t="str">
        <f t="shared" si="319"/>
        <v/>
      </c>
      <c r="M1871" s="18">
        <f t="shared" si="320"/>
        <v>71418</v>
      </c>
      <c r="N1871" s="18">
        <f t="shared" si="321"/>
        <v>82130</v>
      </c>
      <c r="O1871" s="18">
        <f t="shared" si="322"/>
        <v>88104</v>
      </c>
      <c r="P1871">
        <f t="shared" si="328"/>
        <v>82130</v>
      </c>
      <c r="Q1871">
        <f t="shared" si="329"/>
        <v>8454.3698365598684</v>
      </c>
      <c r="R1871" s="105">
        <f t="shared" si="330"/>
        <v>0.10293887539948701</v>
      </c>
      <c r="S1871" s="107">
        <f>+MEDIANA!AI529</f>
        <v>82130</v>
      </c>
      <c r="T1871" t="b">
        <f t="shared" si="331"/>
        <v>1</v>
      </c>
      <c r="V1871">
        <f t="shared" si="332"/>
        <v>5</v>
      </c>
      <c r="W1871">
        <f t="shared" si="333"/>
        <v>3</v>
      </c>
    </row>
    <row r="1872" spans="1:23" x14ac:dyDescent="0.2">
      <c r="A1872">
        <v>527</v>
      </c>
      <c r="B1872">
        <v>34033</v>
      </c>
      <c r="C1872">
        <v>140000</v>
      </c>
      <c r="D1872">
        <v>36450</v>
      </c>
      <c r="E1872">
        <v>41918</v>
      </c>
      <c r="F1872">
        <v>44967</v>
      </c>
      <c r="G1872">
        <f t="shared" si="323"/>
        <v>41918</v>
      </c>
      <c r="H1872">
        <f t="shared" si="324"/>
        <v>45222.92537308926</v>
      </c>
      <c r="I1872">
        <f t="shared" si="325"/>
        <v>87140.925373089267</v>
      </c>
      <c r="J1872">
        <f t="shared" si="326"/>
        <v>-3304.9253730892597</v>
      </c>
      <c r="K1872" s="18">
        <f t="shared" si="327"/>
        <v>34033</v>
      </c>
      <c r="L1872" s="18" t="str">
        <f t="shared" si="319"/>
        <v/>
      </c>
      <c r="M1872" s="18">
        <f t="shared" si="320"/>
        <v>36450</v>
      </c>
      <c r="N1872" s="18">
        <f t="shared" si="321"/>
        <v>41918</v>
      </c>
      <c r="O1872" s="18">
        <f t="shared" si="322"/>
        <v>44967</v>
      </c>
      <c r="P1872">
        <f t="shared" si="328"/>
        <v>39184</v>
      </c>
      <c r="Q1872">
        <f t="shared" si="329"/>
        <v>4994.1814811505064</v>
      </c>
      <c r="R1872" s="105">
        <f t="shared" si="330"/>
        <v>0.12745461109510275</v>
      </c>
      <c r="S1872" s="107">
        <f>+MEDIANA!AI530</f>
        <v>39184</v>
      </c>
      <c r="T1872" t="b">
        <f t="shared" si="331"/>
        <v>1</v>
      </c>
      <c r="V1872">
        <f t="shared" si="332"/>
        <v>5</v>
      </c>
      <c r="W1872">
        <f t="shared" si="333"/>
        <v>4</v>
      </c>
    </row>
    <row r="1873" spans="1:23" x14ac:dyDescent="0.2">
      <c r="A1873">
        <v>528</v>
      </c>
      <c r="B1873">
        <v>26171</v>
      </c>
      <c r="C1873">
        <v>50000</v>
      </c>
      <c r="D1873">
        <v>28030</v>
      </c>
      <c r="E1873">
        <v>32234</v>
      </c>
      <c r="F1873">
        <v>34578</v>
      </c>
      <c r="G1873">
        <f t="shared" si="323"/>
        <v>32234</v>
      </c>
      <c r="H1873">
        <f t="shared" si="324"/>
        <v>9436.3889703636087</v>
      </c>
      <c r="I1873">
        <f t="shared" si="325"/>
        <v>41670.388970363609</v>
      </c>
      <c r="J1873">
        <f t="shared" si="326"/>
        <v>22797.611029636391</v>
      </c>
      <c r="K1873" s="18">
        <f t="shared" si="327"/>
        <v>26171</v>
      </c>
      <c r="L1873" s="18" t="str">
        <f t="shared" si="319"/>
        <v/>
      </c>
      <c r="M1873" s="18">
        <f t="shared" si="320"/>
        <v>28030</v>
      </c>
      <c r="N1873" s="18">
        <f t="shared" si="321"/>
        <v>32234</v>
      </c>
      <c r="O1873" s="18">
        <f t="shared" si="322"/>
        <v>34578</v>
      </c>
      <c r="P1873">
        <f t="shared" si="328"/>
        <v>30132</v>
      </c>
      <c r="Q1873">
        <f t="shared" si="329"/>
        <v>3839.89751382334</v>
      </c>
      <c r="R1873" s="105">
        <f t="shared" si="330"/>
        <v>0.12743586598378268</v>
      </c>
      <c r="S1873" s="107">
        <f>+MEDIANA!AI531</f>
        <v>30132</v>
      </c>
      <c r="T1873" t="b">
        <f t="shared" si="331"/>
        <v>1</v>
      </c>
      <c r="V1873">
        <f t="shared" si="332"/>
        <v>5</v>
      </c>
      <c r="W1873">
        <f t="shared" si="333"/>
        <v>4</v>
      </c>
    </row>
    <row r="1874" spans="1:23" x14ac:dyDescent="0.2">
      <c r="A1874">
        <v>529</v>
      </c>
      <c r="B1874">
        <v>77994</v>
      </c>
      <c r="C1874">
        <v>200000</v>
      </c>
      <c r="D1874">
        <v>83533</v>
      </c>
      <c r="E1874">
        <v>96063</v>
      </c>
      <c r="F1874">
        <v>103050</v>
      </c>
      <c r="G1874">
        <f t="shared" si="323"/>
        <v>96063</v>
      </c>
      <c r="H1874">
        <f t="shared" si="324"/>
        <v>50111.841599566062</v>
      </c>
      <c r="I1874">
        <f t="shared" si="325"/>
        <v>146174.84159956605</v>
      </c>
      <c r="J1874">
        <f t="shared" si="326"/>
        <v>45951.158400433938</v>
      </c>
      <c r="K1874" s="18">
        <f t="shared" si="327"/>
        <v>77994</v>
      </c>
      <c r="L1874" s="18" t="str">
        <f t="shared" si="319"/>
        <v/>
      </c>
      <c r="M1874" s="18">
        <f t="shared" si="320"/>
        <v>83533</v>
      </c>
      <c r="N1874" s="18">
        <f t="shared" si="321"/>
        <v>96063</v>
      </c>
      <c r="O1874" s="18">
        <f t="shared" si="322"/>
        <v>103050</v>
      </c>
      <c r="P1874">
        <f t="shared" si="328"/>
        <v>89798</v>
      </c>
      <c r="Q1874">
        <f t="shared" si="329"/>
        <v>11444.448348435149</v>
      </c>
      <c r="R1874" s="105">
        <f t="shared" si="330"/>
        <v>0.12744658398221731</v>
      </c>
      <c r="S1874" s="107">
        <f>+MEDIANA!AI532</f>
        <v>89798</v>
      </c>
      <c r="T1874" t="b">
        <f t="shared" si="331"/>
        <v>1</v>
      </c>
      <c r="V1874">
        <f t="shared" si="332"/>
        <v>5</v>
      </c>
      <c r="W1874">
        <f t="shared" si="333"/>
        <v>4</v>
      </c>
    </row>
    <row r="1875" spans="1:23" x14ac:dyDescent="0.2">
      <c r="A1875">
        <v>530</v>
      </c>
      <c r="B1875">
        <v>219632</v>
      </c>
      <c r="C1875">
        <v>250000</v>
      </c>
      <c r="D1875">
        <v>235229</v>
      </c>
      <c r="E1875">
        <v>270514</v>
      </c>
      <c r="F1875">
        <v>290189</v>
      </c>
      <c r="G1875">
        <f t="shared" si="323"/>
        <v>250000</v>
      </c>
      <c r="H1875">
        <f t="shared" si="324"/>
        <v>27963.950734830014</v>
      </c>
      <c r="I1875">
        <f t="shared" si="325"/>
        <v>277963.95073483</v>
      </c>
      <c r="J1875">
        <f t="shared" si="326"/>
        <v>222036.04926516998</v>
      </c>
      <c r="K1875" s="18" t="str">
        <f t="shared" si="327"/>
        <v/>
      </c>
      <c r="L1875" s="18">
        <f t="shared" si="319"/>
        <v>250000</v>
      </c>
      <c r="M1875" s="18">
        <f t="shared" si="320"/>
        <v>235229</v>
      </c>
      <c r="N1875" s="18">
        <f t="shared" si="321"/>
        <v>270514</v>
      </c>
      <c r="O1875" s="18" t="str">
        <f t="shared" si="322"/>
        <v/>
      </c>
      <c r="P1875">
        <f t="shared" si="328"/>
        <v>250000</v>
      </c>
      <c r="Q1875">
        <f t="shared" si="329"/>
        <v>17720.223202130761</v>
      </c>
      <c r="R1875" s="105">
        <f t="shared" si="330"/>
        <v>7.0880892808523041E-2</v>
      </c>
      <c r="S1875" s="107">
        <f>+MEDIANA!AI533</f>
        <v>250000</v>
      </c>
      <c r="T1875" t="b">
        <f t="shared" si="331"/>
        <v>1</v>
      </c>
      <c r="V1875">
        <f t="shared" si="332"/>
        <v>5</v>
      </c>
      <c r="W1875">
        <f t="shared" si="333"/>
        <v>3</v>
      </c>
    </row>
    <row r="1876" spans="1:23" x14ac:dyDescent="0.2">
      <c r="A1876">
        <v>531</v>
      </c>
      <c r="B1876">
        <v>108597</v>
      </c>
      <c r="C1876">
        <v>110000</v>
      </c>
      <c r="D1876">
        <v>116309</v>
      </c>
      <c r="E1876">
        <v>133755</v>
      </c>
      <c r="F1876">
        <v>143484</v>
      </c>
      <c r="G1876">
        <f t="shared" si="323"/>
        <v>116309</v>
      </c>
      <c r="H1876">
        <f t="shared" si="324"/>
        <v>15450.323346130979</v>
      </c>
      <c r="I1876">
        <f t="shared" si="325"/>
        <v>131759.32334613099</v>
      </c>
      <c r="J1876">
        <f t="shared" si="326"/>
        <v>100858.67665386901</v>
      </c>
      <c r="K1876" s="18">
        <f t="shared" si="327"/>
        <v>108597</v>
      </c>
      <c r="L1876" s="18">
        <f t="shared" si="319"/>
        <v>110000</v>
      </c>
      <c r="M1876" s="18">
        <f t="shared" si="320"/>
        <v>116309</v>
      </c>
      <c r="N1876" s="18" t="str">
        <f t="shared" si="321"/>
        <v/>
      </c>
      <c r="O1876" s="18" t="str">
        <f t="shared" si="322"/>
        <v/>
      </c>
      <c r="P1876">
        <f t="shared" si="328"/>
        <v>110000</v>
      </c>
      <c r="Q1876">
        <f t="shared" si="329"/>
        <v>4107.854955245296</v>
      </c>
      <c r="R1876" s="105">
        <f t="shared" si="330"/>
        <v>3.7344135956775416E-2</v>
      </c>
      <c r="S1876" s="107">
        <f>+MEDIANA!AI534</f>
        <v>110000</v>
      </c>
      <c r="T1876" t="b">
        <f t="shared" si="331"/>
        <v>1</v>
      </c>
      <c r="V1876">
        <f t="shared" si="332"/>
        <v>5</v>
      </c>
      <c r="W1876">
        <f t="shared" si="333"/>
        <v>3</v>
      </c>
    </row>
    <row r="1877" spans="1:23" x14ac:dyDescent="0.2">
      <c r="A1877">
        <v>532</v>
      </c>
      <c r="B1877">
        <v>119921</v>
      </c>
      <c r="C1877">
        <v>250000</v>
      </c>
      <c r="D1877">
        <v>128438</v>
      </c>
      <c r="E1877">
        <v>147703</v>
      </c>
      <c r="F1877">
        <v>158447</v>
      </c>
      <c r="G1877">
        <f t="shared" si="323"/>
        <v>147703</v>
      </c>
      <c r="H1877">
        <f t="shared" si="324"/>
        <v>52086.581493701437</v>
      </c>
      <c r="I1877">
        <f t="shared" si="325"/>
        <v>199789.58149370144</v>
      </c>
      <c r="J1877">
        <f t="shared" si="326"/>
        <v>95616.418506298563</v>
      </c>
      <c r="K1877" s="18">
        <f t="shared" si="327"/>
        <v>119921</v>
      </c>
      <c r="L1877" s="18" t="str">
        <f t="shared" si="319"/>
        <v/>
      </c>
      <c r="M1877" s="18">
        <f t="shared" si="320"/>
        <v>128438</v>
      </c>
      <c r="N1877" s="18">
        <f t="shared" si="321"/>
        <v>147703</v>
      </c>
      <c r="O1877" s="18">
        <f t="shared" si="322"/>
        <v>158447</v>
      </c>
      <c r="P1877">
        <f t="shared" si="328"/>
        <v>138070.5</v>
      </c>
      <c r="Q1877">
        <f t="shared" si="329"/>
        <v>17596.745274339799</v>
      </c>
      <c r="R1877" s="105">
        <f t="shared" si="330"/>
        <v>0.12744753784725774</v>
      </c>
      <c r="S1877" s="107">
        <f>+MEDIANA!AI535</f>
        <v>138070.5</v>
      </c>
      <c r="T1877" t="b">
        <f t="shared" si="331"/>
        <v>1</v>
      </c>
      <c r="V1877">
        <f t="shared" si="332"/>
        <v>5</v>
      </c>
      <c r="W1877">
        <f t="shared" si="333"/>
        <v>4</v>
      </c>
    </row>
    <row r="1878" spans="1:23" x14ac:dyDescent="0.2">
      <c r="A1878">
        <v>533</v>
      </c>
      <c r="B1878">
        <v>247249</v>
      </c>
      <c r="C1878">
        <v>300000</v>
      </c>
      <c r="D1878">
        <v>264808</v>
      </c>
      <c r="E1878">
        <v>304529</v>
      </c>
      <c r="F1878">
        <v>326679</v>
      </c>
      <c r="G1878">
        <f t="shared" si="323"/>
        <v>300000</v>
      </c>
      <c r="H1878">
        <f t="shared" si="324"/>
        <v>32053.290400518945</v>
      </c>
      <c r="I1878">
        <f t="shared" si="325"/>
        <v>332053.29040051892</v>
      </c>
      <c r="J1878">
        <f t="shared" si="326"/>
        <v>267946.70959948108</v>
      </c>
      <c r="K1878" s="18" t="str">
        <f t="shared" si="327"/>
        <v/>
      </c>
      <c r="L1878" s="18">
        <f t="shared" si="319"/>
        <v>300000</v>
      </c>
      <c r="M1878" s="18" t="str">
        <f t="shared" si="320"/>
        <v/>
      </c>
      <c r="N1878" s="18">
        <f t="shared" si="321"/>
        <v>304529</v>
      </c>
      <c r="O1878" s="18">
        <f t="shared" si="322"/>
        <v>326679</v>
      </c>
      <c r="P1878">
        <f t="shared" si="328"/>
        <v>304529</v>
      </c>
      <c r="Q1878">
        <f t="shared" si="329"/>
        <v>14276.457205249953</v>
      </c>
      <c r="R1878" s="105">
        <f t="shared" si="330"/>
        <v>4.6880452125249002E-2</v>
      </c>
      <c r="S1878" s="107">
        <f>+MEDIANA!AI536</f>
        <v>304529</v>
      </c>
      <c r="T1878" t="b">
        <f t="shared" si="331"/>
        <v>1</v>
      </c>
      <c r="V1878">
        <f t="shared" si="332"/>
        <v>5</v>
      </c>
      <c r="W1878">
        <f t="shared" si="333"/>
        <v>3</v>
      </c>
    </row>
    <row r="1879" spans="1:23" x14ac:dyDescent="0.2">
      <c r="A1879">
        <v>534</v>
      </c>
      <c r="B1879">
        <v>132405</v>
      </c>
      <c r="C1879">
        <v>150000</v>
      </c>
      <c r="D1879">
        <v>141808</v>
      </c>
      <c r="E1879">
        <v>163080</v>
      </c>
      <c r="F1879">
        <v>174941</v>
      </c>
      <c r="G1879">
        <f t="shared" si="323"/>
        <v>150000</v>
      </c>
      <c r="H1879">
        <f t="shared" si="324"/>
        <v>16881.192336443535</v>
      </c>
      <c r="I1879">
        <f t="shared" si="325"/>
        <v>166881.19233644352</v>
      </c>
      <c r="J1879">
        <f t="shared" si="326"/>
        <v>133118.80766355648</v>
      </c>
      <c r="K1879" s="18" t="str">
        <f t="shared" si="327"/>
        <v/>
      </c>
      <c r="L1879" s="18">
        <f t="shared" si="319"/>
        <v>150000</v>
      </c>
      <c r="M1879" s="18">
        <f t="shared" si="320"/>
        <v>141808</v>
      </c>
      <c r="N1879" s="18">
        <f t="shared" si="321"/>
        <v>163080</v>
      </c>
      <c r="O1879" s="18" t="str">
        <f t="shared" si="322"/>
        <v/>
      </c>
      <c r="P1879">
        <f t="shared" si="328"/>
        <v>150000</v>
      </c>
      <c r="Q1879">
        <f t="shared" si="329"/>
        <v>10729.191084761858</v>
      </c>
      <c r="R1879" s="105">
        <f t="shared" si="330"/>
        <v>7.1527940565079051E-2</v>
      </c>
      <c r="S1879" s="107">
        <f>+MEDIANA!AI537</f>
        <v>150000</v>
      </c>
      <c r="T1879" t="b">
        <f t="shared" si="331"/>
        <v>1</v>
      </c>
      <c r="V1879">
        <f t="shared" si="332"/>
        <v>5</v>
      </c>
      <c r="W1879">
        <f t="shared" si="333"/>
        <v>3</v>
      </c>
    </row>
    <row r="1880" spans="1:23" x14ac:dyDescent="0.2">
      <c r="A1880">
        <v>535</v>
      </c>
      <c r="B1880">
        <v>123434</v>
      </c>
      <c r="C1880">
        <v>300000</v>
      </c>
      <c r="D1880">
        <v>132200</v>
      </c>
      <c r="E1880">
        <v>152030</v>
      </c>
      <c r="F1880">
        <v>163088</v>
      </c>
      <c r="G1880">
        <f t="shared" si="323"/>
        <v>152030</v>
      </c>
      <c r="H1880">
        <f t="shared" si="324"/>
        <v>72079.469856541007</v>
      </c>
      <c r="I1880">
        <f t="shared" si="325"/>
        <v>224109.46985654102</v>
      </c>
      <c r="J1880">
        <f t="shared" si="326"/>
        <v>79950.530143458993</v>
      </c>
      <c r="K1880" s="18">
        <f t="shared" si="327"/>
        <v>123434</v>
      </c>
      <c r="L1880" s="18" t="str">
        <f t="shared" si="319"/>
        <v/>
      </c>
      <c r="M1880" s="18">
        <f t="shared" si="320"/>
        <v>132200</v>
      </c>
      <c r="N1880" s="18">
        <f t="shared" si="321"/>
        <v>152030</v>
      </c>
      <c r="O1880" s="18">
        <f t="shared" si="322"/>
        <v>163088</v>
      </c>
      <c r="P1880">
        <f t="shared" si="328"/>
        <v>142115</v>
      </c>
      <c r="Q1880">
        <f t="shared" si="329"/>
        <v>18112.128753959321</v>
      </c>
      <c r="R1880" s="105">
        <f t="shared" si="330"/>
        <v>0.12744698838236163</v>
      </c>
      <c r="S1880" s="107">
        <f>+MEDIANA!AI538</f>
        <v>142115</v>
      </c>
      <c r="T1880" t="b">
        <f t="shared" si="331"/>
        <v>1</v>
      </c>
      <c r="V1880">
        <f t="shared" si="332"/>
        <v>5</v>
      </c>
      <c r="W1880">
        <f t="shared" si="333"/>
        <v>4</v>
      </c>
    </row>
    <row r="1881" spans="1:23" x14ac:dyDescent="0.2">
      <c r="A1881">
        <v>536</v>
      </c>
      <c r="B1881">
        <v>254080</v>
      </c>
      <c r="C1881">
        <v>400000</v>
      </c>
      <c r="D1881">
        <v>272124</v>
      </c>
      <c r="E1881">
        <v>312943</v>
      </c>
      <c r="F1881">
        <v>335705</v>
      </c>
      <c r="G1881">
        <f t="shared" si="323"/>
        <v>312943</v>
      </c>
      <c r="H1881">
        <f t="shared" si="324"/>
        <v>57461.991066269213</v>
      </c>
      <c r="I1881">
        <f t="shared" si="325"/>
        <v>370404.99106626923</v>
      </c>
      <c r="J1881">
        <f t="shared" si="326"/>
        <v>255481.00893373077</v>
      </c>
      <c r="K1881" s="18" t="str">
        <f t="shared" si="327"/>
        <v/>
      </c>
      <c r="L1881" s="18" t="str">
        <f t="shared" si="319"/>
        <v/>
      </c>
      <c r="M1881" s="18">
        <f t="shared" si="320"/>
        <v>272124</v>
      </c>
      <c r="N1881" s="18">
        <f t="shared" si="321"/>
        <v>312943</v>
      </c>
      <c r="O1881" s="18">
        <f t="shared" si="322"/>
        <v>335705</v>
      </c>
      <c r="P1881">
        <f t="shared" si="328"/>
        <v>312943</v>
      </c>
      <c r="Q1881">
        <f t="shared" si="329"/>
        <v>32215.014527390795</v>
      </c>
      <c r="R1881" s="105">
        <f t="shared" si="330"/>
        <v>0.10294211574437132</v>
      </c>
      <c r="S1881" s="107">
        <f>+MEDIANA!AI539</f>
        <v>312943</v>
      </c>
      <c r="T1881" t="b">
        <f t="shared" si="331"/>
        <v>1</v>
      </c>
      <c r="V1881">
        <f t="shared" si="332"/>
        <v>5</v>
      </c>
      <c r="W1881">
        <f t="shared" si="333"/>
        <v>3</v>
      </c>
    </row>
    <row r="1882" spans="1:23" x14ac:dyDescent="0.2">
      <c r="A1882">
        <v>537</v>
      </c>
      <c r="B1882">
        <v>194821</v>
      </c>
      <c r="C1882">
        <v>160000</v>
      </c>
      <c r="D1882">
        <v>208657</v>
      </c>
      <c r="E1882">
        <v>239956</v>
      </c>
      <c r="F1882">
        <v>257409</v>
      </c>
      <c r="G1882">
        <f t="shared" si="323"/>
        <v>208657</v>
      </c>
      <c r="H1882">
        <f t="shared" si="324"/>
        <v>38254.629710663823</v>
      </c>
      <c r="I1882">
        <f t="shared" si="325"/>
        <v>246911.62971066381</v>
      </c>
      <c r="J1882">
        <f t="shared" si="326"/>
        <v>170402.37028933619</v>
      </c>
      <c r="K1882" s="18">
        <f t="shared" si="327"/>
        <v>194821</v>
      </c>
      <c r="L1882" s="18" t="str">
        <f t="shared" si="319"/>
        <v/>
      </c>
      <c r="M1882" s="18">
        <f t="shared" si="320"/>
        <v>208657</v>
      </c>
      <c r="N1882" s="18">
        <f t="shared" si="321"/>
        <v>239956</v>
      </c>
      <c r="O1882" s="18" t="str">
        <f t="shared" si="322"/>
        <v/>
      </c>
      <c r="P1882">
        <f t="shared" si="328"/>
        <v>208657</v>
      </c>
      <c r="Q1882">
        <f t="shared" si="329"/>
        <v>23123.691033223913</v>
      </c>
      <c r="R1882" s="105">
        <f t="shared" si="330"/>
        <v>0.11082154460777215</v>
      </c>
      <c r="S1882" s="107">
        <f>+MEDIANA!AI540</f>
        <v>208657</v>
      </c>
      <c r="T1882" t="b">
        <f t="shared" si="331"/>
        <v>1</v>
      </c>
      <c r="V1882">
        <f t="shared" si="332"/>
        <v>5</v>
      </c>
      <c r="W1882">
        <f t="shared" si="333"/>
        <v>3</v>
      </c>
    </row>
    <row r="1883" spans="1:23" x14ac:dyDescent="0.2">
      <c r="A1883">
        <v>538</v>
      </c>
      <c r="B1883">
        <v>16586</v>
      </c>
      <c r="C1883">
        <v>50000</v>
      </c>
      <c r="D1883">
        <v>17765</v>
      </c>
      <c r="E1883">
        <v>20429</v>
      </c>
      <c r="F1883">
        <v>21915</v>
      </c>
      <c r="G1883">
        <f t="shared" si="323"/>
        <v>20429</v>
      </c>
      <c r="H1883">
        <f t="shared" si="324"/>
        <v>13946.122059554764</v>
      </c>
      <c r="I1883">
        <f t="shared" si="325"/>
        <v>34375.122059554764</v>
      </c>
      <c r="J1883">
        <f t="shared" si="326"/>
        <v>6482.8779404452362</v>
      </c>
      <c r="K1883" s="18">
        <f t="shared" si="327"/>
        <v>16586</v>
      </c>
      <c r="L1883" s="18" t="str">
        <f t="shared" si="319"/>
        <v/>
      </c>
      <c r="M1883" s="18">
        <f t="shared" si="320"/>
        <v>17765</v>
      </c>
      <c r="N1883" s="18">
        <f t="shared" si="321"/>
        <v>20429</v>
      </c>
      <c r="O1883" s="18">
        <f t="shared" si="322"/>
        <v>21915</v>
      </c>
      <c r="P1883">
        <f t="shared" si="328"/>
        <v>19097</v>
      </c>
      <c r="Q1883">
        <f t="shared" si="329"/>
        <v>2433.8673443719154</v>
      </c>
      <c r="R1883" s="105">
        <f t="shared" si="330"/>
        <v>0.1274476276049597</v>
      </c>
      <c r="S1883" s="107">
        <f>+MEDIANA!AI541</f>
        <v>19097</v>
      </c>
      <c r="T1883" t="b">
        <f t="shared" si="331"/>
        <v>1</v>
      </c>
      <c r="V1883">
        <f t="shared" si="332"/>
        <v>5</v>
      </c>
      <c r="W1883">
        <f t="shared" si="333"/>
        <v>4</v>
      </c>
    </row>
    <row r="1884" spans="1:23" x14ac:dyDescent="0.2">
      <c r="A1884">
        <v>539</v>
      </c>
      <c r="B1884">
        <v>77319</v>
      </c>
      <c r="C1884">
        <v>100000</v>
      </c>
      <c r="D1884">
        <v>82810</v>
      </c>
      <c r="E1884">
        <v>95231</v>
      </c>
      <c r="F1884">
        <v>102158</v>
      </c>
      <c r="G1884">
        <f t="shared" si="323"/>
        <v>95231</v>
      </c>
      <c r="H1884">
        <f t="shared" si="324"/>
        <v>10913.066952053361</v>
      </c>
      <c r="I1884">
        <f t="shared" si="325"/>
        <v>106144.06695205336</v>
      </c>
      <c r="J1884">
        <f t="shared" si="326"/>
        <v>84317.933047946644</v>
      </c>
      <c r="K1884" s="18" t="str">
        <f t="shared" si="327"/>
        <v/>
      </c>
      <c r="L1884" s="18">
        <f t="shared" si="319"/>
        <v>100000</v>
      </c>
      <c r="M1884" s="18" t="str">
        <f t="shared" si="320"/>
        <v/>
      </c>
      <c r="N1884" s="18">
        <f t="shared" si="321"/>
        <v>95231</v>
      </c>
      <c r="O1884" s="18">
        <f t="shared" si="322"/>
        <v>102158</v>
      </c>
      <c r="P1884">
        <f t="shared" si="328"/>
        <v>100000</v>
      </c>
      <c r="Q1884">
        <f t="shared" si="329"/>
        <v>3544.5651825482532</v>
      </c>
      <c r="R1884" s="105">
        <f t="shared" si="330"/>
        <v>3.5445651825482531E-2</v>
      </c>
      <c r="S1884" s="107">
        <f>+MEDIANA!AI542</f>
        <v>100000</v>
      </c>
      <c r="T1884" t="b">
        <f t="shared" si="331"/>
        <v>1</v>
      </c>
      <c r="V1884">
        <f t="shared" si="332"/>
        <v>5</v>
      </c>
      <c r="W1884">
        <f t="shared" si="333"/>
        <v>3</v>
      </c>
    </row>
    <row r="1885" spans="1:23" x14ac:dyDescent="0.2">
      <c r="A1885">
        <v>540</v>
      </c>
      <c r="B1885">
        <v>42187</v>
      </c>
      <c r="C1885">
        <v>20000</v>
      </c>
      <c r="D1885">
        <v>45183</v>
      </c>
      <c r="E1885">
        <v>51960</v>
      </c>
      <c r="F1885">
        <v>55739</v>
      </c>
      <c r="G1885">
        <f t="shared" si="323"/>
        <v>45183</v>
      </c>
      <c r="H1885">
        <f t="shared" si="324"/>
        <v>13937.263242832138</v>
      </c>
      <c r="I1885">
        <f t="shared" si="325"/>
        <v>59120.263242832138</v>
      </c>
      <c r="J1885">
        <f t="shared" si="326"/>
        <v>31245.736757167862</v>
      </c>
      <c r="K1885" s="18">
        <f t="shared" si="327"/>
        <v>42187</v>
      </c>
      <c r="L1885" s="18" t="str">
        <f t="shared" si="319"/>
        <v/>
      </c>
      <c r="M1885" s="18">
        <f t="shared" si="320"/>
        <v>45183</v>
      </c>
      <c r="N1885" s="18">
        <f t="shared" si="321"/>
        <v>51960</v>
      </c>
      <c r="O1885" s="18">
        <f t="shared" si="322"/>
        <v>55739</v>
      </c>
      <c r="P1885">
        <f t="shared" si="328"/>
        <v>48571.5</v>
      </c>
      <c r="Q1885">
        <f t="shared" si="329"/>
        <v>6189.9243062146297</v>
      </c>
      <c r="R1885" s="105">
        <f t="shared" si="330"/>
        <v>0.12743943065819729</v>
      </c>
      <c r="S1885" s="107">
        <f>+MEDIANA!AI543</f>
        <v>48571.5</v>
      </c>
      <c r="T1885" t="b">
        <f t="shared" si="331"/>
        <v>1</v>
      </c>
      <c r="V1885">
        <f t="shared" si="332"/>
        <v>5</v>
      </c>
      <c r="W1885">
        <f t="shared" si="333"/>
        <v>4</v>
      </c>
    </row>
    <row r="1886" spans="1:23" x14ac:dyDescent="0.2">
      <c r="A1886">
        <v>541</v>
      </c>
      <c r="B1886">
        <v>212407</v>
      </c>
      <c r="C1886">
        <v>350000</v>
      </c>
      <c r="D1886">
        <v>227492</v>
      </c>
      <c r="E1886">
        <v>261616</v>
      </c>
      <c r="F1886">
        <v>280644</v>
      </c>
      <c r="G1886">
        <f t="shared" si="323"/>
        <v>261616</v>
      </c>
      <c r="H1886">
        <f t="shared" si="324"/>
        <v>53953.242833030868</v>
      </c>
      <c r="I1886">
        <f t="shared" si="325"/>
        <v>315569.24283303088</v>
      </c>
      <c r="J1886">
        <f t="shared" si="326"/>
        <v>207662.75716696912</v>
      </c>
      <c r="K1886" s="18">
        <f t="shared" si="327"/>
        <v>212407</v>
      </c>
      <c r="L1886" s="18" t="str">
        <f t="shared" si="319"/>
        <v/>
      </c>
      <c r="M1886" s="18">
        <f t="shared" si="320"/>
        <v>227492</v>
      </c>
      <c r="N1886" s="18">
        <f t="shared" si="321"/>
        <v>261616</v>
      </c>
      <c r="O1886" s="18">
        <f t="shared" si="322"/>
        <v>280644</v>
      </c>
      <c r="P1886">
        <f t="shared" si="328"/>
        <v>244554</v>
      </c>
      <c r="Q1886">
        <f t="shared" si="329"/>
        <v>31167.582436189474</v>
      </c>
      <c r="R1886" s="105">
        <f t="shared" si="330"/>
        <v>0.12744662706882517</v>
      </c>
      <c r="S1886" s="107">
        <f>+MEDIANA!AI544</f>
        <v>244554</v>
      </c>
      <c r="T1886" t="b">
        <f t="shared" si="331"/>
        <v>1</v>
      </c>
      <c r="V1886">
        <f t="shared" si="332"/>
        <v>5</v>
      </c>
      <c r="W1886">
        <f t="shared" si="333"/>
        <v>4</v>
      </c>
    </row>
    <row r="1887" spans="1:23" x14ac:dyDescent="0.2">
      <c r="A1887">
        <v>542</v>
      </c>
      <c r="B1887">
        <v>971513</v>
      </c>
      <c r="C1887">
        <v>500000</v>
      </c>
      <c r="D1887">
        <v>1039518</v>
      </c>
      <c r="E1887">
        <v>1195446</v>
      </c>
      <c r="F1887">
        <v>1282397</v>
      </c>
      <c r="G1887">
        <f t="shared" si="323"/>
        <v>1039518</v>
      </c>
      <c r="H1887">
        <f t="shared" si="324"/>
        <v>304259.60479613452</v>
      </c>
      <c r="I1887">
        <f t="shared" si="325"/>
        <v>1343777.6047961344</v>
      </c>
      <c r="J1887">
        <f t="shared" si="326"/>
        <v>735258.39520386548</v>
      </c>
      <c r="K1887" s="18">
        <f t="shared" si="327"/>
        <v>971513</v>
      </c>
      <c r="L1887" s="18" t="str">
        <f t="shared" si="319"/>
        <v/>
      </c>
      <c r="M1887" s="18">
        <f t="shared" si="320"/>
        <v>1039518</v>
      </c>
      <c r="N1887" s="18">
        <f t="shared" si="321"/>
        <v>1195446</v>
      </c>
      <c r="O1887" s="18">
        <f t="shared" si="322"/>
        <v>1282397</v>
      </c>
      <c r="P1887">
        <f t="shared" si="328"/>
        <v>1117482</v>
      </c>
      <c r="Q1887">
        <f t="shared" si="329"/>
        <v>142092.62125928051</v>
      </c>
      <c r="R1887" s="105">
        <f t="shared" si="330"/>
        <v>0.12715428191172701</v>
      </c>
      <c r="S1887" s="107">
        <f>+MEDIANA!AI545</f>
        <v>1117482</v>
      </c>
      <c r="T1887" t="b">
        <f t="shared" si="331"/>
        <v>1</v>
      </c>
      <c r="V1887">
        <f t="shared" si="332"/>
        <v>5</v>
      </c>
      <c r="W1887">
        <f t="shared" si="333"/>
        <v>4</v>
      </c>
    </row>
    <row r="1888" spans="1:23" x14ac:dyDescent="0.2">
      <c r="A1888">
        <v>543</v>
      </c>
      <c r="B1888">
        <v>534383</v>
      </c>
      <c r="C1888">
        <v>900000</v>
      </c>
      <c r="D1888">
        <v>572334</v>
      </c>
      <c r="E1888">
        <v>658184</v>
      </c>
      <c r="F1888">
        <v>706057</v>
      </c>
      <c r="G1888">
        <f t="shared" si="323"/>
        <v>658184</v>
      </c>
      <c r="H1888">
        <f t="shared" si="324"/>
        <v>143337.44782610037</v>
      </c>
      <c r="I1888">
        <f t="shared" si="325"/>
        <v>801521.4478261004</v>
      </c>
      <c r="J1888">
        <f t="shared" si="326"/>
        <v>514846.5521738996</v>
      </c>
      <c r="K1888" s="18">
        <f t="shared" si="327"/>
        <v>534383</v>
      </c>
      <c r="L1888" s="18" t="str">
        <f t="shared" si="319"/>
        <v/>
      </c>
      <c r="M1888" s="18">
        <f t="shared" si="320"/>
        <v>572334</v>
      </c>
      <c r="N1888" s="18">
        <f t="shared" si="321"/>
        <v>658184</v>
      </c>
      <c r="O1888" s="18">
        <f t="shared" si="322"/>
        <v>706057</v>
      </c>
      <c r="P1888">
        <f t="shared" si="328"/>
        <v>615259</v>
      </c>
      <c r="Q1888">
        <f t="shared" si="329"/>
        <v>78412.804883301214</v>
      </c>
      <c r="R1888" s="105">
        <f t="shared" si="330"/>
        <v>0.12744682301811305</v>
      </c>
      <c r="S1888" s="107">
        <f>+MEDIANA!AI546</f>
        <v>615259</v>
      </c>
      <c r="T1888" t="b">
        <f t="shared" si="331"/>
        <v>1</v>
      </c>
      <c r="V1888">
        <f t="shared" si="332"/>
        <v>5</v>
      </c>
      <c r="W1888">
        <f t="shared" si="333"/>
        <v>4</v>
      </c>
    </row>
    <row r="1889" spans="1:23" x14ac:dyDescent="0.2">
      <c r="A1889">
        <v>544</v>
      </c>
      <c r="B1889">
        <v>839034</v>
      </c>
      <c r="C1889">
        <v>2000000</v>
      </c>
      <c r="D1889">
        <v>897766</v>
      </c>
      <c r="E1889">
        <v>1032431</v>
      </c>
      <c r="F1889">
        <v>1607524</v>
      </c>
      <c r="G1889">
        <f t="shared" si="323"/>
        <v>1032431</v>
      </c>
      <c r="H1889">
        <f t="shared" si="324"/>
        <v>506805.72171296569</v>
      </c>
      <c r="I1889">
        <f t="shared" si="325"/>
        <v>1539236.7217129658</v>
      </c>
      <c r="J1889">
        <f t="shared" si="326"/>
        <v>525625.27828703425</v>
      </c>
      <c r="K1889" s="18">
        <f t="shared" si="327"/>
        <v>839034</v>
      </c>
      <c r="L1889" s="18" t="str">
        <f t="shared" si="319"/>
        <v/>
      </c>
      <c r="M1889" s="18">
        <f t="shared" si="320"/>
        <v>897766</v>
      </c>
      <c r="N1889" s="18">
        <f t="shared" si="321"/>
        <v>1032431</v>
      </c>
      <c r="O1889" s="18" t="str">
        <f t="shared" si="322"/>
        <v/>
      </c>
      <c r="P1889">
        <f t="shared" si="328"/>
        <v>897766</v>
      </c>
      <c r="Q1889">
        <f t="shared" si="329"/>
        <v>99151.827734036255</v>
      </c>
      <c r="R1889" s="105">
        <f t="shared" si="330"/>
        <v>0.11044284115686744</v>
      </c>
      <c r="S1889" s="107">
        <f>+MEDIANA!AI547</f>
        <v>897766</v>
      </c>
      <c r="T1889" t="b">
        <f t="shared" si="331"/>
        <v>1</v>
      </c>
      <c r="V1889">
        <f t="shared" si="332"/>
        <v>5</v>
      </c>
      <c r="W1889">
        <f t="shared" si="333"/>
        <v>3</v>
      </c>
    </row>
    <row r="1890" spans="1:23" x14ac:dyDescent="0.2">
      <c r="A1890">
        <v>545</v>
      </c>
      <c r="B1890">
        <v>283496</v>
      </c>
      <c r="C1890">
        <v>200000</v>
      </c>
      <c r="D1890">
        <v>303629</v>
      </c>
      <c r="E1890">
        <v>349174</v>
      </c>
      <c r="F1890">
        <v>374571</v>
      </c>
      <c r="G1890">
        <f t="shared" si="323"/>
        <v>303629</v>
      </c>
      <c r="H1890">
        <f t="shared" si="324"/>
        <v>67529.320657770571</v>
      </c>
      <c r="I1890">
        <f t="shared" si="325"/>
        <v>371158.32065777056</v>
      </c>
      <c r="J1890">
        <f t="shared" si="326"/>
        <v>236099.67934222944</v>
      </c>
      <c r="K1890" s="18">
        <f t="shared" si="327"/>
        <v>283496</v>
      </c>
      <c r="L1890" s="18" t="str">
        <f t="shared" si="319"/>
        <v/>
      </c>
      <c r="M1890" s="18">
        <f t="shared" si="320"/>
        <v>303629</v>
      </c>
      <c r="N1890" s="18">
        <f t="shared" si="321"/>
        <v>349174</v>
      </c>
      <c r="O1890" s="18" t="str">
        <f t="shared" si="322"/>
        <v/>
      </c>
      <c r="P1890">
        <f t="shared" si="328"/>
        <v>303629</v>
      </c>
      <c r="Q1890">
        <f t="shared" si="329"/>
        <v>33648.388762812006</v>
      </c>
      <c r="R1890" s="105">
        <f t="shared" si="330"/>
        <v>0.11082073439234068</v>
      </c>
      <c r="S1890" s="107">
        <f>+MEDIANA!AI548</f>
        <v>303629</v>
      </c>
      <c r="T1890" t="b">
        <f t="shared" si="331"/>
        <v>1</v>
      </c>
      <c r="V1890">
        <f t="shared" si="332"/>
        <v>5</v>
      </c>
      <c r="W1890">
        <f t="shared" si="333"/>
        <v>3</v>
      </c>
    </row>
    <row r="1891" spans="1:23" x14ac:dyDescent="0.2">
      <c r="A1891">
        <v>546</v>
      </c>
      <c r="B1891">
        <v>34089</v>
      </c>
      <c r="C1891">
        <v>50000</v>
      </c>
      <c r="D1891">
        <v>36509</v>
      </c>
      <c r="E1891">
        <v>41986</v>
      </c>
      <c r="F1891">
        <v>45040</v>
      </c>
      <c r="G1891">
        <f t="shared" si="323"/>
        <v>41986</v>
      </c>
      <c r="H1891">
        <f t="shared" si="324"/>
        <v>6419.6519142395728</v>
      </c>
      <c r="I1891">
        <f t="shared" si="325"/>
        <v>48405.65191423957</v>
      </c>
      <c r="J1891">
        <f t="shared" si="326"/>
        <v>35566.34808576043</v>
      </c>
      <c r="K1891" s="18" t="str">
        <f t="shared" si="327"/>
        <v/>
      </c>
      <c r="L1891" s="18" t="str">
        <f t="shared" si="319"/>
        <v/>
      </c>
      <c r="M1891" s="18">
        <f t="shared" si="320"/>
        <v>36509</v>
      </c>
      <c r="N1891" s="18">
        <f t="shared" si="321"/>
        <v>41986</v>
      </c>
      <c r="O1891" s="18">
        <f t="shared" si="322"/>
        <v>45040</v>
      </c>
      <c r="P1891">
        <f t="shared" si="328"/>
        <v>41986</v>
      </c>
      <c r="Q1891">
        <f t="shared" si="329"/>
        <v>4322.4685462514744</v>
      </c>
      <c r="R1891" s="105">
        <f t="shared" si="330"/>
        <v>0.10295023451272982</v>
      </c>
      <c r="S1891" s="107">
        <f>+MEDIANA!AI549</f>
        <v>41986</v>
      </c>
      <c r="T1891" t="b">
        <f t="shared" si="331"/>
        <v>1</v>
      </c>
      <c r="V1891">
        <f t="shared" si="332"/>
        <v>5</v>
      </c>
      <c r="W1891">
        <f t="shared" si="333"/>
        <v>3</v>
      </c>
    </row>
    <row r="1892" spans="1:23" x14ac:dyDescent="0.2">
      <c r="A1892">
        <v>547</v>
      </c>
      <c r="B1892">
        <v>13311</v>
      </c>
      <c r="C1892">
        <v>30000</v>
      </c>
      <c r="D1892">
        <v>14256</v>
      </c>
      <c r="E1892">
        <v>16395</v>
      </c>
      <c r="F1892">
        <v>17587</v>
      </c>
      <c r="G1892">
        <f t="shared" si="323"/>
        <v>16395</v>
      </c>
      <c r="H1892">
        <f t="shared" si="324"/>
        <v>6750.3883369773612</v>
      </c>
      <c r="I1892">
        <f t="shared" si="325"/>
        <v>23145.388336977361</v>
      </c>
      <c r="J1892">
        <f t="shared" si="326"/>
        <v>9644.6116630226388</v>
      </c>
      <c r="K1892" s="18">
        <f t="shared" si="327"/>
        <v>13311</v>
      </c>
      <c r="L1892" s="18" t="str">
        <f t="shared" si="319"/>
        <v/>
      </c>
      <c r="M1892" s="18">
        <f t="shared" si="320"/>
        <v>14256</v>
      </c>
      <c r="N1892" s="18">
        <f t="shared" si="321"/>
        <v>16395</v>
      </c>
      <c r="O1892" s="18">
        <f t="shared" si="322"/>
        <v>17587</v>
      </c>
      <c r="P1892">
        <f t="shared" si="328"/>
        <v>15325.5</v>
      </c>
      <c r="Q1892">
        <f t="shared" si="329"/>
        <v>1953.2025624599205</v>
      </c>
      <c r="R1892" s="105">
        <f t="shared" si="330"/>
        <v>0.1274478850582311</v>
      </c>
      <c r="S1892" s="107">
        <f>+MEDIANA!AI550</f>
        <v>15325.5</v>
      </c>
      <c r="T1892" t="b">
        <f t="shared" si="331"/>
        <v>1</v>
      </c>
      <c r="V1892">
        <f t="shared" si="332"/>
        <v>5</v>
      </c>
      <c r="W1892">
        <f t="shared" si="333"/>
        <v>4</v>
      </c>
    </row>
    <row r="1893" spans="1:23" x14ac:dyDescent="0.2">
      <c r="A1893">
        <v>548</v>
      </c>
      <c r="B1893">
        <v>51817</v>
      </c>
      <c r="C1893">
        <v>80000</v>
      </c>
      <c r="D1893">
        <v>55497</v>
      </c>
      <c r="E1893">
        <v>63822</v>
      </c>
      <c r="F1893">
        <v>68464</v>
      </c>
      <c r="G1893">
        <f t="shared" si="323"/>
        <v>63822</v>
      </c>
      <c r="H1893">
        <f t="shared" si="324"/>
        <v>11142.861818222462</v>
      </c>
      <c r="I1893">
        <f t="shared" si="325"/>
        <v>74964.86181822246</v>
      </c>
      <c r="J1893">
        <f t="shared" si="326"/>
        <v>52679.13818177754</v>
      </c>
      <c r="K1893" s="18" t="str">
        <f t="shared" si="327"/>
        <v/>
      </c>
      <c r="L1893" s="18" t="str">
        <f t="shared" si="319"/>
        <v/>
      </c>
      <c r="M1893" s="18">
        <f t="shared" si="320"/>
        <v>55497</v>
      </c>
      <c r="N1893" s="18">
        <f t="shared" si="321"/>
        <v>63822</v>
      </c>
      <c r="O1893" s="18">
        <f t="shared" si="322"/>
        <v>68464</v>
      </c>
      <c r="P1893">
        <f t="shared" si="328"/>
        <v>63822</v>
      </c>
      <c r="Q1893">
        <f t="shared" si="329"/>
        <v>6570.0948496451201</v>
      </c>
      <c r="R1893" s="105">
        <f t="shared" si="330"/>
        <v>0.102944045151282</v>
      </c>
      <c r="S1893" s="107">
        <f>+MEDIANA!AI551</f>
        <v>63822</v>
      </c>
      <c r="T1893" t="b">
        <f t="shared" si="331"/>
        <v>1</v>
      </c>
      <c r="V1893">
        <f t="shared" si="332"/>
        <v>5</v>
      </c>
      <c r="W1893">
        <f t="shared" si="333"/>
        <v>3</v>
      </c>
    </row>
    <row r="1894" spans="1:23" x14ac:dyDescent="0.2">
      <c r="A1894">
        <v>549</v>
      </c>
      <c r="B1894">
        <v>79969</v>
      </c>
      <c r="C1894">
        <v>100000</v>
      </c>
      <c r="D1894">
        <v>85648</v>
      </c>
      <c r="E1894">
        <v>98495</v>
      </c>
      <c r="F1894">
        <v>105659</v>
      </c>
      <c r="G1894">
        <f t="shared" si="323"/>
        <v>98495</v>
      </c>
      <c r="H1894">
        <f t="shared" si="324"/>
        <v>10709.24463722819</v>
      </c>
      <c r="I1894">
        <f t="shared" si="325"/>
        <v>109204.24463722818</v>
      </c>
      <c r="J1894">
        <f t="shared" si="326"/>
        <v>87785.755362771815</v>
      </c>
      <c r="K1894" s="18" t="str">
        <f t="shared" si="327"/>
        <v/>
      </c>
      <c r="L1894" s="18">
        <f t="shared" si="319"/>
        <v>100000</v>
      </c>
      <c r="M1894" s="18" t="str">
        <f t="shared" si="320"/>
        <v/>
      </c>
      <c r="N1894" s="18">
        <f t="shared" si="321"/>
        <v>98495</v>
      </c>
      <c r="O1894" s="18">
        <f t="shared" si="322"/>
        <v>105659</v>
      </c>
      <c r="P1894">
        <f t="shared" si="328"/>
        <v>100000</v>
      </c>
      <c r="Q1894">
        <f t="shared" si="329"/>
        <v>3777.3933252089773</v>
      </c>
      <c r="R1894" s="105">
        <f t="shared" si="330"/>
        <v>3.7773933252089775E-2</v>
      </c>
      <c r="S1894" s="107">
        <f>+MEDIANA!AI552</f>
        <v>100000</v>
      </c>
      <c r="T1894" t="b">
        <f t="shared" si="331"/>
        <v>1</v>
      </c>
      <c r="V1894">
        <f t="shared" si="332"/>
        <v>5</v>
      </c>
      <c r="W1894">
        <f t="shared" si="333"/>
        <v>3</v>
      </c>
    </row>
    <row r="1895" spans="1:23" x14ac:dyDescent="0.2">
      <c r="A1895">
        <v>550</v>
      </c>
      <c r="B1895">
        <v>18235</v>
      </c>
      <c r="C1895">
        <v>45000</v>
      </c>
      <c r="D1895">
        <v>19531</v>
      </c>
      <c r="E1895">
        <v>22460</v>
      </c>
      <c r="F1895">
        <v>24094</v>
      </c>
      <c r="G1895">
        <f t="shared" si="323"/>
        <v>22460</v>
      </c>
      <c r="H1895">
        <f t="shared" si="324"/>
        <v>10945.491560455383</v>
      </c>
      <c r="I1895">
        <f t="shared" si="325"/>
        <v>33405.491560455383</v>
      </c>
      <c r="J1895">
        <f t="shared" si="326"/>
        <v>11514.508439544617</v>
      </c>
      <c r="K1895" s="18">
        <f t="shared" si="327"/>
        <v>18235</v>
      </c>
      <c r="L1895" s="18" t="str">
        <f t="shared" si="319"/>
        <v/>
      </c>
      <c r="M1895" s="18">
        <f t="shared" si="320"/>
        <v>19531</v>
      </c>
      <c r="N1895" s="18">
        <f t="shared" si="321"/>
        <v>22460</v>
      </c>
      <c r="O1895" s="18">
        <f t="shared" si="322"/>
        <v>24094</v>
      </c>
      <c r="P1895">
        <f t="shared" si="328"/>
        <v>20995.5</v>
      </c>
      <c r="Q1895">
        <f t="shared" si="329"/>
        <v>2675.9435719013209</v>
      </c>
      <c r="R1895" s="105">
        <f t="shared" si="330"/>
        <v>0.12745319577534808</v>
      </c>
      <c r="S1895" s="107">
        <f>+MEDIANA!AI553</f>
        <v>20995.5</v>
      </c>
      <c r="T1895" t="b">
        <f t="shared" si="331"/>
        <v>1</v>
      </c>
      <c r="V1895">
        <f t="shared" si="332"/>
        <v>5</v>
      </c>
      <c r="W1895">
        <f t="shared" si="333"/>
        <v>4</v>
      </c>
    </row>
    <row r="1896" spans="1:23" x14ac:dyDescent="0.2">
      <c r="A1896">
        <v>551</v>
      </c>
      <c r="B1896">
        <v>9111</v>
      </c>
      <c r="C1896">
        <v>40000</v>
      </c>
      <c r="D1896">
        <v>9758</v>
      </c>
      <c r="E1896">
        <v>11221</v>
      </c>
      <c r="F1896">
        <v>12038</v>
      </c>
      <c r="G1896">
        <f t="shared" si="323"/>
        <v>11221</v>
      </c>
      <c r="H1896">
        <f t="shared" si="324"/>
        <v>13229.243111380183</v>
      </c>
      <c r="I1896">
        <f t="shared" si="325"/>
        <v>24450.243111380183</v>
      </c>
      <c r="J1896">
        <f t="shared" si="326"/>
        <v>-2008.2431113801831</v>
      </c>
      <c r="K1896" s="18">
        <f t="shared" si="327"/>
        <v>9111</v>
      </c>
      <c r="L1896" s="18" t="str">
        <f t="shared" si="319"/>
        <v/>
      </c>
      <c r="M1896" s="18">
        <f t="shared" si="320"/>
        <v>9758</v>
      </c>
      <c r="N1896" s="18">
        <f t="shared" si="321"/>
        <v>11221</v>
      </c>
      <c r="O1896" s="18">
        <f t="shared" si="322"/>
        <v>12038</v>
      </c>
      <c r="P1896">
        <f t="shared" si="328"/>
        <v>10489.5</v>
      </c>
      <c r="Q1896">
        <f t="shared" si="329"/>
        <v>1336.7964193049991</v>
      </c>
      <c r="R1896" s="105">
        <f t="shared" si="330"/>
        <v>0.127441386081796</v>
      </c>
      <c r="S1896" s="107">
        <f>+MEDIANA!AI554</f>
        <v>10489.5</v>
      </c>
      <c r="T1896" t="b">
        <f t="shared" si="331"/>
        <v>1</v>
      </c>
      <c r="V1896">
        <f t="shared" si="332"/>
        <v>5</v>
      </c>
      <c r="W1896">
        <f t="shared" si="333"/>
        <v>4</v>
      </c>
    </row>
    <row r="1897" spans="1:23" x14ac:dyDescent="0.2">
      <c r="A1897">
        <v>552</v>
      </c>
      <c r="B1897">
        <v>15213</v>
      </c>
      <c r="C1897">
        <v>20000</v>
      </c>
      <c r="D1897">
        <v>16294</v>
      </c>
      <c r="E1897">
        <v>18738</v>
      </c>
      <c r="F1897">
        <v>20101</v>
      </c>
      <c r="G1897">
        <f t="shared" si="323"/>
        <v>18738</v>
      </c>
      <c r="H1897">
        <f t="shared" si="324"/>
        <v>2214.3117892473924</v>
      </c>
      <c r="I1897">
        <f t="shared" si="325"/>
        <v>20952.311789247393</v>
      </c>
      <c r="J1897">
        <f t="shared" si="326"/>
        <v>16523.688210752607</v>
      </c>
      <c r="K1897" s="18" t="str">
        <f t="shared" si="327"/>
        <v/>
      </c>
      <c r="L1897" s="18">
        <f t="shared" si="319"/>
        <v>20000</v>
      </c>
      <c r="M1897" s="18" t="str">
        <f t="shared" si="320"/>
        <v/>
      </c>
      <c r="N1897" s="18">
        <f t="shared" si="321"/>
        <v>18738</v>
      </c>
      <c r="O1897" s="18">
        <f t="shared" si="322"/>
        <v>20101</v>
      </c>
      <c r="P1897">
        <f t="shared" si="328"/>
        <v>20000</v>
      </c>
      <c r="Q1897">
        <f t="shared" si="329"/>
        <v>759.45309269236634</v>
      </c>
      <c r="R1897" s="105">
        <f t="shared" si="330"/>
        <v>3.7972654634618318E-2</v>
      </c>
      <c r="S1897" s="107">
        <f>+MEDIANA!AI555</f>
        <v>20000</v>
      </c>
      <c r="T1897" t="b">
        <f t="shared" si="331"/>
        <v>1</v>
      </c>
      <c r="V1897">
        <f t="shared" si="332"/>
        <v>5</v>
      </c>
      <c r="W1897">
        <f t="shared" si="333"/>
        <v>3</v>
      </c>
    </row>
    <row r="1898" spans="1:23" x14ac:dyDescent="0.2">
      <c r="A1898">
        <v>553</v>
      </c>
      <c r="B1898">
        <v>5357</v>
      </c>
      <c r="C1898">
        <v>30000</v>
      </c>
      <c r="D1898">
        <v>5737</v>
      </c>
      <c r="E1898">
        <v>6597</v>
      </c>
      <c r="F1898">
        <v>7077</v>
      </c>
      <c r="G1898">
        <f t="shared" si="323"/>
        <v>6597</v>
      </c>
      <c r="H1898">
        <f t="shared" si="324"/>
        <v>10668.975948984045</v>
      </c>
      <c r="I1898">
        <f t="shared" si="325"/>
        <v>17265.975948984043</v>
      </c>
      <c r="J1898">
        <f t="shared" si="326"/>
        <v>-4071.9759489840453</v>
      </c>
      <c r="K1898" s="18">
        <f t="shared" si="327"/>
        <v>5357</v>
      </c>
      <c r="L1898" s="18" t="str">
        <f t="shared" si="319"/>
        <v/>
      </c>
      <c r="M1898" s="18">
        <f t="shared" si="320"/>
        <v>5737</v>
      </c>
      <c r="N1898" s="18">
        <f t="shared" si="321"/>
        <v>6597</v>
      </c>
      <c r="O1898" s="18">
        <f t="shared" si="322"/>
        <v>7077</v>
      </c>
      <c r="P1898">
        <f t="shared" si="328"/>
        <v>6167</v>
      </c>
      <c r="Q1898">
        <f t="shared" si="329"/>
        <v>785.5995587235692</v>
      </c>
      <c r="R1898" s="105">
        <f t="shared" si="330"/>
        <v>0.12738763721802646</v>
      </c>
      <c r="S1898" s="107">
        <f>+MEDIANA!AI556</f>
        <v>6167</v>
      </c>
      <c r="T1898" t="b">
        <f t="shared" si="331"/>
        <v>1</v>
      </c>
      <c r="V1898">
        <f t="shared" si="332"/>
        <v>5</v>
      </c>
      <c r="W1898">
        <f t="shared" si="333"/>
        <v>4</v>
      </c>
    </row>
    <row r="1899" spans="1:23" x14ac:dyDescent="0.2">
      <c r="A1899">
        <v>554</v>
      </c>
      <c r="B1899">
        <v>441597</v>
      </c>
      <c r="C1899">
        <v>550000</v>
      </c>
      <c r="D1899">
        <v>472508</v>
      </c>
      <c r="E1899">
        <v>543385</v>
      </c>
      <c r="F1899">
        <v>582908</v>
      </c>
      <c r="G1899">
        <f t="shared" si="323"/>
        <v>543385</v>
      </c>
      <c r="H1899">
        <f t="shared" si="324"/>
        <v>58711.914210831077</v>
      </c>
      <c r="I1899">
        <f t="shared" si="325"/>
        <v>602096.91421083105</v>
      </c>
      <c r="J1899">
        <f t="shared" si="326"/>
        <v>484673.08578916895</v>
      </c>
      <c r="K1899" s="18" t="str">
        <f t="shared" si="327"/>
        <v/>
      </c>
      <c r="L1899" s="18">
        <f t="shared" si="319"/>
        <v>550000</v>
      </c>
      <c r="M1899" s="18" t="str">
        <f t="shared" si="320"/>
        <v/>
      </c>
      <c r="N1899" s="18">
        <f t="shared" si="321"/>
        <v>543385</v>
      </c>
      <c r="O1899" s="18">
        <f t="shared" si="322"/>
        <v>582908</v>
      </c>
      <c r="P1899">
        <f t="shared" si="328"/>
        <v>550000</v>
      </c>
      <c r="Q1899">
        <f t="shared" si="329"/>
        <v>21169.011227105846</v>
      </c>
      <c r="R1899" s="105">
        <f t="shared" si="330"/>
        <v>3.8489111322010626E-2</v>
      </c>
      <c r="S1899" s="107">
        <f>+MEDIANA!AI557</f>
        <v>550000</v>
      </c>
      <c r="T1899" t="b">
        <f t="shared" si="331"/>
        <v>1</v>
      </c>
      <c r="V1899">
        <f t="shared" si="332"/>
        <v>5</v>
      </c>
      <c r="W1899">
        <f t="shared" si="333"/>
        <v>3</v>
      </c>
    </row>
    <row r="1900" spans="1:23" x14ac:dyDescent="0.2">
      <c r="A1900">
        <v>555</v>
      </c>
      <c r="B1900">
        <v>794874</v>
      </c>
      <c r="C1900">
        <v>650000</v>
      </c>
      <c r="D1900">
        <v>850515</v>
      </c>
      <c r="E1900">
        <v>978092</v>
      </c>
      <c r="F1900">
        <v>1049234</v>
      </c>
      <c r="G1900">
        <f t="shared" si="323"/>
        <v>850515</v>
      </c>
      <c r="H1900">
        <f t="shared" si="324"/>
        <v>156591.34241394061</v>
      </c>
      <c r="I1900">
        <f t="shared" si="325"/>
        <v>1007106.3424139406</v>
      </c>
      <c r="J1900">
        <f t="shared" si="326"/>
        <v>693923.65758605942</v>
      </c>
      <c r="K1900" s="18">
        <f t="shared" si="327"/>
        <v>794874</v>
      </c>
      <c r="L1900" s="18" t="str">
        <f t="shared" si="319"/>
        <v/>
      </c>
      <c r="M1900" s="18">
        <f t="shared" si="320"/>
        <v>850515</v>
      </c>
      <c r="N1900" s="18">
        <f t="shared" si="321"/>
        <v>978092</v>
      </c>
      <c r="O1900" s="18" t="str">
        <f t="shared" si="322"/>
        <v/>
      </c>
      <c r="P1900">
        <f t="shared" si="328"/>
        <v>850515</v>
      </c>
      <c r="Q1900">
        <f t="shared" si="329"/>
        <v>93933.174237504252</v>
      </c>
      <c r="R1900" s="105">
        <f t="shared" si="330"/>
        <v>0.11044270146617549</v>
      </c>
      <c r="S1900" s="107">
        <f>+MEDIANA!AI558</f>
        <v>850515</v>
      </c>
      <c r="T1900" t="b">
        <f t="shared" si="331"/>
        <v>1</v>
      </c>
      <c r="V1900">
        <f t="shared" si="332"/>
        <v>5</v>
      </c>
      <c r="W1900">
        <f t="shared" si="333"/>
        <v>3</v>
      </c>
    </row>
    <row r="1901" spans="1:23" x14ac:dyDescent="0.2">
      <c r="A1901">
        <v>556</v>
      </c>
      <c r="B1901">
        <v>839034</v>
      </c>
      <c r="C1901">
        <v>950000</v>
      </c>
      <c r="D1901">
        <v>897766</v>
      </c>
      <c r="E1901">
        <v>1032431</v>
      </c>
      <c r="F1901">
        <v>1107524</v>
      </c>
      <c r="G1901">
        <f t="shared" si="323"/>
        <v>950000</v>
      </c>
      <c r="H1901">
        <f t="shared" si="324"/>
        <v>106621.12624147243</v>
      </c>
      <c r="I1901">
        <f t="shared" si="325"/>
        <v>1056621.1262414725</v>
      </c>
      <c r="J1901">
        <f t="shared" si="326"/>
        <v>843378.87375852757</v>
      </c>
      <c r="K1901" s="18" t="str">
        <f t="shared" si="327"/>
        <v/>
      </c>
      <c r="L1901" s="18">
        <f t="shared" si="319"/>
        <v>950000</v>
      </c>
      <c r="M1901" s="18">
        <f t="shared" si="320"/>
        <v>897766</v>
      </c>
      <c r="N1901" s="18">
        <f t="shared" si="321"/>
        <v>1032431</v>
      </c>
      <c r="O1901" s="18" t="str">
        <f t="shared" si="322"/>
        <v/>
      </c>
      <c r="P1901">
        <f t="shared" si="328"/>
        <v>950000</v>
      </c>
      <c r="Q1901">
        <f t="shared" si="329"/>
        <v>67894.431217393183</v>
      </c>
      <c r="R1901" s="105">
        <f t="shared" si="330"/>
        <v>7.1467822334098083E-2</v>
      </c>
      <c r="S1901" s="107">
        <f>+MEDIANA!AI559</f>
        <v>950000</v>
      </c>
      <c r="T1901" t="b">
        <f t="shared" si="331"/>
        <v>1</v>
      </c>
      <c r="V1901">
        <f t="shared" si="332"/>
        <v>5</v>
      </c>
      <c r="W1901">
        <f t="shared" si="333"/>
        <v>3</v>
      </c>
    </row>
    <row r="1902" spans="1:23" x14ac:dyDescent="0.2">
      <c r="A1902">
        <v>557</v>
      </c>
      <c r="B1902">
        <v>1103992</v>
      </c>
      <c r="C1902">
        <v>1500000</v>
      </c>
      <c r="D1902">
        <v>1181271</v>
      </c>
      <c r="E1902">
        <v>1358462</v>
      </c>
      <c r="F1902">
        <v>1457269</v>
      </c>
      <c r="G1902">
        <f t="shared" si="323"/>
        <v>1358462</v>
      </c>
      <c r="H1902">
        <f t="shared" si="324"/>
        <v>172211.4236213729</v>
      </c>
      <c r="I1902">
        <f t="shared" si="325"/>
        <v>1530673.4236213728</v>
      </c>
      <c r="J1902">
        <f t="shared" si="326"/>
        <v>1186250.5763786272</v>
      </c>
      <c r="K1902" s="18" t="str">
        <f t="shared" si="327"/>
        <v/>
      </c>
      <c r="L1902" s="18">
        <f t="shared" si="319"/>
        <v>1500000</v>
      </c>
      <c r="M1902" s="18" t="str">
        <f t="shared" si="320"/>
        <v/>
      </c>
      <c r="N1902" s="18">
        <f t="shared" si="321"/>
        <v>1358462</v>
      </c>
      <c r="O1902" s="18">
        <f t="shared" si="322"/>
        <v>1457269</v>
      </c>
      <c r="P1902">
        <f t="shared" si="328"/>
        <v>1457269</v>
      </c>
      <c r="Q1902">
        <f t="shared" si="329"/>
        <v>72596.794068333344</v>
      </c>
      <c r="R1902" s="105">
        <f t="shared" si="330"/>
        <v>4.9817016671824726E-2</v>
      </c>
      <c r="S1902" s="107">
        <f>+MEDIANA!AI560</f>
        <v>1457269</v>
      </c>
      <c r="T1902" t="b">
        <f t="shared" si="331"/>
        <v>1</v>
      </c>
      <c r="V1902">
        <f t="shared" si="332"/>
        <v>5</v>
      </c>
      <c r="W1902">
        <f t="shared" si="333"/>
        <v>3</v>
      </c>
    </row>
    <row r="1903" spans="1:23" x14ac:dyDescent="0.2">
      <c r="A1903">
        <v>558</v>
      </c>
      <c r="B1903">
        <v>1324790</v>
      </c>
      <c r="C1903">
        <v>3500000</v>
      </c>
      <c r="D1903">
        <v>1417525</v>
      </c>
      <c r="E1903">
        <v>1630154</v>
      </c>
      <c r="F1903">
        <v>1748723</v>
      </c>
      <c r="G1903">
        <f t="shared" si="323"/>
        <v>1630154</v>
      </c>
      <c r="H1903">
        <f t="shared" si="324"/>
        <v>896718.01085921086</v>
      </c>
      <c r="I1903">
        <f t="shared" si="325"/>
        <v>2526872.010859211</v>
      </c>
      <c r="J1903">
        <f t="shared" si="326"/>
        <v>733435.98914078914</v>
      </c>
      <c r="K1903" s="18">
        <f t="shared" si="327"/>
        <v>1324790</v>
      </c>
      <c r="L1903" s="18" t="str">
        <f t="shared" si="319"/>
        <v/>
      </c>
      <c r="M1903" s="18">
        <f t="shared" si="320"/>
        <v>1417525</v>
      </c>
      <c r="N1903" s="18">
        <f t="shared" si="321"/>
        <v>1630154</v>
      </c>
      <c r="O1903" s="18">
        <f t="shared" si="322"/>
        <v>1748723</v>
      </c>
      <c r="P1903">
        <f t="shared" si="328"/>
        <v>1523839.5</v>
      </c>
      <c r="Q1903">
        <f t="shared" si="329"/>
        <v>193762.73201521495</v>
      </c>
      <c r="R1903" s="105">
        <f t="shared" si="330"/>
        <v>0.12715429152165628</v>
      </c>
      <c r="S1903" s="107">
        <f>+MEDIANA!AI561</f>
        <v>1523839.5</v>
      </c>
      <c r="T1903" t="b">
        <f t="shared" si="331"/>
        <v>1</v>
      </c>
      <c r="V1903">
        <f t="shared" si="332"/>
        <v>5</v>
      </c>
      <c r="W1903">
        <f t="shared" si="333"/>
        <v>4</v>
      </c>
    </row>
    <row r="1904" spans="1:23" x14ac:dyDescent="0.2">
      <c r="A1904">
        <v>559</v>
      </c>
      <c r="B1904">
        <v>6185</v>
      </c>
      <c r="C1904">
        <v>40000</v>
      </c>
      <c r="D1904">
        <v>6624</v>
      </c>
      <c r="E1904">
        <v>7618</v>
      </c>
      <c r="F1904">
        <v>8172</v>
      </c>
      <c r="G1904">
        <f t="shared" si="323"/>
        <v>7618</v>
      </c>
      <c r="H1904">
        <f t="shared" si="324"/>
        <v>14712.091530438491</v>
      </c>
      <c r="I1904">
        <f t="shared" si="325"/>
        <v>22330.091530438491</v>
      </c>
      <c r="J1904">
        <f t="shared" si="326"/>
        <v>-7094.0915304384907</v>
      </c>
      <c r="K1904" s="18">
        <f t="shared" si="327"/>
        <v>6185</v>
      </c>
      <c r="L1904" s="18" t="str">
        <f t="shared" si="319"/>
        <v/>
      </c>
      <c r="M1904" s="18">
        <f t="shared" si="320"/>
        <v>6624</v>
      </c>
      <c r="N1904" s="18">
        <f t="shared" si="321"/>
        <v>7618</v>
      </c>
      <c r="O1904" s="18">
        <f t="shared" si="322"/>
        <v>8172</v>
      </c>
      <c r="P1904">
        <f t="shared" si="328"/>
        <v>7121</v>
      </c>
      <c r="Q1904">
        <f t="shared" si="329"/>
        <v>907.63589432473782</v>
      </c>
      <c r="R1904" s="105">
        <f t="shared" si="330"/>
        <v>0.12745904989815163</v>
      </c>
      <c r="S1904" s="107">
        <f>+MEDIANA!AI562</f>
        <v>7121</v>
      </c>
      <c r="T1904" t="b">
        <f t="shared" si="331"/>
        <v>1</v>
      </c>
      <c r="V1904">
        <f t="shared" si="332"/>
        <v>5</v>
      </c>
      <c r="W1904">
        <f t="shared" si="333"/>
        <v>4</v>
      </c>
    </row>
    <row r="1905" spans="1:23" x14ac:dyDescent="0.2">
      <c r="A1905">
        <v>560</v>
      </c>
      <c r="B1905">
        <v>3974</v>
      </c>
      <c r="C1905">
        <v>50000</v>
      </c>
      <c r="D1905">
        <v>4257</v>
      </c>
      <c r="E1905">
        <v>4895</v>
      </c>
      <c r="F1905">
        <v>5251</v>
      </c>
      <c r="G1905">
        <f t="shared" si="323"/>
        <v>4895</v>
      </c>
      <c r="H1905">
        <f t="shared" si="324"/>
        <v>20312.348000662059</v>
      </c>
      <c r="I1905">
        <f t="shared" si="325"/>
        <v>25207.348000662059</v>
      </c>
      <c r="J1905">
        <f t="shared" si="326"/>
        <v>-15417.348000662059</v>
      </c>
      <c r="K1905" s="18">
        <f t="shared" si="327"/>
        <v>3974</v>
      </c>
      <c r="L1905" s="18" t="str">
        <f t="shared" si="319"/>
        <v/>
      </c>
      <c r="M1905" s="18">
        <f t="shared" si="320"/>
        <v>4257</v>
      </c>
      <c r="N1905" s="18">
        <f t="shared" si="321"/>
        <v>4895</v>
      </c>
      <c r="O1905" s="18">
        <f t="shared" si="322"/>
        <v>5251</v>
      </c>
      <c r="P1905">
        <f t="shared" si="328"/>
        <v>4576</v>
      </c>
      <c r="Q1905">
        <f t="shared" si="329"/>
        <v>583.15771165840431</v>
      </c>
      <c r="R1905" s="105">
        <f t="shared" si="330"/>
        <v>0.12743831111416179</v>
      </c>
      <c r="S1905" s="107">
        <f>+MEDIANA!AI563</f>
        <v>4576</v>
      </c>
      <c r="T1905" t="b">
        <f t="shared" si="331"/>
        <v>1</v>
      </c>
      <c r="V1905">
        <f t="shared" si="332"/>
        <v>5</v>
      </c>
      <c r="W1905">
        <f t="shared" si="333"/>
        <v>4</v>
      </c>
    </row>
    <row r="1906" spans="1:23" x14ac:dyDescent="0.2">
      <c r="A1906">
        <v>561</v>
      </c>
      <c r="B1906">
        <v>34805</v>
      </c>
      <c r="C1906">
        <v>100000</v>
      </c>
      <c r="D1906">
        <v>37276</v>
      </c>
      <c r="E1906">
        <v>42868</v>
      </c>
      <c r="F1906">
        <v>45986</v>
      </c>
      <c r="G1906">
        <f t="shared" si="323"/>
        <v>42868</v>
      </c>
      <c r="H1906">
        <f t="shared" si="324"/>
        <v>27091.746787536606</v>
      </c>
      <c r="I1906">
        <f t="shared" si="325"/>
        <v>69959.746787536598</v>
      </c>
      <c r="J1906">
        <f t="shared" si="326"/>
        <v>15776.253212463394</v>
      </c>
      <c r="K1906" s="18">
        <f t="shared" si="327"/>
        <v>34805</v>
      </c>
      <c r="L1906" s="18" t="str">
        <f t="shared" si="319"/>
        <v/>
      </c>
      <c r="M1906" s="18">
        <f t="shared" si="320"/>
        <v>37276</v>
      </c>
      <c r="N1906" s="18">
        <f t="shared" si="321"/>
        <v>42868</v>
      </c>
      <c r="O1906" s="18">
        <f t="shared" si="322"/>
        <v>45986</v>
      </c>
      <c r="P1906">
        <f t="shared" si="328"/>
        <v>40072</v>
      </c>
      <c r="Q1906">
        <f t="shared" si="329"/>
        <v>5107.0952197245479</v>
      </c>
      <c r="R1906" s="105">
        <f t="shared" si="330"/>
        <v>0.1274479741396623</v>
      </c>
      <c r="S1906" s="107">
        <f>+MEDIANA!AI564</f>
        <v>40072</v>
      </c>
      <c r="T1906" t="b">
        <f t="shared" si="331"/>
        <v>1</v>
      </c>
      <c r="V1906">
        <f t="shared" si="332"/>
        <v>5</v>
      </c>
      <c r="W1906">
        <f t="shared" si="333"/>
        <v>4</v>
      </c>
    </row>
    <row r="1907" spans="1:23" x14ac:dyDescent="0.2">
      <c r="A1907">
        <v>562</v>
      </c>
      <c r="B1907">
        <v>1899</v>
      </c>
      <c r="C1907">
        <v>30000</v>
      </c>
      <c r="D1907">
        <v>2034</v>
      </c>
      <c r="E1907">
        <v>2339</v>
      </c>
      <c r="F1907">
        <v>2509</v>
      </c>
      <c r="G1907">
        <f t="shared" si="323"/>
        <v>2339</v>
      </c>
      <c r="H1907">
        <f t="shared" si="324"/>
        <v>12437.002922730218</v>
      </c>
      <c r="I1907">
        <f t="shared" si="325"/>
        <v>14776.002922730218</v>
      </c>
      <c r="J1907">
        <f t="shared" si="326"/>
        <v>-10098.002922730218</v>
      </c>
      <c r="K1907" s="18">
        <f t="shared" si="327"/>
        <v>1899</v>
      </c>
      <c r="L1907" s="18" t="str">
        <f t="shared" si="319"/>
        <v/>
      </c>
      <c r="M1907" s="18">
        <f t="shared" si="320"/>
        <v>2034</v>
      </c>
      <c r="N1907" s="18">
        <f t="shared" si="321"/>
        <v>2339</v>
      </c>
      <c r="O1907" s="18">
        <f t="shared" si="322"/>
        <v>2509</v>
      </c>
      <c r="P1907">
        <f t="shared" si="328"/>
        <v>2186.5</v>
      </c>
      <c r="Q1907">
        <f t="shared" si="329"/>
        <v>278.60889552680595</v>
      </c>
      <c r="R1907" s="105">
        <f t="shared" si="330"/>
        <v>0.12742231672847287</v>
      </c>
      <c r="S1907" s="107">
        <f>+MEDIANA!AI565</f>
        <v>2186.5</v>
      </c>
      <c r="T1907" t="b">
        <f t="shared" si="331"/>
        <v>1</v>
      </c>
      <c r="V1907">
        <f t="shared" si="332"/>
        <v>5</v>
      </c>
      <c r="W1907">
        <f t="shared" si="333"/>
        <v>4</v>
      </c>
    </row>
    <row r="1908" spans="1:23" x14ac:dyDescent="0.2">
      <c r="A1908">
        <v>563</v>
      </c>
      <c r="B1908">
        <v>5539</v>
      </c>
      <c r="C1908">
        <v>30000</v>
      </c>
      <c r="D1908">
        <v>5932</v>
      </c>
      <c r="E1908">
        <v>6822</v>
      </c>
      <c r="F1908">
        <v>7318</v>
      </c>
      <c r="G1908">
        <f t="shared" si="323"/>
        <v>6822</v>
      </c>
      <c r="H1908">
        <f t="shared" si="324"/>
        <v>10576.451304667364</v>
      </c>
      <c r="I1908">
        <f t="shared" si="325"/>
        <v>17398.451304667364</v>
      </c>
      <c r="J1908">
        <f t="shared" si="326"/>
        <v>-3754.4513046673637</v>
      </c>
      <c r="K1908" s="18">
        <f t="shared" si="327"/>
        <v>5539</v>
      </c>
      <c r="L1908" s="18" t="str">
        <f t="shared" si="319"/>
        <v/>
      </c>
      <c r="M1908" s="18">
        <f t="shared" si="320"/>
        <v>5932</v>
      </c>
      <c r="N1908" s="18">
        <f t="shared" si="321"/>
        <v>6822</v>
      </c>
      <c r="O1908" s="18">
        <f t="shared" si="322"/>
        <v>7318</v>
      </c>
      <c r="P1908">
        <f t="shared" si="328"/>
        <v>6377</v>
      </c>
      <c r="Q1908">
        <f t="shared" si="329"/>
        <v>812.63414277274865</v>
      </c>
      <c r="R1908" s="105">
        <f t="shared" si="330"/>
        <v>0.127432043715344</v>
      </c>
      <c r="S1908" s="107">
        <f>+MEDIANA!AI566</f>
        <v>6377</v>
      </c>
      <c r="T1908" t="b">
        <f t="shared" si="331"/>
        <v>1</v>
      </c>
      <c r="V1908">
        <f t="shared" si="332"/>
        <v>5</v>
      </c>
      <c r="W1908">
        <f t="shared" si="333"/>
        <v>4</v>
      </c>
    </row>
    <row r="1909" spans="1:23" x14ac:dyDescent="0.2">
      <c r="A1909">
        <v>564</v>
      </c>
      <c r="B1909">
        <v>36685</v>
      </c>
      <c r="C1909">
        <v>50000</v>
      </c>
      <c r="D1909">
        <v>39291</v>
      </c>
      <c r="E1909">
        <v>45184</v>
      </c>
      <c r="F1909">
        <v>48471</v>
      </c>
      <c r="G1909">
        <f t="shared" si="323"/>
        <v>45184</v>
      </c>
      <c r="H1909">
        <f t="shared" si="324"/>
        <v>5767.3297720868895</v>
      </c>
      <c r="I1909">
        <f t="shared" si="325"/>
        <v>50951.329772086887</v>
      </c>
      <c r="J1909">
        <f t="shared" si="326"/>
        <v>39416.670227913113</v>
      </c>
      <c r="K1909" s="18" t="str">
        <f t="shared" si="327"/>
        <v/>
      </c>
      <c r="L1909" s="18">
        <f t="shared" si="319"/>
        <v>50000</v>
      </c>
      <c r="M1909" s="18" t="str">
        <f t="shared" si="320"/>
        <v/>
      </c>
      <c r="N1909" s="18">
        <f t="shared" si="321"/>
        <v>45184</v>
      </c>
      <c r="O1909" s="18">
        <f t="shared" si="322"/>
        <v>48471</v>
      </c>
      <c r="P1909">
        <f t="shared" si="328"/>
        <v>48471</v>
      </c>
      <c r="Q1909">
        <f t="shared" si="329"/>
        <v>2460.8963814025165</v>
      </c>
      <c r="R1909" s="105">
        <f t="shared" si="330"/>
        <v>5.0770489187401055E-2</v>
      </c>
      <c r="S1909" s="107">
        <f>+MEDIANA!AI567</f>
        <v>48471</v>
      </c>
      <c r="T1909" t="b">
        <f t="shared" si="331"/>
        <v>1</v>
      </c>
      <c r="V1909">
        <f t="shared" si="332"/>
        <v>5</v>
      </c>
      <c r="W1909">
        <f t="shared" si="333"/>
        <v>3</v>
      </c>
    </row>
    <row r="1910" spans="1:23" x14ac:dyDescent="0.2">
      <c r="A1910">
        <v>565</v>
      </c>
      <c r="B1910">
        <v>15966</v>
      </c>
      <c r="C1910">
        <v>90000</v>
      </c>
      <c r="D1910">
        <v>17100</v>
      </c>
      <c r="E1910">
        <v>19665</v>
      </c>
      <c r="F1910">
        <v>21096</v>
      </c>
      <c r="G1910">
        <f t="shared" si="323"/>
        <v>19665</v>
      </c>
      <c r="H1910">
        <f t="shared" si="324"/>
        <v>32059.39570235222</v>
      </c>
      <c r="I1910">
        <f t="shared" si="325"/>
        <v>51724.395702352223</v>
      </c>
      <c r="J1910">
        <f t="shared" si="326"/>
        <v>-12394.39570235222</v>
      </c>
      <c r="K1910" s="18">
        <f t="shared" si="327"/>
        <v>15966</v>
      </c>
      <c r="L1910" s="18" t="str">
        <f t="shared" si="319"/>
        <v/>
      </c>
      <c r="M1910" s="18">
        <f t="shared" si="320"/>
        <v>17100</v>
      </c>
      <c r="N1910" s="18">
        <f t="shared" si="321"/>
        <v>19665</v>
      </c>
      <c r="O1910" s="18">
        <f t="shared" si="322"/>
        <v>21096</v>
      </c>
      <c r="P1910">
        <f t="shared" si="328"/>
        <v>18382.5</v>
      </c>
      <c r="Q1910">
        <f t="shared" si="329"/>
        <v>2343.083065108875</v>
      </c>
      <c r="R1910" s="105">
        <f t="shared" si="330"/>
        <v>0.12746269904033047</v>
      </c>
      <c r="S1910" s="107">
        <f>+MEDIANA!AI568</f>
        <v>18382.5</v>
      </c>
      <c r="T1910" t="b">
        <f t="shared" si="331"/>
        <v>1</v>
      </c>
      <c r="V1910">
        <f t="shared" si="332"/>
        <v>5</v>
      </c>
      <c r="W1910">
        <f t="shared" si="333"/>
        <v>4</v>
      </c>
    </row>
    <row r="1911" spans="1:23" x14ac:dyDescent="0.2">
      <c r="A1911">
        <v>566</v>
      </c>
      <c r="B1911">
        <v>3155</v>
      </c>
      <c r="C1911">
        <v>10000</v>
      </c>
      <c r="D1911">
        <v>3379</v>
      </c>
      <c r="E1911">
        <v>3886</v>
      </c>
      <c r="F1911">
        <v>4169</v>
      </c>
      <c r="G1911">
        <f t="shared" si="323"/>
        <v>3886</v>
      </c>
      <c r="H1911">
        <f t="shared" si="324"/>
        <v>2869.2088979368509</v>
      </c>
      <c r="I1911">
        <f t="shared" si="325"/>
        <v>6755.2088979368509</v>
      </c>
      <c r="J1911">
        <f t="shared" si="326"/>
        <v>1016.7911020631491</v>
      </c>
      <c r="K1911" s="18">
        <f t="shared" si="327"/>
        <v>3155</v>
      </c>
      <c r="L1911" s="18" t="str">
        <f t="shared" si="319"/>
        <v/>
      </c>
      <c r="M1911" s="18">
        <f t="shared" si="320"/>
        <v>3379</v>
      </c>
      <c r="N1911" s="18">
        <f t="shared" si="321"/>
        <v>3886</v>
      </c>
      <c r="O1911" s="18">
        <f t="shared" si="322"/>
        <v>4169</v>
      </c>
      <c r="P1911">
        <f t="shared" si="328"/>
        <v>3632.5</v>
      </c>
      <c r="Q1911">
        <f t="shared" si="329"/>
        <v>463.13883807486212</v>
      </c>
      <c r="R1911" s="105">
        <f t="shared" si="330"/>
        <v>0.12749864778385744</v>
      </c>
      <c r="S1911" s="107">
        <f>+MEDIANA!AI569</f>
        <v>3632.5</v>
      </c>
      <c r="T1911" t="b">
        <f t="shared" si="331"/>
        <v>1</v>
      </c>
      <c r="V1911">
        <f t="shared" si="332"/>
        <v>5</v>
      </c>
      <c r="W1911">
        <f t="shared" si="333"/>
        <v>4</v>
      </c>
    </row>
    <row r="1912" spans="1:23" x14ac:dyDescent="0.2">
      <c r="A1912">
        <v>567</v>
      </c>
      <c r="B1912">
        <v>5872</v>
      </c>
      <c r="C1912">
        <v>60000</v>
      </c>
      <c r="D1912">
        <v>6290</v>
      </c>
      <c r="E1912">
        <v>7233</v>
      </c>
      <c r="F1912">
        <v>7759</v>
      </c>
      <c r="G1912">
        <f t="shared" si="323"/>
        <v>7233</v>
      </c>
      <c r="H1912">
        <f t="shared" si="324"/>
        <v>23808.606168778551</v>
      </c>
      <c r="I1912">
        <f t="shared" si="325"/>
        <v>31041.606168778551</v>
      </c>
      <c r="J1912">
        <f t="shared" si="326"/>
        <v>-16575.606168778551</v>
      </c>
      <c r="K1912" s="18">
        <f t="shared" si="327"/>
        <v>5872</v>
      </c>
      <c r="L1912" s="18" t="str">
        <f t="shared" si="319"/>
        <v/>
      </c>
      <c r="M1912" s="18">
        <f t="shared" si="320"/>
        <v>6290</v>
      </c>
      <c r="N1912" s="18">
        <f t="shared" si="321"/>
        <v>7233</v>
      </c>
      <c r="O1912" s="18">
        <f t="shared" si="322"/>
        <v>7759</v>
      </c>
      <c r="P1912">
        <f t="shared" si="328"/>
        <v>6761.5</v>
      </c>
      <c r="Q1912">
        <f t="shared" si="329"/>
        <v>861.76659639757827</v>
      </c>
      <c r="R1912" s="105">
        <f t="shared" si="330"/>
        <v>0.12745198497339028</v>
      </c>
      <c r="S1912" s="107">
        <f>+MEDIANA!AI570</f>
        <v>6761.5</v>
      </c>
      <c r="T1912" t="b">
        <f t="shared" si="331"/>
        <v>1</v>
      </c>
      <c r="V1912">
        <f t="shared" si="332"/>
        <v>5</v>
      </c>
      <c r="W1912">
        <f t="shared" si="333"/>
        <v>4</v>
      </c>
    </row>
    <row r="1913" spans="1:23" x14ac:dyDescent="0.2">
      <c r="A1913">
        <v>568</v>
      </c>
      <c r="B1913">
        <v>13727</v>
      </c>
      <c r="C1913">
        <v>95000</v>
      </c>
      <c r="D1913">
        <v>14701</v>
      </c>
      <c r="E1913">
        <v>16906</v>
      </c>
      <c r="F1913">
        <v>18136</v>
      </c>
      <c r="G1913">
        <f t="shared" si="323"/>
        <v>16906</v>
      </c>
      <c r="H1913">
        <f t="shared" si="324"/>
        <v>35432.079680707422</v>
      </c>
      <c r="I1913">
        <f t="shared" si="325"/>
        <v>52338.079680707422</v>
      </c>
      <c r="J1913">
        <f t="shared" si="326"/>
        <v>-18526.079680707422</v>
      </c>
      <c r="K1913" s="18">
        <f t="shared" si="327"/>
        <v>13727</v>
      </c>
      <c r="L1913" s="18" t="str">
        <f t="shared" si="319"/>
        <v/>
      </c>
      <c r="M1913" s="18">
        <f t="shared" si="320"/>
        <v>14701</v>
      </c>
      <c r="N1913" s="18">
        <f t="shared" si="321"/>
        <v>16906</v>
      </c>
      <c r="O1913" s="18">
        <f t="shared" si="322"/>
        <v>18136</v>
      </c>
      <c r="P1913">
        <f t="shared" si="328"/>
        <v>15803.5</v>
      </c>
      <c r="Q1913">
        <f t="shared" si="329"/>
        <v>2013.8716443706137</v>
      </c>
      <c r="R1913" s="105">
        <f t="shared" si="330"/>
        <v>0.12743200204831928</v>
      </c>
      <c r="S1913" s="107">
        <f>+MEDIANA!AI571</f>
        <v>15803.5</v>
      </c>
      <c r="T1913" t="b">
        <f t="shared" si="331"/>
        <v>1</v>
      </c>
      <c r="V1913">
        <f t="shared" si="332"/>
        <v>5</v>
      </c>
      <c r="W1913">
        <f t="shared" si="333"/>
        <v>4</v>
      </c>
    </row>
    <row r="1914" spans="1:23" x14ac:dyDescent="0.2">
      <c r="A1914">
        <v>569</v>
      </c>
      <c r="B1914">
        <v>5925</v>
      </c>
      <c r="C1914">
        <v>150000</v>
      </c>
      <c r="D1914">
        <v>6346</v>
      </c>
      <c r="E1914">
        <v>7298</v>
      </c>
      <c r="F1914">
        <v>7829</v>
      </c>
      <c r="G1914">
        <f t="shared" si="323"/>
        <v>7298</v>
      </c>
      <c r="H1914">
        <f t="shared" si="324"/>
        <v>64023.279565326862</v>
      </c>
      <c r="I1914">
        <f t="shared" si="325"/>
        <v>71321.279565326869</v>
      </c>
      <c r="J1914">
        <f t="shared" si="326"/>
        <v>-56725.279565326862</v>
      </c>
      <c r="K1914" s="18">
        <f t="shared" si="327"/>
        <v>5925</v>
      </c>
      <c r="L1914" s="18" t="str">
        <f t="shared" si="319"/>
        <v/>
      </c>
      <c r="M1914" s="18">
        <f t="shared" si="320"/>
        <v>6346</v>
      </c>
      <c r="N1914" s="18">
        <f t="shared" si="321"/>
        <v>7298</v>
      </c>
      <c r="O1914" s="18">
        <f t="shared" si="322"/>
        <v>7829</v>
      </c>
      <c r="P1914">
        <f t="shared" si="328"/>
        <v>6822</v>
      </c>
      <c r="Q1914">
        <f t="shared" si="329"/>
        <v>869.63306438213738</v>
      </c>
      <c r="R1914" s="105">
        <f t="shared" si="330"/>
        <v>0.12747479688978852</v>
      </c>
      <c r="S1914" s="107">
        <f>+MEDIANA!AI572</f>
        <v>6822</v>
      </c>
      <c r="T1914" t="b">
        <f t="shared" si="331"/>
        <v>1</v>
      </c>
      <c r="V1914">
        <f t="shared" si="332"/>
        <v>5</v>
      </c>
      <c r="W1914">
        <f t="shared" si="333"/>
        <v>4</v>
      </c>
    </row>
    <row r="1915" spans="1:23" x14ac:dyDescent="0.2">
      <c r="A1915">
        <v>570</v>
      </c>
      <c r="B1915">
        <v>11862</v>
      </c>
      <c r="C1915">
        <v>170000</v>
      </c>
      <c r="D1915">
        <v>12704</v>
      </c>
      <c r="E1915">
        <v>14610</v>
      </c>
      <c r="F1915">
        <v>15673</v>
      </c>
      <c r="G1915">
        <f t="shared" si="323"/>
        <v>14610</v>
      </c>
      <c r="H1915">
        <f t="shared" si="324"/>
        <v>69910.262352533056</v>
      </c>
      <c r="I1915">
        <f t="shared" si="325"/>
        <v>84520.262352533056</v>
      </c>
      <c r="J1915">
        <f t="shared" si="326"/>
        <v>-55300.262352533056</v>
      </c>
      <c r="K1915" s="18">
        <f t="shared" si="327"/>
        <v>11862</v>
      </c>
      <c r="L1915" s="18" t="str">
        <f t="shared" si="319"/>
        <v/>
      </c>
      <c r="M1915" s="18">
        <f t="shared" si="320"/>
        <v>12704</v>
      </c>
      <c r="N1915" s="18">
        <f t="shared" si="321"/>
        <v>14610</v>
      </c>
      <c r="O1915" s="18">
        <f t="shared" si="322"/>
        <v>15673</v>
      </c>
      <c r="P1915">
        <f t="shared" si="328"/>
        <v>13657</v>
      </c>
      <c r="Q1915">
        <f t="shared" si="329"/>
        <v>1740.7363145136792</v>
      </c>
      <c r="R1915" s="105">
        <f t="shared" si="330"/>
        <v>0.12746110525837878</v>
      </c>
      <c r="S1915" s="107">
        <f>+MEDIANA!AI573</f>
        <v>13657</v>
      </c>
      <c r="T1915" t="b">
        <f t="shared" si="331"/>
        <v>1</v>
      </c>
      <c r="V1915">
        <f t="shared" si="332"/>
        <v>5</v>
      </c>
      <c r="W1915">
        <f t="shared" si="333"/>
        <v>4</v>
      </c>
    </row>
    <row r="1916" spans="1:23" x14ac:dyDescent="0.2">
      <c r="A1916">
        <v>571</v>
      </c>
      <c r="B1916">
        <v>87334</v>
      </c>
      <c r="C1916">
        <v>200000</v>
      </c>
      <c r="D1916">
        <v>93536</v>
      </c>
      <c r="E1916">
        <v>107566</v>
      </c>
      <c r="F1916">
        <v>115390</v>
      </c>
      <c r="G1916">
        <f t="shared" si="323"/>
        <v>107566</v>
      </c>
      <c r="H1916">
        <f t="shared" si="324"/>
        <v>45662.730023510427</v>
      </c>
      <c r="I1916">
        <f t="shared" si="325"/>
        <v>153228.73002351043</v>
      </c>
      <c r="J1916">
        <f t="shared" si="326"/>
        <v>61903.269976489573</v>
      </c>
      <c r="K1916" s="18">
        <f t="shared" si="327"/>
        <v>87334</v>
      </c>
      <c r="L1916" s="18" t="str">
        <f t="shared" si="319"/>
        <v/>
      </c>
      <c r="M1916" s="18">
        <f t="shared" si="320"/>
        <v>93536</v>
      </c>
      <c r="N1916" s="18">
        <f t="shared" si="321"/>
        <v>107566</v>
      </c>
      <c r="O1916" s="18">
        <f t="shared" si="322"/>
        <v>115390</v>
      </c>
      <c r="P1916">
        <f t="shared" si="328"/>
        <v>100551</v>
      </c>
      <c r="Q1916">
        <f t="shared" si="329"/>
        <v>12814.675688444089</v>
      </c>
      <c r="R1916" s="105">
        <f t="shared" si="330"/>
        <v>0.12744453748291007</v>
      </c>
      <c r="S1916" s="107">
        <f>+MEDIANA!AI574</f>
        <v>100551</v>
      </c>
      <c r="T1916" t="b">
        <f t="shared" si="331"/>
        <v>1</v>
      </c>
      <c r="V1916">
        <f t="shared" si="332"/>
        <v>5</v>
      </c>
      <c r="W1916">
        <f t="shared" si="333"/>
        <v>4</v>
      </c>
    </row>
    <row r="1917" spans="1:23" x14ac:dyDescent="0.2">
      <c r="A1917">
        <v>572</v>
      </c>
      <c r="B1917">
        <v>19553</v>
      </c>
      <c r="C1917">
        <v>30000</v>
      </c>
      <c r="D1917">
        <v>20941</v>
      </c>
      <c r="E1917">
        <v>24083</v>
      </c>
      <c r="F1917">
        <v>25834</v>
      </c>
      <c r="G1917">
        <f t="shared" si="323"/>
        <v>24083</v>
      </c>
      <c r="H1917">
        <f t="shared" si="324"/>
        <v>4137.3285704667023</v>
      </c>
      <c r="I1917">
        <f t="shared" si="325"/>
        <v>28220.328570466703</v>
      </c>
      <c r="J1917">
        <f t="shared" si="326"/>
        <v>19945.671429533297</v>
      </c>
      <c r="K1917" s="18" t="str">
        <f t="shared" si="327"/>
        <v/>
      </c>
      <c r="L1917" s="18" t="str">
        <f t="shared" si="319"/>
        <v/>
      </c>
      <c r="M1917" s="18">
        <f t="shared" si="320"/>
        <v>20941</v>
      </c>
      <c r="N1917" s="18">
        <f t="shared" si="321"/>
        <v>24083</v>
      </c>
      <c r="O1917" s="18">
        <f t="shared" si="322"/>
        <v>25834</v>
      </c>
      <c r="P1917">
        <f t="shared" si="328"/>
        <v>24083</v>
      </c>
      <c r="Q1917">
        <f t="shared" si="329"/>
        <v>2479.2342231691891</v>
      </c>
      <c r="R1917" s="105">
        <f t="shared" si="330"/>
        <v>0.10294540643479588</v>
      </c>
      <c r="S1917" s="107">
        <f>+MEDIANA!AI575</f>
        <v>24083</v>
      </c>
      <c r="T1917" t="b">
        <f t="shared" si="331"/>
        <v>1</v>
      </c>
      <c r="V1917">
        <f t="shared" si="332"/>
        <v>5</v>
      </c>
      <c r="W1917">
        <f t="shared" si="333"/>
        <v>3</v>
      </c>
    </row>
    <row r="1918" spans="1:23" x14ac:dyDescent="0.2">
      <c r="A1918">
        <v>573</v>
      </c>
      <c r="B1918">
        <v>24008</v>
      </c>
      <c r="C1918">
        <v>50000</v>
      </c>
      <c r="D1918">
        <v>25713</v>
      </c>
      <c r="E1918">
        <v>29570</v>
      </c>
      <c r="F1918">
        <v>31721</v>
      </c>
      <c r="G1918">
        <f t="shared" si="323"/>
        <v>29570</v>
      </c>
      <c r="H1918">
        <f t="shared" si="324"/>
        <v>10406.444460044937</v>
      </c>
      <c r="I1918">
        <f t="shared" si="325"/>
        <v>39976.444460044935</v>
      </c>
      <c r="J1918">
        <f t="shared" si="326"/>
        <v>19163.555539955065</v>
      </c>
      <c r="K1918" s="18">
        <f t="shared" si="327"/>
        <v>24008</v>
      </c>
      <c r="L1918" s="18" t="str">
        <f t="shared" si="319"/>
        <v/>
      </c>
      <c r="M1918" s="18">
        <f t="shared" si="320"/>
        <v>25713</v>
      </c>
      <c r="N1918" s="18">
        <f t="shared" si="321"/>
        <v>29570</v>
      </c>
      <c r="O1918" s="18">
        <f t="shared" si="322"/>
        <v>31721</v>
      </c>
      <c r="P1918">
        <f t="shared" si="328"/>
        <v>27641.5</v>
      </c>
      <c r="Q1918">
        <f t="shared" si="329"/>
        <v>3522.9314498014292</v>
      </c>
      <c r="R1918" s="105">
        <f t="shared" si="330"/>
        <v>0.12745080584633356</v>
      </c>
      <c r="S1918" s="107">
        <f>+MEDIANA!AI576</f>
        <v>27641.5</v>
      </c>
      <c r="T1918" t="b">
        <f t="shared" si="331"/>
        <v>1</v>
      </c>
      <c r="V1918">
        <f t="shared" si="332"/>
        <v>5</v>
      </c>
      <c r="W1918">
        <f t="shared" si="333"/>
        <v>4</v>
      </c>
    </row>
    <row r="1919" spans="1:23" x14ac:dyDescent="0.2">
      <c r="A1919">
        <v>574</v>
      </c>
      <c r="B1919">
        <v>39977</v>
      </c>
      <c r="C1919">
        <v>100000</v>
      </c>
      <c r="D1919">
        <v>42816</v>
      </c>
      <c r="E1919">
        <v>49239</v>
      </c>
      <c r="F1919">
        <v>52820</v>
      </c>
      <c r="G1919">
        <f t="shared" si="323"/>
        <v>49239</v>
      </c>
      <c r="H1919">
        <f t="shared" si="324"/>
        <v>24584.901490549037</v>
      </c>
      <c r="I1919">
        <f t="shared" si="325"/>
        <v>73823.901490549033</v>
      </c>
      <c r="J1919">
        <f t="shared" si="326"/>
        <v>24654.098509450963</v>
      </c>
      <c r="K1919" s="18">
        <f t="shared" si="327"/>
        <v>39977</v>
      </c>
      <c r="L1919" s="18" t="str">
        <f t="shared" si="319"/>
        <v/>
      </c>
      <c r="M1919" s="18">
        <f t="shared" si="320"/>
        <v>42816</v>
      </c>
      <c r="N1919" s="18">
        <f t="shared" si="321"/>
        <v>49239</v>
      </c>
      <c r="O1919" s="18">
        <f t="shared" si="322"/>
        <v>52820</v>
      </c>
      <c r="P1919">
        <f t="shared" si="328"/>
        <v>46027.5</v>
      </c>
      <c r="Q1919">
        <f t="shared" si="329"/>
        <v>5866.1864386783118</v>
      </c>
      <c r="R1919" s="105">
        <f t="shared" si="330"/>
        <v>0.1274495994498574</v>
      </c>
      <c r="S1919" s="107">
        <f>+MEDIANA!AI577</f>
        <v>46027.5</v>
      </c>
      <c r="T1919" t="b">
        <f t="shared" si="331"/>
        <v>1</v>
      </c>
      <c r="V1919">
        <f t="shared" si="332"/>
        <v>5</v>
      </c>
      <c r="W1919">
        <f t="shared" si="333"/>
        <v>4</v>
      </c>
    </row>
    <row r="1920" spans="1:23" x14ac:dyDescent="0.2">
      <c r="A1920">
        <v>575</v>
      </c>
      <c r="B1920">
        <v>4634</v>
      </c>
      <c r="C1920">
        <v>10000</v>
      </c>
      <c r="D1920">
        <v>4963</v>
      </c>
      <c r="E1920">
        <v>5708</v>
      </c>
      <c r="F1920">
        <v>6123</v>
      </c>
      <c r="G1920">
        <f t="shared" si="323"/>
        <v>5708</v>
      </c>
      <c r="H1920">
        <f t="shared" si="324"/>
        <v>2158.348975490293</v>
      </c>
      <c r="I1920">
        <f t="shared" si="325"/>
        <v>7866.348975490293</v>
      </c>
      <c r="J1920">
        <f t="shared" si="326"/>
        <v>3549.651024509707</v>
      </c>
      <c r="K1920" s="18">
        <f t="shared" si="327"/>
        <v>4634</v>
      </c>
      <c r="L1920" s="18" t="str">
        <f t="shared" si="319"/>
        <v/>
      </c>
      <c r="M1920" s="18">
        <f t="shared" si="320"/>
        <v>4963</v>
      </c>
      <c r="N1920" s="18">
        <f t="shared" si="321"/>
        <v>5708</v>
      </c>
      <c r="O1920" s="18">
        <f t="shared" si="322"/>
        <v>6123</v>
      </c>
      <c r="P1920">
        <f t="shared" si="328"/>
        <v>5335.5</v>
      </c>
      <c r="Q1920">
        <f t="shared" si="329"/>
        <v>680.17693776448107</v>
      </c>
      <c r="R1920" s="105">
        <f t="shared" si="330"/>
        <v>0.12748138651756744</v>
      </c>
      <c r="S1920" s="107">
        <f>+MEDIANA!AI578</f>
        <v>5335.5</v>
      </c>
      <c r="T1920" t="b">
        <f t="shared" si="331"/>
        <v>1</v>
      </c>
      <c r="V1920">
        <f t="shared" si="332"/>
        <v>5</v>
      </c>
      <c r="W1920">
        <f t="shared" si="333"/>
        <v>4</v>
      </c>
    </row>
    <row r="1921" spans="1:23" x14ac:dyDescent="0.2">
      <c r="A1921">
        <v>576</v>
      </c>
      <c r="B1921">
        <v>9485</v>
      </c>
      <c r="C1921">
        <v>50000</v>
      </c>
      <c r="D1921">
        <v>10158</v>
      </c>
      <c r="E1921">
        <v>11681</v>
      </c>
      <c r="F1921">
        <v>12531</v>
      </c>
      <c r="G1921">
        <f t="shared" si="323"/>
        <v>11681</v>
      </c>
      <c r="H1921">
        <f t="shared" si="324"/>
        <v>17499.069303822991</v>
      </c>
      <c r="I1921">
        <f t="shared" si="325"/>
        <v>29180.069303822991</v>
      </c>
      <c r="J1921">
        <f t="shared" si="326"/>
        <v>-5818.0693038229911</v>
      </c>
      <c r="K1921" s="18">
        <f t="shared" si="327"/>
        <v>9485</v>
      </c>
      <c r="L1921" s="18" t="str">
        <f t="shared" si="319"/>
        <v/>
      </c>
      <c r="M1921" s="18">
        <f t="shared" si="320"/>
        <v>10158</v>
      </c>
      <c r="N1921" s="18">
        <f t="shared" si="321"/>
        <v>11681</v>
      </c>
      <c r="O1921" s="18">
        <f t="shared" si="322"/>
        <v>12531</v>
      </c>
      <c r="P1921">
        <f t="shared" si="328"/>
        <v>10919.5</v>
      </c>
      <c r="Q1921">
        <f t="shared" si="329"/>
        <v>1391.2410227323421</v>
      </c>
      <c r="R1921" s="105">
        <f t="shared" si="330"/>
        <v>0.12740885779864849</v>
      </c>
      <c r="S1921" s="107">
        <f>+MEDIANA!AI579</f>
        <v>10919.5</v>
      </c>
      <c r="T1921" t="b">
        <f t="shared" si="331"/>
        <v>1</v>
      </c>
      <c r="V1921">
        <f t="shared" si="332"/>
        <v>5</v>
      </c>
      <c r="W1921">
        <f t="shared" si="333"/>
        <v>4</v>
      </c>
    </row>
    <row r="1922" spans="1:23" x14ac:dyDescent="0.2">
      <c r="A1922">
        <v>577</v>
      </c>
      <c r="B1922">
        <v>44746</v>
      </c>
      <c r="C1922">
        <v>80000</v>
      </c>
      <c r="D1922">
        <v>47924</v>
      </c>
      <c r="E1922">
        <v>55113</v>
      </c>
      <c r="F1922">
        <v>59122</v>
      </c>
      <c r="G1922">
        <f t="shared" si="323"/>
        <v>55113</v>
      </c>
      <c r="H1922">
        <f t="shared" si="324"/>
        <v>13864.271888563064</v>
      </c>
      <c r="I1922">
        <f t="shared" si="325"/>
        <v>68977.27188856306</v>
      </c>
      <c r="J1922">
        <f t="shared" si="326"/>
        <v>41248.72811143694</v>
      </c>
      <c r="K1922" s="18">
        <f t="shared" si="327"/>
        <v>44746</v>
      </c>
      <c r="L1922" s="18" t="str">
        <f t="shared" si="319"/>
        <v/>
      </c>
      <c r="M1922" s="18">
        <f t="shared" si="320"/>
        <v>47924</v>
      </c>
      <c r="N1922" s="18">
        <f t="shared" si="321"/>
        <v>55113</v>
      </c>
      <c r="O1922" s="18">
        <f t="shared" si="322"/>
        <v>59122</v>
      </c>
      <c r="P1922">
        <f t="shared" si="328"/>
        <v>51518.5</v>
      </c>
      <c r="Q1922">
        <f t="shared" si="329"/>
        <v>6566.2822751284966</v>
      </c>
      <c r="R1922" s="105">
        <f t="shared" si="330"/>
        <v>0.12745484195247331</v>
      </c>
      <c r="S1922" s="107">
        <f>+MEDIANA!AI580</f>
        <v>51518.5</v>
      </c>
      <c r="T1922" t="b">
        <f t="shared" si="331"/>
        <v>1</v>
      </c>
      <c r="V1922">
        <f t="shared" si="332"/>
        <v>5</v>
      </c>
      <c r="W1922">
        <f t="shared" si="333"/>
        <v>4</v>
      </c>
    </row>
    <row r="1923" spans="1:23" x14ac:dyDescent="0.2">
      <c r="A1923">
        <v>578</v>
      </c>
      <c r="B1923">
        <v>68000</v>
      </c>
      <c r="C1923">
        <v>200000</v>
      </c>
      <c r="D1923">
        <v>72829</v>
      </c>
      <c r="E1923">
        <v>83754</v>
      </c>
      <c r="F1923">
        <v>89845</v>
      </c>
      <c r="G1923">
        <f t="shared" si="323"/>
        <v>83754</v>
      </c>
      <c r="H1923">
        <f t="shared" si="324"/>
        <v>54972.007297350887</v>
      </c>
      <c r="I1923">
        <f t="shared" si="325"/>
        <v>138726.00729735088</v>
      </c>
      <c r="J1923">
        <f t="shared" si="326"/>
        <v>28781.992702649113</v>
      </c>
      <c r="K1923" s="18">
        <f t="shared" si="327"/>
        <v>68000</v>
      </c>
      <c r="L1923" s="18" t="str">
        <f t="shared" si="319"/>
        <v/>
      </c>
      <c r="M1923" s="18">
        <f t="shared" si="320"/>
        <v>72829</v>
      </c>
      <c r="N1923" s="18">
        <f t="shared" si="321"/>
        <v>83754</v>
      </c>
      <c r="O1923" s="18">
        <f t="shared" si="322"/>
        <v>89845</v>
      </c>
      <c r="P1923">
        <f t="shared" si="328"/>
        <v>78291.5</v>
      </c>
      <c r="Q1923">
        <f t="shared" si="329"/>
        <v>9977.9421057985037</v>
      </c>
      <c r="R1923" s="105">
        <f t="shared" si="330"/>
        <v>0.12744604594111114</v>
      </c>
      <c r="S1923" s="107">
        <f>+MEDIANA!AI581</f>
        <v>78291.5</v>
      </c>
      <c r="T1923" t="b">
        <f t="shared" si="331"/>
        <v>1</v>
      </c>
      <c r="V1923">
        <f t="shared" si="332"/>
        <v>5</v>
      </c>
      <c r="W1923">
        <f t="shared" si="333"/>
        <v>4</v>
      </c>
    </row>
    <row r="1924" spans="1:23" x14ac:dyDescent="0.2">
      <c r="A1924">
        <v>579</v>
      </c>
      <c r="B1924">
        <v>7508</v>
      </c>
      <c r="C1924">
        <v>20000</v>
      </c>
      <c r="D1924">
        <v>8041</v>
      </c>
      <c r="E1924">
        <v>9247</v>
      </c>
      <c r="F1924">
        <v>9920</v>
      </c>
      <c r="G1924">
        <f t="shared" si="323"/>
        <v>9247</v>
      </c>
      <c r="H1924">
        <f t="shared" si="324"/>
        <v>5152.0147224168513</v>
      </c>
      <c r="I1924">
        <f t="shared" si="325"/>
        <v>14399.01472241685</v>
      </c>
      <c r="J1924">
        <f t="shared" si="326"/>
        <v>4094.9852775831487</v>
      </c>
      <c r="K1924" s="18">
        <f t="shared" si="327"/>
        <v>7508</v>
      </c>
      <c r="L1924" s="18" t="str">
        <f t="shared" si="319"/>
        <v/>
      </c>
      <c r="M1924" s="18">
        <f t="shared" si="320"/>
        <v>8041</v>
      </c>
      <c r="N1924" s="18">
        <f t="shared" si="321"/>
        <v>9247</v>
      </c>
      <c r="O1924" s="18">
        <f t="shared" si="322"/>
        <v>9920</v>
      </c>
      <c r="P1924">
        <f t="shared" si="328"/>
        <v>8644</v>
      </c>
      <c r="Q1924">
        <f t="shared" si="329"/>
        <v>1101.6638930877843</v>
      </c>
      <c r="R1924" s="105">
        <f t="shared" si="330"/>
        <v>0.12744839114851739</v>
      </c>
      <c r="S1924" s="107">
        <f>+MEDIANA!AI582</f>
        <v>8644</v>
      </c>
      <c r="T1924" t="b">
        <f t="shared" si="331"/>
        <v>1</v>
      </c>
      <c r="V1924">
        <f t="shared" si="332"/>
        <v>5</v>
      </c>
      <c r="W1924">
        <f t="shared" si="333"/>
        <v>4</v>
      </c>
    </row>
    <row r="1925" spans="1:23" x14ac:dyDescent="0.2">
      <c r="A1925">
        <v>580</v>
      </c>
      <c r="B1925">
        <v>42861</v>
      </c>
      <c r="C1925">
        <v>150000</v>
      </c>
      <c r="D1925">
        <v>45906</v>
      </c>
      <c r="E1925">
        <v>52792</v>
      </c>
      <c r="F1925">
        <v>56631</v>
      </c>
      <c r="G1925">
        <f t="shared" si="323"/>
        <v>52792</v>
      </c>
      <c r="H1925">
        <f t="shared" si="324"/>
        <v>45252.724674874553</v>
      </c>
      <c r="I1925">
        <f t="shared" si="325"/>
        <v>98044.724674874553</v>
      </c>
      <c r="J1925">
        <f t="shared" si="326"/>
        <v>7539.2753251254471</v>
      </c>
      <c r="K1925" s="18">
        <f t="shared" si="327"/>
        <v>42861</v>
      </c>
      <c r="L1925" s="18" t="str">
        <f t="shared" si="319"/>
        <v/>
      </c>
      <c r="M1925" s="18">
        <f t="shared" si="320"/>
        <v>45906</v>
      </c>
      <c r="N1925" s="18">
        <f t="shared" si="321"/>
        <v>52792</v>
      </c>
      <c r="O1925" s="18">
        <f t="shared" si="322"/>
        <v>56631</v>
      </c>
      <c r="P1925">
        <f t="shared" si="328"/>
        <v>49349</v>
      </c>
      <c r="Q1925">
        <f t="shared" si="329"/>
        <v>6289.4768462885686</v>
      </c>
      <c r="R1925" s="105">
        <f t="shared" si="330"/>
        <v>0.12744892188876306</v>
      </c>
      <c r="S1925" s="107">
        <f>+MEDIANA!AI583</f>
        <v>49349</v>
      </c>
      <c r="T1925" t="b">
        <f t="shared" si="331"/>
        <v>1</v>
      </c>
      <c r="V1925">
        <f t="shared" si="332"/>
        <v>5</v>
      </c>
      <c r="W1925">
        <f t="shared" si="333"/>
        <v>4</v>
      </c>
    </row>
    <row r="1926" spans="1:23" x14ac:dyDescent="0.2">
      <c r="A1926">
        <v>581</v>
      </c>
      <c r="B1926">
        <v>73920</v>
      </c>
      <c r="C1926">
        <v>250000</v>
      </c>
      <c r="D1926">
        <v>79169</v>
      </c>
      <c r="E1926">
        <v>91045</v>
      </c>
      <c r="F1926">
        <v>97667</v>
      </c>
      <c r="G1926">
        <f t="shared" si="323"/>
        <v>91045</v>
      </c>
      <c r="H1926">
        <f t="shared" si="324"/>
        <v>74185.994558946244</v>
      </c>
      <c r="I1926">
        <f t="shared" si="325"/>
        <v>165230.99455894623</v>
      </c>
      <c r="J1926">
        <f t="shared" si="326"/>
        <v>16859.005441053756</v>
      </c>
      <c r="K1926" s="18">
        <f t="shared" si="327"/>
        <v>73920</v>
      </c>
      <c r="L1926" s="18" t="str">
        <f t="shared" ref="L1926:L1989" si="334">+IF(((IF(AND(C1926&lt;=$I1926,C1926&gt;=$J1926),C1926,""))&lt;=0),"",(IF(AND(C1926&lt;=$I1926,C1926&gt;=$J1926),C1926,"")))</f>
        <v/>
      </c>
      <c r="M1926" s="18">
        <f t="shared" ref="M1926:M1989" si="335">+IF(((IF(AND(D1926&lt;=$I1926,D1926&gt;=$J1926),D1926,""))&lt;=0),"",(IF(AND(D1926&lt;=$I1926,D1926&gt;=$J1926),D1926,"")))</f>
        <v>79169</v>
      </c>
      <c r="N1926" s="18">
        <f t="shared" ref="N1926:N1989" si="336">+IF(((IF(AND(E1926&lt;=$I1926,E1926&gt;=$J1926),E1926,""))&lt;=0),"",(IF(AND(E1926&lt;=$I1926,E1926&gt;=$J1926),E1926,"")))</f>
        <v>91045</v>
      </c>
      <c r="O1926" s="18">
        <f t="shared" ref="O1926:O1989" si="337">+IF(((IF(AND(F1926&lt;=$I1926,F1926&gt;=$J1926),F1926,""))&lt;=0),"",(IF(AND(F1926&lt;=$I1926,F1926&gt;=$J1926),F1926,"")))</f>
        <v>97667</v>
      </c>
      <c r="P1926">
        <f t="shared" si="328"/>
        <v>85107</v>
      </c>
      <c r="Q1926">
        <f t="shared" si="329"/>
        <v>10846.673449342275</v>
      </c>
      <c r="R1926" s="105">
        <f t="shared" si="330"/>
        <v>0.12744748903547623</v>
      </c>
      <c r="S1926" s="107">
        <f>+MEDIANA!AI584</f>
        <v>85107</v>
      </c>
      <c r="T1926" t="b">
        <f t="shared" si="331"/>
        <v>1</v>
      </c>
      <c r="V1926">
        <f t="shared" si="332"/>
        <v>5</v>
      </c>
      <c r="W1926">
        <f t="shared" si="333"/>
        <v>4</v>
      </c>
    </row>
    <row r="1927" spans="1:23" x14ac:dyDescent="0.2">
      <c r="A1927">
        <v>582</v>
      </c>
      <c r="B1927">
        <v>27301</v>
      </c>
      <c r="C1927">
        <v>100000</v>
      </c>
      <c r="D1927">
        <v>29240</v>
      </c>
      <c r="E1927">
        <v>33626</v>
      </c>
      <c r="F1927">
        <v>36071</v>
      </c>
      <c r="G1927">
        <f t="shared" ref="G1927:G1990" si="338">+MEDIAN(B1927:F1927)</f>
        <v>33626</v>
      </c>
      <c r="H1927">
        <f t="shared" ref="H1927:H1990" si="339">+STDEV(B1927:F1927)</f>
        <v>30803.492452967086</v>
      </c>
      <c r="I1927">
        <f t="shared" ref="I1927:I1990" si="340">+G1927+H1927</f>
        <v>64429.492452967082</v>
      </c>
      <c r="J1927">
        <f t="shared" ref="J1927:J1990" si="341">+G1927-H1927</f>
        <v>2822.5075470329139</v>
      </c>
      <c r="K1927" s="18">
        <f t="shared" ref="K1927:K1990" si="342">+IF(((IF(AND(B1927&lt;=$I1927,B1927&gt;=$J1927),B1927,""))&lt;=0),"",(IF(AND(B1927&lt;=$I1927,B1927&gt;=$J1927),B1927,"")))</f>
        <v>27301</v>
      </c>
      <c r="L1927" s="18" t="str">
        <f t="shared" si="334"/>
        <v/>
      </c>
      <c r="M1927" s="18">
        <f t="shared" si="335"/>
        <v>29240</v>
      </c>
      <c r="N1927" s="18">
        <f t="shared" si="336"/>
        <v>33626</v>
      </c>
      <c r="O1927" s="18">
        <f t="shared" si="337"/>
        <v>36071</v>
      </c>
      <c r="P1927">
        <f t="shared" ref="P1927:P1990" si="343">+MEDIAN(K1927:O1927)</f>
        <v>31433</v>
      </c>
      <c r="Q1927">
        <f t="shared" ref="Q1927:Q1990" si="344">+STDEV(K1927:O1927)</f>
        <v>4005.7856907228575</v>
      </c>
      <c r="R1927" s="105">
        <f t="shared" ref="R1927:R1990" si="345">+Q1927/P1927</f>
        <v>0.12743886013816236</v>
      </c>
      <c r="S1927" s="107">
        <f>+MEDIANA!AI585</f>
        <v>31433</v>
      </c>
      <c r="T1927" t="b">
        <f t="shared" ref="T1927:T1990" si="346">+P1927=S1927</f>
        <v>1</v>
      </c>
      <c r="V1927">
        <f t="shared" ref="V1927:V1990" si="347">+COUNT(B1927:F1927)</f>
        <v>5</v>
      </c>
      <c r="W1927">
        <f t="shared" ref="W1927:W1990" si="348">+COUNT(K1927:O1927)</f>
        <v>4</v>
      </c>
    </row>
    <row r="1928" spans="1:23" x14ac:dyDescent="0.2">
      <c r="A1928">
        <v>583</v>
      </c>
      <c r="B1928">
        <v>38142</v>
      </c>
      <c r="C1928">
        <v>250000</v>
      </c>
      <c r="D1928">
        <v>40852</v>
      </c>
      <c r="E1928">
        <v>46979</v>
      </c>
      <c r="F1928">
        <v>50396</v>
      </c>
      <c r="G1928">
        <f t="shared" si="338"/>
        <v>46979</v>
      </c>
      <c r="H1928">
        <f t="shared" si="339"/>
        <v>92212.223285202272</v>
      </c>
      <c r="I1928">
        <f t="shared" si="340"/>
        <v>139191.22328520229</v>
      </c>
      <c r="J1928">
        <f t="shared" si="341"/>
        <v>-45233.223285202272</v>
      </c>
      <c r="K1928" s="18">
        <f t="shared" si="342"/>
        <v>38142</v>
      </c>
      <c r="L1928" s="18" t="str">
        <f t="shared" si="334"/>
        <v/>
      </c>
      <c r="M1928" s="18">
        <f t="shared" si="335"/>
        <v>40852</v>
      </c>
      <c r="N1928" s="18">
        <f t="shared" si="336"/>
        <v>46979</v>
      </c>
      <c r="O1928" s="18">
        <f t="shared" si="337"/>
        <v>50396</v>
      </c>
      <c r="P1928">
        <f t="shared" si="343"/>
        <v>43915.5</v>
      </c>
      <c r="Q1928">
        <f t="shared" si="344"/>
        <v>5596.8826070113946</v>
      </c>
      <c r="R1928" s="105">
        <f t="shared" si="345"/>
        <v>0.12744663289752808</v>
      </c>
      <c r="S1928" s="107">
        <f>+MEDIANA!AI586</f>
        <v>43915.5</v>
      </c>
      <c r="T1928" t="b">
        <f t="shared" si="346"/>
        <v>1</v>
      </c>
      <c r="V1928">
        <f t="shared" si="347"/>
        <v>5</v>
      </c>
      <c r="W1928">
        <f t="shared" si="348"/>
        <v>4</v>
      </c>
    </row>
    <row r="1929" spans="1:23" x14ac:dyDescent="0.2">
      <c r="A1929">
        <v>584</v>
      </c>
      <c r="B1929">
        <v>123176</v>
      </c>
      <c r="C1929">
        <v>350000</v>
      </c>
      <c r="D1929">
        <v>131924</v>
      </c>
      <c r="E1929">
        <v>151712</v>
      </c>
      <c r="F1929">
        <v>162747</v>
      </c>
      <c r="G1929">
        <f t="shared" si="338"/>
        <v>151712</v>
      </c>
      <c r="H1929">
        <f t="shared" si="339"/>
        <v>94156.299322987397</v>
      </c>
      <c r="I1929">
        <f t="shared" si="340"/>
        <v>245868.29932298738</v>
      </c>
      <c r="J1929">
        <f t="shared" si="341"/>
        <v>57555.700677012603</v>
      </c>
      <c r="K1929" s="18">
        <f t="shared" si="342"/>
        <v>123176</v>
      </c>
      <c r="L1929" s="18" t="str">
        <f t="shared" si="334"/>
        <v/>
      </c>
      <c r="M1929" s="18">
        <f t="shared" si="335"/>
        <v>131924</v>
      </c>
      <c r="N1929" s="18">
        <f t="shared" si="336"/>
        <v>151712</v>
      </c>
      <c r="O1929" s="18">
        <f t="shared" si="337"/>
        <v>162747</v>
      </c>
      <c r="P1929">
        <f t="shared" si="343"/>
        <v>141818</v>
      </c>
      <c r="Q1929">
        <f t="shared" si="344"/>
        <v>18074.125933222884</v>
      </c>
      <c r="R1929" s="105">
        <f t="shared" si="345"/>
        <v>0.12744592317775519</v>
      </c>
      <c r="S1929" s="107">
        <f>+MEDIANA!AI587</f>
        <v>141818</v>
      </c>
      <c r="T1929" t="b">
        <f t="shared" si="346"/>
        <v>1</v>
      </c>
      <c r="V1929">
        <f t="shared" si="347"/>
        <v>5</v>
      </c>
      <c r="W1929">
        <f t="shared" si="348"/>
        <v>4</v>
      </c>
    </row>
    <row r="1930" spans="1:23" x14ac:dyDescent="0.2">
      <c r="A1930">
        <v>585</v>
      </c>
      <c r="B1930">
        <v>43305</v>
      </c>
      <c r="C1930">
        <v>100000</v>
      </c>
      <c r="D1930">
        <v>46380</v>
      </c>
      <c r="E1930">
        <v>53338</v>
      </c>
      <c r="F1930">
        <v>57217</v>
      </c>
      <c r="G1930">
        <f t="shared" si="338"/>
        <v>53338</v>
      </c>
      <c r="H1930">
        <f t="shared" si="339"/>
        <v>23001.865348271214</v>
      </c>
      <c r="I1930">
        <f t="shared" si="340"/>
        <v>76339.865348271211</v>
      </c>
      <c r="J1930">
        <f t="shared" si="341"/>
        <v>30336.134651728786</v>
      </c>
      <c r="K1930" s="18">
        <f t="shared" si="342"/>
        <v>43305</v>
      </c>
      <c r="L1930" s="18" t="str">
        <f t="shared" si="334"/>
        <v/>
      </c>
      <c r="M1930" s="18">
        <f t="shared" si="335"/>
        <v>46380</v>
      </c>
      <c r="N1930" s="18">
        <f t="shared" si="336"/>
        <v>53338</v>
      </c>
      <c r="O1930" s="18">
        <f t="shared" si="337"/>
        <v>57217</v>
      </c>
      <c r="P1930">
        <f t="shared" si="343"/>
        <v>49859</v>
      </c>
      <c r="Q1930">
        <f t="shared" si="344"/>
        <v>6354.5353357529875</v>
      </c>
      <c r="R1930" s="105">
        <f t="shared" si="345"/>
        <v>0.12745011604229903</v>
      </c>
      <c r="S1930" s="107">
        <f>+MEDIANA!AI588</f>
        <v>49859</v>
      </c>
      <c r="T1930" t="b">
        <f t="shared" si="346"/>
        <v>1</v>
      </c>
      <c r="V1930">
        <f t="shared" si="347"/>
        <v>5</v>
      </c>
      <c r="W1930">
        <f t="shared" si="348"/>
        <v>4</v>
      </c>
    </row>
    <row r="1931" spans="1:23" x14ac:dyDescent="0.2">
      <c r="A1931">
        <v>586</v>
      </c>
      <c r="B1931">
        <v>8572</v>
      </c>
      <c r="C1931">
        <v>30000</v>
      </c>
      <c r="D1931">
        <v>9181</v>
      </c>
      <c r="E1931">
        <v>10559</v>
      </c>
      <c r="F1931">
        <v>11326</v>
      </c>
      <c r="G1931">
        <f t="shared" si="338"/>
        <v>10559</v>
      </c>
      <c r="H1931">
        <f t="shared" si="339"/>
        <v>9050.5592810610342</v>
      </c>
      <c r="I1931">
        <f t="shared" si="340"/>
        <v>19609.559281061032</v>
      </c>
      <c r="J1931">
        <f t="shared" si="341"/>
        <v>1508.4407189389658</v>
      </c>
      <c r="K1931" s="18">
        <f t="shared" si="342"/>
        <v>8572</v>
      </c>
      <c r="L1931" s="18" t="str">
        <f t="shared" si="334"/>
        <v/>
      </c>
      <c r="M1931" s="18">
        <f t="shared" si="335"/>
        <v>9181</v>
      </c>
      <c r="N1931" s="18">
        <f t="shared" si="336"/>
        <v>10559</v>
      </c>
      <c r="O1931" s="18">
        <f t="shared" si="337"/>
        <v>11326</v>
      </c>
      <c r="P1931">
        <f t="shared" si="343"/>
        <v>9870</v>
      </c>
      <c r="Q1931">
        <f t="shared" si="344"/>
        <v>1258.0329884386974</v>
      </c>
      <c r="R1931" s="105">
        <f t="shared" si="345"/>
        <v>0.12746028251658537</v>
      </c>
      <c r="S1931" s="107">
        <f>+MEDIANA!AI589</f>
        <v>9870</v>
      </c>
      <c r="T1931" t="b">
        <f t="shared" si="346"/>
        <v>1</v>
      </c>
      <c r="V1931">
        <f t="shared" si="347"/>
        <v>5</v>
      </c>
      <c r="W1931">
        <f t="shared" si="348"/>
        <v>4</v>
      </c>
    </row>
    <row r="1932" spans="1:23" x14ac:dyDescent="0.2">
      <c r="A1932">
        <v>587</v>
      </c>
      <c r="B1932">
        <v>31694</v>
      </c>
      <c r="C1932">
        <v>80000</v>
      </c>
      <c r="D1932">
        <v>33945</v>
      </c>
      <c r="E1932">
        <v>39037</v>
      </c>
      <c r="F1932">
        <v>41876</v>
      </c>
      <c r="G1932">
        <f t="shared" si="338"/>
        <v>39037</v>
      </c>
      <c r="H1932">
        <f t="shared" si="339"/>
        <v>19805.918718908248</v>
      </c>
      <c r="I1932">
        <f t="shared" si="340"/>
        <v>58842.918718908244</v>
      </c>
      <c r="J1932">
        <f t="shared" si="341"/>
        <v>19231.081281091752</v>
      </c>
      <c r="K1932" s="18">
        <f t="shared" si="342"/>
        <v>31694</v>
      </c>
      <c r="L1932" s="18" t="str">
        <f t="shared" si="334"/>
        <v/>
      </c>
      <c r="M1932" s="18">
        <f t="shared" si="335"/>
        <v>33945</v>
      </c>
      <c r="N1932" s="18">
        <f t="shared" si="336"/>
        <v>39037</v>
      </c>
      <c r="O1932" s="18">
        <f t="shared" si="337"/>
        <v>41876</v>
      </c>
      <c r="P1932">
        <f t="shared" si="343"/>
        <v>36491</v>
      </c>
      <c r="Q1932">
        <f t="shared" si="344"/>
        <v>4650.7071146941371</v>
      </c>
      <c r="R1932" s="105">
        <f t="shared" si="345"/>
        <v>0.12744805882804355</v>
      </c>
      <c r="S1932" s="107">
        <f>+MEDIANA!AI590</f>
        <v>36491</v>
      </c>
      <c r="T1932" t="b">
        <f t="shared" si="346"/>
        <v>1</v>
      </c>
      <c r="V1932">
        <f t="shared" si="347"/>
        <v>5</v>
      </c>
      <c r="W1932">
        <f t="shared" si="348"/>
        <v>4</v>
      </c>
    </row>
    <row r="1933" spans="1:23" x14ac:dyDescent="0.2">
      <c r="A1933">
        <v>588</v>
      </c>
      <c r="B1933">
        <v>22205</v>
      </c>
      <c r="C1933">
        <v>100000</v>
      </c>
      <c r="D1933">
        <v>23782</v>
      </c>
      <c r="E1933">
        <v>27349</v>
      </c>
      <c r="F1933">
        <v>29338</v>
      </c>
      <c r="G1933">
        <f t="shared" si="338"/>
        <v>27349</v>
      </c>
      <c r="H1933">
        <f t="shared" si="339"/>
        <v>33361.585464422998</v>
      </c>
      <c r="I1933">
        <f t="shared" si="340"/>
        <v>60710.585464422998</v>
      </c>
      <c r="J1933">
        <f t="shared" si="341"/>
        <v>-6012.5854644229985</v>
      </c>
      <c r="K1933" s="18">
        <f t="shared" si="342"/>
        <v>22205</v>
      </c>
      <c r="L1933" s="18" t="str">
        <f t="shared" si="334"/>
        <v/>
      </c>
      <c r="M1933" s="18">
        <f t="shared" si="335"/>
        <v>23782</v>
      </c>
      <c r="N1933" s="18">
        <f t="shared" si="336"/>
        <v>27349</v>
      </c>
      <c r="O1933" s="18">
        <f t="shared" si="337"/>
        <v>29338</v>
      </c>
      <c r="P1933">
        <f t="shared" si="343"/>
        <v>25565.5</v>
      </c>
      <c r="Q1933">
        <f t="shared" si="344"/>
        <v>3258.0170349462569</v>
      </c>
      <c r="R1933" s="105">
        <f t="shared" si="345"/>
        <v>0.12743803308936877</v>
      </c>
      <c r="S1933" s="107">
        <f>+MEDIANA!AI591</f>
        <v>25565.5</v>
      </c>
      <c r="T1933" t="b">
        <f t="shared" si="346"/>
        <v>1</v>
      </c>
      <c r="V1933">
        <f t="shared" si="347"/>
        <v>5</v>
      </c>
      <c r="W1933">
        <f t="shared" si="348"/>
        <v>4</v>
      </c>
    </row>
    <row r="1934" spans="1:23" x14ac:dyDescent="0.2">
      <c r="A1934">
        <v>589</v>
      </c>
      <c r="B1934">
        <v>4025</v>
      </c>
      <c r="C1934">
        <v>10000</v>
      </c>
      <c r="D1934">
        <v>4311</v>
      </c>
      <c r="E1934">
        <v>4957</v>
      </c>
      <c r="F1934">
        <v>5318</v>
      </c>
      <c r="G1934">
        <f t="shared" si="338"/>
        <v>4957</v>
      </c>
      <c r="H1934">
        <f t="shared" si="339"/>
        <v>2445.4270997108056</v>
      </c>
      <c r="I1934">
        <f t="shared" si="340"/>
        <v>7402.4270997108051</v>
      </c>
      <c r="J1934">
        <f t="shared" si="341"/>
        <v>2511.5729002891944</v>
      </c>
      <c r="K1934" s="18">
        <f t="shared" si="342"/>
        <v>4025</v>
      </c>
      <c r="L1934" s="18" t="str">
        <f t="shared" si="334"/>
        <v/>
      </c>
      <c r="M1934" s="18">
        <f t="shared" si="335"/>
        <v>4311</v>
      </c>
      <c r="N1934" s="18">
        <f t="shared" si="336"/>
        <v>4957</v>
      </c>
      <c r="O1934" s="18">
        <f t="shared" si="337"/>
        <v>5318</v>
      </c>
      <c r="P1934">
        <f t="shared" si="343"/>
        <v>4634</v>
      </c>
      <c r="Q1934">
        <f t="shared" si="344"/>
        <v>590.47685531836612</v>
      </c>
      <c r="R1934" s="105">
        <f t="shared" si="345"/>
        <v>0.12742271370702765</v>
      </c>
      <c r="S1934" s="107">
        <f>+MEDIANA!AI592</f>
        <v>4634</v>
      </c>
      <c r="T1934" t="b">
        <f t="shared" si="346"/>
        <v>1</v>
      </c>
      <c r="V1934">
        <f t="shared" si="347"/>
        <v>5</v>
      </c>
      <c r="W1934">
        <f t="shared" si="348"/>
        <v>4</v>
      </c>
    </row>
    <row r="1935" spans="1:23" x14ac:dyDescent="0.2">
      <c r="A1935">
        <v>590</v>
      </c>
      <c r="B1935">
        <v>82725</v>
      </c>
      <c r="C1935">
        <v>380000</v>
      </c>
      <c r="D1935">
        <v>88600</v>
      </c>
      <c r="E1935">
        <v>101891</v>
      </c>
      <c r="F1935">
        <v>109302</v>
      </c>
      <c r="G1935">
        <f t="shared" si="338"/>
        <v>101891</v>
      </c>
      <c r="H1935">
        <f t="shared" si="339"/>
        <v>127608.13908720712</v>
      </c>
      <c r="I1935">
        <f t="shared" si="340"/>
        <v>229499.13908720712</v>
      </c>
      <c r="J1935">
        <f t="shared" si="341"/>
        <v>-25717.139087207121</v>
      </c>
      <c r="K1935" s="18">
        <f t="shared" si="342"/>
        <v>82725</v>
      </c>
      <c r="L1935" s="18" t="str">
        <f t="shared" si="334"/>
        <v/>
      </c>
      <c r="M1935" s="18">
        <f t="shared" si="335"/>
        <v>88600</v>
      </c>
      <c r="N1935" s="18">
        <f t="shared" si="336"/>
        <v>101891</v>
      </c>
      <c r="O1935" s="18">
        <f t="shared" si="337"/>
        <v>109302</v>
      </c>
      <c r="P1935">
        <f t="shared" si="343"/>
        <v>95245.5</v>
      </c>
      <c r="Q1935">
        <f t="shared" si="344"/>
        <v>12139.242549132407</v>
      </c>
      <c r="R1935" s="105">
        <f t="shared" si="345"/>
        <v>0.12745213736221037</v>
      </c>
      <c r="S1935" s="107">
        <f>+MEDIANA!AI593</f>
        <v>95245.5</v>
      </c>
      <c r="T1935" t="b">
        <f t="shared" si="346"/>
        <v>1</v>
      </c>
      <c r="V1935">
        <f t="shared" si="347"/>
        <v>5</v>
      </c>
      <c r="W1935">
        <f t="shared" si="348"/>
        <v>4</v>
      </c>
    </row>
    <row r="1936" spans="1:23" x14ac:dyDescent="0.2">
      <c r="A1936">
        <v>591</v>
      </c>
      <c r="B1936">
        <v>219437</v>
      </c>
      <c r="C1936">
        <v>650000</v>
      </c>
      <c r="D1936">
        <v>235021</v>
      </c>
      <c r="E1936">
        <v>270275</v>
      </c>
      <c r="F1936">
        <v>289933</v>
      </c>
      <c r="G1936">
        <f t="shared" si="338"/>
        <v>270275</v>
      </c>
      <c r="H1936">
        <f t="shared" si="339"/>
        <v>179425.89641186138</v>
      </c>
      <c r="I1936">
        <f t="shared" si="340"/>
        <v>449700.89641186141</v>
      </c>
      <c r="J1936">
        <f t="shared" si="341"/>
        <v>90849.10358813862</v>
      </c>
      <c r="K1936" s="18">
        <f t="shared" si="342"/>
        <v>219437</v>
      </c>
      <c r="L1936" s="18" t="str">
        <f t="shared" si="334"/>
        <v/>
      </c>
      <c r="M1936" s="18">
        <f t="shared" si="335"/>
        <v>235021</v>
      </c>
      <c r="N1936" s="18">
        <f t="shared" si="336"/>
        <v>270275</v>
      </c>
      <c r="O1936" s="18">
        <f t="shared" si="337"/>
        <v>289933</v>
      </c>
      <c r="P1936">
        <f t="shared" si="343"/>
        <v>252648</v>
      </c>
      <c r="Q1936">
        <f t="shared" si="344"/>
        <v>32199.454627886687</v>
      </c>
      <c r="R1936" s="105">
        <f t="shared" si="345"/>
        <v>0.12744789045583851</v>
      </c>
      <c r="S1936" s="107">
        <f>+MEDIANA!AI594</f>
        <v>252648</v>
      </c>
      <c r="T1936" t="b">
        <f t="shared" si="346"/>
        <v>1</v>
      </c>
      <c r="V1936">
        <f t="shared" si="347"/>
        <v>5</v>
      </c>
      <c r="W1936">
        <f t="shared" si="348"/>
        <v>4</v>
      </c>
    </row>
    <row r="1937" spans="1:23" x14ac:dyDescent="0.2">
      <c r="A1937">
        <v>592</v>
      </c>
      <c r="B1937">
        <v>67919</v>
      </c>
      <c r="C1937">
        <v>200000</v>
      </c>
      <c r="D1937">
        <v>72743</v>
      </c>
      <c r="E1937">
        <v>83654</v>
      </c>
      <c r="F1937">
        <v>89739</v>
      </c>
      <c r="G1937">
        <f t="shared" si="338"/>
        <v>83654</v>
      </c>
      <c r="H1937">
        <f t="shared" si="339"/>
        <v>55011.602962466015</v>
      </c>
      <c r="I1937">
        <f t="shared" si="340"/>
        <v>138665.60296246602</v>
      </c>
      <c r="J1937">
        <f t="shared" si="341"/>
        <v>28642.397037533985</v>
      </c>
      <c r="K1937" s="18">
        <f t="shared" si="342"/>
        <v>67919</v>
      </c>
      <c r="L1937" s="18" t="str">
        <f t="shared" si="334"/>
        <v/>
      </c>
      <c r="M1937" s="18">
        <f t="shared" si="335"/>
        <v>72743</v>
      </c>
      <c r="N1937" s="18">
        <f t="shared" si="336"/>
        <v>83654</v>
      </c>
      <c r="O1937" s="18">
        <f t="shared" si="337"/>
        <v>89739</v>
      </c>
      <c r="P1937">
        <f t="shared" si="343"/>
        <v>78198.5</v>
      </c>
      <c r="Q1937">
        <f t="shared" si="344"/>
        <v>9966.254574813951</v>
      </c>
      <c r="R1937" s="105">
        <f t="shared" si="345"/>
        <v>0.12744815533308121</v>
      </c>
      <c r="S1937" s="107">
        <f>+MEDIANA!AI595</f>
        <v>78198.5</v>
      </c>
      <c r="T1937" t="b">
        <f t="shared" si="346"/>
        <v>1</v>
      </c>
      <c r="V1937">
        <f t="shared" si="347"/>
        <v>5</v>
      </c>
      <c r="W1937">
        <f t="shared" si="348"/>
        <v>4</v>
      </c>
    </row>
    <row r="1938" spans="1:23" x14ac:dyDescent="0.2">
      <c r="A1938">
        <v>593</v>
      </c>
      <c r="B1938">
        <v>122451</v>
      </c>
      <c r="C1938">
        <v>150000</v>
      </c>
      <c r="D1938">
        <v>131148</v>
      </c>
      <c r="E1938">
        <v>150820</v>
      </c>
      <c r="F1938">
        <v>161790</v>
      </c>
      <c r="G1938">
        <f t="shared" si="338"/>
        <v>150000</v>
      </c>
      <c r="H1938">
        <f t="shared" si="339"/>
        <v>16012.928126985395</v>
      </c>
      <c r="I1938">
        <f t="shared" si="340"/>
        <v>166012.92812698538</v>
      </c>
      <c r="J1938">
        <f t="shared" si="341"/>
        <v>133987.07187301462</v>
      </c>
      <c r="K1938" s="18" t="str">
        <f t="shared" si="342"/>
        <v/>
      </c>
      <c r="L1938" s="18">
        <f t="shared" si="334"/>
        <v>150000</v>
      </c>
      <c r="M1938" s="18" t="str">
        <f t="shared" si="335"/>
        <v/>
      </c>
      <c r="N1938" s="18">
        <f t="shared" si="336"/>
        <v>150820</v>
      </c>
      <c r="O1938" s="18">
        <f t="shared" si="337"/>
        <v>161790</v>
      </c>
      <c r="P1938">
        <f t="shared" si="343"/>
        <v>150820</v>
      </c>
      <c r="Q1938">
        <f t="shared" si="344"/>
        <v>6583.0261531709966</v>
      </c>
      <c r="R1938" s="105">
        <f t="shared" si="345"/>
        <v>4.3648230693349666E-2</v>
      </c>
      <c r="S1938" s="107">
        <f>+MEDIANA!AI596</f>
        <v>150820</v>
      </c>
      <c r="T1938" t="b">
        <f t="shared" si="346"/>
        <v>1</v>
      </c>
      <c r="V1938">
        <f t="shared" si="347"/>
        <v>5</v>
      </c>
      <c r="W1938">
        <f t="shared" si="348"/>
        <v>3</v>
      </c>
    </row>
    <row r="1939" spans="1:23" x14ac:dyDescent="0.2">
      <c r="A1939">
        <v>594</v>
      </c>
      <c r="B1939">
        <v>205375</v>
      </c>
      <c r="C1939">
        <v>200000</v>
      </c>
      <c r="D1939">
        <v>219961</v>
      </c>
      <c r="E1939">
        <v>252955</v>
      </c>
      <c r="F1939">
        <v>271353</v>
      </c>
      <c r="G1939">
        <f t="shared" si="338"/>
        <v>219961</v>
      </c>
      <c r="H1939">
        <f t="shared" si="339"/>
        <v>31000.602545757025</v>
      </c>
      <c r="I1939">
        <f t="shared" si="340"/>
        <v>250961.60254575702</v>
      </c>
      <c r="J1939">
        <f t="shared" si="341"/>
        <v>188960.39745424298</v>
      </c>
      <c r="K1939" s="18">
        <f t="shared" si="342"/>
        <v>205375</v>
      </c>
      <c r="L1939" s="18">
        <f t="shared" si="334"/>
        <v>200000</v>
      </c>
      <c r="M1939" s="18">
        <f t="shared" si="335"/>
        <v>219961</v>
      </c>
      <c r="N1939" s="18" t="str">
        <f t="shared" si="336"/>
        <v/>
      </c>
      <c r="O1939" s="18" t="str">
        <f t="shared" si="337"/>
        <v/>
      </c>
      <c r="P1939">
        <f t="shared" si="343"/>
        <v>205375</v>
      </c>
      <c r="Q1939">
        <f t="shared" si="344"/>
        <v>10328.629644504315</v>
      </c>
      <c r="R1939" s="105">
        <f t="shared" si="345"/>
        <v>5.0291562480848769E-2</v>
      </c>
      <c r="S1939" s="107">
        <f>+MEDIANA!AI597</f>
        <v>205375</v>
      </c>
      <c r="T1939" t="b">
        <f t="shared" si="346"/>
        <v>1</v>
      </c>
      <c r="V1939">
        <f t="shared" si="347"/>
        <v>5</v>
      </c>
      <c r="W1939">
        <f t="shared" si="348"/>
        <v>3</v>
      </c>
    </row>
    <row r="1940" spans="1:23" x14ac:dyDescent="0.2">
      <c r="A1940">
        <v>595</v>
      </c>
      <c r="B1940">
        <v>192730</v>
      </c>
      <c r="C1940">
        <v>190000</v>
      </c>
      <c r="D1940">
        <v>206416</v>
      </c>
      <c r="E1940">
        <v>237379</v>
      </c>
      <c r="F1940">
        <v>254645</v>
      </c>
      <c r="G1940">
        <f t="shared" si="338"/>
        <v>206416</v>
      </c>
      <c r="H1940">
        <f t="shared" si="339"/>
        <v>28546.321312911758</v>
      </c>
      <c r="I1940">
        <f t="shared" si="340"/>
        <v>234962.32131291175</v>
      </c>
      <c r="J1940">
        <f t="shared" si="341"/>
        <v>177869.67868708825</v>
      </c>
      <c r="K1940" s="18">
        <f t="shared" si="342"/>
        <v>192730</v>
      </c>
      <c r="L1940" s="18">
        <f t="shared" si="334"/>
        <v>190000</v>
      </c>
      <c r="M1940" s="18">
        <f t="shared" si="335"/>
        <v>206416</v>
      </c>
      <c r="N1940" s="18" t="str">
        <f t="shared" si="336"/>
        <v/>
      </c>
      <c r="O1940" s="18" t="str">
        <f t="shared" si="337"/>
        <v/>
      </c>
      <c r="P1940">
        <f t="shared" si="343"/>
        <v>192730</v>
      </c>
      <c r="Q1940">
        <f t="shared" si="344"/>
        <v>8796.25443015378</v>
      </c>
      <c r="R1940" s="105">
        <f t="shared" si="345"/>
        <v>4.5640296944709072E-2</v>
      </c>
      <c r="S1940" s="107">
        <f>+MEDIANA!AI598</f>
        <v>192730</v>
      </c>
      <c r="T1940" t="b">
        <f t="shared" si="346"/>
        <v>1</v>
      </c>
      <c r="V1940">
        <f t="shared" si="347"/>
        <v>5</v>
      </c>
      <c r="W1940">
        <f t="shared" si="348"/>
        <v>3</v>
      </c>
    </row>
    <row r="1941" spans="1:23" x14ac:dyDescent="0.2">
      <c r="A1941">
        <v>596</v>
      </c>
      <c r="B1941">
        <v>103599</v>
      </c>
      <c r="C1941">
        <v>250000</v>
      </c>
      <c r="D1941">
        <v>110956</v>
      </c>
      <c r="E1941">
        <v>127600</v>
      </c>
      <c r="F1941">
        <v>136881</v>
      </c>
      <c r="G1941">
        <f t="shared" si="338"/>
        <v>127600</v>
      </c>
      <c r="H1941">
        <f t="shared" si="339"/>
        <v>59714.857947582866</v>
      </c>
      <c r="I1941">
        <f t="shared" si="340"/>
        <v>187314.85794758287</v>
      </c>
      <c r="J1941">
        <f t="shared" si="341"/>
        <v>67885.142052417126</v>
      </c>
      <c r="K1941" s="18">
        <f t="shared" si="342"/>
        <v>103599</v>
      </c>
      <c r="L1941" s="18" t="str">
        <f t="shared" si="334"/>
        <v/>
      </c>
      <c r="M1941" s="18">
        <f t="shared" si="335"/>
        <v>110956</v>
      </c>
      <c r="N1941" s="18">
        <f t="shared" si="336"/>
        <v>127600</v>
      </c>
      <c r="O1941" s="18">
        <f t="shared" si="337"/>
        <v>136881</v>
      </c>
      <c r="P1941">
        <f t="shared" si="343"/>
        <v>119278</v>
      </c>
      <c r="Q1941">
        <f t="shared" si="344"/>
        <v>15201.782505131869</v>
      </c>
      <c r="R1941" s="105">
        <f t="shared" si="345"/>
        <v>0.127448335025167</v>
      </c>
      <c r="S1941" s="107">
        <f>+MEDIANA!AI599</f>
        <v>119278</v>
      </c>
      <c r="T1941" t="b">
        <f t="shared" si="346"/>
        <v>1</v>
      </c>
      <c r="V1941">
        <f t="shared" si="347"/>
        <v>5</v>
      </c>
      <c r="W1941">
        <f t="shared" si="348"/>
        <v>4</v>
      </c>
    </row>
    <row r="1942" spans="1:23" x14ac:dyDescent="0.2">
      <c r="A1942">
        <v>597</v>
      </c>
      <c r="B1942">
        <v>413055</v>
      </c>
      <c r="C1942">
        <v>3300000</v>
      </c>
      <c r="D1942">
        <v>442390</v>
      </c>
      <c r="E1942">
        <v>508749</v>
      </c>
      <c r="F1942">
        <v>545752</v>
      </c>
      <c r="G1942">
        <f t="shared" si="338"/>
        <v>508749</v>
      </c>
      <c r="H1942">
        <f t="shared" si="339"/>
        <v>1263357.300118102</v>
      </c>
      <c r="I1942">
        <f t="shared" si="340"/>
        <v>1772106.300118102</v>
      </c>
      <c r="J1942">
        <f t="shared" si="341"/>
        <v>-754608.30011810199</v>
      </c>
      <c r="K1942" s="18">
        <f t="shared" si="342"/>
        <v>413055</v>
      </c>
      <c r="L1942" s="18" t="str">
        <f t="shared" si="334"/>
        <v/>
      </c>
      <c r="M1942" s="18">
        <f t="shared" si="335"/>
        <v>442390</v>
      </c>
      <c r="N1942" s="18">
        <f t="shared" si="336"/>
        <v>508749</v>
      </c>
      <c r="O1942" s="18">
        <f t="shared" si="337"/>
        <v>545752</v>
      </c>
      <c r="P1942">
        <f t="shared" si="343"/>
        <v>475569.5</v>
      </c>
      <c r="Q1942">
        <f t="shared" si="344"/>
        <v>60609.968654779332</v>
      </c>
      <c r="R1942" s="105">
        <f t="shared" si="345"/>
        <v>0.12744713160700871</v>
      </c>
      <c r="S1942" s="107">
        <f>+MEDIANA!AI600</f>
        <v>475569.5</v>
      </c>
      <c r="T1942" t="b">
        <f t="shared" si="346"/>
        <v>1</v>
      </c>
      <c r="V1942">
        <f t="shared" si="347"/>
        <v>5</v>
      </c>
      <c r="W1942">
        <f t="shared" si="348"/>
        <v>4</v>
      </c>
    </row>
    <row r="1943" spans="1:23" x14ac:dyDescent="0.2">
      <c r="A1943">
        <v>598</v>
      </c>
      <c r="B1943">
        <v>150274</v>
      </c>
      <c r="C1943">
        <v>750000</v>
      </c>
      <c r="D1943">
        <v>160946</v>
      </c>
      <c r="E1943">
        <v>185088</v>
      </c>
      <c r="F1943">
        <v>198550</v>
      </c>
      <c r="G1943">
        <f t="shared" si="338"/>
        <v>185088</v>
      </c>
      <c r="H1943">
        <f t="shared" si="339"/>
        <v>258429.2128432852</v>
      </c>
      <c r="I1943">
        <f t="shared" si="340"/>
        <v>443517.21284328518</v>
      </c>
      <c r="J1943">
        <f t="shared" si="341"/>
        <v>-73341.212843285204</v>
      </c>
      <c r="K1943" s="18">
        <f t="shared" si="342"/>
        <v>150274</v>
      </c>
      <c r="L1943" s="18" t="str">
        <f t="shared" si="334"/>
        <v/>
      </c>
      <c r="M1943" s="18">
        <f t="shared" si="335"/>
        <v>160946</v>
      </c>
      <c r="N1943" s="18">
        <f t="shared" si="336"/>
        <v>185088</v>
      </c>
      <c r="O1943" s="18">
        <f t="shared" si="337"/>
        <v>198550</v>
      </c>
      <c r="P1943">
        <f t="shared" si="343"/>
        <v>173017</v>
      </c>
      <c r="Q1943">
        <f t="shared" si="344"/>
        <v>22050.322711168348</v>
      </c>
      <c r="R1943" s="105">
        <f t="shared" si="345"/>
        <v>0.12744598918700675</v>
      </c>
      <c r="S1943" s="107">
        <f>+MEDIANA!AI601</f>
        <v>173017</v>
      </c>
      <c r="T1943" t="b">
        <f t="shared" si="346"/>
        <v>1</v>
      </c>
      <c r="V1943">
        <f t="shared" si="347"/>
        <v>5</v>
      </c>
      <c r="W1943">
        <f t="shared" si="348"/>
        <v>4</v>
      </c>
    </row>
    <row r="1944" spans="1:23" x14ac:dyDescent="0.2">
      <c r="A1944">
        <v>599</v>
      </c>
      <c r="B1944">
        <v>446634</v>
      </c>
      <c r="C1944">
        <v>950000</v>
      </c>
      <c r="D1944">
        <v>478354</v>
      </c>
      <c r="E1944">
        <v>550107</v>
      </c>
      <c r="F1944">
        <v>590119</v>
      </c>
      <c r="G1944">
        <f t="shared" si="338"/>
        <v>550107</v>
      </c>
      <c r="H1944">
        <f t="shared" si="339"/>
        <v>202088.79961714853</v>
      </c>
      <c r="I1944">
        <f t="shared" si="340"/>
        <v>752195.79961714847</v>
      </c>
      <c r="J1944">
        <f t="shared" si="341"/>
        <v>348018.20038285147</v>
      </c>
      <c r="K1944" s="18">
        <f t="shared" si="342"/>
        <v>446634</v>
      </c>
      <c r="L1944" s="18" t="str">
        <f t="shared" si="334"/>
        <v/>
      </c>
      <c r="M1944" s="18">
        <f t="shared" si="335"/>
        <v>478354</v>
      </c>
      <c r="N1944" s="18">
        <f t="shared" si="336"/>
        <v>550107</v>
      </c>
      <c r="O1944" s="18">
        <f t="shared" si="337"/>
        <v>590119</v>
      </c>
      <c r="P1944">
        <f t="shared" si="343"/>
        <v>514230.5</v>
      </c>
      <c r="Q1944">
        <f t="shared" si="344"/>
        <v>65537.288197890317</v>
      </c>
      <c r="R1944" s="105">
        <f t="shared" si="345"/>
        <v>0.12744729882395214</v>
      </c>
      <c r="S1944" s="107">
        <f>+MEDIANA!AI602</f>
        <v>514230.5</v>
      </c>
      <c r="T1944" t="b">
        <f t="shared" si="346"/>
        <v>1</v>
      </c>
      <c r="V1944">
        <f t="shared" si="347"/>
        <v>5</v>
      </c>
      <c r="W1944">
        <f t="shared" si="348"/>
        <v>4</v>
      </c>
    </row>
    <row r="1945" spans="1:23" x14ac:dyDescent="0.2">
      <c r="A1945">
        <v>600</v>
      </c>
      <c r="B1945">
        <v>23106</v>
      </c>
      <c r="C1945">
        <v>150000</v>
      </c>
      <c r="D1945">
        <v>24747</v>
      </c>
      <c r="E1945">
        <v>28459</v>
      </c>
      <c r="F1945">
        <v>30529</v>
      </c>
      <c r="G1945">
        <f t="shared" si="338"/>
        <v>28459</v>
      </c>
      <c r="H1945">
        <f t="shared" si="339"/>
        <v>55214.979649547997</v>
      </c>
      <c r="I1945">
        <f t="shared" si="340"/>
        <v>83673.979649547997</v>
      </c>
      <c r="J1945">
        <f t="shared" si="341"/>
        <v>-26755.979649547997</v>
      </c>
      <c r="K1945" s="18">
        <f t="shared" si="342"/>
        <v>23106</v>
      </c>
      <c r="L1945" s="18" t="str">
        <f t="shared" si="334"/>
        <v/>
      </c>
      <c r="M1945" s="18">
        <f t="shared" si="335"/>
        <v>24747</v>
      </c>
      <c r="N1945" s="18">
        <f t="shared" si="336"/>
        <v>28459</v>
      </c>
      <c r="O1945" s="18">
        <f t="shared" si="337"/>
        <v>30529</v>
      </c>
      <c r="P1945">
        <f t="shared" si="343"/>
        <v>26603</v>
      </c>
      <c r="Q1945">
        <f t="shared" si="344"/>
        <v>3390.4742416560744</v>
      </c>
      <c r="R1945" s="105">
        <f t="shared" si="345"/>
        <v>0.12744706392722904</v>
      </c>
      <c r="S1945" s="107">
        <f>+MEDIANA!AI603</f>
        <v>26603</v>
      </c>
      <c r="T1945" t="b">
        <f t="shared" si="346"/>
        <v>1</v>
      </c>
      <c r="V1945">
        <f t="shared" si="347"/>
        <v>5</v>
      </c>
      <c r="W1945">
        <f t="shared" si="348"/>
        <v>4</v>
      </c>
    </row>
    <row r="1946" spans="1:23" x14ac:dyDescent="0.2">
      <c r="A1946">
        <v>601</v>
      </c>
      <c r="B1946">
        <v>53839</v>
      </c>
      <c r="C1946">
        <v>200000</v>
      </c>
      <c r="D1946">
        <v>57662</v>
      </c>
      <c r="E1946">
        <v>66312</v>
      </c>
      <c r="F1946">
        <v>71135</v>
      </c>
      <c r="G1946">
        <f t="shared" si="338"/>
        <v>66312</v>
      </c>
      <c r="H1946">
        <f t="shared" si="339"/>
        <v>61988.20934903669</v>
      </c>
      <c r="I1946">
        <f t="shared" si="340"/>
        <v>128300.20934903668</v>
      </c>
      <c r="J1946">
        <f t="shared" si="341"/>
        <v>4323.7906509633103</v>
      </c>
      <c r="K1946" s="18">
        <f t="shared" si="342"/>
        <v>53839</v>
      </c>
      <c r="L1946" s="18" t="str">
        <f t="shared" si="334"/>
        <v/>
      </c>
      <c r="M1946" s="18">
        <f t="shared" si="335"/>
        <v>57662</v>
      </c>
      <c r="N1946" s="18">
        <f t="shared" si="336"/>
        <v>66312</v>
      </c>
      <c r="O1946" s="18">
        <f t="shared" si="337"/>
        <v>71135</v>
      </c>
      <c r="P1946">
        <f t="shared" si="343"/>
        <v>61987</v>
      </c>
      <c r="Q1946">
        <f t="shared" si="344"/>
        <v>7900.1489015503157</v>
      </c>
      <c r="R1946" s="105">
        <f t="shared" si="345"/>
        <v>0.12744847954490968</v>
      </c>
      <c r="S1946" s="107">
        <f>+MEDIANA!AI604</f>
        <v>61987</v>
      </c>
      <c r="T1946" t="b">
        <f t="shared" si="346"/>
        <v>1</v>
      </c>
      <c r="V1946">
        <f t="shared" si="347"/>
        <v>5</v>
      </c>
      <c r="W1946">
        <f t="shared" si="348"/>
        <v>4</v>
      </c>
    </row>
    <row r="1947" spans="1:23" x14ac:dyDescent="0.2">
      <c r="A1947">
        <v>602</v>
      </c>
      <c r="B1947">
        <v>68635</v>
      </c>
      <c r="C1947">
        <v>250000</v>
      </c>
      <c r="D1947">
        <v>73509</v>
      </c>
      <c r="E1947">
        <v>84535</v>
      </c>
      <c r="F1947">
        <v>90684</v>
      </c>
      <c r="G1947">
        <f t="shared" si="338"/>
        <v>84535</v>
      </c>
      <c r="H1947">
        <f t="shared" si="339"/>
        <v>76817.861909194005</v>
      </c>
      <c r="I1947">
        <f t="shared" si="340"/>
        <v>161352.86190919401</v>
      </c>
      <c r="J1947">
        <f t="shared" si="341"/>
        <v>7717.1380908059946</v>
      </c>
      <c r="K1947" s="18">
        <f t="shared" si="342"/>
        <v>68635</v>
      </c>
      <c r="L1947" s="18" t="str">
        <f t="shared" si="334"/>
        <v/>
      </c>
      <c r="M1947" s="18">
        <f t="shared" si="335"/>
        <v>73509</v>
      </c>
      <c r="N1947" s="18">
        <f t="shared" si="336"/>
        <v>84535</v>
      </c>
      <c r="O1947" s="18">
        <f t="shared" si="337"/>
        <v>90684</v>
      </c>
      <c r="P1947">
        <f t="shared" si="343"/>
        <v>79022</v>
      </c>
      <c r="Q1947">
        <f t="shared" si="344"/>
        <v>10070.947402470798</v>
      </c>
      <c r="R1947" s="105">
        <f t="shared" si="345"/>
        <v>0.12744485589419147</v>
      </c>
      <c r="S1947" s="107">
        <f>+MEDIANA!AI605</f>
        <v>79022</v>
      </c>
      <c r="T1947" t="b">
        <f t="shared" si="346"/>
        <v>1</v>
      </c>
      <c r="V1947">
        <f t="shared" si="347"/>
        <v>5</v>
      </c>
      <c r="W1947">
        <f t="shared" si="348"/>
        <v>4</v>
      </c>
    </row>
    <row r="1948" spans="1:23" x14ac:dyDescent="0.2">
      <c r="A1948">
        <v>603</v>
      </c>
      <c r="B1948">
        <v>91025</v>
      </c>
      <c r="C1948">
        <v>300000</v>
      </c>
      <c r="D1948">
        <v>97489</v>
      </c>
      <c r="E1948">
        <v>112112</v>
      </c>
      <c r="F1948">
        <v>120266</v>
      </c>
      <c r="G1948">
        <f t="shared" si="338"/>
        <v>112112</v>
      </c>
      <c r="H1948">
        <f t="shared" si="339"/>
        <v>87871.514032136707</v>
      </c>
      <c r="I1948">
        <f t="shared" si="340"/>
        <v>199983.51403213671</v>
      </c>
      <c r="J1948">
        <f t="shared" si="341"/>
        <v>24240.485967863293</v>
      </c>
      <c r="K1948" s="18">
        <f t="shared" si="342"/>
        <v>91025</v>
      </c>
      <c r="L1948" s="18" t="str">
        <f t="shared" si="334"/>
        <v/>
      </c>
      <c r="M1948" s="18">
        <f t="shared" si="335"/>
        <v>97489</v>
      </c>
      <c r="N1948" s="18">
        <f t="shared" si="336"/>
        <v>112112</v>
      </c>
      <c r="O1948" s="18">
        <f t="shared" si="337"/>
        <v>120266</v>
      </c>
      <c r="P1948">
        <f t="shared" si="343"/>
        <v>104800.5</v>
      </c>
      <c r="Q1948">
        <f t="shared" si="344"/>
        <v>13355.999026654652</v>
      </c>
      <c r="R1948" s="105">
        <f t="shared" si="345"/>
        <v>0.12744213077852351</v>
      </c>
      <c r="S1948" s="107">
        <f>+MEDIANA!AI606</f>
        <v>104800.5</v>
      </c>
      <c r="T1948" t="b">
        <f t="shared" si="346"/>
        <v>1</v>
      </c>
      <c r="V1948">
        <f t="shared" si="347"/>
        <v>5</v>
      </c>
      <c r="W1948">
        <f t="shared" si="348"/>
        <v>4</v>
      </c>
    </row>
    <row r="1949" spans="1:23" x14ac:dyDescent="0.2">
      <c r="A1949">
        <v>604</v>
      </c>
      <c r="B1949">
        <v>29724</v>
      </c>
      <c r="C1949">
        <v>80000</v>
      </c>
      <c r="D1949">
        <v>31835</v>
      </c>
      <c r="E1949">
        <v>36610</v>
      </c>
      <c r="F1949">
        <v>39273</v>
      </c>
      <c r="G1949">
        <f t="shared" si="338"/>
        <v>36610</v>
      </c>
      <c r="H1949">
        <f t="shared" si="339"/>
        <v>20757.163565863237</v>
      </c>
      <c r="I1949">
        <f t="shared" si="340"/>
        <v>57367.163565863237</v>
      </c>
      <c r="J1949">
        <f t="shared" si="341"/>
        <v>15852.836434136763</v>
      </c>
      <c r="K1949" s="18">
        <f t="shared" si="342"/>
        <v>29724</v>
      </c>
      <c r="L1949" s="18" t="str">
        <f t="shared" si="334"/>
        <v/>
      </c>
      <c r="M1949" s="18">
        <f t="shared" si="335"/>
        <v>31835</v>
      </c>
      <c r="N1949" s="18">
        <f t="shared" si="336"/>
        <v>36610</v>
      </c>
      <c r="O1949" s="18">
        <f t="shared" si="337"/>
        <v>39273</v>
      </c>
      <c r="P1949">
        <f t="shared" si="343"/>
        <v>34222.5</v>
      </c>
      <c r="Q1949">
        <f t="shared" si="344"/>
        <v>4361.5054358176221</v>
      </c>
      <c r="R1949" s="105">
        <f t="shared" si="345"/>
        <v>0.12744555294959814</v>
      </c>
      <c r="S1949" s="107">
        <f>+MEDIANA!AI607</f>
        <v>34222.5</v>
      </c>
      <c r="T1949" t="b">
        <f t="shared" si="346"/>
        <v>1</v>
      </c>
      <c r="V1949">
        <f t="shared" si="347"/>
        <v>5</v>
      </c>
      <c r="W1949">
        <f t="shared" si="348"/>
        <v>4</v>
      </c>
    </row>
    <row r="1950" spans="1:23" x14ac:dyDescent="0.2">
      <c r="A1950">
        <v>605</v>
      </c>
      <c r="B1950">
        <v>117515</v>
      </c>
      <c r="C1950">
        <v>150000</v>
      </c>
      <c r="D1950">
        <v>125861</v>
      </c>
      <c r="E1950">
        <v>144740</v>
      </c>
      <c r="F1950">
        <v>155267</v>
      </c>
      <c r="G1950">
        <f t="shared" si="338"/>
        <v>144740</v>
      </c>
      <c r="H1950">
        <f t="shared" si="339"/>
        <v>16219.421207305741</v>
      </c>
      <c r="I1950">
        <f t="shared" si="340"/>
        <v>160959.42120730574</v>
      </c>
      <c r="J1950">
        <f t="shared" si="341"/>
        <v>128520.57879269426</v>
      </c>
      <c r="K1950" s="18" t="str">
        <f t="shared" si="342"/>
        <v/>
      </c>
      <c r="L1950" s="18">
        <f t="shared" si="334"/>
        <v>150000</v>
      </c>
      <c r="M1950" s="18" t="str">
        <f t="shared" si="335"/>
        <v/>
      </c>
      <c r="N1950" s="18">
        <f t="shared" si="336"/>
        <v>144740</v>
      </c>
      <c r="O1950" s="18">
        <f t="shared" si="337"/>
        <v>155267</v>
      </c>
      <c r="P1950">
        <f t="shared" si="343"/>
        <v>150000</v>
      </c>
      <c r="Q1950">
        <f t="shared" si="344"/>
        <v>5263.5003878914395</v>
      </c>
      <c r="R1950" s="105">
        <f t="shared" si="345"/>
        <v>3.5090002585942928E-2</v>
      </c>
      <c r="S1950" s="107">
        <f>+MEDIANA!AI608</f>
        <v>150000</v>
      </c>
      <c r="T1950" t="b">
        <f t="shared" si="346"/>
        <v>1</v>
      </c>
      <c r="V1950">
        <f t="shared" si="347"/>
        <v>5</v>
      </c>
      <c r="W1950">
        <f t="shared" si="348"/>
        <v>3</v>
      </c>
    </row>
    <row r="1951" spans="1:23" x14ac:dyDescent="0.2">
      <c r="A1951">
        <v>606</v>
      </c>
      <c r="B1951">
        <v>16042</v>
      </c>
      <c r="C1951">
        <v>50000</v>
      </c>
      <c r="D1951">
        <v>17182</v>
      </c>
      <c r="E1951">
        <v>19759</v>
      </c>
      <c r="F1951">
        <v>21197</v>
      </c>
      <c r="G1951">
        <f t="shared" si="338"/>
        <v>19759</v>
      </c>
      <c r="H1951">
        <f t="shared" si="339"/>
        <v>14214.106531892885</v>
      </c>
      <c r="I1951">
        <f t="shared" si="340"/>
        <v>33973.106531892889</v>
      </c>
      <c r="J1951">
        <f t="shared" si="341"/>
        <v>5544.893468107115</v>
      </c>
      <c r="K1951" s="18">
        <f t="shared" si="342"/>
        <v>16042</v>
      </c>
      <c r="L1951" s="18" t="str">
        <f t="shared" si="334"/>
        <v/>
      </c>
      <c r="M1951" s="18">
        <f t="shared" si="335"/>
        <v>17182</v>
      </c>
      <c r="N1951" s="18">
        <f t="shared" si="336"/>
        <v>19759</v>
      </c>
      <c r="O1951" s="18">
        <f t="shared" si="337"/>
        <v>21197</v>
      </c>
      <c r="P1951">
        <f t="shared" si="343"/>
        <v>18470.5</v>
      </c>
      <c r="Q1951">
        <f t="shared" si="344"/>
        <v>2354.4056574855576</v>
      </c>
      <c r="R1951" s="105">
        <f t="shared" si="345"/>
        <v>0.12746843114618217</v>
      </c>
      <c r="S1951" s="107">
        <f>+MEDIANA!AI609</f>
        <v>18470.5</v>
      </c>
      <c r="T1951" t="b">
        <f t="shared" si="346"/>
        <v>1</v>
      </c>
      <c r="V1951">
        <f t="shared" si="347"/>
        <v>5</v>
      </c>
      <c r="W1951">
        <f t="shared" si="348"/>
        <v>4</v>
      </c>
    </row>
    <row r="1952" spans="1:23" x14ac:dyDescent="0.2">
      <c r="A1952">
        <v>607</v>
      </c>
      <c r="B1952">
        <v>26818</v>
      </c>
      <c r="C1952">
        <v>100000</v>
      </c>
      <c r="D1952">
        <v>28723</v>
      </c>
      <c r="E1952">
        <v>33031</v>
      </c>
      <c r="F1952">
        <v>35434</v>
      </c>
      <c r="G1952">
        <f t="shared" si="338"/>
        <v>33031</v>
      </c>
      <c r="H1952">
        <f t="shared" si="339"/>
        <v>31044.699880978071</v>
      </c>
      <c r="I1952">
        <f t="shared" si="340"/>
        <v>64075.699880978071</v>
      </c>
      <c r="J1952">
        <f t="shared" si="341"/>
        <v>1986.3001190219293</v>
      </c>
      <c r="K1952" s="18">
        <f t="shared" si="342"/>
        <v>26818</v>
      </c>
      <c r="L1952" s="18" t="str">
        <f t="shared" si="334"/>
        <v/>
      </c>
      <c r="M1952" s="18">
        <f t="shared" si="335"/>
        <v>28723</v>
      </c>
      <c r="N1952" s="18">
        <f t="shared" si="336"/>
        <v>33031</v>
      </c>
      <c r="O1952" s="18">
        <f t="shared" si="337"/>
        <v>35434</v>
      </c>
      <c r="P1952">
        <f t="shared" si="343"/>
        <v>30877</v>
      </c>
      <c r="Q1952">
        <f t="shared" si="344"/>
        <v>3935.2747045155566</v>
      </c>
      <c r="R1952" s="105">
        <f t="shared" si="345"/>
        <v>0.12745003415213774</v>
      </c>
      <c r="S1952" s="107">
        <f>+MEDIANA!AI610</f>
        <v>30877</v>
      </c>
      <c r="T1952" t="b">
        <f t="shared" si="346"/>
        <v>1</v>
      </c>
      <c r="V1952">
        <f t="shared" si="347"/>
        <v>5</v>
      </c>
      <c r="W1952">
        <f t="shared" si="348"/>
        <v>4</v>
      </c>
    </row>
    <row r="1953" spans="1:23" x14ac:dyDescent="0.2">
      <c r="A1953">
        <v>608</v>
      </c>
      <c r="B1953">
        <v>8912</v>
      </c>
      <c r="C1953">
        <v>30000</v>
      </c>
      <c r="D1953">
        <v>9545</v>
      </c>
      <c r="E1953">
        <v>10977</v>
      </c>
      <c r="F1953">
        <v>11776</v>
      </c>
      <c r="G1953">
        <f t="shared" si="338"/>
        <v>10977</v>
      </c>
      <c r="H1953">
        <f t="shared" si="339"/>
        <v>8881.534974316095</v>
      </c>
      <c r="I1953">
        <f t="shared" si="340"/>
        <v>19858.534974316095</v>
      </c>
      <c r="J1953">
        <f t="shared" si="341"/>
        <v>2095.465025683905</v>
      </c>
      <c r="K1953" s="18">
        <f t="shared" si="342"/>
        <v>8912</v>
      </c>
      <c r="L1953" s="18" t="str">
        <f t="shared" si="334"/>
        <v/>
      </c>
      <c r="M1953" s="18">
        <f t="shared" si="335"/>
        <v>9545</v>
      </c>
      <c r="N1953" s="18">
        <f t="shared" si="336"/>
        <v>10977</v>
      </c>
      <c r="O1953" s="18">
        <f t="shared" si="337"/>
        <v>11776</v>
      </c>
      <c r="P1953">
        <f t="shared" si="343"/>
        <v>10261</v>
      </c>
      <c r="Q1953">
        <f t="shared" si="344"/>
        <v>1308.1091952381753</v>
      </c>
      <c r="R1953" s="105">
        <f t="shared" si="345"/>
        <v>0.12748359762578454</v>
      </c>
      <c r="S1953" s="107">
        <f>+MEDIANA!AI611</f>
        <v>10261</v>
      </c>
      <c r="T1953" t="b">
        <f t="shared" si="346"/>
        <v>1</v>
      </c>
      <c r="V1953">
        <f t="shared" si="347"/>
        <v>5</v>
      </c>
      <c r="W1953">
        <f t="shared" si="348"/>
        <v>4</v>
      </c>
    </row>
    <row r="1954" spans="1:23" x14ac:dyDescent="0.2">
      <c r="A1954">
        <v>609</v>
      </c>
      <c r="B1954">
        <v>41019</v>
      </c>
      <c r="C1954">
        <v>150000</v>
      </c>
      <c r="D1954">
        <v>43932</v>
      </c>
      <c r="E1954">
        <v>50522</v>
      </c>
      <c r="F1954">
        <v>54197</v>
      </c>
      <c r="G1954">
        <f t="shared" si="338"/>
        <v>50522</v>
      </c>
      <c r="H1954">
        <f t="shared" si="339"/>
        <v>46171.486054706969</v>
      </c>
      <c r="I1954">
        <f t="shared" si="340"/>
        <v>96693.486054706969</v>
      </c>
      <c r="J1954">
        <f t="shared" si="341"/>
        <v>4350.5139452930307</v>
      </c>
      <c r="K1954" s="18">
        <f t="shared" si="342"/>
        <v>41019</v>
      </c>
      <c r="L1954" s="18" t="str">
        <f t="shared" si="334"/>
        <v/>
      </c>
      <c r="M1954" s="18">
        <f t="shared" si="335"/>
        <v>43932</v>
      </c>
      <c r="N1954" s="18">
        <f t="shared" si="336"/>
        <v>50522</v>
      </c>
      <c r="O1954" s="18">
        <f t="shared" si="337"/>
        <v>54197</v>
      </c>
      <c r="P1954">
        <f t="shared" si="343"/>
        <v>47227</v>
      </c>
      <c r="Q1954">
        <f t="shared" si="344"/>
        <v>6019.109928663318</v>
      </c>
      <c r="R1954" s="105">
        <f t="shared" si="345"/>
        <v>0.12745060936886354</v>
      </c>
      <c r="S1954" s="107">
        <f>+MEDIANA!AI612</f>
        <v>47227</v>
      </c>
      <c r="T1954" t="b">
        <f t="shared" si="346"/>
        <v>1</v>
      </c>
      <c r="V1954">
        <f t="shared" si="347"/>
        <v>5</v>
      </c>
      <c r="W1954">
        <f t="shared" si="348"/>
        <v>4</v>
      </c>
    </row>
    <row r="1955" spans="1:23" x14ac:dyDescent="0.2">
      <c r="A1955">
        <v>610</v>
      </c>
      <c r="B1955">
        <v>99360</v>
      </c>
      <c r="C1955">
        <v>250000</v>
      </c>
      <c r="D1955">
        <v>106416</v>
      </c>
      <c r="E1955">
        <v>122379</v>
      </c>
      <c r="F1955">
        <v>131280</v>
      </c>
      <c r="G1955">
        <f t="shared" si="338"/>
        <v>122379</v>
      </c>
      <c r="H1955">
        <f t="shared" si="339"/>
        <v>61741.859487708985</v>
      </c>
      <c r="I1955">
        <f t="shared" si="340"/>
        <v>184120.85948770898</v>
      </c>
      <c r="J1955">
        <f t="shared" si="341"/>
        <v>60637.140512291015</v>
      </c>
      <c r="K1955" s="18">
        <f t="shared" si="342"/>
        <v>99360</v>
      </c>
      <c r="L1955" s="18" t="str">
        <f t="shared" si="334"/>
        <v/>
      </c>
      <c r="M1955" s="18">
        <f t="shared" si="335"/>
        <v>106416</v>
      </c>
      <c r="N1955" s="18">
        <f t="shared" si="336"/>
        <v>122379</v>
      </c>
      <c r="O1955" s="18">
        <f t="shared" si="337"/>
        <v>131280</v>
      </c>
      <c r="P1955">
        <f t="shared" si="343"/>
        <v>114397.5</v>
      </c>
      <c r="Q1955">
        <f t="shared" si="344"/>
        <v>14579.699251013377</v>
      </c>
      <c r="R1955" s="105">
        <f t="shared" si="345"/>
        <v>0.12744770865633756</v>
      </c>
      <c r="S1955" s="107">
        <f>+MEDIANA!AI613</f>
        <v>114397.5</v>
      </c>
      <c r="T1955" t="b">
        <f t="shared" si="346"/>
        <v>1</v>
      </c>
      <c r="V1955">
        <f t="shared" si="347"/>
        <v>5</v>
      </c>
      <c r="W1955">
        <f t="shared" si="348"/>
        <v>4</v>
      </c>
    </row>
    <row r="1956" spans="1:23" x14ac:dyDescent="0.2">
      <c r="A1956">
        <v>611</v>
      </c>
      <c r="B1956">
        <v>51014</v>
      </c>
      <c r="C1956">
        <v>150000</v>
      </c>
      <c r="D1956">
        <v>54637</v>
      </c>
      <c r="E1956">
        <v>62833</v>
      </c>
      <c r="F1956">
        <v>67403</v>
      </c>
      <c r="G1956">
        <f t="shared" si="338"/>
        <v>62833</v>
      </c>
      <c r="H1956">
        <f t="shared" si="339"/>
        <v>41222.035700581313</v>
      </c>
      <c r="I1956">
        <f t="shared" si="340"/>
        <v>104055.03570058131</v>
      </c>
      <c r="J1956">
        <f t="shared" si="341"/>
        <v>21610.964299418687</v>
      </c>
      <c r="K1956" s="18">
        <f t="shared" si="342"/>
        <v>51014</v>
      </c>
      <c r="L1956" s="18" t="str">
        <f t="shared" si="334"/>
        <v/>
      </c>
      <c r="M1956" s="18">
        <f t="shared" si="335"/>
        <v>54637</v>
      </c>
      <c r="N1956" s="18">
        <f t="shared" si="336"/>
        <v>62833</v>
      </c>
      <c r="O1956" s="18">
        <f t="shared" si="337"/>
        <v>67403</v>
      </c>
      <c r="P1956">
        <f t="shared" si="343"/>
        <v>58735</v>
      </c>
      <c r="Q1956">
        <f t="shared" si="344"/>
        <v>7485.7881070287676</v>
      </c>
      <c r="R1956" s="105">
        <f t="shared" si="345"/>
        <v>0.12745021038612017</v>
      </c>
      <c r="S1956" s="107">
        <f>+MEDIANA!AI614</f>
        <v>58735</v>
      </c>
      <c r="T1956" t="b">
        <f t="shared" si="346"/>
        <v>1</v>
      </c>
      <c r="V1956">
        <f t="shared" si="347"/>
        <v>5</v>
      </c>
      <c r="W1956">
        <f t="shared" si="348"/>
        <v>4</v>
      </c>
    </row>
    <row r="1957" spans="1:23" x14ac:dyDescent="0.2">
      <c r="A1957">
        <v>612</v>
      </c>
      <c r="B1957">
        <v>37795</v>
      </c>
      <c r="C1957">
        <v>140000</v>
      </c>
      <c r="D1957">
        <v>40479</v>
      </c>
      <c r="E1957">
        <v>46551</v>
      </c>
      <c r="F1957">
        <v>49937</v>
      </c>
      <c r="G1957">
        <f t="shared" si="338"/>
        <v>46551</v>
      </c>
      <c r="H1957">
        <f t="shared" si="339"/>
        <v>43337.880968039957</v>
      </c>
      <c r="I1957">
        <f t="shared" si="340"/>
        <v>89888.880968039957</v>
      </c>
      <c r="J1957">
        <f t="shared" si="341"/>
        <v>3213.1190319600428</v>
      </c>
      <c r="K1957" s="18">
        <f t="shared" si="342"/>
        <v>37795</v>
      </c>
      <c r="L1957" s="18" t="str">
        <f t="shared" si="334"/>
        <v/>
      </c>
      <c r="M1957" s="18">
        <f t="shared" si="335"/>
        <v>40479</v>
      </c>
      <c r="N1957" s="18">
        <f t="shared" si="336"/>
        <v>46551</v>
      </c>
      <c r="O1957" s="18">
        <f t="shared" si="337"/>
        <v>49937</v>
      </c>
      <c r="P1957">
        <f t="shared" si="343"/>
        <v>43515</v>
      </c>
      <c r="Q1957">
        <f t="shared" si="344"/>
        <v>5545.9256816753923</v>
      </c>
      <c r="R1957" s="105">
        <f t="shared" si="345"/>
        <v>0.12744859661439487</v>
      </c>
      <c r="S1957" s="107">
        <f>+MEDIANA!AI615</f>
        <v>43515</v>
      </c>
      <c r="T1957" t="b">
        <f t="shared" si="346"/>
        <v>1</v>
      </c>
      <c r="V1957">
        <f t="shared" si="347"/>
        <v>5</v>
      </c>
      <c r="W1957">
        <f t="shared" si="348"/>
        <v>4</v>
      </c>
    </row>
    <row r="1958" spans="1:23" x14ac:dyDescent="0.2">
      <c r="A1958">
        <v>613</v>
      </c>
      <c r="B1958">
        <v>113158</v>
      </c>
      <c r="C1958">
        <v>150000</v>
      </c>
      <c r="D1958">
        <v>121194</v>
      </c>
      <c r="E1958">
        <v>139373</v>
      </c>
      <c r="F1958">
        <v>149511</v>
      </c>
      <c r="G1958">
        <f t="shared" si="338"/>
        <v>139373</v>
      </c>
      <c r="H1958">
        <f t="shared" si="339"/>
        <v>16746.257125101143</v>
      </c>
      <c r="I1958">
        <f t="shared" si="340"/>
        <v>156119.25712510114</v>
      </c>
      <c r="J1958">
        <f t="shared" si="341"/>
        <v>122626.74287489886</v>
      </c>
      <c r="K1958" s="18" t="str">
        <f t="shared" si="342"/>
        <v/>
      </c>
      <c r="L1958" s="18">
        <f t="shared" si="334"/>
        <v>150000</v>
      </c>
      <c r="M1958" s="18" t="str">
        <f t="shared" si="335"/>
        <v/>
      </c>
      <c r="N1958" s="18">
        <f t="shared" si="336"/>
        <v>139373</v>
      </c>
      <c r="O1958" s="18">
        <f t="shared" si="337"/>
        <v>149511</v>
      </c>
      <c r="P1958">
        <f t="shared" si="343"/>
        <v>149511</v>
      </c>
      <c r="Q1958">
        <f t="shared" si="344"/>
        <v>5999.3234896389222</v>
      </c>
      <c r="R1958" s="105">
        <f t="shared" si="345"/>
        <v>4.0126301674384642E-2</v>
      </c>
      <c r="S1958" s="107">
        <f>+MEDIANA!AI616</f>
        <v>149511</v>
      </c>
      <c r="T1958" t="b">
        <f t="shared" si="346"/>
        <v>1</v>
      </c>
      <c r="V1958">
        <f t="shared" si="347"/>
        <v>5</v>
      </c>
      <c r="W1958">
        <f t="shared" si="348"/>
        <v>3</v>
      </c>
    </row>
    <row r="1959" spans="1:23" x14ac:dyDescent="0.2">
      <c r="A1959">
        <v>614</v>
      </c>
      <c r="B1959">
        <v>113118</v>
      </c>
      <c r="C1959">
        <v>50000</v>
      </c>
      <c r="D1959">
        <v>121151</v>
      </c>
      <c r="E1959">
        <v>139324</v>
      </c>
      <c r="F1959">
        <v>149457</v>
      </c>
      <c r="G1959">
        <f t="shared" si="338"/>
        <v>121151</v>
      </c>
      <c r="H1959">
        <f t="shared" si="339"/>
        <v>38873.377940436309</v>
      </c>
      <c r="I1959">
        <f t="shared" si="340"/>
        <v>160024.3779404363</v>
      </c>
      <c r="J1959">
        <f t="shared" si="341"/>
        <v>82277.622059563699</v>
      </c>
      <c r="K1959" s="18">
        <f t="shared" si="342"/>
        <v>113118</v>
      </c>
      <c r="L1959" s="18" t="str">
        <f t="shared" si="334"/>
        <v/>
      </c>
      <c r="M1959" s="18">
        <f t="shared" si="335"/>
        <v>121151</v>
      </c>
      <c r="N1959" s="18">
        <f t="shared" si="336"/>
        <v>139324</v>
      </c>
      <c r="O1959" s="18">
        <f t="shared" si="337"/>
        <v>149457</v>
      </c>
      <c r="P1959">
        <f t="shared" si="343"/>
        <v>130237.5</v>
      </c>
      <c r="Q1959">
        <f t="shared" si="344"/>
        <v>16598.121630674559</v>
      </c>
      <c r="R1959" s="105">
        <f t="shared" si="345"/>
        <v>0.12744502643765857</v>
      </c>
      <c r="S1959" s="107">
        <f>+MEDIANA!AI617</f>
        <v>130237.5</v>
      </c>
      <c r="T1959" t="b">
        <f t="shared" si="346"/>
        <v>1</v>
      </c>
      <c r="V1959">
        <f t="shared" si="347"/>
        <v>5</v>
      </c>
      <c r="W1959">
        <f t="shared" si="348"/>
        <v>4</v>
      </c>
    </row>
    <row r="1960" spans="1:23" x14ac:dyDescent="0.2">
      <c r="A1960">
        <v>615</v>
      </c>
      <c r="B1960">
        <v>101191</v>
      </c>
      <c r="C1960">
        <v>250000</v>
      </c>
      <c r="D1960">
        <v>108378</v>
      </c>
      <c r="E1960">
        <v>124634</v>
      </c>
      <c r="F1960">
        <v>133699</v>
      </c>
      <c r="G1960">
        <f t="shared" si="338"/>
        <v>124634</v>
      </c>
      <c r="H1960">
        <f t="shared" si="339"/>
        <v>60864.212804405834</v>
      </c>
      <c r="I1960">
        <f t="shared" si="340"/>
        <v>185498.21280440583</v>
      </c>
      <c r="J1960">
        <f t="shared" si="341"/>
        <v>63769.787195594166</v>
      </c>
      <c r="K1960" s="18">
        <f t="shared" si="342"/>
        <v>101191</v>
      </c>
      <c r="L1960" s="18" t="str">
        <f t="shared" si="334"/>
        <v/>
      </c>
      <c r="M1960" s="18">
        <f t="shared" si="335"/>
        <v>108378</v>
      </c>
      <c r="N1960" s="18">
        <f t="shared" si="336"/>
        <v>124634</v>
      </c>
      <c r="O1960" s="18">
        <f t="shared" si="337"/>
        <v>133699</v>
      </c>
      <c r="P1960">
        <f t="shared" si="343"/>
        <v>116506</v>
      </c>
      <c r="Q1960">
        <f t="shared" si="344"/>
        <v>14848.069694969332</v>
      </c>
      <c r="R1960" s="105">
        <f t="shared" si="345"/>
        <v>0.12744467834248308</v>
      </c>
      <c r="S1960" s="107">
        <f>+MEDIANA!AI618</f>
        <v>116506</v>
      </c>
      <c r="T1960" t="b">
        <f t="shared" si="346"/>
        <v>1</v>
      </c>
      <c r="V1960">
        <f t="shared" si="347"/>
        <v>5</v>
      </c>
      <c r="W1960">
        <f t="shared" si="348"/>
        <v>4</v>
      </c>
    </row>
    <row r="1961" spans="1:23" x14ac:dyDescent="0.2">
      <c r="A1961">
        <v>616</v>
      </c>
      <c r="B1961">
        <v>207567</v>
      </c>
      <c r="C1961">
        <v>350000</v>
      </c>
      <c r="D1961">
        <v>222308</v>
      </c>
      <c r="E1961">
        <v>255654</v>
      </c>
      <c r="F1961">
        <v>274249</v>
      </c>
      <c r="G1961">
        <f t="shared" si="338"/>
        <v>255654</v>
      </c>
      <c r="H1961">
        <f t="shared" si="339"/>
        <v>55840.63532321246</v>
      </c>
      <c r="I1961">
        <f t="shared" si="340"/>
        <v>311494.63532321248</v>
      </c>
      <c r="J1961">
        <f t="shared" si="341"/>
        <v>199813.36467678755</v>
      </c>
      <c r="K1961" s="18">
        <f t="shared" si="342"/>
        <v>207567</v>
      </c>
      <c r="L1961" s="18" t="str">
        <f t="shared" si="334"/>
        <v/>
      </c>
      <c r="M1961" s="18">
        <f t="shared" si="335"/>
        <v>222308</v>
      </c>
      <c r="N1961" s="18">
        <f t="shared" si="336"/>
        <v>255654</v>
      </c>
      <c r="O1961" s="18">
        <f t="shared" si="337"/>
        <v>274249</v>
      </c>
      <c r="P1961">
        <f t="shared" si="343"/>
        <v>238981</v>
      </c>
      <c r="Q1961">
        <f t="shared" si="344"/>
        <v>30457.26924178638</v>
      </c>
      <c r="R1961" s="105">
        <f t="shared" si="345"/>
        <v>0.12744640470073512</v>
      </c>
      <c r="S1961" s="107">
        <f>+MEDIANA!AI619</f>
        <v>238981</v>
      </c>
      <c r="T1961" t="b">
        <f t="shared" si="346"/>
        <v>1</v>
      </c>
      <c r="V1961">
        <f t="shared" si="347"/>
        <v>5</v>
      </c>
      <c r="W1961">
        <f t="shared" si="348"/>
        <v>4</v>
      </c>
    </row>
    <row r="1962" spans="1:23" x14ac:dyDescent="0.2">
      <c r="A1962">
        <v>617</v>
      </c>
      <c r="B1962">
        <v>82959</v>
      </c>
      <c r="C1962">
        <v>100000</v>
      </c>
      <c r="D1962">
        <v>88850</v>
      </c>
      <c r="E1962">
        <v>102178</v>
      </c>
      <c r="F1962">
        <v>109610</v>
      </c>
      <c r="G1962">
        <f t="shared" si="338"/>
        <v>100000</v>
      </c>
      <c r="H1962">
        <f t="shared" si="339"/>
        <v>10700.493951215523</v>
      </c>
      <c r="I1962">
        <f t="shared" si="340"/>
        <v>110700.49395121553</v>
      </c>
      <c r="J1962">
        <f t="shared" si="341"/>
        <v>89299.506048784475</v>
      </c>
      <c r="K1962" s="18" t="str">
        <f t="shared" si="342"/>
        <v/>
      </c>
      <c r="L1962" s="18">
        <f t="shared" si="334"/>
        <v>100000</v>
      </c>
      <c r="M1962" s="18" t="str">
        <f t="shared" si="335"/>
        <v/>
      </c>
      <c r="N1962" s="18">
        <f t="shared" si="336"/>
        <v>102178</v>
      </c>
      <c r="O1962" s="18">
        <f t="shared" si="337"/>
        <v>109610</v>
      </c>
      <c r="P1962">
        <f t="shared" si="343"/>
        <v>102178</v>
      </c>
      <c r="Q1962">
        <f t="shared" si="344"/>
        <v>5038.690438331505</v>
      </c>
      <c r="R1962" s="105">
        <f t="shared" si="345"/>
        <v>4.931287007312244E-2</v>
      </c>
      <c r="S1962" s="107">
        <f>+MEDIANA!AI620</f>
        <v>102178</v>
      </c>
      <c r="T1962" t="b">
        <f t="shared" si="346"/>
        <v>1</v>
      </c>
      <c r="V1962">
        <f t="shared" si="347"/>
        <v>5</v>
      </c>
      <c r="W1962">
        <f t="shared" si="348"/>
        <v>3</v>
      </c>
    </row>
    <row r="1963" spans="1:23" x14ac:dyDescent="0.2">
      <c r="A1963">
        <v>618</v>
      </c>
      <c r="B1963">
        <v>80504</v>
      </c>
      <c r="C1963">
        <v>300000</v>
      </c>
      <c r="D1963">
        <v>86221</v>
      </c>
      <c r="E1963">
        <v>99155</v>
      </c>
      <c r="F1963">
        <v>106366</v>
      </c>
      <c r="G1963">
        <f t="shared" si="338"/>
        <v>99155</v>
      </c>
      <c r="H1963">
        <f t="shared" si="339"/>
        <v>93109.422099484655</v>
      </c>
      <c r="I1963">
        <f t="shared" si="340"/>
        <v>192264.42209948465</v>
      </c>
      <c r="J1963">
        <f t="shared" si="341"/>
        <v>6045.5779005153454</v>
      </c>
      <c r="K1963" s="18">
        <f t="shared" si="342"/>
        <v>80504</v>
      </c>
      <c r="L1963" s="18" t="str">
        <f t="shared" si="334"/>
        <v/>
      </c>
      <c r="M1963" s="18">
        <f t="shared" si="335"/>
        <v>86221</v>
      </c>
      <c r="N1963" s="18">
        <f t="shared" si="336"/>
        <v>99155</v>
      </c>
      <c r="O1963" s="18">
        <f t="shared" si="337"/>
        <v>106366</v>
      </c>
      <c r="P1963">
        <f t="shared" si="343"/>
        <v>92688</v>
      </c>
      <c r="Q1963">
        <f t="shared" si="344"/>
        <v>11812.757355221233</v>
      </c>
      <c r="R1963" s="105">
        <f t="shared" si="345"/>
        <v>0.12744645860544226</v>
      </c>
      <c r="S1963" s="107">
        <f>+MEDIANA!AI621</f>
        <v>92688</v>
      </c>
      <c r="T1963" t="b">
        <f t="shared" si="346"/>
        <v>1</v>
      </c>
      <c r="V1963">
        <f t="shared" si="347"/>
        <v>5</v>
      </c>
      <c r="W1963">
        <f t="shared" si="348"/>
        <v>4</v>
      </c>
    </row>
    <row r="1964" spans="1:23" x14ac:dyDescent="0.2">
      <c r="A1964">
        <v>619</v>
      </c>
      <c r="B1964">
        <v>165442</v>
      </c>
      <c r="C1964">
        <v>400000</v>
      </c>
      <c r="D1964">
        <v>177191</v>
      </c>
      <c r="E1964">
        <v>203770</v>
      </c>
      <c r="F1964">
        <v>218591</v>
      </c>
      <c r="G1964">
        <f t="shared" si="338"/>
        <v>203770</v>
      </c>
      <c r="H1964">
        <f t="shared" si="339"/>
        <v>95694.487849091893</v>
      </c>
      <c r="I1964">
        <f t="shared" si="340"/>
        <v>299464.48784909188</v>
      </c>
      <c r="J1964">
        <f t="shared" si="341"/>
        <v>108075.51215090811</v>
      </c>
      <c r="K1964" s="18">
        <f t="shared" si="342"/>
        <v>165442</v>
      </c>
      <c r="L1964" s="18" t="str">
        <f t="shared" si="334"/>
        <v/>
      </c>
      <c r="M1964" s="18">
        <f t="shared" si="335"/>
        <v>177191</v>
      </c>
      <c r="N1964" s="18">
        <f t="shared" si="336"/>
        <v>203770</v>
      </c>
      <c r="O1964" s="18">
        <f t="shared" si="337"/>
        <v>218591</v>
      </c>
      <c r="P1964">
        <f t="shared" si="343"/>
        <v>190480.5</v>
      </c>
      <c r="Q1964">
        <f t="shared" si="344"/>
        <v>24276.113204822006</v>
      </c>
      <c r="R1964" s="105">
        <f t="shared" si="345"/>
        <v>0.12744671084348269</v>
      </c>
      <c r="S1964" s="107">
        <f>+MEDIANA!AI622</f>
        <v>190480.5</v>
      </c>
      <c r="T1964" t="b">
        <f t="shared" si="346"/>
        <v>1</v>
      </c>
      <c r="V1964">
        <f t="shared" si="347"/>
        <v>5</v>
      </c>
      <c r="W1964">
        <f t="shared" si="348"/>
        <v>4</v>
      </c>
    </row>
    <row r="1965" spans="1:23" x14ac:dyDescent="0.2">
      <c r="A1965">
        <v>620</v>
      </c>
      <c r="B1965">
        <v>80619</v>
      </c>
      <c r="C1965">
        <v>150000</v>
      </c>
      <c r="D1965">
        <v>86345</v>
      </c>
      <c r="E1965">
        <v>99296</v>
      </c>
      <c r="F1965">
        <v>106518</v>
      </c>
      <c r="G1965">
        <f t="shared" si="338"/>
        <v>99296</v>
      </c>
      <c r="H1965">
        <f t="shared" si="339"/>
        <v>27392.03656722149</v>
      </c>
      <c r="I1965">
        <f t="shared" si="340"/>
        <v>126688.03656722148</v>
      </c>
      <c r="J1965">
        <f t="shared" si="341"/>
        <v>71903.963432778517</v>
      </c>
      <c r="K1965" s="18">
        <f t="shared" si="342"/>
        <v>80619</v>
      </c>
      <c r="L1965" s="18" t="str">
        <f t="shared" si="334"/>
        <v/>
      </c>
      <c r="M1965" s="18">
        <f t="shared" si="335"/>
        <v>86345</v>
      </c>
      <c r="N1965" s="18">
        <f t="shared" si="336"/>
        <v>99296</v>
      </c>
      <c r="O1965" s="18">
        <f t="shared" si="337"/>
        <v>106518</v>
      </c>
      <c r="P1965">
        <f t="shared" si="343"/>
        <v>92820.5</v>
      </c>
      <c r="Q1965">
        <f t="shared" si="344"/>
        <v>11829.381570197715</v>
      </c>
      <c r="R1965" s="105">
        <f t="shared" si="345"/>
        <v>0.12744363120428909</v>
      </c>
      <c r="S1965" s="107">
        <f>+MEDIANA!AI623</f>
        <v>92820.5</v>
      </c>
      <c r="T1965" t="b">
        <f t="shared" si="346"/>
        <v>1</v>
      </c>
      <c r="V1965">
        <f t="shared" si="347"/>
        <v>5</v>
      </c>
      <c r="W1965">
        <f t="shared" si="348"/>
        <v>4</v>
      </c>
    </row>
    <row r="1966" spans="1:23" x14ac:dyDescent="0.2">
      <c r="A1966">
        <v>621</v>
      </c>
      <c r="B1966">
        <v>190875</v>
      </c>
      <c r="C1966">
        <v>650000</v>
      </c>
      <c r="D1966">
        <v>204430</v>
      </c>
      <c r="E1966">
        <v>235095</v>
      </c>
      <c r="F1966">
        <v>252194</v>
      </c>
      <c r="G1966">
        <f t="shared" si="338"/>
        <v>235095</v>
      </c>
      <c r="H1966">
        <f t="shared" si="339"/>
        <v>193537.78017405284</v>
      </c>
      <c r="I1966">
        <f t="shared" si="340"/>
        <v>428632.78017405281</v>
      </c>
      <c r="J1966">
        <f t="shared" si="341"/>
        <v>41557.219825947162</v>
      </c>
      <c r="K1966" s="18">
        <f t="shared" si="342"/>
        <v>190875</v>
      </c>
      <c r="L1966" s="18" t="str">
        <f t="shared" si="334"/>
        <v/>
      </c>
      <c r="M1966" s="18">
        <f t="shared" si="335"/>
        <v>204430</v>
      </c>
      <c r="N1966" s="18">
        <f t="shared" si="336"/>
        <v>235095</v>
      </c>
      <c r="O1966" s="18">
        <f t="shared" si="337"/>
        <v>252194</v>
      </c>
      <c r="P1966">
        <f t="shared" si="343"/>
        <v>219762.5</v>
      </c>
      <c r="Q1966">
        <f t="shared" si="344"/>
        <v>28007.861854605515</v>
      </c>
      <c r="R1966" s="105">
        <f t="shared" si="345"/>
        <v>0.1274460467759764</v>
      </c>
      <c r="S1966" s="107">
        <f>+MEDIANA!AI624</f>
        <v>219762.5</v>
      </c>
      <c r="T1966" t="b">
        <f t="shared" si="346"/>
        <v>1</v>
      </c>
      <c r="V1966">
        <f t="shared" si="347"/>
        <v>5</v>
      </c>
      <c r="W1966">
        <f t="shared" si="348"/>
        <v>4</v>
      </c>
    </row>
    <row r="1967" spans="1:23" x14ac:dyDescent="0.2">
      <c r="A1967">
        <v>622</v>
      </c>
      <c r="B1967">
        <v>120965</v>
      </c>
      <c r="C1967">
        <v>250000</v>
      </c>
      <c r="D1967">
        <v>129555</v>
      </c>
      <c r="E1967">
        <v>148989</v>
      </c>
      <c r="F1967">
        <v>159825</v>
      </c>
      <c r="G1967">
        <f t="shared" si="338"/>
        <v>148989</v>
      </c>
      <c r="H1967">
        <f t="shared" si="339"/>
        <v>51610.263719535484</v>
      </c>
      <c r="I1967">
        <f t="shared" si="340"/>
        <v>200599.26371953549</v>
      </c>
      <c r="J1967">
        <f t="shared" si="341"/>
        <v>97378.736280464509</v>
      </c>
      <c r="K1967" s="18">
        <f t="shared" si="342"/>
        <v>120965</v>
      </c>
      <c r="L1967" s="18" t="str">
        <f t="shared" si="334"/>
        <v/>
      </c>
      <c r="M1967" s="18">
        <f t="shared" si="335"/>
        <v>129555</v>
      </c>
      <c r="N1967" s="18">
        <f t="shared" si="336"/>
        <v>148989</v>
      </c>
      <c r="O1967" s="18">
        <f t="shared" si="337"/>
        <v>159825</v>
      </c>
      <c r="P1967">
        <f t="shared" si="343"/>
        <v>139272</v>
      </c>
      <c r="Q1967">
        <f t="shared" si="344"/>
        <v>17749.658278400741</v>
      </c>
      <c r="R1967" s="105">
        <f t="shared" si="345"/>
        <v>0.12744599257855665</v>
      </c>
      <c r="S1967" s="107">
        <f>+MEDIANA!AI625</f>
        <v>139272</v>
      </c>
      <c r="T1967" t="b">
        <f t="shared" si="346"/>
        <v>1</v>
      </c>
      <c r="V1967">
        <f t="shared" si="347"/>
        <v>5</v>
      </c>
      <c r="W1967">
        <f t="shared" si="348"/>
        <v>4</v>
      </c>
    </row>
    <row r="1968" spans="1:23" x14ac:dyDescent="0.2">
      <c r="A1968">
        <v>623</v>
      </c>
      <c r="B1968">
        <v>15216</v>
      </c>
      <c r="C1968">
        <v>50000</v>
      </c>
      <c r="D1968">
        <v>16296</v>
      </c>
      <c r="E1968">
        <v>18741</v>
      </c>
      <c r="F1968">
        <v>20104</v>
      </c>
      <c r="G1968">
        <f t="shared" si="338"/>
        <v>18741</v>
      </c>
      <c r="H1968">
        <f t="shared" si="339"/>
        <v>14622.933009488896</v>
      </c>
      <c r="I1968">
        <f t="shared" si="340"/>
        <v>33363.933009488894</v>
      </c>
      <c r="J1968">
        <f t="shared" si="341"/>
        <v>4118.0669905111044</v>
      </c>
      <c r="K1968" s="18">
        <f t="shared" si="342"/>
        <v>15216</v>
      </c>
      <c r="L1968" s="18" t="str">
        <f t="shared" si="334"/>
        <v/>
      </c>
      <c r="M1968" s="18">
        <f t="shared" si="335"/>
        <v>16296</v>
      </c>
      <c r="N1968" s="18">
        <f t="shared" si="336"/>
        <v>18741</v>
      </c>
      <c r="O1968" s="18">
        <f t="shared" si="337"/>
        <v>20104</v>
      </c>
      <c r="P1968">
        <f t="shared" si="343"/>
        <v>17518.5</v>
      </c>
      <c r="Q1968">
        <f t="shared" si="344"/>
        <v>2232.7342542273141</v>
      </c>
      <c r="R1968" s="105">
        <f t="shared" si="345"/>
        <v>0.1274500815838864</v>
      </c>
      <c r="S1968" s="107">
        <f>+MEDIANA!AI626</f>
        <v>17518.5</v>
      </c>
      <c r="T1968" t="b">
        <f t="shared" si="346"/>
        <v>1</v>
      </c>
      <c r="V1968">
        <f t="shared" si="347"/>
        <v>5</v>
      </c>
      <c r="W1968">
        <f t="shared" si="348"/>
        <v>4</v>
      </c>
    </row>
    <row r="1969" spans="1:23" x14ac:dyDescent="0.2">
      <c r="A1969">
        <v>624</v>
      </c>
      <c r="B1969">
        <v>365824</v>
      </c>
      <c r="C1969">
        <v>500000</v>
      </c>
      <c r="D1969">
        <v>391804</v>
      </c>
      <c r="E1969">
        <v>450575</v>
      </c>
      <c r="F1969">
        <v>483347</v>
      </c>
      <c r="G1969">
        <f t="shared" si="338"/>
        <v>450575</v>
      </c>
      <c r="H1969">
        <f t="shared" si="339"/>
        <v>57882.30715425915</v>
      </c>
      <c r="I1969">
        <f t="shared" si="340"/>
        <v>508457.30715425918</v>
      </c>
      <c r="J1969">
        <f t="shared" si="341"/>
        <v>392692.69284574082</v>
      </c>
      <c r="K1969" s="18" t="str">
        <f t="shared" si="342"/>
        <v/>
      </c>
      <c r="L1969" s="18">
        <f t="shared" si="334"/>
        <v>500000</v>
      </c>
      <c r="M1969" s="18" t="str">
        <f t="shared" si="335"/>
        <v/>
      </c>
      <c r="N1969" s="18">
        <f t="shared" si="336"/>
        <v>450575</v>
      </c>
      <c r="O1969" s="18">
        <f t="shared" si="337"/>
        <v>483347</v>
      </c>
      <c r="P1969">
        <f t="shared" si="343"/>
        <v>483347</v>
      </c>
      <c r="Q1969">
        <f t="shared" si="344"/>
        <v>25146.759294191368</v>
      </c>
      <c r="R1969" s="105">
        <f t="shared" si="345"/>
        <v>5.2026306761377164E-2</v>
      </c>
      <c r="S1969" s="107">
        <f>+MEDIANA!AI627</f>
        <v>483347</v>
      </c>
      <c r="T1969" t="b">
        <f t="shared" si="346"/>
        <v>1</v>
      </c>
      <c r="V1969">
        <f t="shared" si="347"/>
        <v>5</v>
      </c>
      <c r="W1969">
        <f t="shared" si="348"/>
        <v>3</v>
      </c>
    </row>
    <row r="1970" spans="1:23" x14ac:dyDescent="0.2">
      <c r="A1970">
        <v>625</v>
      </c>
      <c r="B1970">
        <v>618235</v>
      </c>
      <c r="C1970">
        <v>1500000</v>
      </c>
      <c r="D1970">
        <v>661512</v>
      </c>
      <c r="E1970">
        <v>760739</v>
      </c>
      <c r="F1970">
        <v>1216071</v>
      </c>
      <c r="G1970">
        <f t="shared" si="338"/>
        <v>760739</v>
      </c>
      <c r="H1970">
        <f t="shared" si="339"/>
        <v>388071.59316329769</v>
      </c>
      <c r="I1970">
        <f t="shared" si="340"/>
        <v>1148810.5931632977</v>
      </c>
      <c r="J1970">
        <f t="shared" si="341"/>
        <v>372667.40683670231</v>
      </c>
      <c r="K1970" s="18">
        <f t="shared" si="342"/>
        <v>618235</v>
      </c>
      <c r="L1970" s="18" t="str">
        <f t="shared" si="334"/>
        <v/>
      </c>
      <c r="M1970" s="18">
        <f t="shared" si="335"/>
        <v>661512</v>
      </c>
      <c r="N1970" s="18">
        <f t="shared" si="336"/>
        <v>760739</v>
      </c>
      <c r="O1970" s="18" t="str">
        <f t="shared" si="337"/>
        <v/>
      </c>
      <c r="P1970">
        <f t="shared" si="343"/>
        <v>661512</v>
      </c>
      <c r="Q1970">
        <f t="shared" si="344"/>
        <v>73059.66314595216</v>
      </c>
      <c r="R1970" s="105">
        <f t="shared" si="345"/>
        <v>0.11044344342347857</v>
      </c>
      <c r="S1970" s="107">
        <f>+MEDIANA!AI628</f>
        <v>661512</v>
      </c>
      <c r="T1970" t="b">
        <f t="shared" si="346"/>
        <v>1</v>
      </c>
      <c r="V1970">
        <f t="shared" si="347"/>
        <v>5</v>
      </c>
      <c r="W1970">
        <f t="shared" si="348"/>
        <v>3</v>
      </c>
    </row>
    <row r="1971" spans="1:23" x14ac:dyDescent="0.2">
      <c r="A1971">
        <v>626</v>
      </c>
      <c r="B1971">
        <v>424862</v>
      </c>
      <c r="C1971">
        <v>1800000</v>
      </c>
      <c r="D1971">
        <v>455035</v>
      </c>
      <c r="E1971">
        <v>523290</v>
      </c>
      <c r="G1971">
        <f t="shared" si="338"/>
        <v>489162.5</v>
      </c>
      <c r="H1971">
        <f t="shared" si="339"/>
        <v>667406.73633768235</v>
      </c>
      <c r="I1971">
        <f t="shared" si="340"/>
        <v>1156569.2363376822</v>
      </c>
      <c r="J1971">
        <f t="shared" si="341"/>
        <v>-178244.23633768235</v>
      </c>
      <c r="K1971" s="18">
        <f t="shared" si="342"/>
        <v>424862</v>
      </c>
      <c r="L1971" s="18" t="str">
        <f t="shared" si="334"/>
        <v/>
      </c>
      <c r="M1971" s="18">
        <f t="shared" si="335"/>
        <v>455035</v>
      </c>
      <c r="N1971" s="18">
        <f t="shared" si="336"/>
        <v>523290</v>
      </c>
      <c r="O1971" s="18" t="str">
        <f t="shared" si="337"/>
        <v/>
      </c>
      <c r="P1971">
        <f t="shared" si="343"/>
        <v>455035</v>
      </c>
      <c r="Q1971">
        <f t="shared" si="344"/>
        <v>50426.887897231965</v>
      </c>
      <c r="R1971" s="105">
        <f t="shared" si="345"/>
        <v>0.11081980044882694</v>
      </c>
      <c r="S1971" s="107">
        <f>+MEDIANA!AI629</f>
        <v>455035</v>
      </c>
      <c r="T1971" t="b">
        <f t="shared" si="346"/>
        <v>1</v>
      </c>
      <c r="V1971">
        <f t="shared" si="347"/>
        <v>4</v>
      </c>
      <c r="W1971">
        <f t="shared" si="348"/>
        <v>3</v>
      </c>
    </row>
    <row r="1972" spans="1:23" x14ac:dyDescent="0.2">
      <c r="A1972">
        <v>627</v>
      </c>
      <c r="B1972">
        <v>883193</v>
      </c>
      <c r="C1972">
        <v>3500000</v>
      </c>
      <c r="D1972">
        <v>945017</v>
      </c>
      <c r="E1972">
        <v>1086769</v>
      </c>
      <c r="G1972">
        <f t="shared" si="338"/>
        <v>1015893</v>
      </c>
      <c r="H1972">
        <f t="shared" si="339"/>
        <v>1267039.1959589294</v>
      </c>
      <c r="I1972">
        <f t="shared" si="340"/>
        <v>2282932.1959589291</v>
      </c>
      <c r="J1972">
        <f t="shared" si="341"/>
        <v>-251146.19595892937</v>
      </c>
      <c r="K1972" s="18">
        <f t="shared" si="342"/>
        <v>883193</v>
      </c>
      <c r="L1972" s="18" t="str">
        <f t="shared" si="334"/>
        <v/>
      </c>
      <c r="M1972" s="18">
        <f t="shared" si="335"/>
        <v>945017</v>
      </c>
      <c r="N1972" s="18">
        <f t="shared" si="336"/>
        <v>1086769</v>
      </c>
      <c r="O1972" s="18" t="str">
        <f t="shared" si="337"/>
        <v/>
      </c>
      <c r="P1972">
        <f t="shared" si="343"/>
        <v>945017</v>
      </c>
      <c r="Q1972">
        <f t="shared" si="344"/>
        <v>104370.3535939844</v>
      </c>
      <c r="R1972" s="105">
        <f t="shared" si="345"/>
        <v>0.11044283181570744</v>
      </c>
      <c r="S1972" s="107">
        <f>+MEDIANA!AI630</f>
        <v>945017</v>
      </c>
      <c r="T1972" t="b">
        <f t="shared" si="346"/>
        <v>1</v>
      </c>
      <c r="V1972">
        <f t="shared" si="347"/>
        <v>4</v>
      </c>
      <c r="W1972">
        <f t="shared" si="348"/>
        <v>3</v>
      </c>
    </row>
    <row r="1973" spans="1:23" x14ac:dyDescent="0.2">
      <c r="A1973">
        <v>628</v>
      </c>
      <c r="B1973">
        <v>153916</v>
      </c>
      <c r="C1973">
        <v>400000</v>
      </c>
      <c r="D1973">
        <v>164847</v>
      </c>
      <c r="E1973">
        <v>189574</v>
      </c>
      <c r="F1973">
        <v>203362</v>
      </c>
      <c r="G1973">
        <f t="shared" si="338"/>
        <v>189574</v>
      </c>
      <c r="H1973">
        <f t="shared" si="339"/>
        <v>101222.69960932675</v>
      </c>
      <c r="I1973">
        <f t="shared" si="340"/>
        <v>290796.69960932678</v>
      </c>
      <c r="J1973">
        <f t="shared" si="341"/>
        <v>88351.300390673248</v>
      </c>
      <c r="K1973" s="18">
        <f t="shared" si="342"/>
        <v>153916</v>
      </c>
      <c r="L1973" s="18" t="str">
        <f t="shared" si="334"/>
        <v/>
      </c>
      <c r="M1973" s="18">
        <f t="shared" si="335"/>
        <v>164847</v>
      </c>
      <c r="N1973" s="18">
        <f t="shared" si="336"/>
        <v>189574</v>
      </c>
      <c r="O1973" s="18">
        <f t="shared" si="337"/>
        <v>203362</v>
      </c>
      <c r="P1973">
        <f t="shared" si="343"/>
        <v>177210.5</v>
      </c>
      <c r="Q1973">
        <f t="shared" si="344"/>
        <v>22584.702305985793</v>
      </c>
      <c r="R1973" s="105">
        <f t="shared" si="345"/>
        <v>0.12744562148397409</v>
      </c>
      <c r="S1973" s="107">
        <f>+MEDIANA!AI631</f>
        <v>177210.5</v>
      </c>
      <c r="T1973" t="b">
        <f t="shared" si="346"/>
        <v>1</v>
      </c>
      <c r="V1973">
        <f t="shared" si="347"/>
        <v>5</v>
      </c>
      <c r="W1973">
        <f t="shared" si="348"/>
        <v>4</v>
      </c>
    </row>
    <row r="1974" spans="1:23" x14ac:dyDescent="0.2">
      <c r="A1974">
        <v>629</v>
      </c>
      <c r="B1974">
        <v>353277</v>
      </c>
      <c r="C1974">
        <v>950000</v>
      </c>
      <c r="D1974">
        <v>378007</v>
      </c>
      <c r="E1974">
        <v>434708</v>
      </c>
      <c r="F1974">
        <v>466326</v>
      </c>
      <c r="G1974">
        <f t="shared" si="338"/>
        <v>434708</v>
      </c>
      <c r="H1974">
        <f t="shared" si="339"/>
        <v>246450.63587521942</v>
      </c>
      <c r="I1974">
        <f t="shared" si="340"/>
        <v>681158.63587521948</v>
      </c>
      <c r="J1974">
        <f t="shared" si="341"/>
        <v>188257.36412478058</v>
      </c>
      <c r="K1974" s="18">
        <f t="shared" si="342"/>
        <v>353277</v>
      </c>
      <c r="L1974" s="18" t="str">
        <f t="shared" si="334"/>
        <v/>
      </c>
      <c r="M1974" s="18">
        <f t="shared" si="335"/>
        <v>378007</v>
      </c>
      <c r="N1974" s="18">
        <f t="shared" si="336"/>
        <v>434708</v>
      </c>
      <c r="O1974" s="18">
        <f t="shared" si="337"/>
        <v>466326</v>
      </c>
      <c r="P1974">
        <f t="shared" si="343"/>
        <v>406357.5</v>
      </c>
      <c r="Q1974">
        <f t="shared" si="344"/>
        <v>51670.110757251787</v>
      </c>
      <c r="R1974" s="105">
        <f t="shared" si="345"/>
        <v>0.12715431795217705</v>
      </c>
      <c r="S1974" s="107">
        <f>+MEDIANA!AI632</f>
        <v>406357.5</v>
      </c>
      <c r="T1974" t="b">
        <f t="shared" si="346"/>
        <v>1</v>
      </c>
      <c r="V1974">
        <f t="shared" si="347"/>
        <v>5</v>
      </c>
      <c r="W1974">
        <f t="shared" si="348"/>
        <v>4</v>
      </c>
    </row>
    <row r="1975" spans="1:23" x14ac:dyDescent="0.2">
      <c r="A1975">
        <v>630</v>
      </c>
      <c r="B1975">
        <v>127144</v>
      </c>
      <c r="C1975">
        <v>500000</v>
      </c>
      <c r="D1975">
        <v>136173</v>
      </c>
      <c r="E1975">
        <v>156599</v>
      </c>
      <c r="F1975">
        <v>167989</v>
      </c>
      <c r="G1975">
        <f t="shared" si="338"/>
        <v>156599</v>
      </c>
      <c r="H1975">
        <f t="shared" si="339"/>
        <v>158701.58772205148</v>
      </c>
      <c r="I1975">
        <f t="shared" si="340"/>
        <v>315300.58772205148</v>
      </c>
      <c r="J1975">
        <f t="shared" si="341"/>
        <v>-2102.5877220514813</v>
      </c>
      <c r="K1975" s="18">
        <f t="shared" si="342"/>
        <v>127144</v>
      </c>
      <c r="L1975" s="18" t="str">
        <f t="shared" si="334"/>
        <v/>
      </c>
      <c r="M1975" s="18">
        <f t="shared" si="335"/>
        <v>136173</v>
      </c>
      <c r="N1975" s="18">
        <f t="shared" si="336"/>
        <v>156599</v>
      </c>
      <c r="O1975" s="18">
        <f t="shared" si="337"/>
        <v>167989</v>
      </c>
      <c r="P1975">
        <f t="shared" si="343"/>
        <v>146386</v>
      </c>
      <c r="Q1975">
        <f t="shared" si="344"/>
        <v>18656.19942315869</v>
      </c>
      <c r="R1975" s="105">
        <f t="shared" si="345"/>
        <v>0.12744524355579556</v>
      </c>
      <c r="S1975" s="107">
        <f>+MEDIANA!AI633</f>
        <v>146386</v>
      </c>
      <c r="T1975" t="b">
        <f t="shared" si="346"/>
        <v>1</v>
      </c>
      <c r="V1975">
        <f t="shared" si="347"/>
        <v>5</v>
      </c>
      <c r="W1975">
        <f t="shared" si="348"/>
        <v>4</v>
      </c>
    </row>
    <row r="1976" spans="1:23" x14ac:dyDescent="0.2">
      <c r="A1976">
        <v>631</v>
      </c>
      <c r="B1976">
        <v>1772122</v>
      </c>
      <c r="C1976">
        <v>4500000</v>
      </c>
      <c r="D1976">
        <v>1897975</v>
      </c>
      <c r="E1976">
        <v>2182671</v>
      </c>
      <c r="F1976">
        <v>2341427</v>
      </c>
      <c r="G1976">
        <f t="shared" si="338"/>
        <v>2182671</v>
      </c>
      <c r="H1976">
        <f t="shared" si="339"/>
        <v>1119211.9140799476</v>
      </c>
      <c r="I1976">
        <f t="shared" si="340"/>
        <v>3301882.9140799474</v>
      </c>
      <c r="J1976">
        <f t="shared" si="341"/>
        <v>1063459.0859200524</v>
      </c>
      <c r="K1976" s="18">
        <f t="shared" si="342"/>
        <v>1772122</v>
      </c>
      <c r="L1976" s="18" t="str">
        <f t="shared" si="334"/>
        <v/>
      </c>
      <c r="M1976" s="18">
        <f t="shared" si="335"/>
        <v>1897975</v>
      </c>
      <c r="N1976" s="18">
        <f t="shared" si="336"/>
        <v>2182671</v>
      </c>
      <c r="O1976" s="18">
        <f t="shared" si="337"/>
        <v>2341427</v>
      </c>
      <c r="P1976">
        <f t="shared" si="343"/>
        <v>2040323</v>
      </c>
      <c r="Q1976">
        <f t="shared" si="344"/>
        <v>260032.46564788147</v>
      </c>
      <c r="R1976" s="105">
        <f t="shared" si="345"/>
        <v>0.12744671586208725</v>
      </c>
      <c r="S1976" s="107">
        <f>+MEDIANA!AI634</f>
        <v>2040323</v>
      </c>
      <c r="T1976" t="b">
        <f t="shared" si="346"/>
        <v>1</v>
      </c>
      <c r="V1976">
        <f t="shared" si="347"/>
        <v>5</v>
      </c>
      <c r="W1976">
        <f t="shared" si="348"/>
        <v>4</v>
      </c>
    </row>
    <row r="1977" spans="1:23" x14ac:dyDescent="0.2">
      <c r="A1977">
        <v>632</v>
      </c>
      <c r="B1977">
        <v>186130</v>
      </c>
      <c r="C1977">
        <v>300000</v>
      </c>
      <c r="D1977">
        <v>199349</v>
      </c>
      <c r="E1977">
        <v>229251</v>
      </c>
      <c r="F1977">
        <v>245926</v>
      </c>
      <c r="G1977">
        <f t="shared" si="338"/>
        <v>229251</v>
      </c>
      <c r="H1977">
        <f t="shared" si="339"/>
        <v>44708.917205631325</v>
      </c>
      <c r="I1977">
        <f t="shared" si="340"/>
        <v>273959.91720563133</v>
      </c>
      <c r="J1977">
        <f t="shared" si="341"/>
        <v>184542.08279436867</v>
      </c>
      <c r="K1977" s="18">
        <f t="shared" si="342"/>
        <v>186130</v>
      </c>
      <c r="L1977" s="18" t="str">
        <f t="shared" si="334"/>
        <v/>
      </c>
      <c r="M1977" s="18">
        <f t="shared" si="335"/>
        <v>199349</v>
      </c>
      <c r="N1977" s="18">
        <f t="shared" si="336"/>
        <v>229251</v>
      </c>
      <c r="O1977" s="18">
        <f t="shared" si="337"/>
        <v>245926</v>
      </c>
      <c r="P1977">
        <f t="shared" si="343"/>
        <v>214300</v>
      </c>
      <c r="Q1977">
        <f t="shared" si="344"/>
        <v>27311.972917873703</v>
      </c>
      <c r="R1977" s="105">
        <f t="shared" si="345"/>
        <v>0.12744737712493562</v>
      </c>
      <c r="S1977" s="107">
        <f>+MEDIANA!AI635</f>
        <v>214300</v>
      </c>
      <c r="T1977" t="b">
        <f t="shared" si="346"/>
        <v>1</v>
      </c>
      <c r="V1977">
        <f t="shared" si="347"/>
        <v>5</v>
      </c>
      <c r="W1977">
        <f t="shared" si="348"/>
        <v>4</v>
      </c>
    </row>
    <row r="1978" spans="1:23" x14ac:dyDescent="0.2">
      <c r="A1978">
        <v>633</v>
      </c>
      <c r="B1978">
        <v>428844</v>
      </c>
      <c r="C1978">
        <v>450000</v>
      </c>
      <c r="D1978">
        <v>459300</v>
      </c>
      <c r="E1978">
        <v>528195</v>
      </c>
      <c r="F1978">
        <v>566613</v>
      </c>
      <c r="G1978">
        <f t="shared" si="338"/>
        <v>459300</v>
      </c>
      <c r="H1978">
        <f t="shared" si="339"/>
        <v>58208.309692860756</v>
      </c>
      <c r="I1978">
        <f t="shared" si="340"/>
        <v>517508.30969286076</v>
      </c>
      <c r="J1978">
        <f t="shared" si="341"/>
        <v>401091.69030713924</v>
      </c>
      <c r="K1978" s="18">
        <f t="shared" si="342"/>
        <v>428844</v>
      </c>
      <c r="L1978" s="18">
        <f t="shared" si="334"/>
        <v>450000</v>
      </c>
      <c r="M1978" s="18">
        <f t="shared" si="335"/>
        <v>459300</v>
      </c>
      <c r="N1978" s="18" t="str">
        <f t="shared" si="336"/>
        <v/>
      </c>
      <c r="O1978" s="18" t="str">
        <f t="shared" si="337"/>
        <v/>
      </c>
      <c r="P1978">
        <f t="shared" si="343"/>
        <v>450000</v>
      </c>
      <c r="Q1978">
        <f t="shared" si="344"/>
        <v>15607.873397743846</v>
      </c>
      <c r="R1978" s="105">
        <f t="shared" si="345"/>
        <v>3.4684163106097433E-2</v>
      </c>
      <c r="S1978" s="107">
        <f>+MEDIANA!AI636</f>
        <v>450000</v>
      </c>
      <c r="T1978" t="b">
        <f t="shared" si="346"/>
        <v>1</v>
      </c>
      <c r="V1978">
        <f t="shared" si="347"/>
        <v>5</v>
      </c>
      <c r="W1978">
        <f t="shared" si="348"/>
        <v>3</v>
      </c>
    </row>
    <row r="1979" spans="1:23" x14ac:dyDescent="0.2">
      <c r="A1979">
        <v>634</v>
      </c>
      <c r="B1979">
        <v>317384</v>
      </c>
      <c r="C1979">
        <v>430000</v>
      </c>
      <c r="D1979">
        <v>339925</v>
      </c>
      <c r="E1979">
        <v>390913</v>
      </c>
      <c r="F1979">
        <v>419346</v>
      </c>
      <c r="G1979">
        <f t="shared" si="338"/>
        <v>390913</v>
      </c>
      <c r="H1979">
        <f t="shared" si="339"/>
        <v>49225.977494611398</v>
      </c>
      <c r="I1979">
        <f t="shared" si="340"/>
        <v>440138.9774946114</v>
      </c>
      <c r="J1979">
        <f t="shared" si="341"/>
        <v>341687.0225053886</v>
      </c>
      <c r="K1979" s="18" t="str">
        <f t="shared" si="342"/>
        <v/>
      </c>
      <c r="L1979" s="18">
        <f t="shared" si="334"/>
        <v>430000</v>
      </c>
      <c r="M1979" s="18" t="str">
        <f t="shared" si="335"/>
        <v/>
      </c>
      <c r="N1979" s="18">
        <f t="shared" si="336"/>
        <v>390913</v>
      </c>
      <c r="O1979" s="18">
        <f t="shared" si="337"/>
        <v>419346</v>
      </c>
      <c r="P1979">
        <f t="shared" si="343"/>
        <v>419346</v>
      </c>
      <c r="Q1979">
        <f t="shared" si="344"/>
        <v>20206.173866750065</v>
      </c>
      <c r="R1979" s="105">
        <f t="shared" si="345"/>
        <v>4.8184968657743403E-2</v>
      </c>
      <c r="S1979" s="107">
        <f>+MEDIANA!AI637</f>
        <v>419346</v>
      </c>
      <c r="T1979" t="b">
        <f t="shared" si="346"/>
        <v>1</v>
      </c>
      <c r="V1979">
        <f t="shared" si="347"/>
        <v>5</v>
      </c>
      <c r="W1979">
        <f t="shared" si="348"/>
        <v>3</v>
      </c>
    </row>
    <row r="1980" spans="1:23" x14ac:dyDescent="0.2">
      <c r="A1980">
        <v>635</v>
      </c>
      <c r="B1980">
        <v>408479</v>
      </c>
      <c r="C1980">
        <v>750000</v>
      </c>
      <c r="D1980">
        <v>437488</v>
      </c>
      <c r="E1980">
        <v>503111</v>
      </c>
      <c r="F1980">
        <v>539705</v>
      </c>
      <c r="G1980">
        <f t="shared" si="338"/>
        <v>503111</v>
      </c>
      <c r="H1980">
        <f t="shared" si="339"/>
        <v>134645.70612648583</v>
      </c>
      <c r="I1980">
        <f t="shared" si="340"/>
        <v>637756.70612648583</v>
      </c>
      <c r="J1980">
        <f t="shared" si="341"/>
        <v>368465.29387351417</v>
      </c>
      <c r="K1980" s="18">
        <f t="shared" si="342"/>
        <v>408479</v>
      </c>
      <c r="L1980" s="18" t="str">
        <f t="shared" si="334"/>
        <v/>
      </c>
      <c r="M1980" s="18">
        <f t="shared" si="335"/>
        <v>437488</v>
      </c>
      <c r="N1980" s="18">
        <f t="shared" si="336"/>
        <v>503111</v>
      </c>
      <c r="O1980" s="18">
        <f t="shared" si="337"/>
        <v>539705</v>
      </c>
      <c r="P1980">
        <f t="shared" si="343"/>
        <v>470299.5</v>
      </c>
      <c r="Q1980">
        <f t="shared" si="344"/>
        <v>59938.033720251449</v>
      </c>
      <c r="R1980" s="105">
        <f t="shared" si="345"/>
        <v>0.12744651805977139</v>
      </c>
      <c r="S1980" s="107">
        <f>+MEDIANA!AI638</f>
        <v>470299.5</v>
      </c>
      <c r="T1980" t="b">
        <f t="shared" si="346"/>
        <v>1</v>
      </c>
      <c r="V1980">
        <f t="shared" si="347"/>
        <v>5</v>
      </c>
      <c r="W1980">
        <f t="shared" si="348"/>
        <v>4</v>
      </c>
    </row>
    <row r="1981" spans="1:23" x14ac:dyDescent="0.2">
      <c r="A1981">
        <v>636</v>
      </c>
      <c r="B1981">
        <v>418249</v>
      </c>
      <c r="C1981">
        <v>950000</v>
      </c>
      <c r="D1981">
        <v>447952</v>
      </c>
      <c r="E1981">
        <v>515145</v>
      </c>
      <c r="F1981">
        <v>552614</v>
      </c>
      <c r="G1981">
        <f t="shared" si="338"/>
        <v>515145</v>
      </c>
      <c r="H1981">
        <f t="shared" si="339"/>
        <v>215293.26975430513</v>
      </c>
      <c r="I1981">
        <f t="shared" si="340"/>
        <v>730438.26975430513</v>
      </c>
      <c r="J1981">
        <f t="shared" si="341"/>
        <v>299851.73024569487</v>
      </c>
      <c r="K1981" s="18">
        <f t="shared" si="342"/>
        <v>418249</v>
      </c>
      <c r="L1981" s="18" t="str">
        <f t="shared" si="334"/>
        <v/>
      </c>
      <c r="M1981" s="18">
        <f t="shared" si="335"/>
        <v>447952</v>
      </c>
      <c r="N1981" s="18">
        <f t="shared" si="336"/>
        <v>515145</v>
      </c>
      <c r="O1981" s="18">
        <f t="shared" si="337"/>
        <v>552614</v>
      </c>
      <c r="P1981">
        <f t="shared" si="343"/>
        <v>481548.5</v>
      </c>
      <c r="Q1981">
        <f t="shared" si="344"/>
        <v>61371.828298223823</v>
      </c>
      <c r="R1981" s="105">
        <f t="shared" si="345"/>
        <v>0.1274468268476048</v>
      </c>
      <c r="S1981" s="107">
        <f>+MEDIANA!AI639</f>
        <v>481548.5</v>
      </c>
      <c r="T1981" t="b">
        <f t="shared" si="346"/>
        <v>1</v>
      </c>
      <c r="V1981">
        <f t="shared" si="347"/>
        <v>5</v>
      </c>
      <c r="W1981">
        <f t="shared" si="348"/>
        <v>4</v>
      </c>
    </row>
    <row r="1982" spans="1:23" x14ac:dyDescent="0.2">
      <c r="A1982">
        <v>637</v>
      </c>
      <c r="B1982">
        <v>647260</v>
      </c>
      <c r="C1982">
        <v>1500000</v>
      </c>
      <c r="D1982">
        <v>693227</v>
      </c>
      <c r="E1982">
        <v>797211</v>
      </c>
      <c r="F1982">
        <v>855196</v>
      </c>
      <c r="G1982">
        <f t="shared" si="338"/>
        <v>797211</v>
      </c>
      <c r="H1982">
        <f t="shared" si="339"/>
        <v>346119.72604100441</v>
      </c>
      <c r="I1982">
        <f t="shared" si="340"/>
        <v>1143330.7260410045</v>
      </c>
      <c r="J1982">
        <f t="shared" si="341"/>
        <v>451091.27395899559</v>
      </c>
      <c r="K1982" s="18">
        <f t="shared" si="342"/>
        <v>647260</v>
      </c>
      <c r="L1982" s="18" t="str">
        <f t="shared" si="334"/>
        <v/>
      </c>
      <c r="M1982" s="18">
        <f t="shared" si="335"/>
        <v>693227</v>
      </c>
      <c r="N1982" s="18">
        <f t="shared" si="336"/>
        <v>797211</v>
      </c>
      <c r="O1982" s="18">
        <f t="shared" si="337"/>
        <v>855196</v>
      </c>
      <c r="P1982">
        <f t="shared" si="343"/>
        <v>745219</v>
      </c>
      <c r="Q1982">
        <f t="shared" si="344"/>
        <v>94975.671019828369</v>
      </c>
      <c r="R1982" s="105">
        <f t="shared" si="345"/>
        <v>0.12744665798889773</v>
      </c>
      <c r="S1982" s="107">
        <f>+MEDIANA!AI640</f>
        <v>745219</v>
      </c>
      <c r="T1982" t="b">
        <f t="shared" si="346"/>
        <v>1</v>
      </c>
      <c r="V1982">
        <f t="shared" si="347"/>
        <v>5</v>
      </c>
      <c r="W1982">
        <f t="shared" si="348"/>
        <v>4</v>
      </c>
    </row>
    <row r="1983" spans="1:23" x14ac:dyDescent="0.2">
      <c r="A1983">
        <v>638</v>
      </c>
      <c r="B1983">
        <v>1199406</v>
      </c>
      <c r="C1983">
        <v>3500000</v>
      </c>
      <c r="D1983">
        <v>1284585</v>
      </c>
      <c r="E1983">
        <v>1477273</v>
      </c>
      <c r="G1983">
        <f t="shared" si="338"/>
        <v>1380929</v>
      </c>
      <c r="H1983">
        <f t="shared" si="339"/>
        <v>1095970.463739177</v>
      </c>
      <c r="I1983">
        <f t="shared" si="340"/>
        <v>2476899.4637391772</v>
      </c>
      <c r="J1983">
        <f t="shared" si="341"/>
        <v>284958.53626082302</v>
      </c>
      <c r="K1983" s="18">
        <f t="shared" si="342"/>
        <v>1199406</v>
      </c>
      <c r="L1983" s="18" t="str">
        <f t="shared" si="334"/>
        <v/>
      </c>
      <c r="M1983" s="18">
        <f t="shared" si="335"/>
        <v>1284585</v>
      </c>
      <c r="N1983" s="18">
        <f t="shared" si="336"/>
        <v>1477273</v>
      </c>
      <c r="O1983" s="18" t="str">
        <f t="shared" si="337"/>
        <v/>
      </c>
      <c r="P1983">
        <f t="shared" si="343"/>
        <v>1284585</v>
      </c>
      <c r="Q1983">
        <f t="shared" si="344"/>
        <v>142357.64648354275</v>
      </c>
      <c r="R1983" s="105">
        <f t="shared" si="345"/>
        <v>0.11081995078842019</v>
      </c>
      <c r="S1983" s="107">
        <f>+MEDIANA!AI641</f>
        <v>1284585</v>
      </c>
      <c r="T1983" t="b">
        <f t="shared" si="346"/>
        <v>1</v>
      </c>
      <c r="V1983">
        <f t="shared" si="347"/>
        <v>4</v>
      </c>
      <c r="W1983">
        <f t="shared" si="348"/>
        <v>3</v>
      </c>
    </row>
    <row r="1984" spans="1:23" x14ac:dyDescent="0.2">
      <c r="A1984">
        <v>639</v>
      </c>
      <c r="B1984">
        <v>3002857</v>
      </c>
      <c r="C1984">
        <v>4500000</v>
      </c>
      <c r="D1984">
        <v>3213057</v>
      </c>
      <c r="E1984">
        <v>3695016</v>
      </c>
      <c r="F1984">
        <v>2963771</v>
      </c>
      <c r="G1984">
        <f t="shared" si="338"/>
        <v>3213057</v>
      </c>
      <c r="H1984">
        <f t="shared" si="339"/>
        <v>642635.25045604154</v>
      </c>
      <c r="I1984">
        <f t="shared" si="340"/>
        <v>3855692.2504560417</v>
      </c>
      <c r="J1984">
        <f t="shared" si="341"/>
        <v>2570421.7495439583</v>
      </c>
      <c r="K1984" s="18">
        <f t="shared" si="342"/>
        <v>3002857</v>
      </c>
      <c r="L1984" s="18" t="str">
        <f t="shared" si="334"/>
        <v/>
      </c>
      <c r="M1984" s="18">
        <f t="shared" si="335"/>
        <v>3213057</v>
      </c>
      <c r="N1984" s="18">
        <f t="shared" si="336"/>
        <v>3695016</v>
      </c>
      <c r="O1984" s="18">
        <f t="shared" si="337"/>
        <v>2963771</v>
      </c>
      <c r="P1984">
        <f t="shared" si="343"/>
        <v>3107957</v>
      </c>
      <c r="Q1984">
        <f t="shared" si="344"/>
        <v>335899.67179935839</v>
      </c>
      <c r="R1984" s="105">
        <f t="shared" si="345"/>
        <v>0.10807732275554598</v>
      </c>
      <c r="S1984" s="107">
        <f>+MEDIANA!AI642</f>
        <v>3107957</v>
      </c>
      <c r="T1984" t="b">
        <f t="shared" si="346"/>
        <v>1</v>
      </c>
      <c r="V1984">
        <f t="shared" si="347"/>
        <v>5</v>
      </c>
      <c r="W1984">
        <f t="shared" si="348"/>
        <v>4</v>
      </c>
    </row>
    <row r="1985" spans="1:23" x14ac:dyDescent="0.2">
      <c r="A1985">
        <v>640</v>
      </c>
      <c r="B1985">
        <v>529916</v>
      </c>
      <c r="C1985">
        <v>150000</v>
      </c>
      <c r="D1985">
        <v>567010</v>
      </c>
      <c r="E1985">
        <v>652062</v>
      </c>
      <c r="F1985">
        <v>699489</v>
      </c>
      <c r="G1985">
        <f t="shared" si="338"/>
        <v>567010</v>
      </c>
      <c r="H1985">
        <f t="shared" si="339"/>
        <v>217292.70363682252</v>
      </c>
      <c r="I1985">
        <f t="shared" si="340"/>
        <v>784302.70363682252</v>
      </c>
      <c r="J1985">
        <f t="shared" si="341"/>
        <v>349717.29636317748</v>
      </c>
      <c r="K1985" s="18">
        <f t="shared" si="342"/>
        <v>529916</v>
      </c>
      <c r="L1985" s="18" t="str">
        <f t="shared" si="334"/>
        <v/>
      </c>
      <c r="M1985" s="18">
        <f t="shared" si="335"/>
        <v>567010</v>
      </c>
      <c r="N1985" s="18">
        <f t="shared" si="336"/>
        <v>652062</v>
      </c>
      <c r="O1985" s="18">
        <f t="shared" si="337"/>
        <v>699489</v>
      </c>
      <c r="P1985">
        <f t="shared" si="343"/>
        <v>609536</v>
      </c>
      <c r="Q1985">
        <f t="shared" si="344"/>
        <v>77505.086368035656</v>
      </c>
      <c r="R1985" s="105">
        <f t="shared" si="345"/>
        <v>0.12715423923777375</v>
      </c>
      <c r="S1985" s="107">
        <f>+MEDIANA!AI643</f>
        <v>609536</v>
      </c>
      <c r="T1985" t="b">
        <f t="shared" si="346"/>
        <v>1</v>
      </c>
      <c r="V1985">
        <f t="shared" si="347"/>
        <v>5</v>
      </c>
      <c r="W1985">
        <f t="shared" si="348"/>
        <v>4</v>
      </c>
    </row>
    <row r="1986" spans="1:23" x14ac:dyDescent="0.2">
      <c r="A1986">
        <v>641</v>
      </c>
      <c r="B1986">
        <v>406269</v>
      </c>
      <c r="C1986">
        <v>170000</v>
      </c>
      <c r="D1986">
        <v>434708</v>
      </c>
      <c r="E1986">
        <v>499914</v>
      </c>
      <c r="F1986">
        <v>536275</v>
      </c>
      <c r="G1986">
        <f t="shared" si="338"/>
        <v>434708</v>
      </c>
      <c r="H1986">
        <f t="shared" si="339"/>
        <v>143398.6596300677</v>
      </c>
      <c r="I1986">
        <f t="shared" si="340"/>
        <v>578106.65963006765</v>
      </c>
      <c r="J1986">
        <f t="shared" si="341"/>
        <v>291309.3403699323</v>
      </c>
      <c r="K1986" s="18">
        <f t="shared" si="342"/>
        <v>406269</v>
      </c>
      <c r="L1986" s="18" t="str">
        <f t="shared" si="334"/>
        <v/>
      </c>
      <c r="M1986" s="18">
        <f t="shared" si="335"/>
        <v>434708</v>
      </c>
      <c r="N1986" s="18">
        <f t="shared" si="336"/>
        <v>499914</v>
      </c>
      <c r="O1986" s="18">
        <f t="shared" si="337"/>
        <v>536275</v>
      </c>
      <c r="P1986">
        <f t="shared" si="343"/>
        <v>467311</v>
      </c>
      <c r="Q1986">
        <f t="shared" si="344"/>
        <v>59420.481196862303</v>
      </c>
      <c r="R1986" s="105">
        <f t="shared" si="345"/>
        <v>0.12715403916634169</v>
      </c>
      <c r="S1986" s="107">
        <f>+MEDIANA!AI644</f>
        <v>467311</v>
      </c>
      <c r="T1986" t="b">
        <f t="shared" si="346"/>
        <v>1</v>
      </c>
      <c r="V1986">
        <f t="shared" si="347"/>
        <v>5</v>
      </c>
      <c r="W1986">
        <f t="shared" si="348"/>
        <v>4</v>
      </c>
    </row>
    <row r="1987" spans="1:23" x14ac:dyDescent="0.2">
      <c r="A1987">
        <v>642</v>
      </c>
      <c r="B1987">
        <v>600571</v>
      </c>
      <c r="C1987">
        <v>200000</v>
      </c>
      <c r="D1987">
        <v>642611</v>
      </c>
      <c r="E1987">
        <v>739002</v>
      </c>
      <c r="F1987">
        <v>792753</v>
      </c>
      <c r="G1987">
        <f t="shared" si="338"/>
        <v>642611</v>
      </c>
      <c r="H1987">
        <f t="shared" si="339"/>
        <v>233541.0389959332</v>
      </c>
      <c r="I1987">
        <f t="shared" si="340"/>
        <v>876152.03899593325</v>
      </c>
      <c r="J1987">
        <f t="shared" si="341"/>
        <v>409069.9610040668</v>
      </c>
      <c r="K1987" s="18">
        <f t="shared" si="342"/>
        <v>600571</v>
      </c>
      <c r="L1987" s="18" t="str">
        <f t="shared" si="334"/>
        <v/>
      </c>
      <c r="M1987" s="18">
        <f t="shared" si="335"/>
        <v>642611</v>
      </c>
      <c r="N1987" s="18">
        <f t="shared" si="336"/>
        <v>739002</v>
      </c>
      <c r="O1987" s="18">
        <f t="shared" si="337"/>
        <v>792753</v>
      </c>
      <c r="P1987">
        <f t="shared" si="343"/>
        <v>690806.5</v>
      </c>
      <c r="Q1987">
        <f t="shared" si="344"/>
        <v>87838.601770045658</v>
      </c>
      <c r="R1987" s="105">
        <f t="shared" si="345"/>
        <v>0.12715369900260878</v>
      </c>
      <c r="S1987" s="107">
        <f>+MEDIANA!AI645</f>
        <v>690806.5</v>
      </c>
      <c r="T1987" t="b">
        <f t="shared" si="346"/>
        <v>1</v>
      </c>
      <c r="V1987">
        <f t="shared" si="347"/>
        <v>5</v>
      </c>
      <c r="W1987">
        <f t="shared" si="348"/>
        <v>4</v>
      </c>
    </row>
    <row r="1988" spans="1:23" x14ac:dyDescent="0.2">
      <c r="A1988">
        <v>643</v>
      </c>
      <c r="B1988">
        <v>697723</v>
      </c>
      <c r="C1988">
        <v>250000</v>
      </c>
      <c r="D1988">
        <v>746563</v>
      </c>
      <c r="E1988">
        <v>858548</v>
      </c>
      <c r="F1988">
        <v>920994</v>
      </c>
      <c r="G1988">
        <f t="shared" si="338"/>
        <v>746563</v>
      </c>
      <c r="H1988">
        <f t="shared" si="339"/>
        <v>263871.23721675324</v>
      </c>
      <c r="I1988">
        <f t="shared" si="340"/>
        <v>1010434.2372167532</v>
      </c>
      <c r="J1988">
        <f t="shared" si="341"/>
        <v>482691.76278324676</v>
      </c>
      <c r="K1988" s="18">
        <f t="shared" si="342"/>
        <v>697723</v>
      </c>
      <c r="L1988" s="18" t="str">
        <f t="shared" si="334"/>
        <v/>
      </c>
      <c r="M1988" s="18">
        <f t="shared" si="335"/>
        <v>746563</v>
      </c>
      <c r="N1988" s="18">
        <f t="shared" si="336"/>
        <v>858548</v>
      </c>
      <c r="O1988" s="18">
        <f t="shared" si="337"/>
        <v>920994</v>
      </c>
      <c r="P1988">
        <f t="shared" si="343"/>
        <v>802555.5</v>
      </c>
      <c r="Q1988">
        <f t="shared" si="344"/>
        <v>102048.30660362114</v>
      </c>
      <c r="R1988" s="105">
        <f t="shared" si="345"/>
        <v>0.12715420504079922</v>
      </c>
      <c r="S1988" s="107">
        <f>+MEDIANA!AI646</f>
        <v>802555.5</v>
      </c>
      <c r="T1988" t="b">
        <f t="shared" si="346"/>
        <v>1</v>
      </c>
      <c r="V1988">
        <f t="shared" si="347"/>
        <v>5</v>
      </c>
      <c r="W1988">
        <f t="shared" si="348"/>
        <v>4</v>
      </c>
    </row>
    <row r="1989" spans="1:23" x14ac:dyDescent="0.2">
      <c r="A1989">
        <v>644</v>
      </c>
      <c r="B1989">
        <v>1059832</v>
      </c>
      <c r="C1989">
        <v>300000</v>
      </c>
      <c r="D1989">
        <v>1134020</v>
      </c>
      <c r="E1989">
        <v>1304123</v>
      </c>
      <c r="F1989">
        <v>1398978</v>
      </c>
      <c r="G1989">
        <f t="shared" si="338"/>
        <v>1134020</v>
      </c>
      <c r="H1989">
        <f t="shared" si="339"/>
        <v>434585.25498318515</v>
      </c>
      <c r="I1989">
        <f t="shared" si="340"/>
        <v>1568605.2549831851</v>
      </c>
      <c r="J1989">
        <f t="shared" si="341"/>
        <v>699434.74501681491</v>
      </c>
      <c r="K1989" s="18">
        <f t="shared" si="342"/>
        <v>1059832</v>
      </c>
      <c r="L1989" s="18" t="str">
        <f t="shared" si="334"/>
        <v/>
      </c>
      <c r="M1989" s="18">
        <f t="shared" si="335"/>
        <v>1134020</v>
      </c>
      <c r="N1989" s="18">
        <f t="shared" si="336"/>
        <v>1304123</v>
      </c>
      <c r="O1989" s="18">
        <f t="shared" si="337"/>
        <v>1398978</v>
      </c>
      <c r="P1989">
        <f t="shared" si="343"/>
        <v>1219071.5</v>
      </c>
      <c r="Q1989">
        <f t="shared" si="344"/>
        <v>155010.00095128271</v>
      </c>
      <c r="R1989" s="105">
        <f t="shared" si="345"/>
        <v>0.12715415047540912</v>
      </c>
      <c r="S1989" s="107">
        <f>+MEDIANA!AI647</f>
        <v>1219071.5</v>
      </c>
      <c r="T1989" t="b">
        <f t="shared" si="346"/>
        <v>1</v>
      </c>
      <c r="V1989">
        <f t="shared" si="347"/>
        <v>5</v>
      </c>
      <c r="W1989">
        <f t="shared" si="348"/>
        <v>4</v>
      </c>
    </row>
    <row r="1990" spans="1:23" x14ac:dyDescent="0.2">
      <c r="A1990">
        <v>645</v>
      </c>
      <c r="B1990">
        <v>1589748</v>
      </c>
      <c r="C1990">
        <v>400000</v>
      </c>
      <c r="D1990">
        <v>1701030</v>
      </c>
      <c r="E1990">
        <v>1956185</v>
      </c>
      <c r="F1990">
        <v>2098467</v>
      </c>
      <c r="G1990">
        <f t="shared" si="338"/>
        <v>1701030</v>
      </c>
      <c r="H1990">
        <f t="shared" si="339"/>
        <v>673180.52774460136</v>
      </c>
      <c r="I1990">
        <f t="shared" si="340"/>
        <v>2374210.5277446015</v>
      </c>
      <c r="J1990">
        <f t="shared" si="341"/>
        <v>1027849.4722553986</v>
      </c>
      <c r="K1990" s="18">
        <f t="shared" si="342"/>
        <v>1589748</v>
      </c>
      <c r="L1990" s="18" t="str">
        <f t="shared" ref="L1990:L2020" si="349">+IF(((IF(AND(C1990&lt;=$I1990,C1990&gt;=$J1990),C1990,""))&lt;=0),"",(IF(AND(C1990&lt;=$I1990,C1990&gt;=$J1990),C1990,"")))</f>
        <v/>
      </c>
      <c r="M1990" s="18">
        <f t="shared" ref="M1990:M2020" si="350">+IF(((IF(AND(D1990&lt;=$I1990,D1990&gt;=$J1990),D1990,""))&lt;=0),"",(IF(AND(D1990&lt;=$I1990,D1990&gt;=$J1990),D1990,"")))</f>
        <v>1701030</v>
      </c>
      <c r="N1990" s="18">
        <f t="shared" ref="N1990:N2020" si="351">+IF(((IF(AND(E1990&lt;=$I1990,E1990&gt;=$J1990),E1990,""))&lt;=0),"",(IF(AND(E1990&lt;=$I1990,E1990&gt;=$J1990),E1990,"")))</f>
        <v>1956185</v>
      </c>
      <c r="O1990" s="18">
        <f t="shared" ref="O1990:O2020" si="352">+IF(((IF(AND(F1990&lt;=$I1990,F1990&gt;=$J1990),F1990,""))&lt;=0),"",(IF(AND(F1990&lt;=$I1990,F1990&gt;=$J1990),F1990,"")))</f>
        <v>2098467</v>
      </c>
      <c r="P1990">
        <f t="shared" si="343"/>
        <v>1828607.5</v>
      </c>
      <c r="Q1990">
        <f t="shared" si="344"/>
        <v>232515.0873190813</v>
      </c>
      <c r="R1990" s="105">
        <f t="shared" si="345"/>
        <v>0.12715418006274246</v>
      </c>
      <c r="S1990" s="107">
        <f>+MEDIANA!AI648</f>
        <v>1828607.5</v>
      </c>
      <c r="T1990" t="b">
        <f t="shared" si="346"/>
        <v>1</v>
      </c>
      <c r="V1990">
        <f t="shared" si="347"/>
        <v>5</v>
      </c>
      <c r="W1990">
        <f t="shared" si="348"/>
        <v>4</v>
      </c>
    </row>
    <row r="1991" spans="1:23" x14ac:dyDescent="0.2">
      <c r="A1991">
        <v>646</v>
      </c>
      <c r="B1991">
        <v>2472941</v>
      </c>
      <c r="C1991">
        <v>950000</v>
      </c>
      <c r="D1991">
        <v>2646047</v>
      </c>
      <c r="E1991">
        <v>3042954</v>
      </c>
      <c r="F1991">
        <v>3264282</v>
      </c>
      <c r="G1991">
        <f t="shared" ref="G1991:G2020" si="353">+MEDIAN(B1991:F1991)</f>
        <v>2646047</v>
      </c>
      <c r="H1991">
        <f t="shared" ref="H1991:H2020" si="354">+STDEV(B1991:F1991)</f>
        <v>908353.43309952877</v>
      </c>
      <c r="I1991">
        <f t="shared" ref="I1991:I2020" si="355">+G1991+H1991</f>
        <v>3554400.4330995288</v>
      </c>
      <c r="J1991">
        <f t="shared" ref="J1991:J2020" si="356">+G1991-H1991</f>
        <v>1737693.5669004712</v>
      </c>
      <c r="K1991" s="18">
        <f t="shared" ref="K1991:K2020" si="357">+IF(((IF(AND(B1991&lt;=$I1991,B1991&gt;=$J1991),B1991,""))&lt;=0),"",(IF(AND(B1991&lt;=$I1991,B1991&gt;=$J1991),B1991,"")))</f>
        <v>2472941</v>
      </c>
      <c r="L1991" s="18" t="str">
        <f t="shared" si="349"/>
        <v/>
      </c>
      <c r="M1991" s="18">
        <f t="shared" si="350"/>
        <v>2646047</v>
      </c>
      <c r="N1991" s="18">
        <f t="shared" si="351"/>
        <v>3042954</v>
      </c>
      <c r="O1991" s="18">
        <f t="shared" si="352"/>
        <v>3264282</v>
      </c>
      <c r="P1991">
        <f t="shared" ref="P1991:P2020" si="358">+MEDIAN(K1991:O1991)</f>
        <v>2844500.5</v>
      </c>
      <c r="Q1991">
        <f t="shared" ref="Q1991:Q2020" si="359">+STDEV(K1991:O1991)</f>
        <v>361690.11265907355</v>
      </c>
      <c r="R1991" s="105">
        <f t="shared" ref="R1991:R2020" si="360">+Q1991/P1991</f>
        <v>0.12715417440041707</v>
      </c>
      <c r="S1991" s="107">
        <f>+MEDIANA!AI649</f>
        <v>2844500.5</v>
      </c>
      <c r="T1991" t="b">
        <f t="shared" ref="T1991:T2020" si="361">+P1991=S1991</f>
        <v>1</v>
      </c>
      <c r="V1991">
        <f t="shared" ref="V1991:V2020" si="362">+COUNT(B1991:F1991)</f>
        <v>5</v>
      </c>
      <c r="W1991">
        <f t="shared" ref="W1991:W2020" si="363">+COUNT(K1991:O1991)</f>
        <v>4</v>
      </c>
    </row>
    <row r="1992" spans="1:23" x14ac:dyDescent="0.2">
      <c r="A1992">
        <v>647</v>
      </c>
      <c r="B1992">
        <v>688891</v>
      </c>
      <c r="C1992">
        <v>150000</v>
      </c>
      <c r="D1992">
        <v>737113</v>
      </c>
      <c r="E1992">
        <v>847680</v>
      </c>
      <c r="F1992">
        <v>909336</v>
      </c>
      <c r="G1992">
        <f t="shared" si="353"/>
        <v>737113</v>
      </c>
      <c r="H1992">
        <f t="shared" si="354"/>
        <v>301684.96145234024</v>
      </c>
      <c r="I1992">
        <f t="shared" si="355"/>
        <v>1038797.9614523402</v>
      </c>
      <c r="J1992">
        <f t="shared" si="356"/>
        <v>435428.03854765976</v>
      </c>
      <c r="K1992" s="18">
        <f t="shared" si="357"/>
        <v>688891</v>
      </c>
      <c r="L1992" s="18" t="str">
        <f t="shared" si="349"/>
        <v/>
      </c>
      <c r="M1992" s="18">
        <f t="shared" si="350"/>
        <v>737113</v>
      </c>
      <c r="N1992" s="18">
        <f t="shared" si="351"/>
        <v>847680</v>
      </c>
      <c r="O1992" s="18">
        <f t="shared" si="352"/>
        <v>909336</v>
      </c>
      <c r="P1992">
        <f t="shared" si="358"/>
        <v>792396.5</v>
      </c>
      <c r="Q1992">
        <f t="shared" si="359"/>
        <v>100756.55122786475</v>
      </c>
      <c r="R1992" s="105">
        <f t="shared" si="360"/>
        <v>0.12715421033266142</v>
      </c>
      <c r="S1992" s="107">
        <f>+MEDIANA!AI650</f>
        <v>792396.5</v>
      </c>
      <c r="T1992" t="b">
        <f t="shared" si="361"/>
        <v>1</v>
      </c>
      <c r="V1992">
        <f t="shared" si="362"/>
        <v>5</v>
      </c>
      <c r="W1992">
        <f t="shared" si="363"/>
        <v>4</v>
      </c>
    </row>
    <row r="1993" spans="1:23" x14ac:dyDescent="0.2">
      <c r="A1993">
        <v>648</v>
      </c>
      <c r="B1993">
        <v>1236471</v>
      </c>
      <c r="C1993">
        <v>180000</v>
      </c>
      <c r="D1993">
        <v>1323024</v>
      </c>
      <c r="E1993">
        <v>1521477</v>
      </c>
      <c r="F1993">
        <v>1132141</v>
      </c>
      <c r="G1993">
        <f t="shared" si="353"/>
        <v>1236471</v>
      </c>
      <c r="H1993">
        <f t="shared" si="354"/>
        <v>522291.81921441201</v>
      </c>
      <c r="I1993">
        <f t="shared" si="355"/>
        <v>1758762.819214412</v>
      </c>
      <c r="J1993">
        <f t="shared" si="356"/>
        <v>714179.18078558799</v>
      </c>
      <c r="K1993" s="18">
        <f t="shared" si="357"/>
        <v>1236471</v>
      </c>
      <c r="L1993" s="18" t="str">
        <f t="shared" si="349"/>
        <v/>
      </c>
      <c r="M1993" s="18">
        <f t="shared" si="350"/>
        <v>1323024</v>
      </c>
      <c r="N1993" s="18">
        <f t="shared" si="351"/>
        <v>1521477</v>
      </c>
      <c r="O1993" s="18">
        <f t="shared" si="352"/>
        <v>1132141</v>
      </c>
      <c r="P1993">
        <f t="shared" si="358"/>
        <v>1279747.5</v>
      </c>
      <c r="Q1993">
        <f t="shared" si="359"/>
        <v>165077.51324226445</v>
      </c>
      <c r="R1993" s="105">
        <f t="shared" si="360"/>
        <v>0.128992252957919</v>
      </c>
      <c r="S1993" s="107">
        <f>+MEDIANA!AI651</f>
        <v>1279747.5</v>
      </c>
      <c r="T1993" t="b">
        <f t="shared" si="361"/>
        <v>1</v>
      </c>
      <c r="V1993">
        <f t="shared" si="362"/>
        <v>5</v>
      </c>
      <c r="W1993">
        <f t="shared" si="363"/>
        <v>4</v>
      </c>
    </row>
    <row r="1994" spans="1:23" x14ac:dyDescent="0.2">
      <c r="A1994">
        <v>649</v>
      </c>
      <c r="B1994">
        <v>2119664</v>
      </c>
      <c r="C1994">
        <v>200000</v>
      </c>
      <c r="D1994">
        <v>2268040</v>
      </c>
      <c r="E1994">
        <v>2608246</v>
      </c>
      <c r="G1994">
        <f t="shared" si="353"/>
        <v>2193852</v>
      </c>
      <c r="H1994">
        <f t="shared" si="354"/>
        <v>1085434.4768166954</v>
      </c>
      <c r="I1994">
        <f t="shared" si="355"/>
        <v>3279286.4768166952</v>
      </c>
      <c r="J1994">
        <f t="shared" si="356"/>
        <v>1108417.5231833046</v>
      </c>
      <c r="K1994" s="18">
        <f t="shared" si="357"/>
        <v>2119664</v>
      </c>
      <c r="L1994" s="18" t="str">
        <f t="shared" si="349"/>
        <v/>
      </c>
      <c r="M1994" s="18">
        <f t="shared" si="350"/>
        <v>2268040</v>
      </c>
      <c r="N1994" s="18">
        <f t="shared" si="351"/>
        <v>2608246</v>
      </c>
      <c r="O1994" s="18" t="str">
        <f t="shared" si="352"/>
        <v/>
      </c>
      <c r="P1994">
        <f t="shared" si="358"/>
        <v>2268040</v>
      </c>
      <c r="Q1994">
        <f t="shared" si="359"/>
        <v>250488.83226470064</v>
      </c>
      <c r="R1994" s="105">
        <f t="shared" si="360"/>
        <v>0.11044286355827086</v>
      </c>
      <c r="S1994" s="107">
        <f>+MEDIANA!AI652</f>
        <v>2268040</v>
      </c>
      <c r="T1994" t="b">
        <f t="shared" si="361"/>
        <v>1</v>
      </c>
      <c r="V1994">
        <f t="shared" si="362"/>
        <v>4</v>
      </c>
      <c r="W1994">
        <f t="shared" si="363"/>
        <v>3</v>
      </c>
    </row>
    <row r="1995" spans="1:23" x14ac:dyDescent="0.2">
      <c r="A1995">
        <v>650</v>
      </c>
      <c r="B1995">
        <v>2649580</v>
      </c>
      <c r="C1995">
        <v>250000</v>
      </c>
      <c r="D1995">
        <v>2835050</v>
      </c>
      <c r="E1995">
        <v>3260308</v>
      </c>
      <c r="F1995">
        <v>2697445</v>
      </c>
      <c r="G1995">
        <f t="shared" si="353"/>
        <v>2697445</v>
      </c>
      <c r="H1995">
        <f t="shared" si="354"/>
        <v>1192029.4058926567</v>
      </c>
      <c r="I1995">
        <f t="shared" si="355"/>
        <v>3889474.4058926567</v>
      </c>
      <c r="J1995">
        <f t="shared" si="356"/>
        <v>1505415.5941073433</v>
      </c>
      <c r="K1995" s="18">
        <f t="shared" si="357"/>
        <v>2649580</v>
      </c>
      <c r="L1995" s="18" t="str">
        <f t="shared" si="349"/>
        <v/>
      </c>
      <c r="M1995" s="18">
        <f t="shared" si="350"/>
        <v>2835050</v>
      </c>
      <c r="N1995" s="18">
        <f t="shared" si="351"/>
        <v>3260308</v>
      </c>
      <c r="O1995" s="18">
        <f t="shared" si="352"/>
        <v>2697445</v>
      </c>
      <c r="P1995">
        <f t="shared" si="358"/>
        <v>2766247.5</v>
      </c>
      <c r="Q1995">
        <f t="shared" si="359"/>
        <v>277829.85327759507</v>
      </c>
      <c r="R1995" s="105">
        <f t="shared" si="360"/>
        <v>0.10043564550084368</v>
      </c>
      <c r="S1995" s="107">
        <f>+MEDIANA!AI653</f>
        <v>2766247.5</v>
      </c>
      <c r="T1995" t="b">
        <f t="shared" si="361"/>
        <v>1</v>
      </c>
      <c r="V1995">
        <f t="shared" si="362"/>
        <v>5</v>
      </c>
      <c r="W1995">
        <f t="shared" si="363"/>
        <v>4</v>
      </c>
    </row>
    <row r="1996" spans="1:23" x14ac:dyDescent="0.2">
      <c r="A1996">
        <v>651</v>
      </c>
      <c r="B1996">
        <v>2826218</v>
      </c>
      <c r="C1996">
        <v>300000</v>
      </c>
      <c r="D1996">
        <v>3024053</v>
      </c>
      <c r="E1996">
        <v>3477661</v>
      </c>
      <c r="F1996">
        <v>2730607</v>
      </c>
      <c r="G1996">
        <f t="shared" si="353"/>
        <v>2826218</v>
      </c>
      <c r="H1996">
        <f t="shared" si="354"/>
        <v>1247602.5114994359</v>
      </c>
      <c r="I1996">
        <f t="shared" si="355"/>
        <v>4073820.5114994356</v>
      </c>
      <c r="J1996">
        <f t="shared" si="356"/>
        <v>1578615.4885005641</v>
      </c>
      <c r="K1996" s="18">
        <f t="shared" si="357"/>
        <v>2826218</v>
      </c>
      <c r="L1996" s="18" t="str">
        <f t="shared" si="349"/>
        <v/>
      </c>
      <c r="M1996" s="18">
        <f t="shared" si="350"/>
        <v>3024053</v>
      </c>
      <c r="N1996" s="18">
        <f t="shared" si="351"/>
        <v>3477661</v>
      </c>
      <c r="O1996" s="18">
        <f t="shared" si="352"/>
        <v>2730607</v>
      </c>
      <c r="P1996">
        <f t="shared" si="358"/>
        <v>2925135.5</v>
      </c>
      <c r="Q1996">
        <f t="shared" si="359"/>
        <v>331991.28807482787</v>
      </c>
      <c r="R1996" s="105">
        <f t="shared" si="360"/>
        <v>0.11349603738863648</v>
      </c>
      <c r="S1996" s="107">
        <f>+MEDIANA!AI654</f>
        <v>2925135.5</v>
      </c>
      <c r="T1996" t="b">
        <f t="shared" si="361"/>
        <v>1</v>
      </c>
      <c r="V1996">
        <f t="shared" si="362"/>
        <v>5</v>
      </c>
      <c r="W1996">
        <f t="shared" si="363"/>
        <v>4</v>
      </c>
    </row>
    <row r="1997" spans="1:23" x14ac:dyDescent="0.2">
      <c r="A1997">
        <v>652</v>
      </c>
      <c r="B1997">
        <v>397168</v>
      </c>
      <c r="C1997">
        <v>350000</v>
      </c>
      <c r="D1997">
        <v>425374</v>
      </c>
      <c r="E1997">
        <v>489181</v>
      </c>
      <c r="F1997">
        <v>524761</v>
      </c>
      <c r="G1997">
        <f t="shared" si="353"/>
        <v>425374</v>
      </c>
      <c r="H1997">
        <f t="shared" si="354"/>
        <v>70205.344402687842</v>
      </c>
      <c r="I1997">
        <f t="shared" si="355"/>
        <v>495579.34440268786</v>
      </c>
      <c r="J1997">
        <f t="shared" si="356"/>
        <v>355168.65559731214</v>
      </c>
      <c r="K1997" s="18">
        <f t="shared" si="357"/>
        <v>397168</v>
      </c>
      <c r="L1997" s="18" t="str">
        <f t="shared" si="349"/>
        <v/>
      </c>
      <c r="M1997" s="18">
        <f t="shared" si="350"/>
        <v>425374</v>
      </c>
      <c r="N1997" s="18">
        <f t="shared" si="351"/>
        <v>489181</v>
      </c>
      <c r="O1997" s="18" t="str">
        <f t="shared" si="352"/>
        <v/>
      </c>
      <c r="P1997">
        <f t="shared" si="358"/>
        <v>425374</v>
      </c>
      <c r="Q1997">
        <f t="shared" si="359"/>
        <v>47140.399966483099</v>
      </c>
      <c r="R1997" s="105">
        <f t="shared" si="360"/>
        <v>0.11082106561868638</v>
      </c>
      <c r="S1997" s="107">
        <f>+MEDIANA!AI655</f>
        <v>425374</v>
      </c>
      <c r="T1997" t="b">
        <f t="shared" si="361"/>
        <v>1</v>
      </c>
      <c r="V1997">
        <f t="shared" si="362"/>
        <v>5</v>
      </c>
      <c r="W1997">
        <f t="shared" si="363"/>
        <v>3</v>
      </c>
    </row>
    <row r="1998" spans="1:23" x14ac:dyDescent="0.2">
      <c r="A1998">
        <v>653</v>
      </c>
      <c r="B1998">
        <v>239698</v>
      </c>
      <c r="C1998">
        <v>1000000</v>
      </c>
      <c r="D1998">
        <v>256721</v>
      </c>
      <c r="E1998">
        <v>295229</v>
      </c>
      <c r="F1998">
        <v>316702</v>
      </c>
      <c r="G1998">
        <f t="shared" si="353"/>
        <v>295229</v>
      </c>
      <c r="H1998">
        <f t="shared" si="354"/>
        <v>324728.03150867647</v>
      </c>
      <c r="I1998">
        <f t="shared" si="355"/>
        <v>619957.03150867647</v>
      </c>
      <c r="J1998">
        <f t="shared" si="356"/>
        <v>-29499.031508676475</v>
      </c>
      <c r="K1998" s="18">
        <f t="shared" si="357"/>
        <v>239698</v>
      </c>
      <c r="L1998" s="18" t="str">
        <f t="shared" si="349"/>
        <v/>
      </c>
      <c r="M1998" s="18">
        <f t="shared" si="350"/>
        <v>256721</v>
      </c>
      <c r="N1998" s="18">
        <f t="shared" si="351"/>
        <v>295229</v>
      </c>
      <c r="O1998" s="18">
        <f t="shared" si="352"/>
        <v>316702</v>
      </c>
      <c r="P1998">
        <f t="shared" si="358"/>
        <v>275975</v>
      </c>
      <c r="Q1998">
        <f t="shared" si="359"/>
        <v>35171.919031143771</v>
      </c>
      <c r="R1998" s="105">
        <f t="shared" si="360"/>
        <v>0.12744603326802706</v>
      </c>
      <c r="S1998" s="107">
        <f>+MEDIANA!AI656</f>
        <v>275975</v>
      </c>
      <c r="T1998" t="b">
        <f t="shared" si="361"/>
        <v>1</v>
      </c>
      <c r="V1998">
        <f t="shared" si="362"/>
        <v>5</v>
      </c>
      <c r="W1998">
        <f t="shared" si="363"/>
        <v>4</v>
      </c>
    </row>
    <row r="1999" spans="1:23" x14ac:dyDescent="0.2">
      <c r="A1999">
        <v>654</v>
      </c>
      <c r="B1999">
        <v>325339</v>
      </c>
      <c r="C1999">
        <v>1500000</v>
      </c>
      <c r="D1999">
        <v>348444</v>
      </c>
      <c r="E1999">
        <v>400711</v>
      </c>
      <c r="F1999">
        <v>429856</v>
      </c>
      <c r="G1999">
        <f t="shared" si="353"/>
        <v>400711</v>
      </c>
      <c r="H1999">
        <f t="shared" si="354"/>
        <v>504326.37939483195</v>
      </c>
      <c r="I1999">
        <f t="shared" si="355"/>
        <v>905037.37939483195</v>
      </c>
      <c r="J1999">
        <f t="shared" si="356"/>
        <v>-103615.37939483195</v>
      </c>
      <c r="K1999" s="18">
        <f t="shared" si="357"/>
        <v>325339</v>
      </c>
      <c r="L1999" s="18" t="str">
        <f t="shared" si="349"/>
        <v/>
      </c>
      <c r="M1999" s="18">
        <f t="shared" si="350"/>
        <v>348444</v>
      </c>
      <c r="N1999" s="18">
        <f t="shared" si="351"/>
        <v>400711</v>
      </c>
      <c r="O1999" s="18">
        <f t="shared" si="352"/>
        <v>429856</v>
      </c>
      <c r="P1999">
        <f t="shared" si="358"/>
        <v>374577.5</v>
      </c>
      <c r="Q1999">
        <f t="shared" si="359"/>
        <v>47738.669472451787</v>
      </c>
      <c r="R1999" s="105">
        <f t="shared" si="360"/>
        <v>0.12744670855150614</v>
      </c>
      <c r="S1999" s="107">
        <f>+MEDIANA!AI657</f>
        <v>374577.5</v>
      </c>
      <c r="T1999" t="b">
        <f t="shared" si="361"/>
        <v>1</v>
      </c>
      <c r="V1999">
        <f t="shared" si="362"/>
        <v>5</v>
      </c>
      <c r="W1999">
        <f t="shared" si="363"/>
        <v>4</v>
      </c>
    </row>
    <row r="2000" spans="1:23" x14ac:dyDescent="0.2">
      <c r="A2000">
        <v>655</v>
      </c>
      <c r="B2000">
        <v>505559</v>
      </c>
      <c r="C2000">
        <v>1500000</v>
      </c>
      <c r="D2000">
        <v>541463</v>
      </c>
      <c r="E2000">
        <v>622683</v>
      </c>
      <c r="F2000">
        <v>667973</v>
      </c>
      <c r="G2000">
        <f t="shared" si="353"/>
        <v>622683</v>
      </c>
      <c r="H2000">
        <f t="shared" si="354"/>
        <v>414469.43305001402</v>
      </c>
      <c r="I2000">
        <f t="shared" si="355"/>
        <v>1037152.4330500141</v>
      </c>
      <c r="J2000">
        <f t="shared" si="356"/>
        <v>208213.56694998598</v>
      </c>
      <c r="K2000" s="18">
        <f t="shared" si="357"/>
        <v>505559</v>
      </c>
      <c r="L2000" s="18" t="str">
        <f t="shared" si="349"/>
        <v/>
      </c>
      <c r="M2000" s="18">
        <f t="shared" si="350"/>
        <v>541463</v>
      </c>
      <c r="N2000" s="18">
        <f t="shared" si="351"/>
        <v>622683</v>
      </c>
      <c r="O2000" s="18">
        <f t="shared" si="352"/>
        <v>667973</v>
      </c>
      <c r="P2000">
        <f t="shared" si="358"/>
        <v>582073</v>
      </c>
      <c r="Q2000">
        <f t="shared" si="359"/>
        <v>74183.381218437324</v>
      </c>
      <c r="R2000" s="105">
        <f t="shared" si="360"/>
        <v>0.12744686872340294</v>
      </c>
      <c r="S2000" s="107">
        <f>+MEDIANA!AI658</f>
        <v>582073</v>
      </c>
      <c r="T2000" t="b">
        <f t="shared" si="361"/>
        <v>1</v>
      </c>
      <c r="V2000">
        <f t="shared" si="362"/>
        <v>5</v>
      </c>
      <c r="W2000">
        <f t="shared" si="363"/>
        <v>4</v>
      </c>
    </row>
    <row r="2001" spans="1:23" x14ac:dyDescent="0.2">
      <c r="A2001">
        <v>656</v>
      </c>
      <c r="B2001">
        <v>534534</v>
      </c>
      <c r="C2001">
        <v>700000</v>
      </c>
      <c r="D2001">
        <v>572496</v>
      </c>
      <c r="E2001">
        <v>658370</v>
      </c>
      <c r="F2001">
        <v>706257</v>
      </c>
      <c r="G2001">
        <f t="shared" si="353"/>
        <v>658370</v>
      </c>
      <c r="H2001">
        <f t="shared" si="354"/>
        <v>77211.801221056798</v>
      </c>
      <c r="I2001">
        <f t="shared" si="355"/>
        <v>735581.80122105684</v>
      </c>
      <c r="J2001">
        <f t="shared" si="356"/>
        <v>581158.19877894316</v>
      </c>
      <c r="K2001" s="18" t="str">
        <f t="shared" si="357"/>
        <v/>
      </c>
      <c r="L2001" s="18">
        <f t="shared" si="349"/>
        <v>700000</v>
      </c>
      <c r="M2001" s="18" t="str">
        <f t="shared" si="350"/>
        <v/>
      </c>
      <c r="N2001" s="18">
        <f t="shared" si="351"/>
        <v>658370</v>
      </c>
      <c r="O2001" s="18">
        <f t="shared" si="352"/>
        <v>706257</v>
      </c>
      <c r="P2001">
        <f t="shared" si="358"/>
        <v>700000</v>
      </c>
      <c r="Q2001">
        <f t="shared" si="359"/>
        <v>26030.020226653687</v>
      </c>
      <c r="R2001" s="105">
        <f t="shared" si="360"/>
        <v>3.7185743180933838E-2</v>
      </c>
      <c r="S2001" s="107">
        <f>+MEDIANA!AI659</f>
        <v>700000</v>
      </c>
      <c r="T2001" t="b">
        <f t="shared" si="361"/>
        <v>1</v>
      </c>
      <c r="V2001">
        <f t="shared" si="362"/>
        <v>5</v>
      </c>
      <c r="W2001">
        <f t="shared" si="363"/>
        <v>3</v>
      </c>
    </row>
    <row r="2002" spans="1:23" x14ac:dyDescent="0.2">
      <c r="A2002">
        <v>657</v>
      </c>
      <c r="B2002">
        <v>1985600</v>
      </c>
      <c r="C2002">
        <v>800000</v>
      </c>
      <c r="D2002">
        <v>2126613</v>
      </c>
      <c r="E2002">
        <v>2445605</v>
      </c>
      <c r="F2002">
        <v>2623486</v>
      </c>
      <c r="G2002">
        <f t="shared" si="353"/>
        <v>2126613</v>
      </c>
      <c r="H2002">
        <f t="shared" si="354"/>
        <v>714749.41621291323</v>
      </c>
      <c r="I2002">
        <f t="shared" si="355"/>
        <v>2841362.4162129131</v>
      </c>
      <c r="J2002">
        <f t="shared" si="356"/>
        <v>1411863.5837870869</v>
      </c>
      <c r="K2002" s="18">
        <f t="shared" si="357"/>
        <v>1985600</v>
      </c>
      <c r="L2002" s="18" t="str">
        <f t="shared" si="349"/>
        <v/>
      </c>
      <c r="M2002" s="18">
        <f t="shared" si="350"/>
        <v>2126613</v>
      </c>
      <c r="N2002" s="18">
        <f t="shared" si="351"/>
        <v>2445605</v>
      </c>
      <c r="O2002" s="18">
        <f t="shared" si="352"/>
        <v>2623486</v>
      </c>
      <c r="P2002">
        <f t="shared" si="358"/>
        <v>2286109</v>
      </c>
      <c r="Q2002">
        <f t="shared" si="359"/>
        <v>291357.18908011634</v>
      </c>
      <c r="R2002" s="105">
        <f t="shared" si="360"/>
        <v>0.12744676175987948</v>
      </c>
      <c r="S2002" s="107">
        <f>+MEDIANA!AI660</f>
        <v>2286109</v>
      </c>
      <c r="T2002" t="b">
        <f t="shared" si="361"/>
        <v>1</v>
      </c>
      <c r="V2002">
        <f t="shared" si="362"/>
        <v>5</v>
      </c>
      <c r="W2002">
        <f t="shared" si="363"/>
        <v>4</v>
      </c>
    </row>
    <row r="2003" spans="1:23" x14ac:dyDescent="0.2">
      <c r="A2003">
        <v>658</v>
      </c>
      <c r="B2003">
        <v>2240290</v>
      </c>
      <c r="C2003">
        <v>900000</v>
      </c>
      <c r="D2003">
        <v>2399391</v>
      </c>
      <c r="E2003">
        <v>2759300</v>
      </c>
      <c r="F2003">
        <v>2959997</v>
      </c>
      <c r="G2003">
        <f t="shared" si="353"/>
        <v>2399391</v>
      </c>
      <c r="H2003">
        <f t="shared" si="354"/>
        <v>807523.69378446089</v>
      </c>
      <c r="I2003">
        <f t="shared" si="355"/>
        <v>3206914.6937844609</v>
      </c>
      <c r="J2003">
        <f t="shared" si="356"/>
        <v>1591867.3062155391</v>
      </c>
      <c r="K2003" s="18">
        <f t="shared" si="357"/>
        <v>2240290</v>
      </c>
      <c r="L2003" s="18" t="str">
        <f t="shared" si="349"/>
        <v/>
      </c>
      <c r="M2003" s="18">
        <f t="shared" si="350"/>
        <v>2399391</v>
      </c>
      <c r="N2003" s="18">
        <f t="shared" si="351"/>
        <v>2759300</v>
      </c>
      <c r="O2003" s="18">
        <f t="shared" si="352"/>
        <v>2959997</v>
      </c>
      <c r="P2003">
        <f t="shared" si="358"/>
        <v>2579345.5</v>
      </c>
      <c r="Q2003">
        <f t="shared" si="359"/>
        <v>328729.31309767108</v>
      </c>
      <c r="R2003" s="105">
        <f t="shared" si="360"/>
        <v>0.12744679342014131</v>
      </c>
      <c r="S2003" s="107">
        <f>+MEDIANA!AI661</f>
        <v>2579345.5</v>
      </c>
      <c r="T2003" t="b">
        <f t="shared" si="361"/>
        <v>1</v>
      </c>
      <c r="V2003">
        <f t="shared" si="362"/>
        <v>5</v>
      </c>
      <c r="W2003">
        <f t="shared" si="363"/>
        <v>4</v>
      </c>
    </row>
    <row r="2004" spans="1:23" x14ac:dyDescent="0.2">
      <c r="A2004">
        <v>659</v>
      </c>
      <c r="B2004">
        <v>2654888</v>
      </c>
      <c r="C2004">
        <v>900000</v>
      </c>
      <c r="D2004">
        <v>2843433</v>
      </c>
      <c r="E2004">
        <v>3269948</v>
      </c>
      <c r="F2004">
        <v>3507787</v>
      </c>
      <c r="G2004">
        <f t="shared" si="353"/>
        <v>2843433</v>
      </c>
      <c r="H2004">
        <f t="shared" si="354"/>
        <v>1027007.8791176337</v>
      </c>
      <c r="I2004">
        <f t="shared" si="355"/>
        <v>3870440.8791176337</v>
      </c>
      <c r="J2004">
        <f t="shared" si="356"/>
        <v>1816425.1208823663</v>
      </c>
      <c r="K2004" s="18">
        <f t="shared" si="357"/>
        <v>2654888</v>
      </c>
      <c r="L2004" s="18" t="str">
        <f t="shared" si="349"/>
        <v/>
      </c>
      <c r="M2004" s="18">
        <f t="shared" si="350"/>
        <v>2843433</v>
      </c>
      <c r="N2004" s="18">
        <f t="shared" si="351"/>
        <v>3269948</v>
      </c>
      <c r="O2004" s="18">
        <f t="shared" si="352"/>
        <v>3507787</v>
      </c>
      <c r="P2004">
        <f t="shared" si="358"/>
        <v>3056690.5</v>
      </c>
      <c r="Q2004">
        <f t="shared" si="359"/>
        <v>389565.29162730434</v>
      </c>
      <c r="R2004" s="105">
        <f t="shared" si="360"/>
        <v>0.12744675708165559</v>
      </c>
      <c r="S2004" s="107">
        <f>+MEDIANA!AI662</f>
        <v>3056690.5</v>
      </c>
      <c r="T2004" t="b">
        <f t="shared" si="361"/>
        <v>1</v>
      </c>
      <c r="V2004">
        <f t="shared" si="362"/>
        <v>5</v>
      </c>
      <c r="W2004">
        <f t="shared" si="363"/>
        <v>4</v>
      </c>
    </row>
    <row r="2005" spans="1:23" x14ac:dyDescent="0.2">
      <c r="A2005">
        <v>660</v>
      </c>
      <c r="B2005">
        <v>696750</v>
      </c>
      <c r="C2005">
        <v>700000</v>
      </c>
      <c r="D2005">
        <v>746232</v>
      </c>
      <c r="E2005">
        <v>858167</v>
      </c>
      <c r="F2005">
        <v>920586</v>
      </c>
      <c r="G2005">
        <f t="shared" si="353"/>
        <v>746232</v>
      </c>
      <c r="H2005">
        <f t="shared" si="354"/>
        <v>100313.08683815885</v>
      </c>
      <c r="I2005">
        <f t="shared" si="355"/>
        <v>846545.0868381589</v>
      </c>
      <c r="J2005">
        <f t="shared" si="356"/>
        <v>645918.9131618411</v>
      </c>
      <c r="K2005" s="18">
        <f t="shared" si="357"/>
        <v>696750</v>
      </c>
      <c r="L2005" s="18">
        <f t="shared" si="349"/>
        <v>700000</v>
      </c>
      <c r="M2005" s="18">
        <f t="shared" si="350"/>
        <v>746232</v>
      </c>
      <c r="N2005" s="18" t="str">
        <f t="shared" si="351"/>
        <v/>
      </c>
      <c r="O2005" s="18" t="str">
        <f t="shared" si="352"/>
        <v/>
      </c>
      <c r="P2005">
        <f t="shared" si="358"/>
        <v>700000</v>
      </c>
      <c r="Q2005">
        <f t="shared" si="359"/>
        <v>27677.995616253236</v>
      </c>
      <c r="R2005" s="105">
        <f t="shared" si="360"/>
        <v>3.9539993737504622E-2</v>
      </c>
      <c r="S2005" s="107">
        <f>+MEDIANA!AI663</f>
        <v>700000</v>
      </c>
      <c r="T2005" t="b">
        <f t="shared" si="361"/>
        <v>1</v>
      </c>
      <c r="V2005">
        <f t="shared" si="362"/>
        <v>5</v>
      </c>
      <c r="W2005">
        <f t="shared" si="363"/>
        <v>3</v>
      </c>
    </row>
    <row r="2006" spans="1:23" x14ac:dyDescent="0.2">
      <c r="A2006">
        <v>661</v>
      </c>
      <c r="B2006">
        <v>3468187</v>
      </c>
      <c r="C2006">
        <v>900000</v>
      </c>
      <c r="D2006">
        <v>3714491</v>
      </c>
      <c r="E2006">
        <v>4271664</v>
      </c>
      <c r="F2006">
        <v>4582362</v>
      </c>
      <c r="G2006">
        <f t="shared" si="353"/>
        <v>3714491</v>
      </c>
      <c r="H2006">
        <f t="shared" si="354"/>
        <v>1458640.7034690548</v>
      </c>
      <c r="I2006">
        <f t="shared" si="355"/>
        <v>5173131.7034690548</v>
      </c>
      <c r="J2006">
        <f t="shared" si="356"/>
        <v>2255850.2965309452</v>
      </c>
      <c r="K2006" s="18">
        <f t="shared" si="357"/>
        <v>3468187</v>
      </c>
      <c r="L2006" s="18" t="str">
        <f t="shared" si="349"/>
        <v/>
      </c>
      <c r="M2006" s="18">
        <f t="shared" si="350"/>
        <v>3714491</v>
      </c>
      <c r="N2006" s="18">
        <f t="shared" si="351"/>
        <v>4271664</v>
      </c>
      <c r="O2006" s="18">
        <f t="shared" si="352"/>
        <v>4582362</v>
      </c>
      <c r="P2006">
        <f t="shared" si="358"/>
        <v>3993077.5</v>
      </c>
      <c r="Q2006">
        <f t="shared" si="359"/>
        <v>508904.21105416946</v>
      </c>
      <c r="R2006" s="105">
        <f t="shared" si="360"/>
        <v>0.12744661506173358</v>
      </c>
      <c r="S2006" s="107">
        <f>+MEDIANA!AI664</f>
        <v>3993077.5</v>
      </c>
      <c r="T2006" t="b">
        <f t="shared" si="361"/>
        <v>1</v>
      </c>
      <c r="V2006">
        <f t="shared" si="362"/>
        <v>5</v>
      </c>
      <c r="W2006">
        <f t="shared" si="363"/>
        <v>4</v>
      </c>
    </row>
    <row r="2007" spans="1:23" x14ac:dyDescent="0.2">
      <c r="A2007">
        <v>662</v>
      </c>
      <c r="B2007">
        <v>3941956</v>
      </c>
      <c r="C2007">
        <v>950000</v>
      </c>
      <c r="D2007">
        <v>4221906</v>
      </c>
      <c r="E2007">
        <v>4855192</v>
      </c>
      <c r="F2007">
        <v>5208333</v>
      </c>
      <c r="G2007">
        <f t="shared" si="353"/>
        <v>4221906</v>
      </c>
      <c r="H2007">
        <f t="shared" si="354"/>
        <v>1689023.0123484998</v>
      </c>
      <c r="I2007">
        <f t="shared" si="355"/>
        <v>5910929.0123485001</v>
      </c>
      <c r="J2007">
        <f t="shared" si="356"/>
        <v>2532882.9876514999</v>
      </c>
      <c r="K2007" s="18">
        <f t="shared" si="357"/>
        <v>3941956</v>
      </c>
      <c r="L2007" s="18" t="str">
        <f t="shared" si="349"/>
        <v/>
      </c>
      <c r="M2007" s="18">
        <f t="shared" si="350"/>
        <v>4221906</v>
      </c>
      <c r="N2007" s="18">
        <f t="shared" si="351"/>
        <v>4855192</v>
      </c>
      <c r="O2007" s="18">
        <f t="shared" si="352"/>
        <v>5208333</v>
      </c>
      <c r="P2007">
        <f t="shared" si="358"/>
        <v>4538549</v>
      </c>
      <c r="Q2007">
        <f t="shared" si="359"/>
        <v>578423.19068963977</v>
      </c>
      <c r="R2007" s="105">
        <f t="shared" si="360"/>
        <v>0.12744672156004921</v>
      </c>
      <c r="S2007" s="107">
        <f>+MEDIANA!AI665</f>
        <v>4538549</v>
      </c>
      <c r="T2007" t="b">
        <f t="shared" si="361"/>
        <v>1</v>
      </c>
      <c r="V2007">
        <f t="shared" si="362"/>
        <v>5</v>
      </c>
      <c r="W2007">
        <f t="shared" si="363"/>
        <v>4</v>
      </c>
    </row>
    <row r="2008" spans="1:23" x14ac:dyDescent="0.2">
      <c r="A2008">
        <v>663</v>
      </c>
      <c r="B2008">
        <v>780869</v>
      </c>
      <c r="C2008">
        <v>700000</v>
      </c>
      <c r="D2008">
        <v>836325</v>
      </c>
      <c r="E2008">
        <v>961773</v>
      </c>
      <c r="F2008">
        <v>1031728</v>
      </c>
      <c r="G2008">
        <f t="shared" si="353"/>
        <v>836325</v>
      </c>
      <c r="H2008">
        <f t="shared" si="354"/>
        <v>134394.56247743062</v>
      </c>
      <c r="I2008">
        <f t="shared" si="355"/>
        <v>970719.56247743056</v>
      </c>
      <c r="J2008">
        <f t="shared" si="356"/>
        <v>701930.43752256944</v>
      </c>
      <c r="K2008" s="18">
        <f t="shared" si="357"/>
        <v>780869</v>
      </c>
      <c r="L2008" s="18" t="str">
        <f t="shared" si="349"/>
        <v/>
      </c>
      <c r="M2008" s="18">
        <f t="shared" si="350"/>
        <v>836325</v>
      </c>
      <c r="N2008" s="18">
        <f t="shared" si="351"/>
        <v>961773</v>
      </c>
      <c r="O2008" s="18" t="str">
        <f t="shared" si="352"/>
        <v/>
      </c>
      <c r="P2008">
        <f t="shared" si="358"/>
        <v>836325</v>
      </c>
      <c r="Q2008">
        <f t="shared" si="359"/>
        <v>92681.197172529734</v>
      </c>
      <c r="R2008" s="105">
        <f t="shared" si="360"/>
        <v>0.11081959426362925</v>
      </c>
      <c r="S2008" s="107">
        <f>+MEDIANA!AI666</f>
        <v>836325</v>
      </c>
      <c r="T2008" t="b">
        <f t="shared" si="361"/>
        <v>1</v>
      </c>
      <c r="V2008">
        <f t="shared" si="362"/>
        <v>5</v>
      </c>
      <c r="W2008">
        <f t="shared" si="363"/>
        <v>3</v>
      </c>
    </row>
    <row r="2009" spans="1:23" x14ac:dyDescent="0.2">
      <c r="A2009">
        <v>664</v>
      </c>
      <c r="B2009">
        <v>4309371</v>
      </c>
      <c r="C2009">
        <v>950000</v>
      </c>
      <c r="D2009">
        <v>4615414</v>
      </c>
      <c r="E2009">
        <v>5307727</v>
      </c>
      <c r="F2009">
        <v>5693782</v>
      </c>
      <c r="G2009">
        <f t="shared" si="353"/>
        <v>4615414</v>
      </c>
      <c r="H2009">
        <f t="shared" si="354"/>
        <v>1884304.5097729557</v>
      </c>
      <c r="I2009">
        <f t="shared" si="355"/>
        <v>6499718.5097729554</v>
      </c>
      <c r="J2009">
        <f t="shared" si="356"/>
        <v>2731109.4902270446</v>
      </c>
      <c r="K2009" s="18">
        <f t="shared" si="357"/>
        <v>4309371</v>
      </c>
      <c r="L2009" s="18" t="str">
        <f t="shared" si="349"/>
        <v/>
      </c>
      <c r="M2009" s="18">
        <f t="shared" si="350"/>
        <v>4615414</v>
      </c>
      <c r="N2009" s="18">
        <f t="shared" si="351"/>
        <v>5307727</v>
      </c>
      <c r="O2009" s="18">
        <f t="shared" si="352"/>
        <v>5693782</v>
      </c>
      <c r="P2009">
        <f t="shared" si="358"/>
        <v>4961570.5</v>
      </c>
      <c r="Q2009">
        <f t="shared" si="359"/>
        <v>632335.89003550948</v>
      </c>
      <c r="R2009" s="105">
        <f t="shared" si="360"/>
        <v>0.12744672075817717</v>
      </c>
      <c r="S2009" s="107">
        <f>+MEDIANA!AI667</f>
        <v>4961570.5</v>
      </c>
      <c r="T2009" t="b">
        <f t="shared" si="361"/>
        <v>1</v>
      </c>
      <c r="V2009">
        <f t="shared" si="362"/>
        <v>5</v>
      </c>
      <c r="W2009">
        <f t="shared" si="363"/>
        <v>4</v>
      </c>
    </row>
    <row r="2010" spans="1:23" x14ac:dyDescent="0.2">
      <c r="A2010">
        <v>665</v>
      </c>
      <c r="B2010">
        <v>1153729</v>
      </c>
      <c r="C2010">
        <v>800000</v>
      </c>
      <c r="D2010">
        <v>1235664</v>
      </c>
      <c r="E2010">
        <v>1421013</v>
      </c>
      <c r="F2010">
        <v>1524370</v>
      </c>
      <c r="G2010">
        <f t="shared" si="353"/>
        <v>1235664</v>
      </c>
      <c r="H2010">
        <f t="shared" si="354"/>
        <v>280108.30734324886</v>
      </c>
      <c r="I2010">
        <f t="shared" si="355"/>
        <v>1515772.3073432487</v>
      </c>
      <c r="J2010">
        <f t="shared" si="356"/>
        <v>955555.69265675114</v>
      </c>
      <c r="K2010" s="18">
        <f t="shared" si="357"/>
        <v>1153729</v>
      </c>
      <c r="L2010" s="18" t="str">
        <f t="shared" si="349"/>
        <v/>
      </c>
      <c r="M2010" s="18">
        <f t="shared" si="350"/>
        <v>1235664</v>
      </c>
      <c r="N2010" s="18">
        <f t="shared" si="351"/>
        <v>1421013</v>
      </c>
      <c r="O2010" s="18" t="str">
        <f t="shared" si="352"/>
        <v/>
      </c>
      <c r="P2010">
        <f t="shared" si="358"/>
        <v>1235664</v>
      </c>
      <c r="Q2010">
        <f t="shared" si="359"/>
        <v>136935.71039116618</v>
      </c>
      <c r="R2010" s="105">
        <f t="shared" si="360"/>
        <v>0.1108195354005346</v>
      </c>
      <c r="S2010" s="107">
        <f>+MEDIANA!AI668</f>
        <v>1235664</v>
      </c>
      <c r="T2010" t="b">
        <f t="shared" si="361"/>
        <v>1</v>
      </c>
      <c r="V2010">
        <f t="shared" si="362"/>
        <v>5</v>
      </c>
      <c r="W2010">
        <f t="shared" si="363"/>
        <v>3</v>
      </c>
    </row>
    <row r="2011" spans="1:23" x14ac:dyDescent="0.2">
      <c r="A2011">
        <v>666</v>
      </c>
      <c r="B2011">
        <v>1481529</v>
      </c>
      <c r="C2011">
        <v>800000</v>
      </c>
      <c r="D2011">
        <v>1586744</v>
      </c>
      <c r="E2011">
        <v>1824756</v>
      </c>
      <c r="F2011">
        <v>1957479</v>
      </c>
      <c r="G2011">
        <f t="shared" si="353"/>
        <v>1586744</v>
      </c>
      <c r="H2011">
        <f t="shared" si="354"/>
        <v>449468.75940970558</v>
      </c>
      <c r="I2011">
        <f t="shared" si="355"/>
        <v>2036212.7594097056</v>
      </c>
      <c r="J2011">
        <f t="shared" si="356"/>
        <v>1137275.2405902944</v>
      </c>
      <c r="K2011" s="18">
        <f t="shared" si="357"/>
        <v>1481529</v>
      </c>
      <c r="L2011" s="18" t="str">
        <f t="shared" si="349"/>
        <v/>
      </c>
      <c r="M2011" s="18">
        <f t="shared" si="350"/>
        <v>1586744</v>
      </c>
      <c r="N2011" s="18">
        <f t="shared" si="351"/>
        <v>1824756</v>
      </c>
      <c r="O2011" s="18">
        <f t="shared" si="352"/>
        <v>1957479</v>
      </c>
      <c r="P2011">
        <f t="shared" si="358"/>
        <v>1705750</v>
      </c>
      <c r="Q2011">
        <f t="shared" si="359"/>
        <v>217392.29504745561</v>
      </c>
      <c r="R2011" s="105">
        <f t="shared" si="360"/>
        <v>0.12744675072399567</v>
      </c>
      <c r="S2011" s="107">
        <f>+MEDIANA!AI669</f>
        <v>1705750</v>
      </c>
      <c r="T2011" t="b">
        <f t="shared" si="361"/>
        <v>1</v>
      </c>
      <c r="V2011">
        <f t="shared" si="362"/>
        <v>5</v>
      </c>
      <c r="W2011">
        <f t="shared" si="363"/>
        <v>4</v>
      </c>
    </row>
    <row r="2012" spans="1:23" x14ac:dyDescent="0.2">
      <c r="A2012">
        <v>667</v>
      </c>
      <c r="B2012">
        <v>1699021</v>
      </c>
      <c r="C2012">
        <v>900000</v>
      </c>
      <c r="D2012">
        <v>1819682</v>
      </c>
      <c r="E2012">
        <v>2092635</v>
      </c>
      <c r="F2012">
        <v>2244842</v>
      </c>
      <c r="G2012">
        <f t="shared" si="353"/>
        <v>1819682</v>
      </c>
      <c r="H2012">
        <f t="shared" si="354"/>
        <v>522545.24906317919</v>
      </c>
      <c r="I2012">
        <f t="shared" si="355"/>
        <v>2342227.2490631794</v>
      </c>
      <c r="J2012">
        <f t="shared" si="356"/>
        <v>1297136.7509368209</v>
      </c>
      <c r="K2012" s="18">
        <f t="shared" si="357"/>
        <v>1699021</v>
      </c>
      <c r="L2012" s="18" t="str">
        <f t="shared" si="349"/>
        <v/>
      </c>
      <c r="M2012" s="18">
        <f t="shared" si="350"/>
        <v>1819682</v>
      </c>
      <c r="N2012" s="18">
        <f t="shared" si="351"/>
        <v>2092635</v>
      </c>
      <c r="O2012" s="18">
        <f t="shared" si="352"/>
        <v>2244842</v>
      </c>
      <c r="P2012">
        <f t="shared" si="358"/>
        <v>1956158.5</v>
      </c>
      <c r="Q2012">
        <f t="shared" si="359"/>
        <v>249306.19704425053</v>
      </c>
      <c r="R2012" s="105">
        <f t="shared" si="360"/>
        <v>0.12744682858993814</v>
      </c>
      <c r="S2012" s="107">
        <f>+MEDIANA!AI670</f>
        <v>1956158.5</v>
      </c>
      <c r="T2012" t="b">
        <f t="shared" si="361"/>
        <v>1</v>
      </c>
      <c r="V2012">
        <f t="shared" si="362"/>
        <v>5</v>
      </c>
      <c r="W2012">
        <f t="shared" si="363"/>
        <v>4</v>
      </c>
    </row>
    <row r="2013" spans="1:23" x14ac:dyDescent="0.2">
      <c r="A2013">
        <v>668</v>
      </c>
      <c r="B2013">
        <v>492402</v>
      </c>
      <c r="D2013">
        <v>527372</v>
      </c>
      <c r="E2013">
        <v>606477</v>
      </c>
      <c r="F2013">
        <v>1250589</v>
      </c>
      <c r="G2013">
        <f t="shared" si="353"/>
        <v>566924.5</v>
      </c>
      <c r="H2013">
        <f t="shared" si="354"/>
        <v>357452.12175338954</v>
      </c>
      <c r="I2013">
        <f t="shared" si="355"/>
        <v>924376.62175338948</v>
      </c>
      <c r="J2013">
        <f t="shared" si="356"/>
        <v>209472.37824661046</v>
      </c>
      <c r="K2013" s="18">
        <f t="shared" si="357"/>
        <v>492402</v>
      </c>
      <c r="L2013" s="18" t="str">
        <f t="shared" si="349"/>
        <v/>
      </c>
      <c r="M2013" s="18">
        <f t="shared" si="350"/>
        <v>527372</v>
      </c>
      <c r="N2013" s="18">
        <f t="shared" si="351"/>
        <v>606477</v>
      </c>
      <c r="O2013" s="18" t="str">
        <f t="shared" si="352"/>
        <v/>
      </c>
      <c r="P2013">
        <f t="shared" si="358"/>
        <v>527372</v>
      </c>
      <c r="Q2013">
        <f t="shared" si="359"/>
        <v>58443.145520525613</v>
      </c>
      <c r="R2013" s="105">
        <f t="shared" si="360"/>
        <v>0.11081958374833251</v>
      </c>
      <c r="S2013" s="107">
        <f>+MEDIANA!AI671</f>
        <v>527372</v>
      </c>
      <c r="T2013" t="b">
        <f t="shared" si="361"/>
        <v>1</v>
      </c>
      <c r="V2013">
        <f t="shared" si="362"/>
        <v>4</v>
      </c>
      <c r="W2013">
        <f t="shared" si="363"/>
        <v>3</v>
      </c>
    </row>
    <row r="2014" spans="1:23" x14ac:dyDescent="0.2">
      <c r="A2014">
        <v>669</v>
      </c>
      <c r="B2014">
        <v>752398</v>
      </c>
      <c r="C2014">
        <v>900000</v>
      </c>
      <c r="D2014">
        <v>805831</v>
      </c>
      <c r="E2014">
        <v>926706</v>
      </c>
      <c r="F2014">
        <v>994110</v>
      </c>
      <c r="G2014">
        <f t="shared" si="353"/>
        <v>900000</v>
      </c>
      <c r="H2014">
        <f t="shared" si="354"/>
        <v>96563.490895886731</v>
      </c>
      <c r="I2014">
        <f t="shared" si="355"/>
        <v>996563.49089588667</v>
      </c>
      <c r="J2014">
        <f t="shared" si="356"/>
        <v>803436.50910411333</v>
      </c>
      <c r="K2014" s="18" t="str">
        <f t="shared" si="357"/>
        <v/>
      </c>
      <c r="L2014" s="18">
        <f t="shared" si="349"/>
        <v>900000</v>
      </c>
      <c r="M2014" s="18">
        <f t="shared" si="350"/>
        <v>805831</v>
      </c>
      <c r="N2014" s="18">
        <f t="shared" si="351"/>
        <v>926706</v>
      </c>
      <c r="O2014" s="18">
        <f t="shared" si="352"/>
        <v>994110</v>
      </c>
      <c r="P2014">
        <f t="shared" si="358"/>
        <v>913353</v>
      </c>
      <c r="Q2014">
        <f t="shared" si="359"/>
        <v>78017.492578587786</v>
      </c>
      <c r="R2014" s="105">
        <f t="shared" si="360"/>
        <v>8.5418773002976706E-2</v>
      </c>
      <c r="S2014" s="107">
        <f>+MEDIANA!AI672</f>
        <v>913353</v>
      </c>
      <c r="T2014" t="b">
        <f t="shared" si="361"/>
        <v>1</v>
      </c>
      <c r="V2014">
        <f t="shared" si="362"/>
        <v>5</v>
      </c>
      <c r="W2014">
        <f t="shared" si="363"/>
        <v>4</v>
      </c>
    </row>
    <row r="2015" spans="1:23" x14ac:dyDescent="0.2">
      <c r="A2015">
        <v>670</v>
      </c>
      <c r="B2015">
        <v>814836</v>
      </c>
      <c r="C2015">
        <v>950000</v>
      </c>
      <c r="D2015">
        <v>872704</v>
      </c>
      <c r="E2015">
        <v>1003609</v>
      </c>
      <c r="F2015">
        <v>1076606</v>
      </c>
      <c r="G2015">
        <f t="shared" si="353"/>
        <v>950000</v>
      </c>
      <c r="H2015">
        <f t="shared" si="354"/>
        <v>103608.68040854493</v>
      </c>
      <c r="I2015">
        <f t="shared" si="355"/>
        <v>1053608.6804085448</v>
      </c>
      <c r="J2015">
        <f t="shared" si="356"/>
        <v>846391.31959145505</v>
      </c>
      <c r="K2015" s="18" t="str">
        <f t="shared" si="357"/>
        <v/>
      </c>
      <c r="L2015" s="18">
        <f t="shared" si="349"/>
        <v>950000</v>
      </c>
      <c r="M2015" s="18">
        <f t="shared" si="350"/>
        <v>872704</v>
      </c>
      <c r="N2015" s="18">
        <f t="shared" si="351"/>
        <v>1003609</v>
      </c>
      <c r="O2015" s="18" t="str">
        <f t="shared" si="352"/>
        <v/>
      </c>
      <c r="P2015">
        <f t="shared" si="358"/>
        <v>950000</v>
      </c>
      <c r="Q2015">
        <f t="shared" si="359"/>
        <v>65808.707025235912</v>
      </c>
      <c r="R2015" s="105">
        <f t="shared" si="360"/>
        <v>6.9272323184458848E-2</v>
      </c>
      <c r="S2015" s="107">
        <f>+MEDIANA!AI673</f>
        <v>950000</v>
      </c>
      <c r="T2015" t="b">
        <f t="shared" si="361"/>
        <v>1</v>
      </c>
      <c r="V2015">
        <f t="shared" si="362"/>
        <v>5</v>
      </c>
      <c r="W2015">
        <f t="shared" si="363"/>
        <v>3</v>
      </c>
    </row>
    <row r="2016" spans="1:23" x14ac:dyDescent="0.2">
      <c r="A2016">
        <v>671</v>
      </c>
      <c r="B2016">
        <v>1107183</v>
      </c>
      <c r="C2016">
        <v>950000</v>
      </c>
      <c r="D2016">
        <v>1185814</v>
      </c>
      <c r="E2016">
        <v>1363686</v>
      </c>
      <c r="F2016">
        <v>1462873</v>
      </c>
      <c r="G2016">
        <f t="shared" si="353"/>
        <v>1185814</v>
      </c>
      <c r="H2016">
        <f t="shared" si="354"/>
        <v>203865.121699863</v>
      </c>
      <c r="I2016">
        <f t="shared" si="355"/>
        <v>1389679.1216998631</v>
      </c>
      <c r="J2016">
        <f t="shared" si="356"/>
        <v>981948.878300137</v>
      </c>
      <c r="K2016" s="18">
        <f t="shared" si="357"/>
        <v>1107183</v>
      </c>
      <c r="L2016" s="18" t="str">
        <f t="shared" si="349"/>
        <v/>
      </c>
      <c r="M2016" s="18">
        <f t="shared" si="350"/>
        <v>1185814</v>
      </c>
      <c r="N2016" s="18">
        <f t="shared" si="351"/>
        <v>1363686</v>
      </c>
      <c r="O2016" s="18" t="str">
        <f t="shared" si="352"/>
        <v/>
      </c>
      <c r="P2016">
        <f t="shared" si="358"/>
        <v>1185814</v>
      </c>
      <c r="Q2016">
        <f t="shared" si="359"/>
        <v>131412.24673649459</v>
      </c>
      <c r="R2016" s="105">
        <f t="shared" si="360"/>
        <v>0.11082028609587558</v>
      </c>
      <c r="S2016" s="107">
        <f>+MEDIANA!AI674</f>
        <v>1185814</v>
      </c>
      <c r="T2016" t="b">
        <f t="shared" si="361"/>
        <v>1</v>
      </c>
      <c r="V2016">
        <f t="shared" si="362"/>
        <v>5</v>
      </c>
      <c r="W2016">
        <f t="shared" si="363"/>
        <v>3</v>
      </c>
    </row>
    <row r="2017" spans="1:23" x14ac:dyDescent="0.2">
      <c r="A2017">
        <v>672</v>
      </c>
      <c r="B2017">
        <v>1656964</v>
      </c>
      <c r="C2017">
        <v>1500000</v>
      </c>
      <c r="D2017">
        <v>1774639</v>
      </c>
      <c r="E2017">
        <v>2040835</v>
      </c>
      <c r="F2017">
        <v>2189274</v>
      </c>
      <c r="G2017">
        <f t="shared" si="353"/>
        <v>1774639</v>
      </c>
      <c r="H2017">
        <f t="shared" si="354"/>
        <v>280806.01299170894</v>
      </c>
      <c r="I2017">
        <f t="shared" si="355"/>
        <v>2055445.0129917089</v>
      </c>
      <c r="J2017">
        <f t="shared" si="356"/>
        <v>1493832.9870082911</v>
      </c>
      <c r="K2017" s="18">
        <f t="shared" si="357"/>
        <v>1656964</v>
      </c>
      <c r="L2017" s="18">
        <f t="shared" si="349"/>
        <v>1500000</v>
      </c>
      <c r="M2017" s="18">
        <f t="shared" si="350"/>
        <v>1774639</v>
      </c>
      <c r="N2017" s="18">
        <f t="shared" si="351"/>
        <v>2040835</v>
      </c>
      <c r="O2017" s="18" t="str">
        <f t="shared" si="352"/>
        <v/>
      </c>
      <c r="P2017">
        <f t="shared" si="358"/>
        <v>1715801.5</v>
      </c>
      <c r="Q2017">
        <f t="shared" si="359"/>
        <v>228150.43201142529</v>
      </c>
      <c r="R2017" s="105">
        <f t="shared" si="360"/>
        <v>0.13297017866660293</v>
      </c>
      <c r="S2017" s="107">
        <f>+MEDIANA!AI675</f>
        <v>1715801.5</v>
      </c>
      <c r="T2017" t="b">
        <f t="shared" si="361"/>
        <v>1</v>
      </c>
      <c r="V2017">
        <f t="shared" si="362"/>
        <v>5</v>
      </c>
      <c r="W2017">
        <f t="shared" si="363"/>
        <v>4</v>
      </c>
    </row>
    <row r="2018" spans="1:23" x14ac:dyDescent="0.2">
      <c r="A2018">
        <v>673</v>
      </c>
      <c r="B2018">
        <v>1924799</v>
      </c>
      <c r="C2018">
        <v>1800000</v>
      </c>
      <c r="D2018">
        <v>2061494</v>
      </c>
      <c r="E2018">
        <v>2370719</v>
      </c>
      <c r="F2018">
        <v>2843152</v>
      </c>
      <c r="G2018">
        <f t="shared" si="353"/>
        <v>2061494</v>
      </c>
      <c r="H2018">
        <f t="shared" si="354"/>
        <v>417644.87579844694</v>
      </c>
      <c r="I2018">
        <f t="shared" si="355"/>
        <v>2479138.8757984471</v>
      </c>
      <c r="J2018">
        <f t="shared" si="356"/>
        <v>1643849.1242015529</v>
      </c>
      <c r="K2018" s="18">
        <f t="shared" si="357"/>
        <v>1924799</v>
      </c>
      <c r="L2018" s="18">
        <f t="shared" si="349"/>
        <v>1800000</v>
      </c>
      <c r="M2018" s="18">
        <f t="shared" si="350"/>
        <v>2061494</v>
      </c>
      <c r="N2018" s="18">
        <f t="shared" si="351"/>
        <v>2370719</v>
      </c>
      <c r="O2018" s="18" t="str">
        <f t="shared" si="352"/>
        <v/>
      </c>
      <c r="P2018">
        <f t="shared" si="358"/>
        <v>1993146.5</v>
      </c>
      <c r="Q2018">
        <f t="shared" si="359"/>
        <v>245428.93564940544</v>
      </c>
      <c r="R2018" s="105">
        <f t="shared" si="360"/>
        <v>0.12313642557102825</v>
      </c>
      <c r="S2018" s="107">
        <f>+MEDIANA!AI676</f>
        <v>1993146.5</v>
      </c>
      <c r="T2018" t="b">
        <f t="shared" si="361"/>
        <v>1</v>
      </c>
      <c r="V2018">
        <f t="shared" si="362"/>
        <v>5</v>
      </c>
      <c r="W2018">
        <f t="shared" si="363"/>
        <v>4</v>
      </c>
    </row>
    <row r="2019" spans="1:23" x14ac:dyDescent="0.2">
      <c r="A2019">
        <v>674</v>
      </c>
      <c r="B2019">
        <v>1021577</v>
      </c>
      <c r="D2019">
        <v>1094128</v>
      </c>
      <c r="E2019">
        <v>1258247</v>
      </c>
      <c r="F2019">
        <v>3349765</v>
      </c>
      <c r="G2019">
        <f t="shared" si="353"/>
        <v>1176187.5</v>
      </c>
      <c r="H2019">
        <f t="shared" si="354"/>
        <v>1116953.3176644328</v>
      </c>
      <c r="I2019">
        <f t="shared" si="355"/>
        <v>2293140.8176644328</v>
      </c>
      <c r="J2019">
        <f t="shared" si="356"/>
        <v>59234.182335567195</v>
      </c>
      <c r="K2019" s="18">
        <f t="shared" si="357"/>
        <v>1021577</v>
      </c>
      <c r="L2019" s="18" t="str">
        <f t="shared" si="349"/>
        <v/>
      </c>
      <c r="M2019" s="18">
        <f t="shared" si="350"/>
        <v>1094128</v>
      </c>
      <c r="N2019" s="18">
        <f t="shared" si="351"/>
        <v>1258247</v>
      </c>
      <c r="O2019" s="18" t="str">
        <f t="shared" si="352"/>
        <v/>
      </c>
      <c r="P2019">
        <f t="shared" si="358"/>
        <v>1094128</v>
      </c>
      <c r="Q2019">
        <f t="shared" si="359"/>
        <v>121251.37982857488</v>
      </c>
      <c r="R2019" s="105">
        <f t="shared" si="360"/>
        <v>0.11082010498641373</v>
      </c>
      <c r="S2019" s="107">
        <f>+MEDIANA!AI677</f>
        <v>1094128</v>
      </c>
      <c r="T2019" t="b">
        <f t="shared" si="361"/>
        <v>1</v>
      </c>
      <c r="V2019">
        <f t="shared" si="362"/>
        <v>4</v>
      </c>
      <c r="W2019">
        <f t="shared" si="363"/>
        <v>3</v>
      </c>
    </row>
    <row r="2020" spans="1:23" x14ac:dyDescent="0.2">
      <c r="A2020">
        <v>675</v>
      </c>
      <c r="B2020">
        <v>3139628</v>
      </c>
      <c r="C2020">
        <v>1900000</v>
      </c>
      <c r="D2020">
        <v>3362599</v>
      </c>
      <c r="E2020">
        <v>3866989</v>
      </c>
      <c r="F2020">
        <v>4148253</v>
      </c>
      <c r="G2020">
        <f t="shared" si="353"/>
        <v>3362599</v>
      </c>
      <c r="H2020">
        <f t="shared" si="354"/>
        <v>870242.09535663074</v>
      </c>
      <c r="I2020">
        <f t="shared" si="355"/>
        <v>4232841.0953566311</v>
      </c>
      <c r="J2020">
        <f t="shared" si="356"/>
        <v>2492356.9046433694</v>
      </c>
      <c r="K2020" s="18">
        <f t="shared" si="357"/>
        <v>3139628</v>
      </c>
      <c r="L2020" s="18" t="str">
        <f t="shared" si="349"/>
        <v/>
      </c>
      <c r="M2020" s="18">
        <f t="shared" si="350"/>
        <v>3362599</v>
      </c>
      <c r="N2020" s="18">
        <f t="shared" si="351"/>
        <v>3866989</v>
      </c>
      <c r="O2020" s="18">
        <f t="shared" si="352"/>
        <v>4148253</v>
      </c>
      <c r="P2020">
        <f t="shared" si="358"/>
        <v>3614794</v>
      </c>
      <c r="Q2020">
        <f t="shared" si="359"/>
        <v>460693.80642126792</v>
      </c>
      <c r="R2020" s="105">
        <f t="shared" si="360"/>
        <v>0.12744676637763255</v>
      </c>
      <c r="S2020" s="107">
        <f>+MEDIANA!AI678</f>
        <v>3614794</v>
      </c>
      <c r="T2020" t="b">
        <f t="shared" si="361"/>
        <v>1</v>
      </c>
      <c r="V2020">
        <f t="shared" si="362"/>
        <v>5</v>
      </c>
      <c r="W2020">
        <f t="shared" si="363"/>
        <v>4</v>
      </c>
    </row>
    <row r="2024" spans="1:23" x14ac:dyDescent="0.2">
      <c r="A2024" t="s">
        <v>10</v>
      </c>
      <c r="B2024" t="s">
        <v>14</v>
      </c>
      <c r="C2024" t="s">
        <v>14</v>
      </c>
      <c r="D2024" t="s">
        <v>14</v>
      </c>
      <c r="E2024" t="s">
        <v>14</v>
      </c>
      <c r="F2024" t="s">
        <v>14</v>
      </c>
      <c r="G2024" t="s">
        <v>1411</v>
      </c>
      <c r="H2024" t="s">
        <v>1405</v>
      </c>
      <c r="I2024" t="s">
        <v>1406</v>
      </c>
      <c r="J2024" t="s">
        <v>1407</v>
      </c>
      <c r="K2024">
        <v>1</v>
      </c>
      <c r="L2024">
        <v>2</v>
      </c>
      <c r="M2024">
        <v>3</v>
      </c>
      <c r="N2024">
        <v>4</v>
      </c>
      <c r="O2024">
        <v>5</v>
      </c>
      <c r="P2024" t="s">
        <v>1411</v>
      </c>
      <c r="Q2024" t="s">
        <v>1405</v>
      </c>
      <c r="R2024" t="s">
        <v>1408</v>
      </c>
      <c r="S2024" t="s">
        <v>1409</v>
      </c>
      <c r="T2024" t="s">
        <v>1410</v>
      </c>
    </row>
    <row r="2025" spans="1:23" x14ac:dyDescent="0.2">
      <c r="A2025">
        <v>1</v>
      </c>
      <c r="B2025">
        <v>6378</v>
      </c>
      <c r="C2025">
        <v>50000</v>
      </c>
      <c r="D2025">
        <v>6832</v>
      </c>
      <c r="E2025">
        <v>7857</v>
      </c>
      <c r="F2025">
        <v>8428</v>
      </c>
      <c r="G2025">
        <f>+GEOMEAN(B2025:F2025)</f>
        <v>10760.606035265044</v>
      </c>
      <c r="H2025">
        <f>+STDEV(B2025:F2025)</f>
        <v>19080.276046221134</v>
      </c>
      <c r="I2025">
        <f>+G2025+H2025</f>
        <v>29840.882081486176</v>
      </c>
      <c r="J2025">
        <f>+G2025-H2025</f>
        <v>-8319.6700109560898</v>
      </c>
      <c r="K2025" s="18">
        <f>+IF(((IF(AND(B2025&lt;=$I2025,B2025&gt;=$J2025),B2025,""))&lt;=0),"",(IF(AND(B2025&lt;=$I2025,B2025&gt;=$J2025),B2025,"")))</f>
        <v>6378</v>
      </c>
      <c r="L2025" s="18" t="str">
        <f t="shared" ref="L2025:L2088" si="364">+IF(((IF(AND(C2025&lt;=$I2025,C2025&gt;=$J2025),C2025,""))&lt;=0),"",(IF(AND(C2025&lt;=$I2025,C2025&gt;=$J2025),C2025,"")))</f>
        <v/>
      </c>
      <c r="M2025" s="18">
        <f t="shared" ref="M2025:M2088" si="365">+IF(((IF(AND(D2025&lt;=$I2025,D2025&gt;=$J2025),D2025,""))&lt;=0),"",(IF(AND(D2025&lt;=$I2025,D2025&gt;=$J2025),D2025,"")))</f>
        <v>6832</v>
      </c>
      <c r="N2025" s="18">
        <f t="shared" ref="N2025:N2088" si="366">+IF(((IF(AND(E2025&lt;=$I2025,E2025&gt;=$J2025),E2025,""))&lt;=0),"",(IF(AND(E2025&lt;=$I2025,E2025&gt;=$J2025),E2025,"")))</f>
        <v>7857</v>
      </c>
      <c r="O2025" s="18">
        <f t="shared" ref="O2025:O2088" si="367">+IF(((IF(AND(F2025&lt;=$I2025,F2025&gt;=$J2025),F2025,""))&lt;=0),"",(IF(AND(F2025&lt;=$I2025,F2025&gt;=$J2025),F2025,"")))</f>
        <v>8428</v>
      </c>
      <c r="P2025">
        <f>+GEOMEAN(K2025:O2025)</f>
        <v>7329.1466757093076</v>
      </c>
      <c r="Q2025">
        <f>+STDEV(K2025:O2025)</f>
        <v>936.30207910339141</v>
      </c>
      <c r="R2025" s="105">
        <f>+Q2025/P2025</f>
        <v>0.12775048999995309</v>
      </c>
      <c r="S2025" s="107">
        <f>+'MEDIA GEOMÉTRICA'!AI8</f>
        <v>7329.1466757093076</v>
      </c>
      <c r="T2025" t="b">
        <f>+P2025=S2025</f>
        <v>1</v>
      </c>
    </row>
    <row r="2026" spans="1:23" x14ac:dyDescent="0.2">
      <c r="A2026">
        <v>2</v>
      </c>
      <c r="B2026">
        <v>3431</v>
      </c>
      <c r="C2026">
        <v>40000</v>
      </c>
      <c r="D2026">
        <v>3675</v>
      </c>
      <c r="E2026">
        <v>4226</v>
      </c>
      <c r="F2026">
        <v>4533</v>
      </c>
      <c r="G2026">
        <f t="shared" ref="G2026:G2089" si="368">+GEOMEAN(B2026:F2026)</f>
        <v>6266.2923522602532</v>
      </c>
      <c r="H2026">
        <f t="shared" ref="H2026:H2089" si="369">+STDEV(B2026:F2026)</f>
        <v>16120.676986404758</v>
      </c>
      <c r="I2026">
        <f t="shared" ref="I2026:I2089" si="370">+G2026+H2026</f>
        <v>22386.969338665011</v>
      </c>
      <c r="J2026">
        <f t="shared" ref="J2026:J2089" si="371">+G2026-H2026</f>
        <v>-9854.384634144506</v>
      </c>
      <c r="K2026" s="18">
        <f t="shared" ref="K2026:K2089" si="372">+IF(((IF(AND(B2026&lt;=$I2026,B2026&gt;=$J2026),B2026,""))&lt;=0),"",(IF(AND(B2026&lt;=$I2026,B2026&gt;=$J2026),B2026,"")))</f>
        <v>3431</v>
      </c>
      <c r="L2026" s="18" t="str">
        <f t="shared" si="364"/>
        <v/>
      </c>
      <c r="M2026" s="18">
        <f t="shared" si="365"/>
        <v>3675</v>
      </c>
      <c r="N2026" s="18">
        <f t="shared" si="366"/>
        <v>4226</v>
      </c>
      <c r="O2026" s="18">
        <f t="shared" si="367"/>
        <v>4533</v>
      </c>
      <c r="P2026">
        <f t="shared" ref="P2026:P2089" si="373">+GEOMEAN(K2026:O2026)</f>
        <v>3942.2877299567053</v>
      </c>
      <c r="Q2026">
        <f t="shared" ref="Q2026:Q2089" si="374">+STDEV(K2026:O2026)</f>
        <v>503.32055723299572</v>
      </c>
      <c r="R2026" s="105">
        <f t="shared" ref="R2026:R2089" si="375">+Q2026/P2026</f>
        <v>0.12767220246466465</v>
      </c>
      <c r="S2026" s="107">
        <f>+'MEDIA GEOMÉTRICA'!AI9</f>
        <v>3942.2877299567053</v>
      </c>
      <c r="T2026" t="b">
        <f t="shared" ref="T2026:T2089" si="376">+P2026=S2026</f>
        <v>1</v>
      </c>
    </row>
    <row r="2027" spans="1:23" x14ac:dyDescent="0.2">
      <c r="A2027">
        <v>3</v>
      </c>
      <c r="B2027">
        <v>10291</v>
      </c>
      <c r="C2027">
        <v>60000</v>
      </c>
      <c r="D2027">
        <v>11022</v>
      </c>
      <c r="E2027">
        <v>12675</v>
      </c>
      <c r="F2027">
        <v>13597</v>
      </c>
      <c r="G2027">
        <f t="shared" si="368"/>
        <v>16362.590445630511</v>
      </c>
      <c r="H2027">
        <f t="shared" si="369"/>
        <v>21552.359232807903</v>
      </c>
      <c r="I2027">
        <f t="shared" si="370"/>
        <v>37914.94967843841</v>
      </c>
      <c r="J2027">
        <f t="shared" si="371"/>
        <v>-5189.7687871773924</v>
      </c>
      <c r="K2027" s="18">
        <f t="shared" si="372"/>
        <v>10291</v>
      </c>
      <c r="L2027" s="18" t="str">
        <f t="shared" si="364"/>
        <v/>
      </c>
      <c r="M2027" s="18">
        <f t="shared" si="365"/>
        <v>11022</v>
      </c>
      <c r="N2027" s="18">
        <f t="shared" si="366"/>
        <v>12675</v>
      </c>
      <c r="O2027" s="18">
        <f t="shared" si="367"/>
        <v>13597</v>
      </c>
      <c r="P2027">
        <f t="shared" si="373"/>
        <v>11824.349626489955</v>
      </c>
      <c r="Q2027">
        <f t="shared" si="374"/>
        <v>1509.9826433881065</v>
      </c>
      <c r="R2027" s="105">
        <f t="shared" si="375"/>
        <v>0.12770111600940059</v>
      </c>
      <c r="S2027" s="107">
        <f>+'MEDIA GEOMÉTRICA'!AI10</f>
        <v>11824.349626489955</v>
      </c>
      <c r="T2027" t="b">
        <f t="shared" si="376"/>
        <v>1</v>
      </c>
    </row>
    <row r="2028" spans="1:23" x14ac:dyDescent="0.2">
      <c r="A2028">
        <v>4</v>
      </c>
      <c r="B2028">
        <v>19818</v>
      </c>
      <c r="C2028">
        <v>45000</v>
      </c>
      <c r="D2028">
        <v>21226</v>
      </c>
      <c r="E2028">
        <v>24409</v>
      </c>
      <c r="F2028">
        <v>26185</v>
      </c>
      <c r="G2028">
        <f t="shared" si="368"/>
        <v>26094.477947347652</v>
      </c>
      <c r="H2028">
        <f t="shared" si="369"/>
        <v>10195.110313282537</v>
      </c>
      <c r="I2028">
        <f t="shared" si="370"/>
        <v>36289.588260630189</v>
      </c>
      <c r="J2028">
        <f t="shared" si="371"/>
        <v>15899.367634065115</v>
      </c>
      <c r="K2028" s="18">
        <f t="shared" si="372"/>
        <v>19818</v>
      </c>
      <c r="L2028" s="18" t="str">
        <f t="shared" si="364"/>
        <v/>
      </c>
      <c r="M2028" s="18">
        <f t="shared" si="365"/>
        <v>21226</v>
      </c>
      <c r="N2028" s="18">
        <f t="shared" si="366"/>
        <v>24409</v>
      </c>
      <c r="O2028" s="18">
        <f t="shared" si="367"/>
        <v>26185</v>
      </c>
      <c r="P2028">
        <f t="shared" si="373"/>
        <v>22771.028004194392</v>
      </c>
      <c r="Q2028">
        <f t="shared" si="374"/>
        <v>2907.9743809050315</v>
      </c>
      <c r="R2028" s="105">
        <f t="shared" si="375"/>
        <v>0.12770501096258749</v>
      </c>
      <c r="S2028" s="107">
        <f>+'MEDIA GEOMÉTRICA'!AI11</f>
        <v>22771.028004194392</v>
      </c>
      <c r="T2028" t="b">
        <f t="shared" si="376"/>
        <v>1</v>
      </c>
    </row>
    <row r="2029" spans="1:23" x14ac:dyDescent="0.2">
      <c r="A2029">
        <v>5</v>
      </c>
      <c r="B2029">
        <v>9289</v>
      </c>
      <c r="C2029">
        <v>80000</v>
      </c>
      <c r="D2029">
        <v>9949</v>
      </c>
      <c r="E2029">
        <v>11442</v>
      </c>
      <c r="F2029">
        <v>12274</v>
      </c>
      <c r="G2029">
        <f t="shared" si="368"/>
        <v>15968.542872219563</v>
      </c>
      <c r="H2029">
        <f t="shared" si="369"/>
        <v>30997.18268972198</v>
      </c>
      <c r="I2029">
        <f t="shared" si="370"/>
        <v>46965.725561941545</v>
      </c>
      <c r="J2029">
        <f t="shared" si="371"/>
        <v>-15028.639817502417</v>
      </c>
      <c r="K2029" s="18">
        <f t="shared" si="372"/>
        <v>9289</v>
      </c>
      <c r="L2029" s="18" t="str">
        <f t="shared" si="364"/>
        <v/>
      </c>
      <c r="M2029" s="18">
        <f t="shared" si="365"/>
        <v>9949</v>
      </c>
      <c r="N2029" s="18">
        <f t="shared" si="366"/>
        <v>11442</v>
      </c>
      <c r="O2029" s="18">
        <f t="shared" si="367"/>
        <v>12274</v>
      </c>
      <c r="P2029">
        <f t="shared" si="373"/>
        <v>10673.55553369729</v>
      </c>
      <c r="Q2029">
        <f t="shared" si="374"/>
        <v>1363.4555364954151</v>
      </c>
      <c r="R2029" s="105">
        <f t="shared" si="375"/>
        <v>0.1277414571171597</v>
      </c>
      <c r="S2029" s="107">
        <f>+'MEDIA GEOMÉTRICA'!AI12</f>
        <v>10673.55553369729</v>
      </c>
      <c r="T2029" t="b">
        <f t="shared" si="376"/>
        <v>1</v>
      </c>
    </row>
    <row r="2030" spans="1:23" x14ac:dyDescent="0.2">
      <c r="A2030">
        <v>6</v>
      </c>
      <c r="B2030">
        <v>6597</v>
      </c>
      <c r="C2030">
        <v>30000</v>
      </c>
      <c r="D2030">
        <v>7066</v>
      </c>
      <c r="E2030">
        <v>8125</v>
      </c>
      <c r="F2030">
        <v>8716</v>
      </c>
      <c r="G2030">
        <f t="shared" si="368"/>
        <v>9980.5940762252139</v>
      </c>
      <c r="H2030">
        <f t="shared" si="369"/>
        <v>10040.994009559014</v>
      </c>
      <c r="I2030">
        <f t="shared" si="370"/>
        <v>20021.588085784228</v>
      </c>
      <c r="J2030">
        <f t="shared" si="371"/>
        <v>-60.399933333799709</v>
      </c>
      <c r="K2030" s="18">
        <f t="shared" si="372"/>
        <v>6597</v>
      </c>
      <c r="L2030" s="18" t="str">
        <f t="shared" si="364"/>
        <v/>
      </c>
      <c r="M2030" s="18">
        <f t="shared" si="365"/>
        <v>7066</v>
      </c>
      <c r="N2030" s="18">
        <f t="shared" si="366"/>
        <v>8125</v>
      </c>
      <c r="O2030" s="18">
        <f t="shared" si="367"/>
        <v>8716</v>
      </c>
      <c r="P2030">
        <f t="shared" si="373"/>
        <v>7579.9296879784233</v>
      </c>
      <c r="Q2030">
        <f t="shared" si="374"/>
        <v>967.73653439353006</v>
      </c>
      <c r="R2030" s="105">
        <f t="shared" si="375"/>
        <v>0.12767091176694365</v>
      </c>
      <c r="S2030" s="107">
        <f>+'MEDIA GEOMÉTRICA'!AI13</f>
        <v>7579.9296879784233</v>
      </c>
      <c r="T2030" t="b">
        <f t="shared" si="376"/>
        <v>1</v>
      </c>
    </row>
    <row r="2031" spans="1:23" x14ac:dyDescent="0.2">
      <c r="A2031">
        <v>7</v>
      </c>
      <c r="B2031">
        <v>67192</v>
      </c>
      <c r="C2031">
        <v>350000</v>
      </c>
      <c r="D2031">
        <v>71963</v>
      </c>
      <c r="E2031">
        <v>82758</v>
      </c>
      <c r="F2031">
        <v>88777</v>
      </c>
      <c r="G2031">
        <f t="shared" si="368"/>
        <v>104453.03534223636</v>
      </c>
      <c r="H2031">
        <f t="shared" si="369"/>
        <v>122087.49455411066</v>
      </c>
      <c r="I2031">
        <f t="shared" si="370"/>
        <v>226540.52989634703</v>
      </c>
      <c r="J2031">
        <f t="shared" si="371"/>
        <v>-17634.459211874302</v>
      </c>
      <c r="K2031" s="18">
        <f t="shared" si="372"/>
        <v>67192</v>
      </c>
      <c r="L2031" s="18" t="str">
        <f t="shared" si="364"/>
        <v/>
      </c>
      <c r="M2031" s="18">
        <f t="shared" si="365"/>
        <v>71963</v>
      </c>
      <c r="N2031" s="18">
        <f t="shared" si="366"/>
        <v>82758</v>
      </c>
      <c r="O2031" s="18">
        <f t="shared" si="367"/>
        <v>88777</v>
      </c>
      <c r="P2031">
        <f t="shared" si="373"/>
        <v>77203.025459796801</v>
      </c>
      <c r="Q2031">
        <f t="shared" si="374"/>
        <v>9859.2004577788484</v>
      </c>
      <c r="R2031" s="105">
        <f t="shared" si="375"/>
        <v>0.12770484575002816</v>
      </c>
      <c r="S2031" s="107">
        <f>+'MEDIA GEOMÉTRICA'!AI14</f>
        <v>77203.025459796801</v>
      </c>
      <c r="T2031" t="b">
        <f t="shared" si="376"/>
        <v>1</v>
      </c>
    </row>
    <row r="2032" spans="1:23" x14ac:dyDescent="0.2">
      <c r="A2032">
        <v>8</v>
      </c>
      <c r="B2032">
        <v>28918</v>
      </c>
      <c r="C2032">
        <v>350000</v>
      </c>
      <c r="D2032">
        <v>30972</v>
      </c>
      <c r="E2032">
        <v>35617</v>
      </c>
      <c r="F2032">
        <v>38208</v>
      </c>
      <c r="G2032">
        <f t="shared" si="368"/>
        <v>53211.247153896918</v>
      </c>
      <c r="H2032">
        <f t="shared" si="369"/>
        <v>141622.64756740004</v>
      </c>
      <c r="I2032">
        <f t="shared" si="370"/>
        <v>194833.89472129697</v>
      </c>
      <c r="J2032">
        <f t="shared" si="371"/>
        <v>-88411.400413503114</v>
      </c>
      <c r="K2032" s="18">
        <f t="shared" si="372"/>
        <v>28918</v>
      </c>
      <c r="L2032" s="18" t="str">
        <f t="shared" si="364"/>
        <v/>
      </c>
      <c r="M2032" s="18">
        <f t="shared" si="365"/>
        <v>30972</v>
      </c>
      <c r="N2032" s="18">
        <f t="shared" si="366"/>
        <v>35617</v>
      </c>
      <c r="O2032" s="18">
        <f t="shared" si="367"/>
        <v>38208</v>
      </c>
      <c r="P2032">
        <f t="shared" si="373"/>
        <v>33226.705819199778</v>
      </c>
      <c r="Q2032">
        <f t="shared" si="374"/>
        <v>4243.1181439282755</v>
      </c>
      <c r="R2032" s="105">
        <f t="shared" si="375"/>
        <v>0.12770204085282583</v>
      </c>
      <c r="S2032" s="107">
        <f>+'MEDIA GEOMÉTRICA'!AI15</f>
        <v>33226.705819199778</v>
      </c>
      <c r="T2032" t="b">
        <f t="shared" si="376"/>
        <v>1</v>
      </c>
    </row>
    <row r="2033" spans="1:20" x14ac:dyDescent="0.2">
      <c r="A2033">
        <v>9</v>
      </c>
      <c r="B2033">
        <v>6361</v>
      </c>
      <c r="C2033">
        <v>10000</v>
      </c>
      <c r="D2033">
        <v>6813</v>
      </c>
      <c r="E2033">
        <v>7835</v>
      </c>
      <c r="F2033">
        <v>8405</v>
      </c>
      <c r="G2033">
        <f t="shared" si="368"/>
        <v>7781.9439890059875</v>
      </c>
      <c r="H2033">
        <f t="shared" si="369"/>
        <v>1433.3405736251252</v>
      </c>
      <c r="I2033">
        <f t="shared" si="370"/>
        <v>9215.2845626311137</v>
      </c>
      <c r="J2033">
        <f t="shared" si="371"/>
        <v>6348.6034153808623</v>
      </c>
      <c r="K2033" s="18">
        <f t="shared" si="372"/>
        <v>6361</v>
      </c>
      <c r="L2033" s="18" t="str">
        <f t="shared" si="364"/>
        <v/>
      </c>
      <c r="M2033" s="18">
        <f t="shared" si="365"/>
        <v>6813</v>
      </c>
      <c r="N2033" s="18">
        <f t="shared" si="366"/>
        <v>7835</v>
      </c>
      <c r="O2033" s="18">
        <f t="shared" si="367"/>
        <v>8405</v>
      </c>
      <c r="P2033">
        <f t="shared" si="373"/>
        <v>7309.0364174824244</v>
      </c>
      <c r="Q2033">
        <f t="shared" si="374"/>
        <v>933.57574232981585</v>
      </c>
      <c r="R2033" s="105">
        <f t="shared" si="375"/>
        <v>0.12772897670844868</v>
      </c>
      <c r="S2033" s="107">
        <f>+'MEDIA GEOMÉTRICA'!AI16</f>
        <v>7309.0364174824244</v>
      </c>
      <c r="T2033" t="b">
        <f t="shared" si="376"/>
        <v>1</v>
      </c>
    </row>
    <row r="2034" spans="1:20" x14ac:dyDescent="0.2">
      <c r="A2034">
        <v>10</v>
      </c>
      <c r="B2034">
        <v>8034</v>
      </c>
      <c r="C2034">
        <v>8000</v>
      </c>
      <c r="D2034">
        <v>8604</v>
      </c>
      <c r="E2034">
        <v>9895</v>
      </c>
      <c r="F2034">
        <v>10614</v>
      </c>
      <c r="G2034">
        <f t="shared" si="368"/>
        <v>8970.2267144646648</v>
      </c>
      <c r="H2034">
        <f t="shared" si="369"/>
        <v>1171.7157505128951</v>
      </c>
      <c r="I2034">
        <f t="shared" si="370"/>
        <v>10141.942464977559</v>
      </c>
      <c r="J2034">
        <f t="shared" si="371"/>
        <v>7798.5109639517696</v>
      </c>
      <c r="K2034" s="18">
        <f t="shared" si="372"/>
        <v>8034</v>
      </c>
      <c r="L2034" s="18">
        <f t="shared" si="364"/>
        <v>8000</v>
      </c>
      <c r="M2034" s="18">
        <f t="shared" si="365"/>
        <v>8604</v>
      </c>
      <c r="N2034" s="18">
        <f t="shared" si="366"/>
        <v>9895</v>
      </c>
      <c r="O2034" s="18" t="str">
        <f t="shared" si="367"/>
        <v/>
      </c>
      <c r="P2034">
        <f t="shared" si="373"/>
        <v>8600.7139479673879</v>
      </c>
      <c r="Q2034">
        <f t="shared" si="374"/>
        <v>885.62120382625585</v>
      </c>
      <c r="R2034" s="105">
        <f t="shared" si="375"/>
        <v>0.1029706614106792</v>
      </c>
      <c r="S2034" s="107">
        <f>+'MEDIA GEOMÉTRICA'!AI17</f>
        <v>8600.7139479673879</v>
      </c>
      <c r="T2034" t="b">
        <f t="shared" si="376"/>
        <v>1</v>
      </c>
    </row>
    <row r="2035" spans="1:20" x14ac:dyDescent="0.2">
      <c r="A2035">
        <v>11</v>
      </c>
      <c r="B2035">
        <v>20009</v>
      </c>
      <c r="C2035">
        <v>12000</v>
      </c>
      <c r="D2035">
        <v>21430</v>
      </c>
      <c r="E2035">
        <v>24644</v>
      </c>
      <c r="F2035">
        <v>26437</v>
      </c>
      <c r="G2035">
        <f t="shared" si="368"/>
        <v>20186.937317390384</v>
      </c>
      <c r="H2035">
        <f t="shared" si="369"/>
        <v>5589.2889977169725</v>
      </c>
      <c r="I2035">
        <f t="shared" si="370"/>
        <v>25776.226315107357</v>
      </c>
      <c r="J2035">
        <f t="shared" si="371"/>
        <v>14597.648319673412</v>
      </c>
      <c r="K2035" s="18">
        <f t="shared" si="372"/>
        <v>20009</v>
      </c>
      <c r="L2035" s="18" t="str">
        <f t="shared" si="364"/>
        <v/>
      </c>
      <c r="M2035" s="18">
        <f t="shared" si="365"/>
        <v>21430</v>
      </c>
      <c r="N2035" s="18">
        <f t="shared" si="366"/>
        <v>24644</v>
      </c>
      <c r="O2035" s="18" t="str">
        <f t="shared" si="367"/>
        <v/>
      </c>
      <c r="P2035">
        <f t="shared" si="373"/>
        <v>21944.191528552496</v>
      </c>
      <c r="Q2035">
        <f t="shared" si="374"/>
        <v>2374.5968780686403</v>
      </c>
      <c r="R2035" s="105">
        <f t="shared" si="375"/>
        <v>0.10821072514696903</v>
      </c>
      <c r="S2035" s="107">
        <f>+'MEDIA GEOMÉTRICA'!AI18</f>
        <v>21944.191528552496</v>
      </c>
      <c r="T2035" t="b">
        <f t="shared" si="376"/>
        <v>1</v>
      </c>
    </row>
    <row r="2036" spans="1:20" x14ac:dyDescent="0.2">
      <c r="A2036">
        <v>12</v>
      </c>
      <c r="B2036">
        <v>14802</v>
      </c>
      <c r="C2036">
        <v>11000</v>
      </c>
      <c r="D2036">
        <v>15854</v>
      </c>
      <c r="E2036">
        <v>18232</v>
      </c>
      <c r="F2036">
        <v>19558</v>
      </c>
      <c r="G2036">
        <f t="shared" si="368"/>
        <v>15588.421438000709</v>
      </c>
      <c r="H2036">
        <f t="shared" si="369"/>
        <v>3317.9935503252545</v>
      </c>
      <c r="I2036">
        <f t="shared" si="370"/>
        <v>18906.414988325963</v>
      </c>
      <c r="J2036">
        <f t="shared" si="371"/>
        <v>12270.427887675454</v>
      </c>
      <c r="K2036" s="18">
        <f t="shared" si="372"/>
        <v>14802</v>
      </c>
      <c r="L2036" s="18" t="str">
        <f t="shared" si="364"/>
        <v/>
      </c>
      <c r="M2036" s="18">
        <f t="shared" si="365"/>
        <v>15854</v>
      </c>
      <c r="N2036" s="18">
        <f t="shared" si="366"/>
        <v>18232</v>
      </c>
      <c r="O2036" s="18" t="str">
        <f t="shared" si="367"/>
        <v/>
      </c>
      <c r="P2036">
        <f t="shared" si="373"/>
        <v>16234.211087294358</v>
      </c>
      <c r="Q2036">
        <f t="shared" si="374"/>
        <v>1757.1989073522668</v>
      </c>
      <c r="R2036" s="105">
        <f t="shared" si="375"/>
        <v>0.10824048658129939</v>
      </c>
      <c r="S2036" s="107">
        <f>+'MEDIA GEOMÉTRICA'!AI19</f>
        <v>16234.211087294358</v>
      </c>
      <c r="T2036" t="b">
        <f t="shared" si="376"/>
        <v>1</v>
      </c>
    </row>
    <row r="2037" spans="1:20" x14ac:dyDescent="0.2">
      <c r="A2037">
        <v>13</v>
      </c>
      <c r="B2037">
        <v>25830</v>
      </c>
      <c r="C2037">
        <v>20000</v>
      </c>
      <c r="D2037">
        <v>27664</v>
      </c>
      <c r="E2037">
        <v>31814</v>
      </c>
      <c r="F2037">
        <v>34128</v>
      </c>
      <c r="G2037">
        <f t="shared" si="368"/>
        <v>27425.824874137317</v>
      </c>
      <c r="H2037">
        <f t="shared" si="369"/>
        <v>5496.7526049477656</v>
      </c>
      <c r="I2037">
        <f t="shared" si="370"/>
        <v>32922.577479085085</v>
      </c>
      <c r="J2037">
        <f t="shared" si="371"/>
        <v>21929.07226918955</v>
      </c>
      <c r="K2037" s="18">
        <f t="shared" si="372"/>
        <v>25830</v>
      </c>
      <c r="L2037" s="18" t="str">
        <f t="shared" si="364"/>
        <v/>
      </c>
      <c r="M2037" s="18">
        <f t="shared" si="365"/>
        <v>27664</v>
      </c>
      <c r="N2037" s="18">
        <f t="shared" si="366"/>
        <v>31814</v>
      </c>
      <c r="O2037" s="18" t="str">
        <f t="shared" si="367"/>
        <v/>
      </c>
      <c r="P2037">
        <f t="shared" si="373"/>
        <v>28328.215634463624</v>
      </c>
      <c r="Q2037">
        <f t="shared" si="374"/>
        <v>3065.7873376997304</v>
      </c>
      <c r="R2037" s="105">
        <f t="shared" si="375"/>
        <v>0.10822380686660496</v>
      </c>
      <c r="S2037" s="107">
        <f>+'MEDIA GEOMÉTRICA'!AI20</f>
        <v>28328.215634463624</v>
      </c>
      <c r="T2037" t="b">
        <f t="shared" si="376"/>
        <v>1</v>
      </c>
    </row>
    <row r="2038" spans="1:20" x14ac:dyDescent="0.2">
      <c r="A2038">
        <v>14</v>
      </c>
      <c r="B2038">
        <v>38112</v>
      </c>
      <c r="C2038">
        <v>25000</v>
      </c>
      <c r="D2038">
        <v>40818</v>
      </c>
      <c r="E2038">
        <v>46941</v>
      </c>
      <c r="F2038">
        <v>50355</v>
      </c>
      <c r="G2038">
        <f t="shared" si="368"/>
        <v>39146.20638857923</v>
      </c>
      <c r="H2038">
        <f t="shared" si="369"/>
        <v>9802.2517668135843</v>
      </c>
      <c r="I2038">
        <f t="shared" si="370"/>
        <v>48948.458155392815</v>
      </c>
      <c r="J2038">
        <f t="shared" si="371"/>
        <v>29343.954621765646</v>
      </c>
      <c r="K2038" s="18">
        <f t="shared" si="372"/>
        <v>38112</v>
      </c>
      <c r="L2038" s="18" t="str">
        <f t="shared" si="364"/>
        <v/>
      </c>
      <c r="M2038" s="18">
        <f t="shared" si="365"/>
        <v>40818</v>
      </c>
      <c r="N2038" s="18">
        <f t="shared" si="366"/>
        <v>46941</v>
      </c>
      <c r="O2038" s="18" t="str">
        <f t="shared" si="367"/>
        <v/>
      </c>
      <c r="P2038">
        <f t="shared" si="373"/>
        <v>41797.977335231793</v>
      </c>
      <c r="Q2038">
        <f t="shared" si="374"/>
        <v>4523.3616923699565</v>
      </c>
      <c r="R2038" s="105">
        <f t="shared" si="375"/>
        <v>0.10821963120586663</v>
      </c>
      <c r="S2038" s="107">
        <f>+'MEDIA GEOMÉTRICA'!AI21</f>
        <v>41797.977335231793</v>
      </c>
      <c r="T2038" t="b">
        <f t="shared" si="376"/>
        <v>1</v>
      </c>
    </row>
    <row r="2039" spans="1:20" x14ac:dyDescent="0.2">
      <c r="A2039">
        <v>15</v>
      </c>
      <c r="B2039">
        <v>34451</v>
      </c>
      <c r="C2039">
        <v>70000</v>
      </c>
      <c r="D2039">
        <v>36897</v>
      </c>
      <c r="E2039">
        <v>42432</v>
      </c>
      <c r="F2039">
        <v>45518</v>
      </c>
      <c r="G2039">
        <f t="shared" si="368"/>
        <v>44364.288469551422</v>
      </c>
      <c r="H2039">
        <f t="shared" si="369"/>
        <v>14187.216051784091</v>
      </c>
      <c r="I2039">
        <f t="shared" si="370"/>
        <v>58551.504521335512</v>
      </c>
      <c r="J2039">
        <f t="shared" si="371"/>
        <v>30177.072417767333</v>
      </c>
      <c r="K2039" s="18">
        <f t="shared" si="372"/>
        <v>34451</v>
      </c>
      <c r="L2039" s="18" t="str">
        <f t="shared" si="364"/>
        <v/>
      </c>
      <c r="M2039" s="18">
        <f t="shared" si="365"/>
        <v>36897</v>
      </c>
      <c r="N2039" s="18">
        <f t="shared" si="366"/>
        <v>42432</v>
      </c>
      <c r="O2039" s="18">
        <f t="shared" si="367"/>
        <v>45518</v>
      </c>
      <c r="P2039">
        <f t="shared" si="373"/>
        <v>39583.791525354311</v>
      </c>
      <c r="Q2039">
        <f t="shared" si="374"/>
        <v>5055.0224859374594</v>
      </c>
      <c r="R2039" s="105">
        <f t="shared" si="375"/>
        <v>0.12770435299760519</v>
      </c>
      <c r="S2039" s="107">
        <f>+'MEDIA GEOMÉTRICA'!AI22</f>
        <v>39583.791525354311</v>
      </c>
      <c r="T2039" t="b">
        <f t="shared" si="376"/>
        <v>1</v>
      </c>
    </row>
    <row r="2040" spans="1:20" x14ac:dyDescent="0.2">
      <c r="A2040">
        <v>16</v>
      </c>
      <c r="C2040">
        <v>150000</v>
      </c>
      <c r="D2040">
        <v>102720</v>
      </c>
      <c r="E2040">
        <v>118128</v>
      </c>
      <c r="F2040">
        <v>123900</v>
      </c>
      <c r="G2040">
        <f t="shared" si="368"/>
        <v>122544.15649861787</v>
      </c>
      <c r="H2040">
        <f t="shared" si="369"/>
        <v>19688.718495625864</v>
      </c>
      <c r="I2040">
        <f t="shared" si="370"/>
        <v>142232.87499424373</v>
      </c>
      <c r="J2040">
        <f t="shared" si="371"/>
        <v>102855.43800299201</v>
      </c>
      <c r="K2040" s="18" t="str">
        <f t="shared" si="372"/>
        <v/>
      </c>
      <c r="L2040" s="18" t="str">
        <f t="shared" si="364"/>
        <v/>
      </c>
      <c r="M2040" s="18" t="str">
        <f t="shared" si="365"/>
        <v/>
      </c>
      <c r="N2040" s="18">
        <f t="shared" si="366"/>
        <v>118128</v>
      </c>
      <c r="O2040" s="18">
        <f t="shared" si="367"/>
        <v>123900</v>
      </c>
      <c r="P2040">
        <f t="shared" si="373"/>
        <v>120979.58174832644</v>
      </c>
      <c r="Q2040">
        <f t="shared" si="374"/>
        <v>4081.4203410087525</v>
      </c>
      <c r="R2040" s="105">
        <f t="shared" si="375"/>
        <v>3.3736439505133373E-2</v>
      </c>
      <c r="S2040" s="107">
        <f>+'MEDIA GEOMÉTRICA'!AI23</f>
        <v>120979.58174832644</v>
      </c>
      <c r="T2040" t="b">
        <f t="shared" si="376"/>
        <v>1</v>
      </c>
    </row>
    <row r="2041" spans="1:20" x14ac:dyDescent="0.2">
      <c r="A2041">
        <v>17</v>
      </c>
      <c r="C2041">
        <v>500000</v>
      </c>
      <c r="D2041">
        <v>155150</v>
      </c>
      <c r="E2041">
        <v>178423</v>
      </c>
      <c r="F2041">
        <v>156500</v>
      </c>
      <c r="G2041">
        <f t="shared" si="368"/>
        <v>215735.56222586407</v>
      </c>
      <c r="H2041">
        <f t="shared" si="369"/>
        <v>168658.83028246698</v>
      </c>
      <c r="I2041">
        <f t="shared" si="370"/>
        <v>384394.39250833105</v>
      </c>
      <c r="J2041">
        <f t="shared" si="371"/>
        <v>47076.731943397084</v>
      </c>
      <c r="K2041" s="18" t="str">
        <f t="shared" si="372"/>
        <v/>
      </c>
      <c r="L2041" s="18" t="str">
        <f t="shared" si="364"/>
        <v/>
      </c>
      <c r="M2041" s="18">
        <f t="shared" si="365"/>
        <v>155150</v>
      </c>
      <c r="N2041" s="18">
        <f t="shared" si="366"/>
        <v>178423</v>
      </c>
      <c r="O2041" s="18">
        <f t="shared" si="367"/>
        <v>156500</v>
      </c>
      <c r="P2041">
        <f t="shared" si="373"/>
        <v>163019.28589128217</v>
      </c>
      <c r="Q2041">
        <f t="shared" si="374"/>
        <v>13064.410676847745</v>
      </c>
      <c r="R2041" s="105">
        <f t="shared" si="375"/>
        <v>8.0140276688246706E-2</v>
      </c>
      <c r="S2041" s="107">
        <f>+'MEDIA GEOMÉTRICA'!AI24</f>
        <v>163019.28589128217</v>
      </c>
      <c r="T2041" t="b">
        <f t="shared" si="376"/>
        <v>1</v>
      </c>
    </row>
    <row r="2042" spans="1:20" x14ac:dyDescent="0.2">
      <c r="A2042">
        <v>18</v>
      </c>
      <c r="B2042">
        <v>55193</v>
      </c>
      <c r="C2042">
        <v>120000</v>
      </c>
      <c r="D2042">
        <v>59113</v>
      </c>
      <c r="E2042">
        <v>67980</v>
      </c>
      <c r="F2042">
        <v>72925</v>
      </c>
      <c r="G2042">
        <f t="shared" si="368"/>
        <v>72044.555972312926</v>
      </c>
      <c r="H2042">
        <f t="shared" si="369"/>
        <v>26092.581027947384</v>
      </c>
      <c r="I2042">
        <f t="shared" si="370"/>
        <v>98137.137000260307</v>
      </c>
      <c r="J2042">
        <f t="shared" si="371"/>
        <v>45951.974944365546</v>
      </c>
      <c r="K2042" s="18">
        <f t="shared" si="372"/>
        <v>55193</v>
      </c>
      <c r="L2042" s="18" t="str">
        <f t="shared" si="364"/>
        <v/>
      </c>
      <c r="M2042" s="18">
        <f t="shared" si="365"/>
        <v>59113</v>
      </c>
      <c r="N2042" s="18">
        <f t="shared" si="366"/>
        <v>67980</v>
      </c>
      <c r="O2042" s="18">
        <f t="shared" si="367"/>
        <v>72925</v>
      </c>
      <c r="P2042">
        <f t="shared" si="373"/>
        <v>63417.066632987073</v>
      </c>
      <c r="Q2042">
        <f t="shared" si="374"/>
        <v>8099.1030933472293</v>
      </c>
      <c r="R2042" s="105">
        <f t="shared" si="375"/>
        <v>0.12771172687975438</v>
      </c>
      <c r="S2042" s="107">
        <f>+'MEDIA GEOMÉTRICA'!AI25</f>
        <v>63417.066632987073</v>
      </c>
      <c r="T2042" t="b">
        <f t="shared" si="376"/>
        <v>1</v>
      </c>
    </row>
    <row r="2043" spans="1:20" x14ac:dyDescent="0.2">
      <c r="A2043">
        <v>19</v>
      </c>
      <c r="B2043">
        <v>5975</v>
      </c>
      <c r="C2043">
        <v>12000</v>
      </c>
      <c r="D2043">
        <v>6399</v>
      </c>
      <c r="E2043">
        <v>7359</v>
      </c>
      <c r="F2043">
        <v>7894</v>
      </c>
      <c r="G2043">
        <f t="shared" si="368"/>
        <v>7676.2557934840024</v>
      </c>
      <c r="H2043">
        <f t="shared" si="369"/>
        <v>2400.9434187418906</v>
      </c>
      <c r="I2043">
        <f t="shared" si="370"/>
        <v>10077.199212225893</v>
      </c>
      <c r="J2043">
        <f t="shared" si="371"/>
        <v>5275.3123747421123</v>
      </c>
      <c r="K2043" s="18">
        <f t="shared" si="372"/>
        <v>5975</v>
      </c>
      <c r="L2043" s="18" t="str">
        <f t="shared" si="364"/>
        <v/>
      </c>
      <c r="M2043" s="18">
        <f t="shared" si="365"/>
        <v>6399</v>
      </c>
      <c r="N2043" s="18">
        <f t="shared" si="366"/>
        <v>7359</v>
      </c>
      <c r="O2043" s="18">
        <f t="shared" si="367"/>
        <v>7894</v>
      </c>
      <c r="P2043">
        <f t="shared" si="373"/>
        <v>6865.0149318722652</v>
      </c>
      <c r="Q2043">
        <f t="shared" si="374"/>
        <v>876.57681732217088</v>
      </c>
      <c r="R2043" s="105">
        <f t="shared" si="375"/>
        <v>0.12768753251394691</v>
      </c>
      <c r="S2043" s="107">
        <f>+'MEDIA GEOMÉTRICA'!AI26</f>
        <v>6865.0149318722652</v>
      </c>
      <c r="T2043" t="b">
        <f t="shared" si="376"/>
        <v>1</v>
      </c>
    </row>
    <row r="2044" spans="1:20" x14ac:dyDescent="0.2">
      <c r="A2044">
        <v>20</v>
      </c>
      <c r="B2044">
        <v>7925</v>
      </c>
      <c r="C2044">
        <v>10000</v>
      </c>
      <c r="D2044">
        <v>8488</v>
      </c>
      <c r="E2044">
        <v>9761</v>
      </c>
      <c r="F2044">
        <v>10471</v>
      </c>
      <c r="G2044">
        <f t="shared" si="368"/>
        <v>9278.0652578208574</v>
      </c>
      <c r="H2044">
        <f t="shared" si="369"/>
        <v>1074.6541304066159</v>
      </c>
      <c r="I2044">
        <f t="shared" si="370"/>
        <v>10352.719388227473</v>
      </c>
      <c r="J2044">
        <f t="shared" si="371"/>
        <v>8203.4111274142415</v>
      </c>
      <c r="K2044" s="18" t="str">
        <f t="shared" si="372"/>
        <v/>
      </c>
      <c r="L2044" s="18">
        <f t="shared" si="364"/>
        <v>10000</v>
      </c>
      <c r="M2044" s="18">
        <f t="shared" si="365"/>
        <v>8488</v>
      </c>
      <c r="N2044" s="18">
        <f t="shared" si="366"/>
        <v>9761</v>
      </c>
      <c r="O2044" s="18" t="str">
        <f t="shared" si="367"/>
        <v/>
      </c>
      <c r="P2044">
        <f t="shared" si="373"/>
        <v>9392.183331254153</v>
      </c>
      <c r="Q2044">
        <f t="shared" si="374"/>
        <v>812.79292155710448</v>
      </c>
      <c r="R2044" s="105">
        <f t="shared" si="375"/>
        <v>8.6539294740168887E-2</v>
      </c>
      <c r="S2044" s="107">
        <f>+'MEDIA GEOMÉTRICA'!AI27</f>
        <v>9392.183331254153</v>
      </c>
      <c r="T2044" t="b">
        <f t="shared" si="376"/>
        <v>1</v>
      </c>
    </row>
    <row r="2045" spans="1:20" x14ac:dyDescent="0.2">
      <c r="A2045">
        <v>21</v>
      </c>
      <c r="B2045">
        <v>18733</v>
      </c>
      <c r="C2045">
        <v>15000</v>
      </c>
      <c r="D2045">
        <v>20064</v>
      </c>
      <c r="E2045">
        <v>23073</v>
      </c>
      <c r="F2045">
        <v>24752</v>
      </c>
      <c r="G2045">
        <f t="shared" si="368"/>
        <v>20024.703519387022</v>
      </c>
      <c r="H2045">
        <f t="shared" si="369"/>
        <v>3811.4315289665133</v>
      </c>
      <c r="I2045">
        <f t="shared" si="370"/>
        <v>23836.135048353535</v>
      </c>
      <c r="J2045">
        <f t="shared" si="371"/>
        <v>16213.271990420508</v>
      </c>
      <c r="K2045" s="18">
        <f t="shared" si="372"/>
        <v>18733</v>
      </c>
      <c r="L2045" s="18" t="str">
        <f t="shared" si="364"/>
        <v/>
      </c>
      <c r="M2045" s="18">
        <f t="shared" si="365"/>
        <v>20064</v>
      </c>
      <c r="N2045" s="18">
        <f t="shared" si="366"/>
        <v>23073</v>
      </c>
      <c r="O2045" s="18" t="str">
        <f t="shared" si="367"/>
        <v/>
      </c>
      <c r="P2045">
        <f t="shared" si="373"/>
        <v>20545.165282904822</v>
      </c>
      <c r="Q2045">
        <f t="shared" si="374"/>
        <v>2223.4073700816352</v>
      </c>
      <c r="R2045" s="105">
        <f t="shared" si="375"/>
        <v>0.10822046644383453</v>
      </c>
      <c r="S2045" s="107">
        <f>+'MEDIA GEOMÉTRICA'!AI28</f>
        <v>20545.165282904822</v>
      </c>
      <c r="T2045" t="b">
        <f t="shared" si="376"/>
        <v>1</v>
      </c>
    </row>
    <row r="2046" spans="1:20" x14ac:dyDescent="0.2">
      <c r="A2046">
        <v>22</v>
      </c>
      <c r="B2046">
        <v>13210</v>
      </c>
      <c r="C2046">
        <v>14000</v>
      </c>
      <c r="D2046">
        <v>14148</v>
      </c>
      <c r="E2046">
        <v>16271</v>
      </c>
      <c r="F2046">
        <v>17454</v>
      </c>
      <c r="G2046">
        <f t="shared" si="368"/>
        <v>14935.061807283222</v>
      </c>
      <c r="H2046">
        <f t="shared" si="369"/>
        <v>1772.4406337025823</v>
      </c>
      <c r="I2046">
        <f t="shared" si="370"/>
        <v>16707.502440985805</v>
      </c>
      <c r="J2046">
        <f t="shared" si="371"/>
        <v>13162.621173580639</v>
      </c>
      <c r="K2046" s="18">
        <f t="shared" si="372"/>
        <v>13210</v>
      </c>
      <c r="L2046" s="18">
        <f t="shared" si="364"/>
        <v>14000</v>
      </c>
      <c r="M2046" s="18">
        <f t="shared" si="365"/>
        <v>14148</v>
      </c>
      <c r="N2046" s="18">
        <f t="shared" si="366"/>
        <v>16271</v>
      </c>
      <c r="O2046" s="18" t="str">
        <f t="shared" si="367"/>
        <v/>
      </c>
      <c r="P2046">
        <f t="shared" si="373"/>
        <v>14364.318870673977</v>
      </c>
      <c r="Q2046">
        <f t="shared" si="374"/>
        <v>1308.9480190850463</v>
      </c>
      <c r="R2046" s="105">
        <f t="shared" si="375"/>
        <v>9.1124962545727051E-2</v>
      </c>
      <c r="S2046" s="107">
        <f>+'MEDIA GEOMÉTRICA'!AI29</f>
        <v>14364.318870673977</v>
      </c>
      <c r="T2046" t="b">
        <f t="shared" si="376"/>
        <v>1</v>
      </c>
    </row>
    <row r="2047" spans="1:20" x14ac:dyDescent="0.2">
      <c r="A2047">
        <v>23</v>
      </c>
      <c r="B2047">
        <v>16465</v>
      </c>
      <c r="C2047">
        <v>20000</v>
      </c>
      <c r="D2047">
        <v>17634</v>
      </c>
      <c r="E2047">
        <v>20279</v>
      </c>
      <c r="F2047">
        <v>21754</v>
      </c>
      <c r="G2047">
        <f t="shared" si="368"/>
        <v>19129.589265329279</v>
      </c>
      <c r="H2047">
        <f t="shared" si="369"/>
        <v>2136.366845838982</v>
      </c>
      <c r="I2047">
        <f t="shared" si="370"/>
        <v>21265.956111168263</v>
      </c>
      <c r="J2047">
        <f t="shared" si="371"/>
        <v>16993.222419490296</v>
      </c>
      <c r="K2047" s="18" t="str">
        <f t="shared" si="372"/>
        <v/>
      </c>
      <c r="L2047" s="18">
        <f t="shared" si="364"/>
        <v>20000</v>
      </c>
      <c r="M2047" s="18">
        <f t="shared" si="365"/>
        <v>17634</v>
      </c>
      <c r="N2047" s="18">
        <f t="shared" si="366"/>
        <v>20279</v>
      </c>
      <c r="O2047" s="18" t="str">
        <f t="shared" si="367"/>
        <v/>
      </c>
      <c r="P2047">
        <f t="shared" si="373"/>
        <v>19266.779293704043</v>
      </c>
      <c r="Q2047">
        <f t="shared" si="374"/>
        <v>1453.2619630793802</v>
      </c>
      <c r="R2047" s="105">
        <f t="shared" si="375"/>
        <v>7.5428380681885634E-2</v>
      </c>
      <c r="S2047" s="107">
        <f>+'MEDIA GEOMÉTRICA'!AI30</f>
        <v>19266.779293704043</v>
      </c>
      <c r="T2047" t="b">
        <f t="shared" si="376"/>
        <v>1</v>
      </c>
    </row>
    <row r="2048" spans="1:20" x14ac:dyDescent="0.2">
      <c r="A2048">
        <v>24</v>
      </c>
      <c r="B2048">
        <v>58958</v>
      </c>
      <c r="C2048">
        <v>150000</v>
      </c>
      <c r="D2048">
        <v>63145</v>
      </c>
      <c r="E2048">
        <v>72617</v>
      </c>
      <c r="F2048">
        <v>77899</v>
      </c>
      <c r="G2048">
        <f t="shared" si="368"/>
        <v>79416.113768004754</v>
      </c>
      <c r="H2048">
        <f t="shared" si="369"/>
        <v>37361.262849373823</v>
      </c>
      <c r="I2048">
        <f t="shared" si="370"/>
        <v>116777.37661737858</v>
      </c>
      <c r="J2048">
        <f t="shared" si="371"/>
        <v>42054.850918630931</v>
      </c>
      <c r="K2048" s="18">
        <f t="shared" si="372"/>
        <v>58958</v>
      </c>
      <c r="L2048" s="18" t="str">
        <f t="shared" si="364"/>
        <v/>
      </c>
      <c r="M2048" s="18">
        <f t="shared" si="365"/>
        <v>63145</v>
      </c>
      <c r="N2048" s="18">
        <f t="shared" si="366"/>
        <v>72617</v>
      </c>
      <c r="O2048" s="18">
        <f t="shared" si="367"/>
        <v>77899</v>
      </c>
      <c r="P2048">
        <f t="shared" si="373"/>
        <v>67742.773595988518</v>
      </c>
      <c r="Q2048">
        <f t="shared" si="374"/>
        <v>8651.3946611707252</v>
      </c>
      <c r="R2048" s="105">
        <f t="shared" si="375"/>
        <v>0.12770948400735441</v>
      </c>
      <c r="S2048" s="107">
        <f>+'MEDIA GEOMÉTRICA'!AI31</f>
        <v>67742.773595988518</v>
      </c>
      <c r="T2048" t="b">
        <f t="shared" si="376"/>
        <v>1</v>
      </c>
    </row>
    <row r="2049" spans="1:20" x14ac:dyDescent="0.2">
      <c r="A2049">
        <v>25</v>
      </c>
      <c r="B2049">
        <v>83490</v>
      </c>
      <c r="C2049">
        <v>280000</v>
      </c>
      <c r="D2049">
        <v>89334</v>
      </c>
      <c r="E2049">
        <v>102734</v>
      </c>
      <c r="F2049">
        <v>110207</v>
      </c>
      <c r="G2049">
        <f t="shared" si="368"/>
        <v>118780.87773993502</v>
      </c>
      <c r="H2049">
        <f t="shared" si="369"/>
        <v>82768.342704200622</v>
      </c>
      <c r="I2049">
        <f t="shared" si="370"/>
        <v>201549.22044413566</v>
      </c>
      <c r="J2049">
        <f t="shared" si="371"/>
        <v>36012.5350357344</v>
      </c>
      <c r="K2049" s="18">
        <f t="shared" si="372"/>
        <v>83490</v>
      </c>
      <c r="L2049" s="18" t="str">
        <f t="shared" si="364"/>
        <v/>
      </c>
      <c r="M2049" s="18">
        <f t="shared" si="365"/>
        <v>89334</v>
      </c>
      <c r="N2049" s="18">
        <f t="shared" si="366"/>
        <v>102734</v>
      </c>
      <c r="O2049" s="18">
        <f t="shared" si="367"/>
        <v>110207</v>
      </c>
      <c r="P2049">
        <f t="shared" si="373"/>
        <v>95861.375189709608</v>
      </c>
      <c r="Q2049">
        <f t="shared" si="374"/>
        <v>12211.230551559222</v>
      </c>
      <c r="R2049" s="105">
        <f t="shared" si="375"/>
        <v>0.12738426219520849</v>
      </c>
      <c r="S2049" s="107">
        <f>+'MEDIA GEOMÉTRICA'!AI32</f>
        <v>95861.375189709608</v>
      </c>
      <c r="T2049" t="b">
        <f t="shared" si="376"/>
        <v>1</v>
      </c>
    </row>
    <row r="2050" spans="1:20" x14ac:dyDescent="0.2">
      <c r="A2050">
        <v>26</v>
      </c>
      <c r="B2050">
        <v>254605</v>
      </c>
      <c r="C2050">
        <v>550000</v>
      </c>
      <c r="D2050">
        <v>272427</v>
      </c>
      <c r="E2050">
        <v>313291</v>
      </c>
      <c r="G2050">
        <f t="shared" si="368"/>
        <v>330641.16396919591</v>
      </c>
      <c r="H2050">
        <f t="shared" si="369"/>
        <v>137164.03312913337</v>
      </c>
      <c r="I2050">
        <f t="shared" si="370"/>
        <v>467805.19709832931</v>
      </c>
      <c r="J2050">
        <f t="shared" si="371"/>
        <v>193477.13084006254</v>
      </c>
      <c r="K2050" s="18">
        <f t="shared" si="372"/>
        <v>254605</v>
      </c>
      <c r="L2050" s="18" t="str">
        <f t="shared" si="364"/>
        <v/>
      </c>
      <c r="M2050" s="18">
        <f t="shared" si="365"/>
        <v>272427</v>
      </c>
      <c r="N2050" s="18">
        <f t="shared" si="366"/>
        <v>313291</v>
      </c>
      <c r="O2050" s="18" t="str">
        <f t="shared" si="367"/>
        <v/>
      </c>
      <c r="P2050">
        <f t="shared" si="373"/>
        <v>279054.05111614568</v>
      </c>
      <c r="Q2050">
        <f t="shared" si="374"/>
        <v>30087.474625387444</v>
      </c>
      <c r="R2050" s="105">
        <f t="shared" si="375"/>
        <v>0.10781952279511854</v>
      </c>
      <c r="S2050" s="107">
        <f>+'MEDIA GEOMÉTRICA'!AI33</f>
        <v>279054.05111614568</v>
      </c>
      <c r="T2050" t="b">
        <f t="shared" si="376"/>
        <v>1</v>
      </c>
    </row>
    <row r="2051" spans="1:20" x14ac:dyDescent="0.2">
      <c r="A2051">
        <v>27</v>
      </c>
      <c r="B2051">
        <v>5833</v>
      </c>
      <c r="C2051">
        <v>5000</v>
      </c>
      <c r="D2051">
        <v>6247</v>
      </c>
      <c r="E2051">
        <v>7184</v>
      </c>
      <c r="F2051">
        <v>7707</v>
      </c>
      <c r="G2051">
        <f t="shared" si="368"/>
        <v>6320.5814739764892</v>
      </c>
      <c r="H2051">
        <f t="shared" si="369"/>
        <v>1075.5969040490972</v>
      </c>
      <c r="I2051">
        <f t="shared" si="370"/>
        <v>7396.1783780255864</v>
      </c>
      <c r="J2051">
        <f t="shared" si="371"/>
        <v>5244.9845699273919</v>
      </c>
      <c r="K2051" s="18">
        <f t="shared" si="372"/>
        <v>5833</v>
      </c>
      <c r="L2051" s="18" t="str">
        <f t="shared" si="364"/>
        <v/>
      </c>
      <c r="M2051" s="18">
        <f t="shared" si="365"/>
        <v>6247</v>
      </c>
      <c r="N2051" s="18">
        <f t="shared" si="366"/>
        <v>7184</v>
      </c>
      <c r="O2051" s="18" t="str">
        <f t="shared" si="367"/>
        <v/>
      </c>
      <c r="P2051">
        <f t="shared" si="373"/>
        <v>6397.0037014733634</v>
      </c>
      <c r="Q2051">
        <f t="shared" si="374"/>
        <v>692.16640581101115</v>
      </c>
      <c r="R2051" s="105">
        <f t="shared" si="375"/>
        <v>0.10820165785609766</v>
      </c>
      <c r="S2051" s="107">
        <f>+'MEDIA GEOMÉTRICA'!AI34</f>
        <v>6397.0037014733634</v>
      </c>
      <c r="T2051" t="b">
        <f t="shared" si="376"/>
        <v>1</v>
      </c>
    </row>
    <row r="2052" spans="1:20" x14ac:dyDescent="0.2">
      <c r="A2052">
        <v>28</v>
      </c>
      <c r="B2052">
        <v>128331</v>
      </c>
      <c r="C2052">
        <v>1500000</v>
      </c>
      <c r="D2052">
        <v>137445</v>
      </c>
      <c r="E2052">
        <v>158061</v>
      </c>
      <c r="F2052">
        <v>169558</v>
      </c>
      <c r="G2052">
        <f t="shared" si="368"/>
        <v>234497.90048533332</v>
      </c>
      <c r="H2052">
        <f t="shared" si="369"/>
        <v>604696.75116251456</v>
      </c>
      <c r="I2052">
        <f t="shared" si="370"/>
        <v>839194.65164784784</v>
      </c>
      <c r="J2052">
        <f t="shared" si="371"/>
        <v>-370198.85067718127</v>
      </c>
      <c r="K2052" s="18">
        <f t="shared" si="372"/>
        <v>128331</v>
      </c>
      <c r="L2052" s="18" t="str">
        <f t="shared" si="364"/>
        <v/>
      </c>
      <c r="M2052" s="18">
        <f t="shared" si="365"/>
        <v>137445</v>
      </c>
      <c r="N2052" s="18">
        <f t="shared" si="366"/>
        <v>158061</v>
      </c>
      <c r="O2052" s="18">
        <f t="shared" si="367"/>
        <v>169558</v>
      </c>
      <c r="P2052">
        <f t="shared" si="373"/>
        <v>147452.07335785823</v>
      </c>
      <c r="Q2052">
        <f t="shared" si="374"/>
        <v>18830.490918985623</v>
      </c>
      <c r="R2052" s="105">
        <f t="shared" si="375"/>
        <v>0.12770584021077164</v>
      </c>
      <c r="S2052" s="107">
        <f>+'MEDIA GEOMÉTRICA'!AI35</f>
        <v>147452.07335785823</v>
      </c>
      <c r="T2052" t="b">
        <f t="shared" si="376"/>
        <v>1</v>
      </c>
    </row>
    <row r="2053" spans="1:20" x14ac:dyDescent="0.2">
      <c r="A2053">
        <v>29</v>
      </c>
      <c r="B2053">
        <v>823848</v>
      </c>
      <c r="C2053">
        <v>1300000</v>
      </c>
      <c r="D2053">
        <v>882356</v>
      </c>
      <c r="E2053">
        <v>1014710</v>
      </c>
      <c r="F2053">
        <v>1088514</v>
      </c>
      <c r="G2053">
        <f t="shared" si="368"/>
        <v>1008607.1658246034</v>
      </c>
      <c r="H2053">
        <f t="shared" si="369"/>
        <v>187433.89014476558</v>
      </c>
      <c r="I2053">
        <f t="shared" si="370"/>
        <v>1196041.0559693689</v>
      </c>
      <c r="J2053">
        <f t="shared" si="371"/>
        <v>821173.2756798378</v>
      </c>
      <c r="K2053" s="18">
        <f t="shared" si="372"/>
        <v>823848</v>
      </c>
      <c r="L2053" s="18" t="str">
        <f t="shared" si="364"/>
        <v/>
      </c>
      <c r="M2053" s="18">
        <f t="shared" si="365"/>
        <v>882356</v>
      </c>
      <c r="N2053" s="18">
        <f t="shared" si="366"/>
        <v>1014710</v>
      </c>
      <c r="O2053" s="18">
        <f t="shared" si="367"/>
        <v>1088514</v>
      </c>
      <c r="P2053">
        <f t="shared" si="373"/>
        <v>946600.48711305449</v>
      </c>
      <c r="Q2053">
        <f t="shared" si="374"/>
        <v>120887.45225759923</v>
      </c>
      <c r="R2053" s="105">
        <f t="shared" si="375"/>
        <v>0.127706940682317</v>
      </c>
      <c r="S2053" s="107">
        <f>+'MEDIA GEOMÉTRICA'!AI36</f>
        <v>946600.48711305449</v>
      </c>
      <c r="T2053" t="b">
        <f t="shared" si="376"/>
        <v>1</v>
      </c>
    </row>
    <row r="2054" spans="1:20" x14ac:dyDescent="0.2">
      <c r="A2054">
        <v>30</v>
      </c>
      <c r="B2054">
        <v>808442</v>
      </c>
      <c r="C2054">
        <v>1800000</v>
      </c>
      <c r="D2054">
        <v>865856</v>
      </c>
      <c r="E2054">
        <v>995734</v>
      </c>
      <c r="F2054">
        <v>1068158</v>
      </c>
      <c r="G2054">
        <f t="shared" si="368"/>
        <v>1060301.0111364208</v>
      </c>
      <c r="H2054">
        <f t="shared" si="369"/>
        <v>400444.47074469639</v>
      </c>
      <c r="I2054">
        <f t="shared" si="370"/>
        <v>1460745.4818811172</v>
      </c>
      <c r="J2054">
        <f t="shared" si="371"/>
        <v>659856.54039172432</v>
      </c>
      <c r="K2054" s="18">
        <f t="shared" si="372"/>
        <v>808442</v>
      </c>
      <c r="L2054" s="18" t="str">
        <f t="shared" si="364"/>
        <v/>
      </c>
      <c r="M2054" s="18">
        <f t="shared" si="365"/>
        <v>865856</v>
      </c>
      <c r="N2054" s="18">
        <f t="shared" si="366"/>
        <v>995734</v>
      </c>
      <c r="O2054" s="18">
        <f t="shared" si="367"/>
        <v>1068158</v>
      </c>
      <c r="P2054">
        <f t="shared" si="373"/>
        <v>928898.67454430962</v>
      </c>
      <c r="Q2054">
        <f t="shared" si="374"/>
        <v>118626.40627195954</v>
      </c>
      <c r="R2054" s="105">
        <f t="shared" si="375"/>
        <v>0.12770650827998453</v>
      </c>
      <c r="S2054" s="107">
        <f>+'MEDIA GEOMÉTRICA'!AI37</f>
        <v>928898.67454430962</v>
      </c>
      <c r="T2054" t="b">
        <f t="shared" si="376"/>
        <v>1</v>
      </c>
    </row>
    <row r="2055" spans="1:20" x14ac:dyDescent="0.2">
      <c r="A2055">
        <v>31</v>
      </c>
      <c r="B2055">
        <v>470386</v>
      </c>
      <c r="C2055">
        <v>1750000</v>
      </c>
      <c r="D2055">
        <v>503792</v>
      </c>
      <c r="E2055">
        <v>579361</v>
      </c>
      <c r="F2055">
        <v>621500</v>
      </c>
      <c r="G2055">
        <f t="shared" si="368"/>
        <v>683638.9816830433</v>
      </c>
      <c r="H2055">
        <f t="shared" si="369"/>
        <v>542748.68868491973</v>
      </c>
      <c r="I2055">
        <f t="shared" si="370"/>
        <v>1226387.6703679631</v>
      </c>
      <c r="J2055">
        <f t="shared" si="371"/>
        <v>140890.29299812356</v>
      </c>
      <c r="K2055" s="18">
        <f t="shared" si="372"/>
        <v>470386</v>
      </c>
      <c r="L2055" s="18" t="str">
        <f t="shared" si="364"/>
        <v/>
      </c>
      <c r="M2055" s="18">
        <f t="shared" si="365"/>
        <v>503792</v>
      </c>
      <c r="N2055" s="18">
        <f t="shared" si="366"/>
        <v>579361</v>
      </c>
      <c r="O2055" s="18">
        <f t="shared" si="367"/>
        <v>621500</v>
      </c>
      <c r="P2055">
        <f t="shared" si="373"/>
        <v>540473.00991513033</v>
      </c>
      <c r="Q2055">
        <f t="shared" si="374"/>
        <v>69022.03440629183</v>
      </c>
      <c r="R2055" s="105">
        <f t="shared" si="375"/>
        <v>0.12770671826356372</v>
      </c>
      <c r="S2055" s="107">
        <f>+'MEDIA GEOMÉTRICA'!AI38</f>
        <v>540473.00991513033</v>
      </c>
      <c r="T2055" t="b">
        <f t="shared" si="376"/>
        <v>1</v>
      </c>
    </row>
    <row r="2056" spans="1:20" x14ac:dyDescent="0.2">
      <c r="A2056">
        <v>32</v>
      </c>
      <c r="B2056">
        <v>1112030</v>
      </c>
      <c r="C2056">
        <v>1900000</v>
      </c>
      <c r="D2056">
        <v>1191004</v>
      </c>
      <c r="E2056">
        <v>1369655</v>
      </c>
      <c r="F2056">
        <v>1469276</v>
      </c>
      <c r="G2056">
        <f t="shared" si="368"/>
        <v>1383246.4978174788</v>
      </c>
      <c r="H2056">
        <f t="shared" si="369"/>
        <v>309020.15301271208</v>
      </c>
      <c r="I2056">
        <f t="shared" si="370"/>
        <v>1692266.6508301909</v>
      </c>
      <c r="J2056">
        <f t="shared" si="371"/>
        <v>1074226.3448047668</v>
      </c>
      <c r="K2056" s="18">
        <f t="shared" si="372"/>
        <v>1112030</v>
      </c>
      <c r="L2056" s="18" t="str">
        <f t="shared" si="364"/>
        <v/>
      </c>
      <c r="M2056" s="18">
        <f t="shared" si="365"/>
        <v>1191004</v>
      </c>
      <c r="N2056" s="18">
        <f t="shared" si="366"/>
        <v>1369655</v>
      </c>
      <c r="O2056" s="18">
        <f t="shared" si="367"/>
        <v>1469276</v>
      </c>
      <c r="P2056">
        <f t="shared" si="373"/>
        <v>1277721.1212192674</v>
      </c>
      <c r="Q2056">
        <f t="shared" si="374"/>
        <v>163173.74871666703</v>
      </c>
      <c r="R2056" s="105">
        <f t="shared" si="375"/>
        <v>0.12770685715906319</v>
      </c>
      <c r="S2056" s="107">
        <f>+'MEDIA GEOMÉTRICA'!AI39</f>
        <v>1277721.1212192674</v>
      </c>
      <c r="T2056" t="b">
        <f t="shared" si="376"/>
        <v>1</v>
      </c>
    </row>
    <row r="2057" spans="1:20" x14ac:dyDescent="0.2">
      <c r="A2057">
        <v>33</v>
      </c>
      <c r="B2057">
        <v>645185</v>
      </c>
      <c r="C2057">
        <v>1700000</v>
      </c>
      <c r="D2057">
        <v>691005</v>
      </c>
      <c r="E2057">
        <v>794656</v>
      </c>
      <c r="F2057">
        <v>852455</v>
      </c>
      <c r="G2057">
        <f t="shared" si="368"/>
        <v>875171.16563901654</v>
      </c>
      <c r="H2057">
        <f t="shared" si="369"/>
        <v>434524.92111811024</v>
      </c>
      <c r="I2057">
        <f t="shared" si="370"/>
        <v>1309696.0867571267</v>
      </c>
      <c r="J2057">
        <f t="shared" si="371"/>
        <v>440646.2445209063</v>
      </c>
      <c r="K2057" s="18">
        <f t="shared" si="372"/>
        <v>645185</v>
      </c>
      <c r="L2057" s="18" t="str">
        <f t="shared" si="364"/>
        <v/>
      </c>
      <c r="M2057" s="18">
        <f t="shared" si="365"/>
        <v>691005</v>
      </c>
      <c r="N2057" s="18">
        <f t="shared" si="366"/>
        <v>794656</v>
      </c>
      <c r="O2057" s="18">
        <f t="shared" si="367"/>
        <v>852455</v>
      </c>
      <c r="P2057">
        <f t="shared" si="373"/>
        <v>741317.10362018214</v>
      </c>
      <c r="Q2057">
        <f t="shared" si="374"/>
        <v>94671.476627950964</v>
      </c>
      <c r="R2057" s="105">
        <f t="shared" si="375"/>
        <v>0.12770712582460045</v>
      </c>
      <c r="S2057" s="107">
        <f>+'MEDIA GEOMÉTRICA'!AI40</f>
        <v>741317.10362018214</v>
      </c>
      <c r="T2057" t="b">
        <f t="shared" si="376"/>
        <v>1</v>
      </c>
    </row>
    <row r="2058" spans="1:20" x14ac:dyDescent="0.2">
      <c r="A2058">
        <v>34</v>
      </c>
      <c r="B2058">
        <v>159275</v>
      </c>
      <c r="C2058">
        <v>350000</v>
      </c>
      <c r="D2058">
        <v>170587</v>
      </c>
      <c r="E2058">
        <v>196175</v>
      </c>
      <c r="F2058">
        <v>210443</v>
      </c>
      <c r="G2058">
        <f t="shared" si="368"/>
        <v>208347.33373193897</v>
      </c>
      <c r="H2058">
        <f t="shared" si="369"/>
        <v>76895.349319708534</v>
      </c>
      <c r="I2058">
        <f t="shared" si="370"/>
        <v>285242.6830516475</v>
      </c>
      <c r="J2058">
        <f t="shared" si="371"/>
        <v>131451.98441223043</v>
      </c>
      <c r="K2058" s="18">
        <f t="shared" si="372"/>
        <v>159275</v>
      </c>
      <c r="L2058" s="18" t="str">
        <f t="shared" si="364"/>
        <v/>
      </c>
      <c r="M2058" s="18">
        <f t="shared" si="365"/>
        <v>170587</v>
      </c>
      <c r="N2058" s="18">
        <f t="shared" si="366"/>
        <v>196175</v>
      </c>
      <c r="O2058" s="18">
        <f t="shared" si="367"/>
        <v>210443</v>
      </c>
      <c r="P2058">
        <f t="shared" si="373"/>
        <v>183007.09311539869</v>
      </c>
      <c r="Q2058">
        <f t="shared" si="374"/>
        <v>23371.203563359762</v>
      </c>
      <c r="R2058" s="105">
        <f t="shared" si="375"/>
        <v>0.12770654495136205</v>
      </c>
      <c r="S2058" s="107">
        <f>+'MEDIA GEOMÉTRICA'!AI41</f>
        <v>183007.09311539869</v>
      </c>
      <c r="T2058" t="b">
        <f t="shared" si="376"/>
        <v>1</v>
      </c>
    </row>
    <row r="2059" spans="1:20" x14ac:dyDescent="0.2">
      <c r="A2059">
        <v>35</v>
      </c>
      <c r="B2059">
        <v>37179</v>
      </c>
      <c r="C2059">
        <v>250000</v>
      </c>
      <c r="D2059">
        <v>39819</v>
      </c>
      <c r="E2059">
        <v>45792</v>
      </c>
      <c r="F2059">
        <v>49123</v>
      </c>
      <c r="G2059">
        <f t="shared" si="368"/>
        <v>60824.775019006331</v>
      </c>
      <c r="H2059">
        <f t="shared" si="369"/>
        <v>92703.413207389502</v>
      </c>
      <c r="I2059">
        <f t="shared" si="370"/>
        <v>153528.18822639584</v>
      </c>
      <c r="J2059">
        <f t="shared" si="371"/>
        <v>-31878.638188383171</v>
      </c>
      <c r="K2059" s="18">
        <f t="shared" si="372"/>
        <v>37179</v>
      </c>
      <c r="L2059" s="18" t="str">
        <f t="shared" si="364"/>
        <v/>
      </c>
      <c r="M2059" s="18">
        <f t="shared" si="365"/>
        <v>39819</v>
      </c>
      <c r="N2059" s="18">
        <f t="shared" si="366"/>
        <v>45792</v>
      </c>
      <c r="O2059" s="18">
        <f t="shared" si="367"/>
        <v>49123</v>
      </c>
      <c r="P2059">
        <f t="shared" si="373"/>
        <v>42718.464806653559</v>
      </c>
      <c r="Q2059">
        <f t="shared" si="374"/>
        <v>5455.4957840694915</v>
      </c>
      <c r="R2059" s="105">
        <f t="shared" si="375"/>
        <v>0.12770814233988526</v>
      </c>
      <c r="S2059" s="107">
        <f>+'MEDIA GEOMÉTRICA'!AI42</f>
        <v>42718.464806653559</v>
      </c>
      <c r="T2059" t="b">
        <f t="shared" si="376"/>
        <v>1</v>
      </c>
    </row>
    <row r="2060" spans="1:20" x14ac:dyDescent="0.2">
      <c r="A2060">
        <v>36</v>
      </c>
      <c r="B2060">
        <v>8042215</v>
      </c>
      <c r="C2060">
        <v>9000000</v>
      </c>
      <c r="D2060">
        <v>8613358</v>
      </c>
      <c r="E2060">
        <v>9905362</v>
      </c>
      <c r="F2060">
        <v>10625825</v>
      </c>
      <c r="G2060">
        <f t="shared" si="368"/>
        <v>9191888.3306001592</v>
      </c>
      <c r="H2060">
        <f t="shared" si="369"/>
        <v>1030552.2263012681</v>
      </c>
      <c r="I2060">
        <f t="shared" si="370"/>
        <v>10222440.556901427</v>
      </c>
      <c r="J2060">
        <f t="shared" si="371"/>
        <v>8161336.1042988915</v>
      </c>
      <c r="K2060" s="18" t="str">
        <f t="shared" si="372"/>
        <v/>
      </c>
      <c r="L2060" s="18">
        <f t="shared" si="364"/>
        <v>9000000</v>
      </c>
      <c r="M2060" s="18">
        <f t="shared" si="365"/>
        <v>8613358</v>
      </c>
      <c r="N2060" s="18">
        <f t="shared" si="366"/>
        <v>9905362</v>
      </c>
      <c r="O2060" s="18" t="str">
        <f t="shared" si="367"/>
        <v/>
      </c>
      <c r="P2060">
        <f t="shared" si="373"/>
        <v>9157180.7477160487</v>
      </c>
      <c r="Q2060">
        <f t="shared" si="374"/>
        <v>663129.79162252496</v>
      </c>
      <c r="R2060" s="105">
        <f t="shared" si="375"/>
        <v>7.2416370266353045E-2</v>
      </c>
      <c r="S2060" s="107">
        <f>+'MEDIA GEOMÉTRICA'!AI43</f>
        <v>9157180.7477160487</v>
      </c>
      <c r="T2060" t="b">
        <f t="shared" si="376"/>
        <v>1</v>
      </c>
    </row>
    <row r="2061" spans="1:20" x14ac:dyDescent="0.2">
      <c r="A2061">
        <v>37</v>
      </c>
      <c r="B2061">
        <v>13315047</v>
      </c>
      <c r="C2061">
        <v>16000000</v>
      </c>
      <c r="D2061">
        <v>14260655</v>
      </c>
      <c r="E2061">
        <v>16399753</v>
      </c>
      <c r="F2061">
        <v>17592584</v>
      </c>
      <c r="G2061">
        <f t="shared" si="368"/>
        <v>15436677.108619995</v>
      </c>
      <c r="H2061">
        <f t="shared" si="369"/>
        <v>1713733.7189740711</v>
      </c>
      <c r="I2061">
        <f t="shared" si="370"/>
        <v>17150410.827594068</v>
      </c>
      <c r="J2061">
        <f t="shared" si="371"/>
        <v>13722943.389645925</v>
      </c>
      <c r="K2061" s="18" t="str">
        <f t="shared" si="372"/>
        <v/>
      </c>
      <c r="L2061" s="18">
        <f t="shared" si="364"/>
        <v>16000000</v>
      </c>
      <c r="M2061" s="18">
        <f t="shared" si="365"/>
        <v>14260655</v>
      </c>
      <c r="N2061" s="18">
        <f t="shared" si="366"/>
        <v>16399753</v>
      </c>
      <c r="O2061" s="18" t="str">
        <f t="shared" si="367"/>
        <v/>
      </c>
      <c r="P2061">
        <f t="shared" si="373"/>
        <v>15525023.076027203</v>
      </c>
      <c r="Q2061">
        <f t="shared" si="374"/>
        <v>1137311.4307903238</v>
      </c>
      <c r="R2061" s="105">
        <f t="shared" si="375"/>
        <v>7.3256666042995508E-2</v>
      </c>
      <c r="S2061" s="107">
        <f>+'MEDIA GEOMÉTRICA'!AI44</f>
        <v>15525023.076027203</v>
      </c>
      <c r="T2061" t="b">
        <f t="shared" si="376"/>
        <v>1</v>
      </c>
    </row>
    <row r="2062" spans="1:20" x14ac:dyDescent="0.2">
      <c r="A2062">
        <v>38</v>
      </c>
      <c r="B2062">
        <v>1286816</v>
      </c>
      <c r="C2062">
        <v>3500000</v>
      </c>
      <c r="D2062">
        <v>1378203</v>
      </c>
      <c r="E2062">
        <v>1584934</v>
      </c>
      <c r="F2062">
        <v>1700213</v>
      </c>
      <c r="G2062">
        <f t="shared" si="368"/>
        <v>1756638.6759611373</v>
      </c>
      <c r="H2062">
        <f t="shared" si="369"/>
        <v>914733.76882003224</v>
      </c>
      <c r="I2062">
        <f t="shared" si="370"/>
        <v>2671372.4447811693</v>
      </c>
      <c r="J2062">
        <f t="shared" si="371"/>
        <v>841904.90714110504</v>
      </c>
      <c r="K2062" s="18">
        <f t="shared" si="372"/>
        <v>1286816</v>
      </c>
      <c r="L2062" s="18" t="str">
        <f t="shared" si="364"/>
        <v/>
      </c>
      <c r="M2062" s="18">
        <f t="shared" si="365"/>
        <v>1378203</v>
      </c>
      <c r="N2062" s="18">
        <f t="shared" si="366"/>
        <v>1584934</v>
      </c>
      <c r="O2062" s="18">
        <f t="shared" si="367"/>
        <v>1700213</v>
      </c>
      <c r="P2062">
        <f t="shared" si="373"/>
        <v>1478550.081012042</v>
      </c>
      <c r="Q2062">
        <f t="shared" si="374"/>
        <v>188820.99097734515</v>
      </c>
      <c r="R2062" s="105">
        <f t="shared" si="375"/>
        <v>0.1277068618792408</v>
      </c>
      <c r="S2062" s="107">
        <f>+'MEDIA GEOMÉTRICA'!AI45</f>
        <v>1478550.081012042</v>
      </c>
      <c r="T2062" t="b">
        <f t="shared" si="376"/>
        <v>1</v>
      </c>
    </row>
    <row r="2063" spans="1:20" x14ac:dyDescent="0.2">
      <c r="A2063">
        <v>39</v>
      </c>
      <c r="B2063">
        <v>1688995</v>
      </c>
      <c r="C2063">
        <v>3700000</v>
      </c>
      <c r="D2063">
        <v>1808944</v>
      </c>
      <c r="E2063">
        <v>2080285</v>
      </c>
      <c r="F2063">
        <v>2231594</v>
      </c>
      <c r="G2063">
        <f t="shared" si="368"/>
        <v>2207997.8523057881</v>
      </c>
      <c r="H2063">
        <f t="shared" si="369"/>
        <v>810462.50508539868</v>
      </c>
      <c r="I2063">
        <f t="shared" si="370"/>
        <v>3018460.357391187</v>
      </c>
      <c r="J2063">
        <f t="shared" si="371"/>
        <v>1397535.3472203894</v>
      </c>
      <c r="K2063" s="18">
        <f t="shared" si="372"/>
        <v>1688995</v>
      </c>
      <c r="L2063" s="18" t="str">
        <f t="shared" si="364"/>
        <v/>
      </c>
      <c r="M2063" s="18">
        <f t="shared" si="365"/>
        <v>1808944</v>
      </c>
      <c r="N2063" s="18">
        <f t="shared" si="366"/>
        <v>2080285</v>
      </c>
      <c r="O2063" s="18">
        <f t="shared" si="367"/>
        <v>2231594</v>
      </c>
      <c r="P2063">
        <f t="shared" si="373"/>
        <v>1940652.9521996335</v>
      </c>
      <c r="Q2063">
        <f t="shared" si="374"/>
        <v>247834.3996441979</v>
      </c>
      <c r="R2063" s="105">
        <f t="shared" si="375"/>
        <v>0.12770670787030208</v>
      </c>
      <c r="S2063" s="107">
        <f>+'MEDIA GEOMÉTRICA'!AI46</f>
        <v>1940652.9521996335</v>
      </c>
      <c r="T2063" t="b">
        <f t="shared" si="376"/>
        <v>1</v>
      </c>
    </row>
    <row r="2064" spans="1:20" x14ac:dyDescent="0.2">
      <c r="A2064">
        <v>40</v>
      </c>
      <c r="B2064">
        <v>8151903</v>
      </c>
      <c r="C2064">
        <v>9500000</v>
      </c>
      <c r="D2064">
        <v>8730836</v>
      </c>
      <c r="E2064">
        <v>10040461</v>
      </c>
      <c r="F2064">
        <v>10770751</v>
      </c>
      <c r="G2064">
        <f t="shared" si="368"/>
        <v>9393071.2302001379</v>
      </c>
      <c r="H2064">
        <f t="shared" si="369"/>
        <v>1036478.6272213721</v>
      </c>
      <c r="I2064">
        <f t="shared" si="370"/>
        <v>10429549.85742151</v>
      </c>
      <c r="J2064">
        <f t="shared" si="371"/>
        <v>8356592.602978766</v>
      </c>
      <c r="K2064" s="18" t="str">
        <f t="shared" si="372"/>
        <v/>
      </c>
      <c r="L2064" s="18">
        <f t="shared" si="364"/>
        <v>9500000</v>
      </c>
      <c r="M2064" s="18">
        <f t="shared" si="365"/>
        <v>8730836</v>
      </c>
      <c r="N2064" s="18">
        <f t="shared" si="366"/>
        <v>10040461</v>
      </c>
      <c r="O2064" s="18" t="str">
        <f t="shared" si="367"/>
        <v/>
      </c>
      <c r="P2064">
        <f t="shared" si="373"/>
        <v>9408297.2400739659</v>
      </c>
      <c r="Q2064">
        <f t="shared" si="374"/>
        <v>658132.33117689437</v>
      </c>
      <c r="R2064" s="105">
        <f t="shared" si="375"/>
        <v>6.9952331902698298E-2</v>
      </c>
      <c r="S2064" s="107">
        <f>+'MEDIA GEOMÉTRICA'!AI47</f>
        <v>9408297.2400739659</v>
      </c>
      <c r="T2064" t="b">
        <f t="shared" si="376"/>
        <v>1</v>
      </c>
    </row>
    <row r="2065" spans="1:20" x14ac:dyDescent="0.2">
      <c r="A2065">
        <v>41</v>
      </c>
      <c r="B2065">
        <v>1882476</v>
      </c>
      <c r="C2065">
        <v>3500000</v>
      </c>
      <c r="D2065">
        <v>2016166</v>
      </c>
      <c r="E2065">
        <v>2318591</v>
      </c>
      <c r="F2065">
        <v>2487233</v>
      </c>
      <c r="G2065">
        <f t="shared" si="368"/>
        <v>2381512.5758284726</v>
      </c>
      <c r="H2065">
        <f t="shared" si="369"/>
        <v>638559.97812867991</v>
      </c>
      <c r="I2065">
        <f t="shared" si="370"/>
        <v>3020072.5539571526</v>
      </c>
      <c r="J2065">
        <f t="shared" si="371"/>
        <v>1742952.5976997926</v>
      </c>
      <c r="K2065" s="18">
        <f t="shared" si="372"/>
        <v>1882476</v>
      </c>
      <c r="L2065" s="18" t="str">
        <f t="shared" si="364"/>
        <v/>
      </c>
      <c r="M2065" s="18">
        <f t="shared" si="365"/>
        <v>2016166</v>
      </c>
      <c r="N2065" s="18">
        <f t="shared" si="366"/>
        <v>2318591</v>
      </c>
      <c r="O2065" s="18">
        <f t="shared" si="367"/>
        <v>2487233</v>
      </c>
      <c r="P2065">
        <f t="shared" si="373"/>
        <v>2162962.9876080146</v>
      </c>
      <c r="Q2065">
        <f t="shared" si="374"/>
        <v>276225.37019192619</v>
      </c>
      <c r="R2065" s="105">
        <f t="shared" si="375"/>
        <v>0.12770693339389932</v>
      </c>
      <c r="S2065" s="107">
        <f>+'MEDIA GEOMÉTRICA'!AI48</f>
        <v>2162962.9876080146</v>
      </c>
      <c r="T2065" t="b">
        <f t="shared" si="376"/>
        <v>1</v>
      </c>
    </row>
    <row r="2066" spans="1:20" x14ac:dyDescent="0.2">
      <c r="A2066">
        <v>42</v>
      </c>
      <c r="B2066">
        <v>2872860</v>
      </c>
      <c r="C2066">
        <v>4000000</v>
      </c>
      <c r="D2066">
        <v>3076885</v>
      </c>
      <c r="E2066">
        <v>3538418</v>
      </c>
      <c r="F2066">
        <v>3795783</v>
      </c>
      <c r="G2066">
        <f t="shared" si="368"/>
        <v>3430198.4479416986</v>
      </c>
      <c r="H2066">
        <f t="shared" si="369"/>
        <v>474857.48979425314</v>
      </c>
      <c r="I2066">
        <f t="shared" si="370"/>
        <v>3905055.9377359515</v>
      </c>
      <c r="J2066">
        <f t="shared" si="371"/>
        <v>2955340.9581474457</v>
      </c>
      <c r="K2066" s="18" t="str">
        <f t="shared" si="372"/>
        <v/>
      </c>
      <c r="L2066" s="18" t="str">
        <f t="shared" si="364"/>
        <v/>
      </c>
      <c r="M2066" s="18">
        <f t="shared" si="365"/>
        <v>3076885</v>
      </c>
      <c r="N2066" s="18">
        <f t="shared" si="366"/>
        <v>3538418</v>
      </c>
      <c r="O2066" s="18">
        <f t="shared" si="367"/>
        <v>3795783</v>
      </c>
      <c r="P2066">
        <f t="shared" si="373"/>
        <v>3457328.0699291565</v>
      </c>
      <c r="Q2066">
        <f t="shared" si="374"/>
        <v>364248.95051736251</v>
      </c>
      <c r="R2066" s="105">
        <f t="shared" si="375"/>
        <v>0.10535562236210527</v>
      </c>
      <c r="S2066" s="107">
        <f>+'MEDIA GEOMÉTRICA'!AI49</f>
        <v>3457328.0699291565</v>
      </c>
      <c r="T2066" t="b">
        <f t="shared" si="376"/>
        <v>1</v>
      </c>
    </row>
    <row r="2067" spans="1:20" x14ac:dyDescent="0.2">
      <c r="A2067">
        <v>43</v>
      </c>
      <c r="B2067">
        <v>4016782</v>
      </c>
      <c r="C2067">
        <v>5000000</v>
      </c>
      <c r="D2067">
        <v>4302046</v>
      </c>
      <c r="E2067">
        <v>4947352</v>
      </c>
      <c r="F2067">
        <v>5307196</v>
      </c>
      <c r="G2067">
        <f t="shared" si="368"/>
        <v>4689777.6314058555</v>
      </c>
      <c r="H2067">
        <f t="shared" si="369"/>
        <v>534777.38557384722</v>
      </c>
      <c r="I2067">
        <f t="shared" si="370"/>
        <v>5224555.0169797027</v>
      </c>
      <c r="J2067">
        <f t="shared" si="371"/>
        <v>4155000.2458320083</v>
      </c>
      <c r="K2067" s="18" t="str">
        <f t="shared" si="372"/>
        <v/>
      </c>
      <c r="L2067" s="18">
        <f t="shared" si="364"/>
        <v>5000000</v>
      </c>
      <c r="M2067" s="18">
        <f t="shared" si="365"/>
        <v>4302046</v>
      </c>
      <c r="N2067" s="18">
        <f t="shared" si="366"/>
        <v>4947352</v>
      </c>
      <c r="O2067" s="18" t="str">
        <f t="shared" si="367"/>
        <v/>
      </c>
      <c r="P2067">
        <f t="shared" si="373"/>
        <v>4738846.2865770916</v>
      </c>
      <c r="Q2067">
        <f t="shared" si="374"/>
        <v>388658.25426630699</v>
      </c>
      <c r="R2067" s="105">
        <f t="shared" si="375"/>
        <v>8.2015374790102791E-2</v>
      </c>
      <c r="S2067" s="107">
        <f>+'MEDIA GEOMÉTRICA'!AI50</f>
        <v>4738846.2865770916</v>
      </c>
      <c r="T2067" t="b">
        <f t="shared" si="376"/>
        <v>1</v>
      </c>
    </row>
    <row r="2068" spans="1:20" x14ac:dyDescent="0.2">
      <c r="A2068">
        <v>44</v>
      </c>
      <c r="B2068">
        <v>4440591</v>
      </c>
      <c r="C2068">
        <v>6000000</v>
      </c>
      <c r="D2068">
        <v>4755953</v>
      </c>
      <c r="E2068">
        <v>5469346</v>
      </c>
      <c r="G2068">
        <f t="shared" si="368"/>
        <v>5130872.7548960606</v>
      </c>
      <c r="H2068">
        <f t="shared" si="369"/>
        <v>702834.89340930327</v>
      </c>
      <c r="I2068">
        <f t="shared" si="370"/>
        <v>5833707.648305364</v>
      </c>
      <c r="J2068">
        <f t="shared" si="371"/>
        <v>4428037.8614867572</v>
      </c>
      <c r="K2068" s="18">
        <f t="shared" si="372"/>
        <v>4440591</v>
      </c>
      <c r="L2068" s="18" t="str">
        <f t="shared" si="364"/>
        <v/>
      </c>
      <c r="M2068" s="18">
        <f t="shared" si="365"/>
        <v>4755953</v>
      </c>
      <c r="N2068" s="18">
        <f t="shared" si="366"/>
        <v>5469346</v>
      </c>
      <c r="O2068" s="18" t="str">
        <f t="shared" si="367"/>
        <v/>
      </c>
      <c r="P2068">
        <f t="shared" si="373"/>
        <v>4870100.3376096785</v>
      </c>
      <c r="Q2068">
        <f t="shared" si="374"/>
        <v>527054.64826050063</v>
      </c>
      <c r="R2068" s="105">
        <f t="shared" si="375"/>
        <v>0.10822254403883336</v>
      </c>
      <c r="S2068" s="107">
        <f>+'MEDIA GEOMÉTRICA'!AI51</f>
        <v>4870100.3376096785</v>
      </c>
      <c r="T2068" t="b">
        <f t="shared" si="376"/>
        <v>1</v>
      </c>
    </row>
    <row r="2069" spans="1:20" x14ac:dyDescent="0.2">
      <c r="A2069">
        <v>45</v>
      </c>
      <c r="B2069">
        <v>4121741</v>
      </c>
      <c r="C2069">
        <v>7000000</v>
      </c>
      <c r="D2069">
        <v>4414459</v>
      </c>
      <c r="E2069">
        <v>5076628</v>
      </c>
      <c r="F2069">
        <v>5445875</v>
      </c>
      <c r="G2069">
        <f t="shared" si="368"/>
        <v>5120823.9700217471</v>
      </c>
      <c r="H2069">
        <f t="shared" si="369"/>
        <v>1128572.4490843734</v>
      </c>
      <c r="I2069">
        <f t="shared" si="370"/>
        <v>6249396.4191061202</v>
      </c>
      <c r="J2069">
        <f t="shared" si="371"/>
        <v>3992251.5209373739</v>
      </c>
      <c r="K2069" s="18">
        <f t="shared" si="372"/>
        <v>4121741</v>
      </c>
      <c r="L2069" s="18" t="str">
        <f t="shared" si="364"/>
        <v/>
      </c>
      <c r="M2069" s="18">
        <f t="shared" si="365"/>
        <v>4414459</v>
      </c>
      <c r="N2069" s="18">
        <f t="shared" si="366"/>
        <v>5076628</v>
      </c>
      <c r="O2069" s="18">
        <f t="shared" si="367"/>
        <v>5445875</v>
      </c>
      <c r="P2069">
        <f t="shared" si="373"/>
        <v>4735875.7400709391</v>
      </c>
      <c r="Q2069">
        <f t="shared" si="374"/>
        <v>604803.95975851826</v>
      </c>
      <c r="R2069" s="105">
        <f t="shared" si="375"/>
        <v>0.12770688948639072</v>
      </c>
      <c r="S2069" s="107">
        <f>+'MEDIA GEOMÉTRICA'!AI52</f>
        <v>4735875.7400709391</v>
      </c>
      <c r="T2069" t="b">
        <f t="shared" si="376"/>
        <v>1</v>
      </c>
    </row>
    <row r="2070" spans="1:20" x14ac:dyDescent="0.2">
      <c r="A2070">
        <v>46</v>
      </c>
      <c r="B2070">
        <v>3065760</v>
      </c>
      <c r="C2070">
        <v>4500000</v>
      </c>
      <c r="D2070">
        <v>3283485</v>
      </c>
      <c r="E2070">
        <v>3776007</v>
      </c>
      <c r="F2070">
        <v>4050654</v>
      </c>
      <c r="G2070">
        <f t="shared" si="368"/>
        <v>3699378.1621989771</v>
      </c>
      <c r="H2070">
        <f t="shared" si="369"/>
        <v>578422.81905687228</v>
      </c>
      <c r="I2070">
        <f t="shared" si="370"/>
        <v>4277800.9812558498</v>
      </c>
      <c r="J2070">
        <f t="shared" si="371"/>
        <v>3120955.3431421048</v>
      </c>
      <c r="K2070" s="18" t="str">
        <f t="shared" si="372"/>
        <v/>
      </c>
      <c r="L2070" s="18" t="str">
        <f t="shared" si="364"/>
        <v/>
      </c>
      <c r="M2070" s="18">
        <f t="shared" si="365"/>
        <v>3283485</v>
      </c>
      <c r="N2070" s="18">
        <f t="shared" si="366"/>
        <v>3776007</v>
      </c>
      <c r="O2070" s="18">
        <f t="shared" si="367"/>
        <v>4050654</v>
      </c>
      <c r="P2070">
        <f t="shared" si="373"/>
        <v>3689472.9037373923</v>
      </c>
      <c r="Q2070">
        <f t="shared" si="374"/>
        <v>388706.65238583199</v>
      </c>
      <c r="R2070" s="105">
        <f t="shared" si="375"/>
        <v>0.10535560567258179</v>
      </c>
      <c r="S2070" s="107">
        <f>+'MEDIA GEOMÉTRICA'!AI53</f>
        <v>3689472.9037373923</v>
      </c>
      <c r="T2070" t="b">
        <f t="shared" si="376"/>
        <v>1</v>
      </c>
    </row>
    <row r="2071" spans="1:20" x14ac:dyDescent="0.2">
      <c r="A2071">
        <v>47</v>
      </c>
      <c r="B2071">
        <v>5729559</v>
      </c>
      <c r="C2071">
        <v>6000000</v>
      </c>
      <c r="D2071">
        <v>6136462</v>
      </c>
      <c r="E2071">
        <v>7056931</v>
      </c>
      <c r="F2071">
        <v>7570214</v>
      </c>
      <c r="G2071">
        <f t="shared" si="368"/>
        <v>6462237.34352683</v>
      </c>
      <c r="H2071">
        <f t="shared" si="369"/>
        <v>779624.91234099434</v>
      </c>
      <c r="I2071">
        <f t="shared" si="370"/>
        <v>7241862.255867824</v>
      </c>
      <c r="J2071">
        <f t="shared" si="371"/>
        <v>5682612.431185836</v>
      </c>
      <c r="K2071" s="18">
        <f t="shared" si="372"/>
        <v>5729559</v>
      </c>
      <c r="L2071" s="18">
        <f t="shared" si="364"/>
        <v>6000000</v>
      </c>
      <c r="M2071" s="18">
        <f t="shared" si="365"/>
        <v>6136462</v>
      </c>
      <c r="N2071" s="18">
        <f t="shared" si="366"/>
        <v>7056931</v>
      </c>
      <c r="O2071" s="18" t="str">
        <f t="shared" si="367"/>
        <v/>
      </c>
      <c r="P2071">
        <f t="shared" si="373"/>
        <v>6211572.9731027083</v>
      </c>
      <c r="Q2071">
        <f t="shared" si="374"/>
        <v>576166.4262201793</v>
      </c>
      <c r="R2071" s="105">
        <f t="shared" si="375"/>
        <v>9.2756927869170891E-2</v>
      </c>
      <c r="S2071" s="107">
        <f>+'MEDIA GEOMÉTRICA'!AI54</f>
        <v>6211572.9731027083</v>
      </c>
      <c r="T2071" t="b">
        <f t="shared" si="376"/>
        <v>1</v>
      </c>
    </row>
    <row r="2072" spans="1:20" x14ac:dyDescent="0.2">
      <c r="A2072">
        <v>48</v>
      </c>
      <c r="B2072">
        <v>3299996</v>
      </c>
      <c r="C2072">
        <v>4500000</v>
      </c>
      <c r="D2072">
        <v>3534356</v>
      </c>
      <c r="F2072">
        <v>4360140</v>
      </c>
      <c r="G2072">
        <f t="shared" si="368"/>
        <v>3889413.9126455453</v>
      </c>
      <c r="H2072">
        <f t="shared" si="369"/>
        <v>595314.19430863007</v>
      </c>
      <c r="I2072">
        <f t="shared" si="370"/>
        <v>4484728.106954175</v>
      </c>
      <c r="J2072">
        <f t="shared" si="371"/>
        <v>3294099.7183369151</v>
      </c>
      <c r="K2072" s="18">
        <f t="shared" si="372"/>
        <v>3299996</v>
      </c>
      <c r="L2072" s="18" t="str">
        <f t="shared" si="364"/>
        <v/>
      </c>
      <c r="M2072" s="18">
        <f t="shared" si="365"/>
        <v>3534356</v>
      </c>
      <c r="N2072" s="18" t="str">
        <f t="shared" si="366"/>
        <v/>
      </c>
      <c r="O2072" s="18">
        <f t="shared" si="367"/>
        <v>4360140</v>
      </c>
      <c r="P2072">
        <f t="shared" si="373"/>
        <v>3704884.8399882815</v>
      </c>
      <c r="Q2072">
        <f t="shared" si="374"/>
        <v>556888.54734617413</v>
      </c>
      <c r="R2072" s="105">
        <f t="shared" si="375"/>
        <v>0.15031197227386306</v>
      </c>
      <c r="S2072" s="107">
        <f>+'MEDIA GEOMÉTRICA'!AI55</f>
        <v>3704884.8399882815</v>
      </c>
      <c r="T2072" t="b">
        <f t="shared" si="376"/>
        <v>1</v>
      </c>
    </row>
    <row r="2073" spans="1:20" x14ac:dyDescent="0.2">
      <c r="A2073">
        <v>49</v>
      </c>
      <c r="B2073">
        <v>5983948</v>
      </c>
      <c r="C2073">
        <v>6000000</v>
      </c>
      <c r="D2073">
        <v>6408916</v>
      </c>
      <c r="E2073">
        <v>7370253</v>
      </c>
      <c r="F2073">
        <v>7906326</v>
      </c>
      <c r="G2073">
        <f t="shared" si="368"/>
        <v>6690770.7694462743</v>
      </c>
      <c r="H2073">
        <f t="shared" si="369"/>
        <v>864028.30943135009</v>
      </c>
      <c r="I2073">
        <f t="shared" si="370"/>
        <v>7554799.0788776241</v>
      </c>
      <c r="J2073">
        <f t="shared" si="371"/>
        <v>5826742.4600149244</v>
      </c>
      <c r="K2073" s="18">
        <f t="shared" si="372"/>
        <v>5983948</v>
      </c>
      <c r="L2073" s="18">
        <f t="shared" si="364"/>
        <v>6000000</v>
      </c>
      <c r="M2073" s="18">
        <f t="shared" si="365"/>
        <v>6408916</v>
      </c>
      <c r="N2073" s="18">
        <f t="shared" si="366"/>
        <v>7370253</v>
      </c>
      <c r="O2073" s="18" t="str">
        <f t="shared" si="367"/>
        <v/>
      </c>
      <c r="P2073">
        <f t="shared" si="373"/>
        <v>6417287.6882381188</v>
      </c>
      <c r="Q2073">
        <f t="shared" si="374"/>
        <v>650107.13395223045</v>
      </c>
      <c r="R2073" s="105">
        <f t="shared" si="375"/>
        <v>0.1013055928821416</v>
      </c>
      <c r="S2073" s="107">
        <f>+'MEDIA GEOMÉTRICA'!AI56</f>
        <v>6417287.6882381188</v>
      </c>
      <c r="T2073" t="b">
        <f t="shared" si="376"/>
        <v>1</v>
      </c>
    </row>
    <row r="2074" spans="1:20" x14ac:dyDescent="0.2">
      <c r="A2074">
        <v>50</v>
      </c>
      <c r="B2074">
        <v>3815395</v>
      </c>
      <c r="C2074">
        <v>8000000</v>
      </c>
      <c r="D2074">
        <v>4082473</v>
      </c>
      <c r="E2074">
        <v>4694843</v>
      </c>
      <c r="G2074">
        <f t="shared" si="368"/>
        <v>4918056.0274798432</v>
      </c>
      <c r="H2074">
        <f t="shared" si="369"/>
        <v>1936529.4570461828</v>
      </c>
      <c r="I2074">
        <f t="shared" si="370"/>
        <v>6854585.4845260261</v>
      </c>
      <c r="J2074">
        <f t="shared" si="371"/>
        <v>2981526.5704336604</v>
      </c>
      <c r="K2074" s="18">
        <f t="shared" si="372"/>
        <v>3815395</v>
      </c>
      <c r="L2074" s="18" t="str">
        <f t="shared" si="364"/>
        <v/>
      </c>
      <c r="M2074" s="18">
        <f t="shared" si="365"/>
        <v>4082473</v>
      </c>
      <c r="N2074" s="18">
        <f t="shared" si="366"/>
        <v>4694843</v>
      </c>
      <c r="O2074" s="18" t="str">
        <f t="shared" si="367"/>
        <v/>
      </c>
      <c r="P2074">
        <f t="shared" si="373"/>
        <v>4181781.1470827009</v>
      </c>
      <c r="Q2074">
        <f t="shared" si="374"/>
        <v>450879.96549118625</v>
      </c>
      <c r="R2074" s="105">
        <f t="shared" si="375"/>
        <v>0.10782007705155246</v>
      </c>
      <c r="S2074" s="107">
        <f>+'MEDIA GEOMÉTRICA'!AI57</f>
        <v>4181781.1470827009</v>
      </c>
      <c r="T2074" t="b">
        <f t="shared" si="376"/>
        <v>1</v>
      </c>
    </row>
    <row r="2075" spans="1:20" x14ac:dyDescent="0.2">
      <c r="A2075">
        <v>51</v>
      </c>
      <c r="B2075">
        <v>7418824</v>
      </c>
      <c r="C2075">
        <v>15000000</v>
      </c>
      <c r="D2075">
        <v>7938142</v>
      </c>
      <c r="E2075">
        <v>9128863</v>
      </c>
      <c r="F2075">
        <v>9792848</v>
      </c>
      <c r="G2075">
        <f t="shared" si="368"/>
        <v>9538809.5707508456</v>
      </c>
      <c r="H2075">
        <f t="shared" si="369"/>
        <v>3025370.1511115623</v>
      </c>
      <c r="I2075">
        <f t="shared" si="370"/>
        <v>12564179.721862407</v>
      </c>
      <c r="J2075">
        <f t="shared" si="371"/>
        <v>6513439.4196392838</v>
      </c>
      <c r="K2075" s="18">
        <f t="shared" si="372"/>
        <v>7418824</v>
      </c>
      <c r="L2075" s="18" t="str">
        <f t="shared" si="364"/>
        <v/>
      </c>
      <c r="M2075" s="18">
        <f t="shared" si="365"/>
        <v>7938142</v>
      </c>
      <c r="N2075" s="18">
        <f t="shared" si="366"/>
        <v>9128863</v>
      </c>
      <c r="O2075" s="18">
        <f t="shared" si="367"/>
        <v>9792848</v>
      </c>
      <c r="P2075">
        <f t="shared" si="373"/>
        <v>8518142.6490817778</v>
      </c>
      <c r="Q2075">
        <f t="shared" si="374"/>
        <v>1085070.7137372431</v>
      </c>
      <c r="R2075" s="105">
        <f t="shared" si="375"/>
        <v>0.12738348703918564</v>
      </c>
      <c r="S2075" s="107">
        <f>+'MEDIA GEOMÉTRICA'!AI58</f>
        <v>8518142.6490817778</v>
      </c>
      <c r="T2075" t="b">
        <f t="shared" si="376"/>
        <v>1</v>
      </c>
    </row>
    <row r="2076" spans="1:20" x14ac:dyDescent="0.2">
      <c r="A2076">
        <v>52</v>
      </c>
      <c r="B2076">
        <v>14795077</v>
      </c>
      <c r="C2076">
        <v>20000000</v>
      </c>
      <c r="D2076">
        <v>15830733</v>
      </c>
      <c r="E2076">
        <v>18205343</v>
      </c>
      <c r="F2076">
        <v>14529502</v>
      </c>
      <c r="G2076">
        <f t="shared" si="368"/>
        <v>16543201.854092553</v>
      </c>
      <c r="H2076">
        <f t="shared" si="369"/>
        <v>2358367.6803599773</v>
      </c>
      <c r="I2076">
        <f t="shared" si="370"/>
        <v>18901569.534452531</v>
      </c>
      <c r="J2076">
        <f t="shared" si="371"/>
        <v>14184834.173732575</v>
      </c>
      <c r="K2076" s="18">
        <f t="shared" si="372"/>
        <v>14795077</v>
      </c>
      <c r="L2076" s="18" t="str">
        <f t="shared" si="364"/>
        <v/>
      </c>
      <c r="M2076" s="18">
        <f t="shared" si="365"/>
        <v>15830733</v>
      </c>
      <c r="N2076" s="18">
        <f t="shared" si="366"/>
        <v>18205343</v>
      </c>
      <c r="O2076" s="18">
        <f t="shared" si="367"/>
        <v>14529502</v>
      </c>
      <c r="P2076">
        <f t="shared" si="373"/>
        <v>15776728.874627398</v>
      </c>
      <c r="Q2076">
        <f t="shared" si="374"/>
        <v>1673738.5659668946</v>
      </c>
      <c r="R2076" s="105">
        <f t="shared" si="375"/>
        <v>0.10608907456466786</v>
      </c>
      <c r="S2076" s="107">
        <f>+'MEDIA GEOMÉTRICA'!AI59</f>
        <v>15776728.874627398</v>
      </c>
      <c r="T2076" t="b">
        <f t="shared" si="376"/>
        <v>1</v>
      </c>
    </row>
    <row r="2077" spans="1:20" x14ac:dyDescent="0.2">
      <c r="A2077">
        <v>53</v>
      </c>
      <c r="B2077">
        <v>1413109</v>
      </c>
      <c r="D2077">
        <v>1512027</v>
      </c>
      <c r="E2077">
        <v>1738831</v>
      </c>
      <c r="F2077">
        <v>2565304</v>
      </c>
      <c r="G2077">
        <f t="shared" si="368"/>
        <v>1757044.8822433469</v>
      </c>
      <c r="H2077">
        <f t="shared" si="369"/>
        <v>523396.20293067658</v>
      </c>
      <c r="I2077">
        <f t="shared" si="370"/>
        <v>2280441.0851740236</v>
      </c>
      <c r="J2077">
        <f t="shared" si="371"/>
        <v>1233648.6793126704</v>
      </c>
      <c r="K2077" s="18">
        <f t="shared" si="372"/>
        <v>1413109</v>
      </c>
      <c r="L2077" s="18" t="str">
        <f t="shared" si="364"/>
        <v/>
      </c>
      <c r="M2077" s="18">
        <f t="shared" si="365"/>
        <v>1512027</v>
      </c>
      <c r="N2077" s="18">
        <f t="shared" si="366"/>
        <v>1738831</v>
      </c>
      <c r="O2077" s="18" t="str">
        <f t="shared" si="367"/>
        <v/>
      </c>
      <c r="P2077">
        <f t="shared" si="373"/>
        <v>1548807.8018639728</v>
      </c>
      <c r="Q2077">
        <f t="shared" si="374"/>
        <v>166992.83738332413</v>
      </c>
      <c r="R2077" s="105">
        <f t="shared" si="375"/>
        <v>0.10782024547032248</v>
      </c>
      <c r="S2077" s="107">
        <f>+'MEDIA GEOMÉTRICA'!AI60</f>
        <v>1548807.8018639728</v>
      </c>
      <c r="T2077" t="b">
        <f t="shared" si="376"/>
        <v>1</v>
      </c>
    </row>
    <row r="2078" spans="1:20" x14ac:dyDescent="0.2">
      <c r="A2078">
        <v>54</v>
      </c>
      <c r="B2078">
        <v>3179496</v>
      </c>
      <c r="C2078">
        <v>1500000</v>
      </c>
      <c r="D2078">
        <v>3402061</v>
      </c>
      <c r="E2078">
        <v>3912370</v>
      </c>
      <c r="F2078">
        <v>4196934</v>
      </c>
      <c r="G2078">
        <f t="shared" si="368"/>
        <v>3055714.2510056356</v>
      </c>
      <c r="H2078">
        <f t="shared" si="369"/>
        <v>1051821.2650836639</v>
      </c>
      <c r="I2078">
        <f t="shared" si="370"/>
        <v>4107535.5160892997</v>
      </c>
      <c r="J2078">
        <f t="shared" si="371"/>
        <v>2003892.9859219717</v>
      </c>
      <c r="K2078" s="18">
        <f t="shared" si="372"/>
        <v>3179496</v>
      </c>
      <c r="L2078" s="18" t="str">
        <f t="shared" si="364"/>
        <v/>
      </c>
      <c r="M2078" s="18">
        <f t="shared" si="365"/>
        <v>3402061</v>
      </c>
      <c r="N2078" s="18">
        <f t="shared" si="366"/>
        <v>3912370</v>
      </c>
      <c r="O2078" s="18" t="str">
        <f t="shared" si="367"/>
        <v/>
      </c>
      <c r="P2078">
        <f t="shared" si="373"/>
        <v>3484817.987788009</v>
      </c>
      <c r="Q2078">
        <f t="shared" si="374"/>
        <v>375733.67220723419</v>
      </c>
      <c r="R2078" s="105">
        <f t="shared" si="375"/>
        <v>0.1078201712468006</v>
      </c>
      <c r="S2078" s="107">
        <f>+'MEDIA GEOMÉTRICA'!AI61</f>
        <v>3484817.987788009</v>
      </c>
      <c r="T2078" t="b">
        <f t="shared" si="376"/>
        <v>1</v>
      </c>
    </row>
    <row r="2079" spans="1:20" x14ac:dyDescent="0.2">
      <c r="A2079">
        <v>55</v>
      </c>
      <c r="B2079">
        <v>3886050</v>
      </c>
      <c r="C2079">
        <v>2000000</v>
      </c>
      <c r="D2079">
        <v>4158074</v>
      </c>
      <c r="E2079">
        <v>4781785</v>
      </c>
      <c r="F2079">
        <v>5129587</v>
      </c>
      <c r="G2079">
        <f t="shared" si="368"/>
        <v>3800323.8556088931</v>
      </c>
      <c r="H2079">
        <f t="shared" si="369"/>
        <v>1217038.4594957135</v>
      </c>
      <c r="I2079">
        <f t="shared" si="370"/>
        <v>5017362.3151046066</v>
      </c>
      <c r="J2079">
        <f t="shared" si="371"/>
        <v>2583285.3961131796</v>
      </c>
      <c r="K2079" s="18">
        <f t="shared" si="372"/>
        <v>3886050</v>
      </c>
      <c r="L2079" s="18" t="str">
        <f t="shared" si="364"/>
        <v/>
      </c>
      <c r="M2079" s="18">
        <f t="shared" si="365"/>
        <v>4158074</v>
      </c>
      <c r="N2079" s="18">
        <f t="shared" si="366"/>
        <v>4781785</v>
      </c>
      <c r="O2079" s="18" t="str">
        <f t="shared" si="367"/>
        <v/>
      </c>
      <c r="P2079">
        <f t="shared" si="373"/>
        <v>4259221.3868746851</v>
      </c>
      <c r="Q2079">
        <f t="shared" si="374"/>
        <v>459230.09089888696</v>
      </c>
      <c r="R2079" s="105">
        <f t="shared" si="375"/>
        <v>0.10782019744596066</v>
      </c>
      <c r="S2079" s="107">
        <f>+'MEDIA GEOMÉTRICA'!AI62</f>
        <v>4259221.3868746851</v>
      </c>
      <c r="T2079" t="b">
        <f t="shared" si="376"/>
        <v>1</v>
      </c>
    </row>
    <row r="2080" spans="1:20" x14ac:dyDescent="0.2">
      <c r="A2080">
        <v>56</v>
      </c>
      <c r="B2080">
        <v>60969</v>
      </c>
      <c r="C2080">
        <v>120000</v>
      </c>
      <c r="D2080">
        <v>65299</v>
      </c>
      <c r="E2080">
        <v>75094</v>
      </c>
      <c r="F2080">
        <v>80555</v>
      </c>
      <c r="G2080">
        <f t="shared" si="368"/>
        <v>78015.144591076358</v>
      </c>
      <c r="H2080">
        <f t="shared" si="369"/>
        <v>23462.418061657674</v>
      </c>
      <c r="I2080">
        <f t="shared" si="370"/>
        <v>101477.56265273404</v>
      </c>
      <c r="J2080">
        <f t="shared" si="371"/>
        <v>54552.72652941868</v>
      </c>
      <c r="K2080" s="18">
        <f t="shared" si="372"/>
        <v>60969</v>
      </c>
      <c r="L2080" s="18" t="str">
        <f t="shared" si="364"/>
        <v/>
      </c>
      <c r="M2080" s="18">
        <f t="shared" si="365"/>
        <v>65299</v>
      </c>
      <c r="N2080" s="18">
        <f t="shared" si="366"/>
        <v>75094</v>
      </c>
      <c r="O2080" s="18">
        <f t="shared" si="367"/>
        <v>80555</v>
      </c>
      <c r="P2080">
        <f t="shared" si="373"/>
        <v>70053.257618243719</v>
      </c>
      <c r="Q2080">
        <f t="shared" si="374"/>
        <v>8946.0699145863309</v>
      </c>
      <c r="R2080" s="105">
        <f t="shared" si="375"/>
        <v>0.12770383874705832</v>
      </c>
      <c r="S2080" s="107">
        <f>+'MEDIA GEOMÉTRICA'!AI63</f>
        <v>70053.257618243719</v>
      </c>
      <c r="T2080" t="b">
        <f t="shared" si="376"/>
        <v>1</v>
      </c>
    </row>
    <row r="2081" spans="1:20" x14ac:dyDescent="0.2">
      <c r="A2081">
        <v>57</v>
      </c>
      <c r="B2081">
        <v>51026</v>
      </c>
      <c r="C2081">
        <v>130000</v>
      </c>
      <c r="D2081">
        <v>54650</v>
      </c>
      <c r="E2081">
        <v>62848</v>
      </c>
      <c r="F2081">
        <v>67419</v>
      </c>
      <c r="G2081">
        <f t="shared" si="368"/>
        <v>68751.117596966069</v>
      </c>
      <c r="H2081">
        <f t="shared" si="369"/>
        <v>32413.777900763129</v>
      </c>
      <c r="I2081">
        <f t="shared" si="370"/>
        <v>101164.8954977292</v>
      </c>
      <c r="J2081">
        <f t="shared" si="371"/>
        <v>36337.339696202936</v>
      </c>
      <c r="K2081" s="18">
        <f t="shared" si="372"/>
        <v>51026</v>
      </c>
      <c r="L2081" s="18" t="str">
        <f t="shared" si="364"/>
        <v/>
      </c>
      <c r="M2081" s="18">
        <f t="shared" si="365"/>
        <v>54650</v>
      </c>
      <c r="N2081" s="18">
        <f t="shared" si="366"/>
        <v>62848</v>
      </c>
      <c r="O2081" s="18">
        <f t="shared" si="367"/>
        <v>67419</v>
      </c>
      <c r="P2081">
        <f t="shared" si="373"/>
        <v>58629.186037914798</v>
      </c>
      <c r="Q2081">
        <f t="shared" si="374"/>
        <v>7487.6126313175864</v>
      </c>
      <c r="R2081" s="105">
        <f t="shared" si="375"/>
        <v>0.12771135226873925</v>
      </c>
      <c r="S2081" s="107">
        <f>+'MEDIA GEOMÉTRICA'!AI64</f>
        <v>58629.186037914798</v>
      </c>
      <c r="T2081" t="b">
        <f t="shared" si="376"/>
        <v>1</v>
      </c>
    </row>
    <row r="2082" spans="1:20" x14ac:dyDescent="0.2">
      <c r="A2082">
        <v>58</v>
      </c>
      <c r="B2082">
        <v>147159</v>
      </c>
      <c r="C2082">
        <v>150000</v>
      </c>
      <c r="D2082">
        <v>157610</v>
      </c>
      <c r="E2082">
        <v>181252</v>
      </c>
      <c r="F2082">
        <v>194435</v>
      </c>
      <c r="G2082">
        <f t="shared" si="368"/>
        <v>165083.55839983022</v>
      </c>
      <c r="H2082">
        <f t="shared" si="369"/>
        <v>20751.545260534142</v>
      </c>
      <c r="I2082">
        <f t="shared" si="370"/>
        <v>185835.10366036434</v>
      </c>
      <c r="J2082">
        <f t="shared" si="371"/>
        <v>144332.01313929609</v>
      </c>
      <c r="K2082" s="18">
        <f t="shared" si="372"/>
        <v>147159</v>
      </c>
      <c r="L2082" s="18">
        <f t="shared" si="364"/>
        <v>150000</v>
      </c>
      <c r="M2082" s="18">
        <f t="shared" si="365"/>
        <v>157610</v>
      </c>
      <c r="N2082" s="18">
        <f t="shared" si="366"/>
        <v>181252</v>
      </c>
      <c r="O2082" s="18" t="str">
        <f t="shared" si="367"/>
        <v/>
      </c>
      <c r="P2082">
        <f t="shared" si="373"/>
        <v>158466.02564245005</v>
      </c>
      <c r="Q2082">
        <f t="shared" si="374"/>
        <v>15473.555664961646</v>
      </c>
      <c r="R2082" s="105">
        <f t="shared" si="375"/>
        <v>9.7645887200294448E-2</v>
      </c>
      <c r="S2082" s="107">
        <f>+'MEDIA GEOMÉTRICA'!AI65</f>
        <v>158466.02564245005</v>
      </c>
      <c r="T2082" t="b">
        <f t="shared" si="376"/>
        <v>1</v>
      </c>
    </row>
    <row r="2083" spans="1:20" x14ac:dyDescent="0.2">
      <c r="A2083">
        <v>59</v>
      </c>
      <c r="B2083">
        <v>172554</v>
      </c>
      <c r="C2083">
        <v>200000</v>
      </c>
      <c r="D2083">
        <v>184809</v>
      </c>
      <c r="E2083">
        <v>212530</v>
      </c>
      <c r="F2083">
        <v>227988</v>
      </c>
      <c r="G2083">
        <f t="shared" si="368"/>
        <v>198610.4406619673</v>
      </c>
      <c r="H2083">
        <f t="shared" si="369"/>
        <v>21928.750584563633</v>
      </c>
      <c r="I2083">
        <f t="shared" si="370"/>
        <v>220539.19124653091</v>
      </c>
      <c r="J2083">
        <f t="shared" si="371"/>
        <v>176681.69007740368</v>
      </c>
      <c r="K2083" s="18" t="str">
        <f t="shared" si="372"/>
        <v/>
      </c>
      <c r="L2083" s="18">
        <f t="shared" si="364"/>
        <v>200000</v>
      </c>
      <c r="M2083" s="18">
        <f t="shared" si="365"/>
        <v>184809</v>
      </c>
      <c r="N2083" s="18">
        <f t="shared" si="366"/>
        <v>212530</v>
      </c>
      <c r="O2083" s="18" t="str">
        <f t="shared" si="367"/>
        <v/>
      </c>
      <c r="P2083">
        <f t="shared" si="373"/>
        <v>198788.43667518705</v>
      </c>
      <c r="Q2083">
        <f t="shared" si="374"/>
        <v>13881.769951990993</v>
      </c>
      <c r="R2083" s="105">
        <f t="shared" si="375"/>
        <v>6.9831878474266043E-2</v>
      </c>
      <c r="S2083" s="107">
        <f>+'MEDIA GEOMÉTRICA'!AI66</f>
        <v>198788.43667518705</v>
      </c>
      <c r="T2083" t="b">
        <f t="shared" si="376"/>
        <v>1</v>
      </c>
    </row>
    <row r="2084" spans="1:20" x14ac:dyDescent="0.2">
      <c r="A2084">
        <v>60</v>
      </c>
      <c r="B2084">
        <v>208167</v>
      </c>
      <c r="C2084">
        <v>250000</v>
      </c>
      <c r="D2084">
        <v>222950</v>
      </c>
      <c r="E2084">
        <v>256393</v>
      </c>
      <c r="F2084">
        <v>275041</v>
      </c>
      <c r="G2084">
        <f t="shared" si="368"/>
        <v>241308.48565686581</v>
      </c>
      <c r="H2084">
        <f t="shared" si="369"/>
        <v>26782.17223639636</v>
      </c>
      <c r="I2084">
        <f t="shared" si="370"/>
        <v>268090.65789326216</v>
      </c>
      <c r="J2084">
        <f t="shared" si="371"/>
        <v>214526.31342046947</v>
      </c>
      <c r="K2084" s="18" t="str">
        <f t="shared" si="372"/>
        <v/>
      </c>
      <c r="L2084" s="18">
        <f t="shared" si="364"/>
        <v>250000</v>
      </c>
      <c r="M2084" s="18">
        <f t="shared" si="365"/>
        <v>222950</v>
      </c>
      <c r="N2084" s="18">
        <f t="shared" si="366"/>
        <v>256393</v>
      </c>
      <c r="O2084" s="18" t="str">
        <f t="shared" si="367"/>
        <v/>
      </c>
      <c r="P2084">
        <f t="shared" si="373"/>
        <v>242671.0018589838</v>
      </c>
      <c r="Q2084">
        <f t="shared" si="374"/>
        <v>17752.967817616674</v>
      </c>
      <c r="R2084" s="105">
        <f t="shared" si="375"/>
        <v>7.3156527486266901E-2</v>
      </c>
      <c r="S2084" s="107">
        <f>+'MEDIA GEOMÉTRICA'!AI67</f>
        <v>242671.0018589838</v>
      </c>
      <c r="T2084" t="b">
        <f t="shared" si="376"/>
        <v>1</v>
      </c>
    </row>
    <row r="2085" spans="1:20" x14ac:dyDescent="0.2">
      <c r="A2085">
        <v>61</v>
      </c>
      <c r="B2085">
        <v>270036</v>
      </c>
      <c r="C2085">
        <v>300000</v>
      </c>
      <c r="D2085">
        <v>289214</v>
      </c>
      <c r="E2085">
        <v>332596</v>
      </c>
      <c r="F2085">
        <v>356787</v>
      </c>
      <c r="G2085">
        <f t="shared" si="368"/>
        <v>308189.37021002534</v>
      </c>
      <c r="H2085">
        <f t="shared" si="369"/>
        <v>34743.373250160963</v>
      </c>
      <c r="I2085">
        <f t="shared" si="370"/>
        <v>342932.74346018629</v>
      </c>
      <c r="J2085">
        <f t="shared" si="371"/>
        <v>273445.99695986439</v>
      </c>
      <c r="K2085" s="18" t="str">
        <f t="shared" si="372"/>
        <v/>
      </c>
      <c r="L2085" s="18">
        <f t="shared" si="364"/>
        <v>300000</v>
      </c>
      <c r="M2085" s="18">
        <f t="shared" si="365"/>
        <v>289214</v>
      </c>
      <c r="N2085" s="18">
        <f t="shared" si="366"/>
        <v>332596</v>
      </c>
      <c r="O2085" s="18" t="str">
        <f t="shared" si="367"/>
        <v/>
      </c>
      <c r="P2085">
        <f t="shared" si="373"/>
        <v>306727.36908873206</v>
      </c>
      <c r="Q2085">
        <f t="shared" si="374"/>
        <v>22586.260336762258</v>
      </c>
      <c r="R2085" s="105">
        <f t="shared" si="375"/>
        <v>7.3636273162921956E-2</v>
      </c>
      <c r="S2085" s="107">
        <f>+'MEDIA GEOMÉTRICA'!AI68</f>
        <v>306727.36908873206</v>
      </c>
      <c r="T2085" t="b">
        <f t="shared" si="376"/>
        <v>1</v>
      </c>
    </row>
    <row r="2086" spans="1:20" x14ac:dyDescent="0.2">
      <c r="A2086">
        <v>62</v>
      </c>
      <c r="B2086">
        <v>289442</v>
      </c>
      <c r="C2086">
        <v>350000</v>
      </c>
      <c r="D2086">
        <v>309998</v>
      </c>
      <c r="E2086">
        <v>356498</v>
      </c>
      <c r="F2086">
        <v>382427</v>
      </c>
      <c r="G2086">
        <f t="shared" si="368"/>
        <v>335984.17794106522</v>
      </c>
      <c r="H2086">
        <f t="shared" si="369"/>
        <v>37421.220771107939</v>
      </c>
      <c r="I2086">
        <f t="shared" si="370"/>
        <v>373405.39871217316</v>
      </c>
      <c r="J2086">
        <f t="shared" si="371"/>
        <v>298562.95716995728</v>
      </c>
      <c r="K2086" s="18" t="str">
        <f t="shared" si="372"/>
        <v/>
      </c>
      <c r="L2086" s="18">
        <f t="shared" si="364"/>
        <v>350000</v>
      </c>
      <c r="M2086" s="18">
        <f t="shared" si="365"/>
        <v>309998</v>
      </c>
      <c r="N2086" s="18">
        <f t="shared" si="366"/>
        <v>356498</v>
      </c>
      <c r="O2086" s="18" t="str">
        <f t="shared" si="367"/>
        <v/>
      </c>
      <c r="P2086">
        <f t="shared" si="373"/>
        <v>338190.45395225973</v>
      </c>
      <c r="Q2086">
        <f t="shared" si="374"/>
        <v>25181.454842800485</v>
      </c>
      <c r="R2086" s="105">
        <f t="shared" si="375"/>
        <v>7.4459389815761029E-2</v>
      </c>
      <c r="S2086" s="107">
        <f>+'MEDIA GEOMÉTRICA'!AI69</f>
        <v>338190.45395225973</v>
      </c>
      <c r="T2086" t="b">
        <f t="shared" si="376"/>
        <v>1</v>
      </c>
    </row>
    <row r="2087" spans="1:20" x14ac:dyDescent="0.2">
      <c r="A2087">
        <v>63</v>
      </c>
      <c r="B2087">
        <v>53419</v>
      </c>
      <c r="C2087">
        <v>150000</v>
      </c>
      <c r="D2087">
        <v>57213</v>
      </c>
      <c r="E2087">
        <v>65795</v>
      </c>
      <c r="F2087">
        <v>70580</v>
      </c>
      <c r="G2087">
        <f t="shared" si="368"/>
        <v>73389.048290185019</v>
      </c>
      <c r="H2087">
        <f t="shared" si="369"/>
        <v>40045.360983514685</v>
      </c>
      <c r="I2087">
        <f t="shared" si="370"/>
        <v>113434.40927369971</v>
      </c>
      <c r="J2087">
        <f t="shared" si="371"/>
        <v>33343.687306670334</v>
      </c>
      <c r="K2087" s="18">
        <f t="shared" si="372"/>
        <v>53419</v>
      </c>
      <c r="L2087" s="18" t="str">
        <f t="shared" si="364"/>
        <v/>
      </c>
      <c r="M2087" s="18">
        <f t="shared" si="365"/>
        <v>57213</v>
      </c>
      <c r="N2087" s="18">
        <f t="shared" si="366"/>
        <v>65795</v>
      </c>
      <c r="O2087" s="18">
        <f t="shared" si="367"/>
        <v>70580</v>
      </c>
      <c r="P2087">
        <f t="shared" si="373"/>
        <v>61378.497778165511</v>
      </c>
      <c r="Q2087">
        <f t="shared" si="374"/>
        <v>7838.3850962214574</v>
      </c>
      <c r="R2087" s="105">
        <f t="shared" si="375"/>
        <v>0.12770571747374773</v>
      </c>
      <c r="S2087" s="107">
        <f>+'MEDIA GEOMÉTRICA'!AI70</f>
        <v>61378.497778165511</v>
      </c>
      <c r="T2087" t="b">
        <f t="shared" si="376"/>
        <v>1</v>
      </c>
    </row>
    <row r="2088" spans="1:20" x14ac:dyDescent="0.2">
      <c r="A2088">
        <v>64</v>
      </c>
      <c r="B2088">
        <v>368519</v>
      </c>
      <c r="C2088">
        <v>350000</v>
      </c>
      <c r="D2088">
        <v>394691</v>
      </c>
      <c r="E2088">
        <v>453894</v>
      </c>
      <c r="F2088">
        <v>486908</v>
      </c>
      <c r="G2088">
        <f t="shared" si="368"/>
        <v>407602.93333150633</v>
      </c>
      <c r="H2088">
        <f t="shared" si="369"/>
        <v>57864.806474229117</v>
      </c>
      <c r="I2088">
        <f t="shared" si="370"/>
        <v>465467.73980573541</v>
      </c>
      <c r="J2088">
        <f t="shared" si="371"/>
        <v>349738.12685727724</v>
      </c>
      <c r="K2088" s="18">
        <f t="shared" si="372"/>
        <v>368519</v>
      </c>
      <c r="L2088" s="18">
        <f t="shared" si="364"/>
        <v>350000</v>
      </c>
      <c r="M2088" s="18">
        <f t="shared" si="365"/>
        <v>394691</v>
      </c>
      <c r="N2088" s="18">
        <f t="shared" si="366"/>
        <v>453894</v>
      </c>
      <c r="O2088" s="18" t="str">
        <f t="shared" si="367"/>
        <v/>
      </c>
      <c r="P2088">
        <f t="shared" si="373"/>
        <v>389883.53799893311</v>
      </c>
      <c r="Q2088">
        <f t="shared" si="374"/>
        <v>45288.944103390175</v>
      </c>
      <c r="R2088" s="105">
        <f t="shared" si="375"/>
        <v>0.11616018551548618</v>
      </c>
      <c r="S2088" s="107">
        <f>+'MEDIA GEOMÉTRICA'!AI71</f>
        <v>389883.53799893311</v>
      </c>
      <c r="T2088" t="b">
        <f t="shared" si="376"/>
        <v>1</v>
      </c>
    </row>
    <row r="2089" spans="1:20" x14ac:dyDescent="0.2">
      <c r="A2089">
        <v>65</v>
      </c>
      <c r="B2089">
        <v>65703</v>
      </c>
      <c r="C2089">
        <v>150000</v>
      </c>
      <c r="D2089">
        <v>70369</v>
      </c>
      <c r="E2089">
        <v>80925</v>
      </c>
      <c r="F2089">
        <v>86811</v>
      </c>
      <c r="G2089">
        <f t="shared" si="368"/>
        <v>86605.018955582054</v>
      </c>
      <c r="H2089">
        <f t="shared" si="369"/>
        <v>34151.667394140495</v>
      </c>
      <c r="I2089">
        <f t="shared" si="370"/>
        <v>120756.68634972256</v>
      </c>
      <c r="J2089">
        <f t="shared" si="371"/>
        <v>52453.351561441559</v>
      </c>
      <c r="K2089" s="18">
        <f t="shared" si="372"/>
        <v>65703</v>
      </c>
      <c r="L2089" s="18" t="str">
        <f t="shared" ref="L2089:L2152" si="377">+IF(((IF(AND(C2089&lt;=$I2089,C2089&gt;=$J2089),C2089,""))&lt;=0),"",(IF(AND(C2089&lt;=$I2089,C2089&gt;=$J2089),C2089,"")))</f>
        <v/>
      </c>
      <c r="M2089" s="18">
        <f t="shared" ref="M2089:M2152" si="378">+IF(((IF(AND(D2089&lt;=$I2089,D2089&gt;=$J2089),D2089,""))&lt;=0),"",(IF(AND(D2089&lt;=$I2089,D2089&gt;=$J2089),D2089,"")))</f>
        <v>70369</v>
      </c>
      <c r="N2089" s="18">
        <f t="shared" ref="N2089:N2152" si="379">+IF(((IF(AND(E2089&lt;=$I2089,E2089&gt;=$J2089),E2089,""))&lt;=0),"",(IF(AND(E2089&lt;=$I2089,E2089&gt;=$J2089),E2089,"")))</f>
        <v>80925</v>
      </c>
      <c r="O2089" s="18">
        <f t="shared" ref="O2089:O2152" si="380">+IF(((IF(AND(F2089&lt;=$I2089,F2089&gt;=$J2089),F2089,""))&lt;=0),"",(IF(AND(F2089&lt;=$I2089,F2089&gt;=$J2089),F2089,"")))</f>
        <v>86811</v>
      </c>
      <c r="P2089">
        <f t="shared" si="373"/>
        <v>75492.883108339709</v>
      </c>
      <c r="Q2089">
        <f t="shared" si="374"/>
        <v>9641.2395468632567</v>
      </c>
      <c r="R2089" s="105">
        <f t="shared" si="375"/>
        <v>0.12771057548599821</v>
      </c>
      <c r="S2089" s="107">
        <f>+'MEDIA GEOMÉTRICA'!AI72</f>
        <v>75492.883108339709</v>
      </c>
      <c r="T2089" t="b">
        <f t="shared" si="376"/>
        <v>1</v>
      </c>
    </row>
    <row r="2090" spans="1:20" x14ac:dyDescent="0.2">
      <c r="A2090">
        <v>66</v>
      </c>
      <c r="B2090">
        <v>91220</v>
      </c>
      <c r="C2090">
        <v>200000</v>
      </c>
      <c r="D2090">
        <v>97698</v>
      </c>
      <c r="E2090">
        <v>112353</v>
      </c>
      <c r="F2090">
        <v>120525</v>
      </c>
      <c r="G2090">
        <f t="shared" ref="G2090:G2153" si="381">+GEOMEAN(B2090:F2090)</f>
        <v>119270.62912049679</v>
      </c>
      <c r="H2090">
        <f t="shared" ref="H2090:H2153" si="382">+STDEV(B2090:F2090)</f>
        <v>43844.631127425404</v>
      </c>
      <c r="I2090">
        <f t="shared" ref="I2090:I2153" si="383">+G2090+H2090</f>
        <v>163115.26024792218</v>
      </c>
      <c r="J2090">
        <f t="shared" ref="J2090:J2153" si="384">+G2090-H2090</f>
        <v>75425.997993071389</v>
      </c>
      <c r="K2090" s="18">
        <f t="shared" ref="K2090:K2153" si="385">+IF(((IF(AND(B2090&lt;=$I2090,B2090&gt;=$J2090),B2090,""))&lt;=0),"",(IF(AND(B2090&lt;=$I2090,B2090&gt;=$J2090),B2090,"")))</f>
        <v>91220</v>
      </c>
      <c r="L2090" s="18" t="str">
        <f t="shared" si="377"/>
        <v/>
      </c>
      <c r="M2090" s="18">
        <f t="shared" si="378"/>
        <v>97698</v>
      </c>
      <c r="N2090" s="18">
        <f t="shared" si="379"/>
        <v>112353</v>
      </c>
      <c r="O2090" s="18">
        <f t="shared" si="380"/>
        <v>120525</v>
      </c>
      <c r="P2090">
        <f t="shared" ref="P2090:P2153" si="386">+GEOMEAN(K2090:O2090)</f>
        <v>104811.609144602</v>
      </c>
      <c r="Q2090">
        <f t="shared" ref="Q2090:Q2153" si="387">+STDEV(K2090:O2090)</f>
        <v>13385.233580330229</v>
      </c>
      <c r="R2090" s="105">
        <f t="shared" ref="R2090:R2153" si="388">+Q2090/P2090</f>
        <v>0.12770754775707585</v>
      </c>
      <c r="S2090" s="107">
        <f>+'MEDIA GEOMÉTRICA'!AI73</f>
        <v>104811.609144602</v>
      </c>
      <c r="T2090" t="b">
        <f t="shared" ref="T2090:T2153" si="389">+P2090=S2090</f>
        <v>1</v>
      </c>
    </row>
    <row r="2091" spans="1:20" x14ac:dyDescent="0.2">
      <c r="A2091">
        <v>67</v>
      </c>
      <c r="B2091">
        <v>104071</v>
      </c>
      <c r="C2091">
        <v>250000</v>
      </c>
      <c r="D2091">
        <v>111462</v>
      </c>
      <c r="E2091">
        <v>128181</v>
      </c>
      <c r="F2091">
        <v>137504</v>
      </c>
      <c r="G2091">
        <f t="shared" si="381"/>
        <v>138582.09135958151</v>
      </c>
      <c r="H2091">
        <f t="shared" si="382"/>
        <v>59490.160020796713</v>
      </c>
      <c r="I2091">
        <f t="shared" si="383"/>
        <v>198072.25138037821</v>
      </c>
      <c r="J2091">
        <f t="shared" si="384"/>
        <v>79091.931338784794</v>
      </c>
      <c r="K2091" s="18">
        <f t="shared" si="385"/>
        <v>104071</v>
      </c>
      <c r="L2091" s="18" t="str">
        <f t="shared" si="377"/>
        <v/>
      </c>
      <c r="M2091" s="18">
        <f t="shared" si="378"/>
        <v>111462</v>
      </c>
      <c r="N2091" s="18">
        <f t="shared" si="379"/>
        <v>128181</v>
      </c>
      <c r="O2091" s="18">
        <f t="shared" si="380"/>
        <v>137504</v>
      </c>
      <c r="P2091">
        <f t="shared" si="386"/>
        <v>119577.33953944589</v>
      </c>
      <c r="Q2091">
        <f t="shared" si="387"/>
        <v>15270.651383181617</v>
      </c>
      <c r="R2091" s="105">
        <f t="shared" si="388"/>
        <v>0.12770522777975146</v>
      </c>
      <c r="S2091" s="107">
        <f>+'MEDIA GEOMÉTRICA'!AI74</f>
        <v>119577.33953944589</v>
      </c>
      <c r="T2091" t="b">
        <f t="shared" si="389"/>
        <v>1</v>
      </c>
    </row>
    <row r="2092" spans="1:20" x14ac:dyDescent="0.2">
      <c r="A2092">
        <v>68</v>
      </c>
      <c r="B2092">
        <v>377822</v>
      </c>
      <c r="C2092">
        <v>450000</v>
      </c>
      <c r="D2092">
        <v>404654</v>
      </c>
      <c r="E2092">
        <v>465352</v>
      </c>
      <c r="F2092">
        <v>499200</v>
      </c>
      <c r="G2092">
        <f t="shared" si="381"/>
        <v>437248.12026701536</v>
      </c>
      <c r="H2092">
        <f t="shared" si="382"/>
        <v>48376.235765094418</v>
      </c>
      <c r="I2092">
        <f t="shared" si="383"/>
        <v>485624.35603210976</v>
      </c>
      <c r="J2092">
        <f t="shared" si="384"/>
        <v>388871.88450192095</v>
      </c>
      <c r="K2092" s="18" t="str">
        <f t="shared" si="385"/>
        <v/>
      </c>
      <c r="L2092" s="18">
        <f t="shared" si="377"/>
        <v>450000</v>
      </c>
      <c r="M2092" s="18">
        <f t="shared" si="378"/>
        <v>404654</v>
      </c>
      <c r="N2092" s="18">
        <f t="shared" si="379"/>
        <v>465352</v>
      </c>
      <c r="O2092" s="18" t="str">
        <f t="shared" si="380"/>
        <v/>
      </c>
      <c r="P2092">
        <f t="shared" si="386"/>
        <v>439230.6574671024</v>
      </c>
      <c r="Q2092">
        <f t="shared" si="387"/>
        <v>31559.971546248264</v>
      </c>
      <c r="R2092" s="105">
        <f t="shared" si="388"/>
        <v>7.1852843169564154E-2</v>
      </c>
      <c r="S2092" s="107">
        <f>+'MEDIA GEOMÉTRICA'!AI75</f>
        <v>439230.6574671024</v>
      </c>
      <c r="T2092" t="b">
        <f t="shared" si="389"/>
        <v>1</v>
      </c>
    </row>
    <row r="2093" spans="1:20" x14ac:dyDescent="0.2">
      <c r="A2093">
        <v>69</v>
      </c>
      <c r="B2093">
        <v>61620</v>
      </c>
      <c r="C2093">
        <v>350000</v>
      </c>
      <c r="D2093">
        <v>65997</v>
      </c>
      <c r="E2093">
        <v>75896</v>
      </c>
      <c r="F2093">
        <v>81416</v>
      </c>
      <c r="G2093">
        <f t="shared" si="381"/>
        <v>97464.961678514694</v>
      </c>
      <c r="H2093">
        <f t="shared" si="382"/>
        <v>124914.3999633349</v>
      </c>
      <c r="I2093">
        <f t="shared" si="383"/>
        <v>222379.36164184959</v>
      </c>
      <c r="J2093">
        <f t="shared" si="384"/>
        <v>-27449.438284820208</v>
      </c>
      <c r="K2093" s="18">
        <f t="shared" si="385"/>
        <v>61620</v>
      </c>
      <c r="L2093" s="18" t="str">
        <f t="shared" si="377"/>
        <v/>
      </c>
      <c r="M2093" s="18">
        <f t="shared" si="378"/>
        <v>65997</v>
      </c>
      <c r="N2093" s="18">
        <f t="shared" si="379"/>
        <v>75896</v>
      </c>
      <c r="O2093" s="18">
        <f t="shared" si="380"/>
        <v>81416</v>
      </c>
      <c r="P2093">
        <f t="shared" si="386"/>
        <v>70801.691658732554</v>
      </c>
      <c r="Q2093">
        <f t="shared" si="387"/>
        <v>9041.8014567525934</v>
      </c>
      <c r="R2093" s="105">
        <f t="shared" si="388"/>
        <v>0.12770600878202878</v>
      </c>
      <c r="S2093" s="107">
        <f>+'MEDIA GEOMÉTRICA'!AI76</f>
        <v>70801.691658732554</v>
      </c>
      <c r="T2093" t="b">
        <f t="shared" si="389"/>
        <v>1</v>
      </c>
    </row>
    <row r="2094" spans="1:20" x14ac:dyDescent="0.2">
      <c r="A2094">
        <v>70</v>
      </c>
      <c r="B2094">
        <v>158650</v>
      </c>
      <c r="C2094">
        <v>390000</v>
      </c>
      <c r="D2094">
        <v>169917</v>
      </c>
      <c r="E2094">
        <v>195404</v>
      </c>
      <c r="F2094">
        <v>209617</v>
      </c>
      <c r="G2094">
        <f t="shared" si="381"/>
        <v>212236.60659784835</v>
      </c>
      <c r="H2094">
        <f t="shared" si="382"/>
        <v>94569.578281284528</v>
      </c>
      <c r="I2094">
        <f t="shared" si="383"/>
        <v>306806.1848791329</v>
      </c>
      <c r="J2094">
        <f t="shared" si="384"/>
        <v>117667.02831656382</v>
      </c>
      <c r="K2094" s="18">
        <f t="shared" si="385"/>
        <v>158650</v>
      </c>
      <c r="L2094" s="18" t="str">
        <f t="shared" si="377"/>
        <v/>
      </c>
      <c r="M2094" s="18">
        <f t="shared" si="378"/>
        <v>169917</v>
      </c>
      <c r="N2094" s="18">
        <f t="shared" si="379"/>
        <v>195404</v>
      </c>
      <c r="O2094" s="18">
        <f t="shared" si="380"/>
        <v>209617</v>
      </c>
      <c r="P2094">
        <f t="shared" si="386"/>
        <v>182288.47627327553</v>
      </c>
      <c r="Q2094">
        <f t="shared" si="387"/>
        <v>23279.32457496709</v>
      </c>
      <c r="R2094" s="105">
        <f t="shared" si="388"/>
        <v>0.12770595843956792</v>
      </c>
      <c r="S2094" s="107">
        <f>+'MEDIA GEOMÉTRICA'!AI77</f>
        <v>182288.47627327553</v>
      </c>
      <c r="T2094" t="b">
        <f t="shared" si="389"/>
        <v>1</v>
      </c>
    </row>
    <row r="2095" spans="1:20" x14ac:dyDescent="0.2">
      <c r="A2095">
        <v>71</v>
      </c>
      <c r="B2095">
        <v>165363</v>
      </c>
      <c r="C2095">
        <v>450000</v>
      </c>
      <c r="D2095">
        <v>177107</v>
      </c>
      <c r="E2095">
        <v>203673</v>
      </c>
      <c r="F2095">
        <v>218487</v>
      </c>
      <c r="G2095">
        <f t="shared" si="381"/>
        <v>225761.10858214088</v>
      </c>
      <c r="H2095">
        <f t="shared" si="382"/>
        <v>117649.7598127595</v>
      </c>
      <c r="I2095">
        <f t="shared" si="383"/>
        <v>343410.86839490035</v>
      </c>
      <c r="J2095">
        <f t="shared" si="384"/>
        <v>108111.34876938138</v>
      </c>
      <c r="K2095" s="18">
        <f t="shared" si="385"/>
        <v>165363</v>
      </c>
      <c r="L2095" s="18" t="str">
        <f t="shared" si="377"/>
        <v/>
      </c>
      <c r="M2095" s="18">
        <f t="shared" si="378"/>
        <v>177107</v>
      </c>
      <c r="N2095" s="18">
        <f t="shared" si="379"/>
        <v>203673</v>
      </c>
      <c r="O2095" s="18">
        <f t="shared" si="380"/>
        <v>218487</v>
      </c>
      <c r="P2095">
        <f t="shared" si="386"/>
        <v>190002.04827196628</v>
      </c>
      <c r="Q2095">
        <f t="shared" si="387"/>
        <v>24264.597606389438</v>
      </c>
      <c r="R2095" s="105">
        <f t="shared" si="388"/>
        <v>0.12770703172450767</v>
      </c>
      <c r="S2095" s="107">
        <f>+'MEDIA GEOMÉTRICA'!AI78</f>
        <v>190002.04827196628</v>
      </c>
      <c r="T2095" t="b">
        <f t="shared" si="389"/>
        <v>1</v>
      </c>
    </row>
    <row r="2096" spans="1:20" x14ac:dyDescent="0.2">
      <c r="A2096">
        <v>72</v>
      </c>
      <c r="B2096">
        <v>180473</v>
      </c>
      <c r="C2096">
        <v>500000</v>
      </c>
      <c r="D2096">
        <v>193290</v>
      </c>
      <c r="E2096">
        <v>222283</v>
      </c>
      <c r="F2096">
        <v>238451</v>
      </c>
      <c r="G2096">
        <f t="shared" si="381"/>
        <v>247274.54142924247</v>
      </c>
      <c r="H2096">
        <f t="shared" si="382"/>
        <v>132309.94928311327</v>
      </c>
      <c r="I2096">
        <f t="shared" si="383"/>
        <v>379584.49071235571</v>
      </c>
      <c r="J2096">
        <f t="shared" si="384"/>
        <v>114964.5921461292</v>
      </c>
      <c r="K2096" s="18">
        <f t="shared" si="385"/>
        <v>180473</v>
      </c>
      <c r="L2096" s="18" t="str">
        <f t="shared" si="377"/>
        <v/>
      </c>
      <c r="M2096" s="18">
        <f t="shared" si="378"/>
        <v>193290</v>
      </c>
      <c r="N2096" s="18">
        <f t="shared" si="379"/>
        <v>222283</v>
      </c>
      <c r="O2096" s="18">
        <f t="shared" si="380"/>
        <v>238451</v>
      </c>
      <c r="P2096">
        <f t="shared" si="386"/>
        <v>207363.23300388214</v>
      </c>
      <c r="Q2096">
        <f t="shared" si="387"/>
        <v>26481.619831812906</v>
      </c>
      <c r="R2096" s="105">
        <f t="shared" si="388"/>
        <v>0.12770643786845826</v>
      </c>
      <c r="S2096" s="107">
        <f>+'MEDIA GEOMÉTRICA'!AI79</f>
        <v>207363.23300388214</v>
      </c>
      <c r="T2096" t="b">
        <f t="shared" si="389"/>
        <v>1</v>
      </c>
    </row>
    <row r="2097" spans="1:20" x14ac:dyDescent="0.2">
      <c r="A2097">
        <v>73</v>
      </c>
      <c r="B2097">
        <v>59108</v>
      </c>
      <c r="C2097">
        <v>300000</v>
      </c>
      <c r="D2097">
        <v>63305</v>
      </c>
      <c r="E2097">
        <v>72801</v>
      </c>
      <c r="F2097">
        <v>78096</v>
      </c>
      <c r="G2097">
        <f t="shared" si="381"/>
        <v>91410.131463360391</v>
      </c>
      <c r="H2097">
        <f t="shared" si="382"/>
        <v>103878.99003889093</v>
      </c>
      <c r="I2097">
        <f t="shared" si="383"/>
        <v>195289.12150225131</v>
      </c>
      <c r="J2097">
        <f t="shared" si="384"/>
        <v>-12468.858575530539</v>
      </c>
      <c r="K2097" s="18">
        <f t="shared" si="385"/>
        <v>59108</v>
      </c>
      <c r="L2097" s="18" t="str">
        <f t="shared" si="377"/>
        <v/>
      </c>
      <c r="M2097" s="18">
        <f t="shared" si="378"/>
        <v>63305</v>
      </c>
      <c r="N2097" s="18">
        <f t="shared" si="379"/>
        <v>72801</v>
      </c>
      <c r="O2097" s="18">
        <f t="shared" si="380"/>
        <v>78096</v>
      </c>
      <c r="P2097">
        <f t="shared" si="386"/>
        <v>67914.514943168673</v>
      </c>
      <c r="Q2097">
        <f t="shared" si="387"/>
        <v>8672.9556861160854</v>
      </c>
      <c r="R2097" s="105">
        <f t="shared" si="388"/>
        <v>0.1277040069177211</v>
      </c>
      <c r="S2097" s="107">
        <f>+'MEDIA GEOMÉTRICA'!AI80</f>
        <v>67914.514943168673</v>
      </c>
      <c r="T2097" t="b">
        <f t="shared" si="389"/>
        <v>1</v>
      </c>
    </row>
    <row r="2098" spans="1:20" x14ac:dyDescent="0.2">
      <c r="A2098">
        <v>74</v>
      </c>
      <c r="B2098">
        <v>92039</v>
      </c>
      <c r="C2098">
        <v>350000</v>
      </c>
      <c r="D2098">
        <v>98576</v>
      </c>
      <c r="E2098">
        <v>113362</v>
      </c>
      <c r="F2098">
        <v>121607</v>
      </c>
      <c r="G2098">
        <f t="shared" si="381"/>
        <v>134353.02225105339</v>
      </c>
      <c r="H2098">
        <f t="shared" si="382"/>
        <v>109569.04510262012</v>
      </c>
      <c r="I2098">
        <f t="shared" si="383"/>
        <v>243922.06735367351</v>
      </c>
      <c r="J2098">
        <f t="shared" si="384"/>
        <v>24783.977148433274</v>
      </c>
      <c r="K2098" s="18">
        <f t="shared" si="385"/>
        <v>92039</v>
      </c>
      <c r="L2098" s="18" t="str">
        <f t="shared" si="377"/>
        <v/>
      </c>
      <c r="M2098" s="18">
        <f t="shared" si="378"/>
        <v>98576</v>
      </c>
      <c r="N2098" s="18">
        <f t="shared" si="379"/>
        <v>113362</v>
      </c>
      <c r="O2098" s="18">
        <f t="shared" si="380"/>
        <v>121607</v>
      </c>
      <c r="P2098">
        <f t="shared" si="386"/>
        <v>105752.90088475806</v>
      </c>
      <c r="Q2098">
        <f t="shared" si="387"/>
        <v>13505.252385646112</v>
      </c>
      <c r="R2098" s="105">
        <f t="shared" si="388"/>
        <v>0.12770573925308365</v>
      </c>
      <c r="S2098" s="107">
        <f>+'MEDIA GEOMÉTRICA'!AI81</f>
        <v>105752.90088475806</v>
      </c>
      <c r="T2098" t="b">
        <f t="shared" si="389"/>
        <v>1</v>
      </c>
    </row>
    <row r="2099" spans="1:20" x14ac:dyDescent="0.2">
      <c r="A2099">
        <v>75</v>
      </c>
      <c r="B2099">
        <v>80764</v>
      </c>
      <c r="C2099">
        <v>380000</v>
      </c>
      <c r="D2099">
        <v>86500</v>
      </c>
      <c r="E2099">
        <v>99475</v>
      </c>
      <c r="F2099">
        <v>106710</v>
      </c>
      <c r="G2099">
        <f t="shared" si="381"/>
        <v>123023.28468736606</v>
      </c>
      <c r="H2099">
        <f t="shared" si="382"/>
        <v>128598.49756198554</v>
      </c>
      <c r="I2099">
        <f t="shared" si="383"/>
        <v>251621.78224935161</v>
      </c>
      <c r="J2099">
        <f t="shared" si="384"/>
        <v>-5575.2128746194794</v>
      </c>
      <c r="K2099" s="18">
        <f t="shared" si="385"/>
        <v>80764</v>
      </c>
      <c r="L2099" s="18" t="str">
        <f t="shared" si="377"/>
        <v/>
      </c>
      <c r="M2099" s="18">
        <f t="shared" si="378"/>
        <v>86500</v>
      </c>
      <c r="N2099" s="18">
        <f t="shared" si="379"/>
        <v>99475</v>
      </c>
      <c r="O2099" s="18">
        <f t="shared" si="380"/>
        <v>106710</v>
      </c>
      <c r="P2099">
        <f t="shared" si="386"/>
        <v>92797.921474929986</v>
      </c>
      <c r="Q2099">
        <f t="shared" si="387"/>
        <v>11850.942589093916</v>
      </c>
      <c r="R2099" s="105">
        <f t="shared" si="388"/>
        <v>0.12770698309547301</v>
      </c>
      <c r="S2099" s="107">
        <f>+'MEDIA GEOMÉTRICA'!AI82</f>
        <v>92797.921474929986</v>
      </c>
      <c r="T2099" t="b">
        <f t="shared" si="389"/>
        <v>1</v>
      </c>
    </row>
    <row r="2100" spans="1:20" x14ac:dyDescent="0.2">
      <c r="A2100">
        <v>76</v>
      </c>
      <c r="B2100">
        <v>211112</v>
      </c>
      <c r="C2100">
        <v>380000</v>
      </c>
      <c r="D2100">
        <v>226105</v>
      </c>
      <c r="E2100">
        <v>260021</v>
      </c>
      <c r="F2100">
        <v>278934</v>
      </c>
      <c r="G2100">
        <f t="shared" si="381"/>
        <v>265352.57865817443</v>
      </c>
      <c r="H2100">
        <f t="shared" si="382"/>
        <v>66457.402990938514</v>
      </c>
      <c r="I2100">
        <f t="shared" si="383"/>
        <v>331809.98164911295</v>
      </c>
      <c r="J2100">
        <f t="shared" si="384"/>
        <v>198895.17566723592</v>
      </c>
      <c r="K2100" s="18">
        <f t="shared" si="385"/>
        <v>211112</v>
      </c>
      <c r="L2100" s="18" t="str">
        <f t="shared" si="377"/>
        <v/>
      </c>
      <c r="M2100" s="18">
        <f t="shared" si="378"/>
        <v>226105</v>
      </c>
      <c r="N2100" s="18">
        <f t="shared" si="379"/>
        <v>260021</v>
      </c>
      <c r="O2100" s="18">
        <f t="shared" si="380"/>
        <v>278934</v>
      </c>
      <c r="P2100">
        <f t="shared" si="386"/>
        <v>242567.85139098979</v>
      </c>
      <c r="Q2100">
        <f t="shared" si="387"/>
        <v>30977.954365430051</v>
      </c>
      <c r="R2100" s="105">
        <f t="shared" si="388"/>
        <v>0.12770840895769558</v>
      </c>
      <c r="S2100" s="107">
        <f>+'MEDIA GEOMÉTRICA'!AI83</f>
        <v>242567.85139098979</v>
      </c>
      <c r="T2100" t="b">
        <f t="shared" si="389"/>
        <v>1</v>
      </c>
    </row>
    <row r="2101" spans="1:20" x14ac:dyDescent="0.2">
      <c r="A2101">
        <v>77</v>
      </c>
      <c r="B2101">
        <v>178720</v>
      </c>
      <c r="C2101">
        <v>390000</v>
      </c>
      <c r="D2101">
        <v>191413</v>
      </c>
      <c r="E2101">
        <v>220125</v>
      </c>
      <c r="F2101">
        <v>236136</v>
      </c>
      <c r="G2101">
        <f t="shared" si="381"/>
        <v>233457.67324032378</v>
      </c>
      <c r="H2101">
        <f t="shared" si="382"/>
        <v>85106.005138885448</v>
      </c>
      <c r="I2101">
        <f t="shared" si="383"/>
        <v>318563.67837920925</v>
      </c>
      <c r="J2101">
        <f t="shared" si="384"/>
        <v>148351.66810143832</v>
      </c>
      <c r="K2101" s="18">
        <f t="shared" si="385"/>
        <v>178720</v>
      </c>
      <c r="L2101" s="18" t="str">
        <f t="shared" si="377"/>
        <v/>
      </c>
      <c r="M2101" s="18">
        <f t="shared" si="378"/>
        <v>191413</v>
      </c>
      <c r="N2101" s="18">
        <f t="shared" si="379"/>
        <v>220125</v>
      </c>
      <c r="O2101" s="18">
        <f t="shared" si="380"/>
        <v>236136</v>
      </c>
      <c r="P2101">
        <f t="shared" si="386"/>
        <v>205349.68417482197</v>
      </c>
      <c r="Q2101">
        <f t="shared" si="387"/>
        <v>26224.926317023914</v>
      </c>
      <c r="R2101" s="105">
        <f t="shared" si="388"/>
        <v>0.12770862746834147</v>
      </c>
      <c r="S2101" s="107">
        <f>+'MEDIA GEOMÉTRICA'!AI84</f>
        <v>205349.68417482197</v>
      </c>
      <c r="T2101" t="b">
        <f t="shared" si="389"/>
        <v>1</v>
      </c>
    </row>
    <row r="2102" spans="1:20" x14ac:dyDescent="0.2">
      <c r="A2102">
        <v>78</v>
      </c>
      <c r="B2102">
        <v>421208</v>
      </c>
      <c r="C2102">
        <v>400000</v>
      </c>
      <c r="D2102">
        <v>451122</v>
      </c>
      <c r="E2102">
        <v>518790</v>
      </c>
      <c r="F2102">
        <v>556524</v>
      </c>
      <c r="G2102">
        <f t="shared" si="381"/>
        <v>465870.51065615623</v>
      </c>
      <c r="H2102">
        <f t="shared" si="382"/>
        <v>66149.064008495334</v>
      </c>
      <c r="I2102">
        <f t="shared" si="383"/>
        <v>532019.57466465153</v>
      </c>
      <c r="J2102">
        <f t="shared" si="384"/>
        <v>399721.44664766092</v>
      </c>
      <c r="K2102" s="18">
        <f t="shared" si="385"/>
        <v>421208</v>
      </c>
      <c r="L2102" s="18">
        <f t="shared" si="377"/>
        <v>400000</v>
      </c>
      <c r="M2102" s="18">
        <f t="shared" si="378"/>
        <v>451122</v>
      </c>
      <c r="N2102" s="18">
        <f t="shared" si="379"/>
        <v>518790</v>
      </c>
      <c r="O2102" s="18" t="str">
        <f t="shared" si="380"/>
        <v/>
      </c>
      <c r="P2102">
        <f t="shared" si="386"/>
        <v>445615.76961661829</v>
      </c>
      <c r="Q2102">
        <f t="shared" si="387"/>
        <v>51777.049767891047</v>
      </c>
      <c r="R2102" s="105">
        <f t="shared" si="388"/>
        <v>0.11619213972709491</v>
      </c>
      <c r="S2102" s="107">
        <f>+'MEDIA GEOMÉTRICA'!AI85</f>
        <v>445615.76961661829</v>
      </c>
      <c r="T2102" t="b">
        <f t="shared" si="389"/>
        <v>1</v>
      </c>
    </row>
    <row r="2103" spans="1:20" x14ac:dyDescent="0.2">
      <c r="A2103">
        <v>79</v>
      </c>
      <c r="B2103">
        <v>596835</v>
      </c>
      <c r="C2103">
        <v>390000</v>
      </c>
      <c r="D2103">
        <v>639221</v>
      </c>
      <c r="E2103">
        <v>735104</v>
      </c>
      <c r="F2103">
        <v>788571</v>
      </c>
      <c r="G2103">
        <f t="shared" si="381"/>
        <v>612564.60994794127</v>
      </c>
      <c r="H2103">
        <f t="shared" si="382"/>
        <v>154091.32231472351</v>
      </c>
      <c r="I2103">
        <f t="shared" si="383"/>
        <v>766655.93226266478</v>
      </c>
      <c r="J2103">
        <f t="shared" si="384"/>
        <v>458473.28763321775</v>
      </c>
      <c r="K2103" s="18">
        <f t="shared" si="385"/>
        <v>596835</v>
      </c>
      <c r="L2103" s="18" t="str">
        <f t="shared" si="377"/>
        <v/>
      </c>
      <c r="M2103" s="18">
        <f t="shared" si="378"/>
        <v>639221</v>
      </c>
      <c r="N2103" s="18">
        <f t="shared" si="379"/>
        <v>735104</v>
      </c>
      <c r="O2103" s="18" t="str">
        <f t="shared" si="380"/>
        <v/>
      </c>
      <c r="P2103">
        <f t="shared" si="386"/>
        <v>654562.87222003355</v>
      </c>
      <c r="Q2103">
        <f t="shared" si="387"/>
        <v>70838.359483639462</v>
      </c>
      <c r="R2103" s="105">
        <f t="shared" si="388"/>
        <v>0.10822239159911733</v>
      </c>
      <c r="S2103" s="107">
        <f>+'MEDIA GEOMÉTRICA'!AI86</f>
        <v>654562.87222003355</v>
      </c>
      <c r="T2103" t="b">
        <f t="shared" si="389"/>
        <v>1</v>
      </c>
    </row>
    <row r="2104" spans="1:20" x14ac:dyDescent="0.2">
      <c r="A2104">
        <v>80</v>
      </c>
      <c r="B2104">
        <v>157260</v>
      </c>
      <c r="C2104">
        <v>450000</v>
      </c>
      <c r="D2104">
        <v>168428</v>
      </c>
      <c r="E2104">
        <v>193692</v>
      </c>
      <c r="F2104">
        <v>207780</v>
      </c>
      <c r="G2104">
        <f t="shared" si="381"/>
        <v>216866.31523296432</v>
      </c>
      <c r="H2104">
        <f t="shared" si="382"/>
        <v>121600.45736756091</v>
      </c>
      <c r="I2104">
        <f t="shared" si="383"/>
        <v>338466.77260052523</v>
      </c>
      <c r="J2104">
        <f t="shared" si="384"/>
        <v>95265.857865403406</v>
      </c>
      <c r="K2104" s="18">
        <f t="shared" si="385"/>
        <v>157260</v>
      </c>
      <c r="L2104" s="18" t="str">
        <f t="shared" si="377"/>
        <v/>
      </c>
      <c r="M2104" s="18">
        <f t="shared" si="378"/>
        <v>168428</v>
      </c>
      <c r="N2104" s="18">
        <f t="shared" si="379"/>
        <v>193692</v>
      </c>
      <c r="O2104" s="18">
        <f t="shared" si="380"/>
        <v>207780</v>
      </c>
      <c r="P2104">
        <f t="shared" si="386"/>
        <v>180691.19791816507</v>
      </c>
      <c r="Q2104">
        <f t="shared" si="387"/>
        <v>23075.251157896419</v>
      </c>
      <c r="R2104" s="105">
        <f t="shared" si="388"/>
        <v>0.12770545230624453</v>
      </c>
      <c r="S2104" s="107">
        <f>+'MEDIA GEOMÉTRICA'!AI87</f>
        <v>180691.19791816507</v>
      </c>
      <c r="T2104" t="b">
        <f t="shared" si="389"/>
        <v>1</v>
      </c>
    </row>
    <row r="2105" spans="1:20" x14ac:dyDescent="0.2">
      <c r="A2105">
        <v>81</v>
      </c>
      <c r="B2105">
        <v>690710</v>
      </c>
      <c r="C2105">
        <v>450000</v>
      </c>
      <c r="D2105">
        <v>739763</v>
      </c>
      <c r="E2105">
        <v>850727</v>
      </c>
      <c r="F2105">
        <v>912605</v>
      </c>
      <c r="G2105">
        <f t="shared" si="381"/>
        <v>708491.72918554035</v>
      </c>
      <c r="H2105">
        <f t="shared" si="382"/>
        <v>178851.15265074474</v>
      </c>
      <c r="I2105">
        <f t="shared" si="383"/>
        <v>887342.88183628512</v>
      </c>
      <c r="J2105">
        <f t="shared" si="384"/>
        <v>529640.57653479557</v>
      </c>
      <c r="K2105" s="18">
        <f t="shared" si="385"/>
        <v>690710</v>
      </c>
      <c r="L2105" s="18" t="str">
        <f t="shared" si="377"/>
        <v/>
      </c>
      <c r="M2105" s="18">
        <f t="shared" si="378"/>
        <v>739763</v>
      </c>
      <c r="N2105" s="18">
        <f t="shared" si="379"/>
        <v>850727</v>
      </c>
      <c r="O2105" s="18" t="str">
        <f t="shared" si="380"/>
        <v/>
      </c>
      <c r="P2105">
        <f t="shared" si="386"/>
        <v>757517.82281666563</v>
      </c>
      <c r="Q2105">
        <f t="shared" si="387"/>
        <v>81980.329341861026</v>
      </c>
      <c r="R2105" s="105">
        <f t="shared" si="388"/>
        <v>0.10822231091149112</v>
      </c>
      <c r="S2105" s="107">
        <f>+'MEDIA GEOMÉTRICA'!AI88</f>
        <v>757517.82281666563</v>
      </c>
      <c r="T2105" t="b">
        <f t="shared" si="389"/>
        <v>1</v>
      </c>
    </row>
    <row r="2106" spans="1:20" x14ac:dyDescent="0.2">
      <c r="A2106">
        <v>82</v>
      </c>
      <c r="B2106">
        <v>617954</v>
      </c>
      <c r="C2106">
        <v>500000</v>
      </c>
      <c r="D2106">
        <v>661840</v>
      </c>
      <c r="E2106">
        <v>761116</v>
      </c>
      <c r="F2106">
        <v>816475</v>
      </c>
      <c r="G2106">
        <f t="shared" si="381"/>
        <v>661933.83579161356</v>
      </c>
      <c r="H2106">
        <f t="shared" si="382"/>
        <v>123916.8220541505</v>
      </c>
      <c r="I2106">
        <f t="shared" si="383"/>
        <v>785850.65784576407</v>
      </c>
      <c r="J2106">
        <f t="shared" si="384"/>
        <v>538017.01373746304</v>
      </c>
      <c r="K2106" s="18">
        <f t="shared" si="385"/>
        <v>617954</v>
      </c>
      <c r="L2106" s="18" t="str">
        <f t="shared" si="377"/>
        <v/>
      </c>
      <c r="M2106" s="18">
        <f t="shared" si="378"/>
        <v>661840</v>
      </c>
      <c r="N2106" s="18">
        <f t="shared" si="379"/>
        <v>761116</v>
      </c>
      <c r="O2106" s="18" t="str">
        <f t="shared" si="380"/>
        <v/>
      </c>
      <c r="P2106">
        <f t="shared" si="386"/>
        <v>677724.73576570547</v>
      </c>
      <c r="Q2106">
        <f t="shared" si="387"/>
        <v>73345.146869669115</v>
      </c>
      <c r="R2106" s="105">
        <f t="shared" si="388"/>
        <v>0.10822262048145913</v>
      </c>
      <c r="S2106" s="107">
        <f>+'MEDIA GEOMÉTRICA'!AI89</f>
        <v>677724.73576570547</v>
      </c>
      <c r="T2106" t="b">
        <f t="shared" si="389"/>
        <v>1</v>
      </c>
    </row>
    <row r="2107" spans="1:20" x14ac:dyDescent="0.2">
      <c r="A2107">
        <v>83</v>
      </c>
      <c r="B2107">
        <v>565413</v>
      </c>
      <c r="C2107">
        <v>550000</v>
      </c>
      <c r="D2107">
        <v>605568</v>
      </c>
      <c r="E2107">
        <v>696403</v>
      </c>
      <c r="F2107">
        <v>747056</v>
      </c>
      <c r="G2107">
        <f t="shared" si="381"/>
        <v>628378.09549696278</v>
      </c>
      <c r="H2107">
        <f t="shared" si="382"/>
        <v>85495.856651068185</v>
      </c>
      <c r="I2107">
        <f t="shared" si="383"/>
        <v>713873.95214803098</v>
      </c>
      <c r="J2107">
        <f t="shared" si="384"/>
        <v>542882.23884589458</v>
      </c>
      <c r="K2107" s="18">
        <f t="shared" si="385"/>
        <v>565413</v>
      </c>
      <c r="L2107" s="18">
        <f t="shared" si="377"/>
        <v>550000</v>
      </c>
      <c r="M2107" s="18">
        <f t="shared" si="378"/>
        <v>605568</v>
      </c>
      <c r="N2107" s="18">
        <f t="shared" si="379"/>
        <v>696403</v>
      </c>
      <c r="O2107" s="18" t="str">
        <f t="shared" si="380"/>
        <v/>
      </c>
      <c r="P2107">
        <f t="shared" si="386"/>
        <v>601780.35686628206</v>
      </c>
      <c r="Q2107">
        <f t="shared" si="387"/>
        <v>65689.295774375089</v>
      </c>
      <c r="R2107" s="105">
        <f t="shared" si="388"/>
        <v>0.10915825853214332</v>
      </c>
      <c r="S2107" s="107">
        <f>+'MEDIA GEOMÉTRICA'!AI90</f>
        <v>601780.35686628206</v>
      </c>
      <c r="T2107" t="b">
        <f t="shared" si="389"/>
        <v>1</v>
      </c>
    </row>
    <row r="2108" spans="1:20" x14ac:dyDescent="0.2">
      <c r="A2108">
        <v>84</v>
      </c>
      <c r="B2108">
        <v>651389</v>
      </c>
      <c r="C2108">
        <v>600000</v>
      </c>
      <c r="D2108">
        <v>697650</v>
      </c>
      <c r="E2108">
        <v>802297</v>
      </c>
      <c r="F2108">
        <v>860652</v>
      </c>
      <c r="G2108">
        <f t="shared" si="381"/>
        <v>716074.82244205358</v>
      </c>
      <c r="H2108">
        <f t="shared" si="382"/>
        <v>107394.1696569234</v>
      </c>
      <c r="I2108">
        <f t="shared" si="383"/>
        <v>823468.99209897697</v>
      </c>
      <c r="J2108">
        <f t="shared" si="384"/>
        <v>608680.65278513019</v>
      </c>
      <c r="K2108" s="18">
        <f t="shared" si="385"/>
        <v>651389</v>
      </c>
      <c r="L2108" s="18" t="str">
        <f t="shared" si="377"/>
        <v/>
      </c>
      <c r="M2108" s="18">
        <f t="shared" si="378"/>
        <v>697650</v>
      </c>
      <c r="N2108" s="18">
        <f t="shared" si="379"/>
        <v>802297</v>
      </c>
      <c r="O2108" s="18" t="str">
        <f t="shared" si="380"/>
        <v/>
      </c>
      <c r="P2108">
        <f t="shared" si="386"/>
        <v>714393.88598814548</v>
      </c>
      <c r="Q2108">
        <f t="shared" si="387"/>
        <v>77313.538264653238</v>
      </c>
      <c r="R2108" s="105">
        <f t="shared" si="388"/>
        <v>0.10822256430388343</v>
      </c>
      <c r="S2108" s="107">
        <f>+'MEDIA GEOMÉTRICA'!AI91</f>
        <v>714393.88598814548</v>
      </c>
      <c r="T2108" t="b">
        <f t="shared" si="389"/>
        <v>1</v>
      </c>
    </row>
    <row r="2109" spans="1:20" x14ac:dyDescent="0.2">
      <c r="A2109">
        <v>85</v>
      </c>
      <c r="B2109">
        <v>771658</v>
      </c>
      <c r="C2109">
        <v>900000</v>
      </c>
      <c r="D2109">
        <v>826460</v>
      </c>
      <c r="E2109">
        <v>950429</v>
      </c>
      <c r="F2109">
        <v>1019558</v>
      </c>
      <c r="G2109">
        <f t="shared" si="381"/>
        <v>889291.54953084444</v>
      </c>
      <c r="H2109">
        <f t="shared" si="382"/>
        <v>98124.336639795947</v>
      </c>
      <c r="I2109">
        <f t="shared" si="383"/>
        <v>987415.88617064035</v>
      </c>
      <c r="J2109">
        <f t="shared" si="384"/>
        <v>791167.21289104852</v>
      </c>
      <c r="K2109" s="18" t="str">
        <f t="shared" si="385"/>
        <v/>
      </c>
      <c r="L2109" s="18">
        <f t="shared" si="377"/>
        <v>900000</v>
      </c>
      <c r="M2109" s="18">
        <f t="shared" si="378"/>
        <v>826460</v>
      </c>
      <c r="N2109" s="18">
        <f t="shared" si="379"/>
        <v>950429</v>
      </c>
      <c r="O2109" s="18" t="str">
        <f t="shared" si="380"/>
        <v/>
      </c>
      <c r="P2109">
        <f t="shared" si="386"/>
        <v>890829.67542405741</v>
      </c>
      <c r="Q2109">
        <f t="shared" si="387"/>
        <v>62342.506368715505</v>
      </c>
      <c r="R2109" s="105">
        <f t="shared" si="388"/>
        <v>6.9982520888787078E-2</v>
      </c>
      <c r="S2109" s="107">
        <f>+'MEDIA GEOMÉTRICA'!AI92</f>
        <v>890829.67542405741</v>
      </c>
      <c r="T2109" t="b">
        <f t="shared" si="389"/>
        <v>1</v>
      </c>
    </row>
    <row r="2110" spans="1:20" x14ac:dyDescent="0.2">
      <c r="A2110">
        <v>86</v>
      </c>
      <c r="B2110">
        <v>927353</v>
      </c>
      <c r="C2110">
        <v>1500000</v>
      </c>
      <c r="D2110">
        <v>992268</v>
      </c>
      <c r="E2110">
        <v>1141108</v>
      </c>
      <c r="F2110">
        <v>1324106</v>
      </c>
      <c r="G2110">
        <f t="shared" si="381"/>
        <v>1158358.4362615899</v>
      </c>
      <c r="H2110">
        <f t="shared" si="382"/>
        <v>236488.34109105676</v>
      </c>
      <c r="I2110">
        <f t="shared" si="383"/>
        <v>1394846.7773526467</v>
      </c>
      <c r="J2110">
        <f t="shared" si="384"/>
        <v>921870.09517053305</v>
      </c>
      <c r="K2110" s="18">
        <f t="shared" si="385"/>
        <v>927353</v>
      </c>
      <c r="L2110" s="18" t="str">
        <f t="shared" si="377"/>
        <v/>
      </c>
      <c r="M2110" s="18">
        <f t="shared" si="378"/>
        <v>992268</v>
      </c>
      <c r="N2110" s="18">
        <f t="shared" si="379"/>
        <v>1141108</v>
      </c>
      <c r="O2110" s="18">
        <f t="shared" si="380"/>
        <v>1324106</v>
      </c>
      <c r="P2110">
        <f t="shared" si="386"/>
        <v>1085877.6457465768</v>
      </c>
      <c r="Q2110">
        <f t="shared" si="387"/>
        <v>176322.66164312707</v>
      </c>
      <c r="R2110" s="105">
        <f t="shared" si="388"/>
        <v>0.16237801959897555</v>
      </c>
      <c r="S2110" s="107">
        <f>+'MEDIA GEOMÉTRICA'!AI93</f>
        <v>1085877.6457465768</v>
      </c>
      <c r="T2110" t="b">
        <f t="shared" si="389"/>
        <v>1</v>
      </c>
    </row>
    <row r="2111" spans="1:20" x14ac:dyDescent="0.2">
      <c r="A2111">
        <v>87</v>
      </c>
      <c r="B2111">
        <v>653642</v>
      </c>
      <c r="C2111">
        <v>500000</v>
      </c>
      <c r="D2111">
        <v>700062</v>
      </c>
      <c r="E2111">
        <v>805072</v>
      </c>
      <c r="F2111">
        <v>863628</v>
      </c>
      <c r="G2111">
        <f t="shared" si="381"/>
        <v>692343.43605200492</v>
      </c>
      <c r="H2111">
        <f t="shared" si="382"/>
        <v>141300.14838350294</v>
      </c>
      <c r="I2111">
        <f t="shared" si="383"/>
        <v>833643.58443550789</v>
      </c>
      <c r="J2111">
        <f t="shared" si="384"/>
        <v>551043.28766850196</v>
      </c>
      <c r="K2111" s="18">
        <f t="shared" si="385"/>
        <v>653642</v>
      </c>
      <c r="L2111" s="18" t="str">
        <f t="shared" si="377"/>
        <v/>
      </c>
      <c r="M2111" s="18">
        <f t="shared" si="378"/>
        <v>700062</v>
      </c>
      <c r="N2111" s="18">
        <f t="shared" si="379"/>
        <v>805072</v>
      </c>
      <c r="O2111" s="18" t="str">
        <f t="shared" si="380"/>
        <v/>
      </c>
      <c r="P2111">
        <f t="shared" si="386"/>
        <v>716864.47498512664</v>
      </c>
      <c r="Q2111">
        <f t="shared" si="387"/>
        <v>77581.098857904813</v>
      </c>
      <c r="R2111" s="105">
        <f t="shared" si="388"/>
        <v>0.10822282532484881</v>
      </c>
      <c r="S2111" s="107">
        <f>+'MEDIA GEOMÉTRICA'!AI94</f>
        <v>716864.47498512664</v>
      </c>
      <c r="T2111" t="b">
        <f t="shared" si="389"/>
        <v>1</v>
      </c>
    </row>
    <row r="2112" spans="1:20" x14ac:dyDescent="0.2">
      <c r="A2112">
        <v>88</v>
      </c>
      <c r="B2112">
        <v>897498</v>
      </c>
      <c r="C2112">
        <v>700000</v>
      </c>
      <c r="D2112">
        <v>961237</v>
      </c>
      <c r="E2112">
        <v>1105422</v>
      </c>
      <c r="F2112">
        <v>1185825</v>
      </c>
      <c r="G2112">
        <f t="shared" si="381"/>
        <v>954337.83720093197</v>
      </c>
      <c r="H2112">
        <f t="shared" si="382"/>
        <v>189177.74632419122</v>
      </c>
      <c r="I2112">
        <f t="shared" si="383"/>
        <v>1143515.5835251231</v>
      </c>
      <c r="J2112">
        <f t="shared" si="384"/>
        <v>765160.09087674075</v>
      </c>
      <c r="K2112" s="18">
        <f t="shared" si="385"/>
        <v>897498</v>
      </c>
      <c r="L2112" s="18" t="str">
        <f t="shared" si="377"/>
        <v/>
      </c>
      <c r="M2112" s="18">
        <f t="shared" si="378"/>
        <v>961237</v>
      </c>
      <c r="N2112" s="18">
        <f t="shared" si="379"/>
        <v>1105422</v>
      </c>
      <c r="O2112" s="18" t="str">
        <f t="shared" si="380"/>
        <v/>
      </c>
      <c r="P2112">
        <f t="shared" si="386"/>
        <v>984307.26554287341</v>
      </c>
      <c r="Q2112">
        <f t="shared" si="387"/>
        <v>106524.14759261551</v>
      </c>
      <c r="R2112" s="105">
        <f t="shared" si="388"/>
        <v>0.10822245382275464</v>
      </c>
      <c r="S2112" s="107">
        <f>+'MEDIA GEOMÉTRICA'!AI95</f>
        <v>984307.26554287341</v>
      </c>
      <c r="T2112" t="b">
        <f t="shared" si="389"/>
        <v>1</v>
      </c>
    </row>
    <row r="2113" spans="1:20" x14ac:dyDescent="0.2">
      <c r="A2113">
        <v>89</v>
      </c>
      <c r="B2113">
        <v>779385</v>
      </c>
      <c r="C2113">
        <v>850000</v>
      </c>
      <c r="D2113">
        <v>834736</v>
      </c>
      <c r="E2113">
        <v>959946</v>
      </c>
      <c r="F2113">
        <v>1029767</v>
      </c>
      <c r="G2113">
        <f t="shared" si="381"/>
        <v>886219.24580003135</v>
      </c>
      <c r="H2113">
        <f t="shared" si="382"/>
        <v>101629.3574893591</v>
      </c>
      <c r="I2113">
        <f t="shared" si="383"/>
        <v>987848.60328939045</v>
      </c>
      <c r="J2113">
        <f t="shared" si="384"/>
        <v>784589.88831067225</v>
      </c>
      <c r="K2113" s="18" t="str">
        <f t="shared" si="385"/>
        <v/>
      </c>
      <c r="L2113" s="18">
        <f t="shared" si="377"/>
        <v>850000</v>
      </c>
      <c r="M2113" s="18">
        <f t="shared" si="378"/>
        <v>834736</v>
      </c>
      <c r="N2113" s="18">
        <f t="shared" si="379"/>
        <v>959946</v>
      </c>
      <c r="O2113" s="18" t="str">
        <f t="shared" si="380"/>
        <v/>
      </c>
      <c r="P2113">
        <f t="shared" si="386"/>
        <v>879842.54311675904</v>
      </c>
      <c r="Q2113">
        <f t="shared" si="387"/>
        <v>68311.366443172054</v>
      </c>
      <c r="R2113" s="105">
        <f t="shared" si="388"/>
        <v>7.7640444847308129E-2</v>
      </c>
      <c r="S2113" s="107">
        <f>+'MEDIA GEOMÉTRICA'!AI96</f>
        <v>879842.54311675904</v>
      </c>
      <c r="T2113" t="b">
        <f t="shared" si="389"/>
        <v>1</v>
      </c>
    </row>
    <row r="2114" spans="1:20" x14ac:dyDescent="0.2">
      <c r="A2114">
        <v>90</v>
      </c>
      <c r="B2114">
        <v>1131596</v>
      </c>
      <c r="C2114">
        <v>950000</v>
      </c>
      <c r="D2114">
        <v>1211959</v>
      </c>
      <c r="E2114">
        <v>1393753</v>
      </c>
      <c r="F2114">
        <v>1495127</v>
      </c>
      <c r="G2114">
        <f t="shared" si="381"/>
        <v>1221106.0059704911</v>
      </c>
      <c r="H2114">
        <f t="shared" si="382"/>
        <v>215235.79522816365</v>
      </c>
      <c r="I2114">
        <f t="shared" si="383"/>
        <v>1436341.8011986548</v>
      </c>
      <c r="J2114">
        <f t="shared" si="384"/>
        <v>1005870.2107423274</v>
      </c>
      <c r="K2114" s="18">
        <f t="shared" si="385"/>
        <v>1131596</v>
      </c>
      <c r="L2114" s="18" t="str">
        <f t="shared" si="377"/>
        <v/>
      </c>
      <c r="M2114" s="18">
        <f t="shared" si="378"/>
        <v>1211959</v>
      </c>
      <c r="N2114" s="18">
        <f t="shared" si="379"/>
        <v>1393753</v>
      </c>
      <c r="O2114" s="18" t="str">
        <f t="shared" si="380"/>
        <v/>
      </c>
      <c r="P2114">
        <f t="shared" si="386"/>
        <v>1241047.4378570097</v>
      </c>
      <c r="Q2114">
        <f t="shared" si="387"/>
        <v>134309.07319438003</v>
      </c>
      <c r="R2114" s="105">
        <f t="shared" si="388"/>
        <v>0.10822235242377155</v>
      </c>
      <c r="S2114" s="107">
        <f>+'MEDIA GEOMÉTRICA'!AI97</f>
        <v>1241047.4378570097</v>
      </c>
      <c r="T2114" t="b">
        <f t="shared" si="389"/>
        <v>1</v>
      </c>
    </row>
    <row r="2115" spans="1:20" x14ac:dyDescent="0.2">
      <c r="A2115">
        <v>91</v>
      </c>
      <c r="B2115">
        <v>1280630</v>
      </c>
      <c r="C2115">
        <v>1700000</v>
      </c>
      <c r="D2115">
        <v>1370274</v>
      </c>
      <c r="E2115">
        <v>1575816</v>
      </c>
      <c r="F2115">
        <v>1990432</v>
      </c>
      <c r="G2115">
        <f t="shared" si="381"/>
        <v>1563963.3523405911</v>
      </c>
      <c r="H2115">
        <f t="shared" si="382"/>
        <v>281256.32714447472</v>
      </c>
      <c r="I2115">
        <f t="shared" si="383"/>
        <v>1845219.6794850659</v>
      </c>
      <c r="J2115">
        <f t="shared" si="384"/>
        <v>1282707.0251961164</v>
      </c>
      <c r="K2115" s="18" t="str">
        <f t="shared" si="385"/>
        <v/>
      </c>
      <c r="L2115" s="18">
        <f t="shared" si="377"/>
        <v>1700000</v>
      </c>
      <c r="M2115" s="18">
        <f t="shared" si="378"/>
        <v>1370274</v>
      </c>
      <c r="N2115" s="18">
        <f t="shared" si="379"/>
        <v>1575816</v>
      </c>
      <c r="O2115" s="18" t="str">
        <f t="shared" si="380"/>
        <v/>
      </c>
      <c r="P2115">
        <f t="shared" si="386"/>
        <v>1542602.2062806885</v>
      </c>
      <c r="Q2115">
        <f t="shared" si="387"/>
        <v>166527.48256469061</v>
      </c>
      <c r="R2115" s="105">
        <f t="shared" si="388"/>
        <v>0.10795231712146899</v>
      </c>
      <c r="S2115" s="107">
        <f>+'MEDIA GEOMÉTRICA'!AI98</f>
        <v>1542602.2062806885</v>
      </c>
      <c r="T2115" t="b">
        <f t="shared" si="389"/>
        <v>1</v>
      </c>
    </row>
    <row r="2116" spans="1:20" x14ac:dyDescent="0.2">
      <c r="A2116">
        <v>92</v>
      </c>
      <c r="B2116">
        <v>9583</v>
      </c>
      <c r="C2116">
        <v>15000</v>
      </c>
      <c r="D2116">
        <v>10263</v>
      </c>
      <c r="E2116">
        <v>11802</v>
      </c>
      <c r="F2116">
        <v>12661</v>
      </c>
      <c r="G2116">
        <f t="shared" si="381"/>
        <v>11712.730186801165</v>
      </c>
      <c r="H2116">
        <f t="shared" si="382"/>
        <v>2135.397316660295</v>
      </c>
      <c r="I2116">
        <f t="shared" si="383"/>
        <v>13848.127503461461</v>
      </c>
      <c r="J2116">
        <f t="shared" si="384"/>
        <v>9577.33287014087</v>
      </c>
      <c r="K2116" s="18">
        <f t="shared" si="385"/>
        <v>9583</v>
      </c>
      <c r="L2116" s="18" t="str">
        <f t="shared" si="377"/>
        <v/>
      </c>
      <c r="M2116" s="18">
        <f t="shared" si="378"/>
        <v>10263</v>
      </c>
      <c r="N2116" s="18">
        <f t="shared" si="379"/>
        <v>11802</v>
      </c>
      <c r="O2116" s="18">
        <f t="shared" si="380"/>
        <v>12661</v>
      </c>
      <c r="P2116">
        <f t="shared" si="386"/>
        <v>11010.317913550274</v>
      </c>
      <c r="Q2116">
        <f t="shared" si="387"/>
        <v>1405.858308412812</v>
      </c>
      <c r="R2116" s="105">
        <f t="shared" si="388"/>
        <v>0.12768553273858133</v>
      </c>
      <c r="S2116" s="107">
        <f>+'MEDIA GEOMÉTRICA'!AI99</f>
        <v>11010.317913550274</v>
      </c>
      <c r="T2116" t="b">
        <f t="shared" si="389"/>
        <v>1</v>
      </c>
    </row>
    <row r="2117" spans="1:20" x14ac:dyDescent="0.2">
      <c r="A2117">
        <v>93</v>
      </c>
      <c r="B2117">
        <v>6844</v>
      </c>
      <c r="C2117">
        <v>14000</v>
      </c>
      <c r="D2117">
        <v>7330</v>
      </c>
      <c r="E2117">
        <v>8429</v>
      </c>
      <c r="F2117">
        <v>9043</v>
      </c>
      <c r="G2117">
        <f t="shared" si="381"/>
        <v>8825.2317585225701</v>
      </c>
      <c r="H2117">
        <f t="shared" si="382"/>
        <v>2858.3939021765359</v>
      </c>
      <c r="I2117">
        <f t="shared" si="383"/>
        <v>11683.625660699106</v>
      </c>
      <c r="J2117">
        <f t="shared" si="384"/>
        <v>5966.8378563460337</v>
      </c>
      <c r="K2117" s="18">
        <f t="shared" si="385"/>
        <v>6844</v>
      </c>
      <c r="L2117" s="18" t="str">
        <f t="shared" si="377"/>
        <v/>
      </c>
      <c r="M2117" s="18">
        <f t="shared" si="378"/>
        <v>7330</v>
      </c>
      <c r="N2117" s="18">
        <f t="shared" si="379"/>
        <v>8429</v>
      </c>
      <c r="O2117" s="18">
        <f t="shared" si="380"/>
        <v>9043</v>
      </c>
      <c r="P2117">
        <f t="shared" si="386"/>
        <v>7863.6765196817487</v>
      </c>
      <c r="Q2117">
        <f t="shared" si="387"/>
        <v>1004.2902966772108</v>
      </c>
      <c r="R2117" s="105">
        <f t="shared" si="388"/>
        <v>0.12771256474800358</v>
      </c>
      <c r="S2117" s="107">
        <f>+'MEDIA GEOMÉTRICA'!AI100</f>
        <v>7863.6765196817487</v>
      </c>
      <c r="T2117" t="b">
        <f t="shared" si="389"/>
        <v>1</v>
      </c>
    </row>
    <row r="2118" spans="1:20" x14ac:dyDescent="0.2">
      <c r="A2118">
        <v>94</v>
      </c>
      <c r="B2118">
        <v>15672</v>
      </c>
      <c r="C2118">
        <v>13000</v>
      </c>
      <c r="D2118">
        <v>16786</v>
      </c>
      <c r="E2118">
        <v>19303</v>
      </c>
      <c r="F2118">
        <v>20707</v>
      </c>
      <c r="G2118">
        <f t="shared" si="381"/>
        <v>16871.410703340014</v>
      </c>
      <c r="H2118">
        <f t="shared" si="382"/>
        <v>3033.6130768441799</v>
      </c>
      <c r="I2118">
        <f t="shared" si="383"/>
        <v>19905.023780184194</v>
      </c>
      <c r="J2118">
        <f t="shared" si="384"/>
        <v>13837.797626495834</v>
      </c>
      <c r="K2118" s="18">
        <f t="shared" si="385"/>
        <v>15672</v>
      </c>
      <c r="L2118" s="18" t="str">
        <f t="shared" si="377"/>
        <v/>
      </c>
      <c r="M2118" s="18">
        <f t="shared" si="378"/>
        <v>16786</v>
      </c>
      <c r="N2118" s="18">
        <f t="shared" si="379"/>
        <v>19303</v>
      </c>
      <c r="O2118" s="18" t="str">
        <f t="shared" si="380"/>
        <v/>
      </c>
      <c r="P2118">
        <f t="shared" si="386"/>
        <v>17188.269354172044</v>
      </c>
      <c r="Q2118">
        <f t="shared" si="387"/>
        <v>1860.1275045902992</v>
      </c>
      <c r="R2118" s="105">
        <f t="shared" si="388"/>
        <v>0.10822075604364423</v>
      </c>
      <c r="S2118" s="107">
        <f>+'MEDIA GEOMÉTRICA'!AI101</f>
        <v>17188.269354172044</v>
      </c>
      <c r="T2118" t="b">
        <f t="shared" si="389"/>
        <v>1</v>
      </c>
    </row>
    <row r="2119" spans="1:20" x14ac:dyDescent="0.2">
      <c r="A2119">
        <v>95</v>
      </c>
      <c r="B2119">
        <v>5454</v>
      </c>
      <c r="C2119">
        <v>12000</v>
      </c>
      <c r="D2119">
        <v>5841</v>
      </c>
      <c r="E2119">
        <v>6717</v>
      </c>
      <c r="F2119">
        <v>7206</v>
      </c>
      <c r="G2119">
        <f t="shared" si="381"/>
        <v>7135.9309402550634</v>
      </c>
      <c r="H2119">
        <f t="shared" si="382"/>
        <v>2639.6977667907358</v>
      </c>
      <c r="I2119">
        <f t="shared" si="383"/>
        <v>9775.6287070457984</v>
      </c>
      <c r="J2119">
        <f t="shared" si="384"/>
        <v>4496.2331734643276</v>
      </c>
      <c r="K2119" s="18">
        <f t="shared" si="385"/>
        <v>5454</v>
      </c>
      <c r="L2119" s="18" t="str">
        <f t="shared" si="377"/>
        <v/>
      </c>
      <c r="M2119" s="18">
        <f t="shared" si="378"/>
        <v>5841</v>
      </c>
      <c r="N2119" s="18">
        <f t="shared" si="379"/>
        <v>6717</v>
      </c>
      <c r="O2119" s="18">
        <f t="shared" si="380"/>
        <v>7206</v>
      </c>
      <c r="P2119">
        <f t="shared" si="386"/>
        <v>6266.3981667784692</v>
      </c>
      <c r="Q2119">
        <f t="shared" si="387"/>
        <v>800.216845611238</v>
      </c>
      <c r="R2119" s="105">
        <f t="shared" si="388"/>
        <v>0.12769964887542828</v>
      </c>
      <c r="S2119" s="107">
        <f>+'MEDIA GEOMÉTRICA'!AI102</f>
        <v>6266.3981667784692</v>
      </c>
      <c r="T2119" t="b">
        <f t="shared" si="389"/>
        <v>1</v>
      </c>
    </row>
    <row r="2120" spans="1:20" x14ac:dyDescent="0.2">
      <c r="A2120">
        <v>96</v>
      </c>
      <c r="B2120">
        <v>4637</v>
      </c>
      <c r="C2120">
        <v>11000</v>
      </c>
      <c r="D2120">
        <v>4966</v>
      </c>
      <c r="E2120">
        <v>5711</v>
      </c>
      <c r="F2120">
        <v>6126</v>
      </c>
      <c r="G2120">
        <f t="shared" si="381"/>
        <v>6158.9280384949643</v>
      </c>
      <c r="H2120">
        <f t="shared" si="382"/>
        <v>2590.1545320694672</v>
      </c>
      <c r="I2120">
        <f t="shared" si="383"/>
        <v>8749.0825705644311</v>
      </c>
      <c r="J2120">
        <f t="shared" si="384"/>
        <v>3568.7735064254971</v>
      </c>
      <c r="K2120" s="18">
        <f t="shared" si="385"/>
        <v>4637</v>
      </c>
      <c r="L2120" s="18" t="str">
        <f t="shared" si="377"/>
        <v/>
      </c>
      <c r="M2120" s="18">
        <f t="shared" si="378"/>
        <v>4966</v>
      </c>
      <c r="N2120" s="18">
        <f t="shared" si="379"/>
        <v>5711</v>
      </c>
      <c r="O2120" s="18">
        <f t="shared" si="380"/>
        <v>6126</v>
      </c>
      <c r="P2120">
        <f t="shared" si="386"/>
        <v>5327.620004122894</v>
      </c>
      <c r="Q2120">
        <f t="shared" si="387"/>
        <v>680.17693776448107</v>
      </c>
      <c r="R2120" s="105">
        <f t="shared" si="388"/>
        <v>0.12766994215768232</v>
      </c>
      <c r="S2120" s="107">
        <f>+'MEDIA GEOMÉTRICA'!AI103</f>
        <v>5327.620004122894</v>
      </c>
      <c r="T2120" t="b">
        <f t="shared" si="389"/>
        <v>1</v>
      </c>
    </row>
    <row r="2121" spans="1:20" x14ac:dyDescent="0.2">
      <c r="A2121">
        <v>97</v>
      </c>
      <c r="B2121">
        <v>14136</v>
      </c>
      <c r="C2121">
        <v>20000</v>
      </c>
      <c r="D2121">
        <v>15139</v>
      </c>
      <c r="E2121">
        <v>17410</v>
      </c>
      <c r="F2121">
        <v>18676</v>
      </c>
      <c r="G2121">
        <f t="shared" si="381"/>
        <v>16931.96146889561</v>
      </c>
      <c r="H2121">
        <f t="shared" si="382"/>
        <v>2429.8574443781654</v>
      </c>
      <c r="I2121">
        <f t="shared" si="383"/>
        <v>19361.818913273775</v>
      </c>
      <c r="J2121">
        <f t="shared" si="384"/>
        <v>14502.104024517444</v>
      </c>
      <c r="K2121" s="18" t="str">
        <f t="shared" si="385"/>
        <v/>
      </c>
      <c r="L2121" s="18" t="str">
        <f t="shared" si="377"/>
        <v/>
      </c>
      <c r="M2121" s="18">
        <f t="shared" si="378"/>
        <v>15139</v>
      </c>
      <c r="N2121" s="18">
        <f t="shared" si="379"/>
        <v>17410</v>
      </c>
      <c r="O2121" s="18">
        <f t="shared" si="380"/>
        <v>18676</v>
      </c>
      <c r="P2121">
        <f t="shared" si="386"/>
        <v>17010.873243778016</v>
      </c>
      <c r="Q2121">
        <f t="shared" si="387"/>
        <v>1792.1386665099328</v>
      </c>
      <c r="R2121" s="105">
        <f t="shared" si="388"/>
        <v>0.1053525378049263</v>
      </c>
      <c r="S2121" s="107">
        <f>+'MEDIA GEOMÉTRICA'!AI104</f>
        <v>17010.873243778016</v>
      </c>
      <c r="T2121" t="b">
        <f t="shared" si="389"/>
        <v>1</v>
      </c>
    </row>
    <row r="2122" spans="1:20" x14ac:dyDescent="0.2">
      <c r="A2122">
        <v>98</v>
      </c>
      <c r="B2122">
        <v>10800</v>
      </c>
      <c r="C2122">
        <v>15000</v>
      </c>
      <c r="D2122">
        <v>11567</v>
      </c>
      <c r="E2122">
        <v>13302</v>
      </c>
      <c r="F2122">
        <v>14269</v>
      </c>
      <c r="G2122">
        <f t="shared" si="381"/>
        <v>12888.703894719811</v>
      </c>
      <c r="H2122">
        <f t="shared" si="382"/>
        <v>1774.4213986536602</v>
      </c>
      <c r="I2122">
        <f t="shared" si="383"/>
        <v>14663.12529337347</v>
      </c>
      <c r="J2122">
        <f t="shared" si="384"/>
        <v>11114.282496066151</v>
      </c>
      <c r="K2122" s="18" t="str">
        <f t="shared" si="385"/>
        <v/>
      </c>
      <c r="L2122" s="18" t="str">
        <f t="shared" si="377"/>
        <v/>
      </c>
      <c r="M2122" s="18">
        <f t="shared" si="378"/>
        <v>11567</v>
      </c>
      <c r="N2122" s="18">
        <f t="shared" si="379"/>
        <v>13302</v>
      </c>
      <c r="O2122" s="18">
        <f t="shared" si="380"/>
        <v>14269</v>
      </c>
      <c r="P2122">
        <f t="shared" si="386"/>
        <v>12997.018556807425</v>
      </c>
      <c r="Q2122">
        <f t="shared" si="387"/>
        <v>1369.0701223823417</v>
      </c>
      <c r="R2122" s="105">
        <f t="shared" si="388"/>
        <v>0.10533724456869889</v>
      </c>
      <c r="S2122" s="107">
        <f>+'MEDIA GEOMÉTRICA'!AI105</f>
        <v>12997.018556807425</v>
      </c>
      <c r="T2122" t="b">
        <f t="shared" si="389"/>
        <v>1</v>
      </c>
    </row>
    <row r="2123" spans="1:20" x14ac:dyDescent="0.2">
      <c r="A2123">
        <v>99</v>
      </c>
      <c r="B2123">
        <v>16469</v>
      </c>
      <c r="C2123">
        <v>25000</v>
      </c>
      <c r="D2123">
        <v>17639</v>
      </c>
      <c r="E2123">
        <v>20285</v>
      </c>
      <c r="F2123">
        <v>21760</v>
      </c>
      <c r="G2123">
        <f t="shared" si="381"/>
        <v>20007.048286730173</v>
      </c>
      <c r="H2123">
        <f t="shared" si="382"/>
        <v>3389.5141687268415</v>
      </c>
      <c r="I2123">
        <f t="shared" si="383"/>
        <v>23396.562455457013</v>
      </c>
      <c r="J2123">
        <f t="shared" si="384"/>
        <v>16617.534118003332</v>
      </c>
      <c r="K2123" s="18" t="str">
        <f t="shared" si="385"/>
        <v/>
      </c>
      <c r="L2123" s="18" t="str">
        <f t="shared" si="377"/>
        <v/>
      </c>
      <c r="M2123" s="18">
        <f t="shared" si="378"/>
        <v>17639</v>
      </c>
      <c r="N2123" s="18">
        <f t="shared" si="379"/>
        <v>20285</v>
      </c>
      <c r="O2123" s="18">
        <f t="shared" si="380"/>
        <v>21760</v>
      </c>
      <c r="P2123">
        <f t="shared" si="386"/>
        <v>19819.953037027884</v>
      </c>
      <c r="Q2123">
        <f t="shared" si="387"/>
        <v>2088.0446195743357</v>
      </c>
      <c r="R2123" s="105">
        <f t="shared" si="388"/>
        <v>0.10535063406423943</v>
      </c>
      <c r="S2123" s="107">
        <f>+'MEDIA GEOMÉTRICA'!AI106</f>
        <v>19819.953037027884</v>
      </c>
      <c r="T2123" t="b">
        <f t="shared" si="389"/>
        <v>1</v>
      </c>
    </row>
    <row r="2124" spans="1:20" x14ac:dyDescent="0.2">
      <c r="A2124">
        <v>100</v>
      </c>
      <c r="B2124">
        <v>12264</v>
      </c>
      <c r="C2124">
        <v>20000</v>
      </c>
      <c r="D2124">
        <v>13135</v>
      </c>
      <c r="E2124">
        <v>15105</v>
      </c>
      <c r="F2124">
        <v>16204</v>
      </c>
      <c r="G2124">
        <f t="shared" si="381"/>
        <v>15113.569092241356</v>
      </c>
      <c r="H2124">
        <f t="shared" si="382"/>
        <v>3034.8438674831382</v>
      </c>
      <c r="I2124">
        <f t="shared" si="383"/>
        <v>18148.412959724494</v>
      </c>
      <c r="J2124">
        <f t="shared" si="384"/>
        <v>12078.725224758218</v>
      </c>
      <c r="K2124" s="18">
        <f t="shared" si="385"/>
        <v>12264</v>
      </c>
      <c r="L2124" s="18" t="str">
        <f t="shared" si="377"/>
        <v/>
      </c>
      <c r="M2124" s="18">
        <f t="shared" si="378"/>
        <v>13135</v>
      </c>
      <c r="N2124" s="18">
        <f t="shared" si="379"/>
        <v>15105</v>
      </c>
      <c r="O2124" s="18">
        <f t="shared" si="380"/>
        <v>16204</v>
      </c>
      <c r="P2124">
        <f t="shared" si="386"/>
        <v>14091.307617053772</v>
      </c>
      <c r="Q2124">
        <f t="shared" si="387"/>
        <v>1799.5597609785937</v>
      </c>
      <c r="R2124" s="105">
        <f t="shared" si="388"/>
        <v>0.12770708083902066</v>
      </c>
      <c r="S2124" s="107">
        <f>+'MEDIA GEOMÉTRICA'!AI107</f>
        <v>14091.307617053772</v>
      </c>
      <c r="T2124" t="b">
        <f t="shared" si="389"/>
        <v>1</v>
      </c>
    </row>
    <row r="2125" spans="1:20" x14ac:dyDescent="0.2">
      <c r="A2125">
        <v>101</v>
      </c>
      <c r="B2125">
        <v>14075</v>
      </c>
      <c r="C2125">
        <v>30000</v>
      </c>
      <c r="D2125">
        <v>15075</v>
      </c>
      <c r="E2125">
        <v>17337</v>
      </c>
      <c r="F2125">
        <v>18598</v>
      </c>
      <c r="G2125">
        <f t="shared" si="381"/>
        <v>18300.098795100661</v>
      </c>
      <c r="H2125">
        <f t="shared" si="382"/>
        <v>6395.0562546392039</v>
      </c>
      <c r="I2125">
        <f t="shared" si="383"/>
        <v>24695.155049739864</v>
      </c>
      <c r="J2125">
        <f t="shared" si="384"/>
        <v>11905.042540461458</v>
      </c>
      <c r="K2125" s="18">
        <f t="shared" si="385"/>
        <v>14075</v>
      </c>
      <c r="L2125" s="18" t="str">
        <f t="shared" si="377"/>
        <v/>
      </c>
      <c r="M2125" s="18">
        <f t="shared" si="378"/>
        <v>15075</v>
      </c>
      <c r="N2125" s="18">
        <f t="shared" si="379"/>
        <v>17337</v>
      </c>
      <c r="O2125" s="18">
        <f t="shared" si="380"/>
        <v>18598</v>
      </c>
      <c r="P2125">
        <f t="shared" si="386"/>
        <v>16172.847045174969</v>
      </c>
      <c r="Q2125">
        <f t="shared" si="387"/>
        <v>2065.9232601107592</v>
      </c>
      <c r="R2125" s="105">
        <f t="shared" si="388"/>
        <v>0.12774023363605047</v>
      </c>
      <c r="S2125" s="107">
        <f>+'MEDIA GEOMÉTRICA'!AI108</f>
        <v>16172.847045174969</v>
      </c>
      <c r="T2125" t="b">
        <f t="shared" si="389"/>
        <v>1</v>
      </c>
    </row>
    <row r="2126" spans="1:20" x14ac:dyDescent="0.2">
      <c r="A2126">
        <v>102</v>
      </c>
      <c r="B2126">
        <v>9123</v>
      </c>
      <c r="C2126">
        <v>25000</v>
      </c>
      <c r="D2126">
        <v>9770</v>
      </c>
      <c r="E2126">
        <v>11236</v>
      </c>
      <c r="F2126">
        <v>12053</v>
      </c>
      <c r="G2126">
        <f t="shared" si="381"/>
        <v>12471.992093645147</v>
      </c>
      <c r="H2126">
        <f t="shared" si="382"/>
        <v>6567.3493359193262</v>
      </c>
      <c r="I2126">
        <f t="shared" si="383"/>
        <v>19039.341429564472</v>
      </c>
      <c r="J2126">
        <f t="shared" si="384"/>
        <v>5904.642757725821</v>
      </c>
      <c r="K2126" s="18">
        <f t="shared" si="385"/>
        <v>9123</v>
      </c>
      <c r="L2126" s="18" t="str">
        <f t="shared" si="377"/>
        <v/>
      </c>
      <c r="M2126" s="18">
        <f t="shared" si="378"/>
        <v>9770</v>
      </c>
      <c r="N2126" s="18">
        <f t="shared" si="379"/>
        <v>11236</v>
      </c>
      <c r="O2126" s="18">
        <f t="shared" si="380"/>
        <v>12053</v>
      </c>
      <c r="P2126">
        <f t="shared" si="386"/>
        <v>10481.773755668442</v>
      </c>
      <c r="Q2126">
        <f t="shared" si="387"/>
        <v>1338.4385180749493</v>
      </c>
      <c r="R2126" s="105">
        <f t="shared" si="388"/>
        <v>0.1276919869932448</v>
      </c>
      <c r="S2126" s="107">
        <f>+'MEDIA GEOMÉTRICA'!AI109</f>
        <v>10481.773755668442</v>
      </c>
      <c r="T2126" t="b">
        <f t="shared" si="389"/>
        <v>1</v>
      </c>
    </row>
    <row r="2127" spans="1:20" x14ac:dyDescent="0.2">
      <c r="A2127">
        <v>103</v>
      </c>
      <c r="B2127">
        <v>161056</v>
      </c>
      <c r="C2127">
        <v>80000</v>
      </c>
      <c r="D2127">
        <v>172494</v>
      </c>
      <c r="E2127">
        <v>198368</v>
      </c>
      <c r="F2127">
        <v>212796</v>
      </c>
      <c r="G2127">
        <f t="shared" si="381"/>
        <v>156478.68679126704</v>
      </c>
      <c r="H2127">
        <f t="shared" si="382"/>
        <v>51707.300869413026</v>
      </c>
      <c r="I2127">
        <f t="shared" si="383"/>
        <v>208185.98766068008</v>
      </c>
      <c r="J2127">
        <f t="shared" si="384"/>
        <v>104771.38592185402</v>
      </c>
      <c r="K2127" s="18">
        <f t="shared" si="385"/>
        <v>161056</v>
      </c>
      <c r="L2127" s="18" t="str">
        <f t="shared" si="377"/>
        <v/>
      </c>
      <c r="M2127" s="18">
        <f t="shared" si="378"/>
        <v>172494</v>
      </c>
      <c r="N2127" s="18">
        <f t="shared" si="379"/>
        <v>198368</v>
      </c>
      <c r="O2127" s="18" t="str">
        <f t="shared" si="380"/>
        <v/>
      </c>
      <c r="P2127">
        <f t="shared" si="386"/>
        <v>176633.94642159835</v>
      </c>
      <c r="Q2127">
        <f t="shared" si="387"/>
        <v>19115.774742343037</v>
      </c>
      <c r="R2127" s="105">
        <f t="shared" si="388"/>
        <v>0.1082225423233006</v>
      </c>
      <c r="S2127" s="107">
        <f>+'MEDIA GEOMÉTRICA'!AI110</f>
        <v>176633.94642159835</v>
      </c>
      <c r="T2127" t="b">
        <f t="shared" si="389"/>
        <v>1</v>
      </c>
    </row>
    <row r="2128" spans="1:20" x14ac:dyDescent="0.2">
      <c r="A2128">
        <v>104</v>
      </c>
      <c r="B2128">
        <v>154238</v>
      </c>
      <c r="C2128">
        <v>150000</v>
      </c>
      <c r="D2128">
        <v>165192</v>
      </c>
      <c r="E2128">
        <v>189971</v>
      </c>
      <c r="F2128">
        <v>203788</v>
      </c>
      <c r="G2128">
        <f t="shared" si="381"/>
        <v>171406.58969381434</v>
      </c>
      <c r="H2128">
        <f t="shared" si="382"/>
        <v>23330.437998460231</v>
      </c>
      <c r="I2128">
        <f t="shared" si="383"/>
        <v>194737.02769227457</v>
      </c>
      <c r="J2128">
        <f t="shared" si="384"/>
        <v>148076.15169535411</v>
      </c>
      <c r="K2128" s="18">
        <f t="shared" si="385"/>
        <v>154238</v>
      </c>
      <c r="L2128" s="18">
        <f t="shared" si="377"/>
        <v>150000</v>
      </c>
      <c r="M2128" s="18">
        <f t="shared" si="378"/>
        <v>165192</v>
      </c>
      <c r="N2128" s="18">
        <f t="shared" si="379"/>
        <v>189971</v>
      </c>
      <c r="O2128" s="18" t="str">
        <f t="shared" si="380"/>
        <v/>
      </c>
      <c r="P2128">
        <f t="shared" si="386"/>
        <v>164149.56684874793</v>
      </c>
      <c r="Q2128">
        <f t="shared" si="387"/>
        <v>17928.73530351021</v>
      </c>
      <c r="R2128" s="105">
        <f t="shared" si="388"/>
        <v>0.10922194707970358</v>
      </c>
      <c r="S2128" s="107">
        <f>+'MEDIA GEOMÉTRICA'!AI111</f>
        <v>164149.56684874793</v>
      </c>
      <c r="T2128" t="b">
        <f t="shared" si="389"/>
        <v>1</v>
      </c>
    </row>
    <row r="2129" spans="1:20" x14ac:dyDescent="0.2">
      <c r="A2129">
        <v>105</v>
      </c>
      <c r="B2129">
        <v>294451</v>
      </c>
      <c r="C2129">
        <v>350000</v>
      </c>
      <c r="D2129">
        <v>315362</v>
      </c>
      <c r="E2129">
        <v>362667</v>
      </c>
      <c r="F2129">
        <v>389045</v>
      </c>
      <c r="G2129">
        <f t="shared" si="381"/>
        <v>340627.46574646962</v>
      </c>
      <c r="H2129">
        <f t="shared" si="382"/>
        <v>37664.247749025868</v>
      </c>
      <c r="I2129">
        <f t="shared" si="383"/>
        <v>378291.7134954955</v>
      </c>
      <c r="J2129">
        <f t="shared" si="384"/>
        <v>302963.21799744375</v>
      </c>
      <c r="K2129" s="18" t="str">
        <f t="shared" si="385"/>
        <v/>
      </c>
      <c r="L2129" s="18">
        <f t="shared" si="377"/>
        <v>350000</v>
      </c>
      <c r="M2129" s="18">
        <f t="shared" si="378"/>
        <v>315362</v>
      </c>
      <c r="N2129" s="18">
        <f t="shared" si="379"/>
        <v>362667</v>
      </c>
      <c r="O2129" s="18" t="str">
        <f t="shared" si="380"/>
        <v/>
      </c>
      <c r="P2129">
        <f t="shared" si="386"/>
        <v>342080.62876427011</v>
      </c>
      <c r="Q2129">
        <f t="shared" si="387"/>
        <v>24488.116022539041</v>
      </c>
      <c r="R2129" s="105">
        <f t="shared" si="388"/>
        <v>7.1585801601802931E-2</v>
      </c>
      <c r="S2129" s="107">
        <f>+'MEDIA GEOMÉTRICA'!AI112</f>
        <v>342080.62876427011</v>
      </c>
      <c r="T2129" t="b">
        <f t="shared" si="389"/>
        <v>1</v>
      </c>
    </row>
    <row r="2130" spans="1:20" x14ac:dyDescent="0.2">
      <c r="A2130">
        <v>106</v>
      </c>
      <c r="B2130">
        <v>16610</v>
      </c>
      <c r="C2130">
        <v>20000</v>
      </c>
      <c r="D2130">
        <v>17790</v>
      </c>
      <c r="E2130">
        <v>20458</v>
      </c>
      <c r="F2130">
        <v>21946</v>
      </c>
      <c r="G2130">
        <f t="shared" si="381"/>
        <v>19264.54806022891</v>
      </c>
      <c r="H2130">
        <f t="shared" si="382"/>
        <v>2140.6772760040221</v>
      </c>
      <c r="I2130">
        <f t="shared" si="383"/>
        <v>21405.225336232932</v>
      </c>
      <c r="J2130">
        <f t="shared" si="384"/>
        <v>17123.870784224888</v>
      </c>
      <c r="K2130" s="18" t="str">
        <f t="shared" si="385"/>
        <v/>
      </c>
      <c r="L2130" s="18">
        <f t="shared" si="377"/>
        <v>20000</v>
      </c>
      <c r="M2130" s="18">
        <f t="shared" si="378"/>
        <v>17790</v>
      </c>
      <c r="N2130" s="18">
        <f t="shared" si="379"/>
        <v>20458</v>
      </c>
      <c r="O2130" s="18" t="str">
        <f t="shared" si="380"/>
        <v/>
      </c>
      <c r="P2130">
        <f t="shared" si="386"/>
        <v>19380.116021163623</v>
      </c>
      <c r="Q2130">
        <f t="shared" si="387"/>
        <v>1426.6562304914244</v>
      </c>
      <c r="R2130" s="105">
        <f t="shared" si="388"/>
        <v>7.3614431870968999E-2</v>
      </c>
      <c r="S2130" s="107">
        <f>+'MEDIA GEOMÉTRICA'!AI113</f>
        <v>19380.116021163623</v>
      </c>
      <c r="T2130" t="b">
        <f t="shared" si="389"/>
        <v>1</v>
      </c>
    </row>
    <row r="2131" spans="1:20" x14ac:dyDescent="0.2">
      <c r="A2131">
        <v>107</v>
      </c>
      <c r="B2131">
        <v>542813</v>
      </c>
      <c r="C2131">
        <v>750000</v>
      </c>
      <c r="D2131">
        <v>581362</v>
      </c>
      <c r="E2131">
        <v>668567</v>
      </c>
      <c r="F2131">
        <v>717195</v>
      </c>
      <c r="G2131">
        <f t="shared" si="381"/>
        <v>647124.83440700837</v>
      </c>
      <c r="H2131">
        <f t="shared" si="382"/>
        <v>88091.402436900666</v>
      </c>
      <c r="I2131">
        <f t="shared" si="383"/>
        <v>735216.23684390902</v>
      </c>
      <c r="J2131">
        <f t="shared" si="384"/>
        <v>559033.43197010772</v>
      </c>
      <c r="K2131" s="18" t="str">
        <f t="shared" si="385"/>
        <v/>
      </c>
      <c r="L2131" s="18" t="str">
        <f t="shared" si="377"/>
        <v/>
      </c>
      <c r="M2131" s="18">
        <f t="shared" si="378"/>
        <v>581362</v>
      </c>
      <c r="N2131" s="18">
        <f t="shared" si="379"/>
        <v>668567</v>
      </c>
      <c r="O2131" s="18">
        <f t="shared" si="380"/>
        <v>717195</v>
      </c>
      <c r="P2131">
        <f t="shared" si="386"/>
        <v>653245.27470336272</v>
      </c>
      <c r="Q2131">
        <f t="shared" si="387"/>
        <v>68823.443556683502</v>
      </c>
      <c r="R2131" s="105">
        <f t="shared" si="388"/>
        <v>0.10535620573441741</v>
      </c>
      <c r="S2131" s="107">
        <f>+'MEDIA GEOMÉTRICA'!AI114</f>
        <v>653245.27470336272</v>
      </c>
      <c r="T2131" t="b">
        <f t="shared" si="389"/>
        <v>1</v>
      </c>
    </row>
    <row r="2132" spans="1:20" x14ac:dyDescent="0.2">
      <c r="A2132">
        <v>108</v>
      </c>
      <c r="B2132">
        <v>756718</v>
      </c>
      <c r="C2132">
        <v>950000</v>
      </c>
      <c r="D2132">
        <v>810458</v>
      </c>
      <c r="E2132">
        <v>932027</v>
      </c>
      <c r="F2132">
        <v>999818</v>
      </c>
      <c r="G2132">
        <f t="shared" si="381"/>
        <v>885008.67075577308</v>
      </c>
      <c r="H2132">
        <f t="shared" si="382"/>
        <v>101878.71643871428</v>
      </c>
      <c r="I2132">
        <f t="shared" si="383"/>
        <v>986887.38719448738</v>
      </c>
      <c r="J2132">
        <f t="shared" si="384"/>
        <v>783129.95431705879</v>
      </c>
      <c r="K2132" s="18" t="str">
        <f t="shared" si="385"/>
        <v/>
      </c>
      <c r="L2132" s="18">
        <f t="shared" si="377"/>
        <v>950000</v>
      </c>
      <c r="M2132" s="18">
        <f t="shared" si="378"/>
        <v>810458</v>
      </c>
      <c r="N2132" s="18">
        <f t="shared" si="379"/>
        <v>932027</v>
      </c>
      <c r="O2132" s="18" t="str">
        <f t="shared" si="380"/>
        <v/>
      </c>
      <c r="P2132">
        <f t="shared" si="386"/>
        <v>895284.09837951255</v>
      </c>
      <c r="Q2132">
        <f t="shared" si="387"/>
        <v>75910.056705287745</v>
      </c>
      <c r="R2132" s="105">
        <f t="shared" si="388"/>
        <v>8.4788791449202455E-2</v>
      </c>
      <c r="S2132" s="107">
        <f>+'MEDIA GEOMÉTRICA'!AI115</f>
        <v>895284.09837951255</v>
      </c>
      <c r="T2132" t="b">
        <f t="shared" si="389"/>
        <v>1</v>
      </c>
    </row>
    <row r="2133" spans="1:20" x14ac:dyDescent="0.2">
      <c r="A2133">
        <v>109</v>
      </c>
      <c r="B2133">
        <v>629325</v>
      </c>
      <c r="C2133">
        <v>1000000</v>
      </c>
      <c r="D2133">
        <v>674018</v>
      </c>
      <c r="E2133">
        <v>775121</v>
      </c>
      <c r="F2133">
        <v>831499</v>
      </c>
      <c r="G2133">
        <f t="shared" si="381"/>
        <v>771534.84101114224</v>
      </c>
      <c r="H2133">
        <f t="shared" si="382"/>
        <v>145766.28495403199</v>
      </c>
      <c r="I2133">
        <f t="shared" si="383"/>
        <v>917301.12596517429</v>
      </c>
      <c r="J2133">
        <f t="shared" si="384"/>
        <v>625768.5560571102</v>
      </c>
      <c r="K2133" s="18">
        <f t="shared" si="385"/>
        <v>629325</v>
      </c>
      <c r="L2133" s="18" t="str">
        <f t="shared" si="377"/>
        <v/>
      </c>
      <c r="M2133" s="18">
        <f t="shared" si="378"/>
        <v>674018</v>
      </c>
      <c r="N2133" s="18">
        <f t="shared" si="379"/>
        <v>775121</v>
      </c>
      <c r="O2133" s="18">
        <f t="shared" si="380"/>
        <v>831499</v>
      </c>
      <c r="P2133">
        <f t="shared" si="386"/>
        <v>723093.45139615552</v>
      </c>
      <c r="Q2133">
        <f t="shared" si="387"/>
        <v>92343.933655203728</v>
      </c>
      <c r="R2133" s="105">
        <f t="shared" si="388"/>
        <v>0.12770677631902932</v>
      </c>
      <c r="S2133" s="107">
        <f>+'MEDIA GEOMÉTRICA'!AI116</f>
        <v>723093.45139615552</v>
      </c>
      <c r="T2133" t="b">
        <f t="shared" si="389"/>
        <v>1</v>
      </c>
    </row>
    <row r="2134" spans="1:20" x14ac:dyDescent="0.2">
      <c r="A2134">
        <v>110</v>
      </c>
      <c r="B2134">
        <v>716803</v>
      </c>
      <c r="C2134">
        <v>1100000</v>
      </c>
      <c r="D2134">
        <v>767709</v>
      </c>
      <c r="E2134">
        <v>882865</v>
      </c>
      <c r="F2134">
        <v>947080</v>
      </c>
      <c r="G2134">
        <f t="shared" si="381"/>
        <v>872677.98343602684</v>
      </c>
      <c r="H2134">
        <f t="shared" si="382"/>
        <v>151747.04539561897</v>
      </c>
      <c r="I2134">
        <f t="shared" si="383"/>
        <v>1024425.0288316458</v>
      </c>
      <c r="J2134">
        <f t="shared" si="384"/>
        <v>720930.93804040784</v>
      </c>
      <c r="K2134" s="18" t="str">
        <f t="shared" si="385"/>
        <v/>
      </c>
      <c r="L2134" s="18" t="str">
        <f t="shared" si="377"/>
        <v/>
      </c>
      <c r="M2134" s="18">
        <f t="shared" si="378"/>
        <v>767709</v>
      </c>
      <c r="N2134" s="18">
        <f t="shared" si="379"/>
        <v>882865</v>
      </c>
      <c r="O2134" s="18">
        <f t="shared" si="380"/>
        <v>947080</v>
      </c>
      <c r="P2134">
        <f t="shared" si="386"/>
        <v>862632.59838533995</v>
      </c>
      <c r="Q2134">
        <f t="shared" si="387"/>
        <v>90883.099090718373</v>
      </c>
      <c r="R2134" s="105">
        <f t="shared" si="388"/>
        <v>0.10535551202311588</v>
      </c>
      <c r="S2134" s="107">
        <f>+'MEDIA GEOMÉTRICA'!AI117</f>
        <v>862632.59838533995</v>
      </c>
      <c r="T2134" t="b">
        <f t="shared" si="389"/>
        <v>1</v>
      </c>
    </row>
    <row r="2135" spans="1:20" x14ac:dyDescent="0.2">
      <c r="A2135">
        <v>111</v>
      </c>
      <c r="B2135">
        <v>1088794</v>
      </c>
      <c r="C2135">
        <v>1300000</v>
      </c>
      <c r="D2135">
        <v>1166118</v>
      </c>
      <c r="E2135">
        <v>1341036</v>
      </c>
      <c r="F2135">
        <v>1438576</v>
      </c>
      <c r="G2135">
        <f t="shared" si="381"/>
        <v>1260668.6804091227</v>
      </c>
      <c r="H2135">
        <f t="shared" si="382"/>
        <v>139591.51488969522</v>
      </c>
      <c r="I2135">
        <f t="shared" si="383"/>
        <v>1400260.1952988179</v>
      </c>
      <c r="J2135">
        <f t="shared" si="384"/>
        <v>1121077.1655194275</v>
      </c>
      <c r="K2135" s="18" t="str">
        <f t="shared" si="385"/>
        <v/>
      </c>
      <c r="L2135" s="18">
        <f t="shared" si="377"/>
        <v>1300000</v>
      </c>
      <c r="M2135" s="18">
        <f t="shared" si="378"/>
        <v>1166118</v>
      </c>
      <c r="N2135" s="18">
        <f t="shared" si="379"/>
        <v>1341036</v>
      </c>
      <c r="O2135" s="18" t="str">
        <f t="shared" si="380"/>
        <v/>
      </c>
      <c r="P2135">
        <f t="shared" si="386"/>
        <v>1266802.0650931001</v>
      </c>
      <c r="Q2135">
        <f t="shared" si="387"/>
        <v>91473.721129804995</v>
      </c>
      <c r="R2135" s="105">
        <f t="shared" si="388"/>
        <v>7.2208377023037451E-2</v>
      </c>
      <c r="S2135" s="107">
        <f>+'MEDIA GEOMÉTRICA'!AI118</f>
        <v>1266802.0650931001</v>
      </c>
      <c r="T2135" t="b">
        <f t="shared" si="389"/>
        <v>1</v>
      </c>
    </row>
    <row r="2136" spans="1:20" x14ac:dyDescent="0.2">
      <c r="A2136">
        <v>112</v>
      </c>
      <c r="B2136">
        <v>847051</v>
      </c>
      <c r="C2136">
        <v>1400000</v>
      </c>
      <c r="D2136">
        <v>907207</v>
      </c>
      <c r="E2136">
        <v>1043288</v>
      </c>
      <c r="F2136">
        <v>1119171</v>
      </c>
      <c r="G2136">
        <f t="shared" si="381"/>
        <v>1046667.959064833</v>
      </c>
      <c r="H2136">
        <f t="shared" si="382"/>
        <v>216804.9722776211</v>
      </c>
      <c r="I2136">
        <f t="shared" si="383"/>
        <v>1263472.9313424542</v>
      </c>
      <c r="J2136">
        <f t="shared" si="384"/>
        <v>829862.98678721185</v>
      </c>
      <c r="K2136" s="18">
        <f t="shared" si="385"/>
        <v>847051</v>
      </c>
      <c r="L2136" s="18" t="str">
        <f t="shared" si="377"/>
        <v/>
      </c>
      <c r="M2136" s="18">
        <f t="shared" si="378"/>
        <v>907207</v>
      </c>
      <c r="N2136" s="18">
        <f t="shared" si="379"/>
        <v>1043288</v>
      </c>
      <c r="O2136" s="18">
        <f t="shared" si="380"/>
        <v>1119171</v>
      </c>
      <c r="P2136">
        <f t="shared" si="386"/>
        <v>973260.62392800336</v>
      </c>
      <c r="Q2136">
        <f t="shared" si="387"/>
        <v>124291.99640731765</v>
      </c>
      <c r="R2136" s="105">
        <f t="shared" si="388"/>
        <v>0.12770679646494371</v>
      </c>
      <c r="S2136" s="107">
        <f>+'MEDIA GEOMÉTRICA'!AI119</f>
        <v>973260.62392800336</v>
      </c>
      <c r="T2136" t="b">
        <f t="shared" si="389"/>
        <v>1</v>
      </c>
    </row>
    <row r="2137" spans="1:20" x14ac:dyDescent="0.2">
      <c r="A2137">
        <v>113</v>
      </c>
      <c r="B2137">
        <v>920241</v>
      </c>
      <c r="C2137">
        <v>1900000</v>
      </c>
      <c r="D2137">
        <v>985594</v>
      </c>
      <c r="E2137">
        <v>1133433</v>
      </c>
      <c r="F2137">
        <v>1215873</v>
      </c>
      <c r="G2137">
        <f t="shared" si="381"/>
        <v>1188851.0881666497</v>
      </c>
      <c r="H2137">
        <f t="shared" si="382"/>
        <v>391824.06847933674</v>
      </c>
      <c r="I2137">
        <f t="shared" si="383"/>
        <v>1580675.1566459865</v>
      </c>
      <c r="J2137">
        <f t="shared" si="384"/>
        <v>797027.01968731289</v>
      </c>
      <c r="K2137" s="18">
        <f t="shared" si="385"/>
        <v>920241</v>
      </c>
      <c r="L2137" s="18" t="str">
        <f t="shared" si="377"/>
        <v/>
      </c>
      <c r="M2137" s="18">
        <f t="shared" si="378"/>
        <v>985594</v>
      </c>
      <c r="N2137" s="18">
        <f t="shared" si="379"/>
        <v>1133433</v>
      </c>
      <c r="O2137" s="18">
        <f t="shared" si="380"/>
        <v>1215873</v>
      </c>
      <c r="P2137">
        <f t="shared" si="386"/>
        <v>1057355.245879241</v>
      </c>
      <c r="Q2137">
        <f t="shared" si="387"/>
        <v>135031.25078384634</v>
      </c>
      <c r="R2137" s="105">
        <f t="shared" si="388"/>
        <v>0.1277066069422689</v>
      </c>
      <c r="S2137" s="107">
        <f>+'MEDIA GEOMÉTRICA'!AI120</f>
        <v>1057355.245879241</v>
      </c>
      <c r="T2137" t="b">
        <f t="shared" si="389"/>
        <v>1</v>
      </c>
    </row>
    <row r="2138" spans="1:20" x14ac:dyDescent="0.2">
      <c r="A2138">
        <v>114</v>
      </c>
      <c r="B2138">
        <v>1010022</v>
      </c>
      <c r="C2138">
        <v>1950000</v>
      </c>
      <c r="D2138">
        <v>1081751</v>
      </c>
      <c r="E2138">
        <v>1244014</v>
      </c>
      <c r="F2138">
        <v>1334497</v>
      </c>
      <c r="G2138">
        <f t="shared" si="381"/>
        <v>1287440.3726829425</v>
      </c>
      <c r="H2138">
        <f t="shared" si="382"/>
        <v>372709.90514031146</v>
      </c>
      <c r="I2138">
        <f t="shared" si="383"/>
        <v>1660150.277823254</v>
      </c>
      <c r="J2138">
        <f t="shared" si="384"/>
        <v>914730.46754263109</v>
      </c>
      <c r="K2138" s="18">
        <f t="shared" si="385"/>
        <v>1010022</v>
      </c>
      <c r="L2138" s="18" t="str">
        <f t="shared" si="377"/>
        <v/>
      </c>
      <c r="M2138" s="18">
        <f t="shared" si="378"/>
        <v>1081751</v>
      </c>
      <c r="N2138" s="18">
        <f t="shared" si="379"/>
        <v>1244014</v>
      </c>
      <c r="O2138" s="18">
        <f t="shared" si="380"/>
        <v>1334497</v>
      </c>
      <c r="P2138">
        <f t="shared" si="386"/>
        <v>1160513.6477096861</v>
      </c>
      <c r="Q2138">
        <f t="shared" si="387"/>
        <v>148205.46720234942</v>
      </c>
      <c r="R2138" s="105">
        <f t="shared" si="388"/>
        <v>0.12770678526257581</v>
      </c>
      <c r="S2138" s="107">
        <f>+'MEDIA GEOMÉTRICA'!AI121</f>
        <v>1160513.6477096861</v>
      </c>
      <c r="T2138" t="b">
        <f t="shared" si="389"/>
        <v>1</v>
      </c>
    </row>
    <row r="2139" spans="1:20" x14ac:dyDescent="0.2">
      <c r="A2139">
        <v>115</v>
      </c>
      <c r="B2139">
        <v>1029495</v>
      </c>
      <c r="C2139">
        <v>2500000</v>
      </c>
      <c r="D2139">
        <v>1102608</v>
      </c>
      <c r="E2139">
        <v>1267999</v>
      </c>
      <c r="F2139">
        <v>1360227</v>
      </c>
      <c r="G2139">
        <f t="shared" si="381"/>
        <v>1373862.085159614</v>
      </c>
      <c r="H2139">
        <f t="shared" si="382"/>
        <v>600243.25789024914</v>
      </c>
      <c r="I2139">
        <f t="shared" si="383"/>
        <v>1974105.3430498631</v>
      </c>
      <c r="J2139">
        <f t="shared" si="384"/>
        <v>773618.82726936485</v>
      </c>
      <c r="K2139" s="18">
        <f t="shared" si="385"/>
        <v>1029495</v>
      </c>
      <c r="L2139" s="18" t="str">
        <f t="shared" si="377"/>
        <v/>
      </c>
      <c r="M2139" s="18">
        <f t="shared" si="378"/>
        <v>1102608</v>
      </c>
      <c r="N2139" s="18">
        <f t="shared" si="379"/>
        <v>1267999</v>
      </c>
      <c r="O2139" s="18">
        <f t="shared" si="380"/>
        <v>1360227</v>
      </c>
      <c r="P2139">
        <f t="shared" si="386"/>
        <v>1182888.8027658423</v>
      </c>
      <c r="Q2139">
        <f t="shared" si="387"/>
        <v>151063.19335380805</v>
      </c>
      <c r="R2139" s="105">
        <f t="shared" si="388"/>
        <v>0.12770701100609846</v>
      </c>
      <c r="S2139" s="107">
        <f>+'MEDIA GEOMÉTRICA'!AI122</f>
        <v>1182888.8027658423</v>
      </c>
      <c r="T2139" t="b">
        <f t="shared" si="389"/>
        <v>1</v>
      </c>
    </row>
    <row r="2140" spans="1:20" x14ac:dyDescent="0.2">
      <c r="A2140">
        <v>116</v>
      </c>
      <c r="B2140">
        <v>638910</v>
      </c>
      <c r="C2140">
        <v>1100000</v>
      </c>
      <c r="D2140">
        <v>684284</v>
      </c>
      <c r="E2140">
        <v>786926</v>
      </c>
      <c r="F2140">
        <v>844163</v>
      </c>
      <c r="G2140">
        <f t="shared" si="381"/>
        <v>795950.01038699376</v>
      </c>
      <c r="H2140">
        <f t="shared" si="382"/>
        <v>180881.28149645572</v>
      </c>
      <c r="I2140">
        <f t="shared" si="383"/>
        <v>976831.29188344954</v>
      </c>
      <c r="J2140">
        <f t="shared" si="384"/>
        <v>615068.72889053798</v>
      </c>
      <c r="K2140" s="18">
        <f t="shared" si="385"/>
        <v>638910</v>
      </c>
      <c r="L2140" s="18" t="str">
        <f t="shared" si="377"/>
        <v/>
      </c>
      <c r="M2140" s="18">
        <f t="shared" si="378"/>
        <v>684284</v>
      </c>
      <c r="N2140" s="18">
        <f t="shared" si="379"/>
        <v>786926</v>
      </c>
      <c r="O2140" s="18">
        <f t="shared" si="380"/>
        <v>844163</v>
      </c>
      <c r="P2140">
        <f t="shared" si="386"/>
        <v>734106.50030100264</v>
      </c>
      <c r="Q2140">
        <f t="shared" si="387"/>
        <v>93750.146273219216</v>
      </c>
      <c r="R2140" s="105">
        <f t="shared" si="388"/>
        <v>0.12770646525371895</v>
      </c>
      <c r="S2140" s="107">
        <f>+'MEDIA GEOMÉTRICA'!AI123</f>
        <v>734106.50030100264</v>
      </c>
      <c r="T2140" t="b">
        <f t="shared" si="389"/>
        <v>1</v>
      </c>
    </row>
    <row r="2141" spans="1:20" x14ac:dyDescent="0.2">
      <c r="A2141">
        <v>117</v>
      </c>
      <c r="B2141">
        <v>634042</v>
      </c>
      <c r="C2141">
        <v>1300000</v>
      </c>
      <c r="D2141">
        <v>679071</v>
      </c>
      <c r="E2141">
        <v>780931</v>
      </c>
      <c r="F2141">
        <v>837732</v>
      </c>
      <c r="G2141">
        <f t="shared" si="381"/>
        <v>817972.80756243772</v>
      </c>
      <c r="H2141">
        <f t="shared" si="382"/>
        <v>266087.01046593755</v>
      </c>
      <c r="I2141">
        <f t="shared" si="383"/>
        <v>1084059.8180283753</v>
      </c>
      <c r="J2141">
        <f t="shared" si="384"/>
        <v>551885.79709650017</v>
      </c>
      <c r="K2141" s="18">
        <f t="shared" si="385"/>
        <v>634042</v>
      </c>
      <c r="L2141" s="18" t="str">
        <f t="shared" si="377"/>
        <v/>
      </c>
      <c r="M2141" s="18">
        <f t="shared" si="378"/>
        <v>679071</v>
      </c>
      <c r="N2141" s="18">
        <f t="shared" si="379"/>
        <v>780931</v>
      </c>
      <c r="O2141" s="18">
        <f t="shared" si="380"/>
        <v>837732</v>
      </c>
      <c r="P2141">
        <f t="shared" si="386"/>
        <v>728513.73623682221</v>
      </c>
      <c r="Q2141">
        <f t="shared" si="387"/>
        <v>93036.162943950636</v>
      </c>
      <c r="R2141" s="105">
        <f t="shared" si="388"/>
        <v>0.12770680677146057</v>
      </c>
      <c r="S2141" s="107">
        <f>+'MEDIA GEOMÉTRICA'!AI124</f>
        <v>728513.73623682221</v>
      </c>
      <c r="T2141" t="b">
        <f t="shared" si="389"/>
        <v>1</v>
      </c>
    </row>
    <row r="2142" spans="1:20" x14ac:dyDescent="0.2">
      <c r="A2142">
        <v>118</v>
      </c>
      <c r="B2142">
        <v>733942</v>
      </c>
      <c r="C2142">
        <v>1400000</v>
      </c>
      <c r="D2142">
        <v>786066</v>
      </c>
      <c r="E2142">
        <v>903976</v>
      </c>
      <c r="F2142">
        <v>969726</v>
      </c>
      <c r="G2142">
        <f t="shared" si="381"/>
        <v>933277.82249222731</v>
      </c>
      <c r="H2142">
        <f t="shared" si="382"/>
        <v>263714.15706783737</v>
      </c>
      <c r="I2142">
        <f t="shared" si="383"/>
        <v>1196991.9795600646</v>
      </c>
      <c r="J2142">
        <f t="shared" si="384"/>
        <v>669563.66542439</v>
      </c>
      <c r="K2142" s="18">
        <f t="shared" si="385"/>
        <v>733942</v>
      </c>
      <c r="L2142" s="18" t="str">
        <f t="shared" si="377"/>
        <v/>
      </c>
      <c r="M2142" s="18">
        <f t="shared" si="378"/>
        <v>786066</v>
      </c>
      <c r="N2142" s="18">
        <f t="shared" si="379"/>
        <v>903976</v>
      </c>
      <c r="O2142" s="18">
        <f t="shared" si="380"/>
        <v>969726</v>
      </c>
      <c r="P2142">
        <f t="shared" si="386"/>
        <v>843299.17086794495</v>
      </c>
      <c r="Q2142">
        <f t="shared" si="387"/>
        <v>107695.32386474973</v>
      </c>
      <c r="R2142" s="105">
        <f t="shared" si="388"/>
        <v>0.12770713832661185</v>
      </c>
      <c r="S2142" s="107">
        <f>+'MEDIA GEOMÉTRICA'!AI125</f>
        <v>843299.17086794495</v>
      </c>
      <c r="T2142" t="b">
        <f t="shared" si="389"/>
        <v>1</v>
      </c>
    </row>
    <row r="2143" spans="1:20" x14ac:dyDescent="0.2">
      <c r="A2143">
        <v>119</v>
      </c>
      <c r="B2143">
        <v>247294</v>
      </c>
      <c r="C2143">
        <v>250000</v>
      </c>
      <c r="D2143">
        <v>264605</v>
      </c>
      <c r="E2143">
        <v>304295</v>
      </c>
      <c r="F2143">
        <v>326428</v>
      </c>
      <c r="G2143">
        <f t="shared" si="381"/>
        <v>276800.43671525893</v>
      </c>
      <c r="H2143">
        <f t="shared" si="382"/>
        <v>35148.284784609379</v>
      </c>
      <c r="I2143">
        <f t="shared" si="383"/>
        <v>311948.72149986832</v>
      </c>
      <c r="J2143">
        <f t="shared" si="384"/>
        <v>241652.15193064953</v>
      </c>
      <c r="K2143" s="18">
        <f t="shared" si="385"/>
        <v>247294</v>
      </c>
      <c r="L2143" s="18">
        <f t="shared" si="377"/>
        <v>250000</v>
      </c>
      <c r="M2143" s="18">
        <f t="shared" si="378"/>
        <v>264605</v>
      </c>
      <c r="N2143" s="18">
        <f t="shared" si="379"/>
        <v>304295</v>
      </c>
      <c r="O2143" s="18" t="str">
        <f t="shared" si="380"/>
        <v/>
      </c>
      <c r="P2143">
        <f t="shared" si="386"/>
        <v>265620.51395801164</v>
      </c>
      <c r="Q2143">
        <f t="shared" si="387"/>
        <v>26287.919132813335</v>
      </c>
      <c r="R2143" s="105">
        <f t="shared" si="388"/>
        <v>9.896795522716606E-2</v>
      </c>
      <c r="S2143" s="107">
        <f>+'MEDIA GEOMÉTRICA'!AI126</f>
        <v>265620.51395801164</v>
      </c>
      <c r="T2143" t="b">
        <f t="shared" si="389"/>
        <v>1</v>
      </c>
    </row>
    <row r="2144" spans="1:20" x14ac:dyDescent="0.2">
      <c r="A2144">
        <v>120</v>
      </c>
      <c r="B2144">
        <v>268538</v>
      </c>
      <c r="C2144">
        <v>150000</v>
      </c>
      <c r="D2144">
        <v>287610</v>
      </c>
      <c r="E2144">
        <v>330751</v>
      </c>
      <c r="F2144">
        <v>354808</v>
      </c>
      <c r="G2144">
        <f t="shared" si="381"/>
        <v>267103.21295069961</v>
      </c>
      <c r="H2144">
        <f t="shared" si="382"/>
        <v>79447.208319738987</v>
      </c>
      <c r="I2144">
        <f t="shared" si="383"/>
        <v>346550.42127043859</v>
      </c>
      <c r="J2144">
        <f t="shared" si="384"/>
        <v>187656.00463096064</v>
      </c>
      <c r="K2144" s="18">
        <f t="shared" si="385"/>
        <v>268538</v>
      </c>
      <c r="L2144" s="18" t="str">
        <f t="shared" si="377"/>
        <v/>
      </c>
      <c r="M2144" s="18">
        <f t="shared" si="378"/>
        <v>287610</v>
      </c>
      <c r="N2144" s="18">
        <f t="shared" si="379"/>
        <v>330751</v>
      </c>
      <c r="O2144" s="18" t="str">
        <f t="shared" si="380"/>
        <v/>
      </c>
      <c r="P2144">
        <f t="shared" si="386"/>
        <v>294512.43246613495</v>
      </c>
      <c r="Q2144">
        <f t="shared" si="387"/>
        <v>31873.040943719192</v>
      </c>
      <c r="R2144" s="105">
        <f t="shared" si="388"/>
        <v>0.10822307458067724</v>
      </c>
      <c r="S2144" s="107">
        <f>+'MEDIA GEOMÉTRICA'!AI127</f>
        <v>294512.43246613495</v>
      </c>
      <c r="T2144" t="b">
        <f t="shared" si="389"/>
        <v>1</v>
      </c>
    </row>
    <row r="2145" spans="1:20" x14ac:dyDescent="0.2">
      <c r="A2145">
        <v>121</v>
      </c>
      <c r="B2145">
        <v>268603</v>
      </c>
      <c r="C2145">
        <v>160000</v>
      </c>
      <c r="D2145">
        <v>287679</v>
      </c>
      <c r="E2145">
        <v>330831</v>
      </c>
      <c r="F2145">
        <v>354894</v>
      </c>
      <c r="G2145">
        <f t="shared" si="381"/>
        <v>270625.5344310209</v>
      </c>
      <c r="H2145">
        <f t="shared" si="382"/>
        <v>75466.805347119356</v>
      </c>
      <c r="I2145">
        <f t="shared" si="383"/>
        <v>346092.33977814025</v>
      </c>
      <c r="J2145">
        <f t="shared" si="384"/>
        <v>195158.72908390156</v>
      </c>
      <c r="K2145" s="18">
        <f t="shared" si="385"/>
        <v>268603</v>
      </c>
      <c r="L2145" s="18" t="str">
        <f t="shared" si="377"/>
        <v/>
      </c>
      <c r="M2145" s="18">
        <f t="shared" si="378"/>
        <v>287679</v>
      </c>
      <c r="N2145" s="18">
        <f t="shared" si="379"/>
        <v>330831</v>
      </c>
      <c r="O2145" s="18" t="str">
        <f t="shared" si="380"/>
        <v/>
      </c>
      <c r="P2145">
        <f t="shared" si="386"/>
        <v>294583.49177871697</v>
      </c>
      <c r="Q2145">
        <f t="shared" si="387"/>
        <v>31880.80107734643</v>
      </c>
      <c r="R2145" s="105">
        <f t="shared" si="388"/>
        <v>0.10822331178453955</v>
      </c>
      <c r="S2145" s="107">
        <f>+'MEDIA GEOMÉTRICA'!AI128</f>
        <v>294583.49177871697</v>
      </c>
      <c r="T2145" t="b">
        <f t="shared" si="389"/>
        <v>1</v>
      </c>
    </row>
    <row r="2146" spans="1:20" x14ac:dyDescent="0.2">
      <c r="A2146">
        <v>122</v>
      </c>
      <c r="B2146">
        <v>298524</v>
      </c>
      <c r="C2146">
        <v>200000</v>
      </c>
      <c r="D2146">
        <v>319724</v>
      </c>
      <c r="E2146">
        <v>367683</v>
      </c>
      <c r="F2146">
        <v>394426</v>
      </c>
      <c r="G2146">
        <f t="shared" si="381"/>
        <v>307924.83279801183</v>
      </c>
      <c r="H2146">
        <f t="shared" si="382"/>
        <v>75161.531429315641</v>
      </c>
      <c r="I2146">
        <f t="shared" si="383"/>
        <v>383086.36422732746</v>
      </c>
      <c r="J2146">
        <f t="shared" si="384"/>
        <v>232763.30136869621</v>
      </c>
      <c r="K2146" s="18">
        <f t="shared" si="385"/>
        <v>298524</v>
      </c>
      <c r="L2146" s="18" t="str">
        <f t="shared" si="377"/>
        <v/>
      </c>
      <c r="M2146" s="18">
        <f t="shared" si="378"/>
        <v>319724</v>
      </c>
      <c r="N2146" s="18">
        <f t="shared" si="379"/>
        <v>367683</v>
      </c>
      <c r="O2146" s="18" t="str">
        <f t="shared" si="380"/>
        <v/>
      </c>
      <c r="P2146">
        <f t="shared" si="386"/>
        <v>327397.99351584504</v>
      </c>
      <c r="Q2146">
        <f t="shared" si="387"/>
        <v>35431.795894836228</v>
      </c>
      <c r="R2146" s="105">
        <f t="shared" si="388"/>
        <v>0.10822239780501722</v>
      </c>
      <c r="S2146" s="107">
        <f>+'MEDIA GEOMÉTRICA'!AI129</f>
        <v>327397.99351584504</v>
      </c>
      <c r="T2146" t="b">
        <f t="shared" si="389"/>
        <v>1</v>
      </c>
    </row>
    <row r="2147" spans="1:20" x14ac:dyDescent="0.2">
      <c r="A2147">
        <v>123</v>
      </c>
      <c r="B2147">
        <v>79019</v>
      </c>
      <c r="C2147">
        <v>150000</v>
      </c>
      <c r="D2147">
        <v>84631</v>
      </c>
      <c r="E2147">
        <v>97325</v>
      </c>
      <c r="F2147">
        <v>104404</v>
      </c>
      <c r="G2147">
        <f t="shared" si="381"/>
        <v>100382.67445960286</v>
      </c>
      <c r="H2147">
        <f t="shared" si="382"/>
        <v>28087.615753210539</v>
      </c>
      <c r="I2147">
        <f t="shared" si="383"/>
        <v>128470.2902128134</v>
      </c>
      <c r="J2147">
        <f t="shared" si="384"/>
        <v>72295.058706392316</v>
      </c>
      <c r="K2147" s="18">
        <f t="shared" si="385"/>
        <v>79019</v>
      </c>
      <c r="L2147" s="18" t="str">
        <f t="shared" si="377"/>
        <v/>
      </c>
      <c r="M2147" s="18">
        <f t="shared" si="378"/>
        <v>84631</v>
      </c>
      <c r="N2147" s="18">
        <f t="shared" si="379"/>
        <v>97325</v>
      </c>
      <c r="O2147" s="18">
        <f t="shared" si="380"/>
        <v>104404</v>
      </c>
      <c r="P2147">
        <f t="shared" si="386"/>
        <v>90792.638679118783</v>
      </c>
      <c r="Q2147">
        <f t="shared" si="387"/>
        <v>11594.624512390788</v>
      </c>
      <c r="R2147" s="105">
        <f t="shared" si="388"/>
        <v>0.12770445579149595</v>
      </c>
      <c r="S2147" s="107">
        <f>+'MEDIA GEOMÉTRICA'!AI130</f>
        <v>90792.638679118783</v>
      </c>
      <c r="T2147" t="b">
        <f t="shared" si="389"/>
        <v>1</v>
      </c>
    </row>
    <row r="2148" spans="1:20" x14ac:dyDescent="0.2">
      <c r="A2148">
        <v>124</v>
      </c>
      <c r="B2148">
        <v>343122</v>
      </c>
      <c r="C2148">
        <v>200000</v>
      </c>
      <c r="D2148">
        <v>367490</v>
      </c>
      <c r="E2148">
        <v>422614</v>
      </c>
      <c r="F2148">
        <v>453352</v>
      </c>
      <c r="G2148">
        <f t="shared" si="381"/>
        <v>344207.79433802748</v>
      </c>
      <c r="H2148">
        <f t="shared" si="382"/>
        <v>98158.094250041278</v>
      </c>
      <c r="I2148">
        <f t="shared" si="383"/>
        <v>442365.88858806877</v>
      </c>
      <c r="J2148">
        <f t="shared" si="384"/>
        <v>246049.70008798619</v>
      </c>
      <c r="K2148" s="18">
        <f t="shared" si="385"/>
        <v>343122</v>
      </c>
      <c r="L2148" s="18" t="str">
        <f t="shared" si="377"/>
        <v/>
      </c>
      <c r="M2148" s="18">
        <f t="shared" si="378"/>
        <v>367490</v>
      </c>
      <c r="N2148" s="18">
        <f t="shared" si="379"/>
        <v>422614</v>
      </c>
      <c r="O2148" s="18" t="str">
        <f t="shared" si="380"/>
        <v/>
      </c>
      <c r="P2148">
        <f t="shared" si="386"/>
        <v>376310.19994330668</v>
      </c>
      <c r="Q2148">
        <f t="shared" si="387"/>
        <v>40725.571131661251</v>
      </c>
      <c r="R2148" s="105">
        <f t="shared" si="388"/>
        <v>0.1082234048872361</v>
      </c>
      <c r="S2148" s="107">
        <f>+'MEDIA GEOMÉTRICA'!AI131</f>
        <v>376310.19994330668</v>
      </c>
      <c r="T2148" t="b">
        <f t="shared" si="389"/>
        <v>1</v>
      </c>
    </row>
    <row r="2149" spans="1:20" x14ac:dyDescent="0.2">
      <c r="A2149">
        <v>125</v>
      </c>
      <c r="B2149">
        <v>346976</v>
      </c>
      <c r="C2149">
        <v>250000</v>
      </c>
      <c r="D2149">
        <v>371617</v>
      </c>
      <c r="E2149">
        <v>427360</v>
      </c>
      <c r="F2149">
        <v>458444</v>
      </c>
      <c r="G2149">
        <f t="shared" si="381"/>
        <v>363147.48127985478</v>
      </c>
      <c r="H2149">
        <f t="shared" si="382"/>
        <v>80686.683038776522</v>
      </c>
      <c r="I2149">
        <f t="shared" si="383"/>
        <v>443834.16431863129</v>
      </c>
      <c r="J2149">
        <f t="shared" si="384"/>
        <v>282460.79824107827</v>
      </c>
      <c r="K2149" s="18">
        <f t="shared" si="385"/>
        <v>346976</v>
      </c>
      <c r="L2149" s="18" t="str">
        <f t="shared" si="377"/>
        <v/>
      </c>
      <c r="M2149" s="18">
        <f t="shared" si="378"/>
        <v>371617</v>
      </c>
      <c r="N2149" s="18">
        <f t="shared" si="379"/>
        <v>427360</v>
      </c>
      <c r="O2149" s="18" t="str">
        <f t="shared" si="380"/>
        <v/>
      </c>
      <c r="P2149">
        <f t="shared" si="386"/>
        <v>380536.47708153195</v>
      </c>
      <c r="Q2149">
        <f t="shared" si="387"/>
        <v>41182.61847349356</v>
      </c>
      <c r="R2149" s="105">
        <f t="shared" si="388"/>
        <v>0.10822252518165286</v>
      </c>
      <c r="S2149" s="107">
        <f>+'MEDIA GEOMÉTRICA'!AI132</f>
        <v>380536.47708153195</v>
      </c>
      <c r="T2149" t="b">
        <f t="shared" si="389"/>
        <v>1</v>
      </c>
    </row>
    <row r="2150" spans="1:20" x14ac:dyDescent="0.2">
      <c r="A2150">
        <v>126</v>
      </c>
      <c r="B2150">
        <v>100087</v>
      </c>
      <c r="C2150">
        <v>150000</v>
      </c>
      <c r="D2150">
        <v>107195</v>
      </c>
      <c r="E2150">
        <v>123274</v>
      </c>
      <c r="F2150">
        <v>132241</v>
      </c>
      <c r="G2150">
        <f t="shared" si="381"/>
        <v>121276.37702675276</v>
      </c>
      <c r="H2150">
        <f t="shared" si="382"/>
        <v>19926.766604243632</v>
      </c>
      <c r="I2150">
        <f t="shared" si="383"/>
        <v>141203.1436309964</v>
      </c>
      <c r="J2150">
        <f t="shared" si="384"/>
        <v>101349.61042250913</v>
      </c>
      <c r="K2150" s="18" t="str">
        <f t="shared" si="385"/>
        <v/>
      </c>
      <c r="L2150" s="18" t="str">
        <f t="shared" si="377"/>
        <v/>
      </c>
      <c r="M2150" s="18">
        <f t="shared" si="378"/>
        <v>107195</v>
      </c>
      <c r="N2150" s="18">
        <f t="shared" si="379"/>
        <v>123274</v>
      </c>
      <c r="O2150" s="18">
        <f t="shared" si="380"/>
        <v>132241</v>
      </c>
      <c r="P2150">
        <f t="shared" si="386"/>
        <v>120449.23531357135</v>
      </c>
      <c r="Q2150">
        <f t="shared" si="387"/>
        <v>12690.176292445009</v>
      </c>
      <c r="R2150" s="105">
        <f t="shared" si="388"/>
        <v>0.10535705153634273</v>
      </c>
      <c r="S2150" s="107">
        <f>+'MEDIA GEOMÉTRICA'!AI133</f>
        <v>120449.23531357135</v>
      </c>
      <c r="T2150" t="b">
        <f t="shared" si="389"/>
        <v>1</v>
      </c>
    </row>
    <row r="2151" spans="1:20" x14ac:dyDescent="0.2">
      <c r="A2151">
        <v>127</v>
      </c>
      <c r="B2151">
        <v>420637</v>
      </c>
      <c r="C2151">
        <v>300000</v>
      </c>
      <c r="D2151">
        <v>450510</v>
      </c>
      <c r="E2151">
        <v>518086</v>
      </c>
      <c r="F2151">
        <v>555769</v>
      </c>
      <c r="G2151">
        <f t="shared" si="381"/>
        <v>439345.18125436956</v>
      </c>
      <c r="H2151">
        <f t="shared" si="382"/>
        <v>98969.988664746183</v>
      </c>
      <c r="I2151">
        <f t="shared" si="383"/>
        <v>538315.16991911572</v>
      </c>
      <c r="J2151">
        <f t="shared" si="384"/>
        <v>340375.19258962339</v>
      </c>
      <c r="K2151" s="18">
        <f t="shared" si="385"/>
        <v>420637</v>
      </c>
      <c r="L2151" s="18" t="str">
        <f t="shared" si="377"/>
        <v/>
      </c>
      <c r="M2151" s="18">
        <f t="shared" si="378"/>
        <v>450510</v>
      </c>
      <c r="N2151" s="18">
        <f t="shared" si="379"/>
        <v>518086</v>
      </c>
      <c r="O2151" s="18" t="str">
        <f t="shared" si="380"/>
        <v/>
      </c>
      <c r="P2151">
        <f t="shared" si="386"/>
        <v>461322.44790866604</v>
      </c>
      <c r="Q2151">
        <f t="shared" si="387"/>
        <v>49925.310057458162</v>
      </c>
      <c r="R2151" s="105">
        <f t="shared" si="388"/>
        <v>0.1082221562895689</v>
      </c>
      <c r="S2151" s="107">
        <f>+'MEDIA GEOMÉTRICA'!AI134</f>
        <v>461322.44790866604</v>
      </c>
      <c r="T2151" t="b">
        <f t="shared" si="389"/>
        <v>1</v>
      </c>
    </row>
    <row r="2152" spans="1:20" x14ac:dyDescent="0.2">
      <c r="A2152">
        <v>128</v>
      </c>
      <c r="B2152">
        <v>143915</v>
      </c>
      <c r="C2152">
        <v>150000</v>
      </c>
      <c r="D2152">
        <v>154136</v>
      </c>
      <c r="E2152">
        <v>177256</v>
      </c>
      <c r="F2152">
        <v>190149</v>
      </c>
      <c r="G2152">
        <f t="shared" si="381"/>
        <v>162165.8038478508</v>
      </c>
      <c r="H2152">
        <f t="shared" si="382"/>
        <v>19698.146301111705</v>
      </c>
      <c r="I2152">
        <f t="shared" si="383"/>
        <v>181863.9501489625</v>
      </c>
      <c r="J2152">
        <f t="shared" si="384"/>
        <v>142467.65754673909</v>
      </c>
      <c r="K2152" s="18">
        <f t="shared" si="385"/>
        <v>143915</v>
      </c>
      <c r="L2152" s="18">
        <f t="shared" si="377"/>
        <v>150000</v>
      </c>
      <c r="M2152" s="18">
        <f t="shared" si="378"/>
        <v>154136</v>
      </c>
      <c r="N2152" s="18">
        <f t="shared" si="379"/>
        <v>177256</v>
      </c>
      <c r="O2152" s="18" t="str">
        <f t="shared" si="380"/>
        <v/>
      </c>
      <c r="P2152">
        <f t="shared" si="386"/>
        <v>155838.79719047737</v>
      </c>
      <c r="Q2152">
        <f t="shared" si="387"/>
        <v>14570.657669325248</v>
      </c>
      <c r="R2152" s="105">
        <f t="shared" si="388"/>
        <v>9.349826828755578E-2</v>
      </c>
      <c r="S2152" s="107">
        <f>+'MEDIA GEOMÉTRICA'!AI135</f>
        <v>155838.79719047737</v>
      </c>
      <c r="T2152" t="b">
        <f t="shared" si="389"/>
        <v>1</v>
      </c>
    </row>
    <row r="2153" spans="1:20" x14ac:dyDescent="0.2">
      <c r="A2153">
        <v>129</v>
      </c>
      <c r="B2153">
        <v>195037</v>
      </c>
      <c r="C2153">
        <v>200000</v>
      </c>
      <c r="D2153">
        <v>208888</v>
      </c>
      <c r="E2153">
        <v>240222</v>
      </c>
      <c r="F2153">
        <v>257694</v>
      </c>
      <c r="G2153">
        <f t="shared" si="381"/>
        <v>219056.18311767813</v>
      </c>
      <c r="H2153">
        <f t="shared" si="382"/>
        <v>27275.066346390377</v>
      </c>
      <c r="I2153">
        <f t="shared" si="383"/>
        <v>246331.2494640685</v>
      </c>
      <c r="J2153">
        <f t="shared" si="384"/>
        <v>191781.11677128775</v>
      </c>
      <c r="K2153" s="18">
        <f t="shared" si="385"/>
        <v>195037</v>
      </c>
      <c r="L2153" s="18">
        <f t="shared" ref="L2153:L2216" si="390">+IF(((IF(AND(C2153&lt;=$I2153,C2153&gt;=$J2153),C2153,""))&lt;=0),"",(IF(AND(C2153&lt;=$I2153,C2153&gt;=$J2153),C2153,"")))</f>
        <v>200000</v>
      </c>
      <c r="M2153" s="18">
        <f t="shared" ref="M2153:M2216" si="391">+IF(((IF(AND(D2153&lt;=$I2153,D2153&gt;=$J2153),D2153,""))&lt;=0),"",(IF(AND(D2153&lt;=$I2153,D2153&gt;=$J2153),D2153,"")))</f>
        <v>208888</v>
      </c>
      <c r="N2153" s="18">
        <f t="shared" ref="N2153:N2216" si="392">+IF(((IF(AND(E2153&lt;=$I2153,E2153&gt;=$J2153),E2153,""))&lt;=0),"",(IF(AND(E2153&lt;=$I2153,E2153&gt;=$J2153),E2153,"")))</f>
        <v>240222</v>
      </c>
      <c r="O2153" s="18" t="str">
        <f t="shared" ref="O2153:O2216" si="393">+IF(((IF(AND(F2153&lt;=$I2153,F2153&gt;=$J2153),F2153,""))&lt;=0),"",(IF(AND(F2153&lt;=$I2153,F2153&gt;=$J2153),F2153,"")))</f>
        <v/>
      </c>
      <c r="P2153">
        <f t="shared" si="386"/>
        <v>210338.28012456297</v>
      </c>
      <c r="Q2153">
        <f t="shared" si="387"/>
        <v>20282.979685358529</v>
      </c>
      <c r="R2153" s="105">
        <f t="shared" si="388"/>
        <v>9.6430282083446187E-2</v>
      </c>
      <c r="S2153" s="107">
        <f>+'MEDIA GEOMÉTRICA'!AI136</f>
        <v>210338.28012456297</v>
      </c>
      <c r="T2153" t="b">
        <f t="shared" si="389"/>
        <v>1</v>
      </c>
    </row>
    <row r="2154" spans="1:20" x14ac:dyDescent="0.2">
      <c r="A2154">
        <v>130</v>
      </c>
      <c r="B2154">
        <v>202925</v>
      </c>
      <c r="C2154">
        <v>250000</v>
      </c>
      <c r="D2154">
        <v>217337</v>
      </c>
      <c r="E2154">
        <v>249937</v>
      </c>
      <c r="F2154">
        <v>268116</v>
      </c>
      <c r="G2154">
        <f t="shared" ref="G2154:G2217" si="394">+GEOMEAN(B2154:F2154)</f>
        <v>236435.40099357933</v>
      </c>
      <c r="H2154">
        <f t="shared" ref="H2154:H2217" si="395">+STDEV(B2154:F2154)</f>
        <v>26693.223737495628</v>
      </c>
      <c r="I2154">
        <f t="shared" ref="I2154:I2217" si="396">+G2154+H2154</f>
        <v>263128.62473107496</v>
      </c>
      <c r="J2154">
        <f t="shared" ref="J2154:J2217" si="397">+G2154-H2154</f>
        <v>209742.1772560837</v>
      </c>
      <c r="K2154" s="18" t="str">
        <f t="shared" ref="K2154:K2217" si="398">+IF(((IF(AND(B2154&lt;=$I2154,B2154&gt;=$J2154),B2154,""))&lt;=0),"",(IF(AND(B2154&lt;=$I2154,B2154&gt;=$J2154),B2154,"")))</f>
        <v/>
      </c>
      <c r="L2154" s="18">
        <f t="shared" si="390"/>
        <v>250000</v>
      </c>
      <c r="M2154" s="18">
        <f t="shared" si="391"/>
        <v>217337</v>
      </c>
      <c r="N2154" s="18">
        <f t="shared" si="392"/>
        <v>249937</v>
      </c>
      <c r="O2154" s="18" t="str">
        <f t="shared" si="393"/>
        <v/>
      </c>
      <c r="P2154">
        <f t="shared" ref="P2154:P2217" si="399">+GEOMEAN(K2154:O2154)</f>
        <v>238580.38941756266</v>
      </c>
      <c r="Q2154">
        <f t="shared" ref="Q2154:Q2217" si="400">+STDEV(K2154:O2154)</f>
        <v>18839.831642913727</v>
      </c>
      <c r="R2154" s="105">
        <f t="shared" ref="R2154:R2217" si="401">+Q2154/P2154</f>
        <v>7.8966388180129549E-2</v>
      </c>
      <c r="S2154" s="107">
        <f>+'MEDIA GEOMÉTRICA'!AI137</f>
        <v>238580.38941756266</v>
      </c>
      <c r="T2154" t="b">
        <f t="shared" ref="T2154:T2217" si="402">+P2154=S2154</f>
        <v>1</v>
      </c>
    </row>
    <row r="2155" spans="1:20" x14ac:dyDescent="0.2">
      <c r="A2155">
        <v>131</v>
      </c>
      <c r="B2155">
        <v>62122</v>
      </c>
      <c r="C2155">
        <v>150000</v>
      </c>
      <c r="D2155">
        <v>66534</v>
      </c>
      <c r="E2155">
        <v>76514</v>
      </c>
      <c r="F2155">
        <v>82080</v>
      </c>
      <c r="G2155">
        <f t="shared" si="394"/>
        <v>82807.88935944</v>
      </c>
      <c r="H2155">
        <f t="shared" si="395"/>
        <v>35846.625141008743</v>
      </c>
      <c r="I2155">
        <f t="shared" si="396"/>
        <v>118654.51450044874</v>
      </c>
      <c r="J2155">
        <f t="shared" si="397"/>
        <v>46961.264218431257</v>
      </c>
      <c r="K2155" s="18">
        <f t="shared" si="398"/>
        <v>62122</v>
      </c>
      <c r="L2155" s="18" t="str">
        <f t="shared" si="390"/>
        <v/>
      </c>
      <c r="M2155" s="18">
        <f t="shared" si="391"/>
        <v>66534</v>
      </c>
      <c r="N2155" s="18">
        <f t="shared" si="392"/>
        <v>76514</v>
      </c>
      <c r="O2155" s="18">
        <f t="shared" si="393"/>
        <v>82080</v>
      </c>
      <c r="P2155">
        <f t="shared" si="399"/>
        <v>71378.403399129718</v>
      </c>
      <c r="Q2155">
        <f t="shared" si="400"/>
        <v>9115.8106423217614</v>
      </c>
      <c r="R2155" s="105">
        <f t="shared" si="401"/>
        <v>0.12771104715453618</v>
      </c>
      <c r="S2155" s="107">
        <f>+'MEDIA GEOMÉTRICA'!AI138</f>
        <v>71378.403399129718</v>
      </c>
      <c r="T2155" t="b">
        <f t="shared" si="402"/>
        <v>1</v>
      </c>
    </row>
    <row r="2156" spans="1:20" x14ac:dyDescent="0.2">
      <c r="A2156">
        <v>132</v>
      </c>
      <c r="B2156">
        <v>85291</v>
      </c>
      <c r="C2156">
        <v>80000</v>
      </c>
      <c r="D2156">
        <v>91348</v>
      </c>
      <c r="E2156">
        <v>105051</v>
      </c>
      <c r="F2156">
        <v>112691</v>
      </c>
      <c r="G2156">
        <f t="shared" si="394"/>
        <v>94101.453589016179</v>
      </c>
      <c r="H2156">
        <f t="shared" si="395"/>
        <v>13661.252091225049</v>
      </c>
      <c r="I2156">
        <f t="shared" si="396"/>
        <v>107762.70568024123</v>
      </c>
      <c r="J2156">
        <f t="shared" si="397"/>
        <v>80440.201497791131</v>
      </c>
      <c r="K2156" s="18">
        <f t="shared" si="398"/>
        <v>85291</v>
      </c>
      <c r="L2156" s="18" t="str">
        <f t="shared" si="390"/>
        <v/>
      </c>
      <c r="M2156" s="18">
        <f t="shared" si="391"/>
        <v>91348</v>
      </c>
      <c r="N2156" s="18">
        <f t="shared" si="392"/>
        <v>105051</v>
      </c>
      <c r="O2156" s="18" t="str">
        <f t="shared" si="393"/>
        <v/>
      </c>
      <c r="P2156">
        <f t="shared" si="399"/>
        <v>93540.742628376029</v>
      </c>
      <c r="Q2156">
        <f t="shared" si="400"/>
        <v>10123.54564040353</v>
      </c>
      <c r="R2156" s="105">
        <f t="shared" si="401"/>
        <v>0.10822605589762022</v>
      </c>
      <c r="S2156" s="107">
        <f>+'MEDIA GEOMÉTRICA'!AI139</f>
        <v>93540.742628376029</v>
      </c>
      <c r="T2156" t="b">
        <f t="shared" si="402"/>
        <v>1</v>
      </c>
    </row>
    <row r="2157" spans="1:20" x14ac:dyDescent="0.2">
      <c r="A2157">
        <v>133</v>
      </c>
      <c r="B2157">
        <v>132224</v>
      </c>
      <c r="C2157">
        <v>120000</v>
      </c>
      <c r="D2157">
        <v>141614</v>
      </c>
      <c r="E2157">
        <v>162856</v>
      </c>
      <c r="F2157">
        <v>174701</v>
      </c>
      <c r="G2157">
        <f t="shared" si="394"/>
        <v>144923.68765574333</v>
      </c>
      <c r="H2157">
        <f t="shared" si="395"/>
        <v>22318.703501771783</v>
      </c>
      <c r="I2157">
        <f t="shared" si="396"/>
        <v>167242.39115751511</v>
      </c>
      <c r="J2157">
        <f t="shared" si="397"/>
        <v>122604.98415397154</v>
      </c>
      <c r="K2157" s="18">
        <f t="shared" si="398"/>
        <v>132224</v>
      </c>
      <c r="L2157" s="18" t="str">
        <f t="shared" si="390"/>
        <v/>
      </c>
      <c r="M2157" s="18">
        <f t="shared" si="391"/>
        <v>141614</v>
      </c>
      <c r="N2157" s="18">
        <f t="shared" si="392"/>
        <v>162856</v>
      </c>
      <c r="O2157" s="18" t="str">
        <f t="shared" si="393"/>
        <v/>
      </c>
      <c r="P2157">
        <f t="shared" si="399"/>
        <v>145012.93689654567</v>
      </c>
      <c r="Q2157">
        <f t="shared" si="400"/>
        <v>15693.491687108173</v>
      </c>
      <c r="R2157" s="105">
        <f t="shared" si="401"/>
        <v>0.10822132164873081</v>
      </c>
      <c r="S2157" s="107">
        <f>+'MEDIA GEOMÉTRICA'!AI140</f>
        <v>145012.93689654567</v>
      </c>
      <c r="T2157" t="b">
        <f t="shared" si="402"/>
        <v>1</v>
      </c>
    </row>
    <row r="2158" spans="1:20" x14ac:dyDescent="0.2">
      <c r="A2158">
        <v>134</v>
      </c>
      <c r="B2158">
        <v>1174750</v>
      </c>
      <c r="C2158">
        <v>1500000</v>
      </c>
      <c r="D2158">
        <v>1258178</v>
      </c>
      <c r="E2158">
        <v>1446905</v>
      </c>
      <c r="F2158">
        <v>1552145</v>
      </c>
      <c r="G2158">
        <f t="shared" si="394"/>
        <v>1378574.4382680643</v>
      </c>
      <c r="H2158">
        <f t="shared" si="395"/>
        <v>162229.63950616363</v>
      </c>
      <c r="I2158">
        <f t="shared" si="396"/>
        <v>1540804.0777742278</v>
      </c>
      <c r="J2158">
        <f t="shared" si="397"/>
        <v>1216344.7987619007</v>
      </c>
      <c r="K2158" s="18" t="str">
        <f t="shared" si="398"/>
        <v/>
      </c>
      <c r="L2158" s="18">
        <f t="shared" si="390"/>
        <v>1500000</v>
      </c>
      <c r="M2158" s="18">
        <f t="shared" si="391"/>
        <v>1258178</v>
      </c>
      <c r="N2158" s="18">
        <f t="shared" si="392"/>
        <v>1446905</v>
      </c>
      <c r="O2158" s="18" t="str">
        <f t="shared" si="393"/>
        <v/>
      </c>
      <c r="P2158">
        <f t="shared" si="399"/>
        <v>1397733.7584525377</v>
      </c>
      <c r="Q2158">
        <f t="shared" si="400"/>
        <v>127092.38059904824</v>
      </c>
      <c r="R2158" s="105">
        <f t="shared" si="401"/>
        <v>9.0927460133577262E-2</v>
      </c>
      <c r="S2158" s="107">
        <f>+'MEDIA GEOMÉTRICA'!AI141</f>
        <v>1397733.7584525377</v>
      </c>
      <c r="T2158" t="b">
        <f t="shared" si="402"/>
        <v>1</v>
      </c>
    </row>
    <row r="2159" spans="1:20" x14ac:dyDescent="0.2">
      <c r="A2159">
        <v>135</v>
      </c>
      <c r="B2159">
        <v>1589748</v>
      </c>
      <c r="C2159">
        <v>850000</v>
      </c>
      <c r="D2159">
        <v>1701030</v>
      </c>
      <c r="E2159">
        <v>1956185</v>
      </c>
      <c r="F2159">
        <v>2098467</v>
      </c>
      <c r="G2159">
        <f t="shared" si="394"/>
        <v>1566586.0353465225</v>
      </c>
      <c r="H2159">
        <f t="shared" si="395"/>
        <v>484899.652438007</v>
      </c>
      <c r="I2159">
        <f t="shared" si="396"/>
        <v>2051485.6877845295</v>
      </c>
      <c r="J2159">
        <f t="shared" si="397"/>
        <v>1081686.3829085154</v>
      </c>
      <c r="K2159" s="18">
        <f t="shared" si="398"/>
        <v>1589748</v>
      </c>
      <c r="L2159" s="18" t="str">
        <f t="shared" si="390"/>
        <v/>
      </c>
      <c r="M2159" s="18">
        <f t="shared" si="391"/>
        <v>1701030</v>
      </c>
      <c r="N2159" s="18">
        <f t="shared" si="392"/>
        <v>1956185</v>
      </c>
      <c r="O2159" s="18" t="str">
        <f t="shared" si="393"/>
        <v/>
      </c>
      <c r="P2159">
        <f t="shared" si="399"/>
        <v>1742408.8231730638</v>
      </c>
      <c r="Q2159">
        <f t="shared" si="400"/>
        <v>187866.89992208136</v>
      </c>
      <c r="R2159" s="105">
        <f t="shared" si="401"/>
        <v>0.10782021843757708</v>
      </c>
      <c r="S2159" s="107">
        <f>+'MEDIA GEOMÉTRICA'!AI142</f>
        <v>1742408.8231730638</v>
      </c>
      <c r="T2159" t="b">
        <f t="shared" si="402"/>
        <v>1</v>
      </c>
    </row>
    <row r="2160" spans="1:20" x14ac:dyDescent="0.2">
      <c r="A2160">
        <v>136</v>
      </c>
      <c r="B2160">
        <v>2119664</v>
      </c>
      <c r="C2160">
        <v>900000</v>
      </c>
      <c r="D2160">
        <v>2268040</v>
      </c>
      <c r="E2160">
        <v>2608246</v>
      </c>
      <c r="F2160">
        <v>2797956</v>
      </c>
      <c r="G2160">
        <f t="shared" si="394"/>
        <v>1994664.8505809042</v>
      </c>
      <c r="H2160">
        <f t="shared" si="395"/>
        <v>742724.84501004824</v>
      </c>
      <c r="I2160">
        <f t="shared" si="396"/>
        <v>2737389.6955909524</v>
      </c>
      <c r="J2160">
        <f t="shared" si="397"/>
        <v>1251940.0055708559</v>
      </c>
      <c r="K2160" s="18">
        <f t="shared" si="398"/>
        <v>2119664</v>
      </c>
      <c r="L2160" s="18" t="str">
        <f t="shared" si="390"/>
        <v/>
      </c>
      <c r="M2160" s="18">
        <f t="shared" si="391"/>
        <v>2268040</v>
      </c>
      <c r="N2160" s="18">
        <f t="shared" si="392"/>
        <v>2608246</v>
      </c>
      <c r="O2160" s="18" t="str">
        <f t="shared" si="393"/>
        <v/>
      </c>
      <c r="P2160">
        <f t="shared" si="399"/>
        <v>2323211.5662934431</v>
      </c>
      <c r="Q2160">
        <f t="shared" si="400"/>
        <v>250488.83226470064</v>
      </c>
      <c r="R2160" s="105">
        <f t="shared" si="401"/>
        <v>0.10782006938108606</v>
      </c>
      <c r="S2160" s="107">
        <f>+'MEDIA GEOMÉTRICA'!AI143</f>
        <v>2323211.5662934431</v>
      </c>
      <c r="T2160" t="b">
        <f t="shared" si="402"/>
        <v>1</v>
      </c>
    </row>
    <row r="2161" spans="1:20" x14ac:dyDescent="0.2">
      <c r="A2161">
        <v>137</v>
      </c>
      <c r="B2161">
        <v>3179496</v>
      </c>
      <c r="C2161">
        <v>950000</v>
      </c>
      <c r="D2161">
        <v>3402061</v>
      </c>
      <c r="E2161">
        <v>3912370</v>
      </c>
      <c r="F2161">
        <v>4196934</v>
      </c>
      <c r="G2161">
        <f t="shared" si="394"/>
        <v>2788940.24223183</v>
      </c>
      <c r="H2161">
        <f t="shared" si="395"/>
        <v>1282507.4380611596</v>
      </c>
      <c r="I2161">
        <f t="shared" si="396"/>
        <v>4071447.6802929896</v>
      </c>
      <c r="J2161">
        <f t="shared" si="397"/>
        <v>1506432.8041706705</v>
      </c>
      <c r="K2161" s="18">
        <f t="shared" si="398"/>
        <v>3179496</v>
      </c>
      <c r="L2161" s="18" t="str">
        <f t="shared" si="390"/>
        <v/>
      </c>
      <c r="M2161" s="18">
        <f t="shared" si="391"/>
        <v>3402061</v>
      </c>
      <c r="N2161" s="18">
        <f t="shared" si="392"/>
        <v>3912370</v>
      </c>
      <c r="O2161" s="18" t="str">
        <f t="shared" si="393"/>
        <v/>
      </c>
      <c r="P2161">
        <f t="shared" si="399"/>
        <v>3484817.987788009</v>
      </c>
      <c r="Q2161">
        <f t="shared" si="400"/>
        <v>375733.67220723419</v>
      </c>
      <c r="R2161" s="105">
        <f t="shared" si="401"/>
        <v>0.1078201712468006</v>
      </c>
      <c r="S2161" s="107">
        <f>+'MEDIA GEOMÉTRICA'!AI144</f>
        <v>3484817.987788009</v>
      </c>
      <c r="T2161" t="b">
        <f t="shared" si="402"/>
        <v>1</v>
      </c>
    </row>
    <row r="2162" spans="1:20" x14ac:dyDescent="0.2">
      <c r="A2162">
        <v>138</v>
      </c>
      <c r="B2162">
        <v>4239328</v>
      </c>
      <c r="C2162">
        <v>980000</v>
      </c>
      <c r="D2162">
        <v>4536081</v>
      </c>
      <c r="E2162">
        <v>5216493</v>
      </c>
      <c r="F2162">
        <v>5595913</v>
      </c>
      <c r="G2162">
        <f t="shared" si="394"/>
        <v>3532569.3445159993</v>
      </c>
      <c r="H2162">
        <f t="shared" si="395"/>
        <v>1832168.8976400348</v>
      </c>
      <c r="I2162">
        <f t="shared" si="396"/>
        <v>5364738.2421560343</v>
      </c>
      <c r="J2162">
        <f t="shared" si="397"/>
        <v>1700400.4468759645</v>
      </c>
      <c r="K2162" s="18">
        <f t="shared" si="398"/>
        <v>4239328</v>
      </c>
      <c r="L2162" s="18" t="str">
        <f t="shared" si="390"/>
        <v/>
      </c>
      <c r="M2162" s="18">
        <f t="shared" si="391"/>
        <v>4536081</v>
      </c>
      <c r="N2162" s="18">
        <f t="shared" si="392"/>
        <v>5216493</v>
      </c>
      <c r="O2162" s="18" t="str">
        <f t="shared" si="393"/>
        <v/>
      </c>
      <c r="P2162">
        <f t="shared" si="399"/>
        <v>4646423.7709347382</v>
      </c>
      <c r="Q2162">
        <f t="shared" si="400"/>
        <v>500978.08833953337</v>
      </c>
      <c r="R2162" s="105">
        <f t="shared" si="401"/>
        <v>0.10782014578036428</v>
      </c>
      <c r="S2162" s="107">
        <f>+'MEDIA GEOMÉTRICA'!AI145</f>
        <v>4646423.7709347382</v>
      </c>
      <c r="T2162" t="b">
        <f t="shared" si="402"/>
        <v>1</v>
      </c>
    </row>
    <row r="2163" spans="1:20" x14ac:dyDescent="0.2">
      <c r="A2163">
        <v>139</v>
      </c>
      <c r="B2163">
        <v>4592605</v>
      </c>
      <c r="C2163">
        <v>1500000</v>
      </c>
      <c r="D2163">
        <v>4914087</v>
      </c>
      <c r="E2163">
        <v>5651201</v>
      </c>
      <c r="F2163">
        <v>6062239</v>
      </c>
      <c r="G2163">
        <f t="shared" si="394"/>
        <v>4100845.4349596715</v>
      </c>
      <c r="H2163">
        <f t="shared" si="395"/>
        <v>1798346.9177018655</v>
      </c>
      <c r="I2163">
        <f t="shared" si="396"/>
        <v>5899192.352661537</v>
      </c>
      <c r="J2163">
        <f t="shared" si="397"/>
        <v>2302498.5172578059</v>
      </c>
      <c r="K2163" s="18">
        <f t="shared" si="398"/>
        <v>4592605</v>
      </c>
      <c r="L2163" s="18" t="str">
        <f t="shared" si="390"/>
        <v/>
      </c>
      <c r="M2163" s="18">
        <f t="shared" si="391"/>
        <v>4914087</v>
      </c>
      <c r="N2163" s="18">
        <f t="shared" si="392"/>
        <v>5651201</v>
      </c>
      <c r="O2163" s="18" t="str">
        <f t="shared" si="393"/>
        <v/>
      </c>
      <c r="P2163">
        <f t="shared" si="399"/>
        <v>5033625.4482101193</v>
      </c>
      <c r="Q2163">
        <f t="shared" si="400"/>
        <v>542726.63722725085</v>
      </c>
      <c r="R2163" s="105">
        <f t="shared" si="401"/>
        <v>0.10782022675529745</v>
      </c>
      <c r="S2163" s="107">
        <f>+'MEDIA GEOMÉTRICA'!AI146</f>
        <v>5033625.4482101193</v>
      </c>
      <c r="T2163" t="b">
        <f t="shared" si="402"/>
        <v>1</v>
      </c>
    </row>
    <row r="2164" spans="1:20" x14ac:dyDescent="0.2">
      <c r="A2164">
        <v>140</v>
      </c>
      <c r="B2164">
        <v>140014</v>
      </c>
      <c r="C2164">
        <v>390000</v>
      </c>
      <c r="D2164">
        <v>149958</v>
      </c>
      <c r="E2164">
        <v>172452</v>
      </c>
      <c r="F2164">
        <v>184995</v>
      </c>
      <c r="G2164">
        <f t="shared" si="394"/>
        <v>192046.67265613496</v>
      </c>
      <c r="H2164">
        <f t="shared" si="395"/>
        <v>103569.45492856471</v>
      </c>
      <c r="I2164">
        <f t="shared" si="396"/>
        <v>295616.12758469966</v>
      </c>
      <c r="J2164">
        <f t="shared" si="397"/>
        <v>88477.217727570256</v>
      </c>
      <c r="K2164" s="18">
        <f t="shared" si="398"/>
        <v>140014</v>
      </c>
      <c r="L2164" s="18" t="str">
        <f t="shared" si="390"/>
        <v/>
      </c>
      <c r="M2164" s="18">
        <f t="shared" si="391"/>
        <v>149958</v>
      </c>
      <c r="N2164" s="18">
        <f t="shared" si="392"/>
        <v>172452</v>
      </c>
      <c r="O2164" s="18">
        <f t="shared" si="393"/>
        <v>184995</v>
      </c>
      <c r="P2164">
        <f t="shared" si="399"/>
        <v>160876.3973421705</v>
      </c>
      <c r="Q2164">
        <f t="shared" si="400"/>
        <v>20545.266273523932</v>
      </c>
      <c r="R2164" s="105">
        <f t="shared" si="401"/>
        <v>0.12770839360497294</v>
      </c>
      <c r="S2164" s="107">
        <f>+'MEDIA GEOMÉTRICA'!AI147</f>
        <v>160876.3973421705</v>
      </c>
      <c r="T2164" t="b">
        <f t="shared" si="402"/>
        <v>1</v>
      </c>
    </row>
    <row r="2165" spans="1:20" x14ac:dyDescent="0.2">
      <c r="A2165">
        <v>141</v>
      </c>
      <c r="B2165">
        <v>348323</v>
      </c>
      <c r="C2165">
        <v>550000</v>
      </c>
      <c r="D2165">
        <v>373060</v>
      </c>
      <c r="E2165">
        <v>429018</v>
      </c>
      <c r="F2165">
        <v>460223</v>
      </c>
      <c r="G2165">
        <f t="shared" si="394"/>
        <v>426494.53649456782</v>
      </c>
      <c r="H2165">
        <f t="shared" si="395"/>
        <v>79380.59603391758</v>
      </c>
      <c r="I2165">
        <f t="shared" si="396"/>
        <v>505875.13252848538</v>
      </c>
      <c r="J2165">
        <f t="shared" si="397"/>
        <v>347113.94046065025</v>
      </c>
      <c r="K2165" s="18">
        <f t="shared" si="398"/>
        <v>348323</v>
      </c>
      <c r="L2165" s="18" t="str">
        <f t="shared" si="390"/>
        <v/>
      </c>
      <c r="M2165" s="18">
        <f t="shared" si="391"/>
        <v>373060</v>
      </c>
      <c r="N2165" s="18">
        <f t="shared" si="392"/>
        <v>429018</v>
      </c>
      <c r="O2165" s="18">
        <f t="shared" si="393"/>
        <v>460223</v>
      </c>
      <c r="P2165">
        <f t="shared" si="399"/>
        <v>400222.19340113789</v>
      </c>
      <c r="Q2165">
        <f t="shared" si="400"/>
        <v>51110.705460467543</v>
      </c>
      <c r="R2165" s="105">
        <f t="shared" si="401"/>
        <v>0.1277058251720686</v>
      </c>
      <c r="S2165" s="107">
        <f>+'MEDIA GEOMÉTRICA'!AI148</f>
        <v>400222.19340113789</v>
      </c>
      <c r="T2165" t="b">
        <f t="shared" si="402"/>
        <v>1</v>
      </c>
    </row>
    <row r="2166" spans="1:20" x14ac:dyDescent="0.2">
      <c r="A2166">
        <v>142</v>
      </c>
      <c r="B2166">
        <v>93121</v>
      </c>
      <c r="C2166">
        <v>180000</v>
      </c>
      <c r="D2166">
        <v>99735</v>
      </c>
      <c r="E2166">
        <v>114695</v>
      </c>
      <c r="F2166">
        <v>123037</v>
      </c>
      <c r="G2166">
        <f t="shared" si="394"/>
        <v>118727.02604386785</v>
      </c>
      <c r="H2166">
        <f t="shared" si="395"/>
        <v>34453.215057524008</v>
      </c>
      <c r="I2166">
        <f t="shared" si="396"/>
        <v>153180.24110139185</v>
      </c>
      <c r="J2166">
        <f t="shared" si="397"/>
        <v>84273.810986343844</v>
      </c>
      <c r="K2166" s="18">
        <f t="shared" si="398"/>
        <v>93121</v>
      </c>
      <c r="L2166" s="18" t="str">
        <f t="shared" si="390"/>
        <v/>
      </c>
      <c r="M2166" s="18">
        <f t="shared" si="391"/>
        <v>99735</v>
      </c>
      <c r="N2166" s="18">
        <f t="shared" si="392"/>
        <v>114695</v>
      </c>
      <c r="O2166" s="18">
        <f t="shared" si="393"/>
        <v>123037</v>
      </c>
      <c r="P2166">
        <f t="shared" si="399"/>
        <v>106996.3248213256</v>
      </c>
      <c r="Q2166">
        <f t="shared" si="400"/>
        <v>13664.196817474003</v>
      </c>
      <c r="R2166" s="105">
        <f t="shared" si="401"/>
        <v>0.12770716041221045</v>
      </c>
      <c r="S2166" s="107">
        <f>+'MEDIA GEOMÉTRICA'!AI149</f>
        <v>106996.3248213256</v>
      </c>
      <c r="T2166" t="b">
        <f t="shared" si="402"/>
        <v>1</v>
      </c>
    </row>
    <row r="2167" spans="1:20" x14ac:dyDescent="0.2">
      <c r="A2167">
        <v>143</v>
      </c>
      <c r="B2167">
        <v>426398</v>
      </c>
      <c r="C2167">
        <v>400000</v>
      </c>
      <c r="D2167">
        <v>456680</v>
      </c>
      <c r="E2167">
        <v>525182</v>
      </c>
      <c r="F2167">
        <v>563380</v>
      </c>
      <c r="G2167">
        <f t="shared" si="394"/>
        <v>470456.72412397154</v>
      </c>
      <c r="H2167">
        <f t="shared" si="395"/>
        <v>68282.092103274044</v>
      </c>
      <c r="I2167">
        <f t="shared" si="396"/>
        <v>538738.81622724561</v>
      </c>
      <c r="J2167">
        <f t="shared" si="397"/>
        <v>402174.63202069746</v>
      </c>
      <c r="K2167" s="18">
        <f t="shared" si="398"/>
        <v>426398</v>
      </c>
      <c r="L2167" s="18" t="str">
        <f t="shared" si="390"/>
        <v/>
      </c>
      <c r="M2167" s="18">
        <f t="shared" si="391"/>
        <v>456680</v>
      </c>
      <c r="N2167" s="18">
        <f t="shared" si="392"/>
        <v>525182</v>
      </c>
      <c r="O2167" s="18" t="str">
        <f t="shared" si="393"/>
        <v/>
      </c>
      <c r="P2167">
        <f t="shared" si="399"/>
        <v>467640.72811365745</v>
      </c>
      <c r="Q2167">
        <f t="shared" si="400"/>
        <v>50609.291281344769</v>
      </c>
      <c r="R2167" s="105">
        <f t="shared" si="401"/>
        <v>0.108222591059358</v>
      </c>
      <c r="S2167" s="107">
        <f>+'MEDIA GEOMÉTRICA'!AI150</f>
        <v>467640.72811365745</v>
      </c>
      <c r="T2167" t="b">
        <f t="shared" si="402"/>
        <v>1</v>
      </c>
    </row>
    <row r="2168" spans="1:20" x14ac:dyDescent="0.2">
      <c r="A2168">
        <v>144</v>
      </c>
      <c r="B2168">
        <v>204124</v>
      </c>
      <c r="C2168">
        <v>390000</v>
      </c>
      <c r="D2168">
        <v>218620</v>
      </c>
      <c r="E2168">
        <v>251413</v>
      </c>
      <c r="F2168">
        <v>269699</v>
      </c>
      <c r="G2168">
        <f t="shared" si="394"/>
        <v>259646.89099098922</v>
      </c>
      <c r="H2168">
        <f t="shared" si="395"/>
        <v>73608.751515699521</v>
      </c>
      <c r="I2168">
        <f t="shared" si="396"/>
        <v>333255.64250668872</v>
      </c>
      <c r="J2168">
        <f t="shared" si="397"/>
        <v>186038.1394752897</v>
      </c>
      <c r="K2168" s="18">
        <f t="shared" si="398"/>
        <v>204124</v>
      </c>
      <c r="L2168" s="18" t="str">
        <f t="shared" si="390"/>
        <v/>
      </c>
      <c r="M2168" s="18">
        <f t="shared" si="391"/>
        <v>218620</v>
      </c>
      <c r="N2168" s="18">
        <f t="shared" si="392"/>
        <v>251413</v>
      </c>
      <c r="O2168" s="18">
        <f t="shared" si="393"/>
        <v>269699</v>
      </c>
      <c r="P2168">
        <f t="shared" si="399"/>
        <v>234537.75115974841</v>
      </c>
      <c r="Q2168">
        <f t="shared" si="400"/>
        <v>29951.748763636489</v>
      </c>
      <c r="R2168" s="105">
        <f t="shared" si="401"/>
        <v>0.12770544876264184</v>
      </c>
      <c r="S2168" s="107">
        <f>+'MEDIA GEOMÉTRICA'!AI151</f>
        <v>234537.75115974841</v>
      </c>
      <c r="T2168" t="b">
        <f t="shared" si="402"/>
        <v>1</v>
      </c>
    </row>
    <row r="2169" spans="1:20" x14ac:dyDescent="0.2">
      <c r="A2169">
        <v>145</v>
      </c>
      <c r="B2169">
        <v>655853</v>
      </c>
      <c r="C2169">
        <v>1500000</v>
      </c>
      <c r="D2169">
        <v>702431</v>
      </c>
      <c r="E2169">
        <v>807795</v>
      </c>
      <c r="F2169">
        <v>866550</v>
      </c>
      <c r="G2169">
        <f t="shared" si="394"/>
        <v>864807.09727506805</v>
      </c>
      <c r="H2169">
        <f t="shared" si="395"/>
        <v>342070.53423482698</v>
      </c>
      <c r="I2169">
        <f t="shared" si="396"/>
        <v>1206877.631509895</v>
      </c>
      <c r="J2169">
        <f t="shared" si="397"/>
        <v>522736.56304024108</v>
      </c>
      <c r="K2169" s="18">
        <f t="shared" si="398"/>
        <v>655853</v>
      </c>
      <c r="L2169" s="18" t="str">
        <f t="shared" si="390"/>
        <v/>
      </c>
      <c r="M2169" s="18">
        <f t="shared" si="391"/>
        <v>702431</v>
      </c>
      <c r="N2169" s="18">
        <f t="shared" si="392"/>
        <v>807795</v>
      </c>
      <c r="O2169" s="18">
        <f t="shared" si="393"/>
        <v>866550</v>
      </c>
      <c r="P2169">
        <f t="shared" si="399"/>
        <v>753574.58254000626</v>
      </c>
      <c r="Q2169">
        <f t="shared" si="400"/>
        <v>96236.633677531208</v>
      </c>
      <c r="R2169" s="105">
        <f t="shared" si="401"/>
        <v>0.12770684668417959</v>
      </c>
      <c r="S2169" s="107">
        <f>+'MEDIA GEOMÉTRICA'!AI152</f>
        <v>753574.58254000626</v>
      </c>
      <c r="T2169" t="b">
        <f t="shared" si="402"/>
        <v>1</v>
      </c>
    </row>
    <row r="2170" spans="1:20" x14ac:dyDescent="0.2">
      <c r="A2170">
        <v>146</v>
      </c>
      <c r="B2170">
        <v>270188</v>
      </c>
      <c r="C2170">
        <v>190000</v>
      </c>
      <c r="D2170">
        <v>289377</v>
      </c>
      <c r="E2170">
        <v>332783</v>
      </c>
      <c r="F2170">
        <v>356988</v>
      </c>
      <c r="G2170">
        <f t="shared" si="394"/>
        <v>281410.10197399999</v>
      </c>
      <c r="H2170">
        <f t="shared" si="395"/>
        <v>64590.898210970845</v>
      </c>
      <c r="I2170">
        <f t="shared" si="396"/>
        <v>346001.00018497085</v>
      </c>
      <c r="J2170">
        <f t="shared" si="397"/>
        <v>216819.20376302913</v>
      </c>
      <c r="K2170" s="18">
        <f t="shared" si="398"/>
        <v>270188</v>
      </c>
      <c r="L2170" s="18" t="str">
        <f t="shared" si="390"/>
        <v/>
      </c>
      <c r="M2170" s="18">
        <f t="shared" si="391"/>
        <v>289377</v>
      </c>
      <c r="N2170" s="18">
        <f t="shared" si="392"/>
        <v>332783</v>
      </c>
      <c r="O2170" s="18" t="str">
        <f t="shared" si="393"/>
        <v/>
      </c>
      <c r="P2170">
        <f t="shared" si="399"/>
        <v>296321.88863064692</v>
      </c>
      <c r="Q2170">
        <f t="shared" si="400"/>
        <v>32068.760972842923</v>
      </c>
      <c r="R2170" s="105">
        <f t="shared" si="401"/>
        <v>0.10822272064017288</v>
      </c>
      <c r="S2170" s="107">
        <f>+'MEDIA GEOMÉTRICA'!AI153</f>
        <v>296321.88863064692</v>
      </c>
      <c r="T2170" t="b">
        <f t="shared" si="402"/>
        <v>1</v>
      </c>
    </row>
    <row r="2171" spans="1:20" x14ac:dyDescent="0.2">
      <c r="A2171">
        <v>147</v>
      </c>
      <c r="B2171">
        <v>634209</v>
      </c>
      <c r="C2171">
        <v>3500000</v>
      </c>
      <c r="D2171">
        <v>679249</v>
      </c>
      <c r="E2171">
        <v>781136</v>
      </c>
      <c r="F2171">
        <v>837952</v>
      </c>
      <c r="G2171">
        <f t="shared" si="394"/>
        <v>997367.12646312173</v>
      </c>
      <c r="H2171">
        <f t="shared" si="395"/>
        <v>1240000.7717798809</v>
      </c>
      <c r="I2171">
        <f t="shared" si="396"/>
        <v>2237367.8982430026</v>
      </c>
      <c r="J2171">
        <f t="shared" si="397"/>
        <v>-242633.64531675912</v>
      </c>
      <c r="K2171" s="18">
        <f t="shared" si="398"/>
        <v>634209</v>
      </c>
      <c r="L2171" s="18" t="str">
        <f t="shared" si="390"/>
        <v/>
      </c>
      <c r="M2171" s="18">
        <f t="shared" si="391"/>
        <v>679249</v>
      </c>
      <c r="N2171" s="18">
        <f t="shared" si="392"/>
        <v>781136</v>
      </c>
      <c r="O2171" s="18">
        <f t="shared" si="393"/>
        <v>837952</v>
      </c>
      <c r="P2171">
        <f t="shared" si="399"/>
        <v>728705.08643619297</v>
      </c>
      <c r="Q2171">
        <f t="shared" si="400"/>
        <v>93060.471295102878</v>
      </c>
      <c r="R2171" s="105">
        <f t="shared" si="401"/>
        <v>0.1277066306072113</v>
      </c>
      <c r="S2171" s="107">
        <f>+'MEDIA GEOMÉTRICA'!AI154</f>
        <v>728705.08643619297</v>
      </c>
      <c r="T2171" t="b">
        <f t="shared" si="402"/>
        <v>1</v>
      </c>
    </row>
    <row r="2172" spans="1:20" x14ac:dyDescent="0.2">
      <c r="A2172">
        <v>148</v>
      </c>
      <c r="B2172">
        <v>1501429</v>
      </c>
      <c r="C2172">
        <v>4500000</v>
      </c>
      <c r="D2172">
        <v>1606529</v>
      </c>
      <c r="E2172">
        <v>1847509</v>
      </c>
      <c r="F2172">
        <v>2181887</v>
      </c>
      <c r="G2172">
        <f t="shared" si="394"/>
        <v>2129143.5350209046</v>
      </c>
      <c r="H2172">
        <f t="shared" si="395"/>
        <v>1242330.7964737895</v>
      </c>
      <c r="I2172">
        <f t="shared" si="396"/>
        <v>3371474.3314946941</v>
      </c>
      <c r="J2172">
        <f t="shared" si="397"/>
        <v>886812.73854711512</v>
      </c>
      <c r="K2172" s="18">
        <f t="shared" si="398"/>
        <v>1501429</v>
      </c>
      <c r="L2172" s="18" t="str">
        <f t="shared" si="390"/>
        <v/>
      </c>
      <c r="M2172" s="18">
        <f t="shared" si="391"/>
        <v>1606529</v>
      </c>
      <c r="N2172" s="18">
        <f t="shared" si="392"/>
        <v>1847509</v>
      </c>
      <c r="O2172" s="18">
        <f t="shared" si="393"/>
        <v>2181887</v>
      </c>
      <c r="P2172">
        <f t="shared" si="399"/>
        <v>1765846.8978011147</v>
      </c>
      <c r="Q2172">
        <f t="shared" si="400"/>
        <v>302042.67104886577</v>
      </c>
      <c r="R2172" s="105">
        <f t="shared" si="401"/>
        <v>0.17104691886084705</v>
      </c>
      <c r="S2172" s="107">
        <f>+'MEDIA GEOMÉTRICA'!AI155</f>
        <v>1765846.8978011147</v>
      </c>
      <c r="T2172" t="b">
        <f t="shared" si="402"/>
        <v>1</v>
      </c>
    </row>
    <row r="2173" spans="1:20" x14ac:dyDescent="0.2">
      <c r="A2173">
        <v>149</v>
      </c>
      <c r="B2173">
        <v>193175</v>
      </c>
      <c r="C2173">
        <v>290000</v>
      </c>
      <c r="D2173">
        <v>206894</v>
      </c>
      <c r="E2173">
        <v>237928</v>
      </c>
      <c r="F2173">
        <v>255234</v>
      </c>
      <c r="G2173">
        <f t="shared" si="394"/>
        <v>234151.08747931107</v>
      </c>
      <c r="H2173">
        <f t="shared" si="395"/>
        <v>38628.732598934657</v>
      </c>
      <c r="I2173">
        <f t="shared" si="396"/>
        <v>272779.82007824571</v>
      </c>
      <c r="J2173">
        <f t="shared" si="397"/>
        <v>195522.35488037643</v>
      </c>
      <c r="K2173" s="18" t="str">
        <f t="shared" si="398"/>
        <v/>
      </c>
      <c r="L2173" s="18" t="str">
        <f t="shared" si="390"/>
        <v/>
      </c>
      <c r="M2173" s="18">
        <f t="shared" si="391"/>
        <v>206894</v>
      </c>
      <c r="N2173" s="18">
        <f t="shared" si="392"/>
        <v>237928</v>
      </c>
      <c r="O2173" s="18">
        <f t="shared" si="393"/>
        <v>255234</v>
      </c>
      <c r="P2173">
        <f t="shared" si="399"/>
        <v>232475.57235822227</v>
      </c>
      <c r="Q2173">
        <f t="shared" si="400"/>
        <v>24492.728145308763</v>
      </c>
      <c r="R2173" s="105">
        <f t="shared" si="401"/>
        <v>0.105356136547404</v>
      </c>
      <c r="S2173" s="107">
        <f>+'MEDIA GEOMÉTRICA'!AI156</f>
        <v>232475.57235822227</v>
      </c>
      <c r="T2173" t="b">
        <f t="shared" si="402"/>
        <v>1</v>
      </c>
    </row>
    <row r="2174" spans="1:20" x14ac:dyDescent="0.2">
      <c r="A2174">
        <v>150</v>
      </c>
      <c r="B2174">
        <v>107704</v>
      </c>
      <c r="C2174">
        <v>150000</v>
      </c>
      <c r="D2174">
        <v>115352</v>
      </c>
      <c r="E2174">
        <v>132655</v>
      </c>
      <c r="F2174">
        <v>142304</v>
      </c>
      <c r="G2174">
        <f t="shared" si="394"/>
        <v>128604.98126672982</v>
      </c>
      <c r="H2174">
        <f t="shared" si="395"/>
        <v>17813.793223230139</v>
      </c>
      <c r="I2174">
        <f t="shared" si="396"/>
        <v>146418.77448995996</v>
      </c>
      <c r="J2174">
        <f t="shared" si="397"/>
        <v>110791.18804349969</v>
      </c>
      <c r="K2174" s="18" t="str">
        <f t="shared" si="398"/>
        <v/>
      </c>
      <c r="L2174" s="18" t="str">
        <f t="shared" si="390"/>
        <v/>
      </c>
      <c r="M2174" s="18">
        <f t="shared" si="391"/>
        <v>115352</v>
      </c>
      <c r="N2174" s="18">
        <f t="shared" si="392"/>
        <v>132655</v>
      </c>
      <c r="O2174" s="18">
        <f t="shared" si="393"/>
        <v>142304</v>
      </c>
      <c r="P2174">
        <f t="shared" si="399"/>
        <v>129615.00676154501</v>
      </c>
      <c r="Q2174">
        <f t="shared" si="400"/>
        <v>13655.934692774908</v>
      </c>
      <c r="R2174" s="105">
        <f t="shared" si="401"/>
        <v>0.10535766678543612</v>
      </c>
      <c r="S2174" s="107">
        <f>+'MEDIA GEOMÉTRICA'!AI157</f>
        <v>129615.00676154501</v>
      </c>
      <c r="T2174" t="b">
        <f t="shared" si="402"/>
        <v>1</v>
      </c>
    </row>
    <row r="2175" spans="1:20" x14ac:dyDescent="0.2">
      <c r="A2175">
        <v>151</v>
      </c>
      <c r="B2175">
        <v>308659</v>
      </c>
      <c r="C2175">
        <v>400000</v>
      </c>
      <c r="D2175">
        <v>330580</v>
      </c>
      <c r="E2175">
        <v>380167</v>
      </c>
      <c r="F2175">
        <v>407818</v>
      </c>
      <c r="G2175">
        <f t="shared" si="394"/>
        <v>363288.17640735797</v>
      </c>
      <c r="H2175">
        <f t="shared" si="395"/>
        <v>43722.06096125859</v>
      </c>
      <c r="I2175">
        <f t="shared" si="396"/>
        <v>407010.23736861657</v>
      </c>
      <c r="J2175">
        <f t="shared" si="397"/>
        <v>319566.11544609937</v>
      </c>
      <c r="K2175" s="18" t="str">
        <f t="shared" si="398"/>
        <v/>
      </c>
      <c r="L2175" s="18">
        <f t="shared" si="390"/>
        <v>400000</v>
      </c>
      <c r="M2175" s="18">
        <f t="shared" si="391"/>
        <v>330580</v>
      </c>
      <c r="N2175" s="18">
        <f t="shared" si="392"/>
        <v>380167</v>
      </c>
      <c r="O2175" s="18" t="str">
        <f t="shared" si="393"/>
        <v/>
      </c>
      <c r="P2175">
        <f t="shared" si="399"/>
        <v>369065.67952238023</v>
      </c>
      <c r="Q2175">
        <f t="shared" si="400"/>
        <v>35756.945381282225</v>
      </c>
      <c r="R2175" s="105">
        <f t="shared" si="401"/>
        <v>9.6885046118502377E-2</v>
      </c>
      <c r="S2175" s="107">
        <f>+'MEDIA GEOMÉTRICA'!AI158</f>
        <v>369065.67952238023</v>
      </c>
      <c r="T2175" t="b">
        <f t="shared" si="402"/>
        <v>1</v>
      </c>
    </row>
    <row r="2176" spans="1:20" x14ac:dyDescent="0.2">
      <c r="A2176">
        <v>152</v>
      </c>
      <c r="B2176">
        <v>307273</v>
      </c>
      <c r="C2176">
        <v>390000</v>
      </c>
      <c r="D2176">
        <v>329094</v>
      </c>
      <c r="E2176">
        <v>378458</v>
      </c>
      <c r="F2176">
        <v>405985</v>
      </c>
      <c r="G2176">
        <f t="shared" si="394"/>
        <v>360153.24319673283</v>
      </c>
      <c r="H2176">
        <f t="shared" si="395"/>
        <v>42033.51083956704</v>
      </c>
      <c r="I2176">
        <f t="shared" si="396"/>
        <v>402186.75403629988</v>
      </c>
      <c r="J2176">
        <f t="shared" si="397"/>
        <v>318119.73235716578</v>
      </c>
      <c r="K2176" s="18" t="str">
        <f t="shared" si="398"/>
        <v/>
      </c>
      <c r="L2176" s="18">
        <f t="shared" si="390"/>
        <v>390000</v>
      </c>
      <c r="M2176" s="18">
        <f t="shared" si="391"/>
        <v>329094</v>
      </c>
      <c r="N2176" s="18">
        <f t="shared" si="392"/>
        <v>378458</v>
      </c>
      <c r="O2176" s="18" t="str">
        <f t="shared" si="393"/>
        <v/>
      </c>
      <c r="P2176">
        <f t="shared" si="399"/>
        <v>364866.58099947561</v>
      </c>
      <c r="Q2176">
        <f t="shared" si="400"/>
        <v>32351.102752971703</v>
      </c>
      <c r="R2176" s="105">
        <f t="shared" si="401"/>
        <v>8.866556828622843E-2</v>
      </c>
      <c r="S2176" s="107">
        <f>+'MEDIA GEOMÉTRICA'!AI159</f>
        <v>364866.58099947561</v>
      </c>
      <c r="T2176" t="b">
        <f t="shared" si="402"/>
        <v>1</v>
      </c>
    </row>
    <row r="2177" spans="1:20" x14ac:dyDescent="0.2">
      <c r="A2177">
        <v>153</v>
      </c>
      <c r="B2177">
        <v>381061</v>
      </c>
      <c r="C2177">
        <v>550000</v>
      </c>
      <c r="D2177">
        <v>408123</v>
      </c>
      <c r="E2177">
        <v>469342</v>
      </c>
      <c r="F2177">
        <v>503479</v>
      </c>
      <c r="G2177">
        <f t="shared" si="394"/>
        <v>458272.51240668044</v>
      </c>
      <c r="H2177">
        <f t="shared" si="395"/>
        <v>68868.463845943304</v>
      </c>
      <c r="I2177">
        <f t="shared" si="396"/>
        <v>527140.97625262372</v>
      </c>
      <c r="J2177">
        <f t="shared" si="397"/>
        <v>389404.04856073717</v>
      </c>
      <c r="K2177" s="18" t="str">
        <f t="shared" si="398"/>
        <v/>
      </c>
      <c r="L2177" s="18" t="str">
        <f t="shared" si="390"/>
        <v/>
      </c>
      <c r="M2177" s="18">
        <f t="shared" si="391"/>
        <v>408123</v>
      </c>
      <c r="N2177" s="18">
        <f t="shared" si="392"/>
        <v>469342</v>
      </c>
      <c r="O2177" s="18">
        <f t="shared" si="393"/>
        <v>503479</v>
      </c>
      <c r="P2177">
        <f t="shared" si="399"/>
        <v>458585.81500618911</v>
      </c>
      <c r="Q2177">
        <f t="shared" si="400"/>
        <v>48314.710434124856</v>
      </c>
      <c r="R2177" s="105">
        <f t="shared" si="401"/>
        <v>0.10535587637718972</v>
      </c>
      <c r="S2177" s="107">
        <f>+'MEDIA GEOMÉTRICA'!AI160</f>
        <v>458585.81500618911</v>
      </c>
      <c r="T2177" t="b">
        <f t="shared" si="402"/>
        <v>1</v>
      </c>
    </row>
    <row r="2178" spans="1:20" x14ac:dyDescent="0.2">
      <c r="A2178">
        <v>154</v>
      </c>
      <c r="B2178">
        <v>706162</v>
      </c>
      <c r="C2178">
        <v>1500000</v>
      </c>
      <c r="D2178">
        <v>756312</v>
      </c>
      <c r="E2178">
        <v>869759</v>
      </c>
      <c r="F2178">
        <v>933020</v>
      </c>
      <c r="G2178">
        <f t="shared" si="394"/>
        <v>917481.45722869714</v>
      </c>
      <c r="H2178">
        <f t="shared" si="395"/>
        <v>318650.4429885514</v>
      </c>
      <c r="I2178">
        <f t="shared" si="396"/>
        <v>1236131.9002172486</v>
      </c>
      <c r="J2178">
        <f t="shared" si="397"/>
        <v>598831.01424014568</v>
      </c>
      <c r="K2178" s="18">
        <f t="shared" si="398"/>
        <v>706162</v>
      </c>
      <c r="L2178" s="18" t="str">
        <f t="shared" si="390"/>
        <v/>
      </c>
      <c r="M2178" s="18">
        <f t="shared" si="391"/>
        <v>756312</v>
      </c>
      <c r="N2178" s="18">
        <f t="shared" si="392"/>
        <v>869759</v>
      </c>
      <c r="O2178" s="18">
        <f t="shared" si="393"/>
        <v>933020</v>
      </c>
      <c r="P2178">
        <f t="shared" si="399"/>
        <v>811379.07789840933</v>
      </c>
      <c r="Q2178">
        <f t="shared" si="400"/>
        <v>103618.46934266432</v>
      </c>
      <c r="R2178" s="105">
        <f t="shared" si="401"/>
        <v>0.12770660738634196</v>
      </c>
      <c r="S2178" s="107">
        <f>+'MEDIA GEOMÉTRICA'!AI161</f>
        <v>811379.07789840933</v>
      </c>
      <c r="T2178" t="b">
        <f t="shared" si="402"/>
        <v>1</v>
      </c>
    </row>
    <row r="2179" spans="1:20" x14ac:dyDescent="0.2">
      <c r="A2179">
        <v>155</v>
      </c>
      <c r="B2179">
        <v>1053207</v>
      </c>
      <c r="C2179">
        <v>3500000</v>
      </c>
      <c r="D2179">
        <v>1128004</v>
      </c>
      <c r="E2179">
        <v>1297204</v>
      </c>
      <c r="F2179">
        <v>1391556</v>
      </c>
      <c r="G2179">
        <f t="shared" si="394"/>
        <v>1496512.255087882</v>
      </c>
      <c r="H2179">
        <f t="shared" si="395"/>
        <v>1029504.9076435722</v>
      </c>
      <c r="I2179">
        <f t="shared" si="396"/>
        <v>2526017.1627314542</v>
      </c>
      <c r="J2179">
        <f t="shared" si="397"/>
        <v>467007.34744430985</v>
      </c>
      <c r="K2179" s="18">
        <f t="shared" si="398"/>
        <v>1053207</v>
      </c>
      <c r="L2179" s="18" t="str">
        <f t="shared" si="390"/>
        <v/>
      </c>
      <c r="M2179" s="18">
        <f t="shared" si="391"/>
        <v>1128004</v>
      </c>
      <c r="N2179" s="18">
        <f t="shared" si="392"/>
        <v>1297204</v>
      </c>
      <c r="O2179" s="18">
        <f t="shared" si="393"/>
        <v>1391556</v>
      </c>
      <c r="P2179">
        <f t="shared" si="399"/>
        <v>1210133.6459174559</v>
      </c>
      <c r="Q2179">
        <f t="shared" si="400"/>
        <v>154542.27297274792</v>
      </c>
      <c r="R2179" s="105">
        <f t="shared" si="401"/>
        <v>0.12770678139073025</v>
      </c>
      <c r="S2179" s="107">
        <f>+'MEDIA GEOMÉTRICA'!AI162</f>
        <v>1210133.6459174559</v>
      </c>
      <c r="T2179" t="b">
        <f t="shared" si="402"/>
        <v>1</v>
      </c>
    </row>
    <row r="2180" spans="1:20" x14ac:dyDescent="0.2">
      <c r="A2180">
        <v>157</v>
      </c>
      <c r="B2180">
        <v>66021</v>
      </c>
      <c r="C2180">
        <v>150000</v>
      </c>
      <c r="D2180">
        <v>70710</v>
      </c>
      <c r="E2180">
        <v>81316</v>
      </c>
      <c r="F2180">
        <v>87231</v>
      </c>
      <c r="G2180">
        <f t="shared" si="394"/>
        <v>86940.115050017834</v>
      </c>
      <c r="H2180">
        <f t="shared" si="395"/>
        <v>34002.221623005746</v>
      </c>
      <c r="I2180">
        <f t="shared" si="396"/>
        <v>120942.33667302359</v>
      </c>
      <c r="J2180">
        <f t="shared" si="397"/>
        <v>52937.893427012088</v>
      </c>
      <c r="K2180" s="18">
        <f t="shared" si="398"/>
        <v>66021</v>
      </c>
      <c r="L2180" s="18" t="str">
        <f t="shared" si="390"/>
        <v/>
      </c>
      <c r="M2180" s="18">
        <f t="shared" si="391"/>
        <v>70710</v>
      </c>
      <c r="N2180" s="18">
        <f t="shared" si="392"/>
        <v>81316</v>
      </c>
      <c r="O2180" s="18">
        <f t="shared" si="393"/>
        <v>87231</v>
      </c>
      <c r="P2180">
        <f t="shared" si="399"/>
        <v>75858.185171586156</v>
      </c>
      <c r="Q2180">
        <f t="shared" si="400"/>
        <v>9687.645689227078</v>
      </c>
      <c r="R2180" s="105">
        <f t="shared" si="401"/>
        <v>0.12770732212106406</v>
      </c>
      <c r="S2180" s="107">
        <f>+'MEDIA GEOMÉTRICA'!AI163</f>
        <v>75858.185171586156</v>
      </c>
      <c r="T2180" t="b">
        <f t="shared" si="402"/>
        <v>1</v>
      </c>
    </row>
    <row r="2181" spans="1:20" x14ac:dyDescent="0.2">
      <c r="A2181">
        <v>158</v>
      </c>
      <c r="B2181">
        <v>66215</v>
      </c>
      <c r="C2181">
        <v>150000</v>
      </c>
      <c r="D2181">
        <v>70918</v>
      </c>
      <c r="E2181">
        <v>81555</v>
      </c>
      <c r="F2181">
        <v>87487</v>
      </c>
      <c r="G2181">
        <f t="shared" si="394"/>
        <v>87144.432823647701</v>
      </c>
      <c r="H2181">
        <f t="shared" si="395"/>
        <v>33911.119186780023</v>
      </c>
      <c r="I2181">
        <f t="shared" si="396"/>
        <v>121055.55201042772</v>
      </c>
      <c r="J2181">
        <f t="shared" si="397"/>
        <v>53233.313636867679</v>
      </c>
      <c r="K2181" s="18">
        <f t="shared" si="398"/>
        <v>66215</v>
      </c>
      <c r="L2181" s="18" t="str">
        <f t="shared" si="390"/>
        <v/>
      </c>
      <c r="M2181" s="18">
        <f t="shared" si="391"/>
        <v>70918</v>
      </c>
      <c r="N2181" s="18">
        <f t="shared" si="392"/>
        <v>81555</v>
      </c>
      <c r="O2181" s="18">
        <f t="shared" si="393"/>
        <v>87487</v>
      </c>
      <c r="P2181">
        <f t="shared" si="399"/>
        <v>76081.093289101031</v>
      </c>
      <c r="Q2181">
        <f t="shared" si="400"/>
        <v>9715.9574369521961</v>
      </c>
      <c r="R2181" s="105">
        <f t="shared" si="401"/>
        <v>0.12770528152155317</v>
      </c>
      <c r="S2181" s="107">
        <f>+'MEDIA GEOMÉTRICA'!AI164</f>
        <v>76081.093289101031</v>
      </c>
      <c r="T2181" t="b">
        <f t="shared" si="402"/>
        <v>1</v>
      </c>
    </row>
    <row r="2182" spans="1:20" x14ac:dyDescent="0.2">
      <c r="A2182">
        <v>159</v>
      </c>
      <c r="B2182">
        <v>64757</v>
      </c>
      <c r="C2182">
        <v>200000</v>
      </c>
      <c r="D2182">
        <v>69356</v>
      </c>
      <c r="E2182">
        <v>79759</v>
      </c>
      <c r="F2182">
        <v>85560</v>
      </c>
      <c r="G2182">
        <f t="shared" si="394"/>
        <v>90675.559945360423</v>
      </c>
      <c r="H2182">
        <f t="shared" si="395"/>
        <v>56566.93146441655</v>
      </c>
      <c r="I2182">
        <f t="shared" si="396"/>
        <v>147242.49140977697</v>
      </c>
      <c r="J2182">
        <f t="shared" si="397"/>
        <v>34108.628480943873</v>
      </c>
      <c r="K2182" s="18">
        <f t="shared" si="398"/>
        <v>64757</v>
      </c>
      <c r="L2182" s="18" t="str">
        <f t="shared" si="390"/>
        <v/>
      </c>
      <c r="M2182" s="18">
        <f t="shared" si="391"/>
        <v>69356</v>
      </c>
      <c r="N2182" s="18">
        <f t="shared" si="392"/>
        <v>79759</v>
      </c>
      <c r="O2182" s="18">
        <f t="shared" si="393"/>
        <v>85560</v>
      </c>
      <c r="P2182">
        <f t="shared" si="399"/>
        <v>74405.54613796364</v>
      </c>
      <c r="Q2182">
        <f t="shared" si="400"/>
        <v>9501.8385940125645</v>
      </c>
      <c r="R2182" s="105">
        <f t="shared" si="401"/>
        <v>0.12770336469803129</v>
      </c>
      <c r="S2182" s="107">
        <f>+'MEDIA GEOMÉTRICA'!AI165</f>
        <v>74405.54613796364</v>
      </c>
      <c r="T2182" t="b">
        <f t="shared" si="402"/>
        <v>1</v>
      </c>
    </row>
    <row r="2183" spans="1:20" x14ac:dyDescent="0.2">
      <c r="A2183">
        <v>160</v>
      </c>
      <c r="B2183">
        <v>72691</v>
      </c>
      <c r="C2183">
        <v>200000</v>
      </c>
      <c r="D2183">
        <v>77854</v>
      </c>
      <c r="E2183">
        <v>89532</v>
      </c>
      <c r="F2183">
        <v>96044</v>
      </c>
      <c r="G2183">
        <f t="shared" si="394"/>
        <v>99459.900171333429</v>
      </c>
      <c r="H2183">
        <f t="shared" si="395"/>
        <v>52679.47994428192</v>
      </c>
      <c r="I2183">
        <f t="shared" si="396"/>
        <v>152139.38011561535</v>
      </c>
      <c r="J2183">
        <f t="shared" si="397"/>
        <v>46780.420227051509</v>
      </c>
      <c r="K2183" s="18">
        <f t="shared" si="398"/>
        <v>72691</v>
      </c>
      <c r="L2183" s="18" t="str">
        <f t="shared" si="390"/>
        <v/>
      </c>
      <c r="M2183" s="18">
        <f t="shared" si="391"/>
        <v>77854</v>
      </c>
      <c r="N2183" s="18">
        <f t="shared" si="392"/>
        <v>89532</v>
      </c>
      <c r="O2183" s="18">
        <f t="shared" si="393"/>
        <v>96044</v>
      </c>
      <c r="P2183">
        <f t="shared" si="399"/>
        <v>83522.315306959368</v>
      </c>
      <c r="Q2183">
        <f t="shared" si="400"/>
        <v>10666.522344075724</v>
      </c>
      <c r="R2183" s="105">
        <f t="shared" si="401"/>
        <v>0.12770865253045677</v>
      </c>
      <c r="S2183" s="107">
        <f>+'MEDIA GEOMÉTRICA'!AI166</f>
        <v>83522.315306959368</v>
      </c>
      <c r="T2183" t="b">
        <f t="shared" si="402"/>
        <v>1</v>
      </c>
    </row>
    <row r="2184" spans="1:20" x14ac:dyDescent="0.2">
      <c r="A2184">
        <v>161</v>
      </c>
      <c r="B2184">
        <v>112226</v>
      </c>
      <c r="C2184">
        <v>250000</v>
      </c>
      <c r="D2184">
        <v>120197</v>
      </c>
      <c r="E2184">
        <v>138227</v>
      </c>
      <c r="F2184">
        <v>148280</v>
      </c>
      <c r="G2184">
        <f t="shared" si="394"/>
        <v>147204.30668276077</v>
      </c>
      <c r="H2184">
        <f t="shared" si="395"/>
        <v>55643.927867288447</v>
      </c>
      <c r="I2184">
        <f t="shared" si="396"/>
        <v>202848.23455004921</v>
      </c>
      <c r="J2184">
        <f t="shared" si="397"/>
        <v>91560.37881547233</v>
      </c>
      <c r="K2184" s="18">
        <f t="shared" si="398"/>
        <v>112226</v>
      </c>
      <c r="L2184" s="18" t="str">
        <f t="shared" si="390"/>
        <v/>
      </c>
      <c r="M2184" s="18">
        <f t="shared" si="391"/>
        <v>120197</v>
      </c>
      <c r="N2184" s="18">
        <f t="shared" si="392"/>
        <v>138227</v>
      </c>
      <c r="O2184" s="18">
        <f t="shared" si="393"/>
        <v>148280</v>
      </c>
      <c r="P2184">
        <f t="shared" si="399"/>
        <v>128948.30654110012</v>
      </c>
      <c r="Q2184">
        <f t="shared" si="400"/>
        <v>16467.843301416247</v>
      </c>
      <c r="R2184" s="105">
        <f t="shared" si="401"/>
        <v>0.12770887608490925</v>
      </c>
      <c r="S2184" s="107">
        <f>+'MEDIA GEOMÉTRICA'!AI167</f>
        <v>128948.30654110012</v>
      </c>
      <c r="T2184" t="b">
        <f t="shared" si="402"/>
        <v>1</v>
      </c>
    </row>
    <row r="2185" spans="1:20" x14ac:dyDescent="0.2">
      <c r="A2185">
        <v>162</v>
      </c>
      <c r="B2185">
        <v>128192</v>
      </c>
      <c r="C2185">
        <v>250000</v>
      </c>
      <c r="D2185">
        <v>137296</v>
      </c>
      <c r="E2185">
        <v>157891</v>
      </c>
      <c r="F2185">
        <v>169375</v>
      </c>
      <c r="G2185">
        <f t="shared" si="394"/>
        <v>163731.82402406685</v>
      </c>
      <c r="H2185">
        <f t="shared" si="395"/>
        <v>48357.983009013071</v>
      </c>
      <c r="I2185">
        <f t="shared" si="396"/>
        <v>212089.80703307991</v>
      </c>
      <c r="J2185">
        <f t="shared" si="397"/>
        <v>115373.84101505378</v>
      </c>
      <c r="K2185" s="18">
        <f t="shared" si="398"/>
        <v>128192</v>
      </c>
      <c r="L2185" s="18" t="str">
        <f t="shared" si="390"/>
        <v/>
      </c>
      <c r="M2185" s="18">
        <f t="shared" si="391"/>
        <v>137296</v>
      </c>
      <c r="N2185" s="18">
        <f t="shared" si="392"/>
        <v>157891</v>
      </c>
      <c r="O2185" s="18">
        <f t="shared" si="393"/>
        <v>169375</v>
      </c>
      <c r="P2185">
        <f t="shared" si="399"/>
        <v>147292.75075014649</v>
      </c>
      <c r="Q2185">
        <f t="shared" si="400"/>
        <v>18810.572000872275</v>
      </c>
      <c r="R2185" s="105">
        <f t="shared" si="401"/>
        <v>0.12770874265754431</v>
      </c>
      <c r="S2185" s="107">
        <f>+'MEDIA GEOMÉTRICA'!AI168</f>
        <v>147292.75075014649</v>
      </c>
      <c r="T2185" t="b">
        <f t="shared" si="402"/>
        <v>1</v>
      </c>
    </row>
    <row r="2186" spans="1:20" x14ac:dyDescent="0.2">
      <c r="A2186">
        <v>163</v>
      </c>
      <c r="B2186">
        <v>971513</v>
      </c>
      <c r="C2186">
        <v>450000</v>
      </c>
      <c r="D2186">
        <v>1039518</v>
      </c>
      <c r="E2186">
        <v>1195446</v>
      </c>
      <c r="F2186">
        <v>1282397</v>
      </c>
      <c r="G2186">
        <f t="shared" si="394"/>
        <v>930270.22354134684</v>
      </c>
      <c r="H2186">
        <f t="shared" si="395"/>
        <v>324835.7694446533</v>
      </c>
      <c r="I2186">
        <f t="shared" si="396"/>
        <v>1255105.9929860001</v>
      </c>
      <c r="J2186">
        <f t="shared" si="397"/>
        <v>605434.45409669355</v>
      </c>
      <c r="K2186" s="18">
        <f t="shared" si="398"/>
        <v>971513</v>
      </c>
      <c r="L2186" s="18" t="str">
        <f t="shared" si="390"/>
        <v/>
      </c>
      <c r="M2186" s="18">
        <f t="shared" si="391"/>
        <v>1039518</v>
      </c>
      <c r="N2186" s="18">
        <f t="shared" si="392"/>
        <v>1195446</v>
      </c>
      <c r="O2186" s="18" t="str">
        <f t="shared" si="393"/>
        <v/>
      </c>
      <c r="P2186">
        <f t="shared" si="399"/>
        <v>1064805.2844425743</v>
      </c>
      <c r="Q2186">
        <f t="shared" si="400"/>
        <v>114807.23677683969</v>
      </c>
      <c r="R2186" s="105">
        <f t="shared" si="401"/>
        <v>0.10781993520715978</v>
      </c>
      <c r="S2186" s="107">
        <f>+'MEDIA GEOMÉTRICA'!AI169</f>
        <v>1064805.2844425743</v>
      </c>
      <c r="T2186" t="b">
        <f t="shared" si="402"/>
        <v>1</v>
      </c>
    </row>
    <row r="2187" spans="1:20" x14ac:dyDescent="0.2">
      <c r="A2187">
        <v>164</v>
      </c>
      <c r="B2187">
        <v>9750</v>
      </c>
      <c r="C2187">
        <v>80000</v>
      </c>
      <c r="D2187">
        <v>10442</v>
      </c>
      <c r="E2187">
        <v>12008</v>
      </c>
      <c r="F2187">
        <v>12882</v>
      </c>
      <c r="G2187">
        <f t="shared" si="394"/>
        <v>16598.408668527081</v>
      </c>
      <c r="H2187">
        <f t="shared" si="395"/>
        <v>30761.723404256791</v>
      </c>
      <c r="I2187">
        <f t="shared" si="396"/>
        <v>47360.132072783876</v>
      </c>
      <c r="J2187">
        <f t="shared" si="397"/>
        <v>-14163.314735729709</v>
      </c>
      <c r="K2187" s="18">
        <f t="shared" si="398"/>
        <v>9750</v>
      </c>
      <c r="L2187" s="18" t="str">
        <f t="shared" si="390"/>
        <v/>
      </c>
      <c r="M2187" s="18">
        <f t="shared" si="391"/>
        <v>10442</v>
      </c>
      <c r="N2187" s="18">
        <f t="shared" si="392"/>
        <v>12008</v>
      </c>
      <c r="O2187" s="18">
        <f t="shared" si="393"/>
        <v>12882</v>
      </c>
      <c r="P2187">
        <f t="shared" si="399"/>
        <v>11202.386944216052</v>
      </c>
      <c r="Q2187">
        <f t="shared" si="400"/>
        <v>1430.5210006614141</v>
      </c>
      <c r="R2187" s="105">
        <f t="shared" si="401"/>
        <v>0.12769787437131977</v>
      </c>
      <c r="S2187" s="107">
        <f>+'MEDIA GEOMÉTRICA'!AI170</f>
        <v>11202.386944216052</v>
      </c>
      <c r="T2187" t="b">
        <f t="shared" si="402"/>
        <v>1</v>
      </c>
    </row>
    <row r="2188" spans="1:20" x14ac:dyDescent="0.2">
      <c r="A2188">
        <v>165</v>
      </c>
      <c r="B2188">
        <v>24110</v>
      </c>
      <c r="C2188">
        <v>120000</v>
      </c>
      <c r="D2188">
        <v>25823</v>
      </c>
      <c r="E2188">
        <v>29696</v>
      </c>
      <c r="F2188">
        <v>31856</v>
      </c>
      <c r="G2188">
        <f t="shared" si="394"/>
        <v>37141.109217131845</v>
      </c>
      <c r="H2188">
        <f t="shared" si="395"/>
        <v>41314.995873169348</v>
      </c>
      <c r="I2188">
        <f t="shared" si="396"/>
        <v>78456.105090301193</v>
      </c>
      <c r="J2188">
        <f t="shared" si="397"/>
        <v>-4173.8866560375027</v>
      </c>
      <c r="K2188" s="18">
        <f t="shared" si="398"/>
        <v>24110</v>
      </c>
      <c r="L2188" s="18" t="str">
        <f t="shared" si="390"/>
        <v/>
      </c>
      <c r="M2188" s="18">
        <f t="shared" si="391"/>
        <v>25823</v>
      </c>
      <c r="N2188" s="18">
        <f t="shared" si="392"/>
        <v>29696</v>
      </c>
      <c r="O2188" s="18">
        <f t="shared" si="393"/>
        <v>31856</v>
      </c>
      <c r="P2188">
        <f t="shared" si="399"/>
        <v>27702.775062779041</v>
      </c>
      <c r="Q2188">
        <f t="shared" si="400"/>
        <v>3537.9030865754366</v>
      </c>
      <c r="R2188" s="105">
        <f t="shared" si="401"/>
        <v>0.12770933881381799</v>
      </c>
      <c r="S2188" s="107">
        <f>+'MEDIA GEOMÉTRICA'!AI171</f>
        <v>27702.775062779041</v>
      </c>
      <c r="T2188" t="b">
        <f t="shared" si="402"/>
        <v>1</v>
      </c>
    </row>
    <row r="2189" spans="1:20" x14ac:dyDescent="0.2">
      <c r="A2189">
        <v>166</v>
      </c>
      <c r="B2189">
        <v>46771</v>
      </c>
      <c r="C2189">
        <v>150000</v>
      </c>
      <c r="D2189">
        <v>50093</v>
      </c>
      <c r="E2189">
        <v>57607</v>
      </c>
      <c r="F2189">
        <v>61797</v>
      </c>
      <c r="G2189">
        <f t="shared" si="394"/>
        <v>65986.868918970518</v>
      </c>
      <c r="H2189">
        <f t="shared" si="395"/>
        <v>43312.29959030114</v>
      </c>
      <c r="I2189">
        <f t="shared" si="396"/>
        <v>109299.16850927167</v>
      </c>
      <c r="J2189">
        <f t="shared" si="397"/>
        <v>22674.569328669379</v>
      </c>
      <c r="K2189" s="18">
        <f t="shared" si="398"/>
        <v>46771</v>
      </c>
      <c r="L2189" s="18" t="str">
        <f t="shared" si="390"/>
        <v/>
      </c>
      <c r="M2189" s="18">
        <f t="shared" si="391"/>
        <v>50093</v>
      </c>
      <c r="N2189" s="18">
        <f t="shared" si="392"/>
        <v>57607</v>
      </c>
      <c r="O2189" s="18">
        <f t="shared" si="393"/>
        <v>61797</v>
      </c>
      <c r="P2189">
        <f t="shared" si="399"/>
        <v>53740.176340696562</v>
      </c>
      <c r="Q2189">
        <f t="shared" si="400"/>
        <v>6863.1574852007197</v>
      </c>
      <c r="R2189" s="105">
        <f t="shared" si="401"/>
        <v>0.12770999190047991</v>
      </c>
      <c r="S2189" s="107">
        <f>+'MEDIA GEOMÉTRICA'!AI172</f>
        <v>53740.176340696562</v>
      </c>
      <c r="T2189" t="b">
        <f t="shared" si="402"/>
        <v>1</v>
      </c>
    </row>
    <row r="2190" spans="1:20" x14ac:dyDescent="0.2">
      <c r="A2190">
        <v>167</v>
      </c>
      <c r="B2190">
        <v>27020</v>
      </c>
      <c r="C2190">
        <v>100000</v>
      </c>
      <c r="D2190">
        <v>28939</v>
      </c>
      <c r="E2190">
        <v>33279</v>
      </c>
      <c r="F2190">
        <v>35700</v>
      </c>
      <c r="G2190">
        <f t="shared" si="394"/>
        <v>39228.479003763161</v>
      </c>
      <c r="H2190">
        <f t="shared" si="395"/>
        <v>30943.92991040408</v>
      </c>
      <c r="I2190">
        <f t="shared" si="396"/>
        <v>70172.408914167245</v>
      </c>
      <c r="J2190">
        <f t="shared" si="397"/>
        <v>8284.5490933590809</v>
      </c>
      <c r="K2190" s="18">
        <f t="shared" si="398"/>
        <v>27020</v>
      </c>
      <c r="L2190" s="18" t="str">
        <f t="shared" si="390"/>
        <v/>
      </c>
      <c r="M2190" s="18">
        <f t="shared" si="391"/>
        <v>28939</v>
      </c>
      <c r="N2190" s="18">
        <f t="shared" si="392"/>
        <v>33279</v>
      </c>
      <c r="O2190" s="18">
        <f t="shared" si="393"/>
        <v>35700</v>
      </c>
      <c r="P2190">
        <f t="shared" si="399"/>
        <v>31045.727205285384</v>
      </c>
      <c r="Q2190">
        <f t="shared" si="400"/>
        <v>3964.5092592484466</v>
      </c>
      <c r="R2190" s="105">
        <f t="shared" si="401"/>
        <v>0.12769903030564245</v>
      </c>
      <c r="S2190" s="107">
        <f>+'MEDIA GEOMÉTRICA'!AI173</f>
        <v>31045.727205285384</v>
      </c>
      <c r="T2190" t="b">
        <f t="shared" si="402"/>
        <v>1</v>
      </c>
    </row>
    <row r="2191" spans="1:20" x14ac:dyDescent="0.2">
      <c r="A2191">
        <v>168</v>
      </c>
      <c r="B2191">
        <v>23105</v>
      </c>
      <c r="C2191">
        <v>90000</v>
      </c>
      <c r="D2191">
        <v>24746</v>
      </c>
      <c r="E2191">
        <v>28458</v>
      </c>
      <c r="F2191">
        <v>30527</v>
      </c>
      <c r="G2191">
        <f t="shared" si="394"/>
        <v>33889.752606539085</v>
      </c>
      <c r="H2191">
        <f t="shared" si="395"/>
        <v>28456.452936021386</v>
      </c>
      <c r="I2191">
        <f t="shared" si="396"/>
        <v>62346.20554256047</v>
      </c>
      <c r="J2191">
        <f t="shared" si="397"/>
        <v>5433.2996705176993</v>
      </c>
      <c r="K2191" s="18">
        <f t="shared" si="398"/>
        <v>23105</v>
      </c>
      <c r="L2191" s="18" t="str">
        <f t="shared" si="390"/>
        <v/>
      </c>
      <c r="M2191" s="18">
        <f t="shared" si="391"/>
        <v>24746</v>
      </c>
      <c r="N2191" s="18">
        <f t="shared" si="392"/>
        <v>28458</v>
      </c>
      <c r="O2191" s="18">
        <f t="shared" si="393"/>
        <v>30527</v>
      </c>
      <c r="P2191">
        <f t="shared" si="399"/>
        <v>26547.575879301221</v>
      </c>
      <c r="Q2191">
        <f t="shared" si="400"/>
        <v>3390.0988186187142</v>
      </c>
      <c r="R2191" s="105">
        <f t="shared" si="401"/>
        <v>0.12769899722791367</v>
      </c>
      <c r="S2191" s="107">
        <f>+'MEDIA GEOMÉTRICA'!AI174</f>
        <v>26547.575879301221</v>
      </c>
      <c r="T2191" t="b">
        <f t="shared" si="402"/>
        <v>1</v>
      </c>
    </row>
    <row r="2192" spans="1:20" x14ac:dyDescent="0.2">
      <c r="A2192">
        <v>169</v>
      </c>
      <c r="B2192">
        <v>107071</v>
      </c>
      <c r="C2192">
        <v>200000</v>
      </c>
      <c r="D2192">
        <v>114675</v>
      </c>
      <c r="E2192">
        <v>131877</v>
      </c>
      <c r="F2192">
        <v>141469</v>
      </c>
      <c r="G2192">
        <f t="shared" si="394"/>
        <v>135581.42345184763</v>
      </c>
      <c r="H2192">
        <f t="shared" si="395"/>
        <v>36704.897708616481</v>
      </c>
      <c r="I2192">
        <f t="shared" si="396"/>
        <v>172286.32116046411</v>
      </c>
      <c r="J2192">
        <f t="shared" si="397"/>
        <v>98876.525743231148</v>
      </c>
      <c r="K2192" s="18">
        <f t="shared" si="398"/>
        <v>107071</v>
      </c>
      <c r="L2192" s="18" t="str">
        <f t="shared" si="390"/>
        <v/>
      </c>
      <c r="M2192" s="18">
        <f t="shared" si="391"/>
        <v>114675</v>
      </c>
      <c r="N2192" s="18">
        <f t="shared" si="392"/>
        <v>131877</v>
      </c>
      <c r="O2192" s="18">
        <f t="shared" si="393"/>
        <v>141469</v>
      </c>
      <c r="P2192">
        <f t="shared" si="399"/>
        <v>123024.81980195311</v>
      </c>
      <c r="Q2192">
        <f t="shared" si="400"/>
        <v>15711.499397999331</v>
      </c>
      <c r="R2192" s="105">
        <f t="shared" si="401"/>
        <v>0.12770999724520546</v>
      </c>
      <c r="S2192" s="107">
        <f>+'MEDIA GEOMÉTRICA'!AI175</f>
        <v>123024.81980195311</v>
      </c>
      <c r="T2192" t="b">
        <f t="shared" si="402"/>
        <v>1</v>
      </c>
    </row>
    <row r="2193" spans="1:20" x14ac:dyDescent="0.2">
      <c r="A2193">
        <v>170</v>
      </c>
      <c r="B2193">
        <v>88786</v>
      </c>
      <c r="C2193">
        <v>150000</v>
      </c>
      <c r="D2193">
        <v>95091</v>
      </c>
      <c r="E2193">
        <v>109354</v>
      </c>
      <c r="F2193">
        <v>117308</v>
      </c>
      <c r="G2193">
        <f t="shared" si="394"/>
        <v>110191.34741439611</v>
      </c>
      <c r="H2193">
        <f t="shared" si="395"/>
        <v>23999.594542408435</v>
      </c>
      <c r="I2193">
        <f t="shared" si="396"/>
        <v>134190.94195680454</v>
      </c>
      <c r="J2193">
        <f t="shared" si="397"/>
        <v>86191.752871987672</v>
      </c>
      <c r="K2193" s="18">
        <f t="shared" si="398"/>
        <v>88786</v>
      </c>
      <c r="L2193" s="18" t="str">
        <f t="shared" si="390"/>
        <v/>
      </c>
      <c r="M2193" s="18">
        <f t="shared" si="391"/>
        <v>95091</v>
      </c>
      <c r="N2193" s="18">
        <f t="shared" si="392"/>
        <v>109354</v>
      </c>
      <c r="O2193" s="18">
        <f t="shared" si="393"/>
        <v>117308</v>
      </c>
      <c r="P2193">
        <f t="shared" si="399"/>
        <v>102014.41707132969</v>
      </c>
      <c r="Q2193">
        <f t="shared" si="400"/>
        <v>13027.517373493181</v>
      </c>
      <c r="R2193" s="105">
        <f t="shared" si="401"/>
        <v>0.12770270857288912</v>
      </c>
      <c r="S2193" s="107">
        <f>+'MEDIA GEOMÉTRICA'!AI176</f>
        <v>102014.41707132969</v>
      </c>
      <c r="T2193" t="b">
        <f t="shared" si="402"/>
        <v>1</v>
      </c>
    </row>
    <row r="2194" spans="1:20" x14ac:dyDescent="0.2">
      <c r="A2194">
        <v>171</v>
      </c>
      <c r="B2194">
        <v>126260</v>
      </c>
      <c r="C2194">
        <v>400000</v>
      </c>
      <c r="D2194">
        <v>135227</v>
      </c>
      <c r="E2194">
        <v>155511</v>
      </c>
      <c r="F2194">
        <v>166822</v>
      </c>
      <c r="G2194">
        <f t="shared" si="394"/>
        <v>177697.2576280981</v>
      </c>
      <c r="H2194">
        <f t="shared" si="395"/>
        <v>114739.72879303838</v>
      </c>
      <c r="I2194">
        <f t="shared" si="396"/>
        <v>292436.98642113648</v>
      </c>
      <c r="J2194">
        <f t="shared" si="397"/>
        <v>62957.528835059726</v>
      </c>
      <c r="K2194" s="18">
        <f t="shared" si="398"/>
        <v>126260</v>
      </c>
      <c r="L2194" s="18" t="str">
        <f t="shared" si="390"/>
        <v/>
      </c>
      <c r="M2194" s="18">
        <f t="shared" si="391"/>
        <v>135227</v>
      </c>
      <c r="N2194" s="18">
        <f t="shared" si="392"/>
        <v>155511</v>
      </c>
      <c r="O2194" s="18">
        <f t="shared" si="393"/>
        <v>166822</v>
      </c>
      <c r="P2194">
        <f t="shared" si="399"/>
        <v>145072.77184008592</v>
      </c>
      <c r="Q2194">
        <f t="shared" si="400"/>
        <v>18526.843893838657</v>
      </c>
      <c r="R2194" s="105">
        <f t="shared" si="401"/>
        <v>0.12770724415647647</v>
      </c>
      <c r="S2194" s="107">
        <f>+'MEDIA GEOMÉTRICA'!AI177</f>
        <v>145072.77184008592</v>
      </c>
      <c r="T2194" t="b">
        <f t="shared" si="402"/>
        <v>1</v>
      </c>
    </row>
    <row r="2195" spans="1:20" x14ac:dyDescent="0.2">
      <c r="A2195">
        <v>172</v>
      </c>
      <c r="B2195">
        <v>71487</v>
      </c>
      <c r="C2195">
        <v>380000</v>
      </c>
      <c r="D2195">
        <v>76563</v>
      </c>
      <c r="E2195">
        <v>88048</v>
      </c>
      <c r="F2195">
        <v>94452</v>
      </c>
      <c r="G2195">
        <f t="shared" si="394"/>
        <v>111581.46340844202</v>
      </c>
      <c r="H2195">
        <f t="shared" si="395"/>
        <v>133294.46185607262</v>
      </c>
      <c r="I2195">
        <f t="shared" si="396"/>
        <v>244875.92526451463</v>
      </c>
      <c r="J2195">
        <f t="shared" si="397"/>
        <v>-21712.998447630598</v>
      </c>
      <c r="K2195" s="18">
        <f t="shared" si="398"/>
        <v>71487</v>
      </c>
      <c r="L2195" s="18" t="str">
        <f t="shared" si="390"/>
        <v/>
      </c>
      <c r="M2195" s="18">
        <f t="shared" si="391"/>
        <v>76563</v>
      </c>
      <c r="N2195" s="18">
        <f t="shared" si="392"/>
        <v>88048</v>
      </c>
      <c r="O2195" s="18">
        <f t="shared" si="393"/>
        <v>94452</v>
      </c>
      <c r="P2195">
        <f t="shared" si="399"/>
        <v>82138.008159321791</v>
      </c>
      <c r="Q2195">
        <f t="shared" si="400"/>
        <v>10489.504611753599</v>
      </c>
      <c r="R2195" s="105">
        <f t="shared" si="401"/>
        <v>0.12770585563028597</v>
      </c>
      <c r="S2195" s="107">
        <f>+'MEDIA GEOMÉTRICA'!AI178</f>
        <v>82138.008159321791</v>
      </c>
      <c r="T2195" t="b">
        <f t="shared" si="402"/>
        <v>1</v>
      </c>
    </row>
    <row r="2196" spans="1:20" x14ac:dyDescent="0.2">
      <c r="A2196">
        <v>173</v>
      </c>
      <c r="B2196">
        <v>300449</v>
      </c>
      <c r="C2196">
        <v>750000</v>
      </c>
      <c r="D2196">
        <v>321787</v>
      </c>
      <c r="E2196">
        <v>370055</v>
      </c>
      <c r="F2196">
        <v>396971</v>
      </c>
      <c r="G2196">
        <f t="shared" si="394"/>
        <v>403167.1288115342</v>
      </c>
      <c r="H2196">
        <f t="shared" si="395"/>
        <v>184088.8181742715</v>
      </c>
      <c r="I2196">
        <f t="shared" si="396"/>
        <v>587255.94698580564</v>
      </c>
      <c r="J2196">
        <f t="shared" si="397"/>
        <v>219078.31063726271</v>
      </c>
      <c r="K2196" s="18">
        <f t="shared" si="398"/>
        <v>300449</v>
      </c>
      <c r="L2196" s="18" t="str">
        <f t="shared" si="390"/>
        <v/>
      </c>
      <c r="M2196" s="18">
        <f t="shared" si="391"/>
        <v>321787</v>
      </c>
      <c r="N2196" s="18">
        <f t="shared" si="392"/>
        <v>370055</v>
      </c>
      <c r="O2196" s="18">
        <f t="shared" si="393"/>
        <v>396971</v>
      </c>
      <c r="P2196">
        <f t="shared" si="399"/>
        <v>345216.12941324752</v>
      </c>
      <c r="Q2196">
        <f t="shared" si="400"/>
        <v>44086.757932513021</v>
      </c>
      <c r="R2196" s="105">
        <f t="shared" si="401"/>
        <v>0.12770770012237212</v>
      </c>
      <c r="S2196" s="107">
        <f>+'MEDIA GEOMÉTRICA'!AI179</f>
        <v>345216.12941324752</v>
      </c>
      <c r="T2196" t="b">
        <f t="shared" si="402"/>
        <v>1</v>
      </c>
    </row>
    <row r="2197" spans="1:20" x14ac:dyDescent="0.2">
      <c r="A2197">
        <v>174</v>
      </c>
      <c r="B2197">
        <v>369478</v>
      </c>
      <c r="C2197">
        <v>800000</v>
      </c>
      <c r="D2197">
        <v>395717</v>
      </c>
      <c r="E2197">
        <v>455075</v>
      </c>
      <c r="F2197">
        <v>488175</v>
      </c>
      <c r="G2197">
        <f t="shared" si="394"/>
        <v>481886.05460372102</v>
      </c>
      <c r="H2197">
        <f t="shared" si="395"/>
        <v>173244.59531108034</v>
      </c>
      <c r="I2197">
        <f t="shared" si="396"/>
        <v>655130.64991480135</v>
      </c>
      <c r="J2197">
        <f t="shared" si="397"/>
        <v>308641.45929264068</v>
      </c>
      <c r="K2197" s="18">
        <f t="shared" si="398"/>
        <v>369478</v>
      </c>
      <c r="L2197" s="18" t="str">
        <f t="shared" si="390"/>
        <v/>
      </c>
      <c r="M2197" s="18">
        <f t="shared" si="391"/>
        <v>395717</v>
      </c>
      <c r="N2197" s="18">
        <f t="shared" si="392"/>
        <v>455075</v>
      </c>
      <c r="O2197" s="18">
        <f t="shared" si="393"/>
        <v>488175</v>
      </c>
      <c r="P2197">
        <f t="shared" si="399"/>
        <v>424529.57527218654</v>
      </c>
      <c r="Q2197">
        <f t="shared" si="400"/>
        <v>54215.444652946142</v>
      </c>
      <c r="R2197" s="105">
        <f t="shared" si="401"/>
        <v>0.12770710878785296</v>
      </c>
      <c r="S2197" s="107">
        <f>+'MEDIA GEOMÉTRICA'!AI180</f>
        <v>424529.57527218654</v>
      </c>
      <c r="T2197" t="b">
        <f t="shared" si="402"/>
        <v>1</v>
      </c>
    </row>
    <row r="2198" spans="1:20" x14ac:dyDescent="0.2">
      <c r="A2198">
        <v>175</v>
      </c>
      <c r="B2198">
        <v>1236471</v>
      </c>
      <c r="C2198">
        <v>1500000</v>
      </c>
      <c r="D2198">
        <v>1323024</v>
      </c>
      <c r="E2198">
        <v>1521477</v>
      </c>
      <c r="F2198">
        <v>1632141</v>
      </c>
      <c r="G2198">
        <f t="shared" si="394"/>
        <v>1435400.8415619805</v>
      </c>
      <c r="H2198">
        <f t="shared" si="395"/>
        <v>159866.90845293782</v>
      </c>
      <c r="I2198">
        <f t="shared" si="396"/>
        <v>1595267.7500149184</v>
      </c>
      <c r="J2198">
        <f t="shared" si="397"/>
        <v>1275533.9331090427</v>
      </c>
      <c r="K2198" s="18" t="str">
        <f t="shared" si="398"/>
        <v/>
      </c>
      <c r="L2198" s="18">
        <f t="shared" si="390"/>
        <v>1500000</v>
      </c>
      <c r="M2198" s="18">
        <f t="shared" si="391"/>
        <v>1323024</v>
      </c>
      <c r="N2198" s="18">
        <f t="shared" si="392"/>
        <v>1521477</v>
      </c>
      <c r="O2198" s="18" t="str">
        <f t="shared" si="393"/>
        <v/>
      </c>
      <c r="P2198">
        <f t="shared" si="399"/>
        <v>1445355.8714771117</v>
      </c>
      <c r="Q2198">
        <f t="shared" si="400"/>
        <v>108907.72800403101</v>
      </c>
      <c r="R2198" s="105">
        <f t="shared" si="401"/>
        <v>7.5350112836038416E-2</v>
      </c>
      <c r="S2198" s="107">
        <f>+'MEDIA GEOMÉTRICA'!AI181</f>
        <v>1445355.8714771117</v>
      </c>
      <c r="T2198" t="b">
        <f t="shared" si="402"/>
        <v>1</v>
      </c>
    </row>
    <row r="2199" spans="1:20" x14ac:dyDescent="0.2">
      <c r="A2199">
        <v>176</v>
      </c>
      <c r="B2199">
        <v>54369</v>
      </c>
      <c r="C2199">
        <v>350000</v>
      </c>
      <c r="D2199">
        <v>58230</v>
      </c>
      <c r="E2199">
        <v>66965</v>
      </c>
      <c r="F2199">
        <v>71836</v>
      </c>
      <c r="G2199">
        <f t="shared" si="394"/>
        <v>88176.17161035251</v>
      </c>
      <c r="H2199">
        <f t="shared" si="395"/>
        <v>128603.1212510023</v>
      </c>
      <c r="I2199">
        <f t="shared" si="396"/>
        <v>216779.29286135483</v>
      </c>
      <c r="J2199">
        <f t="shared" si="397"/>
        <v>-40426.949640649793</v>
      </c>
      <c r="K2199" s="18">
        <f t="shared" si="398"/>
        <v>54369</v>
      </c>
      <c r="L2199" s="18" t="str">
        <f t="shared" si="390"/>
        <v/>
      </c>
      <c r="M2199" s="18">
        <f t="shared" si="391"/>
        <v>58230</v>
      </c>
      <c r="N2199" s="18">
        <f t="shared" si="392"/>
        <v>66965</v>
      </c>
      <c r="O2199" s="18">
        <f t="shared" si="393"/>
        <v>71836</v>
      </c>
      <c r="P2199">
        <f t="shared" si="399"/>
        <v>62470.07646825433</v>
      </c>
      <c r="Q2199">
        <f t="shared" si="400"/>
        <v>7978.1614841181718</v>
      </c>
      <c r="R2199" s="105">
        <f t="shared" si="401"/>
        <v>0.12771172912158138</v>
      </c>
      <c r="S2199" s="107">
        <f>+'MEDIA GEOMÉTRICA'!AI182</f>
        <v>62470.07646825433</v>
      </c>
      <c r="T2199" t="b">
        <f t="shared" si="402"/>
        <v>1</v>
      </c>
    </row>
    <row r="2200" spans="1:20" x14ac:dyDescent="0.2">
      <c r="A2200">
        <v>177</v>
      </c>
      <c r="B2200">
        <v>62157</v>
      </c>
      <c r="C2200">
        <v>450000</v>
      </c>
      <c r="D2200">
        <v>66572</v>
      </c>
      <c r="E2200">
        <v>76558</v>
      </c>
      <c r="F2200">
        <v>82126</v>
      </c>
      <c r="G2200">
        <f t="shared" si="394"/>
        <v>103203.18078427202</v>
      </c>
      <c r="H2200">
        <f t="shared" si="395"/>
        <v>169296.73989714036</v>
      </c>
      <c r="I2200">
        <f t="shared" si="396"/>
        <v>272499.92068141239</v>
      </c>
      <c r="J2200">
        <f t="shared" si="397"/>
        <v>-66093.559112868345</v>
      </c>
      <c r="K2200" s="18">
        <f t="shared" si="398"/>
        <v>62157</v>
      </c>
      <c r="L2200" s="18" t="str">
        <f t="shared" si="390"/>
        <v/>
      </c>
      <c r="M2200" s="18">
        <f t="shared" si="391"/>
        <v>66572</v>
      </c>
      <c r="N2200" s="18">
        <f t="shared" si="392"/>
        <v>76558</v>
      </c>
      <c r="O2200" s="18">
        <f t="shared" si="393"/>
        <v>82126</v>
      </c>
      <c r="P2200">
        <f t="shared" si="399"/>
        <v>71418.911196079513</v>
      </c>
      <c r="Q2200">
        <f t="shared" si="400"/>
        <v>9120.9087769074122</v>
      </c>
      <c r="R2200" s="105">
        <f t="shared" si="401"/>
        <v>0.12770999479208103</v>
      </c>
      <c r="S2200" s="107">
        <f>+'MEDIA GEOMÉTRICA'!AI183</f>
        <v>71418.911196079513</v>
      </c>
      <c r="T2200" t="b">
        <f t="shared" si="402"/>
        <v>1</v>
      </c>
    </row>
    <row r="2201" spans="1:20" x14ac:dyDescent="0.2">
      <c r="A2201">
        <v>178</v>
      </c>
      <c r="B2201">
        <v>808122</v>
      </c>
      <c r="C2201">
        <v>700000</v>
      </c>
      <c r="D2201">
        <v>864690</v>
      </c>
      <c r="E2201">
        <v>994394</v>
      </c>
      <c r="F2201">
        <v>1066721</v>
      </c>
      <c r="G2201">
        <f t="shared" si="394"/>
        <v>877018.89329369937</v>
      </c>
      <c r="H2201">
        <f t="shared" si="395"/>
        <v>146220.17114201465</v>
      </c>
      <c r="I2201">
        <f t="shared" si="396"/>
        <v>1023239.064435714</v>
      </c>
      <c r="J2201">
        <f t="shared" si="397"/>
        <v>730798.72215168469</v>
      </c>
      <c r="K2201" s="18">
        <f t="shared" si="398"/>
        <v>808122</v>
      </c>
      <c r="L2201" s="18" t="str">
        <f t="shared" si="390"/>
        <v/>
      </c>
      <c r="M2201" s="18">
        <f t="shared" si="391"/>
        <v>864690</v>
      </c>
      <c r="N2201" s="18">
        <f t="shared" si="392"/>
        <v>994394</v>
      </c>
      <c r="O2201" s="18" t="str">
        <f t="shared" si="393"/>
        <v/>
      </c>
      <c r="P2201">
        <f t="shared" si="399"/>
        <v>885724.42391567898</v>
      </c>
      <c r="Q2201">
        <f t="shared" si="400"/>
        <v>95498.974011940751</v>
      </c>
      <c r="R2201" s="105">
        <f t="shared" si="401"/>
        <v>0.10782018812324437</v>
      </c>
      <c r="S2201" s="107">
        <f>+'MEDIA GEOMÉTRICA'!AI184</f>
        <v>885724.42391567898</v>
      </c>
      <c r="T2201" t="b">
        <f t="shared" si="402"/>
        <v>1</v>
      </c>
    </row>
    <row r="2202" spans="1:20" x14ac:dyDescent="0.2">
      <c r="A2202">
        <v>179</v>
      </c>
      <c r="B2202">
        <v>9003</v>
      </c>
      <c r="C2202">
        <v>80000</v>
      </c>
      <c r="D2202">
        <v>9643</v>
      </c>
      <c r="E2202">
        <v>11089</v>
      </c>
      <c r="F2202">
        <v>11896</v>
      </c>
      <c r="G2202">
        <f t="shared" si="394"/>
        <v>15573.870121739907</v>
      </c>
      <c r="H2202">
        <f t="shared" si="395"/>
        <v>31143.627609833766</v>
      </c>
      <c r="I2202">
        <f t="shared" si="396"/>
        <v>46717.497731573676</v>
      </c>
      <c r="J2202">
        <f t="shared" si="397"/>
        <v>-15569.757488093859</v>
      </c>
      <c r="K2202" s="18">
        <f t="shared" si="398"/>
        <v>9003</v>
      </c>
      <c r="L2202" s="18" t="str">
        <f t="shared" si="390"/>
        <v/>
      </c>
      <c r="M2202" s="18">
        <f t="shared" si="391"/>
        <v>9643</v>
      </c>
      <c r="N2202" s="18">
        <f t="shared" si="392"/>
        <v>11089</v>
      </c>
      <c r="O2202" s="18">
        <f t="shared" si="393"/>
        <v>11896</v>
      </c>
      <c r="P2202">
        <f t="shared" si="399"/>
        <v>10344.82597009826</v>
      </c>
      <c r="Q2202">
        <f t="shared" si="400"/>
        <v>1321.2563150274816</v>
      </c>
      <c r="R2202" s="105">
        <f t="shared" si="401"/>
        <v>0.12772146373912674</v>
      </c>
      <c r="S2202" s="107">
        <f>+'MEDIA GEOMÉTRICA'!AI185</f>
        <v>10344.82597009826</v>
      </c>
      <c r="T2202" t="b">
        <f t="shared" si="402"/>
        <v>1</v>
      </c>
    </row>
    <row r="2203" spans="1:20" x14ac:dyDescent="0.2">
      <c r="A2203">
        <v>180</v>
      </c>
      <c r="B2203">
        <v>10747</v>
      </c>
      <c r="C2203">
        <v>70000</v>
      </c>
      <c r="D2203">
        <v>11510</v>
      </c>
      <c r="E2203">
        <v>13237</v>
      </c>
      <c r="F2203">
        <v>14199</v>
      </c>
      <c r="G2203">
        <f t="shared" si="394"/>
        <v>17470.349292509069</v>
      </c>
      <c r="H2203">
        <f t="shared" si="395"/>
        <v>25785.291491468543</v>
      </c>
      <c r="I2203">
        <f t="shared" si="396"/>
        <v>43255.640783977607</v>
      </c>
      <c r="J2203">
        <f t="shared" si="397"/>
        <v>-8314.9421989594739</v>
      </c>
      <c r="K2203" s="18">
        <f t="shared" si="398"/>
        <v>10747</v>
      </c>
      <c r="L2203" s="18" t="str">
        <f t="shared" si="390"/>
        <v/>
      </c>
      <c r="M2203" s="18">
        <f t="shared" si="391"/>
        <v>11510</v>
      </c>
      <c r="N2203" s="18">
        <f t="shared" si="392"/>
        <v>13237</v>
      </c>
      <c r="O2203" s="18">
        <f t="shared" si="393"/>
        <v>14199</v>
      </c>
      <c r="P2203">
        <f t="shared" si="399"/>
        <v>12348.166453263992</v>
      </c>
      <c r="Q2203">
        <f t="shared" si="400"/>
        <v>1576.8446076473949</v>
      </c>
      <c r="R2203" s="105">
        <f t="shared" si="401"/>
        <v>0.12769868414193489</v>
      </c>
      <c r="S2203" s="107">
        <f>+'MEDIA GEOMÉTRICA'!AI186</f>
        <v>12348.166453263992</v>
      </c>
      <c r="T2203" t="b">
        <f t="shared" si="402"/>
        <v>1</v>
      </c>
    </row>
    <row r="2204" spans="1:20" x14ac:dyDescent="0.2">
      <c r="A2204">
        <v>181</v>
      </c>
      <c r="B2204">
        <v>6129</v>
      </c>
      <c r="C2204">
        <v>60000</v>
      </c>
      <c r="D2204">
        <v>6565</v>
      </c>
      <c r="E2204">
        <v>7549</v>
      </c>
      <c r="F2204">
        <v>8099</v>
      </c>
      <c r="G2204">
        <f t="shared" si="394"/>
        <v>10809.840483734546</v>
      </c>
      <c r="H2204">
        <f t="shared" si="395"/>
        <v>23676.904755478492</v>
      </c>
      <c r="I2204">
        <f t="shared" si="396"/>
        <v>34486.745239213036</v>
      </c>
      <c r="J2204">
        <f t="shared" si="397"/>
        <v>-12867.064271743946</v>
      </c>
      <c r="K2204" s="18">
        <f t="shared" si="398"/>
        <v>6129</v>
      </c>
      <c r="L2204" s="18" t="str">
        <f t="shared" si="390"/>
        <v/>
      </c>
      <c r="M2204" s="18">
        <f t="shared" si="391"/>
        <v>6565</v>
      </c>
      <c r="N2204" s="18">
        <f t="shared" si="392"/>
        <v>7549</v>
      </c>
      <c r="O2204" s="18">
        <f t="shared" si="393"/>
        <v>8099</v>
      </c>
      <c r="P2204">
        <f t="shared" si="399"/>
        <v>7042.6530538668312</v>
      </c>
      <c r="Q2204">
        <f t="shared" si="400"/>
        <v>899.59750259027874</v>
      </c>
      <c r="R2204" s="105">
        <f t="shared" si="401"/>
        <v>0.12773559846120017</v>
      </c>
      <c r="S2204" s="107">
        <f>+'MEDIA GEOMÉTRICA'!AI187</f>
        <v>7042.6530538668312</v>
      </c>
      <c r="T2204" t="b">
        <f t="shared" si="402"/>
        <v>1</v>
      </c>
    </row>
    <row r="2205" spans="1:20" x14ac:dyDescent="0.2">
      <c r="A2205">
        <v>182</v>
      </c>
      <c r="B2205">
        <v>28624</v>
      </c>
      <c r="C2205">
        <v>150000</v>
      </c>
      <c r="D2205">
        <v>30657</v>
      </c>
      <c r="E2205">
        <v>35255</v>
      </c>
      <c r="F2205">
        <v>37820</v>
      </c>
      <c r="G2205">
        <f t="shared" si="394"/>
        <v>44551.127120152094</v>
      </c>
      <c r="H2205">
        <f t="shared" si="395"/>
        <v>52410.567404865978</v>
      </c>
      <c r="I2205">
        <f t="shared" si="396"/>
        <v>96961.694525018072</v>
      </c>
      <c r="J2205">
        <f t="shared" si="397"/>
        <v>-7859.4402847138845</v>
      </c>
      <c r="K2205" s="18">
        <f t="shared" si="398"/>
        <v>28624</v>
      </c>
      <c r="L2205" s="18" t="str">
        <f t="shared" si="390"/>
        <v/>
      </c>
      <c r="M2205" s="18">
        <f t="shared" si="391"/>
        <v>30657</v>
      </c>
      <c r="N2205" s="18">
        <f t="shared" si="392"/>
        <v>35255</v>
      </c>
      <c r="O2205" s="18">
        <f t="shared" si="393"/>
        <v>37820</v>
      </c>
      <c r="P2205">
        <f t="shared" si="399"/>
        <v>32888.991391501149</v>
      </c>
      <c r="Q2205">
        <f t="shared" si="400"/>
        <v>4200.1891227261031</v>
      </c>
      <c r="R2205" s="105">
        <f t="shared" si="401"/>
        <v>0.12770805503666113</v>
      </c>
      <c r="S2205" s="107">
        <f>+'MEDIA GEOMÉTRICA'!AI188</f>
        <v>32888.991391501149</v>
      </c>
      <c r="T2205" t="b">
        <f t="shared" si="402"/>
        <v>1</v>
      </c>
    </row>
    <row r="2206" spans="1:20" x14ac:dyDescent="0.2">
      <c r="A2206">
        <v>183</v>
      </c>
      <c r="B2206">
        <v>23648</v>
      </c>
      <c r="C2206">
        <v>140000</v>
      </c>
      <c r="D2206">
        <v>25327</v>
      </c>
      <c r="E2206">
        <v>29126</v>
      </c>
      <c r="F2206">
        <v>31244</v>
      </c>
      <c r="G2206">
        <f t="shared" si="394"/>
        <v>37714.706767155061</v>
      </c>
      <c r="H2206">
        <f t="shared" si="395"/>
        <v>50474.276715966917</v>
      </c>
      <c r="I2206">
        <f t="shared" si="396"/>
        <v>88188.983483121978</v>
      </c>
      <c r="J2206">
        <f t="shared" si="397"/>
        <v>-12759.569948811855</v>
      </c>
      <c r="K2206" s="18">
        <f t="shared" si="398"/>
        <v>23648</v>
      </c>
      <c r="L2206" s="18" t="str">
        <f t="shared" si="390"/>
        <v/>
      </c>
      <c r="M2206" s="18">
        <f t="shared" si="391"/>
        <v>25327</v>
      </c>
      <c r="N2206" s="18">
        <f t="shared" si="392"/>
        <v>29126</v>
      </c>
      <c r="O2206" s="18">
        <f t="shared" si="393"/>
        <v>31244</v>
      </c>
      <c r="P2206">
        <f t="shared" si="399"/>
        <v>27171.04929294988</v>
      </c>
      <c r="Q2206">
        <f t="shared" si="400"/>
        <v>3469.5815669904637</v>
      </c>
      <c r="R2206" s="105">
        <f t="shared" si="401"/>
        <v>0.12769405883381627</v>
      </c>
      <c r="S2206" s="107">
        <f>+'MEDIA GEOMÉTRICA'!AI189</f>
        <v>27171.04929294988</v>
      </c>
      <c r="T2206" t="b">
        <f t="shared" si="402"/>
        <v>1</v>
      </c>
    </row>
    <row r="2207" spans="1:20" x14ac:dyDescent="0.2">
      <c r="A2207">
        <v>184</v>
      </c>
      <c r="B2207">
        <v>31889</v>
      </c>
      <c r="C2207">
        <v>380000</v>
      </c>
      <c r="D2207">
        <v>34155</v>
      </c>
      <c r="E2207">
        <v>39278</v>
      </c>
      <c r="F2207">
        <v>42135</v>
      </c>
      <c r="G2207">
        <f t="shared" si="394"/>
        <v>58497.085688827945</v>
      </c>
      <c r="H2207">
        <f t="shared" si="395"/>
        <v>153508.48061687016</v>
      </c>
      <c r="I2207">
        <f t="shared" si="396"/>
        <v>212005.5663056981</v>
      </c>
      <c r="J2207">
        <f t="shared" si="397"/>
        <v>-95011.394928042224</v>
      </c>
      <c r="K2207" s="18">
        <f t="shared" si="398"/>
        <v>31889</v>
      </c>
      <c r="L2207" s="18" t="str">
        <f t="shared" si="390"/>
        <v/>
      </c>
      <c r="M2207" s="18">
        <f t="shared" si="391"/>
        <v>34155</v>
      </c>
      <c r="N2207" s="18">
        <f t="shared" si="392"/>
        <v>39278</v>
      </c>
      <c r="O2207" s="18">
        <f t="shared" si="393"/>
        <v>42135</v>
      </c>
      <c r="P2207">
        <f t="shared" si="399"/>
        <v>36641.385628396187</v>
      </c>
      <c r="Q2207">
        <f t="shared" si="400"/>
        <v>4679.7486666842842</v>
      </c>
      <c r="R2207" s="105">
        <f t="shared" si="401"/>
        <v>0.12771756816580626</v>
      </c>
      <c r="S2207" s="107">
        <f>+'MEDIA GEOMÉTRICA'!AI190</f>
        <v>36641.385628396187</v>
      </c>
      <c r="T2207" t="b">
        <f t="shared" si="402"/>
        <v>1</v>
      </c>
    </row>
    <row r="2208" spans="1:20" x14ac:dyDescent="0.2">
      <c r="A2208">
        <v>185</v>
      </c>
      <c r="B2208">
        <v>30275</v>
      </c>
      <c r="C2208">
        <v>350000</v>
      </c>
      <c r="D2208">
        <v>32425</v>
      </c>
      <c r="E2208">
        <v>37289</v>
      </c>
      <c r="F2208">
        <v>40002</v>
      </c>
      <c r="G2208">
        <f t="shared" si="394"/>
        <v>55199.980542710298</v>
      </c>
      <c r="H2208">
        <f t="shared" si="395"/>
        <v>140925.82247303013</v>
      </c>
      <c r="I2208">
        <f t="shared" si="396"/>
        <v>196125.80301574041</v>
      </c>
      <c r="J2208">
        <f t="shared" si="397"/>
        <v>-85725.841930319832</v>
      </c>
      <c r="K2208" s="18">
        <f t="shared" si="398"/>
        <v>30275</v>
      </c>
      <c r="L2208" s="18" t="str">
        <f t="shared" si="390"/>
        <v/>
      </c>
      <c r="M2208" s="18">
        <f t="shared" si="391"/>
        <v>32425</v>
      </c>
      <c r="N2208" s="18">
        <f t="shared" si="392"/>
        <v>37289</v>
      </c>
      <c r="O2208" s="18">
        <f t="shared" si="393"/>
        <v>40002</v>
      </c>
      <c r="P2208">
        <f t="shared" si="399"/>
        <v>34786.172378553812</v>
      </c>
      <c r="Q2208">
        <f t="shared" si="400"/>
        <v>4442.8127258153327</v>
      </c>
      <c r="R2208" s="105">
        <f t="shared" si="401"/>
        <v>0.12771778042916823</v>
      </c>
      <c r="S2208" s="107">
        <f>+'MEDIA GEOMÉTRICA'!AI191</f>
        <v>34786.172378553812</v>
      </c>
      <c r="T2208" t="b">
        <f t="shared" si="402"/>
        <v>1</v>
      </c>
    </row>
    <row r="2209" spans="1:20" x14ac:dyDescent="0.2">
      <c r="A2209">
        <v>186</v>
      </c>
      <c r="B2209">
        <v>11345</v>
      </c>
      <c r="C2209">
        <v>20000</v>
      </c>
      <c r="D2209">
        <v>12150</v>
      </c>
      <c r="E2209">
        <v>13973</v>
      </c>
      <c r="F2209">
        <v>14989</v>
      </c>
      <c r="G2209">
        <f t="shared" si="394"/>
        <v>14200.205144289679</v>
      </c>
      <c r="H2209">
        <f t="shared" si="395"/>
        <v>3400.1104834990306</v>
      </c>
      <c r="I2209">
        <f t="shared" si="396"/>
        <v>17600.31562778871</v>
      </c>
      <c r="J2209">
        <f t="shared" si="397"/>
        <v>10800.094660790648</v>
      </c>
      <c r="K2209" s="18">
        <f t="shared" si="398"/>
        <v>11345</v>
      </c>
      <c r="L2209" s="18" t="str">
        <f t="shared" si="390"/>
        <v/>
      </c>
      <c r="M2209" s="18">
        <f t="shared" si="391"/>
        <v>12150</v>
      </c>
      <c r="N2209" s="18">
        <f t="shared" si="392"/>
        <v>13973</v>
      </c>
      <c r="O2209" s="18">
        <f t="shared" si="393"/>
        <v>14989</v>
      </c>
      <c r="P2209">
        <f t="shared" si="399"/>
        <v>13034.992157244573</v>
      </c>
      <c r="Q2209">
        <f t="shared" si="400"/>
        <v>1664.548262041887</v>
      </c>
      <c r="R2209" s="105">
        <f t="shared" si="401"/>
        <v>0.12769844752969539</v>
      </c>
      <c r="S2209" s="107">
        <f>+'MEDIA GEOMÉTRICA'!AI192</f>
        <v>13034.992157244573</v>
      </c>
      <c r="T2209" t="b">
        <f t="shared" si="402"/>
        <v>1</v>
      </c>
    </row>
    <row r="2210" spans="1:20" x14ac:dyDescent="0.2">
      <c r="A2210">
        <v>187</v>
      </c>
      <c r="B2210">
        <v>2997</v>
      </c>
      <c r="C2210">
        <v>15000</v>
      </c>
      <c r="D2210">
        <v>3209</v>
      </c>
      <c r="E2210">
        <v>3690</v>
      </c>
      <c r="F2210">
        <v>3959</v>
      </c>
      <c r="G2210">
        <f t="shared" si="394"/>
        <v>4621.1697031491221</v>
      </c>
      <c r="H2210">
        <f t="shared" si="395"/>
        <v>5173.1824344401384</v>
      </c>
      <c r="I2210">
        <f t="shared" si="396"/>
        <v>9794.3521375892597</v>
      </c>
      <c r="J2210">
        <f t="shared" si="397"/>
        <v>-552.01273129101628</v>
      </c>
      <c r="K2210" s="18">
        <f t="shared" si="398"/>
        <v>2997</v>
      </c>
      <c r="L2210" s="18" t="str">
        <f t="shared" si="390"/>
        <v/>
      </c>
      <c r="M2210" s="18">
        <f t="shared" si="391"/>
        <v>3209</v>
      </c>
      <c r="N2210" s="18">
        <f t="shared" si="392"/>
        <v>3690</v>
      </c>
      <c r="O2210" s="18">
        <f t="shared" si="393"/>
        <v>3959</v>
      </c>
      <c r="P2210">
        <f t="shared" si="399"/>
        <v>3442.8419176069206</v>
      </c>
      <c r="Q2210">
        <f t="shared" si="400"/>
        <v>439.39911621819783</v>
      </c>
      <c r="R2210" s="105">
        <f t="shared" si="401"/>
        <v>0.12762686371717558</v>
      </c>
      <c r="S2210" s="107">
        <f>+'MEDIA GEOMÉTRICA'!AI193</f>
        <v>3442.8419176069206</v>
      </c>
      <c r="T2210" t="b">
        <f t="shared" si="402"/>
        <v>1</v>
      </c>
    </row>
    <row r="2211" spans="1:20" x14ac:dyDescent="0.2">
      <c r="A2211">
        <v>188</v>
      </c>
      <c r="B2211">
        <v>1408</v>
      </c>
      <c r="C2211">
        <v>8000</v>
      </c>
      <c r="D2211">
        <v>1508</v>
      </c>
      <c r="E2211">
        <v>1734</v>
      </c>
      <c r="F2211">
        <v>1860</v>
      </c>
      <c r="G2211">
        <f t="shared" si="394"/>
        <v>2227.056341010556</v>
      </c>
      <c r="H2211">
        <f t="shared" si="395"/>
        <v>2855.4712395679981</v>
      </c>
      <c r="I2211">
        <f t="shared" si="396"/>
        <v>5082.5275805785541</v>
      </c>
      <c r="J2211">
        <f t="shared" si="397"/>
        <v>-628.41489855744203</v>
      </c>
      <c r="K2211" s="18">
        <f t="shared" si="398"/>
        <v>1408</v>
      </c>
      <c r="L2211" s="18" t="str">
        <f t="shared" si="390"/>
        <v/>
      </c>
      <c r="M2211" s="18">
        <f t="shared" si="391"/>
        <v>1508</v>
      </c>
      <c r="N2211" s="18">
        <f t="shared" si="392"/>
        <v>1734</v>
      </c>
      <c r="O2211" s="18">
        <f t="shared" si="393"/>
        <v>1860</v>
      </c>
      <c r="P2211">
        <f t="shared" si="399"/>
        <v>1617.6758737984819</v>
      </c>
      <c r="Q2211">
        <f t="shared" si="400"/>
        <v>206.44531156378113</v>
      </c>
      <c r="R2211" s="105">
        <f t="shared" si="401"/>
        <v>0.12761846480347433</v>
      </c>
      <c r="S2211" s="107">
        <f>+'MEDIA GEOMÉTRICA'!AI194</f>
        <v>1617.6758737984819</v>
      </c>
      <c r="T2211" t="b">
        <f t="shared" si="402"/>
        <v>1</v>
      </c>
    </row>
    <row r="2212" spans="1:20" x14ac:dyDescent="0.2">
      <c r="A2212">
        <v>189</v>
      </c>
      <c r="B2212">
        <v>8999</v>
      </c>
      <c r="C2212">
        <v>30000</v>
      </c>
      <c r="D2212">
        <v>9638</v>
      </c>
      <c r="E2212">
        <v>11084</v>
      </c>
      <c r="F2212">
        <v>11890</v>
      </c>
      <c r="G2212">
        <f t="shared" si="394"/>
        <v>12794.878319045552</v>
      </c>
      <c r="H2212">
        <f t="shared" si="395"/>
        <v>8838.4548536494767</v>
      </c>
      <c r="I2212">
        <f t="shared" si="396"/>
        <v>21633.333172695027</v>
      </c>
      <c r="J2212">
        <f t="shared" si="397"/>
        <v>3956.4234653960757</v>
      </c>
      <c r="K2212" s="18">
        <f t="shared" si="398"/>
        <v>8999</v>
      </c>
      <c r="L2212" s="18" t="str">
        <f t="shared" si="390"/>
        <v/>
      </c>
      <c r="M2212" s="18">
        <f t="shared" si="391"/>
        <v>9638</v>
      </c>
      <c r="N2212" s="18">
        <f t="shared" si="392"/>
        <v>11084</v>
      </c>
      <c r="O2212" s="18">
        <f t="shared" si="393"/>
        <v>11890</v>
      </c>
      <c r="P2212">
        <f t="shared" si="399"/>
        <v>10339.865424876803</v>
      </c>
      <c r="Q2212">
        <f t="shared" si="400"/>
        <v>1320.5265048456997</v>
      </c>
      <c r="R2212" s="105">
        <f t="shared" si="401"/>
        <v>0.1277121558728056</v>
      </c>
      <c r="S2212" s="107">
        <f>+'MEDIA GEOMÉTRICA'!AI195</f>
        <v>10339.865424876803</v>
      </c>
      <c r="T2212" t="b">
        <f t="shared" si="402"/>
        <v>1</v>
      </c>
    </row>
    <row r="2213" spans="1:20" x14ac:dyDescent="0.2">
      <c r="A2213">
        <v>190</v>
      </c>
      <c r="B2213">
        <v>17842</v>
      </c>
      <c r="C2213">
        <v>50000</v>
      </c>
      <c r="D2213">
        <v>19110</v>
      </c>
      <c r="E2213">
        <v>21976</v>
      </c>
      <c r="F2213">
        <v>23575</v>
      </c>
      <c r="G2213">
        <f t="shared" si="394"/>
        <v>24502.754845351406</v>
      </c>
      <c r="H2213">
        <f t="shared" si="395"/>
        <v>13330.840776185123</v>
      </c>
      <c r="I2213">
        <f t="shared" si="396"/>
        <v>37833.59562153653</v>
      </c>
      <c r="J2213">
        <f t="shared" si="397"/>
        <v>11171.914069166283</v>
      </c>
      <c r="K2213" s="18">
        <f t="shared" si="398"/>
        <v>17842</v>
      </c>
      <c r="L2213" s="18" t="str">
        <f t="shared" si="390"/>
        <v/>
      </c>
      <c r="M2213" s="18">
        <f t="shared" si="391"/>
        <v>19110</v>
      </c>
      <c r="N2213" s="18">
        <f t="shared" si="392"/>
        <v>21976</v>
      </c>
      <c r="O2213" s="18">
        <f t="shared" si="393"/>
        <v>23575</v>
      </c>
      <c r="P2213">
        <f t="shared" si="399"/>
        <v>20501.051776809345</v>
      </c>
      <c r="Q2213">
        <f t="shared" si="400"/>
        <v>2618.3972674137895</v>
      </c>
      <c r="R2213" s="105">
        <f t="shared" si="401"/>
        <v>0.12772014313800734</v>
      </c>
      <c r="S2213" s="107">
        <f>+'MEDIA GEOMÉTRICA'!AI196</f>
        <v>20501.051776809345</v>
      </c>
      <c r="T2213" t="b">
        <f t="shared" si="402"/>
        <v>1</v>
      </c>
    </row>
    <row r="2214" spans="1:20" x14ac:dyDescent="0.2">
      <c r="A2214">
        <v>191</v>
      </c>
      <c r="B2214">
        <v>113297</v>
      </c>
      <c r="C2214">
        <v>200000</v>
      </c>
      <c r="D2214">
        <v>121343</v>
      </c>
      <c r="E2214">
        <v>139545</v>
      </c>
      <c r="F2214">
        <v>149695</v>
      </c>
      <c r="G2214">
        <f t="shared" si="394"/>
        <v>141852.48285997566</v>
      </c>
      <c r="H2214">
        <f t="shared" si="395"/>
        <v>34063.481281278342</v>
      </c>
      <c r="I2214">
        <f t="shared" si="396"/>
        <v>175915.96414125399</v>
      </c>
      <c r="J2214">
        <f t="shared" si="397"/>
        <v>107789.00157869732</v>
      </c>
      <c r="K2214" s="18">
        <f t="shared" si="398"/>
        <v>113297</v>
      </c>
      <c r="L2214" s="18" t="str">
        <f t="shared" si="390"/>
        <v/>
      </c>
      <c r="M2214" s="18">
        <f t="shared" si="391"/>
        <v>121343</v>
      </c>
      <c r="N2214" s="18">
        <f t="shared" si="392"/>
        <v>139545</v>
      </c>
      <c r="O2214" s="18">
        <f t="shared" si="393"/>
        <v>149695</v>
      </c>
      <c r="P2214">
        <f t="shared" si="399"/>
        <v>130178.32470737296</v>
      </c>
      <c r="Q2214">
        <f t="shared" si="400"/>
        <v>16624.984290719396</v>
      </c>
      <c r="R2214" s="105">
        <f t="shared" si="401"/>
        <v>0.12770931203862543</v>
      </c>
      <c r="S2214" s="107">
        <f>+'MEDIA GEOMÉTRICA'!AI197</f>
        <v>130178.32470737296</v>
      </c>
      <c r="T2214" t="b">
        <f t="shared" si="402"/>
        <v>1</v>
      </c>
    </row>
    <row r="2215" spans="1:20" x14ac:dyDescent="0.2">
      <c r="A2215">
        <v>192</v>
      </c>
      <c r="B2215">
        <v>78247</v>
      </c>
      <c r="C2215">
        <v>250000</v>
      </c>
      <c r="D2215">
        <v>83804</v>
      </c>
      <c r="E2215">
        <v>96375</v>
      </c>
      <c r="F2215">
        <v>103385</v>
      </c>
      <c r="G2215">
        <f t="shared" si="394"/>
        <v>110311.01359393723</v>
      </c>
      <c r="H2215">
        <f t="shared" si="395"/>
        <v>72041.242234570062</v>
      </c>
      <c r="I2215">
        <f t="shared" si="396"/>
        <v>182352.2558285073</v>
      </c>
      <c r="J2215">
        <f t="shared" si="397"/>
        <v>38269.771359367165</v>
      </c>
      <c r="K2215" s="18">
        <f t="shared" si="398"/>
        <v>78247</v>
      </c>
      <c r="L2215" s="18" t="str">
        <f t="shared" si="390"/>
        <v/>
      </c>
      <c r="M2215" s="18">
        <f t="shared" si="391"/>
        <v>83804</v>
      </c>
      <c r="N2215" s="18">
        <f t="shared" si="392"/>
        <v>96375</v>
      </c>
      <c r="O2215" s="18">
        <f t="shared" si="393"/>
        <v>103385</v>
      </c>
      <c r="P2215">
        <f t="shared" si="399"/>
        <v>89905.982569804008</v>
      </c>
      <c r="Q2215">
        <f t="shared" si="400"/>
        <v>11481.9038019253</v>
      </c>
      <c r="R2215" s="105">
        <f t="shared" si="401"/>
        <v>0.12771011976884433</v>
      </c>
      <c r="S2215" s="107">
        <f>+'MEDIA GEOMÉTRICA'!AI198</f>
        <v>89905.982569804008</v>
      </c>
      <c r="T2215" t="b">
        <f t="shared" si="402"/>
        <v>1</v>
      </c>
    </row>
    <row r="2216" spans="1:20" x14ac:dyDescent="0.2">
      <c r="A2216">
        <v>193</v>
      </c>
      <c r="B2216">
        <v>185471</v>
      </c>
      <c r="C2216">
        <v>400000</v>
      </c>
      <c r="D2216">
        <v>198454</v>
      </c>
      <c r="E2216">
        <v>228222</v>
      </c>
      <c r="F2216">
        <v>244821</v>
      </c>
      <c r="G2216">
        <f t="shared" si="394"/>
        <v>241568.55820956844</v>
      </c>
      <c r="H2216">
        <f t="shared" si="395"/>
        <v>86331.301793150342</v>
      </c>
      <c r="I2216">
        <f t="shared" si="396"/>
        <v>327899.86000271875</v>
      </c>
      <c r="J2216">
        <f t="shared" si="397"/>
        <v>155237.25641641809</v>
      </c>
      <c r="K2216" s="18">
        <f t="shared" si="398"/>
        <v>185471</v>
      </c>
      <c r="L2216" s="18" t="str">
        <f t="shared" si="390"/>
        <v/>
      </c>
      <c r="M2216" s="18">
        <f t="shared" si="391"/>
        <v>198454</v>
      </c>
      <c r="N2216" s="18">
        <f t="shared" si="392"/>
        <v>228222</v>
      </c>
      <c r="O2216" s="18">
        <f t="shared" si="393"/>
        <v>244821</v>
      </c>
      <c r="P2216">
        <f t="shared" si="399"/>
        <v>212953.85741488359</v>
      </c>
      <c r="Q2216">
        <f t="shared" si="400"/>
        <v>27126.536982568687</v>
      </c>
      <c r="R2216" s="105">
        <f t="shared" si="401"/>
        <v>0.12738222876949296</v>
      </c>
      <c r="S2216" s="107">
        <f>+'MEDIA GEOMÉTRICA'!AI199</f>
        <v>212953.85741488359</v>
      </c>
      <c r="T2216" t="b">
        <f t="shared" si="402"/>
        <v>1</v>
      </c>
    </row>
    <row r="2217" spans="1:20" x14ac:dyDescent="0.2">
      <c r="A2217">
        <v>194</v>
      </c>
      <c r="B2217">
        <v>356810</v>
      </c>
      <c r="C2217">
        <v>800000</v>
      </c>
      <c r="D2217">
        <v>381787</v>
      </c>
      <c r="E2217">
        <v>439055</v>
      </c>
      <c r="F2217">
        <v>470989</v>
      </c>
      <c r="G2217">
        <f t="shared" si="394"/>
        <v>468355.43731534889</v>
      </c>
      <c r="H2217">
        <f t="shared" si="395"/>
        <v>179238.71738466556</v>
      </c>
      <c r="I2217">
        <f t="shared" si="396"/>
        <v>647594.15470001451</v>
      </c>
      <c r="J2217">
        <f t="shared" si="397"/>
        <v>289116.71993068332</v>
      </c>
      <c r="K2217" s="18">
        <f t="shared" si="398"/>
        <v>356810</v>
      </c>
      <c r="L2217" s="18" t="str">
        <f t="shared" ref="L2217:L2280" si="403">+IF(((IF(AND(C2217&lt;=$I2217,C2217&gt;=$J2217),C2217,""))&lt;=0),"",(IF(AND(C2217&lt;=$I2217,C2217&gt;=$J2217),C2217,"")))</f>
        <v/>
      </c>
      <c r="M2217" s="18">
        <f t="shared" ref="M2217:M2280" si="404">+IF(((IF(AND(D2217&lt;=$I2217,D2217&gt;=$J2217),D2217,""))&lt;=0),"",(IF(AND(D2217&lt;=$I2217,D2217&gt;=$J2217),D2217,"")))</f>
        <v>381787</v>
      </c>
      <c r="N2217" s="18">
        <f t="shared" ref="N2217:N2280" si="405">+IF(((IF(AND(E2217&lt;=$I2217,E2217&gt;=$J2217),E2217,""))&lt;=0),"",(IF(AND(E2217&lt;=$I2217,E2217&gt;=$J2217),E2217,"")))</f>
        <v>439055</v>
      </c>
      <c r="O2217" s="18">
        <f t="shared" ref="O2217:O2280" si="406">+IF(((IF(AND(F2217&lt;=$I2217,F2217&gt;=$J2217),F2217,""))&lt;=0),"",(IF(AND(F2217&lt;=$I2217,F2217&gt;=$J2217),F2217,"")))</f>
        <v>470989</v>
      </c>
      <c r="P2217">
        <f t="shared" si="399"/>
        <v>409682.07393015205</v>
      </c>
      <c r="Q2217">
        <f t="shared" si="400"/>
        <v>52186.632690597442</v>
      </c>
      <c r="R2217" s="105">
        <f t="shared" si="401"/>
        <v>0.12738324669654669</v>
      </c>
      <c r="S2217" s="107">
        <f>+'MEDIA GEOMÉTRICA'!AI200</f>
        <v>409682.07393015205</v>
      </c>
      <c r="T2217" t="b">
        <f t="shared" si="402"/>
        <v>1</v>
      </c>
    </row>
    <row r="2218" spans="1:20" x14ac:dyDescent="0.2">
      <c r="A2218">
        <v>195</v>
      </c>
      <c r="B2218">
        <v>3187</v>
      </c>
      <c r="C2218">
        <v>10000</v>
      </c>
      <c r="D2218">
        <v>3414</v>
      </c>
      <c r="E2218">
        <v>3926</v>
      </c>
      <c r="F2218">
        <v>4212</v>
      </c>
      <c r="G2218">
        <f t="shared" ref="G2218:G2281" si="407">+GEOMEAN(B2218:F2218)</f>
        <v>4477.3067267622037</v>
      </c>
      <c r="H2218">
        <f t="shared" ref="H2218:H2281" si="408">+STDEV(B2218:F2218)</f>
        <v>2853.2070026550823</v>
      </c>
      <c r="I2218">
        <f t="shared" ref="I2218:I2281" si="409">+G2218+H2218</f>
        <v>7330.5137294172855</v>
      </c>
      <c r="J2218">
        <f t="shared" ref="J2218:J2281" si="410">+G2218-H2218</f>
        <v>1624.0997241071213</v>
      </c>
      <c r="K2218" s="18">
        <f t="shared" ref="K2218:K2281" si="411">+IF(((IF(AND(B2218&lt;=$I2218,B2218&gt;=$J2218),B2218,""))&lt;=0),"",(IF(AND(B2218&lt;=$I2218,B2218&gt;=$J2218),B2218,"")))</f>
        <v>3187</v>
      </c>
      <c r="L2218" s="18" t="str">
        <f t="shared" si="403"/>
        <v/>
      </c>
      <c r="M2218" s="18">
        <f t="shared" si="404"/>
        <v>3414</v>
      </c>
      <c r="N2218" s="18">
        <f t="shared" si="405"/>
        <v>3926</v>
      </c>
      <c r="O2218" s="18">
        <f t="shared" si="406"/>
        <v>4212</v>
      </c>
      <c r="P2218">
        <f t="shared" ref="P2218:P2281" si="412">+GEOMEAN(K2218:O2218)</f>
        <v>3662.4445616704766</v>
      </c>
      <c r="Q2218">
        <f t="shared" ref="Q2218:Q2281" si="413">+STDEV(K2218:O2218)</f>
        <v>468.06507738418878</v>
      </c>
      <c r="R2218" s="105">
        <f t="shared" ref="R2218:R2281" si="414">+Q2218/P2218</f>
        <v>0.12780127303024616</v>
      </c>
      <c r="S2218" s="107">
        <f>+'MEDIA GEOMÉTRICA'!AI201</f>
        <v>3662.4445616704766</v>
      </c>
      <c r="T2218" t="b">
        <f t="shared" ref="T2218:T2281" si="415">+P2218=S2218</f>
        <v>1</v>
      </c>
    </row>
    <row r="2219" spans="1:20" x14ac:dyDescent="0.2">
      <c r="A2219">
        <v>196</v>
      </c>
      <c r="B2219">
        <v>18622</v>
      </c>
      <c r="C2219">
        <v>140000</v>
      </c>
      <c r="D2219">
        <v>19944</v>
      </c>
      <c r="E2219">
        <v>22936</v>
      </c>
      <c r="F2219">
        <v>24604</v>
      </c>
      <c r="G2219">
        <f t="shared" si="407"/>
        <v>31152.865807573147</v>
      </c>
      <c r="H2219">
        <f t="shared" si="408"/>
        <v>53035.776332585156</v>
      </c>
      <c r="I2219">
        <f t="shared" si="409"/>
        <v>84188.642140158307</v>
      </c>
      <c r="J2219">
        <f t="shared" si="410"/>
        <v>-21882.910525012008</v>
      </c>
      <c r="K2219" s="18">
        <f t="shared" si="411"/>
        <v>18622</v>
      </c>
      <c r="L2219" s="18" t="str">
        <f t="shared" si="403"/>
        <v/>
      </c>
      <c r="M2219" s="18">
        <f t="shared" si="404"/>
        <v>19944</v>
      </c>
      <c r="N2219" s="18">
        <f t="shared" si="405"/>
        <v>22936</v>
      </c>
      <c r="O2219" s="18">
        <f t="shared" si="406"/>
        <v>24604</v>
      </c>
      <c r="P2219">
        <f t="shared" si="412"/>
        <v>21396.389565539928</v>
      </c>
      <c r="Q2219">
        <f t="shared" si="413"/>
        <v>2732.4057165801714</v>
      </c>
      <c r="R2219" s="105">
        <f t="shared" si="414"/>
        <v>0.12770405531318529</v>
      </c>
      <c r="S2219" s="107">
        <f>+'MEDIA GEOMÉTRICA'!AI202</f>
        <v>21396.389565539928</v>
      </c>
      <c r="T2219" t="b">
        <f t="shared" si="415"/>
        <v>1</v>
      </c>
    </row>
    <row r="2220" spans="1:20" x14ac:dyDescent="0.2">
      <c r="A2220">
        <v>197</v>
      </c>
      <c r="B2220">
        <v>34831</v>
      </c>
      <c r="C2220">
        <v>120000</v>
      </c>
      <c r="D2220">
        <v>37305</v>
      </c>
      <c r="E2220">
        <v>42901</v>
      </c>
      <c r="F2220">
        <v>46021</v>
      </c>
      <c r="G2220">
        <f t="shared" si="407"/>
        <v>49850.272892138935</v>
      </c>
      <c r="H2220">
        <f t="shared" si="408"/>
        <v>35932.471231464173</v>
      </c>
      <c r="I2220">
        <f t="shared" si="409"/>
        <v>85782.744123603101</v>
      </c>
      <c r="J2220">
        <f t="shared" si="410"/>
        <v>13917.801660674762</v>
      </c>
      <c r="K2220" s="18">
        <f t="shared" si="411"/>
        <v>34831</v>
      </c>
      <c r="L2220" s="18" t="str">
        <f t="shared" si="403"/>
        <v/>
      </c>
      <c r="M2220" s="18">
        <f t="shared" si="404"/>
        <v>37305</v>
      </c>
      <c r="N2220" s="18">
        <f t="shared" si="405"/>
        <v>42901</v>
      </c>
      <c r="O2220" s="18">
        <f t="shared" si="406"/>
        <v>46021</v>
      </c>
      <c r="P2220">
        <f t="shared" si="412"/>
        <v>40021.108508199359</v>
      </c>
      <c r="Q2220">
        <f t="shared" si="413"/>
        <v>5111.0986098880931</v>
      </c>
      <c r="R2220" s="105">
        <f t="shared" si="414"/>
        <v>0.12771007102017057</v>
      </c>
      <c r="S2220" s="107">
        <f>+'MEDIA GEOMÉTRICA'!AI203</f>
        <v>40021.108508199359</v>
      </c>
      <c r="T2220" t="b">
        <f t="shared" si="415"/>
        <v>1</v>
      </c>
    </row>
    <row r="2221" spans="1:20" x14ac:dyDescent="0.2">
      <c r="A2221">
        <v>198</v>
      </c>
      <c r="B2221">
        <v>54736</v>
      </c>
      <c r="C2221">
        <v>350000</v>
      </c>
      <c r="D2221">
        <v>58623</v>
      </c>
      <c r="E2221">
        <v>67417</v>
      </c>
      <c r="F2221">
        <v>72320</v>
      </c>
      <c r="G2221">
        <f t="shared" si="407"/>
        <v>88651.766969578384</v>
      </c>
      <c r="H2221">
        <f t="shared" si="408"/>
        <v>128416.27921607136</v>
      </c>
      <c r="I2221">
        <f t="shared" si="409"/>
        <v>217068.04618564976</v>
      </c>
      <c r="J2221">
        <f t="shared" si="410"/>
        <v>-39764.512246492974</v>
      </c>
      <c r="K2221" s="18">
        <f t="shared" si="411"/>
        <v>54736</v>
      </c>
      <c r="L2221" s="18" t="str">
        <f t="shared" si="403"/>
        <v/>
      </c>
      <c r="M2221" s="18">
        <f t="shared" si="404"/>
        <v>58623</v>
      </c>
      <c r="N2221" s="18">
        <f t="shared" si="405"/>
        <v>67417</v>
      </c>
      <c r="O2221" s="18">
        <f t="shared" si="406"/>
        <v>72320</v>
      </c>
      <c r="P2221">
        <f t="shared" si="412"/>
        <v>62891.540710316141</v>
      </c>
      <c r="Q2221">
        <f t="shared" si="413"/>
        <v>8031.6833021893153</v>
      </c>
      <c r="R2221" s="105">
        <f t="shared" si="414"/>
        <v>0.12770689366927646</v>
      </c>
      <c r="S2221" s="107">
        <f>+'MEDIA GEOMÉTRICA'!AI204</f>
        <v>62891.540710316141</v>
      </c>
      <c r="T2221" t="b">
        <f t="shared" si="415"/>
        <v>1</v>
      </c>
    </row>
    <row r="2222" spans="1:20" x14ac:dyDescent="0.2">
      <c r="A2222">
        <v>199</v>
      </c>
      <c r="B2222">
        <v>83831</v>
      </c>
      <c r="C2222">
        <v>500000</v>
      </c>
      <c r="D2222">
        <v>89785</v>
      </c>
      <c r="E2222">
        <v>103252</v>
      </c>
      <c r="F2222">
        <v>110762</v>
      </c>
      <c r="G2222">
        <f t="shared" si="407"/>
        <v>133897.83038838053</v>
      </c>
      <c r="H2222">
        <f t="shared" si="408"/>
        <v>180582.92800954357</v>
      </c>
      <c r="I2222">
        <f t="shared" si="409"/>
        <v>314480.75839792413</v>
      </c>
      <c r="J2222">
        <f t="shared" si="410"/>
        <v>-46685.097621163033</v>
      </c>
      <c r="K2222" s="18">
        <f t="shared" si="411"/>
        <v>83831</v>
      </c>
      <c r="L2222" s="18" t="str">
        <f t="shared" si="403"/>
        <v/>
      </c>
      <c r="M2222" s="18">
        <f t="shared" si="404"/>
        <v>89785</v>
      </c>
      <c r="N2222" s="18">
        <f t="shared" si="405"/>
        <v>103252</v>
      </c>
      <c r="O2222" s="18">
        <f t="shared" si="406"/>
        <v>110762</v>
      </c>
      <c r="P2222">
        <f t="shared" si="412"/>
        <v>96321.763203049122</v>
      </c>
      <c r="Q2222">
        <f t="shared" si="413"/>
        <v>12300.741292025183</v>
      </c>
      <c r="R2222" s="105">
        <f t="shared" si="414"/>
        <v>0.12770469396511</v>
      </c>
      <c r="S2222" s="107">
        <f>+'MEDIA GEOMÉTRICA'!AI205</f>
        <v>96321.763203049122</v>
      </c>
      <c r="T2222" t="b">
        <f t="shared" si="415"/>
        <v>1</v>
      </c>
    </row>
    <row r="2223" spans="1:20" x14ac:dyDescent="0.2">
      <c r="A2223">
        <v>200</v>
      </c>
      <c r="B2223">
        <v>1148151</v>
      </c>
      <c r="C2223">
        <v>900000</v>
      </c>
      <c r="D2223">
        <v>1228522</v>
      </c>
      <c r="E2223">
        <v>1412800</v>
      </c>
      <c r="F2223">
        <v>1515560</v>
      </c>
      <c r="G2223">
        <f t="shared" si="407"/>
        <v>1221393.6431148585</v>
      </c>
      <c r="H2223">
        <f t="shared" si="408"/>
        <v>239768.67532436352</v>
      </c>
      <c r="I2223">
        <f t="shared" si="409"/>
        <v>1461162.3184392219</v>
      </c>
      <c r="J2223">
        <f t="shared" si="410"/>
        <v>981624.96779049502</v>
      </c>
      <c r="K2223" s="18">
        <f t="shared" si="411"/>
        <v>1148151</v>
      </c>
      <c r="L2223" s="18" t="str">
        <f t="shared" si="403"/>
        <v/>
      </c>
      <c r="M2223" s="18">
        <f t="shared" si="404"/>
        <v>1228522</v>
      </c>
      <c r="N2223" s="18">
        <f t="shared" si="405"/>
        <v>1412800</v>
      </c>
      <c r="O2223" s="18" t="str">
        <f t="shared" si="406"/>
        <v/>
      </c>
      <c r="P2223">
        <f t="shared" si="412"/>
        <v>1258406.2818507953</v>
      </c>
      <c r="Q2223">
        <f t="shared" si="413"/>
        <v>135681.59548860462</v>
      </c>
      <c r="R2223" s="105">
        <f t="shared" si="414"/>
        <v>0.10782018291346381</v>
      </c>
      <c r="S2223" s="107">
        <f>+'MEDIA GEOMÉTRICA'!AI206</f>
        <v>1258406.2818507953</v>
      </c>
      <c r="T2223" t="b">
        <f t="shared" si="415"/>
        <v>1</v>
      </c>
    </row>
    <row r="2224" spans="1:20" x14ac:dyDescent="0.2">
      <c r="A2224">
        <v>201</v>
      </c>
      <c r="B2224">
        <v>20321</v>
      </c>
      <c r="C2224">
        <v>150000</v>
      </c>
      <c r="D2224">
        <v>21763</v>
      </c>
      <c r="E2224">
        <v>25028</v>
      </c>
      <c r="F2224">
        <v>26848</v>
      </c>
      <c r="G2224">
        <f t="shared" si="407"/>
        <v>33870.268269064676</v>
      </c>
      <c r="H2224">
        <f t="shared" si="408"/>
        <v>56635.878155988721</v>
      </c>
      <c r="I2224">
        <f t="shared" si="409"/>
        <v>90506.14642505339</v>
      </c>
      <c r="J2224">
        <f t="shared" si="410"/>
        <v>-22765.609886924045</v>
      </c>
      <c r="K2224" s="18">
        <f t="shared" si="411"/>
        <v>20321</v>
      </c>
      <c r="L2224" s="18" t="str">
        <f t="shared" si="403"/>
        <v/>
      </c>
      <c r="M2224" s="18">
        <f t="shared" si="404"/>
        <v>21763</v>
      </c>
      <c r="N2224" s="18">
        <f t="shared" si="405"/>
        <v>25028</v>
      </c>
      <c r="O2224" s="18">
        <f t="shared" si="406"/>
        <v>26848</v>
      </c>
      <c r="P2224">
        <f t="shared" si="412"/>
        <v>23348.042804420693</v>
      </c>
      <c r="Q2224">
        <f t="shared" si="413"/>
        <v>2981.4257215857874</v>
      </c>
      <c r="R2224" s="105">
        <f t="shared" si="414"/>
        <v>0.12769488845640148</v>
      </c>
      <c r="S2224" s="107">
        <f>+'MEDIA GEOMÉTRICA'!AI207</f>
        <v>23348.042804420693</v>
      </c>
      <c r="T2224" t="b">
        <f t="shared" si="415"/>
        <v>1</v>
      </c>
    </row>
    <row r="2225" spans="1:20" x14ac:dyDescent="0.2">
      <c r="A2225">
        <v>202</v>
      </c>
      <c r="B2225">
        <v>18215</v>
      </c>
      <c r="C2225">
        <v>140000</v>
      </c>
      <c r="D2225">
        <v>19508</v>
      </c>
      <c r="E2225">
        <v>22434</v>
      </c>
      <c r="F2225">
        <v>24066</v>
      </c>
      <c r="G2225">
        <f t="shared" si="407"/>
        <v>30606.672551666958</v>
      </c>
      <c r="H2225">
        <f t="shared" si="408"/>
        <v>53243.81244614251</v>
      </c>
      <c r="I2225">
        <f t="shared" si="409"/>
        <v>83850.484997809472</v>
      </c>
      <c r="J2225">
        <f t="shared" si="410"/>
        <v>-22637.139894475553</v>
      </c>
      <c r="K2225" s="18">
        <f t="shared" si="411"/>
        <v>18215</v>
      </c>
      <c r="L2225" s="18" t="str">
        <f t="shared" si="403"/>
        <v/>
      </c>
      <c r="M2225" s="18">
        <f t="shared" si="404"/>
        <v>19508</v>
      </c>
      <c r="N2225" s="18">
        <f t="shared" si="405"/>
        <v>22434</v>
      </c>
      <c r="O2225" s="18">
        <f t="shared" si="406"/>
        <v>24066</v>
      </c>
      <c r="P2225">
        <f t="shared" si="412"/>
        <v>20928.501694374208</v>
      </c>
      <c r="Q2225">
        <f t="shared" si="413"/>
        <v>2672.4875272549602</v>
      </c>
      <c r="R2225" s="105">
        <f t="shared" si="414"/>
        <v>0.12769607525097468</v>
      </c>
      <c r="S2225" s="107">
        <f>+'MEDIA GEOMÉTRICA'!AI208</f>
        <v>20928.501694374208</v>
      </c>
      <c r="T2225" t="b">
        <f t="shared" si="415"/>
        <v>1</v>
      </c>
    </row>
    <row r="2226" spans="1:20" x14ac:dyDescent="0.2">
      <c r="A2226">
        <v>203</v>
      </c>
      <c r="B2226">
        <v>29213</v>
      </c>
      <c r="C2226">
        <v>400000</v>
      </c>
      <c r="D2226">
        <v>31288</v>
      </c>
      <c r="E2226">
        <v>35981</v>
      </c>
      <c r="F2226">
        <v>38598</v>
      </c>
      <c r="G2226">
        <f t="shared" si="407"/>
        <v>55097.310110741942</v>
      </c>
      <c r="H2226">
        <f t="shared" si="408"/>
        <v>163825.1010971762</v>
      </c>
      <c r="I2226">
        <f t="shared" si="409"/>
        <v>218922.41120791814</v>
      </c>
      <c r="J2226">
        <f t="shared" si="410"/>
        <v>-108727.79098643427</v>
      </c>
      <c r="K2226" s="18">
        <f t="shared" si="411"/>
        <v>29213</v>
      </c>
      <c r="L2226" s="18" t="str">
        <f t="shared" si="403"/>
        <v/>
      </c>
      <c r="M2226" s="18">
        <f t="shared" si="404"/>
        <v>31288</v>
      </c>
      <c r="N2226" s="18">
        <f t="shared" si="405"/>
        <v>35981</v>
      </c>
      <c r="O2226" s="18">
        <f t="shared" si="406"/>
        <v>38598</v>
      </c>
      <c r="P2226">
        <f t="shared" si="412"/>
        <v>33565.876952303865</v>
      </c>
      <c r="Q2226">
        <f t="shared" si="413"/>
        <v>4286.5945302380387</v>
      </c>
      <c r="R2226" s="105">
        <f t="shared" si="414"/>
        <v>0.12770691307511986</v>
      </c>
      <c r="S2226" s="107">
        <f>+'MEDIA GEOMÉTRICA'!AI209</f>
        <v>33565.876952303865</v>
      </c>
      <c r="T2226" t="b">
        <f t="shared" si="415"/>
        <v>1</v>
      </c>
    </row>
    <row r="2227" spans="1:20" x14ac:dyDescent="0.2">
      <c r="A2227">
        <v>204</v>
      </c>
      <c r="B2227">
        <v>26132</v>
      </c>
      <c r="C2227">
        <v>380000</v>
      </c>
      <c r="D2227">
        <v>27988</v>
      </c>
      <c r="E2227">
        <v>32186</v>
      </c>
      <c r="F2227">
        <v>34527</v>
      </c>
      <c r="G2227">
        <f t="shared" si="407"/>
        <v>49882.796496581104</v>
      </c>
      <c r="H2227">
        <f t="shared" si="408"/>
        <v>156466.86799063883</v>
      </c>
      <c r="I2227">
        <f t="shared" si="409"/>
        <v>206349.66448721994</v>
      </c>
      <c r="J2227">
        <f t="shared" si="410"/>
        <v>-106584.07149405772</v>
      </c>
      <c r="K2227" s="18">
        <f t="shared" si="411"/>
        <v>26132</v>
      </c>
      <c r="L2227" s="18" t="str">
        <f t="shared" si="403"/>
        <v/>
      </c>
      <c r="M2227" s="18">
        <f t="shared" si="404"/>
        <v>27988</v>
      </c>
      <c r="N2227" s="18">
        <f t="shared" si="405"/>
        <v>32186</v>
      </c>
      <c r="O2227" s="18">
        <f t="shared" si="406"/>
        <v>34527</v>
      </c>
      <c r="P2227">
        <f t="shared" si="412"/>
        <v>30025.662013876481</v>
      </c>
      <c r="Q2227">
        <f t="shared" si="413"/>
        <v>3834.4239354388901</v>
      </c>
      <c r="R2227" s="105">
        <f t="shared" si="414"/>
        <v>0.12770489235730409</v>
      </c>
      <c r="S2227" s="107">
        <f>+'MEDIA GEOMÉTRICA'!AI210</f>
        <v>30025.662013876481</v>
      </c>
      <c r="T2227" t="b">
        <f t="shared" si="415"/>
        <v>1</v>
      </c>
    </row>
    <row r="2228" spans="1:20" x14ac:dyDescent="0.2">
      <c r="A2228">
        <v>205</v>
      </c>
      <c r="B2228">
        <v>52125</v>
      </c>
      <c r="C2228">
        <v>150000</v>
      </c>
      <c r="D2228">
        <v>55827</v>
      </c>
      <c r="E2228">
        <v>64201</v>
      </c>
      <c r="F2228">
        <v>68871</v>
      </c>
      <c r="G2228">
        <f t="shared" si="407"/>
        <v>71963.447378054087</v>
      </c>
      <c r="H2228">
        <f t="shared" si="408"/>
        <v>40677.693152390042</v>
      </c>
      <c r="I2228">
        <f t="shared" si="409"/>
        <v>112641.14053044413</v>
      </c>
      <c r="J2228">
        <f t="shared" si="410"/>
        <v>31285.754225664044</v>
      </c>
      <c r="K2228" s="18">
        <f t="shared" si="411"/>
        <v>52125</v>
      </c>
      <c r="L2228" s="18" t="str">
        <f t="shared" si="403"/>
        <v/>
      </c>
      <c r="M2228" s="18">
        <f t="shared" si="404"/>
        <v>55827</v>
      </c>
      <c r="N2228" s="18">
        <f t="shared" si="405"/>
        <v>64201</v>
      </c>
      <c r="O2228" s="18">
        <f t="shared" si="406"/>
        <v>68871</v>
      </c>
      <c r="P2228">
        <f t="shared" si="412"/>
        <v>59891.768200507038</v>
      </c>
      <c r="Q2228">
        <f t="shared" si="413"/>
        <v>7648.7570232031821</v>
      </c>
      <c r="R2228" s="105">
        <f t="shared" si="414"/>
        <v>0.12770965448200658</v>
      </c>
      <c r="S2228" s="107">
        <f>+'MEDIA GEOMÉTRICA'!AI211</f>
        <v>59891.768200507038</v>
      </c>
      <c r="T2228" t="b">
        <f t="shared" si="415"/>
        <v>1</v>
      </c>
    </row>
    <row r="2229" spans="1:20" x14ac:dyDescent="0.2">
      <c r="A2229">
        <v>206</v>
      </c>
      <c r="B2229">
        <v>663470</v>
      </c>
      <c r="C2229">
        <v>500000</v>
      </c>
      <c r="D2229">
        <v>710588</v>
      </c>
      <c r="E2229">
        <v>817176</v>
      </c>
      <c r="F2229">
        <v>876613</v>
      </c>
      <c r="G2229">
        <f t="shared" si="407"/>
        <v>700658.72545394045</v>
      </c>
      <c r="H2229">
        <f t="shared" si="408"/>
        <v>146157.68052620447</v>
      </c>
      <c r="I2229">
        <f t="shared" si="409"/>
        <v>846816.40598014486</v>
      </c>
      <c r="J2229">
        <f t="shared" si="410"/>
        <v>554501.04492773605</v>
      </c>
      <c r="K2229" s="18">
        <f t="shared" si="411"/>
        <v>663470</v>
      </c>
      <c r="L2229" s="18" t="str">
        <f t="shared" si="403"/>
        <v/>
      </c>
      <c r="M2229" s="18">
        <f t="shared" si="404"/>
        <v>710588</v>
      </c>
      <c r="N2229" s="18">
        <f t="shared" si="405"/>
        <v>817176</v>
      </c>
      <c r="O2229" s="18" t="str">
        <f t="shared" si="406"/>
        <v/>
      </c>
      <c r="P2229">
        <f t="shared" si="412"/>
        <v>727642.82980743714</v>
      </c>
      <c r="Q2229">
        <f t="shared" si="413"/>
        <v>78747.107993457976</v>
      </c>
      <c r="R2229" s="105">
        <f t="shared" si="414"/>
        <v>0.10822220018892724</v>
      </c>
      <c r="S2229" s="107">
        <f>+'MEDIA GEOMÉTRICA'!AI212</f>
        <v>727642.82980743714</v>
      </c>
      <c r="T2229" t="b">
        <f t="shared" si="415"/>
        <v>1</v>
      </c>
    </row>
    <row r="2230" spans="1:20" x14ac:dyDescent="0.2">
      <c r="A2230">
        <v>207</v>
      </c>
      <c r="B2230">
        <v>555776</v>
      </c>
      <c r="C2230">
        <v>200000</v>
      </c>
      <c r="D2230">
        <v>595246</v>
      </c>
      <c r="E2230">
        <v>684533</v>
      </c>
      <c r="F2230">
        <v>734323</v>
      </c>
      <c r="G2230">
        <f t="shared" si="407"/>
        <v>506269.25969104783</v>
      </c>
      <c r="H2230">
        <f t="shared" si="408"/>
        <v>210104.51692740922</v>
      </c>
      <c r="I2230">
        <f t="shared" si="409"/>
        <v>716373.77661845705</v>
      </c>
      <c r="J2230">
        <f t="shared" si="410"/>
        <v>296164.74276363861</v>
      </c>
      <c r="K2230" s="18">
        <f t="shared" si="411"/>
        <v>555776</v>
      </c>
      <c r="L2230" s="18" t="str">
        <f t="shared" si="403"/>
        <v/>
      </c>
      <c r="M2230" s="18">
        <f t="shared" si="404"/>
        <v>595246</v>
      </c>
      <c r="N2230" s="18">
        <f t="shared" si="405"/>
        <v>684533</v>
      </c>
      <c r="O2230" s="18" t="str">
        <f t="shared" si="406"/>
        <v/>
      </c>
      <c r="P2230">
        <f t="shared" si="412"/>
        <v>609532.52948268794</v>
      </c>
      <c r="Q2230">
        <f t="shared" si="413"/>
        <v>65965.160397995947</v>
      </c>
      <c r="R2230" s="105">
        <f t="shared" si="414"/>
        <v>0.10822254302650718</v>
      </c>
      <c r="S2230" s="107">
        <f>+'MEDIA GEOMÉTRICA'!AI213</f>
        <v>609532.52948268794</v>
      </c>
      <c r="T2230" t="b">
        <f t="shared" si="415"/>
        <v>1</v>
      </c>
    </row>
    <row r="2231" spans="1:20" x14ac:dyDescent="0.2">
      <c r="A2231">
        <v>208</v>
      </c>
      <c r="B2231">
        <v>481567</v>
      </c>
      <c r="C2231">
        <v>500000</v>
      </c>
      <c r="D2231">
        <v>515767</v>
      </c>
      <c r="E2231">
        <v>593132</v>
      </c>
      <c r="F2231">
        <v>636273</v>
      </c>
      <c r="G2231">
        <f t="shared" si="407"/>
        <v>542219.36599274247</v>
      </c>
      <c r="H2231">
        <f t="shared" si="408"/>
        <v>66238.506374313816</v>
      </c>
      <c r="I2231">
        <f t="shared" si="409"/>
        <v>608457.87236705632</v>
      </c>
      <c r="J2231">
        <f t="shared" si="410"/>
        <v>475980.85961842863</v>
      </c>
      <c r="K2231" s="18">
        <f t="shared" si="411"/>
        <v>481567</v>
      </c>
      <c r="L2231" s="18">
        <f t="shared" si="403"/>
        <v>500000</v>
      </c>
      <c r="M2231" s="18">
        <f t="shared" si="404"/>
        <v>515767</v>
      </c>
      <c r="N2231" s="18">
        <f t="shared" si="405"/>
        <v>593132</v>
      </c>
      <c r="O2231" s="18" t="str">
        <f t="shared" si="406"/>
        <v/>
      </c>
      <c r="P2231">
        <f t="shared" si="412"/>
        <v>520964.23272389069</v>
      </c>
      <c r="Q2231">
        <f t="shared" si="413"/>
        <v>49043.9221956537</v>
      </c>
      <c r="R2231" s="105">
        <f t="shared" si="414"/>
        <v>9.4140670539366603E-2</v>
      </c>
      <c r="S2231" s="107">
        <f>+'MEDIA GEOMÉTRICA'!AI214</f>
        <v>520964.23272389069</v>
      </c>
      <c r="T2231" t="b">
        <f t="shared" si="415"/>
        <v>1</v>
      </c>
    </row>
    <row r="2232" spans="1:20" x14ac:dyDescent="0.2">
      <c r="A2232">
        <v>209</v>
      </c>
      <c r="B2232">
        <v>555295</v>
      </c>
      <c r="C2232">
        <v>550000</v>
      </c>
      <c r="D2232">
        <v>594730</v>
      </c>
      <c r="E2232">
        <v>683940</v>
      </c>
      <c r="F2232">
        <v>733686</v>
      </c>
      <c r="G2232">
        <f t="shared" si="407"/>
        <v>619365.35226396576</v>
      </c>
      <c r="H2232">
        <f t="shared" si="408"/>
        <v>81663.683116793181</v>
      </c>
      <c r="I2232">
        <f t="shared" si="409"/>
        <v>701029.03538075893</v>
      </c>
      <c r="J2232">
        <f t="shared" si="410"/>
        <v>537701.66914717259</v>
      </c>
      <c r="K2232" s="18">
        <f t="shared" si="411"/>
        <v>555295</v>
      </c>
      <c r="L2232" s="18">
        <f t="shared" si="403"/>
        <v>550000</v>
      </c>
      <c r="M2232" s="18">
        <f t="shared" si="404"/>
        <v>594730</v>
      </c>
      <c r="N2232" s="18">
        <f t="shared" si="405"/>
        <v>683940</v>
      </c>
      <c r="O2232" s="18" t="str">
        <f t="shared" si="406"/>
        <v/>
      </c>
      <c r="P2232">
        <f t="shared" si="412"/>
        <v>593684.99927623512</v>
      </c>
      <c r="Q2232">
        <f t="shared" si="413"/>
        <v>61935.324381567581</v>
      </c>
      <c r="R2232" s="105">
        <f t="shared" si="414"/>
        <v>0.10432354608432637</v>
      </c>
      <c r="S2232" s="107">
        <f>+'MEDIA GEOMÉTRICA'!AI215</f>
        <v>593684.99927623512</v>
      </c>
      <c r="T2232" t="b">
        <f t="shared" si="415"/>
        <v>1</v>
      </c>
    </row>
    <row r="2233" spans="1:20" x14ac:dyDescent="0.2">
      <c r="A2233">
        <v>210</v>
      </c>
      <c r="B2233">
        <v>584315</v>
      </c>
      <c r="C2233">
        <v>600000</v>
      </c>
      <c r="D2233">
        <v>625812</v>
      </c>
      <c r="E2233">
        <v>719684</v>
      </c>
      <c r="F2233">
        <v>772030</v>
      </c>
      <c r="G2233">
        <f t="shared" si="407"/>
        <v>656453.00286536873</v>
      </c>
      <c r="H2233">
        <f t="shared" si="408"/>
        <v>81561.727343160237</v>
      </c>
      <c r="I2233">
        <f t="shared" si="409"/>
        <v>738014.73020852893</v>
      </c>
      <c r="J2233">
        <f t="shared" si="410"/>
        <v>574891.27552220854</v>
      </c>
      <c r="K2233" s="18">
        <f t="shared" si="411"/>
        <v>584315</v>
      </c>
      <c r="L2233" s="18">
        <f t="shared" si="403"/>
        <v>600000</v>
      </c>
      <c r="M2233" s="18">
        <f t="shared" si="404"/>
        <v>625812</v>
      </c>
      <c r="N2233" s="18">
        <f t="shared" si="405"/>
        <v>719684</v>
      </c>
      <c r="O2233" s="18" t="str">
        <f t="shared" si="406"/>
        <v/>
      </c>
      <c r="P2233">
        <f t="shared" si="412"/>
        <v>630370.68003776239</v>
      </c>
      <c r="Q2233">
        <f t="shared" si="413"/>
        <v>60618.518883121302</v>
      </c>
      <c r="R2233" s="105">
        <f t="shared" si="414"/>
        <v>9.6163290588784908E-2</v>
      </c>
      <c r="S2233" s="107">
        <f>+'MEDIA GEOMÉTRICA'!AI216</f>
        <v>630370.68003776239</v>
      </c>
      <c r="T2233" t="b">
        <f t="shared" si="415"/>
        <v>1</v>
      </c>
    </row>
    <row r="2234" spans="1:20" x14ac:dyDescent="0.2">
      <c r="A2234">
        <v>211</v>
      </c>
      <c r="B2234">
        <v>670563</v>
      </c>
      <c r="C2234">
        <v>650000</v>
      </c>
      <c r="D2234">
        <v>718185</v>
      </c>
      <c r="E2234">
        <v>825913</v>
      </c>
      <c r="F2234">
        <v>885985</v>
      </c>
      <c r="G2234">
        <f t="shared" si="407"/>
        <v>744714.80700376292</v>
      </c>
      <c r="H2234">
        <f t="shared" si="408"/>
        <v>101952.25785238869</v>
      </c>
      <c r="I2234">
        <f t="shared" si="409"/>
        <v>846667.06485615158</v>
      </c>
      <c r="J2234">
        <f t="shared" si="410"/>
        <v>642762.54915137426</v>
      </c>
      <c r="K2234" s="18">
        <f t="shared" si="411"/>
        <v>670563</v>
      </c>
      <c r="L2234" s="18">
        <f t="shared" si="403"/>
        <v>650000</v>
      </c>
      <c r="M2234" s="18">
        <f t="shared" si="404"/>
        <v>718185</v>
      </c>
      <c r="N2234" s="18">
        <f t="shared" si="405"/>
        <v>825913</v>
      </c>
      <c r="O2234" s="18" t="str">
        <f t="shared" si="406"/>
        <v/>
      </c>
      <c r="P2234">
        <f t="shared" si="412"/>
        <v>713067.91227660608</v>
      </c>
      <c r="Q2234">
        <f t="shared" si="413"/>
        <v>78540.973452820574</v>
      </c>
      <c r="R2234" s="105">
        <f t="shared" si="414"/>
        <v>0.11014515181599387</v>
      </c>
      <c r="S2234" s="107">
        <f>+'MEDIA GEOMÉTRICA'!AI217</f>
        <v>713067.91227660608</v>
      </c>
      <c r="T2234" t="b">
        <f t="shared" si="415"/>
        <v>1</v>
      </c>
    </row>
    <row r="2235" spans="1:20" x14ac:dyDescent="0.2">
      <c r="A2235">
        <v>212</v>
      </c>
      <c r="B2235">
        <v>734702</v>
      </c>
      <c r="C2235">
        <v>700000</v>
      </c>
      <c r="D2235">
        <v>786879</v>
      </c>
      <c r="E2235">
        <v>904911</v>
      </c>
      <c r="F2235">
        <v>970729</v>
      </c>
      <c r="G2235">
        <f t="shared" si="407"/>
        <v>813137.92613278423</v>
      </c>
      <c r="H2235">
        <f t="shared" si="408"/>
        <v>114782.74504340778</v>
      </c>
      <c r="I2235">
        <f t="shared" si="409"/>
        <v>927920.671176192</v>
      </c>
      <c r="J2235">
        <f t="shared" si="410"/>
        <v>698355.18108937645</v>
      </c>
      <c r="K2235" s="18">
        <f t="shared" si="411"/>
        <v>734702</v>
      </c>
      <c r="L2235" s="18">
        <f t="shared" si="403"/>
        <v>700000</v>
      </c>
      <c r="M2235" s="18">
        <f t="shared" si="404"/>
        <v>786879</v>
      </c>
      <c r="N2235" s="18">
        <f t="shared" si="405"/>
        <v>904911</v>
      </c>
      <c r="O2235" s="18" t="str">
        <f t="shared" si="406"/>
        <v/>
      </c>
      <c r="P2235">
        <f t="shared" si="412"/>
        <v>777912.53781139012</v>
      </c>
      <c r="Q2235">
        <f t="shared" si="413"/>
        <v>89612.965672756676</v>
      </c>
      <c r="R2235" s="105">
        <f t="shared" si="414"/>
        <v>0.11519671083445619</v>
      </c>
      <c r="S2235" s="107">
        <f>+'MEDIA GEOMÉTRICA'!AI218</f>
        <v>777912.53781139012</v>
      </c>
      <c r="T2235" t="b">
        <f t="shared" si="415"/>
        <v>1</v>
      </c>
    </row>
    <row r="2236" spans="1:20" x14ac:dyDescent="0.2">
      <c r="A2236">
        <v>213</v>
      </c>
      <c r="B2236">
        <v>694978</v>
      </c>
      <c r="C2236">
        <v>800000</v>
      </c>
      <c r="D2236">
        <v>744333</v>
      </c>
      <c r="E2236">
        <v>855983</v>
      </c>
      <c r="F2236">
        <v>918243</v>
      </c>
      <c r="G2236">
        <f t="shared" si="407"/>
        <v>798822.36723986419</v>
      </c>
      <c r="H2236">
        <f t="shared" si="408"/>
        <v>88327.924006511093</v>
      </c>
      <c r="I2236">
        <f t="shared" si="409"/>
        <v>887150.2912463753</v>
      </c>
      <c r="J2236">
        <f t="shared" si="410"/>
        <v>710494.44323335309</v>
      </c>
      <c r="K2236" s="18" t="str">
        <f t="shared" si="411"/>
        <v/>
      </c>
      <c r="L2236" s="18">
        <f t="shared" si="403"/>
        <v>800000</v>
      </c>
      <c r="M2236" s="18">
        <f t="shared" si="404"/>
        <v>744333</v>
      </c>
      <c r="N2236" s="18">
        <f t="shared" si="405"/>
        <v>855983</v>
      </c>
      <c r="O2236" s="18" t="str">
        <f t="shared" si="406"/>
        <v/>
      </c>
      <c r="P2236">
        <f t="shared" si="412"/>
        <v>798805.04697235243</v>
      </c>
      <c r="Q2236">
        <f t="shared" si="413"/>
        <v>55825.074530477192</v>
      </c>
      <c r="R2236" s="105">
        <f t="shared" si="414"/>
        <v>6.9885730870212395E-2</v>
      </c>
      <c r="S2236" s="107">
        <f>+'MEDIA GEOMÉTRICA'!AI219</f>
        <v>798805.04697235243</v>
      </c>
      <c r="T2236" t="b">
        <f t="shared" si="415"/>
        <v>1</v>
      </c>
    </row>
    <row r="2237" spans="1:20" x14ac:dyDescent="0.2">
      <c r="A2237">
        <v>214</v>
      </c>
      <c r="B2237">
        <v>923054</v>
      </c>
      <c r="C2237">
        <v>850000</v>
      </c>
      <c r="D2237">
        <v>988607</v>
      </c>
      <c r="E2237">
        <v>1136898</v>
      </c>
      <c r="F2237">
        <v>1219590</v>
      </c>
      <c r="G2237">
        <f t="shared" si="407"/>
        <v>1014661.1089033876</v>
      </c>
      <c r="H2237">
        <f t="shared" si="408"/>
        <v>152249.36833103758</v>
      </c>
      <c r="I2237">
        <f t="shared" si="409"/>
        <v>1166910.477234425</v>
      </c>
      <c r="J2237">
        <f t="shared" si="410"/>
        <v>862411.74057234998</v>
      </c>
      <c r="K2237" s="18">
        <f t="shared" si="411"/>
        <v>923054</v>
      </c>
      <c r="L2237" s="18" t="str">
        <f t="shared" si="403"/>
        <v/>
      </c>
      <c r="M2237" s="18">
        <f t="shared" si="404"/>
        <v>988607</v>
      </c>
      <c r="N2237" s="18">
        <f t="shared" si="405"/>
        <v>1136898</v>
      </c>
      <c r="O2237" s="18" t="str">
        <f t="shared" si="406"/>
        <v/>
      </c>
      <c r="P2237">
        <f t="shared" si="412"/>
        <v>1012334.6392663931</v>
      </c>
      <c r="Q2237">
        <f t="shared" si="413"/>
        <v>109557.19421531993</v>
      </c>
      <c r="R2237" s="105">
        <f t="shared" si="414"/>
        <v>0.10822231104796785</v>
      </c>
      <c r="S2237" s="107">
        <f>+'MEDIA GEOMÉTRICA'!AI220</f>
        <v>1012334.6392663931</v>
      </c>
      <c r="T2237" t="b">
        <f t="shared" si="415"/>
        <v>1</v>
      </c>
    </row>
    <row r="2238" spans="1:20" x14ac:dyDescent="0.2">
      <c r="A2238">
        <v>215</v>
      </c>
      <c r="B2238">
        <v>1065952</v>
      </c>
      <c r="C2238">
        <v>850000</v>
      </c>
      <c r="D2238">
        <v>1141653</v>
      </c>
      <c r="E2238">
        <v>1312901</v>
      </c>
      <c r="F2238">
        <v>1408395</v>
      </c>
      <c r="G2238">
        <f t="shared" si="407"/>
        <v>1138490.5499080475</v>
      </c>
      <c r="H2238">
        <f t="shared" si="408"/>
        <v>218100.54847409244</v>
      </c>
      <c r="I2238">
        <f t="shared" si="409"/>
        <v>1356591.09838214</v>
      </c>
      <c r="J2238">
        <f t="shared" si="410"/>
        <v>920390.00143395504</v>
      </c>
      <c r="K2238" s="18">
        <f t="shared" si="411"/>
        <v>1065952</v>
      </c>
      <c r="L2238" s="18" t="str">
        <f t="shared" si="403"/>
        <v/>
      </c>
      <c r="M2238" s="18">
        <f t="shared" si="404"/>
        <v>1141653</v>
      </c>
      <c r="N2238" s="18">
        <f t="shared" si="405"/>
        <v>1312901</v>
      </c>
      <c r="O2238" s="18" t="str">
        <f t="shared" si="406"/>
        <v/>
      </c>
      <c r="P2238">
        <f t="shared" si="412"/>
        <v>1169054.0300591053</v>
      </c>
      <c r="Q2238">
        <f t="shared" si="413"/>
        <v>126517.67169451072</v>
      </c>
      <c r="R2238" s="105">
        <f t="shared" si="414"/>
        <v>0.1082222621379734</v>
      </c>
      <c r="S2238" s="107">
        <f>+'MEDIA GEOMÉTRICA'!AI221</f>
        <v>1169054.0300591053</v>
      </c>
      <c r="T2238" t="b">
        <f t="shared" si="415"/>
        <v>1</v>
      </c>
    </row>
    <row r="2239" spans="1:20" x14ac:dyDescent="0.2">
      <c r="A2239">
        <v>216</v>
      </c>
      <c r="B2239">
        <v>972149</v>
      </c>
      <c r="C2239">
        <v>950000</v>
      </c>
      <c r="D2239">
        <v>1041189</v>
      </c>
      <c r="E2239">
        <v>1197367</v>
      </c>
      <c r="F2239">
        <v>1284458</v>
      </c>
      <c r="G2239">
        <f t="shared" si="407"/>
        <v>1081400.6855962621</v>
      </c>
      <c r="H2239">
        <f t="shared" si="408"/>
        <v>145952.28592009118</v>
      </c>
      <c r="I2239">
        <f t="shared" si="409"/>
        <v>1227352.9715163533</v>
      </c>
      <c r="J2239">
        <f t="shared" si="410"/>
        <v>935448.3996761709</v>
      </c>
      <c r="K2239" s="18">
        <f t="shared" si="411"/>
        <v>972149</v>
      </c>
      <c r="L2239" s="18">
        <f t="shared" si="403"/>
        <v>950000</v>
      </c>
      <c r="M2239" s="18">
        <f t="shared" si="404"/>
        <v>1041189</v>
      </c>
      <c r="N2239" s="18">
        <f t="shared" si="405"/>
        <v>1197367</v>
      </c>
      <c r="O2239" s="18" t="str">
        <f t="shared" si="406"/>
        <v/>
      </c>
      <c r="P2239">
        <f t="shared" si="412"/>
        <v>1035865.3921852183</v>
      </c>
      <c r="Q2239">
        <f t="shared" si="413"/>
        <v>111757.80413428257</v>
      </c>
      <c r="R2239" s="105">
        <f t="shared" si="414"/>
        <v>0.10788834628264102</v>
      </c>
      <c r="S2239" s="107">
        <f>+'MEDIA GEOMÉTRICA'!AI222</f>
        <v>1035865.3921852183</v>
      </c>
      <c r="T2239" t="b">
        <f t="shared" si="415"/>
        <v>1</v>
      </c>
    </row>
    <row r="2240" spans="1:20" x14ac:dyDescent="0.2">
      <c r="A2240">
        <v>217</v>
      </c>
      <c r="B2240">
        <v>406269</v>
      </c>
      <c r="C2240">
        <v>960000</v>
      </c>
      <c r="D2240">
        <v>434708</v>
      </c>
      <c r="E2240">
        <v>499914</v>
      </c>
      <c r="F2240">
        <v>536275</v>
      </c>
      <c r="G2240">
        <f t="shared" si="407"/>
        <v>538906.07620703138</v>
      </c>
      <c r="H2240">
        <f t="shared" si="408"/>
        <v>225404.21820298751</v>
      </c>
      <c r="I2240">
        <f t="shared" si="409"/>
        <v>764310.29441001895</v>
      </c>
      <c r="J2240">
        <f t="shared" si="410"/>
        <v>313501.85800404387</v>
      </c>
      <c r="K2240" s="18">
        <f t="shared" si="411"/>
        <v>406269</v>
      </c>
      <c r="L2240" s="18" t="str">
        <f t="shared" si="403"/>
        <v/>
      </c>
      <c r="M2240" s="18">
        <f t="shared" si="404"/>
        <v>434708</v>
      </c>
      <c r="N2240" s="18">
        <f t="shared" si="405"/>
        <v>499914</v>
      </c>
      <c r="O2240" s="18">
        <f t="shared" si="406"/>
        <v>536275</v>
      </c>
      <c r="P2240">
        <f t="shared" si="412"/>
        <v>466469.8108210846</v>
      </c>
      <c r="Q2240">
        <f t="shared" si="413"/>
        <v>59420.481196862303</v>
      </c>
      <c r="R2240" s="105">
        <f t="shared" si="414"/>
        <v>0.12738333718160627</v>
      </c>
      <c r="S2240" s="107">
        <f>+'MEDIA GEOMÉTRICA'!AI223</f>
        <v>466469.8108210846</v>
      </c>
      <c r="T2240" t="b">
        <f t="shared" si="415"/>
        <v>1</v>
      </c>
    </row>
    <row r="2241" spans="1:20" x14ac:dyDescent="0.2">
      <c r="A2241">
        <v>218</v>
      </c>
      <c r="B2241">
        <v>433314</v>
      </c>
      <c r="C2241">
        <v>450000</v>
      </c>
      <c r="D2241">
        <v>464087</v>
      </c>
      <c r="E2241">
        <v>533700</v>
      </c>
      <c r="F2241">
        <v>572518</v>
      </c>
      <c r="G2241">
        <f t="shared" si="407"/>
        <v>487910.53690262814</v>
      </c>
      <c r="H2241">
        <f t="shared" si="408"/>
        <v>59584.136011190196</v>
      </c>
      <c r="I2241">
        <f t="shared" si="409"/>
        <v>547494.67291381839</v>
      </c>
      <c r="J2241">
        <f t="shared" si="410"/>
        <v>428326.40089143795</v>
      </c>
      <c r="K2241" s="18">
        <f t="shared" si="411"/>
        <v>433314</v>
      </c>
      <c r="L2241" s="18">
        <f t="shared" si="403"/>
        <v>450000</v>
      </c>
      <c r="M2241" s="18">
        <f t="shared" si="404"/>
        <v>464087</v>
      </c>
      <c r="N2241" s="18">
        <f t="shared" si="405"/>
        <v>533700</v>
      </c>
      <c r="O2241" s="18" t="str">
        <f t="shared" si="406"/>
        <v/>
      </c>
      <c r="P2241">
        <f t="shared" si="412"/>
        <v>468789.59112706152</v>
      </c>
      <c r="Q2241">
        <f t="shared" si="413"/>
        <v>44114.295168913217</v>
      </c>
      <c r="R2241" s="105">
        <f t="shared" si="414"/>
        <v>9.4102548358323948E-2</v>
      </c>
      <c r="S2241" s="107">
        <f>+'MEDIA GEOMÉTRICA'!AI224</f>
        <v>468789.59112706152</v>
      </c>
      <c r="T2241" t="b">
        <f t="shared" si="415"/>
        <v>1</v>
      </c>
    </row>
    <row r="2242" spans="1:20" x14ac:dyDescent="0.2">
      <c r="A2242">
        <v>219</v>
      </c>
      <c r="B2242">
        <v>52914</v>
      </c>
      <c r="C2242">
        <v>100000</v>
      </c>
      <c r="D2242">
        <v>56671</v>
      </c>
      <c r="E2242">
        <v>65172</v>
      </c>
      <c r="F2242">
        <v>69912</v>
      </c>
      <c r="G2242">
        <f t="shared" si="407"/>
        <v>67159.715675895641</v>
      </c>
      <c r="H2242">
        <f t="shared" si="408"/>
        <v>18622.748540427641</v>
      </c>
      <c r="I2242">
        <f t="shared" si="409"/>
        <v>85782.464216323278</v>
      </c>
      <c r="J2242">
        <f t="shared" si="410"/>
        <v>48536.967135468003</v>
      </c>
      <c r="K2242" s="18">
        <f t="shared" si="411"/>
        <v>52914</v>
      </c>
      <c r="L2242" s="18" t="str">
        <f t="shared" si="403"/>
        <v/>
      </c>
      <c r="M2242" s="18">
        <f t="shared" si="404"/>
        <v>56671</v>
      </c>
      <c r="N2242" s="18">
        <f t="shared" si="405"/>
        <v>65172</v>
      </c>
      <c r="O2242" s="18">
        <f t="shared" si="406"/>
        <v>69912</v>
      </c>
      <c r="P2242">
        <f t="shared" si="412"/>
        <v>60797.547551627744</v>
      </c>
      <c r="Q2242">
        <f t="shared" si="413"/>
        <v>7764.0426486463866</v>
      </c>
      <c r="R2242" s="105">
        <f t="shared" si="414"/>
        <v>0.12770322095728215</v>
      </c>
      <c r="S2242" s="107">
        <f>+'MEDIA GEOMÉTRICA'!AI225</f>
        <v>60797.547551627744</v>
      </c>
      <c r="T2242" t="b">
        <f t="shared" si="415"/>
        <v>1</v>
      </c>
    </row>
    <row r="2243" spans="1:20" x14ac:dyDescent="0.2">
      <c r="A2243">
        <v>220</v>
      </c>
      <c r="B2243">
        <v>61789</v>
      </c>
      <c r="C2243">
        <v>1600000</v>
      </c>
      <c r="D2243">
        <v>66114</v>
      </c>
      <c r="E2243">
        <v>76031</v>
      </c>
      <c r="F2243">
        <v>81562</v>
      </c>
      <c r="G2243">
        <f t="shared" si="407"/>
        <v>132300.23950389057</v>
      </c>
      <c r="H2243">
        <f t="shared" si="408"/>
        <v>683667.13046606246</v>
      </c>
      <c r="I2243">
        <f t="shared" si="409"/>
        <v>815967.36996995308</v>
      </c>
      <c r="J2243">
        <f t="shared" si="410"/>
        <v>-551366.89096217183</v>
      </c>
      <c r="K2243" s="18">
        <f t="shared" si="411"/>
        <v>61789</v>
      </c>
      <c r="L2243" s="18" t="str">
        <f t="shared" si="403"/>
        <v/>
      </c>
      <c r="M2243" s="18">
        <f t="shared" si="404"/>
        <v>66114</v>
      </c>
      <c r="N2243" s="18">
        <f t="shared" si="405"/>
        <v>76031</v>
      </c>
      <c r="O2243" s="18">
        <f t="shared" si="406"/>
        <v>81562</v>
      </c>
      <c r="P2243">
        <f t="shared" si="412"/>
        <v>70944.836526533356</v>
      </c>
      <c r="Q2243">
        <f t="shared" si="413"/>
        <v>9037.3819586574227</v>
      </c>
      <c r="R2243" s="105">
        <f t="shared" si="414"/>
        <v>0.12738604246804408</v>
      </c>
      <c r="S2243" s="107">
        <f>+'MEDIA GEOMÉTRICA'!AI226</f>
        <v>70944.836526533356</v>
      </c>
      <c r="T2243" t="b">
        <f t="shared" si="415"/>
        <v>1</v>
      </c>
    </row>
    <row r="2244" spans="1:20" x14ac:dyDescent="0.2">
      <c r="A2244">
        <v>221</v>
      </c>
      <c r="B2244">
        <v>441597</v>
      </c>
      <c r="C2244">
        <v>1500000</v>
      </c>
      <c r="D2244">
        <v>472508</v>
      </c>
      <c r="E2244">
        <v>543385</v>
      </c>
      <c r="F2244">
        <v>582908</v>
      </c>
      <c r="G2244">
        <f t="shared" si="407"/>
        <v>629864.07725975697</v>
      </c>
      <c r="H2244">
        <f t="shared" si="408"/>
        <v>446216.62773847865</v>
      </c>
      <c r="I2244">
        <f t="shared" si="409"/>
        <v>1076080.7049982357</v>
      </c>
      <c r="J2244">
        <f t="shared" si="410"/>
        <v>183647.44952127832</v>
      </c>
      <c r="K2244" s="18">
        <f t="shared" si="411"/>
        <v>441597</v>
      </c>
      <c r="L2244" s="18" t="str">
        <f t="shared" si="403"/>
        <v/>
      </c>
      <c r="M2244" s="18">
        <f t="shared" si="404"/>
        <v>472508</v>
      </c>
      <c r="N2244" s="18">
        <f t="shared" si="405"/>
        <v>543385</v>
      </c>
      <c r="O2244" s="18">
        <f t="shared" si="406"/>
        <v>582908</v>
      </c>
      <c r="P2244">
        <f t="shared" si="412"/>
        <v>507032.42713187705</v>
      </c>
      <c r="Q2244">
        <f t="shared" si="413"/>
        <v>64587.706676012785</v>
      </c>
      <c r="R2244" s="105">
        <f t="shared" si="414"/>
        <v>0.1273837790639252</v>
      </c>
      <c r="S2244" s="107">
        <f>+'MEDIA GEOMÉTRICA'!AI227</f>
        <v>507032.42713187705</v>
      </c>
      <c r="T2244" t="b">
        <f t="shared" si="415"/>
        <v>1</v>
      </c>
    </row>
    <row r="2245" spans="1:20" x14ac:dyDescent="0.2">
      <c r="A2245">
        <v>222</v>
      </c>
      <c r="B2245">
        <v>706555</v>
      </c>
      <c r="C2245">
        <v>1400000</v>
      </c>
      <c r="D2245">
        <v>756013</v>
      </c>
      <c r="E2245">
        <v>869415</v>
      </c>
      <c r="F2245">
        <v>932652</v>
      </c>
      <c r="G2245">
        <f t="shared" si="407"/>
        <v>904794.61168518383</v>
      </c>
      <c r="H2245">
        <f t="shared" si="408"/>
        <v>276013.53358033008</v>
      </c>
      <c r="I2245">
        <f t="shared" si="409"/>
        <v>1180808.145265514</v>
      </c>
      <c r="J2245">
        <f t="shared" si="410"/>
        <v>628781.07810485375</v>
      </c>
      <c r="K2245" s="18">
        <f t="shared" si="411"/>
        <v>706555</v>
      </c>
      <c r="L2245" s="18" t="str">
        <f t="shared" si="403"/>
        <v/>
      </c>
      <c r="M2245" s="18">
        <f t="shared" si="404"/>
        <v>756013</v>
      </c>
      <c r="N2245" s="18">
        <f t="shared" si="405"/>
        <v>869415</v>
      </c>
      <c r="O2245" s="18">
        <f t="shared" si="406"/>
        <v>932652</v>
      </c>
      <c r="P2245">
        <f t="shared" si="412"/>
        <v>811251.47241376492</v>
      </c>
      <c r="Q2245">
        <f t="shared" si="413"/>
        <v>103339.89019533229</v>
      </c>
      <c r="R2245" s="105">
        <f t="shared" si="414"/>
        <v>0.12738330062792855</v>
      </c>
      <c r="S2245" s="107">
        <f>+'MEDIA GEOMÉTRICA'!AI228</f>
        <v>811251.47241376492</v>
      </c>
      <c r="T2245" t="b">
        <f t="shared" si="415"/>
        <v>1</v>
      </c>
    </row>
    <row r="2246" spans="1:20" x14ac:dyDescent="0.2">
      <c r="A2246">
        <v>223</v>
      </c>
      <c r="B2246">
        <v>971513</v>
      </c>
      <c r="C2246">
        <v>1300000</v>
      </c>
      <c r="D2246">
        <v>1039518</v>
      </c>
      <c r="E2246">
        <v>1195446</v>
      </c>
      <c r="F2246">
        <v>1282397</v>
      </c>
      <c r="G2246">
        <f t="shared" si="407"/>
        <v>1150152.1293813691</v>
      </c>
      <c r="H2246">
        <f t="shared" si="408"/>
        <v>146505.9285855011</v>
      </c>
      <c r="I2246">
        <f t="shared" si="409"/>
        <v>1296658.0579668703</v>
      </c>
      <c r="J2246">
        <f t="shared" si="410"/>
        <v>1003646.2007958679</v>
      </c>
      <c r="K2246" s="18" t="str">
        <f t="shared" si="411"/>
        <v/>
      </c>
      <c r="L2246" s="18" t="str">
        <f t="shared" si="403"/>
        <v/>
      </c>
      <c r="M2246" s="18">
        <f t="shared" si="404"/>
        <v>1039518</v>
      </c>
      <c r="N2246" s="18">
        <f t="shared" si="405"/>
        <v>1195446</v>
      </c>
      <c r="O2246" s="18">
        <f t="shared" si="406"/>
        <v>1282397</v>
      </c>
      <c r="P2246">
        <f t="shared" si="412"/>
        <v>1168050.1516573171</v>
      </c>
      <c r="Q2246">
        <f t="shared" si="413"/>
        <v>123061.1136969487</v>
      </c>
      <c r="R2246" s="105">
        <f t="shared" si="414"/>
        <v>0.10535601876541034</v>
      </c>
      <c r="S2246" s="107">
        <f>+'MEDIA GEOMÉTRICA'!AI229</f>
        <v>1168050.1516573171</v>
      </c>
      <c r="T2246" t="b">
        <f t="shared" si="415"/>
        <v>1</v>
      </c>
    </row>
    <row r="2247" spans="1:20" x14ac:dyDescent="0.2">
      <c r="A2247">
        <v>224</v>
      </c>
      <c r="B2247">
        <v>706555</v>
      </c>
      <c r="C2247">
        <v>500000</v>
      </c>
      <c r="D2247">
        <v>66177</v>
      </c>
      <c r="E2247">
        <v>76104</v>
      </c>
      <c r="F2247">
        <v>81639</v>
      </c>
      <c r="G2247">
        <f t="shared" si="407"/>
        <v>170775.53037332016</v>
      </c>
      <c r="H2247">
        <f t="shared" si="408"/>
        <v>298665.5166595233</v>
      </c>
      <c r="I2247">
        <f t="shared" si="409"/>
        <v>469441.04703284346</v>
      </c>
      <c r="J2247">
        <f t="shared" si="410"/>
        <v>-127889.98628620314</v>
      </c>
      <c r="K2247" s="18" t="str">
        <f t="shared" si="411"/>
        <v/>
      </c>
      <c r="L2247" s="18" t="str">
        <f t="shared" si="403"/>
        <v/>
      </c>
      <c r="M2247" s="18">
        <f t="shared" si="404"/>
        <v>66177</v>
      </c>
      <c r="N2247" s="18">
        <f t="shared" si="405"/>
        <v>76104</v>
      </c>
      <c r="O2247" s="18">
        <f t="shared" si="406"/>
        <v>81639</v>
      </c>
      <c r="P2247">
        <f t="shared" si="412"/>
        <v>74359.66282436077</v>
      </c>
      <c r="Q2247">
        <f t="shared" si="413"/>
        <v>7834.2729720121442</v>
      </c>
      <c r="R2247" s="105">
        <f t="shared" si="414"/>
        <v>0.10535648864515264</v>
      </c>
      <c r="S2247" s="107">
        <f>+'MEDIA GEOMÉTRICA'!AI230</f>
        <v>74359.66282436077</v>
      </c>
      <c r="T2247" t="b">
        <f t="shared" si="415"/>
        <v>1</v>
      </c>
    </row>
    <row r="2248" spans="1:20" x14ac:dyDescent="0.2">
      <c r="A2248">
        <v>225</v>
      </c>
      <c r="B2248">
        <v>57559</v>
      </c>
      <c r="C2248">
        <v>700000</v>
      </c>
      <c r="D2248">
        <v>61646</v>
      </c>
      <c r="E2248">
        <v>70893</v>
      </c>
      <c r="F2248">
        <v>76050</v>
      </c>
      <c r="G2248">
        <f t="shared" si="407"/>
        <v>106014.12936452025</v>
      </c>
      <c r="H2248">
        <f t="shared" si="408"/>
        <v>283387.67446962121</v>
      </c>
      <c r="I2248">
        <f t="shared" si="409"/>
        <v>389401.80383414146</v>
      </c>
      <c r="J2248">
        <f t="shared" si="410"/>
        <v>-177373.54510510096</v>
      </c>
      <c r="K2248" s="18">
        <f t="shared" si="411"/>
        <v>57559</v>
      </c>
      <c r="L2248" s="18" t="str">
        <f t="shared" si="403"/>
        <v/>
      </c>
      <c r="M2248" s="18">
        <f t="shared" si="404"/>
        <v>61646</v>
      </c>
      <c r="N2248" s="18">
        <f t="shared" si="405"/>
        <v>70893</v>
      </c>
      <c r="O2248" s="18">
        <f t="shared" si="406"/>
        <v>76050</v>
      </c>
      <c r="P2248">
        <f t="shared" si="412"/>
        <v>66134.820454430141</v>
      </c>
      <c r="Q2248">
        <f t="shared" si="413"/>
        <v>8445.8721673173968</v>
      </c>
      <c r="R2248" s="105">
        <f t="shared" si="414"/>
        <v>0.12770688888672468</v>
      </c>
      <c r="S2248" s="107">
        <f>+'MEDIA GEOMÉTRICA'!AI231</f>
        <v>66134.820454430141</v>
      </c>
      <c r="T2248" t="b">
        <f t="shared" si="415"/>
        <v>1</v>
      </c>
    </row>
    <row r="2249" spans="1:20" x14ac:dyDescent="0.2">
      <c r="A2249">
        <v>226</v>
      </c>
      <c r="B2249">
        <v>53958</v>
      </c>
      <c r="C2249">
        <v>250000</v>
      </c>
      <c r="D2249">
        <v>57790</v>
      </c>
      <c r="E2249">
        <v>66458</v>
      </c>
      <c r="F2249">
        <v>71292</v>
      </c>
      <c r="G2249">
        <f t="shared" si="407"/>
        <v>81938.37042797741</v>
      </c>
      <c r="H2249">
        <f t="shared" si="408"/>
        <v>84188.352061315454</v>
      </c>
      <c r="I2249">
        <f t="shared" si="409"/>
        <v>166126.72248929285</v>
      </c>
      <c r="J2249">
        <f t="shared" si="410"/>
        <v>-2249.981633338044</v>
      </c>
      <c r="K2249" s="18">
        <f t="shared" si="411"/>
        <v>53958</v>
      </c>
      <c r="L2249" s="18" t="str">
        <f t="shared" si="403"/>
        <v/>
      </c>
      <c r="M2249" s="18">
        <f t="shared" si="404"/>
        <v>57790</v>
      </c>
      <c r="N2249" s="18">
        <f t="shared" si="405"/>
        <v>66458</v>
      </c>
      <c r="O2249" s="18">
        <f t="shared" si="406"/>
        <v>71292</v>
      </c>
      <c r="P2249">
        <f t="shared" si="412"/>
        <v>61997.496252720666</v>
      </c>
      <c r="Q2249">
        <f t="shared" si="413"/>
        <v>7917.3204852820418</v>
      </c>
      <c r="R2249" s="105">
        <f t="shared" si="414"/>
        <v>0.12770387457275104</v>
      </c>
      <c r="S2249" s="107">
        <f>+'MEDIA GEOMÉTRICA'!AI232</f>
        <v>61997.496252720666</v>
      </c>
      <c r="T2249" t="b">
        <f t="shared" si="415"/>
        <v>1</v>
      </c>
    </row>
    <row r="2250" spans="1:20" x14ac:dyDescent="0.2">
      <c r="A2250">
        <v>227</v>
      </c>
      <c r="B2250">
        <v>32572</v>
      </c>
      <c r="C2250">
        <v>30000</v>
      </c>
      <c r="D2250">
        <v>34886</v>
      </c>
      <c r="E2250">
        <v>40118</v>
      </c>
      <c r="F2250">
        <v>43036</v>
      </c>
      <c r="G2250">
        <f t="shared" si="407"/>
        <v>35806.148296955616</v>
      </c>
      <c r="H2250">
        <f t="shared" si="408"/>
        <v>5370.7655692647722</v>
      </c>
      <c r="I2250">
        <f t="shared" si="409"/>
        <v>41176.913866220391</v>
      </c>
      <c r="J2250">
        <f t="shared" si="410"/>
        <v>30435.382727690845</v>
      </c>
      <c r="K2250" s="18">
        <f t="shared" si="411"/>
        <v>32572</v>
      </c>
      <c r="L2250" s="18" t="str">
        <f t="shared" si="403"/>
        <v/>
      </c>
      <c r="M2250" s="18">
        <f t="shared" si="404"/>
        <v>34886</v>
      </c>
      <c r="N2250" s="18">
        <f t="shared" si="405"/>
        <v>40118</v>
      </c>
      <c r="O2250" s="18" t="str">
        <f t="shared" si="406"/>
        <v/>
      </c>
      <c r="P2250">
        <f t="shared" si="412"/>
        <v>35722.756137439574</v>
      </c>
      <c r="Q2250">
        <f t="shared" si="413"/>
        <v>3865.8879100839608</v>
      </c>
      <c r="R2250" s="105">
        <f t="shared" si="414"/>
        <v>0.10821919493586556</v>
      </c>
      <c r="S2250" s="107">
        <f>+'MEDIA GEOMÉTRICA'!AI233</f>
        <v>35722.756137439574</v>
      </c>
      <c r="T2250" t="b">
        <f t="shared" si="415"/>
        <v>1</v>
      </c>
    </row>
    <row r="2251" spans="1:20" x14ac:dyDescent="0.2">
      <c r="A2251">
        <v>228</v>
      </c>
      <c r="B2251">
        <v>26086</v>
      </c>
      <c r="C2251">
        <v>20000</v>
      </c>
      <c r="D2251">
        <v>27939</v>
      </c>
      <c r="E2251">
        <v>32129</v>
      </c>
      <c r="F2251">
        <v>34466</v>
      </c>
      <c r="G2251">
        <f t="shared" si="407"/>
        <v>27643.134515880374</v>
      </c>
      <c r="H2251">
        <f t="shared" si="408"/>
        <v>5622.455735708375</v>
      </c>
      <c r="I2251">
        <f t="shared" si="409"/>
        <v>33265.59025158875</v>
      </c>
      <c r="J2251">
        <f t="shared" si="410"/>
        <v>22020.678780171998</v>
      </c>
      <c r="K2251" s="18">
        <f t="shared" si="411"/>
        <v>26086</v>
      </c>
      <c r="L2251" s="18" t="str">
        <f t="shared" si="403"/>
        <v/>
      </c>
      <c r="M2251" s="18">
        <f t="shared" si="404"/>
        <v>27939</v>
      </c>
      <c r="N2251" s="18">
        <f t="shared" si="405"/>
        <v>32129</v>
      </c>
      <c r="O2251" s="18" t="str">
        <f t="shared" si="406"/>
        <v/>
      </c>
      <c r="P2251">
        <f t="shared" si="412"/>
        <v>28609.165191954096</v>
      </c>
      <c r="Q2251">
        <f t="shared" si="413"/>
        <v>3095.8993846699864</v>
      </c>
      <c r="R2251" s="105">
        <f t="shared" si="414"/>
        <v>0.10821355198230888</v>
      </c>
      <c r="S2251" s="107">
        <f>+'MEDIA GEOMÉTRICA'!AI234</f>
        <v>28609.165191954096</v>
      </c>
      <c r="T2251" t="b">
        <f t="shared" si="415"/>
        <v>1</v>
      </c>
    </row>
    <row r="2252" spans="1:20" x14ac:dyDescent="0.2">
      <c r="A2252">
        <v>229</v>
      </c>
      <c r="B2252">
        <v>37084</v>
      </c>
      <c r="C2252">
        <v>20000</v>
      </c>
      <c r="D2252">
        <v>39717</v>
      </c>
      <c r="E2252">
        <v>45674</v>
      </c>
      <c r="F2252">
        <v>48996</v>
      </c>
      <c r="G2252">
        <f t="shared" si="407"/>
        <v>36627.268802752529</v>
      </c>
      <c r="H2252">
        <f t="shared" si="408"/>
        <v>11260.069591259196</v>
      </c>
      <c r="I2252">
        <f t="shared" si="409"/>
        <v>47887.338394011727</v>
      </c>
      <c r="J2252">
        <f t="shared" si="410"/>
        <v>25367.199211493331</v>
      </c>
      <c r="K2252" s="18">
        <f t="shared" si="411"/>
        <v>37084</v>
      </c>
      <c r="L2252" s="18" t="str">
        <f t="shared" si="403"/>
        <v/>
      </c>
      <c r="M2252" s="18">
        <f t="shared" si="404"/>
        <v>39717</v>
      </c>
      <c r="N2252" s="18">
        <f t="shared" si="405"/>
        <v>45674</v>
      </c>
      <c r="O2252" s="18" t="str">
        <f t="shared" si="406"/>
        <v/>
      </c>
      <c r="P2252">
        <f t="shared" si="412"/>
        <v>40670.297784394941</v>
      </c>
      <c r="Q2252">
        <f t="shared" si="413"/>
        <v>4400.8832068120146</v>
      </c>
      <c r="R2252" s="105">
        <f t="shared" si="414"/>
        <v>0.1082087775738052</v>
      </c>
      <c r="S2252" s="107">
        <f>+'MEDIA GEOMÉTRICA'!AI235</f>
        <v>40670.297784394941</v>
      </c>
      <c r="T2252" t="b">
        <f t="shared" si="415"/>
        <v>1</v>
      </c>
    </row>
    <row r="2253" spans="1:20" x14ac:dyDescent="0.2">
      <c r="A2253">
        <v>230</v>
      </c>
      <c r="B2253">
        <v>441597</v>
      </c>
      <c r="C2253">
        <v>550000</v>
      </c>
      <c r="D2253">
        <v>472508</v>
      </c>
      <c r="E2253">
        <v>543385</v>
      </c>
      <c r="F2253">
        <v>582908</v>
      </c>
      <c r="G2253">
        <f t="shared" si="407"/>
        <v>515348.63044436299</v>
      </c>
      <c r="H2253">
        <f t="shared" si="408"/>
        <v>58711.914210831077</v>
      </c>
      <c r="I2253">
        <f t="shared" si="409"/>
        <v>574060.54465519404</v>
      </c>
      <c r="J2253">
        <f t="shared" si="410"/>
        <v>456636.71623353194</v>
      </c>
      <c r="K2253" s="18" t="str">
        <f t="shared" si="411"/>
        <v/>
      </c>
      <c r="L2253" s="18">
        <f t="shared" si="403"/>
        <v>550000</v>
      </c>
      <c r="M2253" s="18">
        <f t="shared" si="404"/>
        <v>472508</v>
      </c>
      <c r="N2253" s="18">
        <f t="shared" si="405"/>
        <v>543385</v>
      </c>
      <c r="O2253" s="18" t="str">
        <f t="shared" si="406"/>
        <v/>
      </c>
      <c r="P2253">
        <f t="shared" si="412"/>
        <v>520746.66867690487</v>
      </c>
      <c r="Q2253">
        <f t="shared" si="413"/>
        <v>42957.958940495919</v>
      </c>
      <c r="R2253" s="105">
        <f t="shared" si="414"/>
        <v>8.2493007683836009E-2</v>
      </c>
      <c r="S2253" s="107">
        <f>+'MEDIA GEOMÉTRICA'!AI236</f>
        <v>520746.66867690487</v>
      </c>
      <c r="T2253" t="b">
        <f t="shared" si="415"/>
        <v>1</v>
      </c>
    </row>
    <row r="2254" spans="1:20" x14ac:dyDescent="0.2">
      <c r="A2254">
        <v>231</v>
      </c>
      <c r="B2254">
        <v>121928</v>
      </c>
      <c r="C2254">
        <v>400000</v>
      </c>
      <c r="D2254">
        <v>130588</v>
      </c>
      <c r="E2254">
        <v>150176</v>
      </c>
      <c r="F2254">
        <v>161099</v>
      </c>
      <c r="G2254">
        <f t="shared" si="407"/>
        <v>172803.29440463279</v>
      </c>
      <c r="H2254">
        <f t="shared" si="408"/>
        <v>116883.23593313113</v>
      </c>
      <c r="I2254">
        <f t="shared" si="409"/>
        <v>289686.53033776395</v>
      </c>
      <c r="J2254">
        <f t="shared" si="410"/>
        <v>55920.058471501659</v>
      </c>
      <c r="K2254" s="18">
        <f t="shared" si="411"/>
        <v>121928</v>
      </c>
      <c r="L2254" s="18" t="str">
        <f t="shared" si="403"/>
        <v/>
      </c>
      <c r="M2254" s="18">
        <f t="shared" si="404"/>
        <v>130588</v>
      </c>
      <c r="N2254" s="18">
        <f t="shared" si="405"/>
        <v>150176</v>
      </c>
      <c r="O2254" s="18">
        <f t="shared" si="406"/>
        <v>161099</v>
      </c>
      <c r="P2254">
        <f t="shared" si="412"/>
        <v>140095.77060838675</v>
      </c>
      <c r="Q2254">
        <f t="shared" si="413"/>
        <v>17891.42052074122</v>
      </c>
      <c r="R2254" s="105">
        <f t="shared" si="414"/>
        <v>0.12770849857240557</v>
      </c>
      <c r="S2254" s="107">
        <f>+'MEDIA GEOMÉTRICA'!AI237</f>
        <v>140095.77060838675</v>
      </c>
      <c r="T2254" t="b">
        <f t="shared" si="415"/>
        <v>1</v>
      </c>
    </row>
    <row r="2255" spans="1:20" x14ac:dyDescent="0.2">
      <c r="A2255">
        <v>232</v>
      </c>
      <c r="B2255">
        <v>30203</v>
      </c>
      <c r="C2255">
        <v>100000</v>
      </c>
      <c r="D2255">
        <v>32347</v>
      </c>
      <c r="E2255">
        <v>37199</v>
      </c>
      <c r="F2255">
        <v>39905</v>
      </c>
      <c r="G2255">
        <f t="shared" si="407"/>
        <v>42883.333181990682</v>
      </c>
      <c r="H2255">
        <f t="shared" si="408"/>
        <v>29359.480158885643</v>
      </c>
      <c r="I2255">
        <f t="shared" si="409"/>
        <v>72242.813340876324</v>
      </c>
      <c r="J2255">
        <f t="shared" si="410"/>
        <v>13523.853023105039</v>
      </c>
      <c r="K2255" s="18">
        <f t="shared" si="411"/>
        <v>30203</v>
      </c>
      <c r="L2255" s="18" t="str">
        <f t="shared" si="403"/>
        <v/>
      </c>
      <c r="M2255" s="18">
        <f t="shared" si="404"/>
        <v>32347</v>
      </c>
      <c r="N2255" s="18">
        <f t="shared" si="405"/>
        <v>37199</v>
      </c>
      <c r="O2255" s="18">
        <f t="shared" si="406"/>
        <v>39905</v>
      </c>
      <c r="P2255">
        <f t="shared" si="412"/>
        <v>34702.492407057027</v>
      </c>
      <c r="Q2255">
        <f t="shared" si="413"/>
        <v>4431.4901556925524</v>
      </c>
      <c r="R2255" s="105">
        <f t="shared" si="414"/>
        <v>0.12769947771219378</v>
      </c>
      <c r="S2255" s="107">
        <f>+'MEDIA GEOMÉTRICA'!AI238</f>
        <v>34702.492407057027</v>
      </c>
      <c r="T2255" t="b">
        <f t="shared" si="415"/>
        <v>1</v>
      </c>
    </row>
    <row r="2256" spans="1:20" x14ac:dyDescent="0.2">
      <c r="A2256">
        <v>233</v>
      </c>
      <c r="B2256">
        <v>55076</v>
      </c>
      <c r="C2256">
        <v>150000</v>
      </c>
      <c r="D2256">
        <v>58988</v>
      </c>
      <c r="E2256">
        <v>67836</v>
      </c>
      <c r="F2256">
        <v>72770</v>
      </c>
      <c r="G2256">
        <f t="shared" si="407"/>
        <v>75204.873601127576</v>
      </c>
      <c r="H2256">
        <f t="shared" si="408"/>
        <v>39238.322899940562</v>
      </c>
      <c r="I2256">
        <f t="shared" si="409"/>
        <v>114443.19650106813</v>
      </c>
      <c r="J2256">
        <f t="shared" si="410"/>
        <v>35966.550701187014</v>
      </c>
      <c r="K2256" s="18">
        <f t="shared" si="411"/>
        <v>55076</v>
      </c>
      <c r="L2256" s="18" t="str">
        <f t="shared" si="403"/>
        <v/>
      </c>
      <c r="M2256" s="18">
        <f t="shared" si="404"/>
        <v>58988</v>
      </c>
      <c r="N2256" s="18">
        <f t="shared" si="405"/>
        <v>67836</v>
      </c>
      <c r="O2256" s="18">
        <f t="shared" si="406"/>
        <v>72770</v>
      </c>
      <c r="P2256">
        <f t="shared" si="412"/>
        <v>63282.651471306395</v>
      </c>
      <c r="Q2256">
        <f t="shared" si="413"/>
        <v>8081.7384887163971</v>
      </c>
      <c r="R2256" s="105">
        <f t="shared" si="414"/>
        <v>0.12770859470673124</v>
      </c>
      <c r="S2256" s="107">
        <f>+'MEDIA GEOMÉTRICA'!AI239</f>
        <v>63282.651471306395</v>
      </c>
      <c r="T2256" t="b">
        <f t="shared" si="415"/>
        <v>1</v>
      </c>
    </row>
    <row r="2257" spans="1:20" x14ac:dyDescent="0.2">
      <c r="A2257">
        <v>234</v>
      </c>
      <c r="B2257">
        <v>51762</v>
      </c>
      <c r="C2257">
        <v>140000</v>
      </c>
      <c r="D2257">
        <v>55439</v>
      </c>
      <c r="E2257">
        <v>63754</v>
      </c>
      <c r="F2257">
        <v>68392</v>
      </c>
      <c r="G2257">
        <f t="shared" si="407"/>
        <v>70581.915903012006</v>
      </c>
      <c r="H2257">
        <f t="shared" si="408"/>
        <v>36448.581121903771</v>
      </c>
      <c r="I2257">
        <f t="shared" si="409"/>
        <v>107030.49702491578</v>
      </c>
      <c r="J2257">
        <f t="shared" si="410"/>
        <v>34133.334781108235</v>
      </c>
      <c r="K2257" s="18">
        <f t="shared" si="411"/>
        <v>51762</v>
      </c>
      <c r="L2257" s="18" t="str">
        <f t="shared" si="403"/>
        <v/>
      </c>
      <c r="M2257" s="18">
        <f t="shared" si="404"/>
        <v>55439</v>
      </c>
      <c r="N2257" s="18">
        <f t="shared" si="405"/>
        <v>63754</v>
      </c>
      <c r="O2257" s="18">
        <f t="shared" si="406"/>
        <v>68392</v>
      </c>
      <c r="P2257">
        <f t="shared" si="412"/>
        <v>59475.047099155243</v>
      </c>
      <c r="Q2257">
        <f t="shared" si="413"/>
        <v>7595.5895700509427</v>
      </c>
      <c r="R2257" s="105">
        <f t="shared" si="414"/>
        <v>0.12771052635549451</v>
      </c>
      <c r="S2257" s="107">
        <f>+'MEDIA GEOMÉTRICA'!AI240</f>
        <v>59475.047099155243</v>
      </c>
      <c r="T2257" t="b">
        <f t="shared" si="415"/>
        <v>1</v>
      </c>
    </row>
    <row r="2258" spans="1:20" x14ac:dyDescent="0.2">
      <c r="A2258">
        <v>235</v>
      </c>
      <c r="B2258">
        <v>85883</v>
      </c>
      <c r="C2258">
        <v>200000</v>
      </c>
      <c r="D2258">
        <v>91982</v>
      </c>
      <c r="E2258">
        <v>105780</v>
      </c>
      <c r="F2258">
        <v>113473</v>
      </c>
      <c r="G2258">
        <f t="shared" si="407"/>
        <v>113654.65552779705</v>
      </c>
      <c r="H2258">
        <f t="shared" si="408"/>
        <v>46346.863316733739</v>
      </c>
      <c r="I2258">
        <f t="shared" si="409"/>
        <v>160001.5188445308</v>
      </c>
      <c r="J2258">
        <f t="shared" si="410"/>
        <v>67307.792211063308</v>
      </c>
      <c r="K2258" s="18">
        <f t="shared" si="411"/>
        <v>85883</v>
      </c>
      <c r="L2258" s="18" t="str">
        <f t="shared" si="403"/>
        <v/>
      </c>
      <c r="M2258" s="18">
        <f t="shared" si="404"/>
        <v>91982</v>
      </c>
      <c r="N2258" s="18">
        <f t="shared" si="405"/>
        <v>105780</v>
      </c>
      <c r="O2258" s="18">
        <f t="shared" si="406"/>
        <v>113473</v>
      </c>
      <c r="P2258">
        <f t="shared" si="412"/>
        <v>98679.40872971341</v>
      </c>
      <c r="Q2258">
        <f t="shared" si="413"/>
        <v>12602.005938209466</v>
      </c>
      <c r="R2258" s="105">
        <f t="shared" si="414"/>
        <v>0.12770654081163813</v>
      </c>
      <c r="S2258" s="107">
        <f>+'MEDIA GEOMÉTRICA'!AI241</f>
        <v>98679.40872971341</v>
      </c>
      <c r="T2258" t="b">
        <f t="shared" si="415"/>
        <v>1</v>
      </c>
    </row>
    <row r="2259" spans="1:20" x14ac:dyDescent="0.2">
      <c r="A2259">
        <v>236</v>
      </c>
      <c r="B2259">
        <v>92353</v>
      </c>
      <c r="C2259">
        <v>250000</v>
      </c>
      <c r="D2259">
        <v>98911</v>
      </c>
      <c r="E2259">
        <v>113748</v>
      </c>
      <c r="F2259">
        <v>122021</v>
      </c>
      <c r="G2259">
        <f t="shared" si="407"/>
        <v>125951.3397958788</v>
      </c>
      <c r="H2259">
        <f t="shared" si="408"/>
        <v>65125.758838573231</v>
      </c>
      <c r="I2259">
        <f t="shared" si="409"/>
        <v>191077.09863445204</v>
      </c>
      <c r="J2259">
        <f t="shared" si="410"/>
        <v>60825.580957305567</v>
      </c>
      <c r="K2259" s="18">
        <f t="shared" si="411"/>
        <v>92353</v>
      </c>
      <c r="L2259" s="18" t="str">
        <f t="shared" si="403"/>
        <v/>
      </c>
      <c r="M2259" s="18">
        <f t="shared" si="404"/>
        <v>98911</v>
      </c>
      <c r="N2259" s="18">
        <f t="shared" si="405"/>
        <v>113748</v>
      </c>
      <c r="O2259" s="18">
        <f t="shared" si="406"/>
        <v>122021</v>
      </c>
      <c r="P2259">
        <f t="shared" si="412"/>
        <v>106112.97419662437</v>
      </c>
      <c r="Q2259">
        <f t="shared" si="413"/>
        <v>13551.121758609752</v>
      </c>
      <c r="R2259" s="105">
        <f t="shared" si="414"/>
        <v>0.1277046644032416</v>
      </c>
      <c r="S2259" s="107">
        <f>+'MEDIA GEOMÉTRICA'!AI242</f>
        <v>106112.97419662437</v>
      </c>
      <c r="T2259" t="b">
        <f t="shared" si="415"/>
        <v>1</v>
      </c>
    </row>
    <row r="2260" spans="1:20" x14ac:dyDescent="0.2">
      <c r="A2260">
        <v>237</v>
      </c>
      <c r="B2260">
        <v>71772</v>
      </c>
      <c r="C2260">
        <v>150000</v>
      </c>
      <c r="D2260">
        <v>76869</v>
      </c>
      <c r="E2260">
        <v>88400</v>
      </c>
      <c r="F2260">
        <v>94829</v>
      </c>
      <c r="G2260">
        <f t="shared" si="407"/>
        <v>92947.603123810259</v>
      </c>
      <c r="H2260">
        <f t="shared" si="408"/>
        <v>31334.57757015403</v>
      </c>
      <c r="I2260">
        <f t="shared" si="409"/>
        <v>124282.18069396428</v>
      </c>
      <c r="J2260">
        <f t="shared" si="410"/>
        <v>61613.025553656233</v>
      </c>
      <c r="K2260" s="18">
        <f t="shared" si="411"/>
        <v>71772</v>
      </c>
      <c r="L2260" s="18" t="str">
        <f t="shared" si="403"/>
        <v/>
      </c>
      <c r="M2260" s="18">
        <f t="shared" si="404"/>
        <v>76869</v>
      </c>
      <c r="N2260" s="18">
        <f t="shared" si="405"/>
        <v>88400</v>
      </c>
      <c r="O2260" s="18">
        <f t="shared" si="406"/>
        <v>94829</v>
      </c>
      <c r="P2260">
        <f t="shared" si="412"/>
        <v>82465.999849813918</v>
      </c>
      <c r="Q2260">
        <f t="shared" si="413"/>
        <v>10531.510828619668</v>
      </c>
      <c r="R2260" s="105">
        <f t="shared" si="414"/>
        <v>0.12770730783352569</v>
      </c>
      <c r="S2260" s="107">
        <f>+'MEDIA GEOMÉTRICA'!AI243</f>
        <v>82465.999849813918</v>
      </c>
      <c r="T2260" t="b">
        <f t="shared" si="415"/>
        <v>1</v>
      </c>
    </row>
    <row r="2261" spans="1:20" x14ac:dyDescent="0.2">
      <c r="A2261">
        <v>238</v>
      </c>
      <c r="B2261">
        <v>60953</v>
      </c>
      <c r="C2261">
        <v>140000</v>
      </c>
      <c r="D2261">
        <v>65282</v>
      </c>
      <c r="E2261">
        <v>75074</v>
      </c>
      <c r="F2261">
        <v>80534</v>
      </c>
      <c r="G2261">
        <f t="shared" si="407"/>
        <v>80440.9294121618</v>
      </c>
      <c r="H2261">
        <f t="shared" si="408"/>
        <v>32048.927576441605</v>
      </c>
      <c r="I2261">
        <f t="shared" si="409"/>
        <v>112489.85698860341</v>
      </c>
      <c r="J2261">
        <f t="shared" si="410"/>
        <v>48392.001835720192</v>
      </c>
      <c r="K2261" s="18">
        <f t="shared" si="411"/>
        <v>60953</v>
      </c>
      <c r="L2261" s="18" t="str">
        <f t="shared" si="403"/>
        <v/>
      </c>
      <c r="M2261" s="18">
        <f t="shared" si="404"/>
        <v>65282</v>
      </c>
      <c r="N2261" s="18">
        <f t="shared" si="405"/>
        <v>75074</v>
      </c>
      <c r="O2261" s="18">
        <f t="shared" si="406"/>
        <v>80534</v>
      </c>
      <c r="P2261">
        <f t="shared" si="412"/>
        <v>70034.872251678913</v>
      </c>
      <c r="Q2261">
        <f t="shared" si="413"/>
        <v>8943.6980187168665</v>
      </c>
      <c r="R2261" s="105">
        <f t="shared" si="414"/>
        <v>0.12770349586098464</v>
      </c>
      <c r="S2261" s="107">
        <f>+'MEDIA GEOMÉTRICA'!AI244</f>
        <v>70034.872251678913</v>
      </c>
      <c r="T2261" t="b">
        <f t="shared" si="415"/>
        <v>1</v>
      </c>
    </row>
    <row r="2262" spans="1:20" x14ac:dyDescent="0.2">
      <c r="A2262">
        <v>239</v>
      </c>
      <c r="B2262">
        <v>102995</v>
      </c>
      <c r="C2262">
        <v>90000</v>
      </c>
      <c r="D2262">
        <v>110310</v>
      </c>
      <c r="E2262">
        <v>126856</v>
      </c>
      <c r="F2262">
        <v>136083</v>
      </c>
      <c r="G2262">
        <f t="shared" si="407"/>
        <v>112036.02319512244</v>
      </c>
      <c r="H2262">
        <f t="shared" si="408"/>
        <v>18444.784105540537</v>
      </c>
      <c r="I2262">
        <f t="shared" si="409"/>
        <v>130480.80730066297</v>
      </c>
      <c r="J2262">
        <f t="shared" si="410"/>
        <v>93591.239089581912</v>
      </c>
      <c r="K2262" s="18">
        <f t="shared" si="411"/>
        <v>102995</v>
      </c>
      <c r="L2262" s="18" t="str">
        <f t="shared" si="403"/>
        <v/>
      </c>
      <c r="M2262" s="18">
        <f t="shared" si="404"/>
        <v>110310</v>
      </c>
      <c r="N2262" s="18">
        <f t="shared" si="405"/>
        <v>126856</v>
      </c>
      <c r="O2262" s="18" t="str">
        <f t="shared" si="406"/>
        <v/>
      </c>
      <c r="P2262">
        <f t="shared" si="412"/>
        <v>112957.22464438986</v>
      </c>
      <c r="Q2262">
        <f t="shared" si="413"/>
        <v>12224.474508133264</v>
      </c>
      <c r="R2262" s="105">
        <f t="shared" si="414"/>
        <v>0.10822215707422132</v>
      </c>
      <c r="S2262" s="107">
        <f>+'MEDIA GEOMÉTRICA'!AI245</f>
        <v>112957.22464438986</v>
      </c>
      <c r="T2262" t="b">
        <f t="shared" si="415"/>
        <v>1</v>
      </c>
    </row>
    <row r="2263" spans="1:20" x14ac:dyDescent="0.2">
      <c r="A2263">
        <v>240</v>
      </c>
      <c r="B2263">
        <v>41192</v>
      </c>
      <c r="C2263">
        <v>20000</v>
      </c>
      <c r="D2263">
        <v>44117</v>
      </c>
      <c r="E2263">
        <v>50735</v>
      </c>
      <c r="F2263">
        <v>54425</v>
      </c>
      <c r="G2263">
        <f t="shared" si="407"/>
        <v>39839.23494602061</v>
      </c>
      <c r="H2263">
        <f t="shared" si="408"/>
        <v>13414.277941805136</v>
      </c>
      <c r="I2263">
        <f t="shared" si="409"/>
        <v>53253.512887825746</v>
      </c>
      <c r="J2263">
        <f t="shared" si="410"/>
        <v>26424.957004215474</v>
      </c>
      <c r="K2263" s="18">
        <f t="shared" si="411"/>
        <v>41192</v>
      </c>
      <c r="L2263" s="18" t="str">
        <f t="shared" si="403"/>
        <v/>
      </c>
      <c r="M2263" s="18">
        <f t="shared" si="404"/>
        <v>44117</v>
      </c>
      <c r="N2263" s="18">
        <f t="shared" si="405"/>
        <v>50735</v>
      </c>
      <c r="O2263" s="18" t="str">
        <f t="shared" si="406"/>
        <v/>
      </c>
      <c r="P2263">
        <f t="shared" si="412"/>
        <v>45176.110667228539</v>
      </c>
      <c r="Q2263">
        <f t="shared" si="413"/>
        <v>4889.1444036763733</v>
      </c>
      <c r="R2263" s="105">
        <f t="shared" si="414"/>
        <v>0.10822411074052542</v>
      </c>
      <c r="S2263" s="107">
        <f>+'MEDIA GEOMÉTRICA'!AI246</f>
        <v>45176.110667228539</v>
      </c>
      <c r="T2263" t="b">
        <f t="shared" si="415"/>
        <v>1</v>
      </c>
    </row>
    <row r="2264" spans="1:20" x14ac:dyDescent="0.2">
      <c r="A2264">
        <v>241</v>
      </c>
      <c r="B2264">
        <v>32967</v>
      </c>
      <c r="C2264">
        <v>18000</v>
      </c>
      <c r="D2264">
        <v>35308</v>
      </c>
      <c r="E2264">
        <v>40604</v>
      </c>
      <c r="F2264">
        <v>43558</v>
      </c>
      <c r="G2264">
        <f t="shared" si="407"/>
        <v>32641.669271594001</v>
      </c>
      <c r="H2264">
        <f t="shared" si="408"/>
        <v>9921.0374860696884</v>
      </c>
      <c r="I2264">
        <f t="shared" si="409"/>
        <v>42562.706757663691</v>
      </c>
      <c r="J2264">
        <f t="shared" si="410"/>
        <v>22720.631785524311</v>
      </c>
      <c r="K2264" s="18">
        <f t="shared" si="411"/>
        <v>32967</v>
      </c>
      <c r="L2264" s="18" t="str">
        <f t="shared" si="403"/>
        <v/>
      </c>
      <c r="M2264" s="18">
        <f t="shared" si="404"/>
        <v>35308</v>
      </c>
      <c r="N2264" s="18">
        <f t="shared" si="405"/>
        <v>40604</v>
      </c>
      <c r="O2264" s="18" t="str">
        <f t="shared" si="406"/>
        <v/>
      </c>
      <c r="P2264">
        <f t="shared" si="412"/>
        <v>36155.451426101565</v>
      </c>
      <c r="Q2264">
        <f t="shared" si="413"/>
        <v>3912.6220108771049</v>
      </c>
      <c r="R2264" s="105">
        <f t="shared" si="414"/>
        <v>0.10821665493166767</v>
      </c>
      <c r="S2264" s="107">
        <f>+'MEDIA GEOMÉTRICA'!AI247</f>
        <v>36155.451426101565</v>
      </c>
      <c r="T2264" t="b">
        <f t="shared" si="415"/>
        <v>1</v>
      </c>
    </row>
    <row r="2265" spans="1:20" x14ac:dyDescent="0.2">
      <c r="A2265">
        <v>242</v>
      </c>
      <c r="B2265">
        <v>36207</v>
      </c>
      <c r="C2265">
        <v>19000</v>
      </c>
      <c r="D2265">
        <v>38778</v>
      </c>
      <c r="E2265">
        <v>44595</v>
      </c>
      <c r="F2265">
        <v>47838</v>
      </c>
      <c r="G2265">
        <f t="shared" si="407"/>
        <v>35566.255693701853</v>
      </c>
      <c r="H2265">
        <f t="shared" si="408"/>
        <v>11208.637932416228</v>
      </c>
      <c r="I2265">
        <f t="shared" si="409"/>
        <v>46774.893626118079</v>
      </c>
      <c r="J2265">
        <f t="shared" si="410"/>
        <v>24357.617761285626</v>
      </c>
      <c r="K2265" s="18">
        <f t="shared" si="411"/>
        <v>36207</v>
      </c>
      <c r="L2265" s="18" t="str">
        <f t="shared" si="403"/>
        <v/>
      </c>
      <c r="M2265" s="18">
        <f t="shared" si="404"/>
        <v>38778</v>
      </c>
      <c r="N2265" s="18">
        <f t="shared" si="405"/>
        <v>44595</v>
      </c>
      <c r="O2265" s="18" t="str">
        <f t="shared" si="406"/>
        <v/>
      </c>
      <c r="P2265">
        <f t="shared" si="412"/>
        <v>39708.916666430741</v>
      </c>
      <c r="Q2265">
        <f t="shared" si="413"/>
        <v>4297.4037511036822</v>
      </c>
      <c r="R2265" s="105">
        <f t="shared" si="414"/>
        <v>0.10822263894035256</v>
      </c>
      <c r="S2265" s="107">
        <f>+'MEDIA GEOMÉTRICA'!AI248</f>
        <v>39708.916666430741</v>
      </c>
      <c r="T2265" t="b">
        <f t="shared" si="415"/>
        <v>1</v>
      </c>
    </row>
    <row r="2266" spans="1:20" x14ac:dyDescent="0.2">
      <c r="A2266">
        <v>243</v>
      </c>
      <c r="B2266">
        <v>4000</v>
      </c>
      <c r="C2266">
        <v>20000</v>
      </c>
      <c r="D2266">
        <v>4284</v>
      </c>
      <c r="E2266">
        <v>4927</v>
      </c>
      <c r="F2266">
        <v>5286</v>
      </c>
      <c r="G2266">
        <f t="shared" si="407"/>
        <v>6167.7936292017421</v>
      </c>
      <c r="H2266">
        <f t="shared" si="408"/>
        <v>6895.0340680811723</v>
      </c>
      <c r="I2266">
        <f t="shared" si="409"/>
        <v>13062.827697282915</v>
      </c>
      <c r="J2266">
        <f t="shared" si="410"/>
        <v>-727.24043887943026</v>
      </c>
      <c r="K2266" s="18">
        <f t="shared" si="411"/>
        <v>4000</v>
      </c>
      <c r="L2266" s="18" t="str">
        <f t="shared" si="403"/>
        <v/>
      </c>
      <c r="M2266" s="18">
        <f t="shared" si="404"/>
        <v>4284</v>
      </c>
      <c r="N2266" s="18">
        <f t="shared" si="405"/>
        <v>4927</v>
      </c>
      <c r="O2266" s="18">
        <f t="shared" si="406"/>
        <v>5286</v>
      </c>
      <c r="P2266">
        <f t="shared" si="412"/>
        <v>4596.2621788329798</v>
      </c>
      <c r="Q2266">
        <f t="shared" si="413"/>
        <v>587.37516404197186</v>
      </c>
      <c r="R2266" s="105">
        <f t="shared" si="414"/>
        <v>0.12779409467697297</v>
      </c>
      <c r="S2266" s="107">
        <f>+'MEDIA GEOMÉTRICA'!AI249</f>
        <v>4596.2621788329798</v>
      </c>
      <c r="T2266" t="b">
        <f t="shared" si="415"/>
        <v>1</v>
      </c>
    </row>
    <row r="2267" spans="1:20" x14ac:dyDescent="0.2">
      <c r="A2267">
        <v>244</v>
      </c>
      <c r="B2267">
        <v>1864</v>
      </c>
      <c r="C2267">
        <v>15000</v>
      </c>
      <c r="D2267">
        <v>1996</v>
      </c>
      <c r="E2267">
        <v>2296</v>
      </c>
      <c r="F2267">
        <v>2463</v>
      </c>
      <c r="G2267">
        <f t="shared" si="407"/>
        <v>3161.0167702136046</v>
      </c>
      <c r="H2267">
        <f t="shared" si="408"/>
        <v>5749.4579048811202</v>
      </c>
      <c r="I2267">
        <f t="shared" si="409"/>
        <v>8910.4746750947252</v>
      </c>
      <c r="J2267">
        <f t="shared" si="410"/>
        <v>-2588.4411346675156</v>
      </c>
      <c r="K2267" s="18">
        <f t="shared" si="411"/>
        <v>1864</v>
      </c>
      <c r="L2267" s="18" t="str">
        <f t="shared" si="403"/>
        <v/>
      </c>
      <c r="M2267" s="18">
        <f t="shared" si="404"/>
        <v>1996</v>
      </c>
      <c r="N2267" s="18">
        <f t="shared" si="405"/>
        <v>2296</v>
      </c>
      <c r="O2267" s="18">
        <f t="shared" si="406"/>
        <v>2463</v>
      </c>
      <c r="P2267">
        <f t="shared" si="412"/>
        <v>2141.7101018716871</v>
      </c>
      <c r="Q2267">
        <f t="shared" si="413"/>
        <v>273.68275429774525</v>
      </c>
      <c r="R2267" s="105">
        <f t="shared" si="414"/>
        <v>0.12778702124931285</v>
      </c>
      <c r="S2267" s="107">
        <f>+'MEDIA GEOMÉTRICA'!AI250</f>
        <v>2141.7101018716871</v>
      </c>
      <c r="T2267" t="b">
        <f t="shared" si="415"/>
        <v>1</v>
      </c>
    </row>
    <row r="2268" spans="1:20" x14ac:dyDescent="0.2">
      <c r="A2268">
        <v>245</v>
      </c>
      <c r="B2268">
        <v>3445</v>
      </c>
      <c r="C2268">
        <v>17000</v>
      </c>
      <c r="D2268">
        <v>3690</v>
      </c>
      <c r="E2268">
        <v>4244</v>
      </c>
      <c r="F2268">
        <v>4552</v>
      </c>
      <c r="G2268">
        <f t="shared" si="407"/>
        <v>5298.2009780386534</v>
      </c>
      <c r="H2268">
        <f t="shared" si="408"/>
        <v>5837.9408356029098</v>
      </c>
      <c r="I2268">
        <f t="shared" si="409"/>
        <v>11136.141813641563</v>
      </c>
      <c r="J2268">
        <f t="shared" si="410"/>
        <v>-539.73985756425645</v>
      </c>
      <c r="K2268" s="18">
        <f t="shared" si="411"/>
        <v>3445</v>
      </c>
      <c r="L2268" s="18" t="str">
        <f t="shared" si="403"/>
        <v/>
      </c>
      <c r="M2268" s="18">
        <f t="shared" si="404"/>
        <v>3690</v>
      </c>
      <c r="N2268" s="18">
        <f t="shared" si="405"/>
        <v>4244</v>
      </c>
      <c r="O2268" s="18">
        <f t="shared" si="406"/>
        <v>4552</v>
      </c>
      <c r="P2268">
        <f t="shared" si="412"/>
        <v>3958.6609336903721</v>
      </c>
      <c r="Q2268">
        <f t="shared" si="413"/>
        <v>505.69251197409147</v>
      </c>
      <c r="R2268" s="105">
        <f t="shared" si="414"/>
        <v>0.12774332544380634</v>
      </c>
      <c r="S2268" s="107">
        <f>+'MEDIA GEOMÉTRICA'!AI251</f>
        <v>3958.6609336903721</v>
      </c>
      <c r="T2268" t="b">
        <f t="shared" si="415"/>
        <v>1</v>
      </c>
    </row>
    <row r="2269" spans="1:20" x14ac:dyDescent="0.2">
      <c r="A2269">
        <v>246</v>
      </c>
      <c r="B2269">
        <v>267396</v>
      </c>
      <c r="C2269">
        <v>850000</v>
      </c>
      <c r="D2269">
        <v>286387</v>
      </c>
      <c r="E2269">
        <v>329345</v>
      </c>
      <c r="F2269">
        <v>353300</v>
      </c>
      <c r="G2269">
        <f t="shared" si="407"/>
        <v>376586.17187662498</v>
      </c>
      <c r="H2269">
        <f t="shared" si="408"/>
        <v>244269.72477836869</v>
      </c>
      <c r="I2269">
        <f t="shared" si="409"/>
        <v>620855.89665499364</v>
      </c>
      <c r="J2269">
        <f t="shared" si="410"/>
        <v>132316.44709825629</v>
      </c>
      <c r="K2269" s="18">
        <f t="shared" si="411"/>
        <v>267396</v>
      </c>
      <c r="L2269" s="18" t="str">
        <f t="shared" si="403"/>
        <v/>
      </c>
      <c r="M2269" s="18">
        <f t="shared" si="404"/>
        <v>286387</v>
      </c>
      <c r="N2269" s="18">
        <f t="shared" si="405"/>
        <v>329345</v>
      </c>
      <c r="O2269" s="18">
        <f t="shared" si="406"/>
        <v>353300</v>
      </c>
      <c r="P2269">
        <f t="shared" si="412"/>
        <v>307238.56612074544</v>
      </c>
      <c r="Q2269">
        <f t="shared" si="413"/>
        <v>39236.903607021115</v>
      </c>
      <c r="R2269" s="105">
        <f t="shared" si="414"/>
        <v>0.12770826300367813</v>
      </c>
      <c r="S2269" s="107">
        <f>+'MEDIA GEOMÉTRICA'!AI252</f>
        <v>307238.56612074544</v>
      </c>
      <c r="T2269" t="b">
        <f t="shared" si="415"/>
        <v>1</v>
      </c>
    </row>
    <row r="2270" spans="1:20" x14ac:dyDescent="0.2">
      <c r="A2270">
        <v>247</v>
      </c>
      <c r="B2270">
        <v>537709</v>
      </c>
      <c r="C2270">
        <v>1000000</v>
      </c>
      <c r="D2270">
        <v>575896</v>
      </c>
      <c r="E2270">
        <v>662281</v>
      </c>
      <c r="F2270">
        <v>710452</v>
      </c>
      <c r="G2270">
        <f t="shared" si="407"/>
        <v>680289.36387425615</v>
      </c>
      <c r="H2270">
        <f t="shared" si="408"/>
        <v>182506.71817305809</v>
      </c>
      <c r="I2270">
        <f t="shared" si="409"/>
        <v>862796.08204731427</v>
      </c>
      <c r="J2270">
        <f t="shared" si="410"/>
        <v>497782.64570119802</v>
      </c>
      <c r="K2270" s="18">
        <f t="shared" si="411"/>
        <v>537709</v>
      </c>
      <c r="L2270" s="18" t="str">
        <f t="shared" si="403"/>
        <v/>
      </c>
      <c r="M2270" s="18">
        <f t="shared" si="404"/>
        <v>575896</v>
      </c>
      <c r="N2270" s="18">
        <f t="shared" si="405"/>
        <v>662281</v>
      </c>
      <c r="O2270" s="18">
        <f t="shared" si="406"/>
        <v>710452</v>
      </c>
      <c r="P2270">
        <f t="shared" si="412"/>
        <v>617827.30935671704</v>
      </c>
      <c r="Q2270">
        <f t="shared" si="413"/>
        <v>78901.153774833991</v>
      </c>
      <c r="R2270" s="105">
        <f t="shared" si="414"/>
        <v>0.12770745575650586</v>
      </c>
      <c r="S2270" s="107">
        <f>+'MEDIA GEOMÉTRICA'!AI253</f>
        <v>617827.30935671704</v>
      </c>
      <c r="T2270" t="b">
        <f t="shared" si="415"/>
        <v>1</v>
      </c>
    </row>
    <row r="2271" spans="1:20" x14ac:dyDescent="0.2">
      <c r="A2271">
        <v>248</v>
      </c>
      <c r="B2271">
        <v>956875</v>
      </c>
      <c r="C2271">
        <v>1200000</v>
      </c>
      <c r="D2271">
        <v>1024830</v>
      </c>
      <c r="E2271">
        <v>1178554</v>
      </c>
      <c r="F2271">
        <v>1264276</v>
      </c>
      <c r="G2271">
        <f t="shared" si="407"/>
        <v>1118860.4766442564</v>
      </c>
      <c r="H2271">
        <f t="shared" si="408"/>
        <v>128637.89913163228</v>
      </c>
      <c r="I2271">
        <f t="shared" si="409"/>
        <v>1247498.3757758886</v>
      </c>
      <c r="J2271">
        <f t="shared" si="410"/>
        <v>990222.57751262409</v>
      </c>
      <c r="K2271" s="18" t="str">
        <f t="shared" si="411"/>
        <v/>
      </c>
      <c r="L2271" s="18">
        <f t="shared" si="403"/>
        <v>1200000</v>
      </c>
      <c r="M2271" s="18">
        <f t="shared" si="404"/>
        <v>1024830</v>
      </c>
      <c r="N2271" s="18">
        <f t="shared" si="405"/>
        <v>1178554</v>
      </c>
      <c r="O2271" s="18" t="str">
        <f t="shared" si="406"/>
        <v/>
      </c>
      <c r="P2271">
        <f t="shared" si="412"/>
        <v>1131690.1106089805</v>
      </c>
      <c r="Q2271">
        <f t="shared" si="413"/>
        <v>95547.133213578592</v>
      </c>
      <c r="R2271" s="105">
        <f t="shared" si="414"/>
        <v>8.4428707397790334E-2</v>
      </c>
      <c r="S2271" s="107">
        <f>+'MEDIA GEOMÉTRICA'!AI254</f>
        <v>1131690.1106089805</v>
      </c>
      <c r="T2271" t="b">
        <f t="shared" si="415"/>
        <v>1</v>
      </c>
    </row>
    <row r="2272" spans="1:20" x14ac:dyDescent="0.2">
      <c r="A2272">
        <v>249</v>
      </c>
      <c r="B2272">
        <v>1139426</v>
      </c>
      <c r="C2272">
        <v>1500000</v>
      </c>
      <c r="D2272">
        <v>1220346</v>
      </c>
      <c r="E2272">
        <v>1403398</v>
      </c>
      <c r="F2272">
        <v>1505473</v>
      </c>
      <c r="G2272">
        <f t="shared" si="407"/>
        <v>1345311.4487531981</v>
      </c>
      <c r="H2272">
        <f t="shared" si="408"/>
        <v>166286.8433123914</v>
      </c>
      <c r="I2272">
        <f t="shared" si="409"/>
        <v>1511598.2920655895</v>
      </c>
      <c r="J2272">
        <f t="shared" si="410"/>
        <v>1179024.6054408068</v>
      </c>
      <c r="K2272" s="18" t="str">
        <f t="shared" si="411"/>
        <v/>
      </c>
      <c r="L2272" s="18">
        <f t="shared" si="403"/>
        <v>1500000</v>
      </c>
      <c r="M2272" s="18">
        <f t="shared" si="404"/>
        <v>1220346</v>
      </c>
      <c r="N2272" s="18">
        <f t="shared" si="405"/>
        <v>1403398</v>
      </c>
      <c r="O2272" s="18">
        <f t="shared" si="406"/>
        <v>1505473</v>
      </c>
      <c r="P2272">
        <f t="shared" si="412"/>
        <v>1402351.9293443197</v>
      </c>
      <c r="Q2272">
        <f t="shared" si="413"/>
        <v>133164.3740855013</v>
      </c>
      <c r="R2272" s="105">
        <f t="shared" si="414"/>
        <v>9.4957885605622058E-2</v>
      </c>
      <c r="S2272" s="107">
        <f>+'MEDIA GEOMÉTRICA'!AI255</f>
        <v>1402351.9293443197</v>
      </c>
      <c r="T2272" t="b">
        <f t="shared" si="415"/>
        <v>1</v>
      </c>
    </row>
    <row r="2273" spans="1:20" x14ac:dyDescent="0.2">
      <c r="A2273">
        <v>250</v>
      </c>
      <c r="B2273">
        <v>256384</v>
      </c>
      <c r="C2273">
        <v>1000000</v>
      </c>
      <c r="D2273">
        <v>274592</v>
      </c>
      <c r="E2273">
        <v>315780</v>
      </c>
      <c r="F2273">
        <v>338749</v>
      </c>
      <c r="G2273">
        <f t="shared" si="407"/>
        <v>376156.25527099334</v>
      </c>
      <c r="H2273">
        <f t="shared" si="408"/>
        <v>316352.25394961232</v>
      </c>
      <c r="I2273">
        <f t="shared" si="409"/>
        <v>692508.50922060572</v>
      </c>
      <c r="J2273">
        <f t="shared" si="410"/>
        <v>59804.001321381016</v>
      </c>
      <c r="K2273" s="18">
        <f t="shared" si="411"/>
        <v>256384</v>
      </c>
      <c r="L2273" s="18" t="str">
        <f t="shared" si="403"/>
        <v/>
      </c>
      <c r="M2273" s="18">
        <f t="shared" si="404"/>
        <v>274592</v>
      </c>
      <c r="N2273" s="18">
        <f t="shared" si="405"/>
        <v>315780</v>
      </c>
      <c r="O2273" s="18">
        <f t="shared" si="406"/>
        <v>338749</v>
      </c>
      <c r="P2273">
        <f t="shared" si="412"/>
        <v>294584.81765493151</v>
      </c>
      <c r="Q2273">
        <f t="shared" si="413"/>
        <v>37620.424704097466</v>
      </c>
      <c r="R2273" s="105">
        <f t="shared" si="414"/>
        <v>0.12770659738535808</v>
      </c>
      <c r="S2273" s="107">
        <f>+'MEDIA GEOMÉTRICA'!AI256</f>
        <v>294584.81765493151</v>
      </c>
      <c r="T2273" t="b">
        <f t="shared" si="415"/>
        <v>1</v>
      </c>
    </row>
    <row r="2274" spans="1:20" x14ac:dyDescent="0.2">
      <c r="A2274">
        <v>251</v>
      </c>
      <c r="B2274">
        <v>1237992</v>
      </c>
      <c r="C2274">
        <v>1500000</v>
      </c>
      <c r="D2274">
        <v>1325913</v>
      </c>
      <c r="E2274">
        <v>1524799</v>
      </c>
      <c r="F2274">
        <v>1635705</v>
      </c>
      <c r="G2274">
        <f t="shared" si="407"/>
        <v>1437634.0194228359</v>
      </c>
      <c r="H2274">
        <f t="shared" si="408"/>
        <v>160308.47856772889</v>
      </c>
      <c r="I2274">
        <f t="shared" si="409"/>
        <v>1597942.4979905649</v>
      </c>
      <c r="J2274">
        <f t="shared" si="410"/>
        <v>1277325.5408551069</v>
      </c>
      <c r="K2274" s="18" t="str">
        <f t="shared" si="411"/>
        <v/>
      </c>
      <c r="L2274" s="18">
        <f t="shared" si="403"/>
        <v>1500000</v>
      </c>
      <c r="M2274" s="18">
        <f t="shared" si="404"/>
        <v>1325913</v>
      </c>
      <c r="N2274" s="18">
        <f t="shared" si="405"/>
        <v>1524799</v>
      </c>
      <c r="O2274" s="18" t="str">
        <f t="shared" si="406"/>
        <v/>
      </c>
      <c r="P2274">
        <f t="shared" si="412"/>
        <v>1447459.0814703146</v>
      </c>
      <c r="Q2274">
        <f t="shared" si="413"/>
        <v>108379.66827008345</v>
      </c>
      <c r="R2274" s="105">
        <f t="shared" si="414"/>
        <v>7.4875807998656826E-2</v>
      </c>
      <c r="S2274" s="107">
        <f>+'MEDIA GEOMÉTRICA'!AI257</f>
        <v>1447459.0814703146</v>
      </c>
      <c r="T2274" t="b">
        <f t="shared" si="415"/>
        <v>1</v>
      </c>
    </row>
    <row r="2275" spans="1:20" x14ac:dyDescent="0.2">
      <c r="A2275">
        <v>252</v>
      </c>
      <c r="B2275">
        <v>1275585</v>
      </c>
      <c r="C2275">
        <v>2500000</v>
      </c>
      <c r="D2275">
        <v>1366175</v>
      </c>
      <c r="E2275">
        <v>1571101</v>
      </c>
      <c r="F2275">
        <v>1685375</v>
      </c>
      <c r="G2275">
        <f t="shared" si="407"/>
        <v>1630839.7175180609</v>
      </c>
      <c r="H2275">
        <f t="shared" si="408"/>
        <v>486396.15626996907</v>
      </c>
      <c r="I2275">
        <f t="shared" si="409"/>
        <v>2117235.8737880299</v>
      </c>
      <c r="J2275">
        <f t="shared" si="410"/>
        <v>1144443.561248092</v>
      </c>
      <c r="K2275" s="18">
        <f t="shared" si="411"/>
        <v>1275585</v>
      </c>
      <c r="L2275" s="18" t="str">
        <f t="shared" si="403"/>
        <v/>
      </c>
      <c r="M2275" s="18">
        <f t="shared" si="404"/>
        <v>1366175</v>
      </c>
      <c r="N2275" s="18">
        <f t="shared" si="405"/>
        <v>1571101</v>
      </c>
      <c r="O2275" s="18">
        <f t="shared" si="406"/>
        <v>1685375</v>
      </c>
      <c r="P2275">
        <f t="shared" si="412"/>
        <v>1465646.0351524516</v>
      </c>
      <c r="Q2275">
        <f t="shared" si="413"/>
        <v>187173.25997766526</v>
      </c>
      <c r="R2275" s="105">
        <f t="shared" si="414"/>
        <v>0.1277070012052372</v>
      </c>
      <c r="S2275" s="107">
        <f>+'MEDIA GEOMÉTRICA'!AI258</f>
        <v>1465646.0351524516</v>
      </c>
      <c r="T2275" t="b">
        <f t="shared" si="415"/>
        <v>1</v>
      </c>
    </row>
    <row r="2276" spans="1:20" x14ac:dyDescent="0.2">
      <c r="A2276">
        <v>253</v>
      </c>
      <c r="B2276">
        <v>297127</v>
      </c>
      <c r="C2276">
        <v>1000000</v>
      </c>
      <c r="D2276">
        <v>318229</v>
      </c>
      <c r="E2276">
        <v>365963</v>
      </c>
      <c r="F2276">
        <v>392581</v>
      </c>
      <c r="G2276">
        <f t="shared" si="407"/>
        <v>423262.37608716427</v>
      </c>
      <c r="H2276">
        <f t="shared" si="408"/>
        <v>296024.77408993995</v>
      </c>
      <c r="I2276">
        <f t="shared" si="409"/>
        <v>719287.15017710417</v>
      </c>
      <c r="J2276">
        <f t="shared" si="410"/>
        <v>127237.60199722432</v>
      </c>
      <c r="K2276" s="18">
        <f t="shared" si="411"/>
        <v>297127</v>
      </c>
      <c r="L2276" s="18" t="str">
        <f t="shared" si="403"/>
        <v/>
      </c>
      <c r="M2276" s="18">
        <f t="shared" si="404"/>
        <v>318229</v>
      </c>
      <c r="N2276" s="18">
        <f t="shared" si="405"/>
        <v>365963</v>
      </c>
      <c r="O2276" s="18">
        <f t="shared" si="406"/>
        <v>392581</v>
      </c>
      <c r="P2276">
        <f t="shared" si="412"/>
        <v>341398.87214797561</v>
      </c>
      <c r="Q2276">
        <f t="shared" si="413"/>
        <v>43598.956409528888</v>
      </c>
      <c r="R2276" s="105">
        <f t="shared" si="414"/>
        <v>0.12770679684797376</v>
      </c>
      <c r="S2276" s="107">
        <f>+'MEDIA GEOMÉTRICA'!AI259</f>
        <v>341398.87214797561</v>
      </c>
      <c r="T2276" t="b">
        <f t="shared" si="415"/>
        <v>1</v>
      </c>
    </row>
    <row r="2277" spans="1:20" x14ac:dyDescent="0.2">
      <c r="A2277">
        <v>254</v>
      </c>
      <c r="B2277">
        <v>1617254</v>
      </c>
      <c r="C2277">
        <v>2500000</v>
      </c>
      <c r="D2277">
        <v>1732108</v>
      </c>
      <c r="E2277">
        <v>1991924</v>
      </c>
      <c r="F2277">
        <v>2136806</v>
      </c>
      <c r="G2277">
        <f t="shared" si="407"/>
        <v>1971815.2167464097</v>
      </c>
      <c r="H2277">
        <f t="shared" si="408"/>
        <v>348907.48612605006</v>
      </c>
      <c r="I2277">
        <f t="shared" si="409"/>
        <v>2320722.7028724598</v>
      </c>
      <c r="J2277">
        <f t="shared" si="410"/>
        <v>1622907.7306203595</v>
      </c>
      <c r="K2277" s="18" t="str">
        <f t="shared" si="411"/>
        <v/>
      </c>
      <c r="L2277" s="18" t="str">
        <f t="shared" si="403"/>
        <v/>
      </c>
      <c r="M2277" s="18">
        <f t="shared" si="404"/>
        <v>1732108</v>
      </c>
      <c r="N2277" s="18">
        <f t="shared" si="405"/>
        <v>1991924</v>
      </c>
      <c r="O2277" s="18">
        <f t="shared" si="406"/>
        <v>2136806</v>
      </c>
      <c r="P2277">
        <f t="shared" si="412"/>
        <v>1946275.3195324037</v>
      </c>
      <c r="Q2277">
        <f t="shared" si="413"/>
        <v>205051.05826923531</v>
      </c>
      <c r="R2277" s="105">
        <f t="shared" si="414"/>
        <v>0.10535562785562076</v>
      </c>
      <c r="S2277" s="107">
        <f>+'MEDIA GEOMÉTRICA'!AI260</f>
        <v>1946275.3195324037</v>
      </c>
      <c r="T2277" t="b">
        <f t="shared" si="415"/>
        <v>1</v>
      </c>
    </row>
    <row r="2278" spans="1:20" x14ac:dyDescent="0.2">
      <c r="A2278">
        <v>255</v>
      </c>
      <c r="B2278">
        <v>308029</v>
      </c>
      <c r="C2278">
        <v>1000000</v>
      </c>
      <c r="D2278">
        <v>329904</v>
      </c>
      <c r="E2278">
        <v>379390</v>
      </c>
      <c r="F2278">
        <v>406985</v>
      </c>
      <c r="G2278">
        <f t="shared" si="407"/>
        <v>435640.94750505802</v>
      </c>
      <c r="H2278">
        <f t="shared" si="408"/>
        <v>290619.26149568957</v>
      </c>
      <c r="I2278">
        <f t="shared" si="409"/>
        <v>726260.20900074765</v>
      </c>
      <c r="J2278">
        <f t="shared" si="410"/>
        <v>145021.68600936845</v>
      </c>
      <c r="K2278" s="18">
        <f t="shared" si="411"/>
        <v>308029</v>
      </c>
      <c r="L2278" s="18" t="str">
        <f t="shared" si="403"/>
        <v/>
      </c>
      <c r="M2278" s="18">
        <f t="shared" si="404"/>
        <v>329904</v>
      </c>
      <c r="N2278" s="18">
        <f t="shared" si="405"/>
        <v>379390</v>
      </c>
      <c r="O2278" s="18">
        <f t="shared" si="406"/>
        <v>406985</v>
      </c>
      <c r="P2278">
        <f t="shared" si="412"/>
        <v>353924.69578249537</v>
      </c>
      <c r="Q2278">
        <f t="shared" si="413"/>
        <v>45198.660253006026</v>
      </c>
      <c r="R2278" s="105">
        <f t="shared" si="414"/>
        <v>0.12770699753820763</v>
      </c>
      <c r="S2278" s="107">
        <f>+'MEDIA GEOMÉTRICA'!AI261</f>
        <v>353924.69578249537</v>
      </c>
      <c r="T2278" t="b">
        <f t="shared" si="415"/>
        <v>1</v>
      </c>
    </row>
    <row r="2279" spans="1:20" x14ac:dyDescent="0.2">
      <c r="A2279">
        <v>256</v>
      </c>
      <c r="B2279">
        <v>408720</v>
      </c>
      <c r="C2279">
        <v>1000000</v>
      </c>
      <c r="D2279">
        <v>437746</v>
      </c>
      <c r="E2279">
        <v>503408</v>
      </c>
      <c r="F2279">
        <v>540023</v>
      </c>
      <c r="G2279">
        <f t="shared" si="407"/>
        <v>546255.83520453854</v>
      </c>
      <c r="H2279">
        <f t="shared" si="408"/>
        <v>241566.30548733403</v>
      </c>
      <c r="I2279">
        <f t="shared" si="409"/>
        <v>787822.14069187257</v>
      </c>
      <c r="J2279">
        <f t="shared" si="410"/>
        <v>304689.52971720451</v>
      </c>
      <c r="K2279" s="18">
        <f t="shared" si="411"/>
        <v>408720</v>
      </c>
      <c r="L2279" s="18" t="str">
        <f t="shared" si="403"/>
        <v/>
      </c>
      <c r="M2279" s="18">
        <f t="shared" si="404"/>
        <v>437746</v>
      </c>
      <c r="N2279" s="18">
        <f t="shared" si="405"/>
        <v>503408</v>
      </c>
      <c r="O2279" s="18">
        <f t="shared" si="406"/>
        <v>540023</v>
      </c>
      <c r="P2279">
        <f t="shared" si="412"/>
        <v>469618.40753132617</v>
      </c>
      <c r="Q2279">
        <f t="shared" si="413"/>
        <v>59973.289212087293</v>
      </c>
      <c r="R2279" s="105">
        <f t="shared" si="414"/>
        <v>0.12770642770872806</v>
      </c>
      <c r="S2279" s="107">
        <f>+'MEDIA GEOMÉTRICA'!AI262</f>
        <v>469618.40753132617</v>
      </c>
      <c r="T2279" t="b">
        <f t="shared" si="415"/>
        <v>1</v>
      </c>
    </row>
    <row r="2280" spans="1:20" x14ac:dyDescent="0.2">
      <c r="A2280">
        <v>257</v>
      </c>
      <c r="B2280">
        <v>790156</v>
      </c>
      <c r="C2280">
        <v>1200000</v>
      </c>
      <c r="D2280">
        <v>846271</v>
      </c>
      <c r="E2280">
        <v>973212</v>
      </c>
      <c r="F2280">
        <v>1043998</v>
      </c>
      <c r="G2280">
        <f t="shared" si="407"/>
        <v>959979.88649996102</v>
      </c>
      <c r="H2280">
        <f t="shared" si="408"/>
        <v>162815.9276385454</v>
      </c>
      <c r="I2280">
        <f t="shared" si="409"/>
        <v>1122795.8141385065</v>
      </c>
      <c r="J2280">
        <f t="shared" si="410"/>
        <v>797163.95886141562</v>
      </c>
      <c r="K2280" s="18" t="str">
        <f t="shared" si="411"/>
        <v/>
      </c>
      <c r="L2280" s="18" t="str">
        <f t="shared" si="403"/>
        <v/>
      </c>
      <c r="M2280" s="18">
        <f t="shared" si="404"/>
        <v>846271</v>
      </c>
      <c r="N2280" s="18">
        <f t="shared" si="405"/>
        <v>973212</v>
      </c>
      <c r="O2280" s="18">
        <f t="shared" si="406"/>
        <v>1043998</v>
      </c>
      <c r="P2280">
        <f t="shared" si="412"/>
        <v>950908.7862506602</v>
      </c>
      <c r="Q2280">
        <f t="shared" si="413"/>
        <v>100183.69944423759</v>
      </c>
      <c r="R2280" s="105">
        <f t="shared" si="414"/>
        <v>0.10535574062708165</v>
      </c>
      <c r="S2280" s="107">
        <f>+'MEDIA GEOMÉTRICA'!AI263</f>
        <v>950908.7862506602</v>
      </c>
      <c r="T2280" t="b">
        <f t="shared" si="415"/>
        <v>1</v>
      </c>
    </row>
    <row r="2281" spans="1:20" x14ac:dyDescent="0.2">
      <c r="A2281">
        <v>258</v>
      </c>
      <c r="B2281">
        <v>330945</v>
      </c>
      <c r="C2281">
        <v>350000</v>
      </c>
      <c r="D2281">
        <v>354448</v>
      </c>
      <c r="E2281">
        <v>407615</v>
      </c>
      <c r="F2281">
        <v>437263</v>
      </c>
      <c r="G2281">
        <f t="shared" si="407"/>
        <v>374001.94194527646</v>
      </c>
      <c r="H2281">
        <f t="shared" si="408"/>
        <v>44505.871620495338</v>
      </c>
      <c r="I2281">
        <f t="shared" si="409"/>
        <v>418507.81356577179</v>
      </c>
      <c r="J2281">
        <f t="shared" si="410"/>
        <v>329496.07032478112</v>
      </c>
      <c r="K2281" s="18">
        <f t="shared" si="411"/>
        <v>330945</v>
      </c>
      <c r="L2281" s="18">
        <f t="shared" ref="L2281:L2344" si="416">+IF(((IF(AND(C2281&lt;=$I2281,C2281&gt;=$J2281),C2281,""))&lt;=0),"",(IF(AND(C2281&lt;=$I2281,C2281&gt;=$J2281),C2281,"")))</f>
        <v>350000</v>
      </c>
      <c r="M2281" s="18">
        <f t="shared" ref="M2281:M2344" si="417">+IF(((IF(AND(D2281&lt;=$I2281,D2281&gt;=$J2281),D2281,""))&lt;=0),"",(IF(AND(D2281&lt;=$I2281,D2281&gt;=$J2281),D2281,"")))</f>
        <v>354448</v>
      </c>
      <c r="N2281" s="18">
        <f t="shared" ref="N2281:N2344" si="418">+IF(((IF(AND(E2281&lt;=$I2281,E2281&gt;=$J2281),E2281,""))&lt;=0),"",(IF(AND(E2281&lt;=$I2281,E2281&gt;=$J2281),E2281,"")))</f>
        <v>407615</v>
      </c>
      <c r="O2281" s="18" t="str">
        <f t="shared" ref="O2281:O2344" si="419">+IF(((IF(AND(F2281&lt;=$I2281,F2281&gt;=$J2281),F2281,""))&lt;=0),"",(IF(AND(F2281&lt;=$I2281,F2281&gt;=$J2281),F2281,"")))</f>
        <v/>
      </c>
      <c r="P2281">
        <f t="shared" si="412"/>
        <v>359672.0075538868</v>
      </c>
      <c r="Q2281">
        <f t="shared" si="413"/>
        <v>32863.06913035766</v>
      </c>
      <c r="R2281" s="105">
        <f t="shared" si="414"/>
        <v>9.1369549034015521E-2</v>
      </c>
      <c r="S2281" s="107">
        <f>+'MEDIA GEOMÉTRICA'!AI264</f>
        <v>359672.0075538868</v>
      </c>
      <c r="T2281" t="b">
        <f t="shared" si="415"/>
        <v>1</v>
      </c>
    </row>
    <row r="2282" spans="1:20" x14ac:dyDescent="0.2">
      <c r="A2282">
        <v>259</v>
      </c>
      <c r="B2282">
        <v>224331</v>
      </c>
      <c r="C2282">
        <v>380000</v>
      </c>
      <c r="D2282">
        <v>316996</v>
      </c>
      <c r="E2282">
        <v>364545</v>
      </c>
      <c r="F2282">
        <v>391061</v>
      </c>
      <c r="G2282">
        <f t="shared" ref="G2282:G2345" si="420">+GEOMEAN(B2282:F2282)</f>
        <v>328961.0390209817</v>
      </c>
      <c r="H2282">
        <f t="shared" ref="H2282:H2345" si="421">+STDEV(B2282:F2282)</f>
        <v>68212.475078243486</v>
      </c>
      <c r="I2282">
        <f t="shared" ref="I2282:I2345" si="422">+G2282+H2282</f>
        <v>397173.51409922517</v>
      </c>
      <c r="J2282">
        <f t="shared" ref="J2282:J2345" si="423">+G2282-H2282</f>
        <v>260748.56394273823</v>
      </c>
      <c r="K2282" s="18" t="str">
        <f t="shared" ref="K2282:K2345" si="424">+IF(((IF(AND(B2282&lt;=$I2282,B2282&gt;=$J2282),B2282,""))&lt;=0),"",(IF(AND(B2282&lt;=$I2282,B2282&gt;=$J2282),B2282,"")))</f>
        <v/>
      </c>
      <c r="L2282" s="18">
        <f t="shared" si="416"/>
        <v>380000</v>
      </c>
      <c r="M2282" s="18">
        <f t="shared" si="417"/>
        <v>316996</v>
      </c>
      <c r="N2282" s="18">
        <f t="shared" si="418"/>
        <v>364545</v>
      </c>
      <c r="O2282" s="18">
        <f t="shared" si="419"/>
        <v>391061</v>
      </c>
      <c r="P2282">
        <f t="shared" ref="P2282:P2345" si="425">+GEOMEAN(K2282:O2282)</f>
        <v>361999.73932247976</v>
      </c>
      <c r="Q2282">
        <f t="shared" ref="Q2282:Q2345" si="426">+STDEV(K2282:O2282)</f>
        <v>32634.767559562402</v>
      </c>
      <c r="R2282" s="105">
        <f t="shared" ref="R2282:R2345" si="427">+Q2282/P2282</f>
        <v>9.0151356519321726E-2</v>
      </c>
      <c r="S2282" s="107">
        <f>+'MEDIA GEOMÉTRICA'!AI265</f>
        <v>361999.73932247976</v>
      </c>
      <c r="T2282" t="b">
        <f t="shared" ref="T2282:T2345" si="428">+P2282=S2282</f>
        <v>1</v>
      </c>
    </row>
    <row r="2283" spans="1:20" x14ac:dyDescent="0.2">
      <c r="A2283">
        <v>260</v>
      </c>
      <c r="B2283">
        <v>267608</v>
      </c>
      <c r="C2283">
        <v>390000</v>
      </c>
      <c r="D2283">
        <v>322014</v>
      </c>
      <c r="E2283">
        <v>370316</v>
      </c>
      <c r="F2283">
        <v>397251</v>
      </c>
      <c r="G2283">
        <f t="shared" si="420"/>
        <v>345792.19447105954</v>
      </c>
      <c r="H2283">
        <f t="shared" si="421"/>
        <v>54349.504075014447</v>
      </c>
      <c r="I2283">
        <f t="shared" si="422"/>
        <v>400141.69854607398</v>
      </c>
      <c r="J2283">
        <f t="shared" si="423"/>
        <v>291442.6903960451</v>
      </c>
      <c r="K2283" s="18" t="str">
        <f t="shared" si="424"/>
        <v/>
      </c>
      <c r="L2283" s="18">
        <f t="shared" si="416"/>
        <v>390000</v>
      </c>
      <c r="M2283" s="18">
        <f t="shared" si="417"/>
        <v>322014</v>
      </c>
      <c r="N2283" s="18">
        <f t="shared" si="418"/>
        <v>370316</v>
      </c>
      <c r="O2283" s="18">
        <f t="shared" si="419"/>
        <v>397251</v>
      </c>
      <c r="P2283">
        <f t="shared" si="425"/>
        <v>368675.4416131539</v>
      </c>
      <c r="Q2283">
        <f t="shared" si="426"/>
        <v>33888.686227854865</v>
      </c>
      <c r="R2283" s="105">
        <f t="shared" si="427"/>
        <v>9.1920107505869084E-2</v>
      </c>
      <c r="S2283" s="107">
        <f>+'MEDIA GEOMÉTRICA'!AI266</f>
        <v>368675.4416131539</v>
      </c>
      <c r="T2283" t="b">
        <f t="shared" si="428"/>
        <v>1</v>
      </c>
    </row>
    <row r="2284" spans="1:20" x14ac:dyDescent="0.2">
      <c r="A2284">
        <v>261</v>
      </c>
      <c r="B2284">
        <v>295977</v>
      </c>
      <c r="C2284">
        <v>450000</v>
      </c>
      <c r="D2284">
        <v>351577</v>
      </c>
      <c r="E2284">
        <v>404313</v>
      </c>
      <c r="F2284">
        <v>433721</v>
      </c>
      <c r="G2284">
        <f t="shared" si="420"/>
        <v>382722.34408216277</v>
      </c>
      <c r="H2284">
        <f t="shared" si="421"/>
        <v>63228.747653262813</v>
      </c>
      <c r="I2284">
        <f t="shared" si="422"/>
        <v>445951.09173542558</v>
      </c>
      <c r="J2284">
        <f t="shared" si="423"/>
        <v>319493.59642889997</v>
      </c>
      <c r="K2284" s="18" t="str">
        <f t="shared" si="424"/>
        <v/>
      </c>
      <c r="L2284" s="18" t="str">
        <f t="shared" si="416"/>
        <v/>
      </c>
      <c r="M2284" s="18">
        <f t="shared" si="417"/>
        <v>351577</v>
      </c>
      <c r="N2284" s="18">
        <f t="shared" si="418"/>
        <v>404313</v>
      </c>
      <c r="O2284" s="18">
        <f t="shared" si="419"/>
        <v>433721</v>
      </c>
      <c r="P2284">
        <f t="shared" si="425"/>
        <v>395047.69971317111</v>
      </c>
      <c r="Q2284">
        <f t="shared" si="426"/>
        <v>41620.413453016059</v>
      </c>
      <c r="R2284" s="105">
        <f t="shared" si="427"/>
        <v>0.10535541273429774</v>
      </c>
      <c r="S2284" s="107">
        <f>+'MEDIA GEOMÉTRICA'!AI267</f>
        <v>395047.69971317111</v>
      </c>
      <c r="T2284" t="b">
        <f t="shared" si="428"/>
        <v>1</v>
      </c>
    </row>
    <row r="2285" spans="1:20" x14ac:dyDescent="0.2">
      <c r="A2285">
        <v>265</v>
      </c>
      <c r="B2285">
        <v>751871</v>
      </c>
      <c r="C2285">
        <v>550000</v>
      </c>
      <c r="D2285">
        <v>805268</v>
      </c>
      <c r="E2285">
        <v>926058</v>
      </c>
      <c r="F2285">
        <v>993414</v>
      </c>
      <c r="G2285">
        <f t="shared" si="420"/>
        <v>789301.60478522326</v>
      </c>
      <c r="H2285">
        <f t="shared" si="421"/>
        <v>171757.18191737996</v>
      </c>
      <c r="I2285">
        <f t="shared" si="422"/>
        <v>961058.78670260322</v>
      </c>
      <c r="J2285">
        <f t="shared" si="423"/>
        <v>617544.4228678433</v>
      </c>
      <c r="K2285" s="18">
        <f t="shared" si="424"/>
        <v>751871</v>
      </c>
      <c r="L2285" s="18" t="str">
        <f t="shared" si="416"/>
        <v/>
      </c>
      <c r="M2285" s="18">
        <f t="shared" si="417"/>
        <v>805268</v>
      </c>
      <c r="N2285" s="18">
        <f t="shared" si="418"/>
        <v>926058</v>
      </c>
      <c r="O2285" s="18" t="str">
        <f t="shared" si="419"/>
        <v/>
      </c>
      <c r="P2285">
        <f t="shared" si="425"/>
        <v>824594.91905170423</v>
      </c>
      <c r="Q2285">
        <f t="shared" si="426"/>
        <v>89239.915095955424</v>
      </c>
      <c r="R2285" s="105">
        <f t="shared" si="427"/>
        <v>0.10822273219750442</v>
      </c>
      <c r="S2285" s="107">
        <f>+'MEDIA GEOMÉTRICA'!AI268</f>
        <v>824594.91905170423</v>
      </c>
      <c r="T2285" t="b">
        <f t="shared" si="428"/>
        <v>1</v>
      </c>
    </row>
    <row r="2286" spans="1:20" x14ac:dyDescent="0.2">
      <c r="A2286">
        <v>266</v>
      </c>
      <c r="B2286">
        <v>714419</v>
      </c>
      <c r="C2286">
        <v>650000</v>
      </c>
      <c r="D2286">
        <v>765155</v>
      </c>
      <c r="E2286">
        <v>879928</v>
      </c>
      <c r="F2286">
        <v>943930</v>
      </c>
      <c r="G2286">
        <f t="shared" si="420"/>
        <v>783430.61683592969</v>
      </c>
      <c r="H2286">
        <f t="shared" si="421"/>
        <v>120113.37971391884</v>
      </c>
      <c r="I2286">
        <f t="shared" si="422"/>
        <v>903543.99654984847</v>
      </c>
      <c r="J2286">
        <f t="shared" si="423"/>
        <v>663317.23712201091</v>
      </c>
      <c r="K2286" s="18">
        <f t="shared" si="424"/>
        <v>714419</v>
      </c>
      <c r="L2286" s="18" t="str">
        <f t="shared" si="416"/>
        <v/>
      </c>
      <c r="M2286" s="18">
        <f t="shared" si="417"/>
        <v>765155</v>
      </c>
      <c r="N2286" s="18">
        <f t="shared" si="418"/>
        <v>879928</v>
      </c>
      <c r="O2286" s="18" t="str">
        <f t="shared" si="419"/>
        <v/>
      </c>
      <c r="P2286">
        <f t="shared" si="425"/>
        <v>783519.57551941392</v>
      </c>
      <c r="Q2286">
        <f t="shared" si="426"/>
        <v>84794.076351672891</v>
      </c>
      <c r="R2286" s="105">
        <f t="shared" si="427"/>
        <v>0.10822202661045305</v>
      </c>
      <c r="S2286" s="107">
        <f>+'MEDIA GEOMÉTRICA'!AI269</f>
        <v>783519.57551941392</v>
      </c>
      <c r="T2286" t="b">
        <f t="shared" si="428"/>
        <v>1</v>
      </c>
    </row>
    <row r="2287" spans="1:20" x14ac:dyDescent="0.2">
      <c r="A2287">
        <v>267</v>
      </c>
      <c r="B2287">
        <v>796399</v>
      </c>
      <c r="C2287">
        <v>700000</v>
      </c>
      <c r="D2287">
        <v>852958</v>
      </c>
      <c r="E2287">
        <v>980902</v>
      </c>
      <c r="F2287">
        <v>1052247</v>
      </c>
      <c r="G2287">
        <f t="shared" si="420"/>
        <v>867321.15969836188</v>
      </c>
      <c r="H2287">
        <f t="shared" si="421"/>
        <v>141341.28162960726</v>
      </c>
      <c r="I2287">
        <f t="shared" si="422"/>
        <v>1008662.4413279691</v>
      </c>
      <c r="J2287">
        <f t="shared" si="423"/>
        <v>725979.87806875468</v>
      </c>
      <c r="K2287" s="18">
        <f t="shared" si="424"/>
        <v>796399</v>
      </c>
      <c r="L2287" s="18" t="str">
        <f t="shared" si="416"/>
        <v/>
      </c>
      <c r="M2287" s="18">
        <f t="shared" si="417"/>
        <v>852958</v>
      </c>
      <c r="N2287" s="18">
        <f t="shared" si="418"/>
        <v>980902</v>
      </c>
      <c r="O2287" s="18" t="str">
        <f t="shared" si="419"/>
        <v/>
      </c>
      <c r="P2287">
        <f t="shared" si="425"/>
        <v>873429.77127578214</v>
      </c>
      <c r="Q2287">
        <f t="shared" si="426"/>
        <v>94525.080116337384</v>
      </c>
      <c r="R2287" s="105">
        <f t="shared" si="427"/>
        <v>0.10822287403630469</v>
      </c>
      <c r="S2287" s="107">
        <f>+'MEDIA GEOMÉTRICA'!AI270</f>
        <v>873429.77127578214</v>
      </c>
      <c r="T2287" t="b">
        <f t="shared" si="428"/>
        <v>1</v>
      </c>
    </row>
    <row r="2288" spans="1:20" x14ac:dyDescent="0.2">
      <c r="A2288">
        <v>268</v>
      </c>
      <c r="B2288">
        <v>696306</v>
      </c>
      <c r="C2288">
        <v>650000</v>
      </c>
      <c r="D2288">
        <v>745757</v>
      </c>
      <c r="E2288">
        <v>857620</v>
      </c>
      <c r="F2288">
        <v>919999</v>
      </c>
      <c r="G2288">
        <f t="shared" si="420"/>
        <v>767500.41266494931</v>
      </c>
      <c r="H2288">
        <f t="shared" si="421"/>
        <v>112381.066978829</v>
      </c>
      <c r="I2288">
        <f t="shared" si="422"/>
        <v>879881.47964377829</v>
      </c>
      <c r="J2288">
        <f t="shared" si="423"/>
        <v>655119.34568612033</v>
      </c>
      <c r="K2288" s="18">
        <f t="shared" si="424"/>
        <v>696306</v>
      </c>
      <c r="L2288" s="18" t="str">
        <f t="shared" si="416"/>
        <v/>
      </c>
      <c r="M2288" s="18">
        <f t="shared" si="417"/>
        <v>745757</v>
      </c>
      <c r="N2288" s="18">
        <f t="shared" si="418"/>
        <v>857620</v>
      </c>
      <c r="O2288" s="18" t="str">
        <f t="shared" si="419"/>
        <v/>
      </c>
      <c r="P2288">
        <f t="shared" si="425"/>
        <v>763655.45570106083</v>
      </c>
      <c r="Q2288">
        <f t="shared" si="426"/>
        <v>82644.760638530497</v>
      </c>
      <c r="R2288" s="105">
        <f t="shared" si="427"/>
        <v>0.10822257606037776</v>
      </c>
      <c r="S2288" s="107">
        <f>+'MEDIA GEOMÉTRICA'!AI271</f>
        <v>763655.45570106083</v>
      </c>
      <c r="T2288" t="b">
        <f t="shared" si="428"/>
        <v>1</v>
      </c>
    </row>
    <row r="2289" spans="1:20" x14ac:dyDescent="0.2">
      <c r="A2289">
        <v>269</v>
      </c>
      <c r="B2289">
        <v>882043</v>
      </c>
      <c r="C2289">
        <v>800000</v>
      </c>
      <c r="D2289">
        <v>944684</v>
      </c>
      <c r="E2289">
        <v>1086387</v>
      </c>
      <c r="F2289">
        <v>1165405</v>
      </c>
      <c r="G2289">
        <f t="shared" si="420"/>
        <v>966641.7491254363</v>
      </c>
      <c r="H2289">
        <f t="shared" si="421"/>
        <v>149033.31408346241</v>
      </c>
      <c r="I2289">
        <f t="shared" si="422"/>
        <v>1115675.0632088988</v>
      </c>
      <c r="J2289">
        <f t="shared" si="423"/>
        <v>817608.43504197383</v>
      </c>
      <c r="K2289" s="18">
        <f t="shared" si="424"/>
        <v>882043</v>
      </c>
      <c r="L2289" s="18" t="str">
        <f t="shared" si="416"/>
        <v/>
      </c>
      <c r="M2289" s="18">
        <f t="shared" si="417"/>
        <v>944684</v>
      </c>
      <c r="N2289" s="18">
        <f t="shared" si="418"/>
        <v>1086387</v>
      </c>
      <c r="O2289" s="18" t="str">
        <f t="shared" si="419"/>
        <v/>
      </c>
      <c r="P2289">
        <f t="shared" si="425"/>
        <v>967357.40216588695</v>
      </c>
      <c r="Q2289">
        <f t="shared" si="426"/>
        <v>104690.10254556063</v>
      </c>
      <c r="R2289" s="105">
        <f t="shared" si="427"/>
        <v>0.10822277506861717</v>
      </c>
      <c r="S2289" s="107">
        <f>+'MEDIA GEOMÉTRICA'!AI272</f>
        <v>967357.40216588695</v>
      </c>
      <c r="T2289" t="b">
        <f t="shared" si="428"/>
        <v>1</v>
      </c>
    </row>
    <row r="2290" spans="1:20" x14ac:dyDescent="0.2">
      <c r="A2290">
        <v>270</v>
      </c>
      <c r="B2290">
        <v>459261</v>
      </c>
      <c r="C2290">
        <v>950000</v>
      </c>
      <c r="D2290">
        <v>491410</v>
      </c>
      <c r="E2290">
        <v>565121</v>
      </c>
      <c r="F2290">
        <v>606225</v>
      </c>
      <c r="G2290">
        <f t="shared" si="420"/>
        <v>593199.10911842715</v>
      </c>
      <c r="H2290">
        <f t="shared" si="421"/>
        <v>196416.17794188947</v>
      </c>
      <c r="I2290">
        <f t="shared" si="422"/>
        <v>789615.28706031665</v>
      </c>
      <c r="J2290">
        <f t="shared" si="423"/>
        <v>396782.93117653765</v>
      </c>
      <c r="K2290" s="18">
        <f t="shared" si="424"/>
        <v>459261</v>
      </c>
      <c r="L2290" s="18" t="str">
        <f t="shared" si="416"/>
        <v/>
      </c>
      <c r="M2290" s="18">
        <f t="shared" si="417"/>
        <v>491410</v>
      </c>
      <c r="N2290" s="18">
        <f t="shared" si="418"/>
        <v>565121</v>
      </c>
      <c r="O2290" s="18">
        <f t="shared" si="419"/>
        <v>606225</v>
      </c>
      <c r="P2290">
        <f t="shared" si="425"/>
        <v>527314.49718654156</v>
      </c>
      <c r="Q2290">
        <f t="shared" si="426"/>
        <v>67171.205176896052</v>
      </c>
      <c r="R2290" s="105">
        <f t="shared" si="427"/>
        <v>0.12738357381654486</v>
      </c>
      <c r="S2290" s="107">
        <f>+'MEDIA GEOMÉTRICA'!AI273</f>
        <v>527314.49718654156</v>
      </c>
      <c r="T2290" t="b">
        <f t="shared" si="428"/>
        <v>1</v>
      </c>
    </row>
    <row r="2291" spans="1:20" x14ac:dyDescent="0.2">
      <c r="A2291">
        <v>271</v>
      </c>
      <c r="B2291">
        <v>58625</v>
      </c>
      <c r="C2291">
        <v>250000</v>
      </c>
      <c r="D2291">
        <v>62789</v>
      </c>
      <c r="E2291">
        <v>72208</v>
      </c>
      <c r="F2291">
        <v>77460</v>
      </c>
      <c r="G2291">
        <f t="shared" si="420"/>
        <v>87561.632088481201</v>
      </c>
      <c r="H2291">
        <f t="shared" si="421"/>
        <v>81835.361954964188</v>
      </c>
      <c r="I2291">
        <f t="shared" si="422"/>
        <v>169396.99404344539</v>
      </c>
      <c r="J2291">
        <f t="shared" si="423"/>
        <v>5726.2701335170132</v>
      </c>
      <c r="K2291" s="18">
        <f t="shared" si="424"/>
        <v>58625</v>
      </c>
      <c r="L2291" s="18" t="str">
        <f t="shared" si="416"/>
        <v/>
      </c>
      <c r="M2291" s="18">
        <f t="shared" si="417"/>
        <v>62789</v>
      </c>
      <c r="N2291" s="18">
        <f t="shared" si="418"/>
        <v>72208</v>
      </c>
      <c r="O2291" s="18">
        <f t="shared" si="419"/>
        <v>77460</v>
      </c>
      <c r="P2291">
        <f t="shared" si="425"/>
        <v>67360.81107144861</v>
      </c>
      <c r="Q2291">
        <f t="shared" si="426"/>
        <v>8602.9709790668639</v>
      </c>
      <c r="R2291" s="105">
        <f t="shared" si="427"/>
        <v>0.12771477721581798</v>
      </c>
      <c r="S2291" s="107">
        <f>+'MEDIA GEOMÉTRICA'!AI274</f>
        <v>67360.81107144861</v>
      </c>
      <c r="T2291" t="b">
        <f t="shared" si="428"/>
        <v>1</v>
      </c>
    </row>
    <row r="2292" spans="1:20" x14ac:dyDescent="0.2">
      <c r="A2292">
        <v>272</v>
      </c>
      <c r="B2292">
        <v>101031</v>
      </c>
      <c r="C2292">
        <v>180000</v>
      </c>
      <c r="D2292">
        <v>108206</v>
      </c>
      <c r="E2292">
        <v>124437</v>
      </c>
      <c r="F2292">
        <v>133487</v>
      </c>
      <c r="G2292">
        <f t="shared" si="420"/>
        <v>126728.23928029875</v>
      </c>
      <c r="H2292">
        <f t="shared" si="421"/>
        <v>31047.043139403802</v>
      </c>
      <c r="I2292">
        <f t="shared" si="422"/>
        <v>157775.28241970256</v>
      </c>
      <c r="J2292">
        <f t="shared" si="423"/>
        <v>95681.196140894943</v>
      </c>
      <c r="K2292" s="18">
        <f t="shared" si="424"/>
        <v>101031</v>
      </c>
      <c r="L2292" s="18" t="str">
        <f t="shared" si="416"/>
        <v/>
      </c>
      <c r="M2292" s="18">
        <f t="shared" si="417"/>
        <v>108206</v>
      </c>
      <c r="N2292" s="18">
        <f t="shared" si="418"/>
        <v>124437</v>
      </c>
      <c r="O2292" s="18">
        <f t="shared" si="419"/>
        <v>133487</v>
      </c>
      <c r="P2292">
        <f t="shared" si="425"/>
        <v>116084.33690043596</v>
      </c>
      <c r="Q2292">
        <f t="shared" si="426"/>
        <v>14824.501731368018</v>
      </c>
      <c r="R2292" s="105">
        <f t="shared" si="427"/>
        <v>0.12770458209261085</v>
      </c>
      <c r="S2292" s="107">
        <f>+'MEDIA GEOMÉTRICA'!AI275</f>
        <v>116084.33690043596</v>
      </c>
      <c r="T2292" t="b">
        <f t="shared" si="428"/>
        <v>1</v>
      </c>
    </row>
    <row r="2293" spans="1:20" x14ac:dyDescent="0.2">
      <c r="A2293">
        <v>273</v>
      </c>
      <c r="B2293">
        <v>149963</v>
      </c>
      <c r="C2293">
        <v>350000</v>
      </c>
      <c r="D2293">
        <v>160612</v>
      </c>
      <c r="E2293">
        <v>184704</v>
      </c>
      <c r="F2293">
        <v>198139</v>
      </c>
      <c r="G2293">
        <f t="shared" si="420"/>
        <v>198543.32209861968</v>
      </c>
      <c r="H2293">
        <f t="shared" si="421"/>
        <v>81264.263832880461</v>
      </c>
      <c r="I2293">
        <f t="shared" si="422"/>
        <v>279807.58593150013</v>
      </c>
      <c r="J2293">
        <f t="shared" si="423"/>
        <v>117279.05826573922</v>
      </c>
      <c r="K2293" s="18">
        <f t="shared" si="424"/>
        <v>149963</v>
      </c>
      <c r="L2293" s="18" t="str">
        <f t="shared" si="416"/>
        <v/>
      </c>
      <c r="M2293" s="18">
        <f t="shared" si="417"/>
        <v>160612</v>
      </c>
      <c r="N2293" s="18">
        <f t="shared" si="418"/>
        <v>184704</v>
      </c>
      <c r="O2293" s="18">
        <f t="shared" si="419"/>
        <v>198139</v>
      </c>
      <c r="P2293">
        <f t="shared" si="425"/>
        <v>172306.67200282557</v>
      </c>
      <c r="Q2293">
        <f t="shared" si="426"/>
        <v>22004.667451853635</v>
      </c>
      <c r="R2293" s="105">
        <f t="shared" si="427"/>
        <v>0.12770641552111686</v>
      </c>
      <c r="S2293" s="107">
        <f>+'MEDIA GEOMÉTRICA'!AI276</f>
        <v>172306.67200282557</v>
      </c>
      <c r="T2293" t="b">
        <f t="shared" si="428"/>
        <v>1</v>
      </c>
    </row>
    <row r="2294" spans="1:20" x14ac:dyDescent="0.2">
      <c r="A2294">
        <v>274</v>
      </c>
      <c r="B2294">
        <v>626435</v>
      </c>
      <c r="C2294">
        <v>550000</v>
      </c>
      <c r="D2294">
        <v>670923</v>
      </c>
      <c r="E2294">
        <v>771562</v>
      </c>
      <c r="F2294">
        <v>827681</v>
      </c>
      <c r="G2294">
        <f t="shared" si="420"/>
        <v>682070.14447098505</v>
      </c>
      <c r="H2294">
        <f t="shared" si="421"/>
        <v>111367.1272400431</v>
      </c>
      <c r="I2294">
        <f t="shared" si="422"/>
        <v>793437.27171102818</v>
      </c>
      <c r="J2294">
        <f t="shared" si="423"/>
        <v>570703.01723094191</v>
      </c>
      <c r="K2294" s="18">
        <f t="shared" si="424"/>
        <v>626435</v>
      </c>
      <c r="L2294" s="18" t="str">
        <f t="shared" si="416"/>
        <v/>
      </c>
      <c r="M2294" s="18">
        <f t="shared" si="417"/>
        <v>670923</v>
      </c>
      <c r="N2294" s="18">
        <f t="shared" si="418"/>
        <v>771562</v>
      </c>
      <c r="O2294" s="18" t="str">
        <f t="shared" si="419"/>
        <v/>
      </c>
      <c r="P2294">
        <f t="shared" si="425"/>
        <v>687026.00323169306</v>
      </c>
      <c r="Q2294">
        <f t="shared" si="426"/>
        <v>74351.907164510587</v>
      </c>
      <c r="R2294" s="105">
        <f t="shared" si="427"/>
        <v>0.10822284282511517</v>
      </c>
      <c r="S2294" s="107">
        <f>+'MEDIA GEOMÉTRICA'!AI277</f>
        <v>687026.00323169306</v>
      </c>
      <c r="T2294" t="b">
        <f t="shared" si="428"/>
        <v>1</v>
      </c>
    </row>
    <row r="2295" spans="1:20" x14ac:dyDescent="0.2">
      <c r="A2295">
        <v>275</v>
      </c>
      <c r="B2295">
        <v>711950</v>
      </c>
      <c r="C2295">
        <v>700000</v>
      </c>
      <c r="D2295">
        <v>762512</v>
      </c>
      <c r="E2295">
        <v>876888</v>
      </c>
      <c r="F2295">
        <v>940669</v>
      </c>
      <c r="G2295">
        <f t="shared" si="420"/>
        <v>792930.33920436958</v>
      </c>
      <c r="H2295">
        <f t="shared" si="421"/>
        <v>105883.12598898822</v>
      </c>
      <c r="I2295">
        <f t="shared" si="422"/>
        <v>898813.46519335778</v>
      </c>
      <c r="J2295">
        <f t="shared" si="423"/>
        <v>687047.21321538137</v>
      </c>
      <c r="K2295" s="18">
        <f t="shared" si="424"/>
        <v>711950</v>
      </c>
      <c r="L2295" s="18">
        <f t="shared" si="416"/>
        <v>700000</v>
      </c>
      <c r="M2295" s="18">
        <f t="shared" si="417"/>
        <v>762512</v>
      </c>
      <c r="N2295" s="18">
        <f t="shared" si="418"/>
        <v>876888</v>
      </c>
      <c r="O2295" s="18" t="str">
        <f t="shared" si="419"/>
        <v/>
      </c>
      <c r="P2295">
        <f t="shared" si="425"/>
        <v>759774.27711010678</v>
      </c>
      <c r="Q2295">
        <f t="shared" si="426"/>
        <v>80717.019194632478</v>
      </c>
      <c r="R2295" s="105">
        <f t="shared" si="427"/>
        <v>0.10623815734016347</v>
      </c>
      <c r="S2295" s="107">
        <f>+'MEDIA GEOMÉTRICA'!AI278</f>
        <v>759774.27711010678</v>
      </c>
      <c r="T2295" t="b">
        <f t="shared" si="428"/>
        <v>1</v>
      </c>
    </row>
    <row r="2296" spans="1:20" x14ac:dyDescent="0.2">
      <c r="A2296">
        <v>276</v>
      </c>
      <c r="B2296">
        <v>780227</v>
      </c>
      <c r="C2296">
        <v>750000</v>
      </c>
      <c r="D2296">
        <v>835638</v>
      </c>
      <c r="E2296">
        <v>960983</v>
      </c>
      <c r="F2296">
        <v>1030880</v>
      </c>
      <c r="G2296">
        <f t="shared" si="420"/>
        <v>865057.24484454992</v>
      </c>
      <c r="H2296">
        <f t="shared" si="421"/>
        <v>120195.95965048097</v>
      </c>
      <c r="I2296">
        <f t="shared" si="422"/>
        <v>985253.20449503092</v>
      </c>
      <c r="J2296">
        <f t="shared" si="423"/>
        <v>744861.28519406891</v>
      </c>
      <c r="K2296" s="18">
        <f t="shared" si="424"/>
        <v>780227</v>
      </c>
      <c r="L2296" s="18">
        <f t="shared" si="416"/>
        <v>750000</v>
      </c>
      <c r="M2296" s="18">
        <f t="shared" si="417"/>
        <v>835638</v>
      </c>
      <c r="N2296" s="18">
        <f t="shared" si="418"/>
        <v>960983</v>
      </c>
      <c r="O2296" s="18" t="str">
        <f t="shared" si="419"/>
        <v/>
      </c>
      <c r="P2296">
        <f t="shared" si="425"/>
        <v>827949.84869662684</v>
      </c>
      <c r="Q2296">
        <f t="shared" si="426"/>
        <v>93191.489393255935</v>
      </c>
      <c r="R2296" s="105">
        <f t="shared" si="427"/>
        <v>0.11255692544658304</v>
      </c>
      <c r="S2296" s="107">
        <f>+'MEDIA GEOMÉTRICA'!AI279</f>
        <v>827949.84869662684</v>
      </c>
      <c r="T2296" t="b">
        <f t="shared" si="428"/>
        <v>1</v>
      </c>
    </row>
    <row r="2297" spans="1:20" x14ac:dyDescent="0.2">
      <c r="A2297">
        <v>277</v>
      </c>
      <c r="B2297">
        <v>244426</v>
      </c>
      <c r="C2297">
        <v>400000</v>
      </c>
      <c r="D2297">
        <v>261784</v>
      </c>
      <c r="E2297">
        <v>301052</v>
      </c>
      <c r="F2297">
        <v>322949</v>
      </c>
      <c r="G2297">
        <f t="shared" si="420"/>
        <v>301429.10943245451</v>
      </c>
      <c r="H2297">
        <f t="shared" si="421"/>
        <v>61020.804920944764</v>
      </c>
      <c r="I2297">
        <f t="shared" si="422"/>
        <v>362449.9143533993</v>
      </c>
      <c r="J2297">
        <f t="shared" si="423"/>
        <v>240408.30451150975</v>
      </c>
      <c r="K2297" s="18">
        <f t="shared" si="424"/>
        <v>244426</v>
      </c>
      <c r="L2297" s="18" t="str">
        <f t="shared" si="416"/>
        <v/>
      </c>
      <c r="M2297" s="18">
        <f t="shared" si="417"/>
        <v>261784</v>
      </c>
      <c r="N2297" s="18">
        <f t="shared" si="418"/>
        <v>301052</v>
      </c>
      <c r="O2297" s="18">
        <f t="shared" si="419"/>
        <v>322949</v>
      </c>
      <c r="P2297">
        <f t="shared" si="425"/>
        <v>280844.86669022427</v>
      </c>
      <c r="Q2297">
        <f t="shared" si="426"/>
        <v>35865.811514356305</v>
      </c>
      <c r="R2297" s="105">
        <f t="shared" si="427"/>
        <v>0.12770684377121547</v>
      </c>
      <c r="S2297" s="107">
        <f>+'MEDIA GEOMÉTRICA'!AI280</f>
        <v>280844.86669022427</v>
      </c>
      <c r="T2297" t="b">
        <f t="shared" si="428"/>
        <v>1</v>
      </c>
    </row>
    <row r="2298" spans="1:20" x14ac:dyDescent="0.2">
      <c r="A2298">
        <v>278</v>
      </c>
      <c r="B2298">
        <v>863120</v>
      </c>
      <c r="C2298">
        <v>900000</v>
      </c>
      <c r="D2298">
        <v>924417</v>
      </c>
      <c r="E2298">
        <v>1063080</v>
      </c>
      <c r="F2298">
        <v>1140402</v>
      </c>
      <c r="G2298">
        <f t="shared" si="420"/>
        <v>972660.11209276691</v>
      </c>
      <c r="H2298">
        <f t="shared" si="421"/>
        <v>118073.45237266483</v>
      </c>
      <c r="I2298">
        <f t="shared" si="422"/>
        <v>1090733.5644654317</v>
      </c>
      <c r="J2298">
        <f t="shared" si="423"/>
        <v>854586.65972010209</v>
      </c>
      <c r="K2298" s="18">
        <f t="shared" si="424"/>
        <v>863120</v>
      </c>
      <c r="L2298" s="18">
        <f t="shared" si="416"/>
        <v>900000</v>
      </c>
      <c r="M2298" s="18">
        <f t="shared" si="417"/>
        <v>924417</v>
      </c>
      <c r="N2298" s="18">
        <f t="shared" si="418"/>
        <v>1063080</v>
      </c>
      <c r="O2298" s="18" t="str">
        <f t="shared" si="419"/>
        <v/>
      </c>
      <c r="P2298">
        <f t="shared" si="425"/>
        <v>934731.52529021073</v>
      </c>
      <c r="Q2298">
        <f t="shared" si="426"/>
        <v>87330.866091262375</v>
      </c>
      <c r="R2298" s="105">
        <f t="shared" si="427"/>
        <v>9.342882285279544E-2</v>
      </c>
      <c r="S2298" s="107">
        <f>+'MEDIA GEOMÉTRICA'!AI281</f>
        <v>934731.52529021073</v>
      </c>
      <c r="T2298" t="b">
        <f t="shared" si="428"/>
        <v>1</v>
      </c>
    </row>
    <row r="2299" spans="1:20" x14ac:dyDescent="0.2">
      <c r="A2299">
        <v>279</v>
      </c>
      <c r="B2299">
        <v>386049</v>
      </c>
      <c r="C2299">
        <v>1100000</v>
      </c>
      <c r="D2299">
        <v>413466</v>
      </c>
      <c r="E2299">
        <v>475486</v>
      </c>
      <c r="F2299">
        <v>510070</v>
      </c>
      <c r="G2299">
        <f t="shared" si="420"/>
        <v>531922.6541772628</v>
      </c>
      <c r="H2299">
        <f t="shared" si="421"/>
        <v>296445.34472850134</v>
      </c>
      <c r="I2299">
        <f t="shared" si="422"/>
        <v>828367.99890576419</v>
      </c>
      <c r="J2299">
        <f t="shared" si="423"/>
        <v>235477.30944876146</v>
      </c>
      <c r="K2299" s="18">
        <f t="shared" si="424"/>
        <v>386049</v>
      </c>
      <c r="L2299" s="18" t="str">
        <f t="shared" si="416"/>
        <v/>
      </c>
      <c r="M2299" s="18">
        <f t="shared" si="417"/>
        <v>413466</v>
      </c>
      <c r="N2299" s="18">
        <f t="shared" si="418"/>
        <v>475486</v>
      </c>
      <c r="O2299" s="18">
        <f t="shared" si="419"/>
        <v>510070</v>
      </c>
      <c r="P2299">
        <f t="shared" si="425"/>
        <v>443570.2774385279</v>
      </c>
      <c r="Q2299">
        <f t="shared" si="426"/>
        <v>56647.111996847052</v>
      </c>
      <c r="R2299" s="105">
        <f t="shared" si="427"/>
        <v>0.12770718616216903</v>
      </c>
      <c r="S2299" s="107">
        <f>+'MEDIA GEOMÉTRICA'!AI282</f>
        <v>443570.2774385279</v>
      </c>
      <c r="T2299" t="b">
        <f t="shared" si="428"/>
        <v>1</v>
      </c>
    </row>
    <row r="2300" spans="1:20" x14ac:dyDescent="0.2">
      <c r="A2300">
        <v>280</v>
      </c>
      <c r="B2300">
        <v>307209</v>
      </c>
      <c r="C2300">
        <v>390000</v>
      </c>
      <c r="D2300">
        <v>329027</v>
      </c>
      <c r="E2300">
        <v>378381</v>
      </c>
      <c r="F2300">
        <v>405902</v>
      </c>
      <c r="G2300">
        <f t="shared" si="420"/>
        <v>360094.19332568225</v>
      </c>
      <c r="H2300">
        <f t="shared" si="421"/>
        <v>42038.498138016446</v>
      </c>
      <c r="I2300">
        <f t="shared" si="422"/>
        <v>402132.69146369869</v>
      </c>
      <c r="J2300">
        <f t="shared" si="423"/>
        <v>318055.69518766581</v>
      </c>
      <c r="K2300" s="18" t="str">
        <f t="shared" si="424"/>
        <v/>
      </c>
      <c r="L2300" s="18">
        <f t="shared" si="416"/>
        <v>390000</v>
      </c>
      <c r="M2300" s="18">
        <f t="shared" si="417"/>
        <v>329027</v>
      </c>
      <c r="N2300" s="18">
        <f t="shared" si="418"/>
        <v>378381</v>
      </c>
      <c r="O2300" s="18" t="str">
        <f t="shared" si="419"/>
        <v/>
      </c>
      <c r="P2300">
        <f t="shared" si="425"/>
        <v>364817.07343972637</v>
      </c>
      <c r="Q2300">
        <f t="shared" si="426"/>
        <v>32374.180056540943</v>
      </c>
      <c r="R2300" s="105">
        <f t="shared" si="427"/>
        <v>8.8740857853215782E-2</v>
      </c>
      <c r="S2300" s="107">
        <f>+'MEDIA GEOMÉTRICA'!AI283</f>
        <v>364817.07343972637</v>
      </c>
      <c r="T2300" t="b">
        <f t="shared" si="428"/>
        <v>1</v>
      </c>
    </row>
    <row r="2301" spans="1:20" x14ac:dyDescent="0.2">
      <c r="A2301">
        <v>281</v>
      </c>
      <c r="B2301">
        <v>403406</v>
      </c>
      <c r="C2301">
        <v>1200000</v>
      </c>
      <c r="D2301">
        <v>432054</v>
      </c>
      <c r="E2301">
        <v>496862</v>
      </c>
      <c r="F2301">
        <v>533002</v>
      </c>
      <c r="G2301">
        <f t="shared" si="420"/>
        <v>560641.51055691834</v>
      </c>
      <c r="H2301">
        <f t="shared" si="421"/>
        <v>332087.2602964468</v>
      </c>
      <c r="I2301">
        <f t="shared" si="422"/>
        <v>892728.77085336507</v>
      </c>
      <c r="J2301">
        <f t="shared" si="423"/>
        <v>228554.25026047154</v>
      </c>
      <c r="K2301" s="18">
        <f t="shared" si="424"/>
        <v>403406</v>
      </c>
      <c r="L2301" s="18" t="str">
        <f t="shared" si="416"/>
        <v/>
      </c>
      <c r="M2301" s="18">
        <f t="shared" si="417"/>
        <v>432054</v>
      </c>
      <c r="N2301" s="18">
        <f t="shared" si="418"/>
        <v>496862</v>
      </c>
      <c r="O2301" s="18">
        <f t="shared" si="419"/>
        <v>533002</v>
      </c>
      <c r="P2301">
        <f t="shared" si="425"/>
        <v>463512.28725134709</v>
      </c>
      <c r="Q2301">
        <f t="shared" si="426"/>
        <v>59193.559773565459</v>
      </c>
      <c r="R2301" s="105">
        <f t="shared" si="427"/>
        <v>0.12770656010995193</v>
      </c>
      <c r="S2301" s="107">
        <f>+'MEDIA GEOMÉTRICA'!AI284</f>
        <v>463512.28725134709</v>
      </c>
      <c r="T2301" t="b">
        <f t="shared" si="428"/>
        <v>1</v>
      </c>
    </row>
    <row r="2302" spans="1:20" x14ac:dyDescent="0.2">
      <c r="A2302">
        <v>282</v>
      </c>
      <c r="B2302">
        <v>341299</v>
      </c>
      <c r="C2302">
        <v>400000</v>
      </c>
      <c r="D2302">
        <v>365537</v>
      </c>
      <c r="E2302">
        <v>420368</v>
      </c>
      <c r="F2302">
        <v>450943</v>
      </c>
      <c r="G2302">
        <f t="shared" si="420"/>
        <v>393709.16956714494</v>
      </c>
      <c r="H2302">
        <f t="shared" si="421"/>
        <v>43439.72755784732</v>
      </c>
      <c r="I2302">
        <f t="shared" si="422"/>
        <v>437148.89712499228</v>
      </c>
      <c r="J2302">
        <f t="shared" si="423"/>
        <v>350269.44200929761</v>
      </c>
      <c r="K2302" s="18" t="str">
        <f t="shared" si="424"/>
        <v/>
      </c>
      <c r="L2302" s="18">
        <f t="shared" si="416"/>
        <v>400000</v>
      </c>
      <c r="M2302" s="18">
        <f t="shared" si="417"/>
        <v>365537</v>
      </c>
      <c r="N2302" s="18">
        <f t="shared" si="418"/>
        <v>420368</v>
      </c>
      <c r="O2302" s="18" t="str">
        <f t="shared" si="419"/>
        <v/>
      </c>
      <c r="P2302">
        <f t="shared" si="425"/>
        <v>394645.3539476057</v>
      </c>
      <c r="Q2302">
        <f t="shared" si="426"/>
        <v>27715.796801342975</v>
      </c>
      <c r="R2302" s="105">
        <f t="shared" si="427"/>
        <v>7.0229629017810782E-2</v>
      </c>
      <c r="S2302" s="107">
        <f>+'MEDIA GEOMÉTRICA'!AI285</f>
        <v>394645.3539476057</v>
      </c>
      <c r="T2302" t="b">
        <f t="shared" si="428"/>
        <v>1</v>
      </c>
    </row>
    <row r="2303" spans="1:20" x14ac:dyDescent="0.2">
      <c r="A2303">
        <v>283</v>
      </c>
      <c r="B2303">
        <v>526925</v>
      </c>
      <c r="C2303">
        <v>650000</v>
      </c>
      <c r="D2303">
        <v>564347</v>
      </c>
      <c r="E2303">
        <v>648999</v>
      </c>
      <c r="F2303">
        <v>696203</v>
      </c>
      <c r="G2303">
        <f t="shared" si="420"/>
        <v>614097.96739609831</v>
      </c>
      <c r="H2303">
        <f t="shared" si="421"/>
        <v>69410.843369029972</v>
      </c>
      <c r="I2303">
        <f t="shared" si="422"/>
        <v>683508.81076512823</v>
      </c>
      <c r="J2303">
        <f t="shared" si="423"/>
        <v>544687.12402706838</v>
      </c>
      <c r="K2303" s="18" t="str">
        <f t="shared" si="424"/>
        <v/>
      </c>
      <c r="L2303" s="18">
        <f t="shared" si="416"/>
        <v>650000</v>
      </c>
      <c r="M2303" s="18">
        <f t="shared" si="417"/>
        <v>564347</v>
      </c>
      <c r="N2303" s="18">
        <f t="shared" si="418"/>
        <v>648999</v>
      </c>
      <c r="O2303" s="18" t="str">
        <f t="shared" si="419"/>
        <v/>
      </c>
      <c r="P2303">
        <f t="shared" si="425"/>
        <v>619775.68639166688</v>
      </c>
      <c r="Q2303">
        <f t="shared" si="426"/>
        <v>49165.36639071587</v>
      </c>
      <c r="R2303" s="105">
        <f t="shared" si="427"/>
        <v>7.9327678497613477E-2</v>
      </c>
      <c r="S2303" s="107">
        <f>+'MEDIA GEOMÉTRICA'!AI286</f>
        <v>619775.68639166688</v>
      </c>
      <c r="T2303" t="b">
        <f t="shared" si="428"/>
        <v>1</v>
      </c>
    </row>
    <row r="2304" spans="1:20" x14ac:dyDescent="0.2">
      <c r="A2304">
        <v>284</v>
      </c>
      <c r="B2304">
        <v>613160</v>
      </c>
      <c r="C2304">
        <v>650000</v>
      </c>
      <c r="D2304">
        <v>656706</v>
      </c>
      <c r="E2304">
        <v>755212</v>
      </c>
      <c r="F2304">
        <v>810142</v>
      </c>
      <c r="G2304">
        <f t="shared" si="420"/>
        <v>693262.38556742715</v>
      </c>
      <c r="H2304">
        <f t="shared" si="421"/>
        <v>82236.688077767336</v>
      </c>
      <c r="I2304">
        <f t="shared" si="422"/>
        <v>775499.07364519453</v>
      </c>
      <c r="J2304">
        <f t="shared" si="423"/>
        <v>611025.69748965977</v>
      </c>
      <c r="K2304" s="18">
        <f t="shared" si="424"/>
        <v>613160</v>
      </c>
      <c r="L2304" s="18">
        <f t="shared" si="416"/>
        <v>650000</v>
      </c>
      <c r="M2304" s="18">
        <f t="shared" si="417"/>
        <v>656706</v>
      </c>
      <c r="N2304" s="18">
        <f t="shared" si="418"/>
        <v>755212</v>
      </c>
      <c r="O2304" s="18" t="str">
        <f t="shared" si="419"/>
        <v/>
      </c>
      <c r="P2304">
        <f t="shared" si="425"/>
        <v>666778.76391903847</v>
      </c>
      <c r="Q2304">
        <f t="shared" si="426"/>
        <v>60724.911030537267</v>
      </c>
      <c r="R2304" s="105">
        <f t="shared" si="427"/>
        <v>9.1072053155416027E-2</v>
      </c>
      <c r="S2304" s="107">
        <f>+'MEDIA GEOMÉTRICA'!AI287</f>
        <v>666778.76391903847</v>
      </c>
      <c r="T2304" t="b">
        <f t="shared" si="428"/>
        <v>1</v>
      </c>
    </row>
    <row r="2305" spans="1:20" x14ac:dyDescent="0.2">
      <c r="A2305">
        <v>285</v>
      </c>
      <c r="B2305">
        <v>122230</v>
      </c>
      <c r="C2305">
        <v>250000</v>
      </c>
      <c r="D2305">
        <v>130911</v>
      </c>
      <c r="E2305">
        <v>150548</v>
      </c>
      <c r="F2305">
        <v>161498</v>
      </c>
      <c r="G2305">
        <f t="shared" si="420"/>
        <v>157611.25236188059</v>
      </c>
      <c r="H2305">
        <f t="shared" si="421"/>
        <v>51034.787486576242</v>
      </c>
      <c r="I2305">
        <f t="shared" si="422"/>
        <v>208646.03984845683</v>
      </c>
      <c r="J2305">
        <f t="shared" si="423"/>
        <v>106576.46487530434</v>
      </c>
      <c r="K2305" s="18">
        <f t="shared" si="424"/>
        <v>122230</v>
      </c>
      <c r="L2305" s="18" t="str">
        <f t="shared" si="416"/>
        <v/>
      </c>
      <c r="M2305" s="18">
        <f t="shared" si="417"/>
        <v>130911</v>
      </c>
      <c r="N2305" s="18">
        <f t="shared" si="418"/>
        <v>150548</v>
      </c>
      <c r="O2305" s="18">
        <f t="shared" si="419"/>
        <v>161498</v>
      </c>
      <c r="P2305">
        <f t="shared" si="425"/>
        <v>140442.65232181558</v>
      </c>
      <c r="Q2305">
        <f t="shared" si="426"/>
        <v>17935.819716886839</v>
      </c>
      <c r="R2305" s="105">
        <f t="shared" si="427"/>
        <v>0.12770920671441058</v>
      </c>
      <c r="S2305" s="107">
        <f>+'MEDIA GEOMÉTRICA'!AI288</f>
        <v>140442.65232181558</v>
      </c>
      <c r="T2305" t="b">
        <f t="shared" si="428"/>
        <v>1</v>
      </c>
    </row>
    <row r="2306" spans="1:20" x14ac:dyDescent="0.2">
      <c r="A2306">
        <v>286</v>
      </c>
      <c r="B2306">
        <v>125062</v>
      </c>
      <c r="C2306">
        <v>300000</v>
      </c>
      <c r="D2306">
        <v>133943</v>
      </c>
      <c r="E2306">
        <v>154035</v>
      </c>
      <c r="F2306">
        <v>165238</v>
      </c>
      <c r="G2306">
        <f t="shared" si="420"/>
        <v>166486.56686821373</v>
      </c>
      <c r="H2306">
        <f t="shared" si="421"/>
        <v>71304.207283301337</v>
      </c>
      <c r="I2306">
        <f t="shared" si="422"/>
        <v>237790.77415151507</v>
      </c>
      <c r="J2306">
        <f t="shared" si="423"/>
        <v>95182.359584912396</v>
      </c>
      <c r="K2306" s="18">
        <f t="shared" si="424"/>
        <v>125062</v>
      </c>
      <c r="L2306" s="18" t="str">
        <f t="shared" si="416"/>
        <v/>
      </c>
      <c r="M2306" s="18">
        <f t="shared" si="417"/>
        <v>133943</v>
      </c>
      <c r="N2306" s="18">
        <f t="shared" si="418"/>
        <v>154035</v>
      </c>
      <c r="O2306" s="18">
        <f t="shared" si="419"/>
        <v>165238</v>
      </c>
      <c r="P2306">
        <f t="shared" si="425"/>
        <v>143695.67061707113</v>
      </c>
      <c r="Q2306">
        <f t="shared" si="426"/>
        <v>18350.727878388549</v>
      </c>
      <c r="R2306" s="105">
        <f t="shared" si="427"/>
        <v>0.12770550288387375</v>
      </c>
      <c r="S2306" s="107">
        <f>+'MEDIA GEOMÉTRICA'!AI289</f>
        <v>143695.67061707113</v>
      </c>
      <c r="T2306" t="b">
        <f t="shared" si="428"/>
        <v>1</v>
      </c>
    </row>
    <row r="2307" spans="1:20" x14ac:dyDescent="0.2">
      <c r="A2307">
        <v>287</v>
      </c>
      <c r="B2307">
        <v>51730</v>
      </c>
      <c r="C2307">
        <v>80000</v>
      </c>
      <c r="D2307">
        <v>55404</v>
      </c>
      <c r="E2307">
        <v>63714</v>
      </c>
      <c r="F2307">
        <v>68348</v>
      </c>
      <c r="G2307">
        <f t="shared" si="420"/>
        <v>63076.393463275614</v>
      </c>
      <c r="H2307">
        <f t="shared" si="421"/>
        <v>11172.530295327007</v>
      </c>
      <c r="I2307">
        <f t="shared" si="422"/>
        <v>74248.923758602614</v>
      </c>
      <c r="J2307">
        <f t="shared" si="423"/>
        <v>51903.863167948606</v>
      </c>
      <c r="K2307" s="18" t="str">
        <f t="shared" si="424"/>
        <v/>
      </c>
      <c r="L2307" s="18" t="str">
        <f t="shared" si="416"/>
        <v/>
      </c>
      <c r="M2307" s="18">
        <f t="shared" si="417"/>
        <v>55404</v>
      </c>
      <c r="N2307" s="18">
        <f t="shared" si="418"/>
        <v>63714</v>
      </c>
      <c r="O2307" s="18">
        <f t="shared" si="419"/>
        <v>68348</v>
      </c>
      <c r="P2307">
        <f t="shared" si="425"/>
        <v>62254.000884484863</v>
      </c>
      <c r="Q2307">
        <f t="shared" si="426"/>
        <v>6558.4194234078486</v>
      </c>
      <c r="R2307" s="105">
        <f t="shared" si="427"/>
        <v>0.10534936438185387</v>
      </c>
      <c r="S2307" s="107">
        <f>+'MEDIA GEOMÉTRICA'!AI290</f>
        <v>62254.000884484863</v>
      </c>
      <c r="T2307" t="b">
        <f t="shared" si="428"/>
        <v>1</v>
      </c>
    </row>
    <row r="2308" spans="1:20" x14ac:dyDescent="0.2">
      <c r="A2308">
        <v>288</v>
      </c>
      <c r="B2308">
        <v>472085</v>
      </c>
      <c r="C2308">
        <v>450000</v>
      </c>
      <c r="D2308">
        <v>505612</v>
      </c>
      <c r="E2308">
        <v>581454</v>
      </c>
      <c r="F2308">
        <v>623745</v>
      </c>
      <c r="G2308">
        <f t="shared" si="420"/>
        <v>522533.94149915798</v>
      </c>
      <c r="H2308">
        <f t="shared" si="421"/>
        <v>73698.798407436829</v>
      </c>
      <c r="I2308">
        <f t="shared" si="422"/>
        <v>596232.73990659486</v>
      </c>
      <c r="J2308">
        <f t="shared" si="423"/>
        <v>448835.14309172117</v>
      </c>
      <c r="K2308" s="18">
        <f t="shared" si="424"/>
        <v>472085</v>
      </c>
      <c r="L2308" s="18">
        <f t="shared" si="416"/>
        <v>450000</v>
      </c>
      <c r="M2308" s="18">
        <f t="shared" si="417"/>
        <v>505612</v>
      </c>
      <c r="N2308" s="18">
        <f t="shared" si="418"/>
        <v>581454</v>
      </c>
      <c r="O2308" s="18" t="str">
        <f t="shared" si="419"/>
        <v/>
      </c>
      <c r="P2308">
        <f t="shared" si="425"/>
        <v>499909.46857074759</v>
      </c>
      <c r="Q2308">
        <f t="shared" si="426"/>
        <v>57516.840098502165</v>
      </c>
      <c r="R2308" s="105">
        <f t="shared" si="427"/>
        <v>0.11505451229588451</v>
      </c>
      <c r="S2308" s="107">
        <f>+'MEDIA GEOMÉTRICA'!AI291</f>
        <v>499909.46857074759</v>
      </c>
      <c r="T2308" t="b">
        <f t="shared" si="428"/>
        <v>1</v>
      </c>
    </row>
    <row r="2309" spans="1:20" x14ac:dyDescent="0.2">
      <c r="A2309">
        <v>289</v>
      </c>
      <c r="B2309">
        <v>200071</v>
      </c>
      <c r="C2309">
        <v>150000</v>
      </c>
      <c r="D2309">
        <v>214280</v>
      </c>
      <c r="E2309">
        <v>246422</v>
      </c>
      <c r="F2309">
        <v>264345</v>
      </c>
      <c r="G2309">
        <f t="shared" si="420"/>
        <v>211067.57651531539</v>
      </c>
      <c r="H2309">
        <f t="shared" si="421"/>
        <v>44358.375097607022</v>
      </c>
      <c r="I2309">
        <f t="shared" si="422"/>
        <v>255425.95161292242</v>
      </c>
      <c r="J2309">
        <f t="shared" si="423"/>
        <v>166709.20141770836</v>
      </c>
      <c r="K2309" s="18">
        <f t="shared" si="424"/>
        <v>200071</v>
      </c>
      <c r="L2309" s="18" t="str">
        <f t="shared" si="416"/>
        <v/>
      </c>
      <c r="M2309" s="18">
        <f t="shared" si="417"/>
        <v>214280</v>
      </c>
      <c r="N2309" s="18">
        <f t="shared" si="418"/>
        <v>246422</v>
      </c>
      <c r="O2309" s="18" t="str">
        <f t="shared" si="419"/>
        <v/>
      </c>
      <c r="P2309">
        <f t="shared" si="425"/>
        <v>219422.80009376144</v>
      </c>
      <c r="Q2309">
        <f t="shared" si="426"/>
        <v>23746.645538545719</v>
      </c>
      <c r="R2309" s="105">
        <f t="shared" si="427"/>
        <v>0.10822323627443708</v>
      </c>
      <c r="S2309" s="107">
        <f>+'MEDIA GEOMÉTRICA'!AI292</f>
        <v>219422.80009376144</v>
      </c>
      <c r="T2309" t="b">
        <f t="shared" si="428"/>
        <v>1</v>
      </c>
    </row>
    <row r="2310" spans="1:20" x14ac:dyDescent="0.2">
      <c r="A2310">
        <v>290</v>
      </c>
      <c r="B2310">
        <v>106813</v>
      </c>
      <c r="C2310">
        <v>140000</v>
      </c>
      <c r="D2310">
        <v>114399</v>
      </c>
      <c r="E2310">
        <v>131559</v>
      </c>
      <c r="F2310">
        <v>141128</v>
      </c>
      <c r="G2310">
        <f t="shared" si="420"/>
        <v>126003.2147459683</v>
      </c>
      <c r="H2310">
        <f t="shared" si="421"/>
        <v>15455.117233460274</v>
      </c>
      <c r="I2310">
        <f t="shared" si="422"/>
        <v>141458.33197942859</v>
      </c>
      <c r="J2310">
        <f t="shared" si="423"/>
        <v>110548.09751250803</v>
      </c>
      <c r="K2310" s="18" t="str">
        <f t="shared" si="424"/>
        <v/>
      </c>
      <c r="L2310" s="18">
        <f t="shared" si="416"/>
        <v>140000</v>
      </c>
      <c r="M2310" s="18">
        <f t="shared" si="417"/>
        <v>114399</v>
      </c>
      <c r="N2310" s="18">
        <f t="shared" si="418"/>
        <v>131559</v>
      </c>
      <c r="O2310" s="18">
        <f t="shared" si="419"/>
        <v>141128</v>
      </c>
      <c r="P2310">
        <f t="shared" si="425"/>
        <v>131317.01545585814</v>
      </c>
      <c r="Q2310">
        <f t="shared" si="426"/>
        <v>12343.705777979858</v>
      </c>
      <c r="R2310" s="105">
        <f t="shared" si="427"/>
        <v>9.3999286650930325E-2</v>
      </c>
      <c r="S2310" s="107">
        <f>+'MEDIA GEOMÉTRICA'!AI293</f>
        <v>131317.01545585814</v>
      </c>
      <c r="T2310" t="b">
        <f t="shared" si="428"/>
        <v>1</v>
      </c>
    </row>
    <row r="2311" spans="1:20" x14ac:dyDescent="0.2">
      <c r="A2311">
        <v>291</v>
      </c>
      <c r="B2311">
        <v>263940</v>
      </c>
      <c r="C2311">
        <v>200000</v>
      </c>
      <c r="D2311">
        <v>282684</v>
      </c>
      <c r="E2311">
        <v>325087</v>
      </c>
      <c r="F2311">
        <v>348732</v>
      </c>
      <c r="G2311">
        <f t="shared" si="420"/>
        <v>279039.42468968948</v>
      </c>
      <c r="H2311">
        <f t="shared" si="421"/>
        <v>57746.146190027284</v>
      </c>
      <c r="I2311">
        <f t="shared" si="422"/>
        <v>336785.57087971678</v>
      </c>
      <c r="J2311">
        <f t="shared" si="423"/>
        <v>221293.27849966218</v>
      </c>
      <c r="K2311" s="18">
        <f t="shared" si="424"/>
        <v>263940</v>
      </c>
      <c r="L2311" s="18" t="str">
        <f t="shared" si="416"/>
        <v/>
      </c>
      <c r="M2311" s="18">
        <f t="shared" si="417"/>
        <v>282684</v>
      </c>
      <c r="N2311" s="18">
        <f t="shared" si="418"/>
        <v>325087</v>
      </c>
      <c r="O2311" s="18" t="str">
        <f t="shared" si="419"/>
        <v/>
      </c>
      <c r="P2311">
        <f t="shared" si="425"/>
        <v>289468.96903515066</v>
      </c>
      <c r="Q2311">
        <f t="shared" si="426"/>
        <v>31327.0584692105</v>
      </c>
      <c r="R2311" s="105">
        <f t="shared" si="427"/>
        <v>0.10822251025258051</v>
      </c>
      <c r="S2311" s="107">
        <f>+'MEDIA GEOMÉTRICA'!AI294</f>
        <v>289468.96903515066</v>
      </c>
      <c r="T2311" t="b">
        <f t="shared" si="428"/>
        <v>1</v>
      </c>
    </row>
    <row r="2312" spans="1:20" x14ac:dyDescent="0.2">
      <c r="A2312">
        <v>292</v>
      </c>
      <c r="B2312">
        <v>1215587</v>
      </c>
      <c r="C2312">
        <v>280000</v>
      </c>
      <c r="D2312">
        <v>1301915</v>
      </c>
      <c r="E2312">
        <v>1497202</v>
      </c>
      <c r="F2312">
        <v>1606101</v>
      </c>
      <c r="G2312">
        <f t="shared" si="420"/>
        <v>1012782.0417786944</v>
      </c>
      <c r="H2312">
        <f t="shared" si="421"/>
        <v>526381.21717867174</v>
      </c>
      <c r="I2312">
        <f t="shared" si="422"/>
        <v>1539163.258957366</v>
      </c>
      <c r="J2312">
        <f t="shared" si="423"/>
        <v>486400.82460002264</v>
      </c>
      <c r="K2312" s="18">
        <f t="shared" si="424"/>
        <v>1215587</v>
      </c>
      <c r="L2312" s="18" t="str">
        <f t="shared" si="416"/>
        <v/>
      </c>
      <c r="M2312" s="18">
        <f t="shared" si="417"/>
        <v>1301915</v>
      </c>
      <c r="N2312" s="18">
        <f t="shared" si="418"/>
        <v>1497202</v>
      </c>
      <c r="O2312" s="18" t="str">
        <f t="shared" si="419"/>
        <v/>
      </c>
      <c r="P2312">
        <f t="shared" si="425"/>
        <v>1333162.3046108161</v>
      </c>
      <c r="Q2312">
        <f t="shared" si="426"/>
        <v>144277.82468672493</v>
      </c>
      <c r="R2312" s="105">
        <f t="shared" si="427"/>
        <v>0.10822225034996266</v>
      </c>
      <c r="S2312" s="107">
        <f>+'MEDIA GEOMÉTRICA'!AI295</f>
        <v>1333162.3046108161</v>
      </c>
      <c r="T2312" t="b">
        <f t="shared" si="428"/>
        <v>1</v>
      </c>
    </row>
    <row r="2313" spans="1:20" x14ac:dyDescent="0.2">
      <c r="A2313">
        <v>293</v>
      </c>
      <c r="B2313">
        <v>159234</v>
      </c>
      <c r="C2313">
        <v>550000</v>
      </c>
      <c r="D2313">
        <v>170542</v>
      </c>
      <c r="E2313">
        <v>196123</v>
      </c>
      <c r="F2313">
        <v>210388</v>
      </c>
      <c r="G2313">
        <f t="shared" si="420"/>
        <v>228011.03597051222</v>
      </c>
      <c r="H2313">
        <f t="shared" si="421"/>
        <v>164894.30927051426</v>
      </c>
      <c r="I2313">
        <f t="shared" si="422"/>
        <v>392905.34524102649</v>
      </c>
      <c r="J2313">
        <f t="shared" si="423"/>
        <v>63116.726699997962</v>
      </c>
      <c r="K2313" s="18">
        <f t="shared" si="424"/>
        <v>159234</v>
      </c>
      <c r="L2313" s="18" t="str">
        <f t="shared" si="416"/>
        <v/>
      </c>
      <c r="M2313" s="18">
        <f t="shared" si="417"/>
        <v>170542</v>
      </c>
      <c r="N2313" s="18">
        <f t="shared" si="418"/>
        <v>196123</v>
      </c>
      <c r="O2313" s="18">
        <f t="shared" si="419"/>
        <v>210388</v>
      </c>
      <c r="P2313">
        <f t="shared" si="425"/>
        <v>182959.16198692666</v>
      </c>
      <c r="Q2313">
        <f t="shared" si="426"/>
        <v>23364.828273496896</v>
      </c>
      <c r="R2313" s="105">
        <f t="shared" si="427"/>
        <v>0.12770515572850311</v>
      </c>
      <c r="S2313" s="107">
        <f>+'MEDIA GEOMÉTRICA'!AI296</f>
        <v>182959.16198692666</v>
      </c>
      <c r="T2313" t="b">
        <f t="shared" si="428"/>
        <v>1</v>
      </c>
    </row>
    <row r="2314" spans="1:20" x14ac:dyDescent="0.2">
      <c r="A2314">
        <v>294</v>
      </c>
      <c r="B2314">
        <v>206275</v>
      </c>
      <c r="C2314">
        <v>600000</v>
      </c>
      <c r="D2314">
        <v>220924</v>
      </c>
      <c r="E2314">
        <v>254063</v>
      </c>
      <c r="F2314">
        <v>272542</v>
      </c>
      <c r="G2314">
        <f t="shared" si="420"/>
        <v>285392.87133305043</v>
      </c>
      <c r="H2314">
        <f t="shared" si="421"/>
        <v>163800.61435385398</v>
      </c>
      <c r="I2314">
        <f t="shared" si="422"/>
        <v>449193.4856869044</v>
      </c>
      <c r="J2314">
        <f t="shared" si="423"/>
        <v>121592.25697919645</v>
      </c>
      <c r="K2314" s="18">
        <f t="shared" si="424"/>
        <v>206275</v>
      </c>
      <c r="L2314" s="18" t="str">
        <f t="shared" si="416"/>
        <v/>
      </c>
      <c r="M2314" s="18">
        <f t="shared" si="417"/>
        <v>220924</v>
      </c>
      <c r="N2314" s="18">
        <f t="shared" si="418"/>
        <v>254063</v>
      </c>
      <c r="O2314" s="18">
        <f t="shared" si="419"/>
        <v>272542</v>
      </c>
      <c r="P2314">
        <f t="shared" si="425"/>
        <v>237009.68252750748</v>
      </c>
      <c r="Q2314">
        <f t="shared" si="426"/>
        <v>30267.813102369983</v>
      </c>
      <c r="R2314" s="105">
        <f t="shared" si="427"/>
        <v>0.12770707415658886</v>
      </c>
      <c r="S2314" s="107">
        <f>+'MEDIA GEOMÉTRICA'!AI297</f>
        <v>237009.68252750748</v>
      </c>
      <c r="T2314" t="b">
        <f t="shared" si="428"/>
        <v>1</v>
      </c>
    </row>
    <row r="2315" spans="1:20" x14ac:dyDescent="0.2">
      <c r="A2315">
        <v>295</v>
      </c>
      <c r="B2315">
        <v>216994</v>
      </c>
      <c r="C2315">
        <v>650000</v>
      </c>
      <c r="D2315">
        <v>232405</v>
      </c>
      <c r="E2315">
        <v>267266</v>
      </c>
      <c r="F2315">
        <v>286705</v>
      </c>
      <c r="G2315">
        <f t="shared" si="420"/>
        <v>301993.15968684386</v>
      </c>
      <c r="H2315">
        <f t="shared" si="421"/>
        <v>180625.91208212625</v>
      </c>
      <c r="I2315">
        <f t="shared" si="422"/>
        <v>482619.07176897011</v>
      </c>
      <c r="J2315">
        <f t="shared" si="423"/>
        <v>121367.24760471762</v>
      </c>
      <c r="K2315" s="18">
        <f t="shared" si="424"/>
        <v>216994</v>
      </c>
      <c r="L2315" s="18" t="str">
        <f t="shared" si="416"/>
        <v/>
      </c>
      <c r="M2315" s="18">
        <f t="shared" si="417"/>
        <v>232405</v>
      </c>
      <c r="N2315" s="18">
        <f t="shared" si="418"/>
        <v>267266</v>
      </c>
      <c r="O2315" s="18">
        <f t="shared" si="419"/>
        <v>286705</v>
      </c>
      <c r="P2315">
        <f t="shared" si="425"/>
        <v>249326.27201779129</v>
      </c>
      <c r="Q2315">
        <f t="shared" si="426"/>
        <v>31840.815614553594</v>
      </c>
      <c r="R2315" s="105">
        <f t="shared" si="427"/>
        <v>0.12770742271509003</v>
      </c>
      <c r="S2315" s="107">
        <f>+'MEDIA GEOMÉTRICA'!AI298</f>
        <v>249326.27201779129</v>
      </c>
      <c r="T2315" t="b">
        <f t="shared" si="428"/>
        <v>1</v>
      </c>
    </row>
    <row r="2316" spans="1:20" x14ac:dyDescent="0.2">
      <c r="A2316">
        <v>296</v>
      </c>
      <c r="B2316">
        <v>291344</v>
      </c>
      <c r="C2316">
        <v>750000</v>
      </c>
      <c r="D2316">
        <v>312035</v>
      </c>
      <c r="E2316">
        <v>358841</v>
      </c>
      <c r="F2316">
        <v>384941</v>
      </c>
      <c r="G2316">
        <f t="shared" si="420"/>
        <v>393362.8810454341</v>
      </c>
      <c r="H2316">
        <f t="shared" si="421"/>
        <v>188465.34982510714</v>
      </c>
      <c r="I2316">
        <f t="shared" si="422"/>
        <v>581828.23087054119</v>
      </c>
      <c r="J2316">
        <f t="shared" si="423"/>
        <v>204897.53122032696</v>
      </c>
      <c r="K2316" s="18">
        <f t="shared" si="424"/>
        <v>291344</v>
      </c>
      <c r="L2316" s="18" t="str">
        <f t="shared" si="416"/>
        <v/>
      </c>
      <c r="M2316" s="18">
        <f t="shared" si="417"/>
        <v>312035</v>
      </c>
      <c r="N2316" s="18">
        <f t="shared" si="418"/>
        <v>358841</v>
      </c>
      <c r="O2316" s="18">
        <f t="shared" si="419"/>
        <v>384941</v>
      </c>
      <c r="P2316">
        <f t="shared" si="425"/>
        <v>334754.48497246305</v>
      </c>
      <c r="Q2316">
        <f t="shared" si="426"/>
        <v>42750.884368045532</v>
      </c>
      <c r="R2316" s="105">
        <f t="shared" si="427"/>
        <v>0.1277081750571982</v>
      </c>
      <c r="S2316" s="107">
        <f>+'MEDIA GEOMÉTRICA'!AI299</f>
        <v>334754.48497246305</v>
      </c>
      <c r="T2316" t="b">
        <f t="shared" si="428"/>
        <v>1</v>
      </c>
    </row>
    <row r="2317" spans="1:20" x14ac:dyDescent="0.2">
      <c r="A2317">
        <v>297</v>
      </c>
      <c r="B2317">
        <v>324483</v>
      </c>
      <c r="C2317">
        <v>750000</v>
      </c>
      <c r="D2317">
        <v>347527</v>
      </c>
      <c r="E2317">
        <v>399656</v>
      </c>
      <c r="F2317">
        <v>428725</v>
      </c>
      <c r="G2317">
        <f t="shared" si="420"/>
        <v>428767.02902576205</v>
      </c>
      <c r="H2317">
        <f t="shared" si="421"/>
        <v>172657.42555911117</v>
      </c>
      <c r="I2317">
        <f t="shared" si="422"/>
        <v>601424.45458487328</v>
      </c>
      <c r="J2317">
        <f t="shared" si="423"/>
        <v>256109.60346665088</v>
      </c>
      <c r="K2317" s="18">
        <f t="shared" si="424"/>
        <v>324483</v>
      </c>
      <c r="L2317" s="18" t="str">
        <f t="shared" si="416"/>
        <v/>
      </c>
      <c r="M2317" s="18">
        <f t="shared" si="417"/>
        <v>347527</v>
      </c>
      <c r="N2317" s="18">
        <f t="shared" si="418"/>
        <v>399656</v>
      </c>
      <c r="O2317" s="18">
        <f t="shared" si="419"/>
        <v>428725</v>
      </c>
      <c r="P2317">
        <f t="shared" si="425"/>
        <v>372830.48136499239</v>
      </c>
      <c r="Q2317">
        <f t="shared" si="426"/>
        <v>47612.984079100381</v>
      </c>
      <c r="R2317" s="105">
        <f t="shared" si="427"/>
        <v>0.12770679024092019</v>
      </c>
      <c r="S2317" s="107">
        <f>+'MEDIA GEOMÉTRICA'!AI300</f>
        <v>372830.48136499239</v>
      </c>
      <c r="T2317" t="b">
        <f t="shared" si="428"/>
        <v>1</v>
      </c>
    </row>
    <row r="2318" spans="1:20" x14ac:dyDescent="0.2">
      <c r="A2318">
        <v>298</v>
      </c>
      <c r="B2318">
        <v>1059832</v>
      </c>
      <c r="C2318">
        <v>4500000</v>
      </c>
      <c r="D2318">
        <v>1134020</v>
      </c>
      <c r="E2318">
        <v>1304123</v>
      </c>
      <c r="F2318">
        <v>1398978</v>
      </c>
      <c r="G2318">
        <f t="shared" si="420"/>
        <v>1580665.3714635696</v>
      </c>
      <c r="H2318">
        <f t="shared" si="421"/>
        <v>1471103.0160559115</v>
      </c>
      <c r="I2318">
        <f t="shared" si="422"/>
        <v>3051768.3875194811</v>
      </c>
      <c r="J2318">
        <f t="shared" si="423"/>
        <v>109562.35540765803</v>
      </c>
      <c r="K2318" s="18">
        <f t="shared" si="424"/>
        <v>1059832</v>
      </c>
      <c r="L2318" s="18" t="str">
        <f t="shared" si="416"/>
        <v/>
      </c>
      <c r="M2318" s="18">
        <f t="shared" si="417"/>
        <v>1134020</v>
      </c>
      <c r="N2318" s="18">
        <f t="shared" si="418"/>
        <v>1304123</v>
      </c>
      <c r="O2318" s="18">
        <f t="shared" si="419"/>
        <v>1398978</v>
      </c>
      <c r="P2318">
        <f t="shared" si="425"/>
        <v>1216877.315868953</v>
      </c>
      <c r="Q2318">
        <f t="shared" si="426"/>
        <v>155010.00095128271</v>
      </c>
      <c r="R2318" s="105">
        <f t="shared" si="427"/>
        <v>0.12738342553504869</v>
      </c>
      <c r="S2318" s="107">
        <f>+'MEDIA GEOMÉTRICA'!AI301</f>
        <v>1216877.315868953</v>
      </c>
      <c r="T2318" t="b">
        <f t="shared" si="428"/>
        <v>1</v>
      </c>
    </row>
    <row r="2319" spans="1:20" x14ac:dyDescent="0.2">
      <c r="A2319">
        <v>299</v>
      </c>
      <c r="B2319">
        <v>27297</v>
      </c>
      <c r="C2319">
        <v>100000</v>
      </c>
      <c r="D2319">
        <v>29235</v>
      </c>
      <c r="E2319">
        <v>33621</v>
      </c>
      <c r="F2319">
        <v>36066</v>
      </c>
      <c r="G2319">
        <f t="shared" si="420"/>
        <v>39549.894066361929</v>
      </c>
      <c r="H2319">
        <f t="shared" si="421"/>
        <v>30805.568647567598</v>
      </c>
      <c r="I2319">
        <f t="shared" si="422"/>
        <v>70355.462713929533</v>
      </c>
      <c r="J2319">
        <f t="shared" si="423"/>
        <v>8744.3254187943312</v>
      </c>
      <c r="K2319" s="18">
        <f t="shared" si="424"/>
        <v>27297</v>
      </c>
      <c r="L2319" s="18" t="str">
        <f t="shared" si="416"/>
        <v/>
      </c>
      <c r="M2319" s="18">
        <f t="shared" si="417"/>
        <v>29235</v>
      </c>
      <c r="N2319" s="18">
        <f t="shared" si="418"/>
        <v>33621</v>
      </c>
      <c r="O2319" s="18">
        <f t="shared" si="419"/>
        <v>36066</v>
      </c>
      <c r="P2319">
        <f t="shared" si="425"/>
        <v>31364.015205417323</v>
      </c>
      <c r="Q2319">
        <f t="shared" si="426"/>
        <v>4005.431343813048</v>
      </c>
      <c r="R2319" s="105">
        <f t="shared" si="427"/>
        <v>0.12770786258008232</v>
      </c>
      <c r="S2319" s="107">
        <f>+'MEDIA GEOMÉTRICA'!AI302</f>
        <v>31364.015205417323</v>
      </c>
      <c r="T2319" t="b">
        <f t="shared" si="428"/>
        <v>1</v>
      </c>
    </row>
    <row r="2320" spans="1:20" x14ac:dyDescent="0.2">
      <c r="A2320">
        <v>300</v>
      </c>
      <c r="B2320">
        <v>41793</v>
      </c>
      <c r="C2320">
        <v>150000</v>
      </c>
      <c r="D2320">
        <v>44761</v>
      </c>
      <c r="E2320">
        <v>51475</v>
      </c>
      <c r="F2320">
        <v>55219</v>
      </c>
      <c r="G2320">
        <f t="shared" si="420"/>
        <v>60305.357425827649</v>
      </c>
      <c r="H2320">
        <f t="shared" si="421"/>
        <v>45785.307837776956</v>
      </c>
      <c r="I2320">
        <f t="shared" si="422"/>
        <v>106090.66526360461</v>
      </c>
      <c r="J2320">
        <f t="shared" si="423"/>
        <v>14520.049588050693</v>
      </c>
      <c r="K2320" s="18">
        <f t="shared" si="424"/>
        <v>41793</v>
      </c>
      <c r="L2320" s="18" t="str">
        <f t="shared" si="416"/>
        <v/>
      </c>
      <c r="M2320" s="18">
        <f t="shared" si="417"/>
        <v>44761</v>
      </c>
      <c r="N2320" s="18">
        <f t="shared" si="418"/>
        <v>51475</v>
      </c>
      <c r="O2320" s="18">
        <f t="shared" si="419"/>
        <v>55219</v>
      </c>
      <c r="P2320">
        <f t="shared" si="425"/>
        <v>48019.988867301188</v>
      </c>
      <c r="Q2320">
        <f t="shared" si="426"/>
        <v>6132.3780053091969</v>
      </c>
      <c r="R2320" s="105">
        <f t="shared" si="427"/>
        <v>0.12770469443996454</v>
      </c>
      <c r="S2320" s="107">
        <f>+'MEDIA GEOMÉTRICA'!AI303</f>
        <v>48019.988867301188</v>
      </c>
      <c r="T2320" t="b">
        <f t="shared" si="428"/>
        <v>1</v>
      </c>
    </row>
    <row r="2321" spans="1:20" x14ac:dyDescent="0.2">
      <c r="A2321">
        <v>301</v>
      </c>
      <c r="B2321">
        <v>31748</v>
      </c>
      <c r="C2321">
        <v>100000</v>
      </c>
      <c r="D2321">
        <v>34003</v>
      </c>
      <c r="E2321">
        <v>39103</v>
      </c>
      <c r="F2321">
        <v>41947</v>
      </c>
      <c r="G2321">
        <f t="shared" si="420"/>
        <v>44630.208753461753</v>
      </c>
      <c r="H2321">
        <f t="shared" si="421"/>
        <v>28594.528369952175</v>
      </c>
      <c r="I2321">
        <f t="shared" si="422"/>
        <v>73224.737123413928</v>
      </c>
      <c r="J2321">
        <f t="shared" si="423"/>
        <v>16035.680383509578</v>
      </c>
      <c r="K2321" s="18">
        <f t="shared" si="424"/>
        <v>31748</v>
      </c>
      <c r="L2321" s="18" t="str">
        <f t="shared" si="416"/>
        <v/>
      </c>
      <c r="M2321" s="18">
        <f t="shared" si="417"/>
        <v>34003</v>
      </c>
      <c r="N2321" s="18">
        <f t="shared" si="418"/>
        <v>39103</v>
      </c>
      <c r="O2321" s="18">
        <f t="shared" si="419"/>
        <v>41947</v>
      </c>
      <c r="P2321">
        <f t="shared" si="425"/>
        <v>36478.430786922909</v>
      </c>
      <c r="Q2321">
        <f t="shared" si="426"/>
        <v>4658.3806467483955</v>
      </c>
      <c r="R2321" s="105">
        <f t="shared" si="427"/>
        <v>0.12770233111064555</v>
      </c>
      <c r="S2321" s="107">
        <f>+'MEDIA GEOMÉTRICA'!AI304</f>
        <v>36478.430786922909</v>
      </c>
      <c r="T2321" t="b">
        <f t="shared" si="428"/>
        <v>1</v>
      </c>
    </row>
    <row r="2322" spans="1:20" x14ac:dyDescent="0.2">
      <c r="A2322">
        <v>302</v>
      </c>
      <c r="B2322">
        <v>32159</v>
      </c>
      <c r="C2322">
        <v>90000</v>
      </c>
      <c r="D2322">
        <v>34442</v>
      </c>
      <c r="E2322">
        <v>39609</v>
      </c>
      <c r="F2322">
        <v>42490</v>
      </c>
      <c r="G2322">
        <f t="shared" si="420"/>
        <v>44151.229626013366</v>
      </c>
      <c r="H2322">
        <f t="shared" si="421"/>
        <v>23974.922450343816</v>
      </c>
      <c r="I2322">
        <f t="shared" si="422"/>
        <v>68126.15207635719</v>
      </c>
      <c r="J2322">
        <f t="shared" si="423"/>
        <v>20176.30717566955</v>
      </c>
      <c r="K2322" s="18">
        <f t="shared" si="424"/>
        <v>32159</v>
      </c>
      <c r="L2322" s="18" t="str">
        <f t="shared" si="416"/>
        <v/>
      </c>
      <c r="M2322" s="18">
        <f t="shared" si="417"/>
        <v>34442</v>
      </c>
      <c r="N2322" s="18">
        <f t="shared" si="418"/>
        <v>39609</v>
      </c>
      <c r="O2322" s="18">
        <f t="shared" si="419"/>
        <v>42490</v>
      </c>
      <c r="P2322">
        <f t="shared" si="425"/>
        <v>36950.292173097791</v>
      </c>
      <c r="Q2322">
        <f t="shared" si="426"/>
        <v>4718.8673075926463</v>
      </c>
      <c r="R2322" s="105">
        <f t="shared" si="427"/>
        <v>0.12770852488761342</v>
      </c>
      <c r="S2322" s="107">
        <f>+'MEDIA GEOMÉTRICA'!AI305</f>
        <v>36950.292173097791</v>
      </c>
      <c r="T2322" t="b">
        <f t="shared" si="428"/>
        <v>1</v>
      </c>
    </row>
    <row r="2323" spans="1:20" x14ac:dyDescent="0.2">
      <c r="A2323">
        <v>303</v>
      </c>
      <c r="B2323">
        <v>27607</v>
      </c>
      <c r="C2323">
        <v>95000</v>
      </c>
      <c r="D2323">
        <v>29567</v>
      </c>
      <c r="E2323">
        <v>34002</v>
      </c>
      <c r="F2323">
        <v>36475</v>
      </c>
      <c r="G2323">
        <f t="shared" si="420"/>
        <v>39501.170885716558</v>
      </c>
      <c r="H2323">
        <f t="shared" si="421"/>
        <v>28430.714055401419</v>
      </c>
      <c r="I2323">
        <f t="shared" si="422"/>
        <v>67931.884941117984</v>
      </c>
      <c r="J2323">
        <f t="shared" si="423"/>
        <v>11070.456830315139</v>
      </c>
      <c r="K2323" s="18">
        <f t="shared" si="424"/>
        <v>27607</v>
      </c>
      <c r="L2323" s="18" t="str">
        <f t="shared" si="416"/>
        <v/>
      </c>
      <c r="M2323" s="18">
        <f t="shared" si="417"/>
        <v>29567</v>
      </c>
      <c r="N2323" s="18">
        <f t="shared" si="418"/>
        <v>34002</v>
      </c>
      <c r="O2323" s="18">
        <f t="shared" si="419"/>
        <v>36475</v>
      </c>
      <c r="P2323">
        <f t="shared" si="425"/>
        <v>31719.881780203894</v>
      </c>
      <c r="Q2323">
        <f t="shared" si="426"/>
        <v>4050.5603213218128</v>
      </c>
      <c r="R2323" s="105">
        <f t="shared" si="427"/>
        <v>0.12769783788569264</v>
      </c>
      <c r="S2323" s="107">
        <f>+'MEDIA GEOMÉTRICA'!AI306</f>
        <v>31719.881780203894</v>
      </c>
      <c r="T2323" t="b">
        <f t="shared" si="428"/>
        <v>1</v>
      </c>
    </row>
    <row r="2324" spans="1:20" x14ac:dyDescent="0.2">
      <c r="A2324">
        <v>304</v>
      </c>
      <c r="B2324">
        <v>33425</v>
      </c>
      <c r="C2324">
        <v>140000</v>
      </c>
      <c r="D2324">
        <v>35799</v>
      </c>
      <c r="E2324">
        <v>41169</v>
      </c>
      <c r="F2324">
        <v>44163</v>
      </c>
      <c r="G2324">
        <f t="shared" si="420"/>
        <v>49743.901700685645</v>
      </c>
      <c r="H2324">
        <f t="shared" si="421"/>
        <v>45528.586428748255</v>
      </c>
      <c r="I2324">
        <f t="shared" si="422"/>
        <v>95272.488129433899</v>
      </c>
      <c r="J2324">
        <f t="shared" si="423"/>
        <v>4215.3152719373902</v>
      </c>
      <c r="K2324" s="18">
        <f t="shared" si="424"/>
        <v>33425</v>
      </c>
      <c r="L2324" s="18" t="str">
        <f t="shared" si="416"/>
        <v/>
      </c>
      <c r="M2324" s="18">
        <f t="shared" si="417"/>
        <v>35799</v>
      </c>
      <c r="N2324" s="18">
        <f t="shared" si="418"/>
        <v>41169</v>
      </c>
      <c r="O2324" s="18">
        <f t="shared" si="419"/>
        <v>44163</v>
      </c>
      <c r="P2324">
        <f t="shared" si="425"/>
        <v>38405.44478663287</v>
      </c>
      <c r="Q2324">
        <f t="shared" si="426"/>
        <v>4904.6533006931286</v>
      </c>
      <c r="R2324" s="105">
        <f t="shared" si="427"/>
        <v>0.12770723859446637</v>
      </c>
      <c r="S2324" s="107">
        <f>+'MEDIA GEOMÉTRICA'!AI307</f>
        <v>38405.44478663287</v>
      </c>
      <c r="T2324" t="b">
        <f t="shared" si="428"/>
        <v>1</v>
      </c>
    </row>
    <row r="2325" spans="1:20" x14ac:dyDescent="0.2">
      <c r="A2325">
        <v>305</v>
      </c>
      <c r="B2325">
        <v>27644</v>
      </c>
      <c r="C2325">
        <v>120000</v>
      </c>
      <c r="D2325">
        <v>29608</v>
      </c>
      <c r="E2325">
        <v>34049</v>
      </c>
      <c r="F2325">
        <v>36525</v>
      </c>
      <c r="G2325">
        <f t="shared" si="420"/>
        <v>41435.936390328941</v>
      </c>
      <c r="H2325">
        <f t="shared" si="421"/>
        <v>39530.65004145517</v>
      </c>
      <c r="I2325">
        <f t="shared" si="422"/>
        <v>80966.586431784119</v>
      </c>
      <c r="J2325">
        <f t="shared" si="423"/>
        <v>1905.2863488737712</v>
      </c>
      <c r="K2325" s="18">
        <f t="shared" si="424"/>
        <v>27644</v>
      </c>
      <c r="L2325" s="18" t="str">
        <f t="shared" si="416"/>
        <v/>
      </c>
      <c r="M2325" s="18">
        <f t="shared" si="417"/>
        <v>29608</v>
      </c>
      <c r="N2325" s="18">
        <f t="shared" si="418"/>
        <v>34049</v>
      </c>
      <c r="O2325" s="18">
        <f t="shared" si="419"/>
        <v>36525</v>
      </c>
      <c r="P2325">
        <f t="shared" si="425"/>
        <v>31763.337968957516</v>
      </c>
      <c r="Q2325">
        <f t="shared" si="426"/>
        <v>4056.388253935595</v>
      </c>
      <c r="R2325" s="105">
        <f t="shared" si="427"/>
        <v>0.12770661124784571</v>
      </c>
      <c r="S2325" s="107">
        <f>+'MEDIA GEOMÉTRICA'!AI308</f>
        <v>31763.337968957516</v>
      </c>
      <c r="T2325" t="b">
        <f t="shared" si="428"/>
        <v>1</v>
      </c>
    </row>
    <row r="2326" spans="1:20" x14ac:dyDescent="0.2">
      <c r="A2326">
        <v>306</v>
      </c>
      <c r="B2326">
        <v>36664</v>
      </c>
      <c r="C2326">
        <v>120000</v>
      </c>
      <c r="D2326">
        <v>39268</v>
      </c>
      <c r="E2326">
        <v>45158</v>
      </c>
      <c r="F2326">
        <v>48443</v>
      </c>
      <c r="G2326">
        <f t="shared" si="420"/>
        <v>51937.987852438608</v>
      </c>
      <c r="H2326">
        <f t="shared" si="421"/>
        <v>35022.572418370415</v>
      </c>
      <c r="I2326">
        <f t="shared" si="422"/>
        <v>86960.560270809015</v>
      </c>
      <c r="J2326">
        <f t="shared" si="423"/>
        <v>16915.415434068193</v>
      </c>
      <c r="K2326" s="18">
        <f t="shared" si="424"/>
        <v>36664</v>
      </c>
      <c r="L2326" s="18" t="str">
        <f t="shared" si="416"/>
        <v/>
      </c>
      <c r="M2326" s="18">
        <f t="shared" si="417"/>
        <v>39268</v>
      </c>
      <c r="N2326" s="18">
        <f t="shared" si="418"/>
        <v>45158</v>
      </c>
      <c r="O2326" s="18">
        <f t="shared" si="419"/>
        <v>48443</v>
      </c>
      <c r="P2326">
        <f t="shared" si="425"/>
        <v>42127.053967370979</v>
      </c>
      <c r="Q2326">
        <f t="shared" si="426"/>
        <v>5380.0375076139881</v>
      </c>
      <c r="R2326" s="105">
        <f t="shared" si="427"/>
        <v>0.12770979693431764</v>
      </c>
      <c r="S2326" s="107">
        <f>+'MEDIA GEOMÉTRICA'!AI309</f>
        <v>42127.053967370979</v>
      </c>
      <c r="T2326" t="b">
        <f t="shared" si="428"/>
        <v>1</v>
      </c>
    </row>
    <row r="2327" spans="1:20" x14ac:dyDescent="0.2">
      <c r="A2327">
        <v>307</v>
      </c>
      <c r="B2327">
        <v>26737</v>
      </c>
      <c r="C2327">
        <v>150000</v>
      </c>
      <c r="D2327">
        <v>28636</v>
      </c>
      <c r="E2327">
        <v>32931</v>
      </c>
      <c r="F2327">
        <v>35326</v>
      </c>
      <c r="G2327">
        <f t="shared" si="420"/>
        <v>42185.493546760343</v>
      </c>
      <c r="H2327">
        <f t="shared" si="421"/>
        <v>53368.036599635176</v>
      </c>
      <c r="I2327">
        <f t="shared" si="422"/>
        <v>95553.530146395526</v>
      </c>
      <c r="J2327">
        <f t="shared" si="423"/>
        <v>-11182.543052874833</v>
      </c>
      <c r="K2327" s="18">
        <f t="shared" si="424"/>
        <v>26737</v>
      </c>
      <c r="L2327" s="18" t="str">
        <f t="shared" si="416"/>
        <v/>
      </c>
      <c r="M2327" s="18">
        <f t="shared" si="417"/>
        <v>28636</v>
      </c>
      <c r="N2327" s="18">
        <f t="shared" si="418"/>
        <v>32931</v>
      </c>
      <c r="O2327" s="18">
        <f t="shared" si="419"/>
        <v>35326</v>
      </c>
      <c r="P2327">
        <f t="shared" si="425"/>
        <v>30720.699720703564</v>
      </c>
      <c r="Q2327">
        <f t="shared" si="426"/>
        <v>3923.0293141907568</v>
      </c>
      <c r="R2327" s="105">
        <f t="shared" si="427"/>
        <v>0.127699868487921</v>
      </c>
      <c r="S2327" s="107">
        <f>+'MEDIA GEOMÉTRICA'!AI310</f>
        <v>30720.699720703564</v>
      </c>
      <c r="T2327" t="b">
        <f t="shared" si="428"/>
        <v>1</v>
      </c>
    </row>
    <row r="2328" spans="1:20" x14ac:dyDescent="0.2">
      <c r="A2328">
        <v>308</v>
      </c>
      <c r="B2328">
        <v>39261</v>
      </c>
      <c r="C2328">
        <v>150000</v>
      </c>
      <c r="D2328">
        <v>42049</v>
      </c>
      <c r="E2328">
        <v>48357</v>
      </c>
      <c r="F2328">
        <v>51874</v>
      </c>
      <c r="G2328">
        <f t="shared" si="420"/>
        <v>57364.534689648332</v>
      </c>
      <c r="H2328">
        <f t="shared" si="421"/>
        <v>47050.422184078219</v>
      </c>
      <c r="I2328">
        <f t="shared" si="422"/>
        <v>104414.95687372655</v>
      </c>
      <c r="J2328">
        <f t="shared" si="423"/>
        <v>10314.112505570112</v>
      </c>
      <c r="K2328" s="18">
        <f t="shared" si="424"/>
        <v>39261</v>
      </c>
      <c r="L2328" s="18" t="str">
        <f t="shared" si="416"/>
        <v/>
      </c>
      <c r="M2328" s="18">
        <f t="shared" si="417"/>
        <v>42049</v>
      </c>
      <c r="N2328" s="18">
        <f t="shared" si="418"/>
        <v>48357</v>
      </c>
      <c r="O2328" s="18">
        <f t="shared" si="419"/>
        <v>51874</v>
      </c>
      <c r="P2328">
        <f t="shared" si="425"/>
        <v>45110.903893047027</v>
      </c>
      <c r="Q2328">
        <f t="shared" si="426"/>
        <v>5761.1392608869764</v>
      </c>
      <c r="R2328" s="105">
        <f t="shared" si="427"/>
        <v>0.1277105702547216</v>
      </c>
      <c r="S2328" s="107">
        <f>+'MEDIA GEOMÉTRICA'!AI311</f>
        <v>45110.903893047027</v>
      </c>
      <c r="T2328" t="b">
        <f t="shared" si="428"/>
        <v>1</v>
      </c>
    </row>
    <row r="2329" spans="1:20" x14ac:dyDescent="0.2">
      <c r="A2329">
        <v>309</v>
      </c>
      <c r="B2329">
        <v>37394</v>
      </c>
      <c r="C2329">
        <v>180000</v>
      </c>
      <c r="D2329">
        <v>40049</v>
      </c>
      <c r="E2329">
        <v>46057</v>
      </c>
      <c r="F2329">
        <v>49407</v>
      </c>
      <c r="G2329">
        <f t="shared" si="420"/>
        <v>57220.289022756886</v>
      </c>
      <c r="H2329">
        <f t="shared" si="421"/>
        <v>61351.166258678408</v>
      </c>
      <c r="I2329">
        <f t="shared" si="422"/>
        <v>118571.45528143529</v>
      </c>
      <c r="J2329">
        <f t="shared" si="423"/>
        <v>-4130.8772359215218</v>
      </c>
      <c r="K2329" s="18">
        <f t="shared" si="424"/>
        <v>37394</v>
      </c>
      <c r="L2329" s="18" t="str">
        <f t="shared" si="416"/>
        <v/>
      </c>
      <c r="M2329" s="18">
        <f t="shared" si="417"/>
        <v>40049</v>
      </c>
      <c r="N2329" s="18">
        <f t="shared" si="418"/>
        <v>46057</v>
      </c>
      <c r="O2329" s="18">
        <f t="shared" si="419"/>
        <v>49407</v>
      </c>
      <c r="P2329">
        <f t="shared" si="425"/>
        <v>42965.456714915737</v>
      </c>
      <c r="Q2329">
        <f t="shared" si="426"/>
        <v>5487.1022331160066</v>
      </c>
      <c r="R2329" s="105">
        <f t="shared" si="427"/>
        <v>0.12770962193010096</v>
      </c>
      <c r="S2329" s="107">
        <f>+'MEDIA GEOMÉTRICA'!AI312</f>
        <v>42965.456714915737</v>
      </c>
      <c r="T2329" t="b">
        <f t="shared" si="428"/>
        <v>1</v>
      </c>
    </row>
    <row r="2330" spans="1:20" x14ac:dyDescent="0.2">
      <c r="A2330">
        <v>310</v>
      </c>
      <c r="B2330">
        <v>47892</v>
      </c>
      <c r="C2330">
        <v>200000</v>
      </c>
      <c r="D2330">
        <v>51293</v>
      </c>
      <c r="E2330">
        <v>58987</v>
      </c>
      <c r="F2330">
        <v>63278</v>
      </c>
      <c r="G2330">
        <f t="shared" si="420"/>
        <v>71231.489308332064</v>
      </c>
      <c r="H2330">
        <f t="shared" si="421"/>
        <v>64969.543760903849</v>
      </c>
      <c r="I2330">
        <f t="shared" si="422"/>
        <v>136201.03306923591</v>
      </c>
      <c r="J2330">
        <f t="shared" si="423"/>
        <v>6261.9455474282149</v>
      </c>
      <c r="K2330" s="18">
        <f t="shared" si="424"/>
        <v>47892</v>
      </c>
      <c r="L2330" s="18" t="str">
        <f t="shared" si="416"/>
        <v/>
      </c>
      <c r="M2330" s="18">
        <f t="shared" si="417"/>
        <v>51293</v>
      </c>
      <c r="N2330" s="18">
        <f t="shared" si="418"/>
        <v>58987</v>
      </c>
      <c r="O2330" s="18">
        <f t="shared" si="419"/>
        <v>63278</v>
      </c>
      <c r="P2330">
        <f t="shared" si="425"/>
        <v>55027.848372287961</v>
      </c>
      <c r="Q2330">
        <f t="shared" si="426"/>
        <v>7027.59657825253</v>
      </c>
      <c r="R2330" s="105">
        <f t="shared" si="427"/>
        <v>0.12770981941194032</v>
      </c>
      <c r="S2330" s="107">
        <f>+'MEDIA GEOMÉTRICA'!AI313</f>
        <v>55027.848372287961</v>
      </c>
      <c r="T2330" t="b">
        <f t="shared" si="428"/>
        <v>1</v>
      </c>
    </row>
    <row r="2331" spans="1:20" x14ac:dyDescent="0.2">
      <c r="A2331">
        <v>311</v>
      </c>
      <c r="B2331">
        <v>39314</v>
      </c>
      <c r="C2331">
        <v>220000</v>
      </c>
      <c r="D2331">
        <v>42106</v>
      </c>
      <c r="E2331">
        <v>48422</v>
      </c>
      <c r="F2331">
        <v>51944</v>
      </c>
      <c r="G2331">
        <f t="shared" si="420"/>
        <v>61998.103202499726</v>
      </c>
      <c r="H2331">
        <f t="shared" si="421"/>
        <v>78222.402629937162</v>
      </c>
      <c r="I2331">
        <f t="shared" si="422"/>
        <v>140220.5058324369</v>
      </c>
      <c r="J2331">
        <f t="shared" si="423"/>
        <v>-16224.299427437436</v>
      </c>
      <c r="K2331" s="18">
        <f t="shared" si="424"/>
        <v>39314</v>
      </c>
      <c r="L2331" s="18" t="str">
        <f t="shared" si="416"/>
        <v/>
      </c>
      <c r="M2331" s="18">
        <f t="shared" si="417"/>
        <v>42106</v>
      </c>
      <c r="N2331" s="18">
        <f t="shared" si="418"/>
        <v>48422</v>
      </c>
      <c r="O2331" s="18">
        <f t="shared" si="419"/>
        <v>51944</v>
      </c>
      <c r="P2331">
        <f t="shared" si="425"/>
        <v>45171.793401215866</v>
      </c>
      <c r="Q2331">
        <f t="shared" si="426"/>
        <v>5768.8127894741046</v>
      </c>
      <c r="R2331" s="105">
        <f t="shared" si="427"/>
        <v>0.12770829659640717</v>
      </c>
      <c r="S2331" s="107">
        <f>+'MEDIA GEOMÉTRICA'!AI314</f>
        <v>45171.793401215866</v>
      </c>
      <c r="T2331" t="b">
        <f t="shared" si="428"/>
        <v>1</v>
      </c>
    </row>
    <row r="2332" spans="1:20" x14ac:dyDescent="0.2">
      <c r="A2332">
        <v>312</v>
      </c>
      <c r="B2332">
        <v>141311</v>
      </c>
      <c r="C2332">
        <v>300000</v>
      </c>
      <c r="D2332">
        <v>151203</v>
      </c>
      <c r="E2332">
        <v>173883</v>
      </c>
      <c r="F2332">
        <v>186530</v>
      </c>
      <c r="G2332">
        <f t="shared" si="420"/>
        <v>183473.22271692284</v>
      </c>
      <c r="H2332">
        <f t="shared" si="421"/>
        <v>63729.724330958808</v>
      </c>
      <c r="I2332">
        <f t="shared" si="422"/>
        <v>247202.94704788167</v>
      </c>
      <c r="J2332">
        <f t="shared" si="423"/>
        <v>119743.49838596403</v>
      </c>
      <c r="K2332" s="18">
        <f t="shared" si="424"/>
        <v>141311</v>
      </c>
      <c r="L2332" s="18" t="str">
        <f t="shared" si="416"/>
        <v/>
      </c>
      <c r="M2332" s="18">
        <f t="shared" si="417"/>
        <v>151203</v>
      </c>
      <c r="N2332" s="18">
        <f t="shared" si="418"/>
        <v>173883</v>
      </c>
      <c r="O2332" s="18">
        <f t="shared" si="419"/>
        <v>186530</v>
      </c>
      <c r="P2332">
        <f t="shared" si="425"/>
        <v>162250.31480577125</v>
      </c>
      <c r="Q2332">
        <f t="shared" si="426"/>
        <v>20667.750133561545</v>
      </c>
      <c r="R2332" s="105">
        <f t="shared" si="427"/>
        <v>0.12738188001855508</v>
      </c>
      <c r="S2332" s="107">
        <f>+'MEDIA GEOMÉTRICA'!AI315</f>
        <v>162250.31480577125</v>
      </c>
      <c r="T2332" t="b">
        <f t="shared" si="428"/>
        <v>1</v>
      </c>
    </row>
    <row r="2333" spans="1:20" x14ac:dyDescent="0.2">
      <c r="A2333">
        <v>313</v>
      </c>
      <c r="B2333">
        <v>50852</v>
      </c>
      <c r="C2333">
        <v>450000</v>
      </c>
      <c r="D2333">
        <v>54463</v>
      </c>
      <c r="E2333">
        <v>62632</v>
      </c>
      <c r="F2333">
        <v>67188</v>
      </c>
      <c r="G2333">
        <f t="shared" si="420"/>
        <v>87890.517405736609</v>
      </c>
      <c r="H2333">
        <f t="shared" si="421"/>
        <v>175076.51569813697</v>
      </c>
      <c r="I2333">
        <f t="shared" si="422"/>
        <v>262967.0331038736</v>
      </c>
      <c r="J2333">
        <f t="shared" si="423"/>
        <v>-87185.998292400356</v>
      </c>
      <c r="K2333" s="18">
        <f t="shared" si="424"/>
        <v>50852</v>
      </c>
      <c r="L2333" s="18" t="str">
        <f t="shared" si="416"/>
        <v/>
      </c>
      <c r="M2333" s="18">
        <f t="shared" si="417"/>
        <v>54463</v>
      </c>
      <c r="N2333" s="18">
        <f t="shared" si="418"/>
        <v>62632</v>
      </c>
      <c r="O2333" s="18">
        <f t="shared" si="419"/>
        <v>67188</v>
      </c>
      <c r="P2333">
        <f t="shared" si="425"/>
        <v>58428.454380609764</v>
      </c>
      <c r="Q2333">
        <f t="shared" si="426"/>
        <v>7461.5008488015774</v>
      </c>
      <c r="R2333" s="105">
        <f t="shared" si="427"/>
        <v>0.1277032043359643</v>
      </c>
      <c r="S2333" s="107">
        <f>+'MEDIA GEOMÉTRICA'!AI316</f>
        <v>58428.454380609764</v>
      </c>
      <c r="T2333" t="b">
        <f t="shared" si="428"/>
        <v>1</v>
      </c>
    </row>
    <row r="2334" spans="1:20" x14ac:dyDescent="0.2">
      <c r="A2334">
        <v>314</v>
      </c>
      <c r="B2334">
        <v>317950</v>
      </c>
      <c r="C2334">
        <v>500000</v>
      </c>
      <c r="D2334">
        <v>340207</v>
      </c>
      <c r="E2334">
        <v>391238</v>
      </c>
      <c r="F2334">
        <v>419695</v>
      </c>
      <c r="G2334">
        <f t="shared" si="420"/>
        <v>388766.98890208395</v>
      </c>
      <c r="H2334">
        <f t="shared" si="421"/>
        <v>71730.372573269124</v>
      </c>
      <c r="I2334">
        <f t="shared" si="422"/>
        <v>460497.36147535307</v>
      </c>
      <c r="J2334">
        <f t="shared" si="423"/>
        <v>317036.61632881482</v>
      </c>
      <c r="K2334" s="18">
        <f t="shared" si="424"/>
        <v>317950</v>
      </c>
      <c r="L2334" s="18" t="str">
        <f t="shared" si="416"/>
        <v/>
      </c>
      <c r="M2334" s="18">
        <f t="shared" si="417"/>
        <v>340207</v>
      </c>
      <c r="N2334" s="18">
        <f t="shared" si="418"/>
        <v>391238</v>
      </c>
      <c r="O2334" s="18">
        <f t="shared" si="419"/>
        <v>419695</v>
      </c>
      <c r="P2334">
        <f t="shared" si="425"/>
        <v>365064.18238051241</v>
      </c>
      <c r="Q2334">
        <f t="shared" si="426"/>
        <v>46503.455043684655</v>
      </c>
      <c r="R2334" s="105">
        <f t="shared" si="427"/>
        <v>0.12738432661469193</v>
      </c>
      <c r="S2334" s="107">
        <f>+'MEDIA GEOMÉTRICA'!AI317</f>
        <v>365064.18238051241</v>
      </c>
      <c r="T2334" t="b">
        <f t="shared" si="428"/>
        <v>1</v>
      </c>
    </row>
    <row r="2335" spans="1:20" x14ac:dyDescent="0.2">
      <c r="A2335">
        <v>315</v>
      </c>
      <c r="B2335">
        <v>221817</v>
      </c>
      <c r="C2335">
        <v>1200000</v>
      </c>
      <c r="D2335">
        <v>237570</v>
      </c>
      <c r="E2335">
        <v>273205</v>
      </c>
      <c r="F2335">
        <v>293077</v>
      </c>
      <c r="G2335">
        <f t="shared" si="420"/>
        <v>347446.23531186202</v>
      </c>
      <c r="H2335">
        <f t="shared" si="421"/>
        <v>422923.42298305023</v>
      </c>
      <c r="I2335">
        <f t="shared" si="422"/>
        <v>770369.65829491219</v>
      </c>
      <c r="J2335">
        <f t="shared" si="423"/>
        <v>-75477.187671188207</v>
      </c>
      <c r="K2335" s="18">
        <f t="shared" si="424"/>
        <v>221817</v>
      </c>
      <c r="L2335" s="18" t="str">
        <f t="shared" si="416"/>
        <v/>
      </c>
      <c r="M2335" s="18">
        <f t="shared" si="417"/>
        <v>237570</v>
      </c>
      <c r="N2335" s="18">
        <f t="shared" si="418"/>
        <v>273205</v>
      </c>
      <c r="O2335" s="18">
        <f t="shared" si="419"/>
        <v>293077</v>
      </c>
      <c r="P2335">
        <f t="shared" si="425"/>
        <v>254867.3488427772</v>
      </c>
      <c r="Q2335">
        <f t="shared" si="426"/>
        <v>32548.230636754026</v>
      </c>
      <c r="R2335" s="105">
        <f t="shared" si="427"/>
        <v>0.12770655317183219</v>
      </c>
      <c r="S2335" s="107">
        <f>+'MEDIA GEOMÉTRICA'!AI318</f>
        <v>254867.3488427772</v>
      </c>
      <c r="T2335" t="b">
        <f t="shared" si="428"/>
        <v>1</v>
      </c>
    </row>
    <row r="2336" spans="1:20" x14ac:dyDescent="0.2">
      <c r="A2336">
        <v>316</v>
      </c>
      <c r="B2336">
        <v>915601</v>
      </c>
      <c r="C2336">
        <v>2000000</v>
      </c>
      <c r="D2336">
        <v>980625</v>
      </c>
      <c r="E2336">
        <v>1127719</v>
      </c>
      <c r="F2336">
        <v>1209743</v>
      </c>
      <c r="G2336">
        <f t="shared" si="420"/>
        <v>1196262.9330486525</v>
      </c>
      <c r="H2336">
        <f t="shared" si="421"/>
        <v>436865.43539378355</v>
      </c>
      <c r="I2336">
        <f t="shared" si="422"/>
        <v>1633128.368442436</v>
      </c>
      <c r="J2336">
        <f t="shared" si="423"/>
        <v>759397.49765486899</v>
      </c>
      <c r="K2336" s="18">
        <f t="shared" si="424"/>
        <v>915601</v>
      </c>
      <c r="L2336" s="18" t="str">
        <f t="shared" si="416"/>
        <v/>
      </c>
      <c r="M2336" s="18">
        <f t="shared" si="417"/>
        <v>980625</v>
      </c>
      <c r="N2336" s="18">
        <f t="shared" si="418"/>
        <v>1127719</v>
      </c>
      <c r="O2336" s="18">
        <f t="shared" si="419"/>
        <v>1209743</v>
      </c>
      <c r="P2336">
        <f t="shared" si="425"/>
        <v>1052024.390229611</v>
      </c>
      <c r="Q2336">
        <f t="shared" si="426"/>
        <v>134350.69842269769</v>
      </c>
      <c r="R2336" s="105">
        <f t="shared" si="427"/>
        <v>0.12770682853975923</v>
      </c>
      <c r="S2336" s="107">
        <f>+'MEDIA GEOMÉTRICA'!AI319</f>
        <v>1052024.390229611</v>
      </c>
      <c r="T2336" t="b">
        <f t="shared" si="428"/>
        <v>1</v>
      </c>
    </row>
    <row r="2337" spans="1:20" x14ac:dyDescent="0.2">
      <c r="A2337">
        <v>317</v>
      </c>
      <c r="B2337">
        <v>1774212</v>
      </c>
      <c r="C2337">
        <v>2200000</v>
      </c>
      <c r="D2337">
        <v>1900213</v>
      </c>
      <c r="E2337">
        <v>2185245</v>
      </c>
      <c r="F2337">
        <v>2344188</v>
      </c>
      <c r="G2337">
        <f t="shared" si="420"/>
        <v>2069877.3410266347</v>
      </c>
      <c r="H2337">
        <f t="shared" si="421"/>
        <v>235105.56078557522</v>
      </c>
      <c r="I2337">
        <f t="shared" si="422"/>
        <v>2304982.9018122097</v>
      </c>
      <c r="J2337">
        <f t="shared" si="423"/>
        <v>1834771.7802410594</v>
      </c>
      <c r="K2337" s="18" t="str">
        <f t="shared" si="424"/>
        <v/>
      </c>
      <c r="L2337" s="18">
        <f t="shared" si="416"/>
        <v>2200000</v>
      </c>
      <c r="M2337" s="18">
        <f t="shared" si="417"/>
        <v>1900213</v>
      </c>
      <c r="N2337" s="18">
        <f t="shared" si="418"/>
        <v>2185245</v>
      </c>
      <c r="O2337" s="18" t="str">
        <f t="shared" si="419"/>
        <v/>
      </c>
      <c r="P2337">
        <f t="shared" si="425"/>
        <v>2090459.2220463443</v>
      </c>
      <c r="Q2337">
        <f t="shared" si="426"/>
        <v>168983.82388954671</v>
      </c>
      <c r="R2337" s="105">
        <f t="shared" si="427"/>
        <v>8.0835742743706307E-2</v>
      </c>
      <c r="S2337" s="107">
        <f>+'MEDIA GEOMÉTRICA'!AI320</f>
        <v>2090459.2220463443</v>
      </c>
      <c r="T2337" t="b">
        <f t="shared" si="428"/>
        <v>1</v>
      </c>
    </row>
    <row r="2338" spans="1:20" x14ac:dyDescent="0.2">
      <c r="A2338">
        <v>318</v>
      </c>
      <c r="B2338">
        <v>2149979</v>
      </c>
      <c r="C2338">
        <v>2500000</v>
      </c>
      <c r="D2338">
        <v>2302667</v>
      </c>
      <c r="E2338">
        <v>2648067</v>
      </c>
      <c r="F2338">
        <v>2840673</v>
      </c>
      <c r="G2338">
        <f t="shared" si="420"/>
        <v>2476230.7663214677</v>
      </c>
      <c r="H2338">
        <f t="shared" si="421"/>
        <v>273290.05769914133</v>
      </c>
      <c r="I2338">
        <f t="shared" si="422"/>
        <v>2749520.8240206093</v>
      </c>
      <c r="J2338">
        <f t="shared" si="423"/>
        <v>2202940.7086223261</v>
      </c>
      <c r="K2338" s="18" t="str">
        <f t="shared" si="424"/>
        <v/>
      </c>
      <c r="L2338" s="18">
        <f t="shared" si="416"/>
        <v>2500000</v>
      </c>
      <c r="M2338" s="18">
        <f t="shared" si="417"/>
        <v>2302667</v>
      </c>
      <c r="N2338" s="18">
        <f t="shared" si="418"/>
        <v>2648067</v>
      </c>
      <c r="O2338" s="18" t="str">
        <f t="shared" si="419"/>
        <v/>
      </c>
      <c r="P2338">
        <f t="shared" si="425"/>
        <v>2479514.800409839</v>
      </c>
      <c r="Q2338">
        <f t="shared" si="426"/>
        <v>173284.59701600717</v>
      </c>
      <c r="R2338" s="105">
        <f t="shared" si="427"/>
        <v>6.9886494320326287E-2</v>
      </c>
      <c r="S2338" s="107">
        <f>+'MEDIA GEOMÉTRICA'!AI321</f>
        <v>2479514.800409839</v>
      </c>
      <c r="T2338" t="b">
        <f t="shared" si="428"/>
        <v>1</v>
      </c>
    </row>
    <row r="2339" spans="1:20" x14ac:dyDescent="0.2">
      <c r="A2339">
        <v>319</v>
      </c>
      <c r="B2339">
        <v>486413</v>
      </c>
      <c r="C2339">
        <v>1500000</v>
      </c>
      <c r="D2339">
        <v>520957</v>
      </c>
      <c r="E2339">
        <v>599100</v>
      </c>
      <c r="F2339">
        <v>642676</v>
      </c>
      <c r="G2339">
        <f t="shared" si="420"/>
        <v>680891.5466763312</v>
      </c>
      <c r="H2339">
        <f t="shared" si="421"/>
        <v>423889.10918151692</v>
      </c>
      <c r="I2339">
        <f t="shared" si="422"/>
        <v>1104780.655857848</v>
      </c>
      <c r="J2339">
        <f t="shared" si="423"/>
        <v>257002.43749481428</v>
      </c>
      <c r="K2339" s="18">
        <f t="shared" si="424"/>
        <v>486413</v>
      </c>
      <c r="L2339" s="18" t="str">
        <f t="shared" si="416"/>
        <v/>
      </c>
      <c r="M2339" s="18">
        <f t="shared" si="417"/>
        <v>520957</v>
      </c>
      <c r="N2339" s="18">
        <f t="shared" si="418"/>
        <v>599100</v>
      </c>
      <c r="O2339" s="18">
        <f t="shared" si="419"/>
        <v>642676</v>
      </c>
      <c r="P2339">
        <f t="shared" si="425"/>
        <v>558887.77911894373</v>
      </c>
      <c r="Q2339">
        <f t="shared" si="426"/>
        <v>71373.713800436832</v>
      </c>
      <c r="R2339" s="105">
        <f t="shared" si="427"/>
        <v>0.12770669974740478</v>
      </c>
      <c r="S2339" s="107">
        <f>+'MEDIA GEOMÉTRICA'!AI322</f>
        <v>558887.77911894373</v>
      </c>
      <c r="T2339" t="b">
        <f t="shared" si="428"/>
        <v>1</v>
      </c>
    </row>
    <row r="2340" spans="1:20" x14ac:dyDescent="0.2">
      <c r="A2340">
        <v>320</v>
      </c>
      <c r="B2340">
        <v>2550187</v>
      </c>
      <c r="C2340">
        <v>2800000</v>
      </c>
      <c r="D2340">
        <v>2731296</v>
      </c>
      <c r="E2340">
        <v>3140991</v>
      </c>
      <c r="F2340">
        <v>3369450</v>
      </c>
      <c r="G2340">
        <f t="shared" si="420"/>
        <v>2903654.2851669197</v>
      </c>
      <c r="H2340">
        <f t="shared" si="421"/>
        <v>330756.75911869016</v>
      </c>
      <c r="I2340">
        <f t="shared" si="422"/>
        <v>3234411.0442856099</v>
      </c>
      <c r="J2340">
        <f t="shared" si="423"/>
        <v>2572897.5260482295</v>
      </c>
      <c r="K2340" s="18" t="str">
        <f t="shared" si="424"/>
        <v/>
      </c>
      <c r="L2340" s="18">
        <f t="shared" si="416"/>
        <v>2800000</v>
      </c>
      <c r="M2340" s="18">
        <f t="shared" si="417"/>
        <v>2731296</v>
      </c>
      <c r="N2340" s="18">
        <f t="shared" si="418"/>
        <v>3140991</v>
      </c>
      <c r="O2340" s="18" t="str">
        <f t="shared" si="419"/>
        <v/>
      </c>
      <c r="P2340">
        <f t="shared" si="425"/>
        <v>2885345.5420904872</v>
      </c>
      <c r="Q2340">
        <f t="shared" si="426"/>
        <v>219410.23020892471</v>
      </c>
      <c r="R2340" s="105">
        <f t="shared" si="427"/>
        <v>7.6042965048116168E-2</v>
      </c>
      <c r="S2340" s="107">
        <f>+'MEDIA GEOMÉTRICA'!AI323</f>
        <v>2885345.5420904872</v>
      </c>
      <c r="T2340" t="b">
        <f t="shared" si="428"/>
        <v>1</v>
      </c>
    </row>
    <row r="2341" spans="1:20" x14ac:dyDescent="0.2">
      <c r="A2341">
        <v>321</v>
      </c>
      <c r="B2341">
        <v>1715788</v>
      </c>
      <c r="C2341">
        <v>3000000</v>
      </c>
      <c r="D2341">
        <v>1837640</v>
      </c>
      <c r="E2341">
        <v>2113287</v>
      </c>
      <c r="F2341">
        <v>2266996</v>
      </c>
      <c r="G2341">
        <f t="shared" si="420"/>
        <v>2144128.9976156913</v>
      </c>
      <c r="H2341">
        <f t="shared" si="421"/>
        <v>504206.00765579956</v>
      </c>
      <c r="I2341">
        <f t="shared" si="422"/>
        <v>2648335.0052714907</v>
      </c>
      <c r="J2341">
        <f t="shared" si="423"/>
        <v>1639922.9899598917</v>
      </c>
      <c r="K2341" s="18">
        <f t="shared" si="424"/>
        <v>1715788</v>
      </c>
      <c r="L2341" s="18" t="str">
        <f t="shared" si="416"/>
        <v/>
      </c>
      <c r="M2341" s="18">
        <f t="shared" si="417"/>
        <v>1837640</v>
      </c>
      <c r="N2341" s="18">
        <f t="shared" si="418"/>
        <v>2113287</v>
      </c>
      <c r="O2341" s="18">
        <f t="shared" si="419"/>
        <v>2266996</v>
      </c>
      <c r="P2341">
        <f t="shared" si="425"/>
        <v>1971438.9115420424</v>
      </c>
      <c r="Q2341">
        <f t="shared" si="426"/>
        <v>251766.74459292009</v>
      </c>
      <c r="R2341" s="105">
        <f t="shared" si="427"/>
        <v>0.12770709917457718</v>
      </c>
      <c r="S2341" s="107">
        <f>+'MEDIA GEOMÉTRICA'!AI324</f>
        <v>1971438.9115420424</v>
      </c>
      <c r="T2341" t="b">
        <f t="shared" si="428"/>
        <v>1</v>
      </c>
    </row>
    <row r="2342" spans="1:20" x14ac:dyDescent="0.2">
      <c r="A2342">
        <v>322</v>
      </c>
      <c r="B2342">
        <v>582498</v>
      </c>
      <c r="C2342">
        <v>1300000</v>
      </c>
      <c r="D2342">
        <v>623866</v>
      </c>
      <c r="E2342">
        <v>717446</v>
      </c>
      <c r="F2342">
        <v>769629</v>
      </c>
      <c r="G2342">
        <f t="shared" si="420"/>
        <v>764328.31782638817</v>
      </c>
      <c r="H2342">
        <f t="shared" si="421"/>
        <v>289853.09088088048</v>
      </c>
      <c r="I2342">
        <f t="shared" si="422"/>
        <v>1054181.4087072685</v>
      </c>
      <c r="J2342">
        <f t="shared" si="423"/>
        <v>474475.22694550769</v>
      </c>
      <c r="K2342" s="18">
        <f t="shared" si="424"/>
        <v>582498</v>
      </c>
      <c r="L2342" s="18" t="str">
        <f t="shared" si="416"/>
        <v/>
      </c>
      <c r="M2342" s="18">
        <f t="shared" si="417"/>
        <v>623866</v>
      </c>
      <c r="N2342" s="18">
        <f t="shared" si="418"/>
        <v>717446</v>
      </c>
      <c r="O2342" s="18">
        <f t="shared" si="419"/>
        <v>769629</v>
      </c>
      <c r="P2342">
        <f t="shared" si="425"/>
        <v>669289.63551493629</v>
      </c>
      <c r="Q2342">
        <f t="shared" si="426"/>
        <v>85472.909620046674</v>
      </c>
      <c r="R2342" s="105">
        <f t="shared" si="427"/>
        <v>0.12770690756967384</v>
      </c>
      <c r="S2342" s="107">
        <f>+'MEDIA GEOMÉTRICA'!AI325</f>
        <v>669289.63551493629</v>
      </c>
      <c r="T2342" t="b">
        <f t="shared" si="428"/>
        <v>1</v>
      </c>
    </row>
    <row r="2343" spans="1:20" x14ac:dyDescent="0.2">
      <c r="A2343">
        <v>323</v>
      </c>
      <c r="B2343">
        <v>3867207</v>
      </c>
      <c r="C2343">
        <v>3800000</v>
      </c>
      <c r="D2343">
        <v>4141850</v>
      </c>
      <c r="E2343">
        <v>4763127</v>
      </c>
      <c r="F2343">
        <v>5109571</v>
      </c>
      <c r="G2343">
        <f t="shared" si="420"/>
        <v>4306558.9499068307</v>
      </c>
      <c r="H2343">
        <f t="shared" si="421"/>
        <v>575674.83215657435</v>
      </c>
      <c r="I2343">
        <f t="shared" si="422"/>
        <v>4882233.782063405</v>
      </c>
      <c r="J2343">
        <f t="shared" si="423"/>
        <v>3730884.1177502563</v>
      </c>
      <c r="K2343" s="18">
        <f t="shared" si="424"/>
        <v>3867207</v>
      </c>
      <c r="L2343" s="18">
        <f t="shared" si="416"/>
        <v>3800000</v>
      </c>
      <c r="M2343" s="18">
        <f t="shared" si="417"/>
        <v>4141850</v>
      </c>
      <c r="N2343" s="18">
        <f t="shared" si="418"/>
        <v>4763127</v>
      </c>
      <c r="O2343" s="18" t="str">
        <f t="shared" si="419"/>
        <v/>
      </c>
      <c r="P2343">
        <f t="shared" si="425"/>
        <v>4126357.8247682359</v>
      </c>
      <c r="Q2343">
        <f t="shared" si="426"/>
        <v>439040.46473113768</v>
      </c>
      <c r="R2343" s="105">
        <f t="shared" si="427"/>
        <v>0.10639902872596783</v>
      </c>
      <c r="S2343" s="107">
        <f>+'MEDIA GEOMÉTRICA'!AI326</f>
        <v>4126357.8247682359</v>
      </c>
      <c r="T2343" t="b">
        <f t="shared" si="428"/>
        <v>1</v>
      </c>
    </row>
    <row r="2344" spans="1:20" x14ac:dyDescent="0.2">
      <c r="A2344">
        <v>324</v>
      </c>
      <c r="B2344">
        <v>713826</v>
      </c>
      <c r="C2344">
        <v>1500000</v>
      </c>
      <c r="D2344">
        <v>764520</v>
      </c>
      <c r="E2344">
        <v>879198</v>
      </c>
      <c r="F2344">
        <v>943147</v>
      </c>
      <c r="G2344">
        <f t="shared" si="420"/>
        <v>925438.81395034411</v>
      </c>
      <c r="H2344">
        <f t="shared" si="421"/>
        <v>315129.71931920346</v>
      </c>
      <c r="I2344">
        <f t="shared" si="422"/>
        <v>1240568.5332695476</v>
      </c>
      <c r="J2344">
        <f t="shared" si="423"/>
        <v>610309.09463114059</v>
      </c>
      <c r="K2344" s="18">
        <f t="shared" si="424"/>
        <v>713826</v>
      </c>
      <c r="L2344" s="18" t="str">
        <f t="shared" si="416"/>
        <v/>
      </c>
      <c r="M2344" s="18">
        <f t="shared" si="417"/>
        <v>764520</v>
      </c>
      <c r="N2344" s="18">
        <f t="shared" si="418"/>
        <v>879198</v>
      </c>
      <c r="O2344" s="18">
        <f t="shared" si="419"/>
        <v>943147</v>
      </c>
      <c r="P2344">
        <f t="shared" si="425"/>
        <v>820185.0014461088</v>
      </c>
      <c r="Q2344">
        <f t="shared" si="426"/>
        <v>104743.34683525249</v>
      </c>
      <c r="R2344" s="105">
        <f t="shared" si="427"/>
        <v>0.1277069766584055</v>
      </c>
      <c r="S2344" s="107">
        <f>+'MEDIA GEOMÉTRICA'!AI327</f>
        <v>820185.0014461088</v>
      </c>
      <c r="T2344" t="b">
        <f t="shared" si="428"/>
        <v>1</v>
      </c>
    </row>
    <row r="2345" spans="1:20" x14ac:dyDescent="0.2">
      <c r="A2345">
        <v>325</v>
      </c>
      <c r="B2345">
        <v>955572</v>
      </c>
      <c r="C2345">
        <v>1500000</v>
      </c>
      <c r="D2345">
        <v>1023434</v>
      </c>
      <c r="E2345">
        <v>1176949</v>
      </c>
      <c r="F2345">
        <v>1262554</v>
      </c>
      <c r="G2345">
        <f t="shared" si="420"/>
        <v>1168649.8949775859</v>
      </c>
      <c r="H2345">
        <f t="shared" si="421"/>
        <v>214497.54919392423</v>
      </c>
      <c r="I2345">
        <f t="shared" si="422"/>
        <v>1383147.4441715102</v>
      </c>
      <c r="J2345">
        <f t="shared" si="423"/>
        <v>954152.34578366159</v>
      </c>
      <c r="K2345" s="18">
        <f t="shared" si="424"/>
        <v>955572</v>
      </c>
      <c r="L2345" s="18" t="str">
        <f t="shared" ref="L2345:L2408" si="429">+IF(((IF(AND(C2345&lt;=$I2345,C2345&gt;=$J2345),C2345,""))&lt;=0),"",(IF(AND(C2345&lt;=$I2345,C2345&gt;=$J2345),C2345,"")))</f>
        <v/>
      </c>
      <c r="M2345" s="18">
        <f t="shared" ref="M2345:M2408" si="430">+IF(((IF(AND(D2345&lt;=$I2345,D2345&gt;=$J2345),D2345,""))&lt;=0),"",(IF(AND(D2345&lt;=$I2345,D2345&gt;=$J2345),D2345,"")))</f>
        <v>1023434</v>
      </c>
      <c r="N2345" s="18">
        <f t="shared" ref="N2345:N2408" si="431">+IF(((IF(AND(E2345&lt;=$I2345,E2345&gt;=$J2345),E2345,""))&lt;=0),"",(IF(AND(E2345&lt;=$I2345,E2345&gt;=$J2345),E2345,"")))</f>
        <v>1176949</v>
      </c>
      <c r="O2345" s="18">
        <f t="shared" ref="O2345:O2408" si="432">+IF(((IF(AND(F2345&lt;=$I2345,F2345&gt;=$J2345),F2345,""))&lt;=0),"",(IF(AND(F2345&lt;=$I2345,F2345&gt;=$J2345),F2345,"")))</f>
        <v>1262554</v>
      </c>
      <c r="P2345">
        <f t="shared" si="425"/>
        <v>1097950.3859389254</v>
      </c>
      <c r="Q2345">
        <f t="shared" si="426"/>
        <v>140215.43577265902</v>
      </c>
      <c r="R2345" s="105">
        <f t="shared" si="427"/>
        <v>0.1277065317052119</v>
      </c>
      <c r="S2345" s="107">
        <f>+'MEDIA GEOMÉTRICA'!AI328</f>
        <v>1097950.3859389254</v>
      </c>
      <c r="T2345" t="b">
        <f t="shared" si="428"/>
        <v>1</v>
      </c>
    </row>
    <row r="2346" spans="1:20" x14ac:dyDescent="0.2">
      <c r="A2346">
        <v>326</v>
      </c>
      <c r="B2346">
        <v>1900850</v>
      </c>
      <c r="C2346">
        <v>1700000</v>
      </c>
      <c r="D2346">
        <v>2035845</v>
      </c>
      <c r="E2346">
        <v>2341222</v>
      </c>
      <c r="F2346">
        <v>2511510</v>
      </c>
      <c r="G2346">
        <f t="shared" ref="G2346:G2409" si="433">+GEOMEAN(B2346:F2346)</f>
        <v>2077321.8886725737</v>
      </c>
      <c r="H2346">
        <f t="shared" ref="H2346:H2409" si="434">+STDEV(B2346:F2346)</f>
        <v>328360.61055004725</v>
      </c>
      <c r="I2346">
        <f t="shared" ref="I2346:I2409" si="435">+G2346+H2346</f>
        <v>2405682.4992226209</v>
      </c>
      <c r="J2346">
        <f t="shared" ref="J2346:J2409" si="436">+G2346-H2346</f>
        <v>1748961.2781225266</v>
      </c>
      <c r="K2346" s="18">
        <f t="shared" ref="K2346:K2409" si="437">+IF(((IF(AND(B2346&lt;=$I2346,B2346&gt;=$J2346),B2346,""))&lt;=0),"",(IF(AND(B2346&lt;=$I2346,B2346&gt;=$J2346),B2346,"")))</f>
        <v>1900850</v>
      </c>
      <c r="L2346" s="18" t="str">
        <f t="shared" si="429"/>
        <v/>
      </c>
      <c r="M2346" s="18">
        <f t="shared" si="430"/>
        <v>2035845</v>
      </c>
      <c r="N2346" s="18">
        <f t="shared" si="431"/>
        <v>2341222</v>
      </c>
      <c r="O2346" s="18" t="str">
        <f t="shared" si="432"/>
        <v/>
      </c>
      <c r="P2346">
        <f t="shared" ref="P2346:P2409" si="438">+GEOMEAN(K2346:O2346)</f>
        <v>2084707.1268654326</v>
      </c>
      <c r="Q2346">
        <f t="shared" ref="Q2346:Q2409" si="439">+STDEV(K2346:O2346)</f>
        <v>225612.59588728641</v>
      </c>
      <c r="R2346" s="105">
        <f t="shared" ref="R2346:R2409" si="440">+Q2346/P2346</f>
        <v>0.10822268172820884</v>
      </c>
      <c r="S2346" s="107">
        <f>+'MEDIA GEOMÉTRICA'!AI329</f>
        <v>2084707.1268654326</v>
      </c>
      <c r="T2346" t="b">
        <f t="shared" ref="T2346:T2409" si="441">+P2346=S2346</f>
        <v>1</v>
      </c>
    </row>
    <row r="2347" spans="1:20" x14ac:dyDescent="0.2">
      <c r="A2347">
        <v>327</v>
      </c>
      <c r="B2347">
        <v>10258</v>
      </c>
      <c r="C2347">
        <v>10000</v>
      </c>
      <c r="D2347">
        <v>10987</v>
      </c>
      <c r="E2347">
        <v>12635</v>
      </c>
      <c r="F2347">
        <v>13554</v>
      </c>
      <c r="G2347">
        <f t="shared" si="433"/>
        <v>11405.567769977592</v>
      </c>
      <c r="H2347">
        <f t="shared" si="434"/>
        <v>1546.1244128465173</v>
      </c>
      <c r="I2347">
        <f t="shared" si="435"/>
        <v>12951.692182824108</v>
      </c>
      <c r="J2347">
        <f t="shared" si="436"/>
        <v>9859.4433571310747</v>
      </c>
      <c r="K2347" s="18">
        <f t="shared" si="437"/>
        <v>10258</v>
      </c>
      <c r="L2347" s="18">
        <f t="shared" si="429"/>
        <v>10000</v>
      </c>
      <c r="M2347" s="18">
        <f t="shared" si="430"/>
        <v>10987</v>
      </c>
      <c r="N2347" s="18">
        <f t="shared" si="431"/>
        <v>12635</v>
      </c>
      <c r="O2347" s="18" t="str">
        <f t="shared" si="432"/>
        <v/>
      </c>
      <c r="P2347">
        <f t="shared" si="438"/>
        <v>10923.939000756922</v>
      </c>
      <c r="Q2347">
        <f t="shared" si="439"/>
        <v>1186.0800984756468</v>
      </c>
      <c r="R2347" s="105">
        <f t="shared" si="440"/>
        <v>0.10857622862901954</v>
      </c>
      <c r="S2347" s="107">
        <f>+'MEDIA GEOMÉTRICA'!AI330</f>
        <v>10923.939000756922</v>
      </c>
      <c r="T2347" t="b">
        <f t="shared" si="441"/>
        <v>1</v>
      </c>
    </row>
    <row r="2348" spans="1:20" x14ac:dyDescent="0.2">
      <c r="A2348">
        <v>328</v>
      </c>
      <c r="B2348">
        <v>10015</v>
      </c>
      <c r="C2348">
        <v>9000</v>
      </c>
      <c r="D2348">
        <v>10726</v>
      </c>
      <c r="E2348">
        <v>12335</v>
      </c>
      <c r="F2348">
        <v>13232</v>
      </c>
      <c r="G2348">
        <f t="shared" si="433"/>
        <v>10955.171491000425</v>
      </c>
      <c r="H2348">
        <f t="shared" si="434"/>
        <v>1716.8559345501335</v>
      </c>
      <c r="I2348">
        <f t="shared" si="435"/>
        <v>12672.027425550557</v>
      </c>
      <c r="J2348">
        <f t="shared" si="436"/>
        <v>9238.3155564502922</v>
      </c>
      <c r="K2348" s="18">
        <f t="shared" si="437"/>
        <v>10015</v>
      </c>
      <c r="L2348" s="18" t="str">
        <f t="shared" si="429"/>
        <v/>
      </c>
      <c r="M2348" s="18">
        <f t="shared" si="430"/>
        <v>10726</v>
      </c>
      <c r="N2348" s="18">
        <f t="shared" si="431"/>
        <v>12335</v>
      </c>
      <c r="O2348" s="18" t="str">
        <f t="shared" si="432"/>
        <v/>
      </c>
      <c r="P2348">
        <f t="shared" si="438"/>
        <v>10983.547520741018</v>
      </c>
      <c r="Q2348">
        <f t="shared" si="439"/>
        <v>1188.6127768677793</v>
      </c>
      <c r="R2348" s="105">
        <f t="shared" si="440"/>
        <v>0.10821756582954976</v>
      </c>
      <c r="S2348" s="107">
        <f>+'MEDIA GEOMÉTRICA'!AI331</f>
        <v>10983.547520741018</v>
      </c>
      <c r="T2348" t="b">
        <f t="shared" si="441"/>
        <v>1</v>
      </c>
    </row>
    <row r="2349" spans="1:20" x14ac:dyDescent="0.2">
      <c r="A2349">
        <v>329</v>
      </c>
      <c r="B2349">
        <v>13678</v>
      </c>
      <c r="C2349">
        <v>20000</v>
      </c>
      <c r="D2349">
        <v>14649</v>
      </c>
      <c r="E2349">
        <v>16846</v>
      </c>
      <c r="F2349">
        <v>18072</v>
      </c>
      <c r="G2349">
        <f t="shared" si="433"/>
        <v>16491.976894107829</v>
      </c>
      <c r="H2349">
        <f t="shared" si="434"/>
        <v>2555.3757062318646</v>
      </c>
      <c r="I2349">
        <f t="shared" si="435"/>
        <v>19047.352600339695</v>
      </c>
      <c r="J2349">
        <f t="shared" si="436"/>
        <v>13936.601187875964</v>
      </c>
      <c r="K2349" s="18" t="str">
        <f t="shared" si="437"/>
        <v/>
      </c>
      <c r="L2349" s="18" t="str">
        <f t="shared" si="429"/>
        <v/>
      </c>
      <c r="M2349" s="18">
        <f t="shared" si="430"/>
        <v>14649</v>
      </c>
      <c r="N2349" s="18">
        <f t="shared" si="431"/>
        <v>16846</v>
      </c>
      <c r="O2349" s="18">
        <f t="shared" si="432"/>
        <v>18072</v>
      </c>
      <c r="P2349">
        <f t="shared" si="438"/>
        <v>16460.271630975687</v>
      </c>
      <c r="Q2349">
        <f t="shared" si="439"/>
        <v>1734.3016846365956</v>
      </c>
      <c r="R2349" s="105">
        <f t="shared" si="440"/>
        <v>0.1053628836460334</v>
      </c>
      <c r="S2349" s="107">
        <f>+'MEDIA GEOMÉTRICA'!AI332</f>
        <v>16460.271630975687</v>
      </c>
      <c r="T2349" t="b">
        <f t="shared" si="441"/>
        <v>1</v>
      </c>
    </row>
    <row r="2350" spans="1:20" x14ac:dyDescent="0.2">
      <c r="A2350">
        <v>330</v>
      </c>
      <c r="B2350">
        <v>9759</v>
      </c>
      <c r="C2350">
        <v>15000</v>
      </c>
      <c r="D2350">
        <v>10453</v>
      </c>
      <c r="E2350">
        <v>12021</v>
      </c>
      <c r="F2350">
        <v>12895</v>
      </c>
      <c r="G2350">
        <f t="shared" si="433"/>
        <v>11885.566717424912</v>
      </c>
      <c r="H2350">
        <f t="shared" si="434"/>
        <v>2074.4565071362695</v>
      </c>
      <c r="I2350">
        <f t="shared" si="435"/>
        <v>13960.023224561181</v>
      </c>
      <c r="J2350">
        <f t="shared" si="436"/>
        <v>9811.1102102886434</v>
      </c>
      <c r="K2350" s="18" t="str">
        <f t="shared" si="437"/>
        <v/>
      </c>
      <c r="L2350" s="18" t="str">
        <f t="shared" si="429"/>
        <v/>
      </c>
      <c r="M2350" s="18">
        <f t="shared" si="430"/>
        <v>10453</v>
      </c>
      <c r="N2350" s="18">
        <f t="shared" si="431"/>
        <v>12021</v>
      </c>
      <c r="O2350" s="18">
        <f t="shared" si="432"/>
        <v>12895</v>
      </c>
      <c r="P2350">
        <f t="shared" si="438"/>
        <v>11745.395123610429</v>
      </c>
      <c r="Q2350">
        <f t="shared" si="439"/>
        <v>1237.3266882005469</v>
      </c>
      <c r="R2350" s="105">
        <f t="shared" si="440"/>
        <v>0.10534568443025727</v>
      </c>
      <c r="S2350" s="107">
        <f>+'MEDIA GEOMÉTRICA'!AI333</f>
        <v>11745.395123610429</v>
      </c>
      <c r="T2350" t="b">
        <f t="shared" si="441"/>
        <v>1</v>
      </c>
    </row>
    <row r="2351" spans="1:20" x14ac:dyDescent="0.2">
      <c r="A2351">
        <v>331</v>
      </c>
      <c r="B2351">
        <v>15092</v>
      </c>
      <c r="C2351">
        <v>25000</v>
      </c>
      <c r="D2351">
        <v>16164</v>
      </c>
      <c r="E2351">
        <v>18589</v>
      </c>
      <c r="F2351">
        <v>19941</v>
      </c>
      <c r="G2351">
        <f t="shared" si="433"/>
        <v>18657.253893234923</v>
      </c>
      <c r="H2351">
        <f t="shared" si="434"/>
        <v>3884.6043170444</v>
      </c>
      <c r="I2351">
        <f t="shared" si="435"/>
        <v>22541.858210279323</v>
      </c>
      <c r="J2351">
        <f t="shared" si="436"/>
        <v>14772.649576190524</v>
      </c>
      <c r="K2351" s="18">
        <f t="shared" si="437"/>
        <v>15092</v>
      </c>
      <c r="L2351" s="18" t="str">
        <f t="shared" si="429"/>
        <v/>
      </c>
      <c r="M2351" s="18">
        <f t="shared" si="430"/>
        <v>16164</v>
      </c>
      <c r="N2351" s="18">
        <f t="shared" si="431"/>
        <v>18589</v>
      </c>
      <c r="O2351" s="18">
        <f t="shared" si="432"/>
        <v>19941</v>
      </c>
      <c r="P2351">
        <f t="shared" si="438"/>
        <v>17341.020426432016</v>
      </c>
      <c r="Q2351">
        <f t="shared" si="439"/>
        <v>2214.8222652544077</v>
      </c>
      <c r="R2351" s="105">
        <f t="shared" si="440"/>
        <v>0.12772156486699418</v>
      </c>
      <c r="S2351" s="107">
        <f>+'MEDIA GEOMÉTRICA'!AI334</f>
        <v>17341.020426432016</v>
      </c>
      <c r="T2351" t="b">
        <f t="shared" si="441"/>
        <v>1</v>
      </c>
    </row>
    <row r="2352" spans="1:20" x14ac:dyDescent="0.2">
      <c r="A2352">
        <v>332</v>
      </c>
      <c r="B2352">
        <v>13686</v>
      </c>
      <c r="C2352">
        <v>25000</v>
      </c>
      <c r="D2352">
        <v>14658</v>
      </c>
      <c r="E2352">
        <v>16857</v>
      </c>
      <c r="F2352">
        <v>18083</v>
      </c>
      <c r="G2352">
        <f t="shared" si="433"/>
        <v>17253.15031950338</v>
      </c>
      <c r="H2352">
        <f t="shared" si="434"/>
        <v>4458.2498471934014</v>
      </c>
      <c r="I2352">
        <f t="shared" si="435"/>
        <v>21711.400166696782</v>
      </c>
      <c r="J2352">
        <f t="shared" si="436"/>
        <v>12794.900472309979</v>
      </c>
      <c r="K2352" s="18">
        <f t="shared" si="437"/>
        <v>13686</v>
      </c>
      <c r="L2352" s="18" t="str">
        <f t="shared" si="429"/>
        <v/>
      </c>
      <c r="M2352" s="18">
        <f t="shared" si="430"/>
        <v>14658</v>
      </c>
      <c r="N2352" s="18">
        <f t="shared" si="431"/>
        <v>16857</v>
      </c>
      <c r="O2352" s="18">
        <f t="shared" si="432"/>
        <v>18083</v>
      </c>
      <c r="P2352">
        <f t="shared" si="438"/>
        <v>15725.356705577917</v>
      </c>
      <c r="Q2352">
        <f t="shared" si="439"/>
        <v>2008.3769566493238</v>
      </c>
      <c r="R2352" s="105">
        <f t="shared" si="440"/>
        <v>0.12771582827987205</v>
      </c>
      <c r="S2352" s="107">
        <f>+'MEDIA GEOMÉTRICA'!AI335</f>
        <v>15725.356705577917</v>
      </c>
      <c r="T2352" t="b">
        <f t="shared" si="441"/>
        <v>1</v>
      </c>
    </row>
    <row r="2353" spans="1:20" x14ac:dyDescent="0.2">
      <c r="A2353">
        <v>333</v>
      </c>
      <c r="B2353">
        <v>13860</v>
      </c>
      <c r="C2353">
        <v>25000</v>
      </c>
      <c r="D2353">
        <v>14844</v>
      </c>
      <c r="E2353">
        <v>17071</v>
      </c>
      <c r="F2353">
        <v>18313</v>
      </c>
      <c r="G2353">
        <f t="shared" si="433"/>
        <v>17428.279993908505</v>
      </c>
      <c r="H2353">
        <f t="shared" si="434"/>
        <v>4384.478224372886</v>
      </c>
      <c r="I2353">
        <f t="shared" si="435"/>
        <v>21812.758218281393</v>
      </c>
      <c r="J2353">
        <f t="shared" si="436"/>
        <v>13043.801769535619</v>
      </c>
      <c r="K2353" s="18">
        <f t="shared" si="437"/>
        <v>13860</v>
      </c>
      <c r="L2353" s="18" t="str">
        <f t="shared" si="429"/>
        <v/>
      </c>
      <c r="M2353" s="18">
        <f t="shared" si="430"/>
        <v>14844</v>
      </c>
      <c r="N2353" s="18">
        <f t="shared" si="431"/>
        <v>17071</v>
      </c>
      <c r="O2353" s="18">
        <f t="shared" si="432"/>
        <v>18313</v>
      </c>
      <c r="P2353">
        <f t="shared" si="438"/>
        <v>15925.136313346571</v>
      </c>
      <c r="Q2353">
        <f t="shared" si="439"/>
        <v>2033.9624709746572</v>
      </c>
      <c r="R2353" s="105">
        <f t="shared" si="440"/>
        <v>0.1277202550078036</v>
      </c>
      <c r="S2353" s="107">
        <f>+'MEDIA GEOMÉTRICA'!AI336</f>
        <v>15925.136313346571</v>
      </c>
      <c r="T2353" t="b">
        <f t="shared" si="441"/>
        <v>1</v>
      </c>
    </row>
    <row r="2354" spans="1:20" x14ac:dyDescent="0.2">
      <c r="A2354">
        <v>334</v>
      </c>
      <c r="B2354">
        <v>30605</v>
      </c>
      <c r="C2354">
        <v>60000</v>
      </c>
      <c r="D2354">
        <v>32779</v>
      </c>
      <c r="E2354">
        <v>37696</v>
      </c>
      <c r="F2354">
        <v>40437</v>
      </c>
      <c r="G2354">
        <f t="shared" si="433"/>
        <v>39131.158557145995</v>
      </c>
      <c r="H2354">
        <f t="shared" si="434"/>
        <v>11677.414024517584</v>
      </c>
      <c r="I2354">
        <f t="shared" si="435"/>
        <v>50808.572581663582</v>
      </c>
      <c r="J2354">
        <f t="shared" si="436"/>
        <v>27453.744532628411</v>
      </c>
      <c r="K2354" s="18">
        <f t="shared" si="437"/>
        <v>30605</v>
      </c>
      <c r="L2354" s="18" t="str">
        <f t="shared" si="429"/>
        <v/>
      </c>
      <c r="M2354" s="18">
        <f t="shared" si="430"/>
        <v>32779</v>
      </c>
      <c r="N2354" s="18">
        <f t="shared" si="431"/>
        <v>37696</v>
      </c>
      <c r="O2354" s="18">
        <f t="shared" si="432"/>
        <v>40437</v>
      </c>
      <c r="P2354">
        <f t="shared" si="438"/>
        <v>35165.400682494801</v>
      </c>
      <c r="Q2354">
        <f t="shared" si="439"/>
        <v>4490.8398898943915</v>
      </c>
      <c r="R2354" s="105">
        <f t="shared" si="440"/>
        <v>0.12770620560936519</v>
      </c>
      <c r="S2354" s="107">
        <f>+'MEDIA GEOMÉTRICA'!AI337</f>
        <v>35165.400682494801</v>
      </c>
      <c r="T2354" t="b">
        <f t="shared" si="441"/>
        <v>1</v>
      </c>
    </row>
    <row r="2355" spans="1:20" x14ac:dyDescent="0.2">
      <c r="A2355">
        <v>335</v>
      </c>
      <c r="B2355">
        <v>37754</v>
      </c>
      <c r="C2355">
        <v>100000</v>
      </c>
      <c r="D2355">
        <v>40435</v>
      </c>
      <c r="E2355">
        <v>46500</v>
      </c>
      <c r="F2355">
        <v>49883</v>
      </c>
      <c r="G2355">
        <f t="shared" si="433"/>
        <v>51265.498792576218</v>
      </c>
      <c r="H2355">
        <f t="shared" si="434"/>
        <v>25656.192201883743</v>
      </c>
      <c r="I2355">
        <f t="shared" si="435"/>
        <v>76921.690994459961</v>
      </c>
      <c r="J2355">
        <f t="shared" si="436"/>
        <v>25609.306590692475</v>
      </c>
      <c r="K2355" s="18">
        <f t="shared" si="437"/>
        <v>37754</v>
      </c>
      <c r="L2355" s="18" t="str">
        <f t="shared" si="429"/>
        <v/>
      </c>
      <c r="M2355" s="18">
        <f t="shared" si="430"/>
        <v>40435</v>
      </c>
      <c r="N2355" s="18">
        <f t="shared" si="431"/>
        <v>46500</v>
      </c>
      <c r="O2355" s="18">
        <f t="shared" si="432"/>
        <v>49883</v>
      </c>
      <c r="P2355">
        <f t="shared" si="438"/>
        <v>43379.194562801131</v>
      </c>
      <c r="Q2355">
        <f t="shared" si="439"/>
        <v>5539.9047524904854</v>
      </c>
      <c r="R2355" s="105">
        <f t="shared" si="440"/>
        <v>0.1277087970010653</v>
      </c>
      <c r="S2355" s="107">
        <f>+'MEDIA GEOMÉTRICA'!AI338</f>
        <v>43379.194562801131</v>
      </c>
      <c r="T2355" t="b">
        <f t="shared" si="441"/>
        <v>1</v>
      </c>
    </row>
    <row r="2356" spans="1:20" x14ac:dyDescent="0.2">
      <c r="A2356">
        <v>336</v>
      </c>
      <c r="B2356">
        <v>27292</v>
      </c>
      <c r="C2356">
        <v>100000</v>
      </c>
      <c r="D2356">
        <v>29230</v>
      </c>
      <c r="E2356">
        <v>33614</v>
      </c>
      <c r="F2356">
        <v>36059</v>
      </c>
      <c r="G2356">
        <f t="shared" si="433"/>
        <v>39543.910130253666</v>
      </c>
      <c r="H2356">
        <f t="shared" si="434"/>
        <v>30808.128132036843</v>
      </c>
      <c r="I2356">
        <f t="shared" si="435"/>
        <v>70352.038262290502</v>
      </c>
      <c r="J2356">
        <f t="shared" si="436"/>
        <v>8735.7819982168221</v>
      </c>
      <c r="K2356" s="18">
        <f t="shared" si="437"/>
        <v>27292</v>
      </c>
      <c r="L2356" s="18" t="str">
        <f t="shared" si="429"/>
        <v/>
      </c>
      <c r="M2356" s="18">
        <f t="shared" si="430"/>
        <v>29230</v>
      </c>
      <c r="N2356" s="18">
        <f t="shared" si="431"/>
        <v>33614</v>
      </c>
      <c r="O2356" s="18">
        <f t="shared" si="432"/>
        <v>36059</v>
      </c>
      <c r="P2356">
        <f t="shared" si="438"/>
        <v>31358.083561418684</v>
      </c>
      <c r="Q2356">
        <f t="shared" si="439"/>
        <v>4004.3365971573035</v>
      </c>
      <c r="R2356" s="105">
        <f t="shared" si="440"/>
        <v>0.12769710844459978</v>
      </c>
      <c r="S2356" s="107">
        <f>+'MEDIA GEOMÉTRICA'!AI339</f>
        <v>31358.083561418684</v>
      </c>
      <c r="T2356" t="b">
        <f t="shared" si="441"/>
        <v>1</v>
      </c>
    </row>
    <row r="2357" spans="1:20" x14ac:dyDescent="0.2">
      <c r="A2357">
        <v>337</v>
      </c>
      <c r="B2357">
        <v>50294</v>
      </c>
      <c r="C2357">
        <v>120000</v>
      </c>
      <c r="D2357">
        <v>53866</v>
      </c>
      <c r="E2357">
        <v>61946</v>
      </c>
      <c r="F2357">
        <v>66451</v>
      </c>
      <c r="G2357">
        <f t="shared" si="433"/>
        <v>66881.404995640187</v>
      </c>
      <c r="H2357">
        <f t="shared" si="434"/>
        <v>28393.604293925069</v>
      </c>
      <c r="I2357">
        <f t="shared" si="435"/>
        <v>95275.009289565263</v>
      </c>
      <c r="J2357">
        <f t="shared" si="436"/>
        <v>38487.800701715118</v>
      </c>
      <c r="K2357" s="18">
        <f t="shared" si="437"/>
        <v>50294</v>
      </c>
      <c r="L2357" s="18" t="str">
        <f t="shared" si="429"/>
        <v/>
      </c>
      <c r="M2357" s="18">
        <f t="shared" si="430"/>
        <v>53866</v>
      </c>
      <c r="N2357" s="18">
        <f t="shared" si="431"/>
        <v>61946</v>
      </c>
      <c r="O2357" s="18">
        <f t="shared" si="432"/>
        <v>66451</v>
      </c>
      <c r="P2357">
        <f t="shared" si="438"/>
        <v>57787.834898157409</v>
      </c>
      <c r="Q2357">
        <f t="shared" si="439"/>
        <v>7379.8181267110731</v>
      </c>
      <c r="R2357" s="105">
        <f t="shared" si="440"/>
        <v>0.12770539231512862</v>
      </c>
      <c r="S2357" s="107">
        <f>+'MEDIA GEOMÉTRICA'!AI340</f>
        <v>57787.834898157409</v>
      </c>
      <c r="T2357" t="b">
        <f t="shared" si="441"/>
        <v>1</v>
      </c>
    </row>
    <row r="2358" spans="1:20" x14ac:dyDescent="0.2">
      <c r="A2358">
        <v>338</v>
      </c>
      <c r="B2358">
        <v>317950</v>
      </c>
      <c r="C2358">
        <v>300000</v>
      </c>
      <c r="D2358">
        <v>340207</v>
      </c>
      <c r="E2358">
        <v>391238</v>
      </c>
      <c r="F2358">
        <v>419695</v>
      </c>
      <c r="G2358">
        <f t="shared" si="433"/>
        <v>351010.1144477732</v>
      </c>
      <c r="H2358">
        <f t="shared" si="434"/>
        <v>50269.735920332823</v>
      </c>
      <c r="I2358">
        <f t="shared" si="435"/>
        <v>401279.85036810604</v>
      </c>
      <c r="J2358">
        <f t="shared" si="436"/>
        <v>300740.37852744036</v>
      </c>
      <c r="K2358" s="18">
        <f t="shared" si="437"/>
        <v>317950</v>
      </c>
      <c r="L2358" s="18" t="str">
        <f t="shared" si="429"/>
        <v/>
      </c>
      <c r="M2358" s="18">
        <f t="shared" si="430"/>
        <v>340207</v>
      </c>
      <c r="N2358" s="18">
        <f t="shared" si="431"/>
        <v>391238</v>
      </c>
      <c r="O2358" s="18" t="str">
        <f t="shared" si="432"/>
        <v/>
      </c>
      <c r="P2358">
        <f t="shared" si="438"/>
        <v>348482.54911948391</v>
      </c>
      <c r="Q2358">
        <f t="shared" si="439"/>
        <v>37573.634271032839</v>
      </c>
      <c r="R2358" s="105">
        <f t="shared" si="440"/>
        <v>0.10782070541543817</v>
      </c>
      <c r="S2358" s="107">
        <f>+'MEDIA GEOMÉTRICA'!AI341</f>
        <v>348482.54911948391</v>
      </c>
      <c r="T2358" t="b">
        <f t="shared" si="441"/>
        <v>1</v>
      </c>
    </row>
    <row r="2359" spans="1:20" x14ac:dyDescent="0.2">
      <c r="A2359">
        <v>339</v>
      </c>
      <c r="B2359">
        <v>353277</v>
      </c>
      <c r="C2359">
        <v>290000</v>
      </c>
      <c r="D2359">
        <v>378007</v>
      </c>
      <c r="E2359">
        <v>434708</v>
      </c>
      <c r="F2359">
        <v>466326</v>
      </c>
      <c r="G2359">
        <f t="shared" si="433"/>
        <v>379297.59880459163</v>
      </c>
      <c r="H2359">
        <f t="shared" si="434"/>
        <v>69216.355894398162</v>
      </c>
      <c r="I2359">
        <f t="shared" si="435"/>
        <v>448513.95469898981</v>
      </c>
      <c r="J2359">
        <f t="shared" si="436"/>
        <v>310081.24291019345</v>
      </c>
      <c r="K2359" s="18">
        <f t="shared" si="437"/>
        <v>353277</v>
      </c>
      <c r="L2359" s="18" t="str">
        <f t="shared" si="429"/>
        <v/>
      </c>
      <c r="M2359" s="18">
        <f t="shared" si="430"/>
        <v>378007</v>
      </c>
      <c r="N2359" s="18">
        <f t="shared" si="431"/>
        <v>434708</v>
      </c>
      <c r="O2359" s="18" t="str">
        <f t="shared" si="432"/>
        <v/>
      </c>
      <c r="P2359">
        <f t="shared" si="438"/>
        <v>387202.01871715003</v>
      </c>
      <c r="Q2359">
        <f t="shared" si="439"/>
        <v>41748.421251587468</v>
      </c>
      <c r="R2359" s="105">
        <f t="shared" si="440"/>
        <v>0.10782077373952063</v>
      </c>
      <c r="S2359" s="107">
        <f>+'MEDIA GEOMÉTRICA'!AI342</f>
        <v>387202.01871715003</v>
      </c>
      <c r="T2359" t="b">
        <f t="shared" si="441"/>
        <v>1</v>
      </c>
    </row>
    <row r="2360" spans="1:20" x14ac:dyDescent="0.2">
      <c r="A2360">
        <v>340</v>
      </c>
      <c r="B2360">
        <v>9893</v>
      </c>
      <c r="C2360">
        <v>30000</v>
      </c>
      <c r="D2360">
        <v>10595</v>
      </c>
      <c r="E2360">
        <v>12184</v>
      </c>
      <c r="F2360">
        <v>13070</v>
      </c>
      <c r="G2360">
        <f t="shared" si="433"/>
        <v>13801.399921298998</v>
      </c>
      <c r="H2360">
        <f t="shared" si="434"/>
        <v>8396.876163193072</v>
      </c>
      <c r="I2360">
        <f t="shared" si="435"/>
        <v>22198.27608449207</v>
      </c>
      <c r="J2360">
        <f t="shared" si="436"/>
        <v>5404.5237581059264</v>
      </c>
      <c r="K2360" s="18">
        <f t="shared" si="437"/>
        <v>9893</v>
      </c>
      <c r="L2360" s="18" t="str">
        <f t="shared" si="429"/>
        <v/>
      </c>
      <c r="M2360" s="18">
        <f t="shared" si="430"/>
        <v>10595</v>
      </c>
      <c r="N2360" s="18">
        <f t="shared" si="431"/>
        <v>12184</v>
      </c>
      <c r="O2360" s="18">
        <f t="shared" si="432"/>
        <v>13070</v>
      </c>
      <c r="P2360">
        <f t="shared" si="438"/>
        <v>11366.417707580365</v>
      </c>
      <c r="Q2360">
        <f t="shared" si="439"/>
        <v>1451.1591918187337</v>
      </c>
      <c r="R2360" s="105">
        <f t="shared" si="440"/>
        <v>0.1276707604059758</v>
      </c>
      <c r="S2360" s="107">
        <f>+'MEDIA GEOMÉTRICA'!AI343</f>
        <v>11366.417707580365</v>
      </c>
      <c r="T2360" t="b">
        <f t="shared" si="441"/>
        <v>1</v>
      </c>
    </row>
    <row r="2361" spans="1:20" x14ac:dyDescent="0.2">
      <c r="A2361">
        <v>341</v>
      </c>
      <c r="B2361">
        <v>13319</v>
      </c>
      <c r="C2361">
        <v>30000</v>
      </c>
      <c r="D2361">
        <v>14265</v>
      </c>
      <c r="E2361">
        <v>16405</v>
      </c>
      <c r="F2361">
        <v>17598</v>
      </c>
      <c r="G2361">
        <f t="shared" si="433"/>
        <v>17508.979713951449</v>
      </c>
      <c r="H2361">
        <f t="shared" si="434"/>
        <v>6746.5528457131359</v>
      </c>
      <c r="I2361">
        <f t="shared" si="435"/>
        <v>24255.532559664585</v>
      </c>
      <c r="J2361">
        <f t="shared" si="436"/>
        <v>10762.426868238312</v>
      </c>
      <c r="K2361" s="18">
        <f t="shared" si="437"/>
        <v>13319</v>
      </c>
      <c r="L2361" s="18" t="str">
        <f t="shared" si="429"/>
        <v/>
      </c>
      <c r="M2361" s="18">
        <f t="shared" si="430"/>
        <v>14265</v>
      </c>
      <c r="N2361" s="18">
        <f t="shared" si="431"/>
        <v>16405</v>
      </c>
      <c r="O2361" s="18">
        <f t="shared" si="432"/>
        <v>17598</v>
      </c>
      <c r="P2361">
        <f t="shared" si="438"/>
        <v>15303.675057325059</v>
      </c>
      <c r="Q2361">
        <f t="shared" si="439"/>
        <v>1954.4797048490084</v>
      </c>
      <c r="R2361" s="105">
        <f t="shared" si="440"/>
        <v>0.12771309489569321</v>
      </c>
      <c r="S2361" s="107">
        <f>+'MEDIA GEOMÉTRICA'!AI344</f>
        <v>15303.675057325059</v>
      </c>
      <c r="T2361" t="b">
        <f t="shared" si="441"/>
        <v>1</v>
      </c>
    </row>
    <row r="2362" spans="1:20" x14ac:dyDescent="0.2">
      <c r="A2362">
        <v>342</v>
      </c>
      <c r="B2362">
        <v>13387</v>
      </c>
      <c r="C2362">
        <v>80000</v>
      </c>
      <c r="D2362">
        <v>14338</v>
      </c>
      <c r="E2362">
        <v>16489</v>
      </c>
      <c r="F2362">
        <v>17688</v>
      </c>
      <c r="G2362">
        <f t="shared" si="433"/>
        <v>21390.797420847681</v>
      </c>
      <c r="H2362">
        <f t="shared" si="434"/>
        <v>28906.344274224644</v>
      </c>
      <c r="I2362">
        <f t="shared" si="435"/>
        <v>50297.141695072321</v>
      </c>
      <c r="J2362">
        <f t="shared" si="436"/>
        <v>-7515.5468533769636</v>
      </c>
      <c r="K2362" s="18">
        <f t="shared" si="437"/>
        <v>13387</v>
      </c>
      <c r="L2362" s="18" t="str">
        <f t="shared" si="429"/>
        <v/>
      </c>
      <c r="M2362" s="18">
        <f t="shared" si="430"/>
        <v>14338</v>
      </c>
      <c r="N2362" s="18">
        <f t="shared" si="431"/>
        <v>16489</v>
      </c>
      <c r="O2362" s="18">
        <f t="shared" si="432"/>
        <v>17688</v>
      </c>
      <c r="P2362">
        <f t="shared" si="438"/>
        <v>15381.943852606746</v>
      </c>
      <c r="Q2362">
        <f t="shared" si="439"/>
        <v>1964.5251334610102</v>
      </c>
      <c r="R2362" s="105">
        <f t="shared" si="440"/>
        <v>0.12771631155889873</v>
      </c>
      <c r="S2362" s="107">
        <f>+'MEDIA GEOMÉTRICA'!AI345</f>
        <v>15381.943852606746</v>
      </c>
      <c r="T2362" t="b">
        <f t="shared" si="441"/>
        <v>1</v>
      </c>
    </row>
    <row r="2363" spans="1:20" x14ac:dyDescent="0.2">
      <c r="A2363">
        <v>343</v>
      </c>
      <c r="B2363">
        <v>26393</v>
      </c>
      <c r="C2363">
        <v>120000</v>
      </c>
      <c r="D2363">
        <v>28268</v>
      </c>
      <c r="E2363">
        <v>32508</v>
      </c>
      <c r="F2363">
        <v>34872</v>
      </c>
      <c r="G2363">
        <f t="shared" si="433"/>
        <v>39928.816584497734</v>
      </c>
      <c r="H2363">
        <f t="shared" si="434"/>
        <v>40161.323387059841</v>
      </c>
      <c r="I2363">
        <f t="shared" si="435"/>
        <v>80090.139971557568</v>
      </c>
      <c r="J2363">
        <f t="shared" si="436"/>
        <v>-232.50680256210762</v>
      </c>
      <c r="K2363" s="18">
        <f t="shared" si="437"/>
        <v>26393</v>
      </c>
      <c r="L2363" s="18" t="str">
        <f t="shared" si="429"/>
        <v/>
      </c>
      <c r="M2363" s="18">
        <f t="shared" si="430"/>
        <v>28268</v>
      </c>
      <c r="N2363" s="18">
        <f t="shared" si="431"/>
        <v>32508</v>
      </c>
      <c r="O2363" s="18">
        <f t="shared" si="432"/>
        <v>34872</v>
      </c>
      <c r="P2363">
        <f t="shared" si="438"/>
        <v>30325.832848240916</v>
      </c>
      <c r="Q2363">
        <f t="shared" si="439"/>
        <v>3872.7811174055955</v>
      </c>
      <c r="R2363" s="105">
        <f t="shared" si="440"/>
        <v>0.12770568039420691</v>
      </c>
      <c r="S2363" s="107">
        <f>+'MEDIA GEOMÉTRICA'!AI346</f>
        <v>30325.832848240916</v>
      </c>
      <c r="T2363" t="b">
        <f t="shared" si="441"/>
        <v>1</v>
      </c>
    </row>
    <row r="2364" spans="1:20" x14ac:dyDescent="0.2">
      <c r="A2364">
        <v>344</v>
      </c>
      <c r="B2364">
        <v>18276</v>
      </c>
      <c r="C2364">
        <v>100000</v>
      </c>
      <c r="D2364">
        <v>19574</v>
      </c>
      <c r="E2364">
        <v>22510</v>
      </c>
      <c r="F2364">
        <v>24147</v>
      </c>
      <c r="G2364">
        <f t="shared" si="433"/>
        <v>28691.937893766579</v>
      </c>
      <c r="H2364">
        <f t="shared" si="434"/>
        <v>35349.557108965309</v>
      </c>
      <c r="I2364">
        <f t="shared" si="435"/>
        <v>64041.495002731885</v>
      </c>
      <c r="J2364">
        <f t="shared" si="436"/>
        <v>-6657.6192151987307</v>
      </c>
      <c r="K2364" s="18">
        <f t="shared" si="437"/>
        <v>18276</v>
      </c>
      <c r="L2364" s="18" t="str">
        <f t="shared" si="429"/>
        <v/>
      </c>
      <c r="M2364" s="18">
        <f t="shared" si="430"/>
        <v>19574</v>
      </c>
      <c r="N2364" s="18">
        <f t="shared" si="431"/>
        <v>22510</v>
      </c>
      <c r="O2364" s="18">
        <f t="shared" si="432"/>
        <v>24147</v>
      </c>
      <c r="P2364">
        <f t="shared" si="438"/>
        <v>20999.059911466557</v>
      </c>
      <c r="Q2364">
        <f t="shared" si="439"/>
        <v>2681.6101350991844</v>
      </c>
      <c r="R2364" s="105">
        <f t="shared" si="440"/>
        <v>0.1277014374169621</v>
      </c>
      <c r="S2364" s="107">
        <f>+'MEDIA GEOMÉTRICA'!AI347</f>
        <v>20999.059911466557</v>
      </c>
      <c r="T2364" t="b">
        <f t="shared" si="441"/>
        <v>1</v>
      </c>
    </row>
    <row r="2365" spans="1:20" x14ac:dyDescent="0.2">
      <c r="A2365">
        <v>345</v>
      </c>
      <c r="B2365">
        <v>24435</v>
      </c>
      <c r="C2365">
        <v>150000</v>
      </c>
      <c r="D2365">
        <v>26171</v>
      </c>
      <c r="E2365">
        <v>30097</v>
      </c>
      <c r="F2365">
        <v>32286</v>
      </c>
      <c r="G2365">
        <f t="shared" si="433"/>
        <v>39254.75526798542</v>
      </c>
      <c r="H2365">
        <f t="shared" si="434"/>
        <v>54537.974950487478</v>
      </c>
      <c r="I2365">
        <f t="shared" si="435"/>
        <v>93792.730218472891</v>
      </c>
      <c r="J2365">
        <f t="shared" si="436"/>
        <v>-15283.219682502058</v>
      </c>
      <c r="K2365" s="18">
        <f t="shared" si="437"/>
        <v>24435</v>
      </c>
      <c r="L2365" s="18" t="str">
        <f t="shared" si="429"/>
        <v/>
      </c>
      <c r="M2365" s="18">
        <f t="shared" si="430"/>
        <v>26171</v>
      </c>
      <c r="N2365" s="18">
        <f t="shared" si="431"/>
        <v>30097</v>
      </c>
      <c r="O2365" s="18">
        <f t="shared" si="432"/>
        <v>32286</v>
      </c>
      <c r="P2365">
        <f t="shared" si="438"/>
        <v>28076.471550930331</v>
      </c>
      <c r="Q2365">
        <f t="shared" si="439"/>
        <v>3585.9513265891751</v>
      </c>
      <c r="R2365" s="105">
        <f t="shared" si="440"/>
        <v>0.12772086834644833</v>
      </c>
      <c r="S2365" s="107">
        <f>+'MEDIA GEOMÉTRICA'!AI348</f>
        <v>28076.471550930331</v>
      </c>
      <c r="T2365" t="b">
        <f t="shared" si="441"/>
        <v>1</v>
      </c>
    </row>
    <row r="2366" spans="1:20" x14ac:dyDescent="0.2">
      <c r="A2366">
        <v>346</v>
      </c>
      <c r="B2366">
        <v>24904</v>
      </c>
      <c r="C2366">
        <v>150000</v>
      </c>
      <c r="D2366">
        <v>26673</v>
      </c>
      <c r="E2366">
        <v>30674</v>
      </c>
      <c r="F2366">
        <v>32905</v>
      </c>
      <c r="G2366">
        <f t="shared" si="433"/>
        <v>39855.926382689853</v>
      </c>
      <c r="H2366">
        <f t="shared" si="434"/>
        <v>54299.517904858047</v>
      </c>
      <c r="I2366">
        <f t="shared" si="435"/>
        <v>94155.4442875479</v>
      </c>
      <c r="J2366">
        <f t="shared" si="436"/>
        <v>-14443.591522168193</v>
      </c>
      <c r="K2366" s="18">
        <f t="shared" si="437"/>
        <v>24904</v>
      </c>
      <c r="L2366" s="18" t="str">
        <f t="shared" si="429"/>
        <v/>
      </c>
      <c r="M2366" s="18">
        <f t="shared" si="430"/>
        <v>26673</v>
      </c>
      <c r="N2366" s="18">
        <f t="shared" si="431"/>
        <v>30674</v>
      </c>
      <c r="O2366" s="18">
        <f t="shared" si="432"/>
        <v>32905</v>
      </c>
      <c r="P2366">
        <f t="shared" si="438"/>
        <v>28614.971668580285</v>
      </c>
      <c r="Q2366">
        <f t="shared" si="439"/>
        <v>3654.465852442278</v>
      </c>
      <c r="R2366" s="105">
        <f t="shared" si="440"/>
        <v>0.12771167117579019</v>
      </c>
      <c r="S2366" s="107">
        <f>+'MEDIA GEOMÉTRICA'!AI349</f>
        <v>28614.971668580285</v>
      </c>
      <c r="T2366" t="b">
        <f t="shared" si="441"/>
        <v>1</v>
      </c>
    </row>
    <row r="2367" spans="1:20" x14ac:dyDescent="0.2">
      <c r="A2367">
        <v>347</v>
      </c>
      <c r="B2367">
        <v>13860</v>
      </c>
      <c r="C2367">
        <v>150000</v>
      </c>
      <c r="D2367">
        <v>14844</v>
      </c>
      <c r="E2367">
        <v>17071</v>
      </c>
      <c r="F2367">
        <v>18313</v>
      </c>
      <c r="G2367">
        <f t="shared" si="433"/>
        <v>24939.329808128361</v>
      </c>
      <c r="H2367">
        <f t="shared" si="434"/>
        <v>59942.669687794187</v>
      </c>
      <c r="I2367">
        <f t="shared" si="435"/>
        <v>84881.999495922544</v>
      </c>
      <c r="J2367">
        <f t="shared" si="436"/>
        <v>-35003.339879665829</v>
      </c>
      <c r="K2367" s="18">
        <f t="shared" si="437"/>
        <v>13860</v>
      </c>
      <c r="L2367" s="18" t="str">
        <f t="shared" si="429"/>
        <v/>
      </c>
      <c r="M2367" s="18">
        <f t="shared" si="430"/>
        <v>14844</v>
      </c>
      <c r="N2367" s="18">
        <f t="shared" si="431"/>
        <v>17071</v>
      </c>
      <c r="O2367" s="18">
        <f t="shared" si="432"/>
        <v>18313</v>
      </c>
      <c r="P2367">
        <f t="shared" si="438"/>
        <v>15925.136313346571</v>
      </c>
      <c r="Q2367">
        <f t="shared" si="439"/>
        <v>2033.9624709746572</v>
      </c>
      <c r="R2367" s="105">
        <f t="shared" si="440"/>
        <v>0.1277202550078036</v>
      </c>
      <c r="S2367" s="107">
        <f>+'MEDIA GEOMÉTRICA'!AI350</f>
        <v>15925.136313346571</v>
      </c>
      <c r="T2367" t="b">
        <f t="shared" si="441"/>
        <v>1</v>
      </c>
    </row>
    <row r="2368" spans="1:20" x14ac:dyDescent="0.2">
      <c r="A2368">
        <v>348</v>
      </c>
      <c r="B2368">
        <v>25303</v>
      </c>
      <c r="C2368">
        <v>150000</v>
      </c>
      <c r="D2368">
        <v>27101</v>
      </c>
      <c r="E2368">
        <v>31166</v>
      </c>
      <c r="F2368">
        <v>33433</v>
      </c>
      <c r="G2368">
        <f t="shared" si="433"/>
        <v>40366.491243025434</v>
      </c>
      <c r="H2368">
        <f t="shared" si="434"/>
        <v>54096.373846127615</v>
      </c>
      <c r="I2368">
        <f t="shared" si="435"/>
        <v>94462.865089153056</v>
      </c>
      <c r="J2368">
        <f t="shared" si="436"/>
        <v>-13729.882603102182</v>
      </c>
      <c r="K2368" s="18">
        <f t="shared" si="437"/>
        <v>25303</v>
      </c>
      <c r="L2368" s="18" t="str">
        <f t="shared" si="429"/>
        <v/>
      </c>
      <c r="M2368" s="18">
        <f t="shared" si="430"/>
        <v>27101</v>
      </c>
      <c r="N2368" s="18">
        <f t="shared" si="431"/>
        <v>31166</v>
      </c>
      <c r="O2368" s="18">
        <f t="shared" si="432"/>
        <v>33433</v>
      </c>
      <c r="P2368">
        <f t="shared" si="438"/>
        <v>29073.909656464715</v>
      </c>
      <c r="Q2368">
        <f t="shared" si="439"/>
        <v>3713.2893212532381</v>
      </c>
      <c r="R2368" s="105">
        <f t="shared" si="440"/>
        <v>0.12771895369866679</v>
      </c>
      <c r="S2368" s="107">
        <f>+'MEDIA GEOMÉTRICA'!AI351</f>
        <v>29073.909656464715</v>
      </c>
      <c r="T2368" t="b">
        <f t="shared" si="441"/>
        <v>1</v>
      </c>
    </row>
    <row r="2369" spans="1:20" x14ac:dyDescent="0.2">
      <c r="A2369">
        <v>349</v>
      </c>
      <c r="B2369">
        <v>60780</v>
      </c>
      <c r="C2369">
        <v>170000</v>
      </c>
      <c r="D2369">
        <v>65096</v>
      </c>
      <c r="E2369">
        <v>74861</v>
      </c>
      <c r="F2369">
        <v>80306</v>
      </c>
      <c r="G2369">
        <f t="shared" si="433"/>
        <v>83436.006208085309</v>
      </c>
      <c r="H2369">
        <f t="shared" si="434"/>
        <v>45268.54040942782</v>
      </c>
      <c r="I2369">
        <f t="shared" si="435"/>
        <v>128704.54661751313</v>
      </c>
      <c r="J2369">
        <f t="shared" si="436"/>
        <v>38167.465798657489</v>
      </c>
      <c r="K2369" s="18">
        <f t="shared" si="437"/>
        <v>60780</v>
      </c>
      <c r="L2369" s="18" t="str">
        <f t="shared" si="429"/>
        <v/>
      </c>
      <c r="M2369" s="18">
        <f t="shared" si="430"/>
        <v>65096</v>
      </c>
      <c r="N2369" s="18">
        <f t="shared" si="431"/>
        <v>74861</v>
      </c>
      <c r="O2369" s="18">
        <f t="shared" si="432"/>
        <v>80306</v>
      </c>
      <c r="P2369">
        <f t="shared" si="438"/>
        <v>69836.047925160005</v>
      </c>
      <c r="Q2369">
        <f t="shared" si="439"/>
        <v>8918.6809703004856</v>
      </c>
      <c r="R2369" s="105">
        <f t="shared" si="440"/>
        <v>0.1277088442899606</v>
      </c>
      <c r="S2369" s="107">
        <f>+'MEDIA GEOMÉTRICA'!AI352</f>
        <v>69836.047925160005</v>
      </c>
      <c r="T2369" t="b">
        <f t="shared" si="441"/>
        <v>1</v>
      </c>
    </row>
    <row r="2370" spans="1:20" x14ac:dyDescent="0.2">
      <c r="A2370">
        <v>350</v>
      </c>
      <c r="B2370">
        <v>52323</v>
      </c>
      <c r="C2370">
        <v>170000</v>
      </c>
      <c r="D2370">
        <v>56039</v>
      </c>
      <c r="E2370">
        <v>64445</v>
      </c>
      <c r="F2370">
        <v>69133</v>
      </c>
      <c r="G2370">
        <f t="shared" si="433"/>
        <v>74011.859084127515</v>
      </c>
      <c r="H2370">
        <f t="shared" si="434"/>
        <v>49425.911332012889</v>
      </c>
      <c r="I2370">
        <f t="shared" si="435"/>
        <v>123437.77041614041</v>
      </c>
      <c r="J2370">
        <f t="shared" si="436"/>
        <v>24585.947752114625</v>
      </c>
      <c r="K2370" s="18">
        <f t="shared" si="437"/>
        <v>52323</v>
      </c>
      <c r="L2370" s="18" t="str">
        <f t="shared" si="429"/>
        <v/>
      </c>
      <c r="M2370" s="18">
        <f t="shared" si="430"/>
        <v>56039</v>
      </c>
      <c r="N2370" s="18">
        <f t="shared" si="431"/>
        <v>64445</v>
      </c>
      <c r="O2370" s="18">
        <f t="shared" si="432"/>
        <v>69133</v>
      </c>
      <c r="P2370">
        <f t="shared" si="438"/>
        <v>60119.368663655107</v>
      </c>
      <c r="Q2370">
        <f t="shared" si="439"/>
        <v>7677.991577663176</v>
      </c>
      <c r="R2370" s="105">
        <f t="shared" si="440"/>
        <v>0.12771244522906761</v>
      </c>
      <c r="S2370" s="107">
        <f>+'MEDIA GEOMÉTRICA'!AI353</f>
        <v>60119.368663655107</v>
      </c>
      <c r="T2370" t="b">
        <f t="shared" si="441"/>
        <v>1</v>
      </c>
    </row>
    <row r="2371" spans="1:20" x14ac:dyDescent="0.2">
      <c r="A2371">
        <v>351</v>
      </c>
      <c r="B2371">
        <v>28267</v>
      </c>
      <c r="C2371">
        <v>170000</v>
      </c>
      <c r="D2371">
        <v>30274</v>
      </c>
      <c r="E2371">
        <v>34815</v>
      </c>
      <c r="F2371">
        <v>37347</v>
      </c>
      <c r="G2371">
        <f t="shared" si="433"/>
        <v>45223.494041249789</v>
      </c>
      <c r="H2371">
        <f t="shared" si="434"/>
        <v>61518.213069789344</v>
      </c>
      <c r="I2371">
        <f t="shared" si="435"/>
        <v>106741.70711103914</v>
      </c>
      <c r="J2371">
        <f t="shared" si="436"/>
        <v>-16294.719028539555</v>
      </c>
      <c r="K2371" s="18">
        <f t="shared" si="437"/>
        <v>28267</v>
      </c>
      <c r="L2371" s="18" t="str">
        <f t="shared" si="429"/>
        <v/>
      </c>
      <c r="M2371" s="18">
        <f t="shared" si="430"/>
        <v>30274</v>
      </c>
      <c r="N2371" s="18">
        <f t="shared" si="431"/>
        <v>34815</v>
      </c>
      <c r="O2371" s="18">
        <f t="shared" si="432"/>
        <v>37347</v>
      </c>
      <c r="P2371">
        <f t="shared" si="438"/>
        <v>32478.271778211194</v>
      </c>
      <c r="Q2371">
        <f t="shared" si="439"/>
        <v>4147.3865968020555</v>
      </c>
      <c r="R2371" s="105">
        <f t="shared" si="440"/>
        <v>0.12769726865776235</v>
      </c>
      <c r="S2371" s="107">
        <f>+'MEDIA GEOMÉTRICA'!AI354</f>
        <v>32478.271778211194</v>
      </c>
      <c r="T2371" t="b">
        <f t="shared" si="441"/>
        <v>1</v>
      </c>
    </row>
    <row r="2372" spans="1:20" x14ac:dyDescent="0.2">
      <c r="A2372">
        <v>352</v>
      </c>
      <c r="B2372">
        <v>47185</v>
      </c>
      <c r="C2372">
        <v>200000</v>
      </c>
      <c r="D2372">
        <v>50536</v>
      </c>
      <c r="E2372">
        <v>58117</v>
      </c>
      <c r="F2372">
        <v>62344</v>
      </c>
      <c r="G2372">
        <f t="shared" si="433"/>
        <v>70389.281801615754</v>
      </c>
      <c r="H2372">
        <f t="shared" si="434"/>
        <v>65325.023002674854</v>
      </c>
      <c r="I2372">
        <f t="shared" si="435"/>
        <v>135714.30480429062</v>
      </c>
      <c r="J2372">
        <f t="shared" si="436"/>
        <v>5064.2587989409003</v>
      </c>
      <c r="K2372" s="18">
        <f t="shared" si="437"/>
        <v>47185</v>
      </c>
      <c r="L2372" s="18" t="str">
        <f t="shared" si="429"/>
        <v/>
      </c>
      <c r="M2372" s="18">
        <f t="shared" si="430"/>
        <v>50536</v>
      </c>
      <c r="N2372" s="18">
        <f t="shared" si="431"/>
        <v>58117</v>
      </c>
      <c r="O2372" s="18">
        <f t="shared" si="432"/>
        <v>62344</v>
      </c>
      <c r="P2372">
        <f t="shared" si="438"/>
        <v>54215.774791298987</v>
      </c>
      <c r="Q2372">
        <f t="shared" si="439"/>
        <v>6923.9984835353625</v>
      </c>
      <c r="R2372" s="105">
        <f t="shared" si="440"/>
        <v>0.12771187924896327</v>
      </c>
      <c r="S2372" s="107">
        <f>+'MEDIA GEOMÉTRICA'!AI355</f>
        <v>54215.774791298987</v>
      </c>
      <c r="T2372" t="b">
        <f t="shared" si="441"/>
        <v>1</v>
      </c>
    </row>
    <row r="2373" spans="1:20" x14ac:dyDescent="0.2">
      <c r="A2373">
        <v>353</v>
      </c>
      <c r="B2373">
        <v>59450</v>
      </c>
      <c r="C2373">
        <v>180000</v>
      </c>
      <c r="D2373">
        <v>63671</v>
      </c>
      <c r="E2373">
        <v>73222</v>
      </c>
      <c r="F2373">
        <v>78548</v>
      </c>
      <c r="G2373">
        <f t="shared" si="433"/>
        <v>82914.130487135568</v>
      </c>
      <c r="H2373">
        <f t="shared" si="434"/>
        <v>50334.838712367011</v>
      </c>
      <c r="I2373">
        <f t="shared" si="435"/>
        <v>133248.96919950258</v>
      </c>
      <c r="J2373">
        <f t="shared" si="436"/>
        <v>32579.291774768557</v>
      </c>
      <c r="K2373" s="18">
        <f t="shared" si="437"/>
        <v>59450</v>
      </c>
      <c r="L2373" s="18" t="str">
        <f t="shared" si="429"/>
        <v/>
      </c>
      <c r="M2373" s="18">
        <f t="shared" si="430"/>
        <v>63671</v>
      </c>
      <c r="N2373" s="18">
        <f t="shared" si="431"/>
        <v>73222</v>
      </c>
      <c r="O2373" s="18">
        <f t="shared" si="432"/>
        <v>78548</v>
      </c>
      <c r="P2373">
        <f t="shared" si="438"/>
        <v>68307.369657960007</v>
      </c>
      <c r="Q2373">
        <f t="shared" si="439"/>
        <v>8723.2038982245504</v>
      </c>
      <c r="R2373" s="105">
        <f t="shared" si="440"/>
        <v>0.12770516478536392</v>
      </c>
      <c r="S2373" s="107">
        <f>+'MEDIA GEOMÉTRICA'!AI356</f>
        <v>68307.369657960007</v>
      </c>
      <c r="T2373" t="b">
        <f t="shared" si="441"/>
        <v>1</v>
      </c>
    </row>
    <row r="2374" spans="1:20" x14ac:dyDescent="0.2">
      <c r="A2374">
        <v>354</v>
      </c>
      <c r="B2374">
        <v>115787</v>
      </c>
      <c r="C2374">
        <v>200000</v>
      </c>
      <c r="D2374">
        <v>124009</v>
      </c>
      <c r="E2374">
        <v>142611</v>
      </c>
      <c r="F2374">
        <v>152984</v>
      </c>
      <c r="G2374">
        <f t="shared" si="433"/>
        <v>144340.56734030758</v>
      </c>
      <c r="H2374">
        <f t="shared" si="434"/>
        <v>33041.180558509113</v>
      </c>
      <c r="I2374">
        <f t="shared" si="435"/>
        <v>177381.74789881668</v>
      </c>
      <c r="J2374">
        <f t="shared" si="436"/>
        <v>111299.38678179847</v>
      </c>
      <c r="K2374" s="18">
        <f t="shared" si="437"/>
        <v>115787</v>
      </c>
      <c r="L2374" s="18" t="str">
        <f t="shared" si="429"/>
        <v/>
      </c>
      <c r="M2374" s="18">
        <f t="shared" si="430"/>
        <v>124009</v>
      </c>
      <c r="N2374" s="18">
        <f t="shared" si="431"/>
        <v>142611</v>
      </c>
      <c r="O2374" s="18">
        <f t="shared" si="432"/>
        <v>152984</v>
      </c>
      <c r="P2374">
        <f t="shared" si="438"/>
        <v>133038.705693689</v>
      </c>
      <c r="Q2374">
        <f t="shared" si="439"/>
        <v>16990.019685587969</v>
      </c>
      <c r="R2374" s="105">
        <f t="shared" si="440"/>
        <v>0.12770734349074422</v>
      </c>
      <c r="S2374" s="107">
        <f>+'MEDIA GEOMÉTRICA'!AI357</f>
        <v>133038.705693689</v>
      </c>
      <c r="T2374" t="b">
        <f t="shared" si="441"/>
        <v>1</v>
      </c>
    </row>
    <row r="2375" spans="1:20" x14ac:dyDescent="0.2">
      <c r="A2375">
        <v>355</v>
      </c>
      <c r="B2375">
        <v>27953</v>
      </c>
      <c r="C2375">
        <v>180000</v>
      </c>
      <c r="D2375">
        <v>29938</v>
      </c>
      <c r="E2375">
        <v>34429</v>
      </c>
      <c r="F2375">
        <v>36933</v>
      </c>
      <c r="G2375">
        <f t="shared" si="433"/>
        <v>45336.975226275776</v>
      </c>
      <c r="H2375">
        <f t="shared" si="434"/>
        <v>66142.975782013324</v>
      </c>
      <c r="I2375">
        <f t="shared" si="435"/>
        <v>111479.95100828909</v>
      </c>
      <c r="J2375">
        <f t="shared" si="436"/>
        <v>-20806.000555737548</v>
      </c>
      <c r="K2375" s="18">
        <f t="shared" si="437"/>
        <v>27953</v>
      </c>
      <c r="L2375" s="18" t="str">
        <f t="shared" si="429"/>
        <v/>
      </c>
      <c r="M2375" s="18">
        <f t="shared" si="430"/>
        <v>29938</v>
      </c>
      <c r="N2375" s="18">
        <f t="shared" si="431"/>
        <v>34429</v>
      </c>
      <c r="O2375" s="18">
        <f t="shared" si="432"/>
        <v>36933</v>
      </c>
      <c r="P2375">
        <f t="shared" si="438"/>
        <v>32117.930264889463</v>
      </c>
      <c r="Q2375">
        <f t="shared" si="439"/>
        <v>4101.7102428946228</v>
      </c>
      <c r="R2375" s="105">
        <f t="shared" si="440"/>
        <v>0.12770780087839323</v>
      </c>
      <c r="S2375" s="107">
        <f>+'MEDIA GEOMÉTRICA'!AI358</f>
        <v>32117.930264889463</v>
      </c>
      <c r="T2375" t="b">
        <f t="shared" si="441"/>
        <v>1</v>
      </c>
    </row>
    <row r="2376" spans="1:20" x14ac:dyDescent="0.2">
      <c r="A2376">
        <v>356</v>
      </c>
      <c r="B2376">
        <v>50655</v>
      </c>
      <c r="C2376">
        <v>300000</v>
      </c>
      <c r="D2376">
        <v>54252</v>
      </c>
      <c r="E2376">
        <v>62389</v>
      </c>
      <c r="F2376">
        <v>66927</v>
      </c>
      <c r="G2376">
        <f t="shared" si="433"/>
        <v>80793.001384011121</v>
      </c>
      <c r="H2376">
        <f t="shared" si="434"/>
        <v>108168.82225623056</v>
      </c>
      <c r="I2376">
        <f t="shared" si="435"/>
        <v>188961.8236402417</v>
      </c>
      <c r="J2376">
        <f t="shared" si="436"/>
        <v>-27375.820872219439</v>
      </c>
      <c r="K2376" s="18">
        <f t="shared" si="437"/>
        <v>50655</v>
      </c>
      <c r="L2376" s="18" t="str">
        <f t="shared" si="429"/>
        <v/>
      </c>
      <c r="M2376" s="18">
        <f t="shared" si="430"/>
        <v>54252</v>
      </c>
      <c r="N2376" s="18">
        <f t="shared" si="431"/>
        <v>62389</v>
      </c>
      <c r="O2376" s="18">
        <f t="shared" si="432"/>
        <v>66927</v>
      </c>
      <c r="P2376">
        <f t="shared" si="438"/>
        <v>58201.85999404727</v>
      </c>
      <c r="Q2376">
        <f t="shared" si="439"/>
        <v>7432.2662929956969</v>
      </c>
      <c r="R2376" s="105">
        <f t="shared" si="440"/>
        <v>0.12769808892286</v>
      </c>
      <c r="S2376" s="107">
        <f>+'MEDIA GEOMÉTRICA'!AI359</f>
        <v>58201.85999404727</v>
      </c>
      <c r="T2376" t="b">
        <f t="shared" si="441"/>
        <v>1</v>
      </c>
    </row>
    <row r="2377" spans="1:20" x14ac:dyDescent="0.2">
      <c r="A2377">
        <v>357</v>
      </c>
      <c r="B2377">
        <v>63873</v>
      </c>
      <c r="C2377">
        <v>280000</v>
      </c>
      <c r="D2377">
        <v>68410</v>
      </c>
      <c r="E2377">
        <v>78671</v>
      </c>
      <c r="F2377">
        <v>84393</v>
      </c>
      <c r="G2377">
        <f t="shared" si="433"/>
        <v>95927.517709674663</v>
      </c>
      <c r="H2377">
        <f t="shared" si="434"/>
        <v>92555.603338209621</v>
      </c>
      <c r="I2377">
        <f t="shared" si="435"/>
        <v>188483.12104788428</v>
      </c>
      <c r="J2377">
        <f t="shared" si="436"/>
        <v>3371.9143714650418</v>
      </c>
      <c r="K2377" s="18">
        <f t="shared" si="437"/>
        <v>63873</v>
      </c>
      <c r="L2377" s="18" t="str">
        <f t="shared" si="429"/>
        <v/>
      </c>
      <c r="M2377" s="18">
        <f t="shared" si="430"/>
        <v>68410</v>
      </c>
      <c r="N2377" s="18">
        <f t="shared" si="431"/>
        <v>78671</v>
      </c>
      <c r="O2377" s="18">
        <f t="shared" si="432"/>
        <v>84393</v>
      </c>
      <c r="P2377">
        <f t="shared" si="438"/>
        <v>73390.441493256425</v>
      </c>
      <c r="Q2377">
        <f t="shared" si="439"/>
        <v>9372.4830710258775</v>
      </c>
      <c r="R2377" s="105">
        <f t="shared" si="440"/>
        <v>0.12770713570223011</v>
      </c>
      <c r="S2377" s="107">
        <f>+'MEDIA GEOMÉTRICA'!AI360</f>
        <v>73390.441493256425</v>
      </c>
      <c r="T2377" t="b">
        <f t="shared" si="441"/>
        <v>1</v>
      </c>
    </row>
    <row r="2378" spans="1:20" x14ac:dyDescent="0.2">
      <c r="A2378">
        <v>358</v>
      </c>
      <c r="B2378">
        <v>51557</v>
      </c>
      <c r="C2378">
        <v>250000</v>
      </c>
      <c r="D2378">
        <v>55219</v>
      </c>
      <c r="E2378">
        <v>63502</v>
      </c>
      <c r="F2378">
        <v>68121</v>
      </c>
      <c r="G2378">
        <f t="shared" si="433"/>
        <v>79009.06468538125</v>
      </c>
      <c r="H2378">
        <f t="shared" si="434"/>
        <v>85401.28836089067</v>
      </c>
      <c r="I2378">
        <f t="shared" si="435"/>
        <v>164410.35304627192</v>
      </c>
      <c r="J2378">
        <f t="shared" si="436"/>
        <v>-6392.22367550942</v>
      </c>
      <c r="K2378" s="18">
        <f t="shared" si="437"/>
        <v>51557</v>
      </c>
      <c r="L2378" s="18" t="str">
        <f t="shared" si="429"/>
        <v/>
      </c>
      <c r="M2378" s="18">
        <f t="shared" si="430"/>
        <v>55219</v>
      </c>
      <c r="N2378" s="18">
        <f t="shared" si="431"/>
        <v>63502</v>
      </c>
      <c r="O2378" s="18">
        <f t="shared" si="432"/>
        <v>68121</v>
      </c>
      <c r="P2378">
        <f t="shared" si="438"/>
        <v>59239.467852829293</v>
      </c>
      <c r="Q2378">
        <f t="shared" si="439"/>
        <v>7565.625216508327</v>
      </c>
      <c r="R2378" s="105">
        <f t="shared" si="440"/>
        <v>0.12771257897359709</v>
      </c>
      <c r="S2378" s="107">
        <f>+'MEDIA GEOMÉTRICA'!AI361</f>
        <v>59239.467852829293</v>
      </c>
      <c r="T2378" t="b">
        <f t="shared" si="441"/>
        <v>1</v>
      </c>
    </row>
    <row r="2379" spans="1:20" x14ac:dyDescent="0.2">
      <c r="A2379">
        <v>359</v>
      </c>
      <c r="B2379">
        <v>91520</v>
      </c>
      <c r="C2379">
        <v>300000</v>
      </c>
      <c r="D2379">
        <v>98019</v>
      </c>
      <c r="E2379">
        <v>112722</v>
      </c>
      <c r="F2379">
        <v>120921</v>
      </c>
      <c r="G2379">
        <f t="shared" si="433"/>
        <v>129685.55049802606</v>
      </c>
      <c r="H2379">
        <f t="shared" si="434"/>
        <v>87626.09665676087</v>
      </c>
      <c r="I2379">
        <f t="shared" si="435"/>
        <v>217311.64715478692</v>
      </c>
      <c r="J2379">
        <f t="shared" si="436"/>
        <v>42059.453841265189</v>
      </c>
      <c r="K2379" s="18">
        <f t="shared" si="437"/>
        <v>91520</v>
      </c>
      <c r="L2379" s="18" t="str">
        <f t="shared" si="429"/>
        <v/>
      </c>
      <c r="M2379" s="18">
        <f t="shared" si="430"/>
        <v>98019</v>
      </c>
      <c r="N2379" s="18">
        <f t="shared" si="431"/>
        <v>112722</v>
      </c>
      <c r="O2379" s="18">
        <f t="shared" si="432"/>
        <v>120921</v>
      </c>
      <c r="P2379">
        <f t="shared" si="438"/>
        <v>105156.02807495254</v>
      </c>
      <c r="Q2379">
        <f t="shared" si="439"/>
        <v>13429.085411896076</v>
      </c>
      <c r="R2379" s="105">
        <f t="shared" si="440"/>
        <v>0.12770628234763837</v>
      </c>
      <c r="S2379" s="107">
        <f>+'MEDIA GEOMÉTRICA'!AI362</f>
        <v>105156.02807495254</v>
      </c>
      <c r="T2379" t="b">
        <f t="shared" si="441"/>
        <v>1</v>
      </c>
    </row>
    <row r="2380" spans="1:20" x14ac:dyDescent="0.2">
      <c r="A2380">
        <v>360</v>
      </c>
      <c r="B2380">
        <v>105398</v>
      </c>
      <c r="C2380">
        <v>350000</v>
      </c>
      <c r="D2380">
        <v>112883</v>
      </c>
      <c r="E2380">
        <v>129816</v>
      </c>
      <c r="F2380">
        <v>139258</v>
      </c>
      <c r="G2380">
        <f t="shared" si="433"/>
        <v>149739.18560157088</v>
      </c>
      <c r="H2380">
        <f t="shared" si="434"/>
        <v>102912.11700766825</v>
      </c>
      <c r="I2380">
        <f t="shared" si="435"/>
        <v>252651.30260923912</v>
      </c>
      <c r="J2380">
        <f t="shared" si="436"/>
        <v>46827.06859390263</v>
      </c>
      <c r="K2380" s="18">
        <f t="shared" si="437"/>
        <v>105398</v>
      </c>
      <c r="L2380" s="18" t="str">
        <f t="shared" si="429"/>
        <v/>
      </c>
      <c r="M2380" s="18">
        <f t="shared" si="430"/>
        <v>112883</v>
      </c>
      <c r="N2380" s="18">
        <f t="shared" si="431"/>
        <v>129816</v>
      </c>
      <c r="O2380" s="18">
        <f t="shared" si="432"/>
        <v>139258</v>
      </c>
      <c r="P2380">
        <f t="shared" si="438"/>
        <v>121102.2807422498</v>
      </c>
      <c r="Q2380">
        <f t="shared" si="439"/>
        <v>15465.774113075189</v>
      </c>
      <c r="R2380" s="105">
        <f t="shared" si="440"/>
        <v>0.12770836369293528</v>
      </c>
      <c r="S2380" s="107">
        <f>+'MEDIA GEOMÉTRICA'!AI363</f>
        <v>121102.2807422498</v>
      </c>
      <c r="T2380" t="b">
        <f t="shared" si="441"/>
        <v>1</v>
      </c>
    </row>
    <row r="2381" spans="1:20" x14ac:dyDescent="0.2">
      <c r="A2381">
        <v>361</v>
      </c>
      <c r="B2381">
        <v>76846</v>
      </c>
      <c r="C2381">
        <v>300000</v>
      </c>
      <c r="D2381">
        <v>82303</v>
      </c>
      <c r="E2381">
        <v>94648</v>
      </c>
      <c r="F2381">
        <v>101532</v>
      </c>
      <c r="G2381">
        <f t="shared" si="433"/>
        <v>112765.04924232353</v>
      </c>
      <c r="H2381">
        <f t="shared" si="434"/>
        <v>94940.590377351255</v>
      </c>
      <c r="I2381">
        <f t="shared" si="435"/>
        <v>207705.63961967477</v>
      </c>
      <c r="J2381">
        <f t="shared" si="436"/>
        <v>17824.458864972272</v>
      </c>
      <c r="K2381" s="18">
        <f t="shared" si="437"/>
        <v>76846</v>
      </c>
      <c r="L2381" s="18" t="str">
        <f t="shared" si="429"/>
        <v/>
      </c>
      <c r="M2381" s="18">
        <f t="shared" si="430"/>
        <v>82303</v>
      </c>
      <c r="N2381" s="18">
        <f t="shared" si="431"/>
        <v>94648</v>
      </c>
      <c r="O2381" s="18">
        <f t="shared" si="432"/>
        <v>101532</v>
      </c>
      <c r="P2381">
        <f t="shared" si="438"/>
        <v>88295.349238935058</v>
      </c>
      <c r="Q2381">
        <f t="shared" si="439"/>
        <v>11275.458494003691</v>
      </c>
      <c r="R2381" s="105">
        <f t="shared" si="440"/>
        <v>0.12770161272584471</v>
      </c>
      <c r="S2381" s="107">
        <f>+'MEDIA GEOMÉTRICA'!AI364</f>
        <v>88295.349238935058</v>
      </c>
      <c r="T2381" t="b">
        <f t="shared" si="441"/>
        <v>1</v>
      </c>
    </row>
    <row r="2382" spans="1:20" x14ac:dyDescent="0.2">
      <c r="A2382">
        <v>362</v>
      </c>
      <c r="B2382">
        <v>19326</v>
      </c>
      <c r="C2382">
        <v>100000</v>
      </c>
      <c r="D2382">
        <v>20699</v>
      </c>
      <c r="E2382">
        <v>23803</v>
      </c>
      <c r="F2382">
        <v>25535</v>
      </c>
      <c r="G2382">
        <f t="shared" si="433"/>
        <v>30003.490345627746</v>
      </c>
      <c r="H2382">
        <f t="shared" si="434"/>
        <v>34816.995696067745</v>
      </c>
      <c r="I2382">
        <f t="shared" si="435"/>
        <v>64820.486041695491</v>
      </c>
      <c r="J2382">
        <f t="shared" si="436"/>
        <v>-4813.5053504399984</v>
      </c>
      <c r="K2382" s="18">
        <f t="shared" si="437"/>
        <v>19326</v>
      </c>
      <c r="L2382" s="18" t="str">
        <f t="shared" si="429"/>
        <v/>
      </c>
      <c r="M2382" s="18">
        <f t="shared" si="430"/>
        <v>20699</v>
      </c>
      <c r="N2382" s="18">
        <f t="shared" si="431"/>
        <v>23803</v>
      </c>
      <c r="O2382" s="18">
        <f t="shared" si="432"/>
        <v>25535</v>
      </c>
      <c r="P2382">
        <f t="shared" si="438"/>
        <v>22205.713112701913</v>
      </c>
      <c r="Q2382">
        <f t="shared" si="439"/>
        <v>2835.8108041028877</v>
      </c>
      <c r="R2382" s="105">
        <f t="shared" si="440"/>
        <v>0.12770636050777279</v>
      </c>
      <c r="S2382" s="107">
        <f>+'MEDIA GEOMÉTRICA'!AI365</f>
        <v>22205.713112701913</v>
      </c>
      <c r="T2382" t="b">
        <f t="shared" si="441"/>
        <v>1</v>
      </c>
    </row>
    <row r="2383" spans="1:20" x14ac:dyDescent="0.2">
      <c r="A2383">
        <v>363</v>
      </c>
      <c r="B2383">
        <v>127296</v>
      </c>
      <c r="C2383">
        <v>400000</v>
      </c>
      <c r="D2383">
        <v>136336</v>
      </c>
      <c r="E2383">
        <v>156786</v>
      </c>
      <c r="F2383">
        <v>168190</v>
      </c>
      <c r="G2383">
        <f t="shared" si="433"/>
        <v>178862.19225717336</v>
      </c>
      <c r="H2383">
        <f t="shared" si="434"/>
        <v>114228.22207668297</v>
      </c>
      <c r="I2383">
        <f t="shared" si="435"/>
        <v>293090.41433385632</v>
      </c>
      <c r="J2383">
        <f t="shared" si="436"/>
        <v>64633.970180490389</v>
      </c>
      <c r="K2383" s="18">
        <f t="shared" si="437"/>
        <v>127296</v>
      </c>
      <c r="L2383" s="18" t="str">
        <f t="shared" si="429"/>
        <v/>
      </c>
      <c r="M2383" s="18">
        <f t="shared" si="430"/>
        <v>136336</v>
      </c>
      <c r="N2383" s="18">
        <f t="shared" si="431"/>
        <v>156786</v>
      </c>
      <c r="O2383" s="18">
        <f t="shared" si="432"/>
        <v>168190</v>
      </c>
      <c r="P2383">
        <f t="shared" si="438"/>
        <v>146262.5662237244</v>
      </c>
      <c r="Q2383">
        <f t="shared" si="439"/>
        <v>18678.490231636319</v>
      </c>
      <c r="R2383" s="105">
        <f t="shared" si="440"/>
        <v>0.12770519972325353</v>
      </c>
      <c r="S2383" s="107">
        <f>+'MEDIA GEOMÉTRICA'!AI366</f>
        <v>146262.5662237244</v>
      </c>
      <c r="T2383" t="b">
        <f t="shared" si="441"/>
        <v>1</v>
      </c>
    </row>
    <row r="2384" spans="1:20" x14ac:dyDescent="0.2">
      <c r="A2384">
        <v>364</v>
      </c>
      <c r="B2384">
        <v>6947</v>
      </c>
      <c r="C2384">
        <v>50000</v>
      </c>
      <c r="D2384">
        <v>7441</v>
      </c>
      <c r="E2384">
        <v>8557</v>
      </c>
      <c r="F2384">
        <v>9179</v>
      </c>
      <c r="G2384">
        <f t="shared" si="433"/>
        <v>11521.342888374602</v>
      </c>
      <c r="H2384">
        <f t="shared" si="434"/>
        <v>18789.859664191215</v>
      </c>
      <c r="I2384">
        <f t="shared" si="435"/>
        <v>30311.202552565817</v>
      </c>
      <c r="J2384">
        <f t="shared" si="436"/>
        <v>-7268.5167758166135</v>
      </c>
      <c r="K2384" s="18">
        <f t="shared" si="437"/>
        <v>6947</v>
      </c>
      <c r="L2384" s="18" t="str">
        <f t="shared" si="429"/>
        <v/>
      </c>
      <c r="M2384" s="18">
        <f t="shared" si="430"/>
        <v>7441</v>
      </c>
      <c r="N2384" s="18">
        <f t="shared" si="431"/>
        <v>8557</v>
      </c>
      <c r="O2384" s="18">
        <f t="shared" si="432"/>
        <v>9179</v>
      </c>
      <c r="P2384">
        <f t="shared" si="438"/>
        <v>7982.453113669776</v>
      </c>
      <c r="Q2384">
        <f t="shared" si="439"/>
        <v>1019.4338297963892</v>
      </c>
      <c r="R2384" s="105">
        <f t="shared" si="440"/>
        <v>0.12770934138662601</v>
      </c>
      <c r="S2384" s="107">
        <f>+'MEDIA GEOMÉTRICA'!AI367</f>
        <v>7982.453113669776</v>
      </c>
      <c r="T2384" t="b">
        <f t="shared" si="441"/>
        <v>1</v>
      </c>
    </row>
    <row r="2385" spans="1:20" x14ac:dyDescent="0.2">
      <c r="A2385">
        <v>365</v>
      </c>
      <c r="B2385">
        <v>39994</v>
      </c>
      <c r="C2385">
        <v>200000</v>
      </c>
      <c r="D2385">
        <v>42834</v>
      </c>
      <c r="E2385">
        <v>49259</v>
      </c>
      <c r="F2385">
        <v>52842</v>
      </c>
      <c r="G2385">
        <f t="shared" si="433"/>
        <v>61667.403318857338</v>
      </c>
      <c r="H2385">
        <f t="shared" si="434"/>
        <v>68954.569516457719</v>
      </c>
      <c r="I2385">
        <f t="shared" si="435"/>
        <v>130621.97283531506</v>
      </c>
      <c r="J2385">
        <f t="shared" si="436"/>
        <v>-7287.1661976003816</v>
      </c>
      <c r="K2385" s="18">
        <f t="shared" si="437"/>
        <v>39994</v>
      </c>
      <c r="L2385" s="18" t="str">
        <f t="shared" si="429"/>
        <v/>
      </c>
      <c r="M2385" s="18">
        <f t="shared" si="430"/>
        <v>42834</v>
      </c>
      <c r="N2385" s="18">
        <f t="shared" si="431"/>
        <v>49259</v>
      </c>
      <c r="O2385" s="18">
        <f t="shared" si="432"/>
        <v>52842</v>
      </c>
      <c r="P2385">
        <f t="shared" si="438"/>
        <v>45952.810485538903</v>
      </c>
      <c r="Q2385">
        <f t="shared" si="439"/>
        <v>5868.3863980370843</v>
      </c>
      <c r="R2385" s="105">
        <f t="shared" si="440"/>
        <v>0.12770462428807991</v>
      </c>
      <c r="S2385" s="107">
        <f>+'MEDIA GEOMÉTRICA'!AI368</f>
        <v>45952.810485538903</v>
      </c>
      <c r="T2385" t="b">
        <f t="shared" si="441"/>
        <v>1</v>
      </c>
    </row>
    <row r="2386" spans="1:20" x14ac:dyDescent="0.2">
      <c r="A2386">
        <v>366</v>
      </c>
      <c r="B2386">
        <v>65351</v>
      </c>
      <c r="C2386">
        <v>250000</v>
      </c>
      <c r="D2386">
        <v>69992</v>
      </c>
      <c r="E2386">
        <v>80491</v>
      </c>
      <c r="F2386">
        <v>86346</v>
      </c>
      <c r="G2386">
        <f t="shared" si="433"/>
        <v>95509.382949191422</v>
      </c>
      <c r="H2386">
        <f t="shared" si="434"/>
        <v>78459.409222221395</v>
      </c>
      <c r="I2386">
        <f t="shared" si="435"/>
        <v>173968.79217141282</v>
      </c>
      <c r="J2386">
        <f t="shared" si="436"/>
        <v>17049.973726970027</v>
      </c>
      <c r="K2386" s="18">
        <f t="shared" si="437"/>
        <v>65351</v>
      </c>
      <c r="L2386" s="18" t="str">
        <f t="shared" si="429"/>
        <v/>
      </c>
      <c r="M2386" s="18">
        <f t="shared" si="430"/>
        <v>69992</v>
      </c>
      <c r="N2386" s="18">
        <f t="shared" si="431"/>
        <v>80491</v>
      </c>
      <c r="O2386" s="18">
        <f t="shared" si="432"/>
        <v>86346</v>
      </c>
      <c r="P2386">
        <f t="shared" si="438"/>
        <v>75088.347529014776</v>
      </c>
      <c r="Q2386">
        <f t="shared" si="439"/>
        <v>9589.5422553251556</v>
      </c>
      <c r="R2386" s="105">
        <f t="shared" si="440"/>
        <v>0.12771012508458351</v>
      </c>
      <c r="S2386" s="107">
        <f>+'MEDIA GEOMÉTRICA'!AI369</f>
        <v>75088.347529014776</v>
      </c>
      <c r="T2386" t="b">
        <f t="shared" si="441"/>
        <v>1</v>
      </c>
    </row>
    <row r="2387" spans="1:20" x14ac:dyDescent="0.2">
      <c r="A2387">
        <v>367</v>
      </c>
      <c r="B2387">
        <v>50851</v>
      </c>
      <c r="C2387">
        <v>150000</v>
      </c>
      <c r="D2387">
        <v>54462</v>
      </c>
      <c r="E2387">
        <v>62631</v>
      </c>
      <c r="F2387">
        <v>67187</v>
      </c>
      <c r="G2387">
        <f t="shared" si="433"/>
        <v>70552.399319195552</v>
      </c>
      <c r="H2387">
        <f t="shared" si="434"/>
        <v>41302.213447949733</v>
      </c>
      <c r="I2387">
        <f t="shared" si="435"/>
        <v>111854.61276714529</v>
      </c>
      <c r="J2387">
        <f t="shared" si="436"/>
        <v>29250.18587124582</v>
      </c>
      <c r="K2387" s="18">
        <f t="shared" si="437"/>
        <v>50851</v>
      </c>
      <c r="L2387" s="18" t="str">
        <f t="shared" si="429"/>
        <v/>
      </c>
      <c r="M2387" s="18">
        <f t="shared" si="430"/>
        <v>54462</v>
      </c>
      <c r="N2387" s="18">
        <f t="shared" si="431"/>
        <v>62631</v>
      </c>
      <c r="O2387" s="18">
        <f t="shared" si="432"/>
        <v>67187</v>
      </c>
      <c r="P2387">
        <f t="shared" si="438"/>
        <v>58427.448302577941</v>
      </c>
      <c r="Q2387">
        <f t="shared" si="439"/>
        <v>7461.5008488015774</v>
      </c>
      <c r="R2387" s="105">
        <f t="shared" si="440"/>
        <v>0.12770540329197227</v>
      </c>
      <c r="S2387" s="107">
        <f>+'MEDIA GEOMÉTRICA'!AI370</f>
        <v>58427.448302577941</v>
      </c>
      <c r="T2387" t="b">
        <f t="shared" si="441"/>
        <v>1</v>
      </c>
    </row>
    <row r="2388" spans="1:20" x14ac:dyDescent="0.2">
      <c r="A2388">
        <v>368</v>
      </c>
      <c r="B2388">
        <v>52571</v>
      </c>
      <c r="C2388">
        <v>200000</v>
      </c>
      <c r="D2388">
        <v>56304</v>
      </c>
      <c r="E2388">
        <v>64750</v>
      </c>
      <c r="F2388">
        <v>69460</v>
      </c>
      <c r="G2388">
        <f t="shared" si="433"/>
        <v>76746.398968230249</v>
      </c>
      <c r="H2388">
        <f t="shared" si="434"/>
        <v>62622.362443459446</v>
      </c>
      <c r="I2388">
        <f t="shared" si="435"/>
        <v>139368.76141168969</v>
      </c>
      <c r="J2388">
        <f t="shared" si="436"/>
        <v>14124.036524770803</v>
      </c>
      <c r="K2388" s="18">
        <f t="shared" si="437"/>
        <v>52571</v>
      </c>
      <c r="L2388" s="18" t="str">
        <f t="shared" si="429"/>
        <v/>
      </c>
      <c r="M2388" s="18">
        <f t="shared" si="430"/>
        <v>56304</v>
      </c>
      <c r="N2388" s="18">
        <f t="shared" si="431"/>
        <v>64750</v>
      </c>
      <c r="O2388" s="18">
        <f t="shared" si="432"/>
        <v>69460</v>
      </c>
      <c r="P2388">
        <f t="shared" si="438"/>
        <v>60403.904165009095</v>
      </c>
      <c r="Q2388">
        <f t="shared" si="439"/>
        <v>7714.1698786497218</v>
      </c>
      <c r="R2388" s="105">
        <f t="shared" si="440"/>
        <v>0.12770978938011102</v>
      </c>
      <c r="S2388" s="107">
        <f>+'MEDIA GEOMÉTRICA'!AI371</f>
        <v>60403.904165009095</v>
      </c>
      <c r="T2388" t="b">
        <f t="shared" si="441"/>
        <v>1</v>
      </c>
    </row>
    <row r="2389" spans="1:20" x14ac:dyDescent="0.2">
      <c r="A2389">
        <v>369</v>
      </c>
      <c r="B2389">
        <v>92242</v>
      </c>
      <c r="C2389">
        <v>250000</v>
      </c>
      <c r="D2389">
        <v>98793</v>
      </c>
      <c r="E2389">
        <v>113612</v>
      </c>
      <c r="F2389">
        <v>121876</v>
      </c>
      <c r="G2389">
        <f t="shared" si="433"/>
        <v>125830.94496421858</v>
      </c>
      <c r="H2389">
        <f t="shared" si="434"/>
        <v>65179.397487242844</v>
      </c>
      <c r="I2389">
        <f t="shared" si="435"/>
        <v>191010.34245146142</v>
      </c>
      <c r="J2389">
        <f t="shared" si="436"/>
        <v>60651.547476975735</v>
      </c>
      <c r="K2389" s="18">
        <f t="shared" si="437"/>
        <v>92242</v>
      </c>
      <c r="L2389" s="18" t="str">
        <f t="shared" si="429"/>
        <v/>
      </c>
      <c r="M2389" s="18">
        <f t="shared" si="430"/>
        <v>98793</v>
      </c>
      <c r="N2389" s="18">
        <f t="shared" si="431"/>
        <v>113612</v>
      </c>
      <c r="O2389" s="18">
        <f t="shared" si="432"/>
        <v>121876</v>
      </c>
      <c r="P2389">
        <f t="shared" si="438"/>
        <v>105986.19977286519</v>
      </c>
      <c r="Q2389">
        <f t="shared" si="439"/>
        <v>13535.409743213046</v>
      </c>
      <c r="R2389" s="105">
        <f t="shared" si="440"/>
        <v>0.12770917130928597</v>
      </c>
      <c r="S2389" s="107">
        <f>+'MEDIA GEOMÉTRICA'!AI372</f>
        <v>105986.19977286519</v>
      </c>
      <c r="T2389" t="b">
        <f t="shared" si="441"/>
        <v>1</v>
      </c>
    </row>
    <row r="2390" spans="1:20" x14ac:dyDescent="0.2">
      <c r="A2390">
        <v>370</v>
      </c>
      <c r="B2390">
        <v>280580</v>
      </c>
      <c r="C2390">
        <v>400000</v>
      </c>
      <c r="D2390">
        <v>300506</v>
      </c>
      <c r="E2390">
        <v>345582</v>
      </c>
      <c r="F2390">
        <v>370718</v>
      </c>
      <c r="G2390">
        <f t="shared" si="433"/>
        <v>336599.08216815552</v>
      </c>
      <c r="H2390">
        <f t="shared" si="434"/>
        <v>49152.568815881968</v>
      </c>
      <c r="I2390">
        <f t="shared" si="435"/>
        <v>385751.65098403749</v>
      </c>
      <c r="J2390">
        <f t="shared" si="436"/>
        <v>287446.51335227356</v>
      </c>
      <c r="K2390" s="18" t="str">
        <f t="shared" si="437"/>
        <v/>
      </c>
      <c r="L2390" s="18" t="str">
        <f t="shared" si="429"/>
        <v/>
      </c>
      <c r="M2390" s="18">
        <f t="shared" si="430"/>
        <v>300506</v>
      </c>
      <c r="N2390" s="18">
        <f t="shared" si="431"/>
        <v>345582</v>
      </c>
      <c r="O2390" s="18">
        <f t="shared" si="432"/>
        <v>370718</v>
      </c>
      <c r="P2390">
        <f t="shared" si="438"/>
        <v>337662.3548888287</v>
      </c>
      <c r="Q2390">
        <f t="shared" si="439"/>
        <v>35574.778556349913</v>
      </c>
      <c r="R2390" s="105">
        <f t="shared" si="440"/>
        <v>0.10535606958040225</v>
      </c>
      <c r="S2390" s="107">
        <f>+'MEDIA GEOMÉTRICA'!AI373</f>
        <v>337662.3548888287</v>
      </c>
      <c r="T2390" t="b">
        <f t="shared" si="441"/>
        <v>1</v>
      </c>
    </row>
    <row r="2391" spans="1:20" x14ac:dyDescent="0.2">
      <c r="A2391">
        <v>371</v>
      </c>
      <c r="B2391">
        <v>35702</v>
      </c>
      <c r="C2391">
        <v>150000</v>
      </c>
      <c r="D2391">
        <v>38238</v>
      </c>
      <c r="E2391">
        <v>43973</v>
      </c>
      <c r="F2391">
        <v>47172</v>
      </c>
      <c r="G2391">
        <f t="shared" si="433"/>
        <v>53165.49623588843</v>
      </c>
      <c r="H2391">
        <f t="shared" si="434"/>
        <v>48836.175925229851</v>
      </c>
      <c r="I2391">
        <f t="shared" si="435"/>
        <v>102001.67216111827</v>
      </c>
      <c r="J2391">
        <f t="shared" si="436"/>
        <v>4329.3203106585788</v>
      </c>
      <c r="K2391" s="18">
        <f t="shared" si="437"/>
        <v>35702</v>
      </c>
      <c r="L2391" s="18" t="str">
        <f t="shared" si="429"/>
        <v/>
      </c>
      <c r="M2391" s="18">
        <f t="shared" si="430"/>
        <v>38238</v>
      </c>
      <c r="N2391" s="18">
        <f t="shared" si="431"/>
        <v>43973</v>
      </c>
      <c r="O2391" s="18">
        <f t="shared" si="432"/>
        <v>47172</v>
      </c>
      <c r="P2391">
        <f t="shared" si="438"/>
        <v>41021.782255568309</v>
      </c>
      <c r="Q2391">
        <f t="shared" si="439"/>
        <v>5238.8120393208737</v>
      </c>
      <c r="R2391" s="105">
        <f t="shared" si="440"/>
        <v>0.12770805536148436</v>
      </c>
      <c r="S2391" s="107">
        <f>+'MEDIA GEOMÉTRICA'!AI374</f>
        <v>41021.782255568309</v>
      </c>
      <c r="T2391" t="b">
        <f t="shared" si="441"/>
        <v>1</v>
      </c>
    </row>
    <row r="2392" spans="1:20" x14ac:dyDescent="0.2">
      <c r="A2392">
        <v>372</v>
      </c>
      <c r="B2392">
        <v>80484</v>
      </c>
      <c r="C2392">
        <v>350000</v>
      </c>
      <c r="D2392">
        <v>86200</v>
      </c>
      <c r="E2392">
        <v>99130</v>
      </c>
      <c r="F2392">
        <v>106340</v>
      </c>
      <c r="G2392">
        <f t="shared" si="433"/>
        <v>120680.56226693821</v>
      </c>
      <c r="H2392">
        <f t="shared" si="434"/>
        <v>115370.9092587902</v>
      </c>
      <c r="I2392">
        <f t="shared" si="435"/>
        <v>236051.47152572841</v>
      </c>
      <c r="J2392">
        <f t="shared" si="436"/>
        <v>5309.6530081480159</v>
      </c>
      <c r="K2392" s="18">
        <f t="shared" si="437"/>
        <v>80484</v>
      </c>
      <c r="L2392" s="18" t="str">
        <f t="shared" si="429"/>
        <v/>
      </c>
      <c r="M2392" s="18">
        <f t="shared" si="430"/>
        <v>86200</v>
      </c>
      <c r="N2392" s="18">
        <f t="shared" si="431"/>
        <v>99130</v>
      </c>
      <c r="O2392" s="18">
        <f t="shared" si="432"/>
        <v>106340</v>
      </c>
      <c r="P2392">
        <f t="shared" si="438"/>
        <v>92476.129631150892</v>
      </c>
      <c r="Q2392">
        <f t="shared" si="439"/>
        <v>11809.838088080067</v>
      </c>
      <c r="R2392" s="105">
        <f t="shared" si="440"/>
        <v>0.12770688106416905</v>
      </c>
      <c r="S2392" s="107">
        <f>+'MEDIA GEOMÉTRICA'!AI375</f>
        <v>92476.129631150892</v>
      </c>
      <c r="T2392" t="b">
        <f t="shared" si="441"/>
        <v>1</v>
      </c>
    </row>
    <row r="2393" spans="1:20" x14ac:dyDescent="0.2">
      <c r="A2393">
        <v>373</v>
      </c>
      <c r="B2393">
        <v>49161</v>
      </c>
      <c r="C2393">
        <v>250000</v>
      </c>
      <c r="D2393">
        <v>52652</v>
      </c>
      <c r="E2393">
        <v>60550</v>
      </c>
      <c r="F2393">
        <v>64954</v>
      </c>
      <c r="G2393">
        <f t="shared" si="433"/>
        <v>76056.988893060276</v>
      </c>
      <c r="H2393">
        <f t="shared" si="434"/>
        <v>86614.170236745893</v>
      </c>
      <c r="I2393">
        <f t="shared" si="435"/>
        <v>162671.15912980615</v>
      </c>
      <c r="J2393">
        <f t="shared" si="436"/>
        <v>-10557.181343685617</v>
      </c>
      <c r="K2393" s="18">
        <f t="shared" si="437"/>
        <v>49161</v>
      </c>
      <c r="L2393" s="18" t="str">
        <f t="shared" si="429"/>
        <v/>
      </c>
      <c r="M2393" s="18">
        <f t="shared" si="430"/>
        <v>52652</v>
      </c>
      <c r="N2393" s="18">
        <f t="shared" si="431"/>
        <v>60550</v>
      </c>
      <c r="O2393" s="18">
        <f t="shared" si="432"/>
        <v>64954</v>
      </c>
      <c r="P2393">
        <f t="shared" si="438"/>
        <v>56485.751017329705</v>
      </c>
      <c r="Q2393">
        <f t="shared" si="439"/>
        <v>7213.575598596487</v>
      </c>
      <c r="R2393" s="105">
        <f t="shared" si="440"/>
        <v>0.12770611116391775</v>
      </c>
      <c r="S2393" s="107">
        <f>+'MEDIA GEOMÉTRICA'!AI376</f>
        <v>56485.751017329705</v>
      </c>
      <c r="T2393" t="b">
        <f t="shared" si="441"/>
        <v>1</v>
      </c>
    </row>
    <row r="2394" spans="1:20" x14ac:dyDescent="0.2">
      <c r="A2394">
        <v>374</v>
      </c>
      <c r="B2394">
        <v>56281</v>
      </c>
      <c r="C2394">
        <v>150000</v>
      </c>
      <c r="D2394">
        <v>60278</v>
      </c>
      <c r="E2394">
        <v>69320</v>
      </c>
      <c r="F2394">
        <v>74361</v>
      </c>
      <c r="G2394">
        <f t="shared" si="433"/>
        <v>76517.91626685737</v>
      </c>
      <c r="H2394">
        <f t="shared" si="434"/>
        <v>38653.710837382743</v>
      </c>
      <c r="I2394">
        <f t="shared" si="435"/>
        <v>115171.62710424012</v>
      </c>
      <c r="J2394">
        <f t="shared" si="436"/>
        <v>37864.205429474627</v>
      </c>
      <c r="K2394" s="18">
        <f t="shared" si="437"/>
        <v>56281</v>
      </c>
      <c r="L2394" s="18" t="str">
        <f t="shared" si="429"/>
        <v/>
      </c>
      <c r="M2394" s="18">
        <f t="shared" si="430"/>
        <v>60278</v>
      </c>
      <c r="N2394" s="18">
        <f t="shared" si="431"/>
        <v>69320</v>
      </c>
      <c r="O2394" s="18">
        <f t="shared" si="432"/>
        <v>74361</v>
      </c>
      <c r="P2394">
        <f t="shared" si="438"/>
        <v>64666.760259075083</v>
      </c>
      <c r="Q2394">
        <f t="shared" si="439"/>
        <v>8258.2194610379956</v>
      </c>
      <c r="R2394" s="105">
        <f t="shared" si="440"/>
        <v>0.12770423982820556</v>
      </c>
      <c r="S2394" s="107">
        <f>+'MEDIA GEOMÉTRICA'!AI377</f>
        <v>64666.760259075083</v>
      </c>
      <c r="T2394" t="b">
        <f t="shared" si="441"/>
        <v>1</v>
      </c>
    </row>
    <row r="2395" spans="1:20" x14ac:dyDescent="0.2">
      <c r="A2395">
        <v>375</v>
      </c>
      <c r="B2395">
        <v>78930</v>
      </c>
      <c r="C2395">
        <v>200000</v>
      </c>
      <c r="D2395">
        <v>84535</v>
      </c>
      <c r="E2395">
        <v>97216</v>
      </c>
      <c r="F2395">
        <v>104287</v>
      </c>
      <c r="G2395">
        <f t="shared" si="433"/>
        <v>106231.98963959089</v>
      </c>
      <c r="H2395">
        <f t="shared" si="434"/>
        <v>49661.534272513163</v>
      </c>
      <c r="I2395">
        <f t="shared" si="435"/>
        <v>155893.52391210405</v>
      </c>
      <c r="J2395">
        <f t="shared" si="436"/>
        <v>56570.455367077724</v>
      </c>
      <c r="K2395" s="18">
        <f t="shared" si="437"/>
        <v>78930</v>
      </c>
      <c r="L2395" s="18" t="str">
        <f t="shared" si="429"/>
        <v/>
      </c>
      <c r="M2395" s="18">
        <f t="shared" si="430"/>
        <v>84535</v>
      </c>
      <c r="N2395" s="18">
        <f t="shared" si="431"/>
        <v>97216</v>
      </c>
      <c r="O2395" s="18">
        <f t="shared" si="432"/>
        <v>104287</v>
      </c>
      <c r="P2395">
        <f t="shared" si="438"/>
        <v>90690.468515338202</v>
      </c>
      <c r="Q2395">
        <f t="shared" si="439"/>
        <v>11582.024779804264</v>
      </c>
      <c r="R2395" s="105">
        <f t="shared" si="440"/>
        <v>0.1277093940455874</v>
      </c>
      <c r="S2395" s="107">
        <f>+'MEDIA GEOMÉTRICA'!AI378</f>
        <v>90690.468515338202</v>
      </c>
      <c r="T2395" t="b">
        <f t="shared" si="441"/>
        <v>1</v>
      </c>
    </row>
    <row r="2396" spans="1:20" x14ac:dyDescent="0.2">
      <c r="A2396">
        <v>376</v>
      </c>
      <c r="B2396">
        <v>123992</v>
      </c>
      <c r="C2396">
        <v>950000</v>
      </c>
      <c r="D2396">
        <v>132798</v>
      </c>
      <c r="E2396">
        <v>152717</v>
      </c>
      <c r="F2396">
        <v>163825</v>
      </c>
      <c r="G2396">
        <f t="shared" si="433"/>
        <v>208216.56289093141</v>
      </c>
      <c r="H2396">
        <f t="shared" si="434"/>
        <v>361096.37257150619</v>
      </c>
      <c r="I2396">
        <f t="shared" si="435"/>
        <v>569312.93546243757</v>
      </c>
      <c r="J2396">
        <f t="shared" si="436"/>
        <v>-152879.80968057478</v>
      </c>
      <c r="K2396" s="18">
        <f t="shared" si="437"/>
        <v>123992</v>
      </c>
      <c r="L2396" s="18" t="str">
        <f t="shared" si="429"/>
        <v/>
      </c>
      <c r="M2396" s="18">
        <f t="shared" si="430"/>
        <v>132798</v>
      </c>
      <c r="N2396" s="18">
        <f t="shared" si="431"/>
        <v>152717</v>
      </c>
      <c r="O2396" s="18">
        <f t="shared" si="432"/>
        <v>163825</v>
      </c>
      <c r="P2396">
        <f t="shared" si="438"/>
        <v>142466.64271704297</v>
      </c>
      <c r="Q2396">
        <f t="shared" si="439"/>
        <v>18193.790387565386</v>
      </c>
      <c r="R2396" s="105">
        <f t="shared" si="440"/>
        <v>0.12770561613991696</v>
      </c>
      <c r="S2396" s="107">
        <f>+'MEDIA GEOMÉTRICA'!AI379</f>
        <v>142466.64271704297</v>
      </c>
      <c r="T2396" t="b">
        <f t="shared" si="441"/>
        <v>1</v>
      </c>
    </row>
    <row r="2397" spans="1:20" x14ac:dyDescent="0.2">
      <c r="A2397">
        <v>377</v>
      </c>
      <c r="B2397">
        <v>74465</v>
      </c>
      <c r="C2397">
        <v>850000</v>
      </c>
      <c r="D2397">
        <v>79753</v>
      </c>
      <c r="E2397">
        <v>91716</v>
      </c>
      <c r="F2397">
        <v>98387</v>
      </c>
      <c r="G2397">
        <f t="shared" si="433"/>
        <v>135425.42101457168</v>
      </c>
      <c r="H2397">
        <f t="shared" si="434"/>
        <v>341766.32128210057</v>
      </c>
      <c r="I2397">
        <f t="shared" si="435"/>
        <v>477191.74229667225</v>
      </c>
      <c r="J2397">
        <f t="shared" si="436"/>
        <v>-206340.90026752889</v>
      </c>
      <c r="K2397" s="18">
        <f t="shared" si="437"/>
        <v>74465</v>
      </c>
      <c r="L2397" s="18" t="str">
        <f t="shared" si="429"/>
        <v/>
      </c>
      <c r="M2397" s="18">
        <f t="shared" si="430"/>
        <v>79753</v>
      </c>
      <c r="N2397" s="18">
        <f t="shared" si="431"/>
        <v>91716</v>
      </c>
      <c r="O2397" s="18">
        <f t="shared" si="432"/>
        <v>98387</v>
      </c>
      <c r="P2397">
        <f t="shared" si="438"/>
        <v>85559.947927158559</v>
      </c>
      <c r="Q2397">
        <f t="shared" si="439"/>
        <v>10926.510555372501</v>
      </c>
      <c r="R2397" s="105">
        <f t="shared" si="440"/>
        <v>0.12770590469123219</v>
      </c>
      <c r="S2397" s="107">
        <f>+'MEDIA GEOMÉTRICA'!AI380</f>
        <v>85559.947927158559</v>
      </c>
      <c r="T2397" t="b">
        <f t="shared" si="441"/>
        <v>1</v>
      </c>
    </row>
    <row r="2398" spans="1:20" x14ac:dyDescent="0.2">
      <c r="A2398">
        <v>378</v>
      </c>
      <c r="B2398">
        <v>55319</v>
      </c>
      <c r="C2398">
        <v>400000</v>
      </c>
      <c r="D2398">
        <v>59247</v>
      </c>
      <c r="E2398">
        <v>68135</v>
      </c>
      <c r="F2398">
        <v>73090</v>
      </c>
      <c r="G2398">
        <f t="shared" si="433"/>
        <v>91826.023929453557</v>
      </c>
      <c r="H2398">
        <f t="shared" si="434"/>
        <v>150451.45226849755</v>
      </c>
      <c r="I2398">
        <f t="shared" si="435"/>
        <v>242277.47619795112</v>
      </c>
      <c r="J2398">
        <f t="shared" si="436"/>
        <v>-58625.428339043996</v>
      </c>
      <c r="K2398" s="18">
        <f t="shared" si="437"/>
        <v>55319</v>
      </c>
      <c r="L2398" s="18" t="str">
        <f t="shared" si="429"/>
        <v/>
      </c>
      <c r="M2398" s="18">
        <f t="shared" si="430"/>
        <v>59247</v>
      </c>
      <c r="N2398" s="18">
        <f t="shared" si="431"/>
        <v>68135</v>
      </c>
      <c r="O2398" s="18">
        <f t="shared" si="432"/>
        <v>73090</v>
      </c>
      <c r="P2398">
        <f t="shared" si="438"/>
        <v>63561.220345126669</v>
      </c>
      <c r="Q2398">
        <f t="shared" si="439"/>
        <v>8117.1870076194909</v>
      </c>
      <c r="R2398" s="105">
        <f t="shared" si="440"/>
        <v>0.12770659473723978</v>
      </c>
      <c r="S2398" s="107">
        <f>+'MEDIA GEOMÉTRICA'!AI381</f>
        <v>63561.220345126669</v>
      </c>
      <c r="T2398" t="b">
        <f t="shared" si="441"/>
        <v>1</v>
      </c>
    </row>
    <row r="2399" spans="1:20" x14ac:dyDescent="0.2">
      <c r="A2399">
        <v>379</v>
      </c>
      <c r="B2399">
        <v>94248</v>
      </c>
      <c r="C2399">
        <v>300000</v>
      </c>
      <c r="D2399">
        <v>100941</v>
      </c>
      <c r="E2399">
        <v>116083</v>
      </c>
      <c r="F2399">
        <v>124526</v>
      </c>
      <c r="G2399">
        <f t="shared" si="433"/>
        <v>132769.38157815853</v>
      </c>
      <c r="H2399">
        <f t="shared" si="434"/>
        <v>86275.748604691922</v>
      </c>
      <c r="I2399">
        <f t="shared" si="435"/>
        <v>219045.13018285047</v>
      </c>
      <c r="J2399">
        <f t="shared" si="436"/>
        <v>46493.632973466607</v>
      </c>
      <c r="K2399" s="18">
        <f t="shared" si="437"/>
        <v>94248</v>
      </c>
      <c r="L2399" s="18" t="str">
        <f t="shared" si="429"/>
        <v/>
      </c>
      <c r="M2399" s="18">
        <f t="shared" si="430"/>
        <v>100941</v>
      </c>
      <c r="N2399" s="18">
        <f t="shared" si="431"/>
        <v>116083</v>
      </c>
      <c r="O2399" s="18">
        <f t="shared" si="432"/>
        <v>124526</v>
      </c>
      <c r="P2399">
        <f t="shared" si="438"/>
        <v>108290.93457519867</v>
      </c>
      <c r="Q2399">
        <f t="shared" si="439"/>
        <v>13829.73064331575</v>
      </c>
      <c r="R2399" s="105">
        <f t="shared" si="440"/>
        <v>0.12770903397931432</v>
      </c>
      <c r="S2399" s="107">
        <f>+'MEDIA GEOMÉTRICA'!AI382</f>
        <v>108290.93457519867</v>
      </c>
      <c r="T2399" t="b">
        <f t="shared" si="441"/>
        <v>1</v>
      </c>
    </row>
    <row r="2400" spans="1:20" x14ac:dyDescent="0.2">
      <c r="A2400">
        <v>380</v>
      </c>
      <c r="B2400">
        <v>264275</v>
      </c>
      <c r="C2400">
        <v>750000</v>
      </c>
      <c r="D2400">
        <v>283044</v>
      </c>
      <c r="E2400">
        <v>325500</v>
      </c>
      <c r="F2400">
        <v>349175</v>
      </c>
      <c r="G2400">
        <f t="shared" si="433"/>
        <v>363842.21468658873</v>
      </c>
      <c r="H2400">
        <f t="shared" si="434"/>
        <v>201603.90929915028</v>
      </c>
      <c r="I2400">
        <f t="shared" si="435"/>
        <v>565446.12398573896</v>
      </c>
      <c r="J2400">
        <f t="shared" si="436"/>
        <v>162238.30538743845</v>
      </c>
      <c r="K2400" s="18">
        <f t="shared" si="437"/>
        <v>264275</v>
      </c>
      <c r="L2400" s="18" t="str">
        <f t="shared" si="429"/>
        <v/>
      </c>
      <c r="M2400" s="18">
        <f t="shared" si="430"/>
        <v>283044</v>
      </c>
      <c r="N2400" s="18">
        <f t="shared" si="431"/>
        <v>325500</v>
      </c>
      <c r="O2400" s="18">
        <f t="shared" si="432"/>
        <v>349175</v>
      </c>
      <c r="P2400">
        <f t="shared" si="438"/>
        <v>303651.9275543479</v>
      </c>
      <c r="Q2400">
        <f t="shared" si="439"/>
        <v>38778.336637010791</v>
      </c>
      <c r="R2400" s="105">
        <f t="shared" si="440"/>
        <v>0.12770653869822779</v>
      </c>
      <c r="S2400" s="107">
        <f>+'MEDIA GEOMÉTRICA'!AI383</f>
        <v>303651.9275543479</v>
      </c>
      <c r="T2400" t="b">
        <f t="shared" si="441"/>
        <v>1</v>
      </c>
    </row>
    <row r="2401" spans="1:20" x14ac:dyDescent="0.2">
      <c r="A2401">
        <v>381</v>
      </c>
      <c r="B2401">
        <v>356033</v>
      </c>
      <c r="C2401">
        <v>900000</v>
      </c>
      <c r="D2401">
        <v>381317</v>
      </c>
      <c r="E2401">
        <v>438515</v>
      </c>
      <c r="F2401">
        <v>470410</v>
      </c>
      <c r="G2401">
        <f t="shared" si="433"/>
        <v>478956.40563184075</v>
      </c>
      <c r="H2401">
        <f t="shared" si="434"/>
        <v>223069.41171863972</v>
      </c>
      <c r="I2401">
        <f t="shared" si="435"/>
        <v>702025.81735048047</v>
      </c>
      <c r="J2401">
        <f t="shared" si="436"/>
        <v>255886.99391320103</v>
      </c>
      <c r="K2401" s="18">
        <f t="shared" si="437"/>
        <v>356033</v>
      </c>
      <c r="L2401" s="18" t="str">
        <f t="shared" si="429"/>
        <v/>
      </c>
      <c r="M2401" s="18">
        <f t="shared" si="430"/>
        <v>381317</v>
      </c>
      <c r="N2401" s="18">
        <f t="shared" si="431"/>
        <v>438515</v>
      </c>
      <c r="O2401" s="18">
        <f t="shared" si="432"/>
        <v>470410</v>
      </c>
      <c r="P2401">
        <f t="shared" si="438"/>
        <v>409081.04348618409</v>
      </c>
      <c r="Q2401">
        <f t="shared" si="439"/>
        <v>52242.32318963237</v>
      </c>
      <c r="R2401" s="105">
        <f t="shared" si="440"/>
        <v>0.12770653644672428</v>
      </c>
      <c r="S2401" s="107">
        <f>+'MEDIA GEOMÉTRICA'!AI384</f>
        <v>409081.04348618409</v>
      </c>
      <c r="T2401" t="b">
        <f t="shared" si="441"/>
        <v>1</v>
      </c>
    </row>
    <row r="2402" spans="1:20" x14ac:dyDescent="0.2">
      <c r="A2402">
        <v>382</v>
      </c>
      <c r="B2402">
        <v>205020</v>
      </c>
      <c r="C2402">
        <v>450000</v>
      </c>
      <c r="D2402">
        <v>219580</v>
      </c>
      <c r="E2402">
        <v>252517</v>
      </c>
      <c r="F2402">
        <v>270884</v>
      </c>
      <c r="G2402">
        <f t="shared" si="433"/>
        <v>268123.63571154367</v>
      </c>
      <c r="H2402">
        <f t="shared" si="434"/>
        <v>98754.99271530527</v>
      </c>
      <c r="I2402">
        <f t="shared" si="435"/>
        <v>366878.62842684891</v>
      </c>
      <c r="J2402">
        <f t="shared" si="436"/>
        <v>169368.6429962384</v>
      </c>
      <c r="K2402" s="18">
        <f t="shared" si="437"/>
        <v>205020</v>
      </c>
      <c r="L2402" s="18" t="str">
        <f t="shared" si="429"/>
        <v/>
      </c>
      <c r="M2402" s="18">
        <f t="shared" si="430"/>
        <v>219580</v>
      </c>
      <c r="N2402" s="18">
        <f t="shared" si="431"/>
        <v>252517</v>
      </c>
      <c r="O2402" s="18">
        <f t="shared" si="432"/>
        <v>270884</v>
      </c>
      <c r="P2402">
        <f t="shared" si="438"/>
        <v>235567.70246682232</v>
      </c>
      <c r="Q2402">
        <f t="shared" si="439"/>
        <v>30083.658602581345</v>
      </c>
      <c r="R2402" s="105">
        <f t="shared" si="440"/>
        <v>0.12770705953129705</v>
      </c>
      <c r="S2402" s="107">
        <f>+'MEDIA GEOMÉTRICA'!AI385</f>
        <v>235567.70246682232</v>
      </c>
      <c r="T2402" t="b">
        <f t="shared" si="441"/>
        <v>1</v>
      </c>
    </row>
    <row r="2403" spans="1:20" x14ac:dyDescent="0.2">
      <c r="A2403">
        <v>383</v>
      </c>
      <c r="B2403">
        <v>791213</v>
      </c>
      <c r="C2403">
        <v>1500000</v>
      </c>
      <c r="D2403">
        <v>847403</v>
      </c>
      <c r="E2403">
        <v>974514</v>
      </c>
      <c r="F2403">
        <v>1045395</v>
      </c>
      <c r="G2403">
        <f t="shared" si="433"/>
        <v>1004867.1161401211</v>
      </c>
      <c r="H2403">
        <f t="shared" si="434"/>
        <v>280429.16345933068</v>
      </c>
      <c r="I2403">
        <f t="shared" si="435"/>
        <v>1285296.2795994519</v>
      </c>
      <c r="J2403">
        <f t="shared" si="436"/>
        <v>724437.95268079045</v>
      </c>
      <c r="K2403" s="18">
        <f t="shared" si="437"/>
        <v>791213</v>
      </c>
      <c r="L2403" s="18" t="str">
        <f t="shared" si="429"/>
        <v/>
      </c>
      <c r="M2403" s="18">
        <f t="shared" si="430"/>
        <v>847403</v>
      </c>
      <c r="N2403" s="18">
        <f t="shared" si="431"/>
        <v>974514</v>
      </c>
      <c r="O2403" s="18">
        <f t="shared" si="432"/>
        <v>1045395</v>
      </c>
      <c r="P2403">
        <f t="shared" si="438"/>
        <v>909102.76399152295</v>
      </c>
      <c r="Q2403">
        <f t="shared" si="439"/>
        <v>116098.81436768996</v>
      </c>
      <c r="R2403" s="105">
        <f t="shared" si="440"/>
        <v>0.12770703045488985</v>
      </c>
      <c r="S2403" s="107">
        <f>+'MEDIA GEOMÉTRICA'!AI386</f>
        <v>909102.76399152295</v>
      </c>
      <c r="T2403" t="b">
        <f t="shared" si="441"/>
        <v>1</v>
      </c>
    </row>
    <row r="2404" spans="1:20" x14ac:dyDescent="0.2">
      <c r="A2404">
        <v>384</v>
      </c>
      <c r="B2404">
        <v>1413109</v>
      </c>
      <c r="C2404">
        <v>4500000</v>
      </c>
      <c r="D2404">
        <v>1512027</v>
      </c>
      <c r="E2404">
        <v>1738831</v>
      </c>
      <c r="F2404">
        <v>1565304</v>
      </c>
      <c r="G2404">
        <f t="shared" si="433"/>
        <v>1921147.7139959221</v>
      </c>
      <c r="H2404">
        <f t="shared" si="434"/>
        <v>1321302.5122297695</v>
      </c>
      <c r="I2404">
        <f t="shared" si="435"/>
        <v>3242450.2262256918</v>
      </c>
      <c r="J2404">
        <f t="shared" si="436"/>
        <v>599845.20176615263</v>
      </c>
      <c r="K2404" s="18">
        <f t="shared" si="437"/>
        <v>1413109</v>
      </c>
      <c r="L2404" s="18" t="str">
        <f t="shared" si="429"/>
        <v/>
      </c>
      <c r="M2404" s="18">
        <f t="shared" si="430"/>
        <v>1512027</v>
      </c>
      <c r="N2404" s="18">
        <f t="shared" si="431"/>
        <v>1738831</v>
      </c>
      <c r="O2404" s="18">
        <f t="shared" si="432"/>
        <v>1565304</v>
      </c>
      <c r="P2404">
        <f t="shared" si="438"/>
        <v>1552915.4811785328</v>
      </c>
      <c r="Q2404">
        <f t="shared" si="439"/>
        <v>136452.99035046221</v>
      </c>
      <c r="R2404" s="105">
        <f t="shared" si="440"/>
        <v>8.786890980499841E-2</v>
      </c>
      <c r="S2404" s="107">
        <f>+'MEDIA GEOMÉTRICA'!AI387</f>
        <v>1552915.4811785328</v>
      </c>
      <c r="T2404" t="b">
        <f t="shared" si="441"/>
        <v>1</v>
      </c>
    </row>
    <row r="2405" spans="1:20" x14ac:dyDescent="0.2">
      <c r="A2405">
        <v>385</v>
      </c>
      <c r="B2405">
        <v>450967</v>
      </c>
      <c r="C2405">
        <v>700000</v>
      </c>
      <c r="D2405">
        <v>482994</v>
      </c>
      <c r="E2405">
        <v>555444</v>
      </c>
      <c r="F2405">
        <v>595844</v>
      </c>
      <c r="G2405">
        <f t="shared" si="433"/>
        <v>550289.81885945285</v>
      </c>
      <c r="H2405">
        <f t="shared" si="434"/>
        <v>98336.349073981852</v>
      </c>
      <c r="I2405">
        <f t="shared" si="435"/>
        <v>648626.16793343471</v>
      </c>
      <c r="J2405">
        <f t="shared" si="436"/>
        <v>451953.46978547098</v>
      </c>
      <c r="K2405" s="18" t="str">
        <f t="shared" si="437"/>
        <v/>
      </c>
      <c r="L2405" s="18" t="str">
        <f t="shared" si="429"/>
        <v/>
      </c>
      <c r="M2405" s="18">
        <f t="shared" si="430"/>
        <v>482994</v>
      </c>
      <c r="N2405" s="18">
        <f t="shared" si="431"/>
        <v>555444</v>
      </c>
      <c r="O2405" s="18">
        <f t="shared" si="432"/>
        <v>595844</v>
      </c>
      <c r="P2405">
        <f t="shared" si="438"/>
        <v>542714.62953709031</v>
      </c>
      <c r="Q2405">
        <f t="shared" si="439"/>
        <v>57178.499747136892</v>
      </c>
      <c r="R2405" s="105">
        <f t="shared" si="440"/>
        <v>0.10535647398321918</v>
      </c>
      <c r="S2405" s="107">
        <f>+'MEDIA GEOMÉTRICA'!AI388</f>
        <v>542714.62953709031</v>
      </c>
      <c r="T2405" t="b">
        <f t="shared" si="441"/>
        <v>1</v>
      </c>
    </row>
    <row r="2406" spans="1:20" x14ac:dyDescent="0.2">
      <c r="A2406">
        <v>386</v>
      </c>
      <c r="B2406">
        <v>73752</v>
      </c>
      <c r="C2406">
        <v>290000</v>
      </c>
      <c r="D2406">
        <v>78989</v>
      </c>
      <c r="E2406">
        <v>90838</v>
      </c>
      <c r="F2406">
        <v>97445</v>
      </c>
      <c r="G2406">
        <f t="shared" si="433"/>
        <v>108380.98852958065</v>
      </c>
      <c r="H2406">
        <f t="shared" si="434"/>
        <v>92042.696856947863</v>
      </c>
      <c r="I2406">
        <f t="shared" si="435"/>
        <v>200423.68538652849</v>
      </c>
      <c r="J2406">
        <f t="shared" si="436"/>
        <v>16338.291672632782</v>
      </c>
      <c r="K2406" s="18">
        <f t="shared" si="437"/>
        <v>73752</v>
      </c>
      <c r="L2406" s="18" t="str">
        <f t="shared" si="429"/>
        <v/>
      </c>
      <c r="M2406" s="18">
        <f t="shared" si="430"/>
        <v>78989</v>
      </c>
      <c r="N2406" s="18">
        <f t="shared" si="431"/>
        <v>90838</v>
      </c>
      <c r="O2406" s="18">
        <f t="shared" si="432"/>
        <v>97445</v>
      </c>
      <c r="P2406">
        <f t="shared" si="438"/>
        <v>84740.668421263923</v>
      </c>
      <c r="Q2406">
        <f t="shared" si="439"/>
        <v>10822.010749702047</v>
      </c>
      <c r="R2406" s="105">
        <f t="shared" si="440"/>
        <v>0.12770740367427272</v>
      </c>
      <c r="S2406" s="107">
        <f>+'MEDIA GEOMÉTRICA'!AI389</f>
        <v>84740.668421263923</v>
      </c>
      <c r="T2406" t="b">
        <f t="shared" si="441"/>
        <v>1</v>
      </c>
    </row>
    <row r="2407" spans="1:20" x14ac:dyDescent="0.2">
      <c r="A2407">
        <v>387</v>
      </c>
      <c r="B2407">
        <v>1197611</v>
      </c>
      <c r="C2407">
        <v>3500000</v>
      </c>
      <c r="D2407">
        <v>1282663</v>
      </c>
      <c r="E2407">
        <v>1475062</v>
      </c>
      <c r="F2407">
        <v>1582351</v>
      </c>
      <c r="G2407">
        <f t="shared" si="433"/>
        <v>1658524.5243158289</v>
      </c>
      <c r="H2407">
        <f t="shared" si="434"/>
        <v>958277.33563165308</v>
      </c>
      <c r="I2407">
        <f t="shared" si="435"/>
        <v>2616801.8599474821</v>
      </c>
      <c r="J2407">
        <f t="shared" si="436"/>
        <v>700247.18868417584</v>
      </c>
      <c r="K2407" s="18">
        <f t="shared" si="437"/>
        <v>1197611</v>
      </c>
      <c r="L2407" s="18" t="str">
        <f t="shared" si="429"/>
        <v/>
      </c>
      <c r="M2407" s="18">
        <f t="shared" si="430"/>
        <v>1282663</v>
      </c>
      <c r="N2407" s="18">
        <f t="shared" si="431"/>
        <v>1475062</v>
      </c>
      <c r="O2407" s="18">
        <f t="shared" si="432"/>
        <v>1582351</v>
      </c>
      <c r="P2407">
        <f t="shared" si="438"/>
        <v>1376053.6324231029</v>
      </c>
      <c r="Q2407">
        <f t="shared" si="439"/>
        <v>175731.55895925467</v>
      </c>
      <c r="R2407" s="105">
        <f t="shared" si="440"/>
        <v>0.12770691113965355</v>
      </c>
      <c r="S2407" s="107">
        <f>+'MEDIA GEOMÉTRICA'!AI390</f>
        <v>1376053.6324231029</v>
      </c>
      <c r="T2407" t="b">
        <f t="shared" si="441"/>
        <v>1</v>
      </c>
    </row>
    <row r="2408" spans="1:20" x14ac:dyDescent="0.2">
      <c r="A2408">
        <v>388</v>
      </c>
      <c r="B2408">
        <v>113891</v>
      </c>
      <c r="C2408">
        <v>500000</v>
      </c>
      <c r="D2408">
        <v>121980</v>
      </c>
      <c r="E2408">
        <v>140277</v>
      </c>
      <c r="F2408">
        <v>150480</v>
      </c>
      <c r="G2408">
        <f t="shared" si="433"/>
        <v>171097.10383828171</v>
      </c>
      <c r="H2408">
        <f t="shared" si="434"/>
        <v>165362.58444188637</v>
      </c>
      <c r="I2408">
        <f t="shared" si="435"/>
        <v>336459.68828016811</v>
      </c>
      <c r="J2408">
        <f t="shared" si="436"/>
        <v>5734.5193963953352</v>
      </c>
      <c r="K2408" s="18">
        <f t="shared" si="437"/>
        <v>113891</v>
      </c>
      <c r="L2408" s="18" t="str">
        <f t="shared" si="429"/>
        <v/>
      </c>
      <c r="M2408" s="18">
        <f t="shared" si="430"/>
        <v>121980</v>
      </c>
      <c r="N2408" s="18">
        <f t="shared" si="431"/>
        <v>140277</v>
      </c>
      <c r="O2408" s="18">
        <f t="shared" si="432"/>
        <v>150480</v>
      </c>
      <c r="P2408">
        <f t="shared" si="438"/>
        <v>130861.17689431085</v>
      </c>
      <c r="Q2408">
        <f t="shared" si="439"/>
        <v>16712.119494546467</v>
      </c>
      <c r="R2408" s="105">
        <f t="shared" si="440"/>
        <v>0.12770876658127489</v>
      </c>
      <c r="S2408" s="107">
        <f>+'MEDIA GEOMÉTRICA'!AI391</f>
        <v>130861.17689431085</v>
      </c>
      <c r="T2408" t="b">
        <f t="shared" si="441"/>
        <v>1</v>
      </c>
    </row>
    <row r="2409" spans="1:20" x14ac:dyDescent="0.2">
      <c r="A2409">
        <v>389</v>
      </c>
      <c r="B2409">
        <v>152580</v>
      </c>
      <c r="C2409">
        <v>300000</v>
      </c>
      <c r="D2409">
        <v>163417</v>
      </c>
      <c r="E2409">
        <v>187929</v>
      </c>
      <c r="F2409">
        <v>201598</v>
      </c>
      <c r="G2409">
        <f t="shared" si="433"/>
        <v>195199.73519351654</v>
      </c>
      <c r="H2409">
        <f t="shared" si="434"/>
        <v>58585.689419003997</v>
      </c>
      <c r="I2409">
        <f t="shared" si="435"/>
        <v>253785.42461252052</v>
      </c>
      <c r="J2409">
        <f t="shared" si="436"/>
        <v>136614.04577451255</v>
      </c>
      <c r="K2409" s="18">
        <f t="shared" si="437"/>
        <v>152580</v>
      </c>
      <c r="L2409" s="18" t="str">
        <f t="shared" ref="L2409:L2472" si="442">+IF(((IF(AND(C2409&lt;=$I2409,C2409&gt;=$J2409),C2409,""))&lt;=0),"",(IF(AND(C2409&lt;=$I2409,C2409&gt;=$J2409),C2409,"")))</f>
        <v/>
      </c>
      <c r="M2409" s="18">
        <f t="shared" ref="M2409:M2472" si="443">+IF(((IF(AND(D2409&lt;=$I2409,D2409&gt;=$J2409),D2409,""))&lt;=0),"",(IF(AND(D2409&lt;=$I2409,D2409&gt;=$J2409),D2409,"")))</f>
        <v>163417</v>
      </c>
      <c r="N2409" s="18">
        <f t="shared" ref="N2409:N2472" si="444">+IF(((IF(AND(E2409&lt;=$I2409,E2409&gt;=$J2409),E2409,""))&lt;=0),"",(IF(AND(E2409&lt;=$I2409,E2409&gt;=$J2409),E2409,"")))</f>
        <v>187929</v>
      </c>
      <c r="O2409" s="18">
        <f t="shared" ref="O2409:O2472" si="445">+IF(((IF(AND(F2409&lt;=$I2409,F2409&gt;=$J2409),F2409,""))&lt;=0),"",(IF(AND(F2409&lt;=$I2409,F2409&gt;=$J2409),F2409,"")))</f>
        <v>201598</v>
      </c>
      <c r="P2409">
        <f t="shared" si="438"/>
        <v>175314.85487525095</v>
      </c>
      <c r="Q2409">
        <f t="shared" si="439"/>
        <v>22389.032210735088</v>
      </c>
      <c r="R2409" s="105">
        <f t="shared" si="440"/>
        <v>0.12770755921776558</v>
      </c>
      <c r="S2409" s="107">
        <f>+'MEDIA GEOMÉTRICA'!AI392</f>
        <v>175314.85487525095</v>
      </c>
      <c r="T2409" t="b">
        <f t="shared" si="441"/>
        <v>1</v>
      </c>
    </row>
    <row r="2410" spans="1:20" x14ac:dyDescent="0.2">
      <c r="A2410">
        <v>390</v>
      </c>
      <c r="B2410">
        <v>86339</v>
      </c>
      <c r="C2410">
        <v>200000</v>
      </c>
      <c r="D2410">
        <v>92470</v>
      </c>
      <c r="E2410">
        <v>106341</v>
      </c>
      <c r="F2410">
        <v>114076</v>
      </c>
      <c r="G2410">
        <f t="shared" ref="G2410:G2473" si="446">+GEOMEAN(B2410:F2410)</f>
        <v>114137.03288495315</v>
      </c>
      <c r="H2410">
        <f t="shared" ref="H2410:H2473" si="447">+STDEV(B2410:F2410)</f>
        <v>46131.621646111693</v>
      </c>
      <c r="I2410">
        <f t="shared" ref="I2410:I2473" si="448">+G2410+H2410</f>
        <v>160268.65453106485</v>
      </c>
      <c r="J2410">
        <f t="shared" ref="J2410:J2473" si="449">+G2410-H2410</f>
        <v>68005.411238841451</v>
      </c>
      <c r="K2410" s="18">
        <f t="shared" ref="K2410:K2473" si="450">+IF(((IF(AND(B2410&lt;=$I2410,B2410&gt;=$J2410),B2410,""))&lt;=0),"",(IF(AND(B2410&lt;=$I2410,B2410&gt;=$J2410),B2410,"")))</f>
        <v>86339</v>
      </c>
      <c r="L2410" s="18" t="str">
        <f t="shared" si="442"/>
        <v/>
      </c>
      <c r="M2410" s="18">
        <f t="shared" si="443"/>
        <v>92470</v>
      </c>
      <c r="N2410" s="18">
        <f t="shared" si="444"/>
        <v>106341</v>
      </c>
      <c r="O2410" s="18">
        <f t="shared" si="445"/>
        <v>114076</v>
      </c>
      <c r="P2410">
        <f t="shared" ref="P2410:P2473" si="451">+GEOMEAN(K2410:O2410)</f>
        <v>99203.209745750384</v>
      </c>
      <c r="Q2410">
        <f t="shared" ref="Q2410:Q2473" si="452">+STDEV(K2410:O2410)</f>
        <v>12669.071381386508</v>
      </c>
      <c r="R2410" s="105">
        <f t="shared" ref="R2410:R2473" si="453">+Q2410/P2410</f>
        <v>0.12770828095034717</v>
      </c>
      <c r="S2410" s="107">
        <f>+'MEDIA GEOMÉTRICA'!AI393</f>
        <v>99203.209745750384</v>
      </c>
      <c r="T2410" t="b">
        <f t="shared" ref="T2410:T2473" si="454">+P2410=S2410</f>
        <v>1</v>
      </c>
    </row>
    <row r="2411" spans="1:20" x14ac:dyDescent="0.2">
      <c r="A2411">
        <v>391</v>
      </c>
      <c r="B2411">
        <v>392502</v>
      </c>
      <c r="C2411">
        <v>500000</v>
      </c>
      <c r="D2411">
        <v>420376</v>
      </c>
      <c r="E2411">
        <v>483432</v>
      </c>
      <c r="F2411">
        <v>518595</v>
      </c>
      <c r="G2411">
        <f t="shared" si="446"/>
        <v>460386.62938448967</v>
      </c>
      <c r="H2411">
        <f t="shared" si="447"/>
        <v>54000.097740652287</v>
      </c>
      <c r="I2411">
        <f t="shared" si="448"/>
        <v>514386.72712514194</v>
      </c>
      <c r="J2411">
        <f t="shared" si="449"/>
        <v>406386.5316438374</v>
      </c>
      <c r="K2411" s="18" t="str">
        <f t="shared" si="450"/>
        <v/>
      </c>
      <c r="L2411" s="18">
        <f t="shared" si="442"/>
        <v>500000</v>
      </c>
      <c r="M2411" s="18">
        <f t="shared" si="443"/>
        <v>420376</v>
      </c>
      <c r="N2411" s="18">
        <f t="shared" si="444"/>
        <v>483432</v>
      </c>
      <c r="O2411" s="18" t="str">
        <f t="shared" si="445"/>
        <v/>
      </c>
      <c r="P2411">
        <f t="shared" si="451"/>
        <v>466639.07664732769</v>
      </c>
      <c r="Q2411">
        <f t="shared" si="452"/>
        <v>42012.972472797017</v>
      </c>
      <c r="R2411" s="105">
        <f t="shared" si="453"/>
        <v>9.0033121046459649E-2</v>
      </c>
      <c r="S2411" s="107">
        <f>+'MEDIA GEOMÉTRICA'!AI394</f>
        <v>466639.07664732769</v>
      </c>
      <c r="T2411" t="b">
        <f t="shared" si="454"/>
        <v>1</v>
      </c>
    </row>
    <row r="2412" spans="1:20" x14ac:dyDescent="0.2">
      <c r="A2412">
        <v>392</v>
      </c>
      <c r="B2412">
        <v>255709</v>
      </c>
      <c r="C2412">
        <v>400000</v>
      </c>
      <c r="D2412">
        <v>273869</v>
      </c>
      <c r="E2412">
        <v>314949</v>
      </c>
      <c r="F2412">
        <v>337857</v>
      </c>
      <c r="G2412">
        <f t="shared" si="446"/>
        <v>312510.35143799451</v>
      </c>
      <c r="H2412">
        <f t="shared" si="447"/>
        <v>56885.240178802065</v>
      </c>
      <c r="I2412">
        <f t="shared" si="448"/>
        <v>369395.59161679656</v>
      </c>
      <c r="J2412">
        <f t="shared" si="449"/>
        <v>255625.11125919246</v>
      </c>
      <c r="K2412" s="18">
        <f t="shared" si="450"/>
        <v>255709</v>
      </c>
      <c r="L2412" s="18" t="str">
        <f t="shared" si="442"/>
        <v/>
      </c>
      <c r="M2412" s="18">
        <f t="shared" si="443"/>
        <v>273869</v>
      </c>
      <c r="N2412" s="18">
        <f t="shared" si="444"/>
        <v>314949</v>
      </c>
      <c r="O2412" s="18">
        <f t="shared" si="445"/>
        <v>337857</v>
      </c>
      <c r="P2412">
        <f t="shared" si="451"/>
        <v>293809.28158828744</v>
      </c>
      <c r="Q2412">
        <f t="shared" si="452"/>
        <v>37521.398463632278</v>
      </c>
      <c r="R2412" s="105">
        <f t="shared" si="453"/>
        <v>0.12770664786625327</v>
      </c>
      <c r="S2412" s="107">
        <f>+'MEDIA GEOMÉTRICA'!AI395</f>
        <v>293809.28158828744</v>
      </c>
      <c r="T2412" t="b">
        <f t="shared" si="454"/>
        <v>1</v>
      </c>
    </row>
    <row r="2413" spans="1:20" x14ac:dyDescent="0.2">
      <c r="A2413">
        <v>393</v>
      </c>
      <c r="B2413">
        <v>562658</v>
      </c>
      <c r="C2413">
        <v>750000</v>
      </c>
      <c r="D2413">
        <v>602617</v>
      </c>
      <c r="E2413">
        <v>693009</v>
      </c>
      <c r="F2413">
        <v>743415</v>
      </c>
      <c r="G2413">
        <f t="shared" si="446"/>
        <v>665983.49620211183</v>
      </c>
      <c r="H2413">
        <f t="shared" si="447"/>
        <v>84233.859935894841</v>
      </c>
      <c r="I2413">
        <f t="shared" si="448"/>
        <v>750217.35613800667</v>
      </c>
      <c r="J2413">
        <f t="shared" si="449"/>
        <v>581749.63626621698</v>
      </c>
      <c r="K2413" s="18" t="str">
        <f t="shared" si="450"/>
        <v/>
      </c>
      <c r="L2413" s="18">
        <f t="shared" si="442"/>
        <v>750000</v>
      </c>
      <c r="M2413" s="18">
        <f t="shared" si="443"/>
        <v>602617</v>
      </c>
      <c r="N2413" s="18">
        <f t="shared" si="444"/>
        <v>693009</v>
      </c>
      <c r="O2413" s="18">
        <f t="shared" si="445"/>
        <v>743415</v>
      </c>
      <c r="P2413">
        <f t="shared" si="451"/>
        <v>694653.46959006949</v>
      </c>
      <c r="Q2413">
        <f t="shared" si="452"/>
        <v>68037.146899690022</v>
      </c>
      <c r="R2413" s="105">
        <f t="shared" si="453"/>
        <v>9.7944010759552183E-2</v>
      </c>
      <c r="S2413" s="107">
        <f>+'MEDIA GEOMÉTRICA'!AI396</f>
        <v>694653.46959006949</v>
      </c>
      <c r="T2413" t="b">
        <f t="shared" si="454"/>
        <v>1</v>
      </c>
    </row>
    <row r="2414" spans="1:20" x14ac:dyDescent="0.2">
      <c r="A2414">
        <v>394</v>
      </c>
      <c r="B2414">
        <v>498518</v>
      </c>
      <c r="C2414">
        <v>850000</v>
      </c>
      <c r="D2414">
        <v>533922</v>
      </c>
      <c r="E2414">
        <v>614010</v>
      </c>
      <c r="F2414">
        <v>658670</v>
      </c>
      <c r="G2414">
        <f t="shared" si="446"/>
        <v>619846.54199409217</v>
      </c>
      <c r="H2414">
        <f t="shared" si="447"/>
        <v>137832.23908795795</v>
      </c>
      <c r="I2414">
        <f t="shared" si="448"/>
        <v>757678.78108205018</v>
      </c>
      <c r="J2414">
        <f t="shared" si="449"/>
        <v>482014.30290613422</v>
      </c>
      <c r="K2414" s="18">
        <f t="shared" si="450"/>
        <v>498518</v>
      </c>
      <c r="L2414" s="18" t="str">
        <f t="shared" si="442"/>
        <v/>
      </c>
      <c r="M2414" s="18">
        <f t="shared" si="443"/>
        <v>533922</v>
      </c>
      <c r="N2414" s="18">
        <f t="shared" si="444"/>
        <v>614010</v>
      </c>
      <c r="O2414" s="18">
        <f t="shared" si="445"/>
        <v>658670</v>
      </c>
      <c r="P2414">
        <f t="shared" si="451"/>
        <v>572796.68641598977</v>
      </c>
      <c r="Q2414">
        <f t="shared" si="452"/>
        <v>73150.059940736435</v>
      </c>
      <c r="R2414" s="105">
        <f t="shared" si="453"/>
        <v>0.12770684900158744</v>
      </c>
      <c r="S2414" s="107">
        <f>+'MEDIA GEOMÉTRICA'!AI397</f>
        <v>572796.68641598977</v>
      </c>
      <c r="T2414" t="b">
        <f t="shared" si="454"/>
        <v>1</v>
      </c>
    </row>
    <row r="2415" spans="1:20" x14ac:dyDescent="0.2">
      <c r="A2415">
        <v>395</v>
      </c>
      <c r="B2415">
        <v>591463</v>
      </c>
      <c r="C2415">
        <v>1500000</v>
      </c>
      <c r="D2415">
        <v>633468</v>
      </c>
      <c r="E2415">
        <v>728488</v>
      </c>
      <c r="F2415">
        <v>781474</v>
      </c>
      <c r="G2415">
        <f t="shared" si="446"/>
        <v>796188.85034846095</v>
      </c>
      <c r="H2415">
        <f t="shared" si="447"/>
        <v>372707.26513015555</v>
      </c>
      <c r="I2415">
        <f t="shared" si="448"/>
        <v>1168896.1154786164</v>
      </c>
      <c r="J2415">
        <f t="shared" si="449"/>
        <v>423481.58521830541</v>
      </c>
      <c r="K2415" s="18">
        <f t="shared" si="450"/>
        <v>591463</v>
      </c>
      <c r="L2415" s="18" t="str">
        <f t="shared" si="442"/>
        <v/>
      </c>
      <c r="M2415" s="18">
        <f t="shared" si="443"/>
        <v>633468</v>
      </c>
      <c r="N2415" s="18">
        <f t="shared" si="444"/>
        <v>728488</v>
      </c>
      <c r="O2415" s="18">
        <f t="shared" si="445"/>
        <v>781474</v>
      </c>
      <c r="P2415">
        <f t="shared" si="451"/>
        <v>679590.5006434567</v>
      </c>
      <c r="Q2415">
        <f t="shared" si="452"/>
        <v>86788.316899511308</v>
      </c>
      <c r="R2415" s="105">
        <f t="shared" si="453"/>
        <v>0.1277067834487644</v>
      </c>
      <c r="S2415" s="107">
        <f>+'MEDIA GEOMÉTRICA'!AI398</f>
        <v>679590.5006434567</v>
      </c>
      <c r="T2415" t="b">
        <f t="shared" si="454"/>
        <v>1</v>
      </c>
    </row>
    <row r="2416" spans="1:20" x14ac:dyDescent="0.2">
      <c r="A2416">
        <v>396</v>
      </c>
      <c r="B2416">
        <v>93214</v>
      </c>
      <c r="C2416">
        <v>220000</v>
      </c>
      <c r="D2416">
        <v>99834</v>
      </c>
      <c r="E2416">
        <v>114809</v>
      </c>
      <c r="F2416">
        <v>123159</v>
      </c>
      <c r="G2416">
        <f t="shared" si="446"/>
        <v>123687.23389236226</v>
      </c>
      <c r="H2416">
        <f t="shared" si="447"/>
        <v>51576.536968858243</v>
      </c>
      <c r="I2416">
        <f t="shared" si="448"/>
        <v>175263.77086122049</v>
      </c>
      <c r="J2416">
        <f t="shared" si="449"/>
        <v>72110.696923504016</v>
      </c>
      <c r="K2416" s="18">
        <f t="shared" si="450"/>
        <v>93214</v>
      </c>
      <c r="L2416" s="18" t="str">
        <f t="shared" si="442"/>
        <v/>
      </c>
      <c r="M2416" s="18">
        <f t="shared" si="443"/>
        <v>99834</v>
      </c>
      <c r="N2416" s="18">
        <f t="shared" si="444"/>
        <v>114809</v>
      </c>
      <c r="O2416" s="18">
        <f t="shared" si="445"/>
        <v>123159</v>
      </c>
      <c r="P2416">
        <f t="shared" si="451"/>
        <v>107102.70172203502</v>
      </c>
      <c r="Q2416">
        <f t="shared" si="452"/>
        <v>13677.536937134064</v>
      </c>
      <c r="R2416" s="105">
        <f t="shared" si="453"/>
        <v>0.12770487314719237</v>
      </c>
      <c r="S2416" s="107">
        <f>+'MEDIA GEOMÉTRICA'!AI399</f>
        <v>107102.70172203502</v>
      </c>
      <c r="T2416" t="b">
        <f t="shared" si="454"/>
        <v>1</v>
      </c>
    </row>
    <row r="2417" spans="1:20" x14ac:dyDescent="0.2">
      <c r="A2417">
        <v>397</v>
      </c>
      <c r="B2417">
        <v>898084</v>
      </c>
      <c r="C2417">
        <v>3500000</v>
      </c>
      <c r="D2417">
        <v>961864</v>
      </c>
      <c r="E2417">
        <v>1106144</v>
      </c>
      <c r="F2417">
        <v>1186599</v>
      </c>
      <c r="G2417">
        <f t="shared" si="446"/>
        <v>1317415.788793043</v>
      </c>
      <c r="H2417">
        <f t="shared" si="447"/>
        <v>1106861.8988826927</v>
      </c>
      <c r="I2417">
        <f t="shared" si="448"/>
        <v>2424277.6876757359</v>
      </c>
      <c r="J2417">
        <f t="shared" si="449"/>
        <v>210553.88991035032</v>
      </c>
      <c r="K2417" s="18">
        <f t="shared" si="450"/>
        <v>898084</v>
      </c>
      <c r="L2417" s="18" t="str">
        <f t="shared" si="442"/>
        <v/>
      </c>
      <c r="M2417" s="18">
        <f t="shared" si="443"/>
        <v>961864</v>
      </c>
      <c r="N2417" s="18">
        <f t="shared" si="444"/>
        <v>1106144</v>
      </c>
      <c r="O2417" s="18">
        <f t="shared" si="445"/>
        <v>1186599</v>
      </c>
      <c r="P2417">
        <f t="shared" si="451"/>
        <v>1031897.5205475198</v>
      </c>
      <c r="Q2417">
        <f t="shared" si="452"/>
        <v>131780.53184335184</v>
      </c>
      <c r="R2417" s="105">
        <f t="shared" si="453"/>
        <v>0.12770699533557336</v>
      </c>
      <c r="S2417" s="107">
        <f>+'MEDIA GEOMÉTRICA'!AI400</f>
        <v>1031897.5205475198</v>
      </c>
      <c r="T2417" t="b">
        <f t="shared" si="454"/>
        <v>1</v>
      </c>
    </row>
    <row r="2418" spans="1:20" x14ac:dyDescent="0.2">
      <c r="A2418">
        <v>398</v>
      </c>
      <c r="B2418">
        <v>4769244</v>
      </c>
      <c r="C2418">
        <v>4500000</v>
      </c>
      <c r="D2418">
        <v>5103091</v>
      </c>
      <c r="E2418">
        <v>5868554</v>
      </c>
      <c r="F2418">
        <v>4295402</v>
      </c>
      <c r="G2418">
        <f t="shared" si="446"/>
        <v>4877598.6045290297</v>
      </c>
      <c r="H2418">
        <f t="shared" si="447"/>
        <v>616789.11935133813</v>
      </c>
      <c r="I2418">
        <f t="shared" si="448"/>
        <v>5494387.7238803674</v>
      </c>
      <c r="J2418">
        <f t="shared" si="449"/>
        <v>4260809.485177692</v>
      </c>
      <c r="K2418" s="18">
        <f t="shared" si="450"/>
        <v>4769244</v>
      </c>
      <c r="L2418" s="18">
        <f t="shared" si="442"/>
        <v>4500000</v>
      </c>
      <c r="M2418" s="18">
        <f t="shared" si="443"/>
        <v>5103091</v>
      </c>
      <c r="N2418" s="18" t="str">
        <f t="shared" si="444"/>
        <v/>
      </c>
      <c r="O2418" s="18">
        <f t="shared" si="445"/>
        <v>4295402</v>
      </c>
      <c r="P2418">
        <f t="shared" si="451"/>
        <v>4657199.0041268803</v>
      </c>
      <c r="Q2418">
        <f t="shared" si="452"/>
        <v>349572.71638804517</v>
      </c>
      <c r="R2418" s="105">
        <f t="shared" si="453"/>
        <v>7.5060721278665254E-2</v>
      </c>
      <c r="S2418" s="107">
        <f>+'MEDIA GEOMÉTRICA'!AI401</f>
        <v>4657199.0041268803</v>
      </c>
      <c r="T2418" t="b">
        <f t="shared" si="454"/>
        <v>1</v>
      </c>
    </row>
    <row r="2419" spans="1:20" x14ac:dyDescent="0.2">
      <c r="A2419">
        <v>399</v>
      </c>
      <c r="B2419">
        <v>59236</v>
      </c>
      <c r="C2419">
        <v>60000</v>
      </c>
      <c r="D2419">
        <v>63443</v>
      </c>
      <c r="E2419">
        <v>72959</v>
      </c>
      <c r="F2419">
        <v>78266</v>
      </c>
      <c r="G2419">
        <f t="shared" si="446"/>
        <v>66367.359555090967</v>
      </c>
      <c r="H2419">
        <f t="shared" si="447"/>
        <v>8427.9911426151739</v>
      </c>
      <c r="I2419">
        <f t="shared" si="448"/>
        <v>74795.350697706133</v>
      </c>
      <c r="J2419">
        <f t="shared" si="449"/>
        <v>57939.368412475793</v>
      </c>
      <c r="K2419" s="18">
        <f t="shared" si="450"/>
        <v>59236</v>
      </c>
      <c r="L2419" s="18">
        <f t="shared" si="442"/>
        <v>60000</v>
      </c>
      <c r="M2419" s="18">
        <f t="shared" si="443"/>
        <v>63443</v>
      </c>
      <c r="N2419" s="18">
        <f t="shared" si="444"/>
        <v>72959</v>
      </c>
      <c r="O2419" s="18" t="str">
        <f t="shared" si="445"/>
        <v/>
      </c>
      <c r="P2419">
        <f t="shared" si="451"/>
        <v>63686.867713363048</v>
      </c>
      <c r="Q2419">
        <f t="shared" si="452"/>
        <v>6304.4128724780285</v>
      </c>
      <c r="R2419" s="105">
        <f t="shared" si="453"/>
        <v>9.8990782540168951E-2</v>
      </c>
      <c r="S2419" s="107">
        <f>+'MEDIA GEOMÉTRICA'!AI402</f>
        <v>63686.867713363048</v>
      </c>
      <c r="T2419" t="b">
        <f t="shared" si="454"/>
        <v>1</v>
      </c>
    </row>
    <row r="2420" spans="1:20" x14ac:dyDescent="0.2">
      <c r="A2420">
        <v>400</v>
      </c>
      <c r="B2420">
        <v>61069</v>
      </c>
      <c r="C2420">
        <v>90000</v>
      </c>
      <c r="D2420">
        <v>65407</v>
      </c>
      <c r="E2420">
        <v>75218</v>
      </c>
      <c r="F2420">
        <v>80689</v>
      </c>
      <c r="G2420">
        <f t="shared" si="446"/>
        <v>73750.459843655117</v>
      </c>
      <c r="H2420">
        <f t="shared" si="447"/>
        <v>11641.959856484655</v>
      </c>
      <c r="I2420">
        <f t="shared" si="448"/>
        <v>85392.41970013977</v>
      </c>
      <c r="J2420">
        <f t="shared" si="449"/>
        <v>62108.499987170464</v>
      </c>
      <c r="K2420" s="18" t="str">
        <f t="shared" si="450"/>
        <v/>
      </c>
      <c r="L2420" s="18" t="str">
        <f t="shared" si="442"/>
        <v/>
      </c>
      <c r="M2420" s="18">
        <f t="shared" si="443"/>
        <v>65407</v>
      </c>
      <c r="N2420" s="18">
        <f t="shared" si="444"/>
        <v>75218</v>
      </c>
      <c r="O2420" s="18">
        <f t="shared" si="445"/>
        <v>80689</v>
      </c>
      <c r="P2420">
        <f t="shared" si="451"/>
        <v>73494.264538784249</v>
      </c>
      <c r="Q2420">
        <f t="shared" si="452"/>
        <v>7743.0300485877833</v>
      </c>
      <c r="R2420" s="105">
        <f t="shared" si="453"/>
        <v>0.10535556886213408</v>
      </c>
      <c r="S2420" s="107">
        <f>+'MEDIA GEOMÉTRICA'!AI403</f>
        <v>73494.264538784249</v>
      </c>
      <c r="T2420" t="b">
        <f t="shared" si="454"/>
        <v>1</v>
      </c>
    </row>
    <row r="2421" spans="1:20" x14ac:dyDescent="0.2">
      <c r="A2421">
        <v>401</v>
      </c>
      <c r="B2421">
        <v>723236</v>
      </c>
      <c r="C2421">
        <v>450000</v>
      </c>
      <c r="D2421">
        <v>774599</v>
      </c>
      <c r="E2421">
        <v>890789</v>
      </c>
      <c r="F2421">
        <v>955580</v>
      </c>
      <c r="G2421">
        <f t="shared" si="446"/>
        <v>735059.12904473895</v>
      </c>
      <c r="H2421">
        <f t="shared" si="447"/>
        <v>195585.85243749086</v>
      </c>
      <c r="I2421">
        <f t="shared" si="448"/>
        <v>930644.98148222978</v>
      </c>
      <c r="J2421">
        <f t="shared" si="449"/>
        <v>539473.27660724812</v>
      </c>
      <c r="K2421" s="18">
        <f t="shared" si="450"/>
        <v>723236</v>
      </c>
      <c r="L2421" s="18" t="str">
        <f t="shared" si="442"/>
        <v/>
      </c>
      <c r="M2421" s="18">
        <f t="shared" si="443"/>
        <v>774599</v>
      </c>
      <c r="N2421" s="18">
        <f t="shared" si="444"/>
        <v>890789</v>
      </c>
      <c r="O2421" s="18" t="str">
        <f t="shared" si="445"/>
        <v/>
      </c>
      <c r="P2421">
        <f t="shared" si="451"/>
        <v>793190.07438305067</v>
      </c>
      <c r="Q2421">
        <f t="shared" si="452"/>
        <v>85841.211623555268</v>
      </c>
      <c r="R2421" s="105">
        <f t="shared" si="453"/>
        <v>0.10822275063177413</v>
      </c>
      <c r="S2421" s="107">
        <f>+'MEDIA GEOMÉTRICA'!AI404</f>
        <v>793190.07438305067</v>
      </c>
      <c r="T2421" t="b">
        <f t="shared" si="454"/>
        <v>1</v>
      </c>
    </row>
    <row r="2422" spans="1:20" x14ac:dyDescent="0.2">
      <c r="A2422">
        <v>402</v>
      </c>
      <c r="B2422">
        <v>831133</v>
      </c>
      <c r="C2422">
        <v>480000</v>
      </c>
      <c r="D2422">
        <v>890158</v>
      </c>
      <c r="E2422">
        <v>1023682</v>
      </c>
      <c r="F2422">
        <v>1098139</v>
      </c>
      <c r="G2422">
        <f t="shared" si="446"/>
        <v>832224.02508869441</v>
      </c>
      <c r="H2422">
        <f t="shared" si="447"/>
        <v>239550.59809422318</v>
      </c>
      <c r="I2422">
        <f t="shared" si="448"/>
        <v>1071774.6231829175</v>
      </c>
      <c r="J2422">
        <f t="shared" si="449"/>
        <v>592673.42699447123</v>
      </c>
      <c r="K2422" s="18">
        <f t="shared" si="450"/>
        <v>831133</v>
      </c>
      <c r="L2422" s="18" t="str">
        <f t="shared" si="442"/>
        <v/>
      </c>
      <c r="M2422" s="18">
        <f t="shared" si="443"/>
        <v>890158</v>
      </c>
      <c r="N2422" s="18">
        <f t="shared" si="444"/>
        <v>1023682</v>
      </c>
      <c r="O2422" s="18" t="str">
        <f t="shared" si="445"/>
        <v/>
      </c>
      <c r="P2422">
        <f t="shared" si="451"/>
        <v>911522.85869595886</v>
      </c>
      <c r="Q2422">
        <f t="shared" si="452"/>
        <v>98647.289709347824</v>
      </c>
      <c r="R2422" s="105">
        <f t="shared" si="453"/>
        <v>0.10822250782659958</v>
      </c>
      <c r="S2422" s="107">
        <f>+'MEDIA GEOMÉTRICA'!AI405</f>
        <v>911522.85869595886</v>
      </c>
      <c r="T2422" t="b">
        <f t="shared" si="454"/>
        <v>1</v>
      </c>
    </row>
    <row r="2423" spans="1:20" x14ac:dyDescent="0.2">
      <c r="A2423">
        <v>403</v>
      </c>
      <c r="B2423">
        <v>321727</v>
      </c>
      <c r="C2423">
        <v>490000</v>
      </c>
      <c r="D2423">
        <v>344575</v>
      </c>
      <c r="E2423">
        <v>396261</v>
      </c>
      <c r="F2423">
        <v>389866</v>
      </c>
      <c r="G2423">
        <f t="shared" si="446"/>
        <v>384390.64492893108</v>
      </c>
      <c r="H2423">
        <f t="shared" si="447"/>
        <v>64715.506686574059</v>
      </c>
      <c r="I2423">
        <f t="shared" si="448"/>
        <v>449106.15161550516</v>
      </c>
      <c r="J2423">
        <f t="shared" si="449"/>
        <v>319675.138242357</v>
      </c>
      <c r="K2423" s="18">
        <f t="shared" si="450"/>
        <v>321727</v>
      </c>
      <c r="L2423" s="18" t="str">
        <f t="shared" si="442"/>
        <v/>
      </c>
      <c r="M2423" s="18">
        <f t="shared" si="443"/>
        <v>344575</v>
      </c>
      <c r="N2423" s="18">
        <f t="shared" si="444"/>
        <v>396261</v>
      </c>
      <c r="O2423" s="18">
        <f t="shared" si="445"/>
        <v>389866</v>
      </c>
      <c r="P2423">
        <f t="shared" si="451"/>
        <v>361757.04033685022</v>
      </c>
      <c r="Q2423">
        <f t="shared" si="452"/>
        <v>35921.076546367593</v>
      </c>
      <c r="R2423" s="105">
        <f t="shared" si="453"/>
        <v>9.9296136746695157E-2</v>
      </c>
      <c r="S2423" s="107">
        <f>+'MEDIA GEOMÉTRICA'!AI406</f>
        <v>361757.04033685022</v>
      </c>
      <c r="T2423" t="b">
        <f t="shared" si="454"/>
        <v>1</v>
      </c>
    </row>
    <row r="2424" spans="1:20" x14ac:dyDescent="0.2">
      <c r="A2424">
        <v>404</v>
      </c>
      <c r="B2424">
        <v>378158</v>
      </c>
      <c r="C2424">
        <v>500000</v>
      </c>
      <c r="D2424">
        <v>405014</v>
      </c>
      <c r="E2424">
        <v>465766</v>
      </c>
      <c r="F2424">
        <v>410000</v>
      </c>
      <c r="G2424">
        <f t="shared" si="446"/>
        <v>429549.27894940868</v>
      </c>
      <c r="H2424">
        <f t="shared" si="447"/>
        <v>49686.825082711694</v>
      </c>
      <c r="I2424">
        <f t="shared" si="448"/>
        <v>479236.10403212038</v>
      </c>
      <c r="J2424">
        <f t="shared" si="449"/>
        <v>379862.45386669697</v>
      </c>
      <c r="K2424" s="18" t="str">
        <f t="shared" si="450"/>
        <v/>
      </c>
      <c r="L2424" s="18" t="str">
        <f t="shared" si="442"/>
        <v/>
      </c>
      <c r="M2424" s="18">
        <f t="shared" si="443"/>
        <v>405014</v>
      </c>
      <c r="N2424" s="18">
        <f t="shared" si="444"/>
        <v>465766</v>
      </c>
      <c r="O2424" s="18">
        <f t="shared" si="445"/>
        <v>410000</v>
      </c>
      <c r="P2424">
        <f t="shared" si="451"/>
        <v>426063.06933705794</v>
      </c>
      <c r="Q2424">
        <f t="shared" si="452"/>
        <v>33728.110076512341</v>
      </c>
      <c r="R2424" s="105">
        <f t="shared" si="453"/>
        <v>7.91622473381519E-2</v>
      </c>
      <c r="S2424" s="107">
        <f>+'MEDIA GEOMÉTRICA'!AI407</f>
        <v>426063.06933705794</v>
      </c>
      <c r="T2424" t="b">
        <f t="shared" si="454"/>
        <v>1</v>
      </c>
    </row>
    <row r="2425" spans="1:20" x14ac:dyDescent="0.2">
      <c r="A2425">
        <v>405</v>
      </c>
      <c r="B2425">
        <v>310901</v>
      </c>
      <c r="C2425">
        <v>450000</v>
      </c>
      <c r="D2425">
        <v>332980</v>
      </c>
      <c r="E2425">
        <v>382927</v>
      </c>
      <c r="F2425">
        <v>339866</v>
      </c>
      <c r="G2425">
        <f t="shared" si="446"/>
        <v>360193.02468431048</v>
      </c>
      <c r="H2425">
        <f t="shared" si="447"/>
        <v>55036.835462261202</v>
      </c>
      <c r="I2425">
        <f t="shared" si="448"/>
        <v>415229.86014657171</v>
      </c>
      <c r="J2425">
        <f t="shared" si="449"/>
        <v>305156.18922204926</v>
      </c>
      <c r="K2425" s="18">
        <f t="shared" si="450"/>
        <v>310901</v>
      </c>
      <c r="L2425" s="18" t="str">
        <f t="shared" si="442"/>
        <v/>
      </c>
      <c r="M2425" s="18">
        <f t="shared" si="443"/>
        <v>332980</v>
      </c>
      <c r="N2425" s="18">
        <f t="shared" si="444"/>
        <v>382927</v>
      </c>
      <c r="O2425" s="18">
        <f t="shared" si="445"/>
        <v>339866</v>
      </c>
      <c r="P2425">
        <f t="shared" si="451"/>
        <v>340695.18387730129</v>
      </c>
      <c r="Q2425">
        <f t="shared" si="452"/>
        <v>30153.175161719428</v>
      </c>
      <c r="R2425" s="105">
        <f t="shared" si="453"/>
        <v>8.8504847114536433E-2</v>
      </c>
      <c r="S2425" s="107">
        <f>+'MEDIA GEOMÉTRICA'!AI408</f>
        <v>340695.18387730129</v>
      </c>
      <c r="T2425" t="b">
        <f t="shared" si="454"/>
        <v>1</v>
      </c>
    </row>
    <row r="2426" spans="1:20" x14ac:dyDescent="0.2">
      <c r="A2426">
        <v>406</v>
      </c>
      <c r="B2426">
        <v>617168</v>
      </c>
      <c r="C2426">
        <v>650000</v>
      </c>
      <c r="D2426">
        <v>660998</v>
      </c>
      <c r="E2426">
        <v>760148</v>
      </c>
      <c r="F2426">
        <v>815437</v>
      </c>
      <c r="G2426">
        <f t="shared" si="446"/>
        <v>696884.9643929482</v>
      </c>
      <c r="H2426">
        <f t="shared" si="447"/>
        <v>83401.086774693482</v>
      </c>
      <c r="I2426">
        <f t="shared" si="448"/>
        <v>780286.05116764165</v>
      </c>
      <c r="J2426">
        <f t="shared" si="449"/>
        <v>613483.87761825474</v>
      </c>
      <c r="K2426" s="18">
        <f t="shared" si="450"/>
        <v>617168</v>
      </c>
      <c r="L2426" s="18">
        <f t="shared" si="442"/>
        <v>650000</v>
      </c>
      <c r="M2426" s="18">
        <f t="shared" si="443"/>
        <v>660998</v>
      </c>
      <c r="N2426" s="18">
        <f t="shared" si="444"/>
        <v>760148</v>
      </c>
      <c r="O2426" s="18" t="str">
        <f t="shared" si="445"/>
        <v/>
      </c>
      <c r="P2426">
        <f t="shared" si="451"/>
        <v>670044.68223806773</v>
      </c>
      <c r="Q2426">
        <f t="shared" si="452"/>
        <v>61594.473461504647</v>
      </c>
      <c r="R2426" s="105">
        <f t="shared" si="453"/>
        <v>9.1925919411475987E-2</v>
      </c>
      <c r="S2426" s="107">
        <f>+'MEDIA GEOMÉTRICA'!AI409</f>
        <v>670044.68223806773</v>
      </c>
      <c r="T2426" t="b">
        <f t="shared" si="454"/>
        <v>1</v>
      </c>
    </row>
    <row r="2427" spans="1:20" x14ac:dyDescent="0.2">
      <c r="A2427">
        <v>407</v>
      </c>
      <c r="B2427">
        <v>790567</v>
      </c>
      <c r="C2427">
        <v>640000</v>
      </c>
      <c r="D2427">
        <v>846712</v>
      </c>
      <c r="E2427">
        <v>973718</v>
      </c>
      <c r="F2427">
        <v>875437</v>
      </c>
      <c r="G2427">
        <f t="shared" si="446"/>
        <v>817527.73162566812</v>
      </c>
      <c r="H2427">
        <f t="shared" si="447"/>
        <v>123026.99465442514</v>
      </c>
      <c r="I2427">
        <f t="shared" si="448"/>
        <v>940554.72628009331</v>
      </c>
      <c r="J2427">
        <f t="shared" si="449"/>
        <v>694500.73697124294</v>
      </c>
      <c r="K2427" s="18">
        <f t="shared" si="450"/>
        <v>790567</v>
      </c>
      <c r="L2427" s="18" t="str">
        <f t="shared" si="442"/>
        <v/>
      </c>
      <c r="M2427" s="18">
        <f t="shared" si="443"/>
        <v>846712</v>
      </c>
      <c r="N2427" s="18" t="str">
        <f t="shared" si="444"/>
        <v/>
      </c>
      <c r="O2427" s="18">
        <f t="shared" si="445"/>
        <v>875437</v>
      </c>
      <c r="P2427">
        <f t="shared" si="451"/>
        <v>836822.01735772029</v>
      </c>
      <c r="Q2427">
        <f t="shared" si="452"/>
        <v>43166.930919397084</v>
      </c>
      <c r="R2427" s="105">
        <f t="shared" si="453"/>
        <v>5.1584363250500267E-2</v>
      </c>
      <c r="S2427" s="107">
        <f>+'MEDIA GEOMÉTRICA'!AI410</f>
        <v>836822.01735772029</v>
      </c>
      <c r="T2427" t="b">
        <f t="shared" si="454"/>
        <v>1</v>
      </c>
    </row>
    <row r="2428" spans="1:20" x14ac:dyDescent="0.2">
      <c r="A2428">
        <v>408</v>
      </c>
      <c r="B2428">
        <v>124684</v>
      </c>
      <c r="C2428">
        <v>480000</v>
      </c>
      <c r="D2428">
        <v>133539</v>
      </c>
      <c r="E2428">
        <v>153570</v>
      </c>
      <c r="F2428">
        <v>164739</v>
      </c>
      <c r="G2428">
        <f t="shared" si="446"/>
        <v>182453.65956312531</v>
      </c>
      <c r="H2428">
        <f t="shared" si="447"/>
        <v>151037.63934297967</v>
      </c>
      <c r="I2428">
        <f t="shared" si="448"/>
        <v>333491.29890610499</v>
      </c>
      <c r="J2428">
        <f t="shared" si="449"/>
        <v>31416.020220145641</v>
      </c>
      <c r="K2428" s="18">
        <f t="shared" si="450"/>
        <v>124684</v>
      </c>
      <c r="L2428" s="18" t="str">
        <f t="shared" si="442"/>
        <v/>
      </c>
      <c r="M2428" s="18">
        <f t="shared" si="443"/>
        <v>133539</v>
      </c>
      <c r="N2428" s="18">
        <f t="shared" si="444"/>
        <v>153570</v>
      </c>
      <c r="O2428" s="18">
        <f t="shared" si="445"/>
        <v>164739</v>
      </c>
      <c r="P2428">
        <f t="shared" si="451"/>
        <v>143261.80344843349</v>
      </c>
      <c r="Q2428">
        <f t="shared" si="452"/>
        <v>18295.360450125052</v>
      </c>
      <c r="R2428" s="105">
        <f t="shared" si="453"/>
        <v>0.12770578067384439</v>
      </c>
      <c r="S2428" s="107">
        <f>+'MEDIA GEOMÉTRICA'!AI411</f>
        <v>143261.80344843349</v>
      </c>
      <c r="T2428" t="b">
        <f t="shared" si="454"/>
        <v>1</v>
      </c>
    </row>
    <row r="2429" spans="1:20" x14ac:dyDescent="0.2">
      <c r="A2429">
        <v>409</v>
      </c>
      <c r="B2429">
        <v>120539</v>
      </c>
      <c r="C2429">
        <v>450000</v>
      </c>
      <c r="D2429">
        <v>129100</v>
      </c>
      <c r="E2429">
        <v>148464</v>
      </c>
      <c r="F2429">
        <v>159263</v>
      </c>
      <c r="G2429">
        <f t="shared" si="446"/>
        <v>175307.49253065832</v>
      </c>
      <c r="H2429">
        <f t="shared" si="447"/>
        <v>139772.55756656954</v>
      </c>
      <c r="I2429">
        <f t="shared" si="448"/>
        <v>315080.05009722785</v>
      </c>
      <c r="J2429">
        <f t="shared" si="449"/>
        <v>35534.934964088781</v>
      </c>
      <c r="K2429" s="18">
        <f t="shared" si="450"/>
        <v>120539</v>
      </c>
      <c r="L2429" s="18" t="str">
        <f t="shared" si="442"/>
        <v/>
      </c>
      <c r="M2429" s="18">
        <f t="shared" si="443"/>
        <v>129100</v>
      </c>
      <c r="N2429" s="18">
        <f t="shared" si="444"/>
        <v>148464</v>
      </c>
      <c r="O2429" s="18">
        <f t="shared" si="445"/>
        <v>159263</v>
      </c>
      <c r="P2429">
        <f t="shared" si="451"/>
        <v>138499.26511217488</v>
      </c>
      <c r="Q2429">
        <f t="shared" si="452"/>
        <v>17687.17517487365</v>
      </c>
      <c r="R2429" s="105">
        <f t="shared" si="453"/>
        <v>0.12770591353353575</v>
      </c>
      <c r="S2429" s="107">
        <f>+'MEDIA GEOMÉTRICA'!AI412</f>
        <v>138499.26511217488</v>
      </c>
      <c r="T2429" t="b">
        <f t="shared" si="454"/>
        <v>1</v>
      </c>
    </row>
    <row r="2430" spans="1:20" x14ac:dyDescent="0.2">
      <c r="A2430">
        <v>410</v>
      </c>
      <c r="B2430">
        <v>257229</v>
      </c>
      <c r="C2430">
        <v>650000</v>
      </c>
      <c r="D2430">
        <v>275497</v>
      </c>
      <c r="E2430">
        <v>316822</v>
      </c>
      <c r="F2430">
        <v>339866</v>
      </c>
      <c r="G2430">
        <f t="shared" si="446"/>
        <v>346014.77381118672</v>
      </c>
      <c r="H2430">
        <f t="shared" si="447"/>
        <v>161060.28406376296</v>
      </c>
      <c r="I2430">
        <f t="shared" si="448"/>
        <v>507075.05787494965</v>
      </c>
      <c r="J2430">
        <f t="shared" si="449"/>
        <v>184954.48974742377</v>
      </c>
      <c r="K2430" s="18">
        <f t="shared" si="450"/>
        <v>257229</v>
      </c>
      <c r="L2430" s="18" t="str">
        <f t="shared" si="442"/>
        <v/>
      </c>
      <c r="M2430" s="18">
        <f t="shared" si="443"/>
        <v>275497</v>
      </c>
      <c r="N2430" s="18">
        <f t="shared" si="444"/>
        <v>316822</v>
      </c>
      <c r="O2430" s="18">
        <f t="shared" si="445"/>
        <v>339866</v>
      </c>
      <c r="P2430">
        <f t="shared" si="451"/>
        <v>295556.12483040983</v>
      </c>
      <c r="Q2430">
        <f t="shared" si="452"/>
        <v>37744.832939975597</v>
      </c>
      <c r="R2430" s="105">
        <f t="shared" si="453"/>
        <v>0.12770783539550598</v>
      </c>
      <c r="S2430" s="107">
        <f>+'MEDIA GEOMÉTRICA'!AI413</f>
        <v>295556.12483040983</v>
      </c>
      <c r="T2430" t="b">
        <f t="shared" si="454"/>
        <v>1</v>
      </c>
    </row>
    <row r="2431" spans="1:20" x14ac:dyDescent="0.2">
      <c r="A2431">
        <v>411</v>
      </c>
      <c r="B2431">
        <v>164267</v>
      </c>
      <c r="C2431">
        <v>150000</v>
      </c>
      <c r="D2431">
        <v>175933</v>
      </c>
      <c r="E2431">
        <v>202323</v>
      </c>
      <c r="F2431">
        <v>217039</v>
      </c>
      <c r="G2431">
        <f t="shared" si="446"/>
        <v>180266.23397118313</v>
      </c>
      <c r="H2431">
        <f t="shared" si="447"/>
        <v>27458.993331875863</v>
      </c>
      <c r="I2431">
        <f t="shared" si="448"/>
        <v>207725.22730305899</v>
      </c>
      <c r="J2431">
        <f t="shared" si="449"/>
        <v>152807.24063930727</v>
      </c>
      <c r="K2431" s="18">
        <f t="shared" si="450"/>
        <v>164267</v>
      </c>
      <c r="L2431" s="18" t="str">
        <f t="shared" si="442"/>
        <v/>
      </c>
      <c r="M2431" s="18">
        <f t="shared" si="443"/>
        <v>175933</v>
      </c>
      <c r="N2431" s="18">
        <f t="shared" si="444"/>
        <v>202323</v>
      </c>
      <c r="O2431" s="18" t="str">
        <f t="shared" si="445"/>
        <v/>
      </c>
      <c r="P2431">
        <f t="shared" si="451"/>
        <v>180155.54343150993</v>
      </c>
      <c r="Q2431">
        <f t="shared" si="452"/>
        <v>19496.951864329974</v>
      </c>
      <c r="R2431" s="105">
        <f t="shared" si="453"/>
        <v>0.10822288058952884</v>
      </c>
      <c r="S2431" s="107">
        <f>+'MEDIA GEOMÉTRICA'!AI414</f>
        <v>180155.54343150993</v>
      </c>
      <c r="T2431" t="b">
        <f t="shared" si="454"/>
        <v>1</v>
      </c>
    </row>
    <row r="2432" spans="1:20" x14ac:dyDescent="0.2">
      <c r="A2432">
        <v>412</v>
      </c>
      <c r="B2432">
        <v>16389</v>
      </c>
      <c r="C2432">
        <v>100000</v>
      </c>
      <c r="D2432">
        <v>17552</v>
      </c>
      <c r="E2432">
        <v>20185</v>
      </c>
      <c r="F2432">
        <v>21654</v>
      </c>
      <c r="G2432">
        <f t="shared" si="446"/>
        <v>26295.969680659404</v>
      </c>
      <c r="H2432">
        <f t="shared" si="447"/>
        <v>36308.677633590567</v>
      </c>
      <c r="I2432">
        <f t="shared" si="448"/>
        <v>62604.647314249974</v>
      </c>
      <c r="J2432">
        <f t="shared" si="449"/>
        <v>-10012.707952931163</v>
      </c>
      <c r="K2432" s="18">
        <f t="shared" si="450"/>
        <v>16389</v>
      </c>
      <c r="L2432" s="18" t="str">
        <f t="shared" si="442"/>
        <v/>
      </c>
      <c r="M2432" s="18">
        <f t="shared" si="443"/>
        <v>17552</v>
      </c>
      <c r="N2432" s="18">
        <f t="shared" si="444"/>
        <v>20185</v>
      </c>
      <c r="O2432" s="18">
        <f t="shared" si="445"/>
        <v>21654</v>
      </c>
      <c r="P2432">
        <f t="shared" si="451"/>
        <v>18830.484220296908</v>
      </c>
      <c r="Q2432">
        <f t="shared" si="452"/>
        <v>2404.8469112745342</v>
      </c>
      <c r="R2432" s="105">
        <f t="shared" si="453"/>
        <v>0.12771030649771661</v>
      </c>
      <c r="S2432" s="107">
        <f>+'MEDIA GEOMÉTRICA'!AI415</f>
        <v>18830.484220296908</v>
      </c>
      <c r="T2432" t="b">
        <f t="shared" si="454"/>
        <v>1</v>
      </c>
    </row>
    <row r="2433" spans="1:20" x14ac:dyDescent="0.2">
      <c r="A2433">
        <v>413</v>
      </c>
      <c r="B2433">
        <v>11435</v>
      </c>
      <c r="C2433">
        <v>100000</v>
      </c>
      <c r="D2433">
        <v>12247</v>
      </c>
      <c r="E2433">
        <v>14084</v>
      </c>
      <c r="F2433">
        <v>15108</v>
      </c>
      <c r="G2433">
        <f t="shared" si="446"/>
        <v>19716.951850057791</v>
      </c>
      <c r="H2433">
        <f t="shared" si="447"/>
        <v>38837.053759264491</v>
      </c>
      <c r="I2433">
        <f t="shared" si="448"/>
        <v>58554.005609322281</v>
      </c>
      <c r="J2433">
        <f t="shared" si="449"/>
        <v>-19120.1019092067</v>
      </c>
      <c r="K2433" s="18">
        <f t="shared" si="450"/>
        <v>11435</v>
      </c>
      <c r="L2433" s="18" t="str">
        <f t="shared" si="442"/>
        <v/>
      </c>
      <c r="M2433" s="18">
        <f t="shared" si="443"/>
        <v>12247</v>
      </c>
      <c r="N2433" s="18">
        <f t="shared" si="444"/>
        <v>14084</v>
      </c>
      <c r="O2433" s="18">
        <f t="shared" si="445"/>
        <v>15108</v>
      </c>
      <c r="P2433">
        <f t="shared" si="451"/>
        <v>13138.619027139057</v>
      </c>
      <c r="Q2433">
        <f t="shared" si="452"/>
        <v>1677.6953438174246</v>
      </c>
      <c r="R2433" s="105">
        <f t="shared" si="453"/>
        <v>0.12769190889483792</v>
      </c>
      <c r="S2433" s="107">
        <f>+'MEDIA GEOMÉTRICA'!AI416</f>
        <v>13138.619027139057</v>
      </c>
      <c r="T2433" t="b">
        <f t="shared" si="454"/>
        <v>1</v>
      </c>
    </row>
    <row r="2434" spans="1:20" x14ac:dyDescent="0.2">
      <c r="A2434">
        <v>414</v>
      </c>
      <c r="B2434">
        <v>14349</v>
      </c>
      <c r="C2434">
        <v>90000</v>
      </c>
      <c r="D2434">
        <v>15368</v>
      </c>
      <c r="E2434">
        <v>17674</v>
      </c>
      <c r="F2434">
        <v>18959</v>
      </c>
      <c r="G2434">
        <f t="shared" si="446"/>
        <v>23150.818748570091</v>
      </c>
      <c r="H2434">
        <f t="shared" si="447"/>
        <v>32881.676820077169</v>
      </c>
      <c r="I2434">
        <f t="shared" si="448"/>
        <v>56032.49556864726</v>
      </c>
      <c r="J2434">
        <f t="shared" si="449"/>
        <v>-9730.8580715070784</v>
      </c>
      <c r="K2434" s="18">
        <f t="shared" si="450"/>
        <v>14349</v>
      </c>
      <c r="L2434" s="18" t="str">
        <f t="shared" si="442"/>
        <v/>
      </c>
      <c r="M2434" s="18">
        <f t="shared" si="443"/>
        <v>15368</v>
      </c>
      <c r="N2434" s="18">
        <f t="shared" si="444"/>
        <v>17674</v>
      </c>
      <c r="O2434" s="18">
        <f t="shared" si="445"/>
        <v>18959</v>
      </c>
      <c r="P2434">
        <f t="shared" si="451"/>
        <v>16487.215562471592</v>
      </c>
      <c r="Q2434">
        <f t="shared" si="452"/>
        <v>2105.7506183464998</v>
      </c>
      <c r="R2434" s="105">
        <f t="shared" si="453"/>
        <v>0.12772020905334894</v>
      </c>
      <c r="S2434" s="107">
        <f>+'MEDIA GEOMÉTRICA'!AI417</f>
        <v>16487.215562471592</v>
      </c>
      <c r="T2434" t="b">
        <f t="shared" si="454"/>
        <v>1</v>
      </c>
    </row>
    <row r="2435" spans="1:20" x14ac:dyDescent="0.2">
      <c r="A2435">
        <v>415</v>
      </c>
      <c r="B2435">
        <v>8559</v>
      </c>
      <c r="C2435">
        <v>90000</v>
      </c>
      <c r="D2435">
        <v>9167</v>
      </c>
      <c r="E2435">
        <v>10542</v>
      </c>
      <c r="F2435">
        <v>11309</v>
      </c>
      <c r="G2435">
        <f t="shared" si="446"/>
        <v>15312.566811666744</v>
      </c>
      <c r="H2435">
        <f t="shared" si="447"/>
        <v>35840.890855278696</v>
      </c>
      <c r="I2435">
        <f t="shared" si="448"/>
        <v>51153.45766694544</v>
      </c>
      <c r="J2435">
        <f t="shared" si="449"/>
        <v>-20528.324043611952</v>
      </c>
      <c r="K2435" s="18">
        <f t="shared" si="450"/>
        <v>8559</v>
      </c>
      <c r="L2435" s="18" t="str">
        <f t="shared" si="442"/>
        <v/>
      </c>
      <c r="M2435" s="18">
        <f t="shared" si="443"/>
        <v>9167</v>
      </c>
      <c r="N2435" s="18">
        <f t="shared" si="444"/>
        <v>10542</v>
      </c>
      <c r="O2435" s="18">
        <f t="shared" si="445"/>
        <v>11309</v>
      </c>
      <c r="P2435">
        <f t="shared" si="451"/>
        <v>9834.4339624640943</v>
      </c>
      <c r="Q2435">
        <f t="shared" si="452"/>
        <v>1256.0364578042045</v>
      </c>
      <c r="R2435" s="105">
        <f t="shared" si="453"/>
        <v>0.12771822583772729</v>
      </c>
      <c r="S2435" s="107">
        <f>+'MEDIA GEOMÉTRICA'!AI418</f>
        <v>9834.4339624640943</v>
      </c>
      <c r="T2435" t="b">
        <f t="shared" si="454"/>
        <v>1</v>
      </c>
    </row>
    <row r="2436" spans="1:20" x14ac:dyDescent="0.2">
      <c r="A2436">
        <v>416</v>
      </c>
      <c r="B2436">
        <v>4759</v>
      </c>
      <c r="C2436">
        <v>80000</v>
      </c>
      <c r="D2436">
        <v>5096</v>
      </c>
      <c r="E2436">
        <v>5861</v>
      </c>
      <c r="F2436">
        <v>6287</v>
      </c>
      <c r="G2436">
        <f t="shared" si="446"/>
        <v>9350.8277836790967</v>
      </c>
      <c r="H2436">
        <f t="shared" si="447"/>
        <v>33322.562120881397</v>
      </c>
      <c r="I2436">
        <f t="shared" si="448"/>
        <v>42673.389904560492</v>
      </c>
      <c r="J2436">
        <f t="shared" si="449"/>
        <v>-23971.734337202302</v>
      </c>
      <c r="K2436" s="18">
        <f t="shared" si="450"/>
        <v>4759</v>
      </c>
      <c r="L2436" s="18" t="str">
        <f t="shared" si="442"/>
        <v/>
      </c>
      <c r="M2436" s="18">
        <f t="shared" si="443"/>
        <v>5096</v>
      </c>
      <c r="N2436" s="18">
        <f t="shared" si="444"/>
        <v>5861</v>
      </c>
      <c r="O2436" s="18">
        <f t="shared" si="445"/>
        <v>6287</v>
      </c>
      <c r="P2436">
        <f t="shared" si="451"/>
        <v>5467.5161742953132</v>
      </c>
      <c r="Q2436">
        <f t="shared" si="452"/>
        <v>698.0889986241009</v>
      </c>
      <c r="R2436" s="105">
        <f t="shared" si="453"/>
        <v>0.127679365980856</v>
      </c>
      <c r="S2436" s="107">
        <f>+'MEDIA GEOMÉTRICA'!AI419</f>
        <v>5467.5161742953132</v>
      </c>
      <c r="T2436" t="b">
        <f t="shared" si="454"/>
        <v>1</v>
      </c>
    </row>
    <row r="2437" spans="1:20" x14ac:dyDescent="0.2">
      <c r="A2437">
        <v>417</v>
      </c>
      <c r="B2437">
        <v>9547</v>
      </c>
      <c r="C2437">
        <v>80000</v>
      </c>
      <c r="D2437">
        <v>10225</v>
      </c>
      <c r="E2437">
        <v>11759</v>
      </c>
      <c r="F2437">
        <v>12614</v>
      </c>
      <c r="G2437">
        <f t="shared" si="446"/>
        <v>16321.823930528481</v>
      </c>
      <c r="H2437">
        <f t="shared" si="447"/>
        <v>30865.379902084471</v>
      </c>
      <c r="I2437">
        <f t="shared" si="448"/>
        <v>47187.203832612955</v>
      </c>
      <c r="J2437">
        <f t="shared" si="449"/>
        <v>-14543.55597155599</v>
      </c>
      <c r="K2437" s="18">
        <f t="shared" si="450"/>
        <v>9547</v>
      </c>
      <c r="L2437" s="18" t="str">
        <f t="shared" si="442"/>
        <v/>
      </c>
      <c r="M2437" s="18">
        <f t="shared" si="443"/>
        <v>10225</v>
      </c>
      <c r="N2437" s="18">
        <f t="shared" si="444"/>
        <v>11759</v>
      </c>
      <c r="O2437" s="18">
        <f t="shared" si="445"/>
        <v>12614</v>
      </c>
      <c r="P2437">
        <f t="shared" si="451"/>
        <v>10969.538685215473</v>
      </c>
      <c r="Q2437">
        <f t="shared" si="452"/>
        <v>1400.9109833723674</v>
      </c>
      <c r="R2437" s="105">
        <f t="shared" si="453"/>
        <v>0.12770919758553634</v>
      </c>
      <c r="S2437" s="107">
        <f>+'MEDIA GEOMÉTRICA'!AI420</f>
        <v>10969.538685215473</v>
      </c>
      <c r="T2437" t="b">
        <f t="shared" si="454"/>
        <v>1</v>
      </c>
    </row>
    <row r="2438" spans="1:20" x14ac:dyDescent="0.2">
      <c r="A2438">
        <v>418</v>
      </c>
      <c r="B2438">
        <v>4444</v>
      </c>
      <c r="C2438">
        <v>70000</v>
      </c>
      <c r="D2438">
        <v>4760</v>
      </c>
      <c r="E2438">
        <v>5474</v>
      </c>
      <c r="F2438">
        <v>5872</v>
      </c>
      <c r="G2438">
        <f t="shared" si="446"/>
        <v>8620.1331983427426</v>
      </c>
      <c r="H2438">
        <f t="shared" si="447"/>
        <v>29012.890652260074</v>
      </c>
      <c r="I2438">
        <f t="shared" si="448"/>
        <v>37633.023850602818</v>
      </c>
      <c r="J2438">
        <f t="shared" si="449"/>
        <v>-20392.757453917329</v>
      </c>
      <c r="K2438" s="18">
        <f t="shared" si="450"/>
        <v>4444</v>
      </c>
      <c r="L2438" s="18" t="str">
        <f t="shared" si="442"/>
        <v/>
      </c>
      <c r="M2438" s="18">
        <f t="shared" si="443"/>
        <v>4760</v>
      </c>
      <c r="N2438" s="18">
        <f t="shared" si="444"/>
        <v>5474</v>
      </c>
      <c r="O2438" s="18">
        <f t="shared" si="445"/>
        <v>5872</v>
      </c>
      <c r="P2438">
        <f t="shared" si="451"/>
        <v>5106.4367944414707</v>
      </c>
      <c r="Q2438">
        <f t="shared" si="452"/>
        <v>652.21954381429975</v>
      </c>
      <c r="R2438" s="105">
        <f t="shared" si="453"/>
        <v>0.12772498124803244</v>
      </c>
      <c r="S2438" s="107">
        <f>+'MEDIA GEOMÉTRICA'!AI421</f>
        <v>5106.4367944414707</v>
      </c>
      <c r="T2438" t="b">
        <f t="shared" si="454"/>
        <v>1</v>
      </c>
    </row>
    <row r="2439" spans="1:20" x14ac:dyDescent="0.2">
      <c r="A2439">
        <v>419</v>
      </c>
      <c r="B2439">
        <v>10732</v>
      </c>
      <c r="C2439">
        <v>70000</v>
      </c>
      <c r="D2439">
        <v>11494</v>
      </c>
      <c r="E2439">
        <v>13218</v>
      </c>
      <c r="F2439">
        <v>14179</v>
      </c>
      <c r="G2439">
        <f t="shared" si="446"/>
        <v>17450.675765241096</v>
      </c>
      <c r="H2439">
        <f t="shared" si="447"/>
        <v>25792.998076997563</v>
      </c>
      <c r="I2439">
        <f t="shared" si="448"/>
        <v>43243.673842238655</v>
      </c>
      <c r="J2439">
        <f t="shared" si="449"/>
        <v>-8342.3223117564667</v>
      </c>
      <c r="K2439" s="18">
        <f t="shared" si="450"/>
        <v>10732</v>
      </c>
      <c r="L2439" s="18" t="str">
        <f t="shared" si="442"/>
        <v/>
      </c>
      <c r="M2439" s="18">
        <f t="shared" si="443"/>
        <v>11494</v>
      </c>
      <c r="N2439" s="18">
        <f t="shared" si="444"/>
        <v>13218</v>
      </c>
      <c r="O2439" s="18">
        <f t="shared" si="445"/>
        <v>14179</v>
      </c>
      <c r="P2439">
        <f t="shared" si="451"/>
        <v>12330.787165382801</v>
      </c>
      <c r="Q2439">
        <f t="shared" si="452"/>
        <v>1574.4726895059184</v>
      </c>
      <c r="R2439" s="105">
        <f t="shared" si="453"/>
        <v>0.12768630813173557</v>
      </c>
      <c r="S2439" s="107">
        <f>+'MEDIA GEOMÉTRICA'!AI422</f>
        <v>12330.787165382801</v>
      </c>
      <c r="T2439" t="b">
        <f t="shared" si="454"/>
        <v>1</v>
      </c>
    </row>
    <row r="2440" spans="1:20" x14ac:dyDescent="0.2">
      <c r="A2440">
        <v>420</v>
      </c>
      <c r="B2440">
        <v>15050</v>
      </c>
      <c r="C2440">
        <v>95000</v>
      </c>
      <c r="D2440">
        <v>16119</v>
      </c>
      <c r="E2440">
        <v>18537</v>
      </c>
      <c r="F2440">
        <v>19885</v>
      </c>
      <c r="G2440">
        <f t="shared" si="446"/>
        <v>24312.669651872431</v>
      </c>
      <c r="H2440">
        <f t="shared" si="447"/>
        <v>34757.440925649287</v>
      </c>
      <c r="I2440">
        <f t="shared" si="448"/>
        <v>59070.110577521715</v>
      </c>
      <c r="J2440">
        <f t="shared" si="449"/>
        <v>-10444.771273776856</v>
      </c>
      <c r="K2440" s="18">
        <f t="shared" si="450"/>
        <v>15050</v>
      </c>
      <c r="L2440" s="18" t="str">
        <f t="shared" si="442"/>
        <v/>
      </c>
      <c r="M2440" s="18">
        <f t="shared" si="443"/>
        <v>16119</v>
      </c>
      <c r="N2440" s="18">
        <f t="shared" si="444"/>
        <v>18537</v>
      </c>
      <c r="O2440" s="18">
        <f t="shared" si="445"/>
        <v>19885</v>
      </c>
      <c r="P2440">
        <f t="shared" si="451"/>
        <v>17292.584642869846</v>
      </c>
      <c r="Q2440">
        <f t="shared" si="452"/>
        <v>2208.4258911420748</v>
      </c>
      <c r="R2440" s="105">
        <f t="shared" si="453"/>
        <v>0.12770941630478949</v>
      </c>
      <c r="S2440" s="107">
        <f>+'MEDIA GEOMÉTRICA'!AI423</f>
        <v>17292.584642869846</v>
      </c>
      <c r="T2440" t="b">
        <f t="shared" si="454"/>
        <v>1</v>
      </c>
    </row>
    <row r="2441" spans="1:20" x14ac:dyDescent="0.2">
      <c r="A2441">
        <v>421</v>
      </c>
      <c r="B2441">
        <v>9003</v>
      </c>
      <c r="C2441">
        <v>95000</v>
      </c>
      <c r="D2441">
        <v>9643</v>
      </c>
      <c r="E2441">
        <v>11089</v>
      </c>
      <c r="F2441">
        <v>11896</v>
      </c>
      <c r="G2441">
        <f t="shared" si="446"/>
        <v>16118.449846351863</v>
      </c>
      <c r="H2441">
        <f t="shared" si="447"/>
        <v>37848.104849516574</v>
      </c>
      <c r="I2441">
        <f t="shared" si="448"/>
        <v>53966.554695868435</v>
      </c>
      <c r="J2441">
        <f t="shared" si="449"/>
        <v>-21729.655003164713</v>
      </c>
      <c r="K2441" s="18">
        <f t="shared" si="450"/>
        <v>9003</v>
      </c>
      <c r="L2441" s="18" t="str">
        <f t="shared" si="442"/>
        <v/>
      </c>
      <c r="M2441" s="18">
        <f t="shared" si="443"/>
        <v>9643</v>
      </c>
      <c r="N2441" s="18">
        <f t="shared" si="444"/>
        <v>11089</v>
      </c>
      <c r="O2441" s="18">
        <f t="shared" si="445"/>
        <v>11896</v>
      </c>
      <c r="P2441">
        <f t="shared" si="451"/>
        <v>10344.82597009826</v>
      </c>
      <c r="Q2441">
        <f t="shared" si="452"/>
        <v>1321.2563150274816</v>
      </c>
      <c r="R2441" s="105">
        <f t="shared" si="453"/>
        <v>0.12772146373912674</v>
      </c>
      <c r="S2441" s="107">
        <f>+'MEDIA GEOMÉTRICA'!AI424</f>
        <v>10344.82597009826</v>
      </c>
      <c r="T2441" t="b">
        <f t="shared" si="454"/>
        <v>1</v>
      </c>
    </row>
    <row r="2442" spans="1:20" x14ac:dyDescent="0.2">
      <c r="A2442">
        <v>422</v>
      </c>
      <c r="B2442">
        <v>21945</v>
      </c>
      <c r="C2442">
        <v>150000</v>
      </c>
      <c r="D2442">
        <v>23503</v>
      </c>
      <c r="E2442">
        <v>27029</v>
      </c>
      <c r="F2442">
        <v>28995</v>
      </c>
      <c r="G2442">
        <f t="shared" si="446"/>
        <v>36019.746103667349</v>
      </c>
      <c r="H2442">
        <f t="shared" si="447"/>
        <v>55806.848914806149</v>
      </c>
      <c r="I2442">
        <f t="shared" si="448"/>
        <v>91826.595018473497</v>
      </c>
      <c r="J2442">
        <f t="shared" si="449"/>
        <v>-19787.1028111388</v>
      </c>
      <c r="K2442" s="18">
        <f t="shared" si="450"/>
        <v>21945</v>
      </c>
      <c r="L2442" s="18" t="str">
        <f t="shared" si="442"/>
        <v/>
      </c>
      <c r="M2442" s="18">
        <f t="shared" si="443"/>
        <v>23503</v>
      </c>
      <c r="N2442" s="18">
        <f t="shared" si="444"/>
        <v>27029</v>
      </c>
      <c r="O2442" s="18">
        <f t="shared" si="445"/>
        <v>28995</v>
      </c>
      <c r="P2442">
        <f t="shared" si="451"/>
        <v>25214.652909115022</v>
      </c>
      <c r="Q2442">
        <f t="shared" si="452"/>
        <v>3220.2072397078214</v>
      </c>
      <c r="R2442" s="105">
        <f t="shared" si="453"/>
        <v>0.12771174171284055</v>
      </c>
      <c r="S2442" s="107">
        <f>+'MEDIA GEOMÉTRICA'!AI425</f>
        <v>25214.652909115022</v>
      </c>
      <c r="T2442" t="b">
        <f t="shared" si="454"/>
        <v>1</v>
      </c>
    </row>
    <row r="2443" spans="1:20" x14ac:dyDescent="0.2">
      <c r="A2443">
        <v>423</v>
      </c>
      <c r="B2443">
        <v>21266</v>
      </c>
      <c r="C2443">
        <v>150000</v>
      </c>
      <c r="D2443">
        <v>22776</v>
      </c>
      <c r="E2443">
        <v>26192</v>
      </c>
      <c r="F2443">
        <v>28097</v>
      </c>
      <c r="G2443">
        <f t="shared" si="446"/>
        <v>35125.023805868339</v>
      </c>
      <c r="H2443">
        <f t="shared" si="447"/>
        <v>56153.348281291292</v>
      </c>
      <c r="I2443">
        <f t="shared" si="448"/>
        <v>91278.372087159631</v>
      </c>
      <c r="J2443">
        <f t="shared" si="449"/>
        <v>-21028.324475422953</v>
      </c>
      <c r="K2443" s="18">
        <f t="shared" si="450"/>
        <v>21266</v>
      </c>
      <c r="L2443" s="18" t="str">
        <f t="shared" si="442"/>
        <v/>
      </c>
      <c r="M2443" s="18">
        <f t="shared" si="443"/>
        <v>22776</v>
      </c>
      <c r="N2443" s="18">
        <f t="shared" si="444"/>
        <v>26192</v>
      </c>
      <c r="O2443" s="18">
        <f t="shared" si="445"/>
        <v>28097</v>
      </c>
      <c r="P2443">
        <f t="shared" si="451"/>
        <v>24434.191276089325</v>
      </c>
      <c r="Q2443">
        <f t="shared" si="452"/>
        <v>3120.0862568204743</v>
      </c>
      <c r="R2443" s="105">
        <f t="shared" si="453"/>
        <v>0.12769345306196858</v>
      </c>
      <c r="S2443" s="107">
        <f>+'MEDIA GEOMÉTRICA'!AI426</f>
        <v>24434.191276089325</v>
      </c>
      <c r="T2443" t="b">
        <f t="shared" si="454"/>
        <v>1</v>
      </c>
    </row>
    <row r="2444" spans="1:20" x14ac:dyDescent="0.2">
      <c r="A2444">
        <v>424</v>
      </c>
      <c r="B2444">
        <v>23186</v>
      </c>
      <c r="C2444">
        <v>200000</v>
      </c>
      <c r="D2444">
        <v>24833</v>
      </c>
      <c r="E2444">
        <v>28558</v>
      </c>
      <c r="F2444">
        <v>30635</v>
      </c>
      <c r="G2444">
        <f t="shared" si="446"/>
        <v>39869.991027848984</v>
      </c>
      <c r="H2444">
        <f t="shared" si="447"/>
        <v>77512.077260901744</v>
      </c>
      <c r="I2444">
        <f t="shared" si="448"/>
        <v>117382.06828875073</v>
      </c>
      <c r="J2444">
        <f t="shared" si="449"/>
        <v>-37642.08623305276</v>
      </c>
      <c r="K2444" s="18">
        <f t="shared" si="450"/>
        <v>23186</v>
      </c>
      <c r="L2444" s="18" t="str">
        <f t="shared" si="442"/>
        <v/>
      </c>
      <c r="M2444" s="18">
        <f t="shared" si="443"/>
        <v>24833</v>
      </c>
      <c r="N2444" s="18">
        <f t="shared" si="444"/>
        <v>28558</v>
      </c>
      <c r="O2444" s="18">
        <f t="shared" si="445"/>
        <v>30635</v>
      </c>
      <c r="P2444">
        <f t="shared" si="451"/>
        <v>26640.978588780868</v>
      </c>
      <c r="Q2444">
        <f t="shared" si="452"/>
        <v>3402.3441918771241</v>
      </c>
      <c r="R2444" s="105">
        <f t="shared" si="453"/>
        <v>0.12771093150872204</v>
      </c>
      <c r="S2444" s="107">
        <f>+'MEDIA GEOMÉTRICA'!AI427</f>
        <v>26640.978588780868</v>
      </c>
      <c r="T2444" t="b">
        <f t="shared" si="454"/>
        <v>1</v>
      </c>
    </row>
    <row r="2445" spans="1:20" x14ac:dyDescent="0.2">
      <c r="A2445">
        <v>425</v>
      </c>
      <c r="B2445">
        <v>29969</v>
      </c>
      <c r="C2445">
        <v>200000</v>
      </c>
      <c r="D2445">
        <v>32098</v>
      </c>
      <c r="E2445">
        <v>36913</v>
      </c>
      <c r="F2445">
        <v>39598</v>
      </c>
      <c r="G2445">
        <f t="shared" si="446"/>
        <v>48956.071773250747</v>
      </c>
      <c r="H2445">
        <f t="shared" si="447"/>
        <v>74047.250659967118</v>
      </c>
      <c r="I2445">
        <f t="shared" si="448"/>
        <v>123003.32243321787</v>
      </c>
      <c r="J2445">
        <f t="shared" si="449"/>
        <v>-25091.17888671637</v>
      </c>
      <c r="K2445" s="18">
        <f t="shared" si="450"/>
        <v>29969</v>
      </c>
      <c r="L2445" s="18" t="str">
        <f t="shared" si="442"/>
        <v/>
      </c>
      <c r="M2445" s="18">
        <f t="shared" si="443"/>
        <v>32098</v>
      </c>
      <c r="N2445" s="18">
        <f t="shared" si="444"/>
        <v>36913</v>
      </c>
      <c r="O2445" s="18">
        <f t="shared" si="445"/>
        <v>39598</v>
      </c>
      <c r="P2445">
        <f t="shared" si="451"/>
        <v>34435.048944599832</v>
      </c>
      <c r="Q2445">
        <f t="shared" si="452"/>
        <v>4398.0380853285023</v>
      </c>
      <c r="R2445" s="105">
        <f t="shared" si="453"/>
        <v>0.12771981513382488</v>
      </c>
      <c r="S2445" s="107">
        <f>+'MEDIA GEOMÉTRICA'!AI428</f>
        <v>34435.048944599832</v>
      </c>
      <c r="T2445" t="b">
        <f t="shared" si="454"/>
        <v>1</v>
      </c>
    </row>
    <row r="2446" spans="1:20" x14ac:dyDescent="0.2">
      <c r="A2446">
        <v>426</v>
      </c>
      <c r="B2446">
        <v>36078</v>
      </c>
      <c r="C2446">
        <v>220000</v>
      </c>
      <c r="D2446">
        <v>38640</v>
      </c>
      <c r="E2446">
        <v>44436</v>
      </c>
      <c r="F2446">
        <v>47668</v>
      </c>
      <c r="G2446">
        <f t="shared" si="446"/>
        <v>57880.573861209989</v>
      </c>
      <c r="H2446">
        <f t="shared" si="447"/>
        <v>79867.415238005546</v>
      </c>
      <c r="I2446">
        <f t="shared" si="448"/>
        <v>137747.98909921554</v>
      </c>
      <c r="J2446">
        <f t="shared" si="449"/>
        <v>-21986.841376795557</v>
      </c>
      <c r="K2446" s="18">
        <f t="shared" si="450"/>
        <v>36078</v>
      </c>
      <c r="L2446" s="18" t="str">
        <f t="shared" si="442"/>
        <v/>
      </c>
      <c r="M2446" s="18">
        <f t="shared" si="443"/>
        <v>38640</v>
      </c>
      <c r="N2446" s="18">
        <f t="shared" si="444"/>
        <v>44436</v>
      </c>
      <c r="O2446" s="18">
        <f t="shared" si="445"/>
        <v>47668</v>
      </c>
      <c r="P2446">
        <f t="shared" si="451"/>
        <v>41453.419861951632</v>
      </c>
      <c r="Q2446">
        <f t="shared" si="452"/>
        <v>5293.8040197952168</v>
      </c>
      <c r="R2446" s="105">
        <f t="shared" si="453"/>
        <v>0.12770488025896698</v>
      </c>
      <c r="S2446" s="107">
        <f>+'MEDIA GEOMÉTRICA'!AI429</f>
        <v>41453.419861951632</v>
      </c>
      <c r="T2446" t="b">
        <f t="shared" si="454"/>
        <v>1</v>
      </c>
    </row>
    <row r="2447" spans="1:20" x14ac:dyDescent="0.2">
      <c r="A2447">
        <v>427</v>
      </c>
      <c r="B2447">
        <v>42836</v>
      </c>
      <c r="C2447">
        <v>220000</v>
      </c>
      <c r="D2447">
        <v>45878</v>
      </c>
      <c r="E2447">
        <v>52759</v>
      </c>
      <c r="F2447">
        <v>56597</v>
      </c>
      <c r="G2447">
        <f t="shared" si="446"/>
        <v>66402.61870825704</v>
      </c>
      <c r="H2447">
        <f t="shared" si="447"/>
        <v>76436.151934146968</v>
      </c>
      <c r="I2447">
        <f t="shared" si="448"/>
        <v>142838.77064240401</v>
      </c>
      <c r="J2447">
        <f t="shared" si="449"/>
        <v>-10033.533225889929</v>
      </c>
      <c r="K2447" s="18">
        <f t="shared" si="450"/>
        <v>42836</v>
      </c>
      <c r="L2447" s="18" t="str">
        <f t="shared" si="442"/>
        <v/>
      </c>
      <c r="M2447" s="18">
        <f t="shared" si="443"/>
        <v>45878</v>
      </c>
      <c r="N2447" s="18">
        <f t="shared" si="444"/>
        <v>52759</v>
      </c>
      <c r="O2447" s="18">
        <f t="shared" si="445"/>
        <v>56597</v>
      </c>
      <c r="P2447">
        <f t="shared" si="451"/>
        <v>49218.212659912671</v>
      </c>
      <c r="Q2447">
        <f t="shared" si="452"/>
        <v>6285.301504303513</v>
      </c>
      <c r="R2447" s="105">
        <f t="shared" si="453"/>
        <v>0.12770275807725084</v>
      </c>
      <c r="S2447" s="107">
        <f>+'MEDIA GEOMÉTRICA'!AI430</f>
        <v>49218.212659912671</v>
      </c>
      <c r="T2447" t="b">
        <f t="shared" si="454"/>
        <v>1</v>
      </c>
    </row>
    <row r="2448" spans="1:20" x14ac:dyDescent="0.2">
      <c r="A2448">
        <v>428</v>
      </c>
      <c r="B2448">
        <v>9819</v>
      </c>
      <c r="C2448">
        <v>90000</v>
      </c>
      <c r="D2448">
        <v>10517</v>
      </c>
      <c r="E2448">
        <v>12094</v>
      </c>
      <c r="F2448">
        <v>12974</v>
      </c>
      <c r="G2448">
        <f t="shared" si="446"/>
        <v>17091.06399178175</v>
      </c>
      <c r="H2448">
        <f t="shared" si="447"/>
        <v>35195.03132119646</v>
      </c>
      <c r="I2448">
        <f t="shared" si="448"/>
        <v>52286.095312978214</v>
      </c>
      <c r="J2448">
        <f t="shared" si="449"/>
        <v>-18103.967329414711</v>
      </c>
      <c r="K2448" s="18">
        <f t="shared" si="450"/>
        <v>9819</v>
      </c>
      <c r="L2448" s="18" t="str">
        <f t="shared" si="442"/>
        <v/>
      </c>
      <c r="M2448" s="18">
        <f t="shared" si="443"/>
        <v>10517</v>
      </c>
      <c r="N2448" s="18">
        <f t="shared" si="444"/>
        <v>12094</v>
      </c>
      <c r="O2448" s="18">
        <f t="shared" si="445"/>
        <v>12974</v>
      </c>
      <c r="P2448">
        <f t="shared" si="451"/>
        <v>11282.38064726893</v>
      </c>
      <c r="Q2448">
        <f t="shared" si="452"/>
        <v>1440.9207704334985</v>
      </c>
      <c r="R2448" s="105">
        <f t="shared" si="453"/>
        <v>0.12771424892336841</v>
      </c>
      <c r="S2448" s="107">
        <f>+'MEDIA GEOMÉTRICA'!AI431</f>
        <v>11282.38064726893</v>
      </c>
      <c r="T2448" t="b">
        <f t="shared" si="454"/>
        <v>1</v>
      </c>
    </row>
    <row r="2449" spans="1:20" x14ac:dyDescent="0.2">
      <c r="A2449">
        <v>429</v>
      </c>
      <c r="B2449">
        <v>4975</v>
      </c>
      <c r="C2449">
        <v>90000</v>
      </c>
      <c r="D2449">
        <v>5328</v>
      </c>
      <c r="E2449">
        <v>6128</v>
      </c>
      <c r="F2449">
        <v>6573</v>
      </c>
      <c r="G2449">
        <f t="shared" si="446"/>
        <v>9920.5657525710758</v>
      </c>
      <c r="H2449">
        <f t="shared" si="447"/>
        <v>37682.602480455091</v>
      </c>
      <c r="I2449">
        <f t="shared" si="448"/>
        <v>47603.168233026168</v>
      </c>
      <c r="J2449">
        <f t="shared" si="449"/>
        <v>-27762.036727884013</v>
      </c>
      <c r="K2449" s="18">
        <f t="shared" si="450"/>
        <v>4975</v>
      </c>
      <c r="L2449" s="18" t="str">
        <f t="shared" si="442"/>
        <v/>
      </c>
      <c r="M2449" s="18">
        <f t="shared" si="443"/>
        <v>5328</v>
      </c>
      <c r="N2449" s="18">
        <f t="shared" si="444"/>
        <v>6128</v>
      </c>
      <c r="O2449" s="18">
        <f t="shared" si="445"/>
        <v>6573</v>
      </c>
      <c r="P2449">
        <f t="shared" si="451"/>
        <v>5716.2329964792743</v>
      </c>
      <c r="Q2449">
        <f t="shared" si="452"/>
        <v>730.04976999288658</v>
      </c>
      <c r="R2449" s="105">
        <f t="shared" si="453"/>
        <v>0.1277151876843608</v>
      </c>
      <c r="S2449" s="107">
        <f>+'MEDIA GEOMÉTRICA'!AI432</f>
        <v>5716.2329964792743</v>
      </c>
      <c r="T2449" t="b">
        <f t="shared" si="454"/>
        <v>1</v>
      </c>
    </row>
    <row r="2450" spans="1:20" x14ac:dyDescent="0.2">
      <c r="A2450">
        <v>430</v>
      </c>
      <c r="B2450">
        <v>39088</v>
      </c>
      <c r="C2450">
        <v>300000</v>
      </c>
      <c r="D2450">
        <v>41864</v>
      </c>
      <c r="E2450">
        <v>48144</v>
      </c>
      <c r="F2450">
        <v>51645</v>
      </c>
      <c r="G2450">
        <f t="shared" si="446"/>
        <v>65662.161605072732</v>
      </c>
      <c r="H2450">
        <f t="shared" si="447"/>
        <v>114064.82278160959</v>
      </c>
      <c r="I2450">
        <f t="shared" si="448"/>
        <v>179726.98438668234</v>
      </c>
      <c r="J2450">
        <f t="shared" si="449"/>
        <v>-48402.661176536858</v>
      </c>
      <c r="K2450" s="18">
        <f t="shared" si="450"/>
        <v>39088</v>
      </c>
      <c r="L2450" s="18" t="str">
        <f t="shared" si="442"/>
        <v/>
      </c>
      <c r="M2450" s="18">
        <f t="shared" si="443"/>
        <v>41864</v>
      </c>
      <c r="N2450" s="18">
        <f t="shared" si="444"/>
        <v>48144</v>
      </c>
      <c r="O2450" s="18">
        <f t="shared" si="445"/>
        <v>51645</v>
      </c>
      <c r="P2450">
        <f t="shared" si="451"/>
        <v>44912.130362360767</v>
      </c>
      <c r="Q2450">
        <f t="shared" si="452"/>
        <v>5735.553758502022</v>
      </c>
      <c r="R2450" s="105">
        <f t="shared" si="453"/>
        <v>0.12770611663767306</v>
      </c>
      <c r="S2450" s="107">
        <f>+'MEDIA GEOMÉTRICA'!AI433</f>
        <v>44912.130362360767</v>
      </c>
      <c r="T2450" t="b">
        <f t="shared" si="454"/>
        <v>1</v>
      </c>
    </row>
    <row r="2451" spans="1:20" x14ac:dyDescent="0.2">
      <c r="A2451">
        <v>431</v>
      </c>
      <c r="B2451">
        <v>1059832</v>
      </c>
      <c r="C2451">
        <v>450000</v>
      </c>
      <c r="D2451">
        <v>1134020</v>
      </c>
      <c r="E2451">
        <v>1304123</v>
      </c>
      <c r="F2451">
        <v>186000</v>
      </c>
      <c r="G2451">
        <f t="shared" si="446"/>
        <v>666162.75988354476</v>
      </c>
      <c r="H2451">
        <f t="shared" si="447"/>
        <v>481956.47304191277</v>
      </c>
      <c r="I2451">
        <f t="shared" si="448"/>
        <v>1148119.2329254574</v>
      </c>
      <c r="J2451">
        <f t="shared" si="449"/>
        <v>184206.28684163198</v>
      </c>
      <c r="K2451" s="18">
        <f t="shared" si="450"/>
        <v>1059832</v>
      </c>
      <c r="L2451" s="18">
        <f t="shared" si="442"/>
        <v>450000</v>
      </c>
      <c r="M2451" s="18">
        <f t="shared" si="443"/>
        <v>1134020</v>
      </c>
      <c r="N2451" s="18" t="str">
        <f t="shared" si="444"/>
        <v/>
      </c>
      <c r="O2451" s="18">
        <f t="shared" si="445"/>
        <v>186000</v>
      </c>
      <c r="P2451">
        <f t="shared" si="451"/>
        <v>563178.15416291205</v>
      </c>
      <c r="Q2451">
        <f t="shared" si="452"/>
        <v>463438.46882047527</v>
      </c>
      <c r="R2451" s="105">
        <f t="shared" si="453"/>
        <v>0.82289851869221331</v>
      </c>
      <c r="S2451" s="107">
        <f>+'MEDIA GEOMÉTRICA'!AI434</f>
        <v>563178.15416291205</v>
      </c>
      <c r="T2451" t="b">
        <f t="shared" si="454"/>
        <v>1</v>
      </c>
    </row>
    <row r="2452" spans="1:20" x14ac:dyDescent="0.2">
      <c r="A2452">
        <v>432</v>
      </c>
      <c r="B2452">
        <v>51765</v>
      </c>
      <c r="C2452">
        <v>300000</v>
      </c>
      <c r="D2452">
        <v>55441</v>
      </c>
      <c r="E2452">
        <v>63757</v>
      </c>
      <c r="G2452">
        <f t="shared" si="446"/>
        <v>86075.410086916585</v>
      </c>
      <c r="H2452">
        <f t="shared" si="447"/>
        <v>121609.6732895181</v>
      </c>
      <c r="I2452">
        <f t="shared" si="448"/>
        <v>207685.08337643469</v>
      </c>
      <c r="J2452">
        <f t="shared" si="449"/>
        <v>-35534.26320260152</v>
      </c>
      <c r="K2452" s="18">
        <f t="shared" si="450"/>
        <v>51765</v>
      </c>
      <c r="L2452" s="18" t="str">
        <f t="shared" si="442"/>
        <v/>
      </c>
      <c r="M2452" s="18">
        <f t="shared" si="443"/>
        <v>55441</v>
      </c>
      <c r="N2452" s="18">
        <f t="shared" si="444"/>
        <v>63757</v>
      </c>
      <c r="O2452" s="18" t="str">
        <f t="shared" si="445"/>
        <v/>
      </c>
      <c r="P2452">
        <f t="shared" si="451"/>
        <v>56771.676023485437</v>
      </c>
      <c r="Q2452">
        <f t="shared" si="452"/>
        <v>6143.7894929215581</v>
      </c>
      <c r="R2452" s="105">
        <f t="shared" si="453"/>
        <v>0.10821927276517222</v>
      </c>
      <c r="S2452" s="107">
        <f>+'MEDIA GEOMÉTRICA'!AI435</f>
        <v>56771.676023485437</v>
      </c>
      <c r="T2452" t="b">
        <f t="shared" si="454"/>
        <v>1</v>
      </c>
    </row>
    <row r="2453" spans="1:20" x14ac:dyDescent="0.2">
      <c r="A2453">
        <v>433</v>
      </c>
      <c r="B2453">
        <v>1678067</v>
      </c>
      <c r="C2453">
        <v>450000</v>
      </c>
      <c r="D2453">
        <v>1795532</v>
      </c>
      <c r="E2453">
        <v>2064862</v>
      </c>
      <c r="F2453">
        <v>230000</v>
      </c>
      <c r="G2453">
        <f t="shared" si="446"/>
        <v>915728.57335361477</v>
      </c>
      <c r="H2453">
        <f t="shared" si="447"/>
        <v>840393.90419802547</v>
      </c>
      <c r="I2453">
        <f t="shared" si="448"/>
        <v>1756122.4775516402</v>
      </c>
      <c r="J2453">
        <f t="shared" si="449"/>
        <v>75334.669155589305</v>
      </c>
      <c r="K2453" s="18">
        <f t="shared" si="450"/>
        <v>1678067</v>
      </c>
      <c r="L2453" s="18">
        <f t="shared" si="442"/>
        <v>450000</v>
      </c>
      <c r="M2453" s="18" t="str">
        <f t="shared" si="443"/>
        <v/>
      </c>
      <c r="N2453" s="18" t="str">
        <f t="shared" si="444"/>
        <v/>
      </c>
      <c r="O2453" s="18">
        <f t="shared" si="445"/>
        <v>230000</v>
      </c>
      <c r="P2453">
        <f t="shared" si="451"/>
        <v>557934.49822717009</v>
      </c>
      <c r="Q2453">
        <f t="shared" si="452"/>
        <v>780325.42281815561</v>
      </c>
      <c r="R2453" s="105">
        <f t="shared" si="453"/>
        <v>1.3985968340327224</v>
      </c>
      <c r="S2453" s="107">
        <f>+'MEDIA GEOMÉTRICA'!AI436</f>
        <v>557934.49822717009</v>
      </c>
      <c r="T2453" t="b">
        <f t="shared" si="454"/>
        <v>1</v>
      </c>
    </row>
    <row r="2454" spans="1:20" x14ac:dyDescent="0.2">
      <c r="A2454">
        <v>434</v>
      </c>
      <c r="B2454">
        <v>529879</v>
      </c>
      <c r="C2454">
        <v>400000</v>
      </c>
      <c r="D2454">
        <v>567510</v>
      </c>
      <c r="E2454">
        <v>652637</v>
      </c>
      <c r="F2454">
        <v>500106</v>
      </c>
      <c r="G2454">
        <f t="shared" si="446"/>
        <v>523345.86234226864</v>
      </c>
      <c r="H2454">
        <f t="shared" si="447"/>
        <v>92520.938523666031</v>
      </c>
      <c r="I2454">
        <f t="shared" si="448"/>
        <v>615866.8008659347</v>
      </c>
      <c r="J2454">
        <f t="shared" si="449"/>
        <v>430824.92381860258</v>
      </c>
      <c r="K2454" s="18">
        <f t="shared" si="450"/>
        <v>529879</v>
      </c>
      <c r="L2454" s="18" t="str">
        <f t="shared" si="442"/>
        <v/>
      </c>
      <c r="M2454" s="18">
        <f t="shared" si="443"/>
        <v>567510</v>
      </c>
      <c r="N2454" s="18" t="str">
        <f t="shared" si="444"/>
        <v/>
      </c>
      <c r="O2454" s="18">
        <f t="shared" si="445"/>
        <v>500106</v>
      </c>
      <c r="P2454">
        <f t="shared" si="451"/>
        <v>531786.64994312171</v>
      </c>
      <c r="Q2454">
        <f t="shared" si="452"/>
        <v>33778.25460756274</v>
      </c>
      <c r="R2454" s="105">
        <f t="shared" si="453"/>
        <v>6.351843283612997E-2</v>
      </c>
      <c r="S2454" s="107">
        <f>+'MEDIA GEOMÉTRICA'!AI437</f>
        <v>531786.64994312171</v>
      </c>
      <c r="T2454" t="b">
        <f t="shared" si="454"/>
        <v>1</v>
      </c>
    </row>
    <row r="2455" spans="1:20" x14ac:dyDescent="0.2">
      <c r="A2455">
        <v>435</v>
      </c>
      <c r="B2455">
        <v>11886</v>
      </c>
      <c r="C2455">
        <v>50000</v>
      </c>
      <c r="D2455">
        <v>12730</v>
      </c>
      <c r="E2455">
        <v>14640</v>
      </c>
      <c r="F2455">
        <v>15705</v>
      </c>
      <c r="G2455">
        <f t="shared" si="446"/>
        <v>17704.457770180077</v>
      </c>
      <c r="H2455">
        <f t="shared" si="447"/>
        <v>16286.069329337883</v>
      </c>
      <c r="I2455">
        <f t="shared" si="448"/>
        <v>33990.52709951796</v>
      </c>
      <c r="J2455">
        <f t="shared" si="449"/>
        <v>1418.3884408421945</v>
      </c>
      <c r="K2455" s="18">
        <f t="shared" si="450"/>
        <v>11886</v>
      </c>
      <c r="L2455" s="18" t="str">
        <f t="shared" si="442"/>
        <v/>
      </c>
      <c r="M2455" s="18">
        <f t="shared" si="443"/>
        <v>12730</v>
      </c>
      <c r="N2455" s="18">
        <f t="shared" si="444"/>
        <v>14640</v>
      </c>
      <c r="O2455" s="18">
        <f t="shared" si="445"/>
        <v>15705</v>
      </c>
      <c r="P2455">
        <f t="shared" si="451"/>
        <v>13657.172244031963</v>
      </c>
      <c r="Q2455">
        <f t="shared" si="452"/>
        <v>1744.385350202185</v>
      </c>
      <c r="R2455" s="105">
        <f t="shared" si="453"/>
        <v>0.12772668595173226</v>
      </c>
      <c r="S2455" s="107">
        <f>+'MEDIA GEOMÉTRICA'!AI438</f>
        <v>13657.172244031963</v>
      </c>
      <c r="T2455" t="b">
        <f t="shared" si="454"/>
        <v>1</v>
      </c>
    </row>
    <row r="2456" spans="1:20" x14ac:dyDescent="0.2">
      <c r="A2456">
        <v>436</v>
      </c>
      <c r="B2456">
        <v>2581607</v>
      </c>
      <c r="C2456">
        <v>1500000</v>
      </c>
      <c r="D2456">
        <v>2764947</v>
      </c>
      <c r="E2456">
        <v>3179690</v>
      </c>
      <c r="F2456">
        <v>3159000</v>
      </c>
      <c r="G2456">
        <f t="shared" si="446"/>
        <v>2548710.5777816707</v>
      </c>
      <c r="H2456">
        <f t="shared" si="447"/>
        <v>685420.35340563103</v>
      </c>
      <c r="I2456">
        <f t="shared" si="448"/>
        <v>3234130.9311873019</v>
      </c>
      <c r="J2456">
        <f t="shared" si="449"/>
        <v>1863290.2243760396</v>
      </c>
      <c r="K2456" s="18">
        <f t="shared" si="450"/>
        <v>2581607</v>
      </c>
      <c r="L2456" s="18" t="str">
        <f t="shared" si="442"/>
        <v/>
      </c>
      <c r="M2456" s="18">
        <f t="shared" si="443"/>
        <v>2764947</v>
      </c>
      <c r="N2456" s="18">
        <f t="shared" si="444"/>
        <v>3179690</v>
      </c>
      <c r="O2456" s="18">
        <f t="shared" si="445"/>
        <v>3159000</v>
      </c>
      <c r="P2456">
        <f t="shared" si="451"/>
        <v>2909898.4753015544</v>
      </c>
      <c r="Q2456">
        <f t="shared" si="452"/>
        <v>296144.26466054231</v>
      </c>
      <c r="R2456" s="105">
        <f t="shared" si="453"/>
        <v>0.10177133916325129</v>
      </c>
      <c r="S2456" s="107">
        <f>+'MEDIA GEOMÉTRICA'!AI439</f>
        <v>2909898.4753015544</v>
      </c>
      <c r="T2456" t="b">
        <f t="shared" si="454"/>
        <v>1</v>
      </c>
    </row>
    <row r="2457" spans="1:20" x14ac:dyDescent="0.2">
      <c r="A2457">
        <v>437</v>
      </c>
      <c r="B2457">
        <v>4093996</v>
      </c>
      <c r="C2457">
        <v>1500000</v>
      </c>
      <c r="D2457">
        <v>4384743</v>
      </c>
      <c r="E2457">
        <v>5042455</v>
      </c>
      <c r="F2457">
        <v>5409216</v>
      </c>
      <c r="G2457">
        <f t="shared" si="446"/>
        <v>3742758.749795205</v>
      </c>
      <c r="H2457">
        <f t="shared" si="447"/>
        <v>1536425.5621511573</v>
      </c>
      <c r="I2457">
        <f t="shared" si="448"/>
        <v>5279184.3119463623</v>
      </c>
      <c r="J2457">
        <f t="shared" si="449"/>
        <v>2206333.1876440477</v>
      </c>
      <c r="K2457" s="18">
        <f t="shared" si="450"/>
        <v>4093996</v>
      </c>
      <c r="L2457" s="18" t="str">
        <f t="shared" si="442"/>
        <v/>
      </c>
      <c r="M2457" s="18">
        <f t="shared" si="443"/>
        <v>4384743</v>
      </c>
      <c r="N2457" s="18">
        <f t="shared" si="444"/>
        <v>5042455</v>
      </c>
      <c r="O2457" s="18" t="str">
        <f t="shared" si="445"/>
        <v/>
      </c>
      <c r="P2457">
        <f t="shared" si="451"/>
        <v>4489981.2719659228</v>
      </c>
      <c r="Q2457">
        <f t="shared" si="452"/>
        <v>485917.23706031806</v>
      </c>
      <c r="R2457" s="105">
        <f t="shared" si="453"/>
        <v>0.10822255319732345</v>
      </c>
      <c r="S2457" s="107">
        <f>+'MEDIA GEOMÉTRICA'!AI440</f>
        <v>4489981.2719659228</v>
      </c>
      <c r="T2457" t="b">
        <f t="shared" si="454"/>
        <v>1</v>
      </c>
    </row>
    <row r="2458" spans="1:20" x14ac:dyDescent="0.2">
      <c r="A2458">
        <v>438</v>
      </c>
      <c r="B2458">
        <v>1566048</v>
      </c>
      <c r="C2458">
        <v>1500000</v>
      </c>
      <c r="D2458">
        <v>1677266</v>
      </c>
      <c r="E2458">
        <v>1928856</v>
      </c>
      <c r="F2458">
        <v>1890000</v>
      </c>
      <c r="G2458">
        <f t="shared" si="446"/>
        <v>1703930.8910749848</v>
      </c>
      <c r="H2458">
        <f t="shared" si="447"/>
        <v>191155.70879259662</v>
      </c>
      <c r="I2458">
        <f t="shared" si="448"/>
        <v>1895086.5998675814</v>
      </c>
      <c r="J2458">
        <f t="shared" si="449"/>
        <v>1512775.1822823882</v>
      </c>
      <c r="K2458" s="18">
        <f t="shared" si="450"/>
        <v>1566048</v>
      </c>
      <c r="L2458" s="18" t="str">
        <f t="shared" si="442"/>
        <v/>
      </c>
      <c r="M2458" s="18">
        <f t="shared" si="443"/>
        <v>1677266</v>
      </c>
      <c r="N2458" s="18" t="str">
        <f t="shared" si="444"/>
        <v/>
      </c>
      <c r="O2458" s="18">
        <f t="shared" si="445"/>
        <v>1890000</v>
      </c>
      <c r="P2458">
        <f t="shared" si="451"/>
        <v>1705910.6176902158</v>
      </c>
      <c r="Q2458">
        <f t="shared" si="452"/>
        <v>164605.63810918911</v>
      </c>
      <c r="R2458" s="105">
        <f t="shared" si="453"/>
        <v>9.6491361506421319E-2</v>
      </c>
      <c r="S2458" s="107">
        <f>+'MEDIA GEOMÉTRICA'!AI441</f>
        <v>1705910.6176902158</v>
      </c>
      <c r="T2458" t="b">
        <f t="shared" si="454"/>
        <v>1</v>
      </c>
    </row>
    <row r="2459" spans="1:20" x14ac:dyDescent="0.2">
      <c r="A2459">
        <v>439</v>
      </c>
      <c r="B2459">
        <v>13149</v>
      </c>
      <c r="C2459">
        <v>150000</v>
      </c>
      <c r="D2459">
        <v>14083</v>
      </c>
      <c r="E2459">
        <v>16195</v>
      </c>
      <c r="F2459">
        <v>17373</v>
      </c>
      <c r="G2459">
        <f t="shared" si="446"/>
        <v>23910.408016158504</v>
      </c>
      <c r="H2459">
        <f t="shared" si="447"/>
        <v>60307.541493581048</v>
      </c>
      <c r="I2459">
        <f t="shared" si="448"/>
        <v>84217.949509739556</v>
      </c>
      <c r="J2459">
        <f t="shared" si="449"/>
        <v>-36397.13347742254</v>
      </c>
      <c r="K2459" s="18">
        <f t="shared" si="450"/>
        <v>13149</v>
      </c>
      <c r="L2459" s="18" t="str">
        <f t="shared" si="442"/>
        <v/>
      </c>
      <c r="M2459" s="18">
        <f t="shared" si="443"/>
        <v>14083</v>
      </c>
      <c r="N2459" s="18">
        <f t="shared" si="444"/>
        <v>16195</v>
      </c>
      <c r="O2459" s="18">
        <f t="shared" si="445"/>
        <v>17373</v>
      </c>
      <c r="P2459">
        <f t="shared" si="451"/>
        <v>15108.13716787287</v>
      </c>
      <c r="Q2459">
        <f t="shared" si="452"/>
        <v>1929.2696372807336</v>
      </c>
      <c r="R2459" s="105">
        <f t="shared" si="453"/>
        <v>0.12769738690109883</v>
      </c>
      <c r="S2459" s="107">
        <f>+'MEDIA GEOMÉTRICA'!AI442</f>
        <v>15108.13716787287</v>
      </c>
      <c r="T2459" t="b">
        <f t="shared" si="454"/>
        <v>1</v>
      </c>
    </row>
    <row r="2460" spans="1:20" x14ac:dyDescent="0.2">
      <c r="A2460">
        <v>440</v>
      </c>
      <c r="B2460">
        <v>41213</v>
      </c>
      <c r="C2460">
        <v>200000</v>
      </c>
      <c r="D2460">
        <v>44141</v>
      </c>
      <c r="E2460">
        <v>50762</v>
      </c>
      <c r="F2460">
        <v>54454</v>
      </c>
      <c r="G2460">
        <f t="shared" si="446"/>
        <v>63167.687894811927</v>
      </c>
      <c r="H2460">
        <f t="shared" si="447"/>
        <v>68337.348920630509</v>
      </c>
      <c r="I2460">
        <f t="shared" si="448"/>
        <v>131505.03681544244</v>
      </c>
      <c r="J2460">
        <f t="shared" si="449"/>
        <v>-5169.6610258185829</v>
      </c>
      <c r="K2460" s="18">
        <f t="shared" si="450"/>
        <v>41213</v>
      </c>
      <c r="L2460" s="18" t="str">
        <f t="shared" si="442"/>
        <v/>
      </c>
      <c r="M2460" s="18">
        <f t="shared" si="443"/>
        <v>44141</v>
      </c>
      <c r="N2460" s="18">
        <f t="shared" si="444"/>
        <v>50762</v>
      </c>
      <c r="O2460" s="18">
        <f t="shared" si="445"/>
        <v>54454</v>
      </c>
      <c r="P2460">
        <f t="shared" si="451"/>
        <v>47354.49691924193</v>
      </c>
      <c r="Q2460">
        <f t="shared" si="452"/>
        <v>6047.7760375199077</v>
      </c>
      <c r="R2460" s="105">
        <f t="shared" si="453"/>
        <v>0.12771281358629463</v>
      </c>
      <c r="S2460" s="107">
        <f>+'MEDIA GEOMÉTRICA'!AI443</f>
        <v>47354.49691924193</v>
      </c>
      <c r="T2460" t="b">
        <f t="shared" si="454"/>
        <v>1</v>
      </c>
    </row>
    <row r="2461" spans="1:20" x14ac:dyDescent="0.2">
      <c r="A2461">
        <v>441</v>
      </c>
      <c r="B2461">
        <v>2472941</v>
      </c>
      <c r="C2461">
        <v>2500000</v>
      </c>
      <c r="D2461">
        <v>2486124</v>
      </c>
      <c r="E2461">
        <v>2859043</v>
      </c>
      <c r="F2461">
        <v>3066994</v>
      </c>
      <c r="G2461">
        <f t="shared" si="446"/>
        <v>2666379.9358687494</v>
      </c>
      <c r="H2461">
        <f t="shared" si="447"/>
        <v>271402.69649600022</v>
      </c>
      <c r="I2461">
        <f t="shared" si="448"/>
        <v>2937782.6323647494</v>
      </c>
      <c r="J2461">
        <f t="shared" si="449"/>
        <v>2394977.2393727493</v>
      </c>
      <c r="K2461" s="18">
        <f t="shared" si="450"/>
        <v>2472941</v>
      </c>
      <c r="L2461" s="18">
        <f t="shared" si="442"/>
        <v>2500000</v>
      </c>
      <c r="M2461" s="18">
        <f t="shared" si="443"/>
        <v>2486124</v>
      </c>
      <c r="N2461" s="18">
        <f t="shared" si="444"/>
        <v>2859043</v>
      </c>
      <c r="O2461" s="18" t="str">
        <f t="shared" si="445"/>
        <v/>
      </c>
      <c r="P2461">
        <f t="shared" si="451"/>
        <v>2574686.2235827153</v>
      </c>
      <c r="Q2461">
        <f t="shared" si="452"/>
        <v>186671.22059028453</v>
      </c>
      <c r="R2461" s="105">
        <f t="shared" si="453"/>
        <v>7.2502512686974593E-2</v>
      </c>
      <c r="S2461" s="107">
        <f>+'MEDIA GEOMÉTRICA'!AI444</f>
        <v>2574686.2235827153</v>
      </c>
      <c r="T2461" t="b">
        <f t="shared" si="454"/>
        <v>1</v>
      </c>
    </row>
    <row r="2462" spans="1:20" x14ac:dyDescent="0.2">
      <c r="A2462">
        <v>442</v>
      </c>
      <c r="B2462">
        <v>4404009</v>
      </c>
      <c r="C2462">
        <v>2800000</v>
      </c>
      <c r="D2462">
        <v>4716773</v>
      </c>
      <c r="E2462">
        <v>5424289</v>
      </c>
      <c r="F2462">
        <v>2818823</v>
      </c>
      <c r="G2462">
        <f t="shared" si="446"/>
        <v>3888770.9726233869</v>
      </c>
      <c r="H2462">
        <f t="shared" si="447"/>
        <v>1176370.7767762677</v>
      </c>
      <c r="I2462">
        <f t="shared" si="448"/>
        <v>5065141.7493996546</v>
      </c>
      <c r="J2462">
        <f t="shared" si="449"/>
        <v>2712400.1958471192</v>
      </c>
      <c r="K2462" s="18">
        <f t="shared" si="450"/>
        <v>4404009</v>
      </c>
      <c r="L2462" s="18">
        <f t="shared" si="442"/>
        <v>2800000</v>
      </c>
      <c r="M2462" s="18">
        <f t="shared" si="443"/>
        <v>4716773</v>
      </c>
      <c r="N2462" s="18" t="str">
        <f t="shared" si="444"/>
        <v/>
      </c>
      <c r="O2462" s="18">
        <f t="shared" si="445"/>
        <v>2818823</v>
      </c>
      <c r="P2462">
        <f t="shared" si="451"/>
        <v>3578324.7545222798</v>
      </c>
      <c r="Q2462">
        <f t="shared" si="452"/>
        <v>1018989.2086332007</v>
      </c>
      <c r="R2462" s="105">
        <f t="shared" si="453"/>
        <v>0.28476711269579547</v>
      </c>
      <c r="S2462" s="107">
        <f>+'MEDIA GEOMÉTRICA'!AI445</f>
        <v>3578324.7545222798</v>
      </c>
      <c r="T2462" t="b">
        <f t="shared" si="454"/>
        <v>1</v>
      </c>
    </row>
    <row r="2463" spans="1:20" x14ac:dyDescent="0.2">
      <c r="A2463">
        <v>443</v>
      </c>
      <c r="B2463">
        <v>2865388</v>
      </c>
      <c r="C2463">
        <v>2800000</v>
      </c>
      <c r="D2463">
        <v>3068882</v>
      </c>
      <c r="E2463">
        <v>3529215</v>
      </c>
      <c r="F2463">
        <v>3785911</v>
      </c>
      <c r="G2463">
        <f t="shared" si="446"/>
        <v>3187381.4085177658</v>
      </c>
      <c r="H2463">
        <f t="shared" si="447"/>
        <v>430216.03400233609</v>
      </c>
      <c r="I2463">
        <f t="shared" si="448"/>
        <v>3617597.442520102</v>
      </c>
      <c r="J2463">
        <f t="shared" si="449"/>
        <v>2757165.3745154296</v>
      </c>
      <c r="K2463" s="18">
        <f t="shared" si="450"/>
        <v>2865388</v>
      </c>
      <c r="L2463" s="18">
        <f t="shared" si="442"/>
        <v>2800000</v>
      </c>
      <c r="M2463" s="18">
        <f t="shared" si="443"/>
        <v>3068882</v>
      </c>
      <c r="N2463" s="18">
        <f t="shared" si="444"/>
        <v>3529215</v>
      </c>
      <c r="O2463" s="18" t="str">
        <f t="shared" si="445"/>
        <v/>
      </c>
      <c r="P2463">
        <f t="shared" si="451"/>
        <v>3053162.6706507811</v>
      </c>
      <c r="Q2463">
        <f t="shared" si="452"/>
        <v>329432.61849567457</v>
      </c>
      <c r="R2463" s="105">
        <f t="shared" si="453"/>
        <v>0.10789880986768913</v>
      </c>
      <c r="S2463" s="107">
        <f>+'MEDIA GEOMÉTRICA'!AI446</f>
        <v>3053162.6706507811</v>
      </c>
      <c r="T2463" t="b">
        <f t="shared" si="454"/>
        <v>1</v>
      </c>
    </row>
    <row r="2464" spans="1:20" x14ac:dyDescent="0.2">
      <c r="A2464">
        <v>444</v>
      </c>
      <c r="B2464">
        <v>3468460</v>
      </c>
      <c r="C2464">
        <v>3500000</v>
      </c>
      <c r="D2464">
        <v>3714783</v>
      </c>
      <c r="E2464">
        <v>4272000</v>
      </c>
      <c r="F2464">
        <v>4582723</v>
      </c>
      <c r="G2464">
        <f t="shared" si="446"/>
        <v>3883100.2878315528</v>
      </c>
      <c r="H2464">
        <f t="shared" si="447"/>
        <v>496169.96079639811</v>
      </c>
      <c r="I2464">
        <f t="shared" si="448"/>
        <v>4379270.2486279514</v>
      </c>
      <c r="J2464">
        <f t="shared" si="449"/>
        <v>3386930.3270351547</v>
      </c>
      <c r="K2464" s="18">
        <f t="shared" si="450"/>
        <v>3468460</v>
      </c>
      <c r="L2464" s="18">
        <f t="shared" si="442"/>
        <v>3500000</v>
      </c>
      <c r="M2464" s="18">
        <f t="shared" si="443"/>
        <v>3714783</v>
      </c>
      <c r="N2464" s="18">
        <f t="shared" si="444"/>
        <v>4272000</v>
      </c>
      <c r="O2464" s="18" t="str">
        <f t="shared" si="445"/>
        <v/>
      </c>
      <c r="P2464">
        <f t="shared" si="451"/>
        <v>3725566.8194353436</v>
      </c>
      <c r="Q2464">
        <f t="shared" si="452"/>
        <v>371926.61078352091</v>
      </c>
      <c r="R2464" s="105">
        <f t="shared" si="453"/>
        <v>9.9830879114360116E-2</v>
      </c>
      <c r="S2464" s="107">
        <f>+'MEDIA GEOMÉTRICA'!AI447</f>
        <v>3725566.8194353436</v>
      </c>
      <c r="T2464" t="b">
        <f t="shared" si="454"/>
        <v>1</v>
      </c>
    </row>
    <row r="2465" spans="1:20" x14ac:dyDescent="0.2">
      <c r="A2465">
        <v>445</v>
      </c>
      <c r="B2465">
        <v>7511147</v>
      </c>
      <c r="C2465">
        <v>3900000</v>
      </c>
      <c r="D2465">
        <v>8044575</v>
      </c>
      <c r="E2465">
        <v>9251261</v>
      </c>
      <c r="F2465">
        <v>6924148</v>
      </c>
      <c r="G2465">
        <f t="shared" si="446"/>
        <v>6851225.30790467</v>
      </c>
      <c r="H2465">
        <f t="shared" si="447"/>
        <v>1997290.1976444742</v>
      </c>
      <c r="I2465">
        <f t="shared" si="448"/>
        <v>8848515.505549144</v>
      </c>
      <c r="J2465">
        <f t="shared" si="449"/>
        <v>4853935.110260196</v>
      </c>
      <c r="K2465" s="18">
        <f t="shared" si="450"/>
        <v>7511147</v>
      </c>
      <c r="L2465" s="18" t="str">
        <f t="shared" si="442"/>
        <v/>
      </c>
      <c r="M2465" s="18">
        <f t="shared" si="443"/>
        <v>8044575</v>
      </c>
      <c r="N2465" s="18" t="str">
        <f t="shared" si="444"/>
        <v/>
      </c>
      <c r="O2465" s="18">
        <f t="shared" si="445"/>
        <v>6924148</v>
      </c>
      <c r="P2465">
        <f t="shared" si="451"/>
        <v>7479258.9459059527</v>
      </c>
      <c r="Q2465">
        <f t="shared" si="452"/>
        <v>560426.90863216051</v>
      </c>
      <c r="R2465" s="105">
        <f t="shared" si="453"/>
        <v>7.4930807007147521E-2</v>
      </c>
      <c r="S2465" s="107">
        <f>+'MEDIA GEOMÉTRICA'!AI448</f>
        <v>7479258.9459059527</v>
      </c>
      <c r="T2465" t="b">
        <f t="shared" si="454"/>
        <v>1</v>
      </c>
    </row>
    <row r="2466" spans="1:20" x14ac:dyDescent="0.2">
      <c r="A2466">
        <v>446</v>
      </c>
      <c r="B2466">
        <v>5160586</v>
      </c>
      <c r="C2466">
        <v>3900000</v>
      </c>
      <c r="D2466">
        <v>5527081</v>
      </c>
      <c r="E2466">
        <v>6356143</v>
      </c>
      <c r="F2466">
        <v>7218454</v>
      </c>
      <c r="G2466">
        <f t="shared" si="446"/>
        <v>5515431.0758839566</v>
      </c>
      <c r="H2466">
        <f t="shared" si="447"/>
        <v>1252425.7971415725</v>
      </c>
      <c r="I2466">
        <f t="shared" si="448"/>
        <v>6767856.8730255291</v>
      </c>
      <c r="J2466">
        <f t="shared" si="449"/>
        <v>4263005.2787423842</v>
      </c>
      <c r="K2466" s="18">
        <f t="shared" si="450"/>
        <v>5160586</v>
      </c>
      <c r="L2466" s="18" t="str">
        <f t="shared" si="442"/>
        <v/>
      </c>
      <c r="M2466" s="18">
        <f t="shared" si="443"/>
        <v>5527081</v>
      </c>
      <c r="N2466" s="18">
        <f t="shared" si="444"/>
        <v>6356143</v>
      </c>
      <c r="O2466" s="18" t="str">
        <f t="shared" si="445"/>
        <v/>
      </c>
      <c r="P2466">
        <f t="shared" si="451"/>
        <v>5659735.9430325646</v>
      </c>
      <c r="Q2466">
        <f t="shared" si="452"/>
        <v>612511.07814716303</v>
      </c>
      <c r="R2466" s="105">
        <f t="shared" si="453"/>
        <v>0.10822255389868439</v>
      </c>
      <c r="S2466" s="107">
        <f>+'MEDIA GEOMÉTRICA'!AI449</f>
        <v>5659735.9430325646</v>
      </c>
      <c r="T2466" t="b">
        <f t="shared" si="454"/>
        <v>1</v>
      </c>
    </row>
    <row r="2467" spans="1:20" x14ac:dyDescent="0.2">
      <c r="A2467">
        <v>447</v>
      </c>
      <c r="B2467">
        <v>4907532</v>
      </c>
      <c r="C2467">
        <v>4500000</v>
      </c>
      <c r="D2467">
        <v>5256056</v>
      </c>
      <c r="E2467">
        <v>6044464</v>
      </c>
      <c r="F2467">
        <v>6984106</v>
      </c>
      <c r="G2467">
        <f t="shared" si="446"/>
        <v>5470674.1925553409</v>
      </c>
      <c r="H2467">
        <f t="shared" si="447"/>
        <v>987693.49158774805</v>
      </c>
      <c r="I2467">
        <f t="shared" si="448"/>
        <v>6458367.6841430888</v>
      </c>
      <c r="J2467">
        <f t="shared" si="449"/>
        <v>4482980.7009675931</v>
      </c>
      <c r="K2467" s="18">
        <f t="shared" si="450"/>
        <v>4907532</v>
      </c>
      <c r="L2467" s="18">
        <f t="shared" si="442"/>
        <v>4500000</v>
      </c>
      <c r="M2467" s="18">
        <f t="shared" si="443"/>
        <v>5256056</v>
      </c>
      <c r="N2467" s="18">
        <f t="shared" si="444"/>
        <v>6044464</v>
      </c>
      <c r="O2467" s="18" t="str">
        <f t="shared" si="445"/>
        <v/>
      </c>
      <c r="P2467">
        <f t="shared" si="451"/>
        <v>5146634.8710073112</v>
      </c>
      <c r="Q2467">
        <f t="shared" si="452"/>
        <v>655663.94969272683</v>
      </c>
      <c r="R2467" s="105">
        <f t="shared" si="453"/>
        <v>0.12739663219287184</v>
      </c>
      <c r="S2467" s="107">
        <f>+'MEDIA GEOMÉTRICA'!AI450</f>
        <v>5146634.8710073112</v>
      </c>
      <c r="T2467" t="b">
        <f t="shared" si="454"/>
        <v>1</v>
      </c>
    </row>
    <row r="2468" spans="1:20" x14ac:dyDescent="0.2">
      <c r="A2468">
        <v>448</v>
      </c>
      <c r="B2468">
        <v>8887330</v>
      </c>
      <c r="C2468">
        <v>6000000</v>
      </c>
      <c r="D2468">
        <v>9518492</v>
      </c>
      <c r="E2468">
        <v>10946265</v>
      </c>
      <c r="F2468">
        <v>7742438</v>
      </c>
      <c r="G2468">
        <f t="shared" si="446"/>
        <v>8447474.3167979177</v>
      </c>
      <c r="H2468">
        <f t="shared" si="447"/>
        <v>1865795.4819532069</v>
      </c>
      <c r="I2468">
        <f t="shared" si="448"/>
        <v>10313269.798751125</v>
      </c>
      <c r="J2468">
        <f t="shared" si="449"/>
        <v>6581678.8348447103</v>
      </c>
      <c r="K2468" s="18">
        <f t="shared" si="450"/>
        <v>8887330</v>
      </c>
      <c r="L2468" s="18" t="str">
        <f t="shared" si="442"/>
        <v/>
      </c>
      <c r="M2468" s="18">
        <f t="shared" si="443"/>
        <v>9518492</v>
      </c>
      <c r="N2468" s="18" t="str">
        <f t="shared" si="444"/>
        <v/>
      </c>
      <c r="O2468" s="18">
        <f t="shared" si="445"/>
        <v>7742438</v>
      </c>
      <c r="P2468">
        <f t="shared" si="451"/>
        <v>8684384.9091380294</v>
      </c>
      <c r="Q2468">
        <f t="shared" si="452"/>
        <v>900325.03138440696</v>
      </c>
      <c r="R2468" s="105">
        <f t="shared" si="453"/>
        <v>0.1036717097185607</v>
      </c>
      <c r="S2468" s="107">
        <f>+'MEDIA GEOMÉTRICA'!AI451</f>
        <v>8684384.9091380294</v>
      </c>
      <c r="T2468" t="b">
        <f t="shared" si="454"/>
        <v>1</v>
      </c>
    </row>
    <row r="2469" spans="1:20" x14ac:dyDescent="0.2">
      <c r="A2469">
        <v>449</v>
      </c>
      <c r="B2469">
        <v>9452050</v>
      </c>
      <c r="C2469">
        <v>5900000</v>
      </c>
      <c r="D2469">
        <v>10123317</v>
      </c>
      <c r="E2469">
        <v>11641814</v>
      </c>
      <c r="F2469">
        <v>8188578</v>
      </c>
      <c r="G2469">
        <f t="shared" si="446"/>
        <v>8834581.8965326454</v>
      </c>
      <c r="H2469">
        <f t="shared" si="447"/>
        <v>2161890.3443776243</v>
      </c>
      <c r="I2469">
        <f t="shared" si="448"/>
        <v>10996472.240910269</v>
      </c>
      <c r="J2469">
        <f t="shared" si="449"/>
        <v>6672691.5521550216</v>
      </c>
      <c r="K2469" s="18">
        <f t="shared" si="450"/>
        <v>9452050</v>
      </c>
      <c r="L2469" s="18" t="str">
        <f t="shared" si="442"/>
        <v/>
      </c>
      <c r="M2469" s="18">
        <f t="shared" si="443"/>
        <v>10123317</v>
      </c>
      <c r="N2469" s="18" t="str">
        <f t="shared" si="444"/>
        <v/>
      </c>
      <c r="O2469" s="18">
        <f t="shared" si="445"/>
        <v>8188578</v>
      </c>
      <c r="P2469">
        <f t="shared" si="451"/>
        <v>9219041.6918464135</v>
      </c>
      <c r="Q2469">
        <f t="shared" si="452"/>
        <v>982359.05504674476</v>
      </c>
      <c r="R2469" s="105">
        <f t="shared" si="453"/>
        <v>0.10655761063707646</v>
      </c>
      <c r="S2469" s="107">
        <f>+'MEDIA GEOMÉTRICA'!AI452</f>
        <v>9219041.6918464135</v>
      </c>
      <c r="T2469" t="b">
        <f t="shared" si="454"/>
        <v>1</v>
      </c>
    </row>
    <row r="2470" spans="1:20" x14ac:dyDescent="0.2">
      <c r="A2470">
        <v>450</v>
      </c>
      <c r="B2470">
        <v>6707950</v>
      </c>
      <c r="C2470">
        <v>6500000</v>
      </c>
      <c r="D2470">
        <v>7184336</v>
      </c>
      <c r="E2470">
        <v>8261986</v>
      </c>
      <c r="F2470">
        <v>8862919</v>
      </c>
      <c r="G2470">
        <f t="shared" si="446"/>
        <v>7449209.8482134724</v>
      </c>
      <c r="H2470">
        <f t="shared" si="447"/>
        <v>1020428.6748784567</v>
      </c>
      <c r="I2470">
        <f t="shared" si="448"/>
        <v>8469638.523091929</v>
      </c>
      <c r="J2470">
        <f t="shared" si="449"/>
        <v>6428781.1733350158</v>
      </c>
      <c r="K2470" s="18">
        <f t="shared" si="450"/>
        <v>6707950</v>
      </c>
      <c r="L2470" s="18">
        <f t="shared" si="442"/>
        <v>6500000</v>
      </c>
      <c r="M2470" s="18">
        <f t="shared" si="443"/>
        <v>7184336</v>
      </c>
      <c r="N2470" s="18">
        <f t="shared" si="444"/>
        <v>8261986</v>
      </c>
      <c r="O2470" s="18" t="str">
        <f t="shared" si="445"/>
        <v/>
      </c>
      <c r="P2470">
        <f t="shared" si="451"/>
        <v>7132529.3246241305</v>
      </c>
      <c r="Q2470">
        <f t="shared" si="452"/>
        <v>786312.84382574691</v>
      </c>
      <c r="R2470" s="105">
        <f t="shared" si="453"/>
        <v>0.11024319817530985</v>
      </c>
      <c r="S2470" s="107">
        <f>+'MEDIA GEOMÉTRICA'!AI453</f>
        <v>7132529.3246241305</v>
      </c>
      <c r="T2470" t="b">
        <f t="shared" si="454"/>
        <v>1</v>
      </c>
    </row>
    <row r="2471" spans="1:20" x14ac:dyDescent="0.2">
      <c r="A2471">
        <v>451</v>
      </c>
      <c r="B2471">
        <v>8798785</v>
      </c>
      <c r="C2471">
        <v>7500000</v>
      </c>
      <c r="D2471">
        <v>9423657</v>
      </c>
      <c r="E2471">
        <v>10837206</v>
      </c>
      <c r="F2471">
        <v>9625446</v>
      </c>
      <c r="G2471">
        <f t="shared" si="446"/>
        <v>9170823.3071892373</v>
      </c>
      <c r="H2471">
        <f t="shared" si="447"/>
        <v>1220204.0564449469</v>
      </c>
      <c r="I2471">
        <f t="shared" si="448"/>
        <v>10391027.363634184</v>
      </c>
      <c r="J2471">
        <f t="shared" si="449"/>
        <v>7950619.2507442906</v>
      </c>
      <c r="K2471" s="18">
        <f t="shared" si="450"/>
        <v>8798785</v>
      </c>
      <c r="L2471" s="18" t="str">
        <f t="shared" si="442"/>
        <v/>
      </c>
      <c r="M2471" s="18">
        <f t="shared" si="443"/>
        <v>9423657</v>
      </c>
      <c r="N2471" s="18" t="str">
        <f t="shared" si="444"/>
        <v/>
      </c>
      <c r="O2471" s="18">
        <f t="shared" si="445"/>
        <v>9625446</v>
      </c>
      <c r="P2471">
        <f t="shared" si="451"/>
        <v>9275863.4340596627</v>
      </c>
      <c r="Q2471">
        <f t="shared" si="452"/>
        <v>430997.33677174081</v>
      </c>
      <c r="R2471" s="105">
        <f t="shared" si="453"/>
        <v>4.6464390063051093E-2</v>
      </c>
      <c r="S2471" s="107">
        <f>+'MEDIA GEOMÉTRICA'!AI454</f>
        <v>9275863.4340596627</v>
      </c>
      <c r="T2471" t="b">
        <f t="shared" si="454"/>
        <v>1</v>
      </c>
    </row>
    <row r="2472" spans="1:20" x14ac:dyDescent="0.2">
      <c r="A2472">
        <v>452</v>
      </c>
      <c r="B2472">
        <v>3881102</v>
      </c>
      <c r="C2472">
        <v>8000000</v>
      </c>
      <c r="D2472">
        <v>4156731</v>
      </c>
      <c r="E2472">
        <v>4780240</v>
      </c>
      <c r="F2472">
        <v>5127929</v>
      </c>
      <c r="G2472">
        <f t="shared" si="446"/>
        <v>5012307.8133165017</v>
      </c>
      <c r="H2472">
        <f t="shared" si="447"/>
        <v>1646869.1258419112</v>
      </c>
      <c r="I2472">
        <f t="shared" si="448"/>
        <v>6659176.9391584126</v>
      </c>
      <c r="J2472">
        <f t="shared" si="449"/>
        <v>3365438.6874745907</v>
      </c>
      <c r="K2472" s="18">
        <f t="shared" si="450"/>
        <v>3881102</v>
      </c>
      <c r="L2472" s="18" t="str">
        <f t="shared" si="442"/>
        <v/>
      </c>
      <c r="M2472" s="18">
        <f t="shared" si="443"/>
        <v>4156731</v>
      </c>
      <c r="N2472" s="18">
        <f t="shared" si="444"/>
        <v>4780240</v>
      </c>
      <c r="O2472" s="18">
        <f t="shared" si="445"/>
        <v>5127929</v>
      </c>
      <c r="P2472">
        <f t="shared" si="451"/>
        <v>4459381.9384150961</v>
      </c>
      <c r="Q2472">
        <f t="shared" si="452"/>
        <v>569493.5414924972</v>
      </c>
      <c r="R2472" s="105">
        <f t="shared" si="453"/>
        <v>0.12770683232728441</v>
      </c>
      <c r="S2472" s="107">
        <f>+'MEDIA GEOMÉTRICA'!AI455</f>
        <v>4459381.9384150961</v>
      </c>
      <c r="T2472" t="b">
        <f t="shared" si="454"/>
        <v>1</v>
      </c>
    </row>
    <row r="2473" spans="1:20" x14ac:dyDescent="0.2">
      <c r="A2473">
        <v>453</v>
      </c>
      <c r="B2473">
        <v>5184011</v>
      </c>
      <c r="C2473">
        <v>10000000</v>
      </c>
      <c r="D2473">
        <v>5552169</v>
      </c>
      <c r="E2473">
        <v>6384994</v>
      </c>
      <c r="F2473">
        <v>6849405</v>
      </c>
      <c r="G2473">
        <f t="shared" si="446"/>
        <v>6606757.802269402</v>
      </c>
      <c r="H2473">
        <f t="shared" si="447"/>
        <v>1909384.7417227633</v>
      </c>
      <c r="I2473">
        <f t="shared" si="448"/>
        <v>8516142.5439921655</v>
      </c>
      <c r="J2473">
        <f t="shared" si="449"/>
        <v>4697373.0605466384</v>
      </c>
      <c r="K2473" s="18">
        <f t="shared" si="450"/>
        <v>5184011</v>
      </c>
      <c r="L2473" s="18" t="str">
        <f t="shared" ref="L2473:L2536" si="455">+IF(((IF(AND(C2473&lt;=$I2473,C2473&gt;=$J2473),C2473,""))&lt;=0),"",(IF(AND(C2473&lt;=$I2473,C2473&gt;=$J2473),C2473,"")))</f>
        <v/>
      </c>
      <c r="M2473" s="18">
        <f t="shared" ref="M2473:M2536" si="456">+IF(((IF(AND(D2473&lt;=$I2473,D2473&gt;=$J2473),D2473,""))&lt;=0),"",(IF(AND(D2473&lt;=$I2473,D2473&gt;=$J2473),D2473,"")))</f>
        <v>5552169</v>
      </c>
      <c r="N2473" s="18">
        <f t="shared" ref="N2473:N2536" si="457">+IF(((IF(AND(E2473&lt;=$I2473,E2473&gt;=$J2473),E2473,""))&lt;=0),"",(IF(AND(E2473&lt;=$I2473,E2473&gt;=$J2473),E2473,"")))</f>
        <v>6384994</v>
      </c>
      <c r="O2473" s="18">
        <f t="shared" ref="O2473:O2536" si="458">+IF(((IF(AND(F2473&lt;=$I2473,F2473&gt;=$J2473),F2473,""))&lt;=0),"",(IF(AND(F2473&lt;=$I2473,F2473&gt;=$J2473),F2473,"")))</f>
        <v>6849405</v>
      </c>
      <c r="P2473">
        <f t="shared" si="451"/>
        <v>5956422.3264418533</v>
      </c>
      <c r="Q2473">
        <f t="shared" si="452"/>
        <v>760675.90293824649</v>
      </c>
      <c r="R2473" s="105">
        <f t="shared" si="453"/>
        <v>0.12770684502363791</v>
      </c>
      <c r="S2473" s="107">
        <f>+'MEDIA GEOMÉTRICA'!AI456</f>
        <v>5956422.3264418533</v>
      </c>
      <c r="T2473" t="b">
        <f t="shared" si="454"/>
        <v>1</v>
      </c>
    </row>
    <row r="2474" spans="1:20" x14ac:dyDescent="0.2">
      <c r="A2474">
        <v>454</v>
      </c>
      <c r="B2474">
        <v>8935602</v>
      </c>
      <c r="C2474">
        <v>12000000</v>
      </c>
      <c r="D2474">
        <v>9570191</v>
      </c>
      <c r="E2474">
        <v>11005720</v>
      </c>
      <c r="F2474">
        <v>8806218</v>
      </c>
      <c r="G2474">
        <f t="shared" ref="G2474:G2537" si="459">+GEOMEAN(B2474:F2474)</f>
        <v>9989108.0772862155</v>
      </c>
      <c r="H2474">
        <f t="shared" ref="H2474:H2537" si="460">+STDEV(B2474:F2474)</f>
        <v>1390510.3796031885</v>
      </c>
      <c r="I2474">
        <f t="shared" ref="I2474:I2537" si="461">+G2474+H2474</f>
        <v>11379618.456889404</v>
      </c>
      <c r="J2474">
        <f t="shared" ref="J2474:J2537" si="462">+G2474-H2474</f>
        <v>8598597.697683027</v>
      </c>
      <c r="K2474" s="18">
        <f t="shared" ref="K2474:K2537" si="463">+IF(((IF(AND(B2474&lt;=$I2474,B2474&gt;=$J2474),B2474,""))&lt;=0),"",(IF(AND(B2474&lt;=$I2474,B2474&gt;=$J2474),B2474,"")))</f>
        <v>8935602</v>
      </c>
      <c r="L2474" s="18" t="str">
        <f t="shared" si="455"/>
        <v/>
      </c>
      <c r="M2474" s="18">
        <f t="shared" si="456"/>
        <v>9570191</v>
      </c>
      <c r="N2474" s="18">
        <f t="shared" si="457"/>
        <v>11005720</v>
      </c>
      <c r="O2474" s="18">
        <f t="shared" si="458"/>
        <v>8806218</v>
      </c>
      <c r="P2474">
        <f t="shared" ref="P2474:P2537" si="464">+GEOMEAN(K2474:O2474)</f>
        <v>9541421.4322756995</v>
      </c>
      <c r="Q2474">
        <f t="shared" ref="Q2474:Q2537" si="465">+STDEV(K2474:O2474)</f>
        <v>1007763.1688908444</v>
      </c>
      <c r="R2474" s="105">
        <f t="shared" ref="R2474:R2537" si="466">+Q2474/P2474</f>
        <v>0.10561981524910859</v>
      </c>
      <c r="S2474" s="107">
        <f>+'MEDIA GEOMÉTRICA'!AI457</f>
        <v>9541421.4322756995</v>
      </c>
      <c r="T2474" t="b">
        <f t="shared" ref="T2474:T2537" si="467">+P2474=S2474</f>
        <v>1</v>
      </c>
    </row>
    <row r="2475" spans="1:20" x14ac:dyDescent="0.2">
      <c r="A2475">
        <v>455</v>
      </c>
      <c r="B2475">
        <v>4338</v>
      </c>
      <c r="C2475">
        <v>5000</v>
      </c>
      <c r="D2475">
        <v>4646</v>
      </c>
      <c r="E2475">
        <v>5343</v>
      </c>
      <c r="F2475">
        <v>5731</v>
      </c>
      <c r="G2475">
        <f t="shared" si="459"/>
        <v>4987.3617251275164</v>
      </c>
      <c r="H2475">
        <f t="shared" si="460"/>
        <v>551.11187611954074</v>
      </c>
      <c r="I2475">
        <f t="shared" si="461"/>
        <v>5538.4736012470566</v>
      </c>
      <c r="J2475">
        <f t="shared" si="462"/>
        <v>4436.2498490079761</v>
      </c>
      <c r="K2475" s="18" t="str">
        <f t="shared" si="463"/>
        <v/>
      </c>
      <c r="L2475" s="18">
        <f t="shared" si="455"/>
        <v>5000</v>
      </c>
      <c r="M2475" s="18">
        <f t="shared" si="456"/>
        <v>4646</v>
      </c>
      <c r="N2475" s="18">
        <f t="shared" si="457"/>
        <v>5343</v>
      </c>
      <c r="O2475" s="18" t="str">
        <f t="shared" si="458"/>
        <v/>
      </c>
      <c r="P2475">
        <f t="shared" si="464"/>
        <v>4988.2107579348694</v>
      </c>
      <c r="Q2475">
        <f t="shared" si="465"/>
        <v>348.51446646205858</v>
      </c>
      <c r="R2475" s="105">
        <f t="shared" si="466"/>
        <v>6.986763057428319E-2</v>
      </c>
      <c r="S2475" s="107">
        <f>+'MEDIA GEOMÉTRICA'!AI458</f>
        <v>4988.2107579348694</v>
      </c>
      <c r="T2475" t="b">
        <f t="shared" si="467"/>
        <v>1</v>
      </c>
    </row>
    <row r="2476" spans="1:20" x14ac:dyDescent="0.2">
      <c r="A2476">
        <v>456</v>
      </c>
      <c r="B2476">
        <v>12245</v>
      </c>
      <c r="C2476">
        <v>20000</v>
      </c>
      <c r="D2476">
        <v>13115</v>
      </c>
      <c r="E2476">
        <v>15082</v>
      </c>
      <c r="F2476">
        <v>16179</v>
      </c>
      <c r="G2476">
        <f t="shared" si="459"/>
        <v>15095.014630946347</v>
      </c>
      <c r="H2476">
        <f t="shared" si="460"/>
        <v>3041.9766106924603</v>
      </c>
      <c r="I2476">
        <f t="shared" si="461"/>
        <v>18136.991241638807</v>
      </c>
      <c r="J2476">
        <f t="shared" si="462"/>
        <v>12053.038020253887</v>
      </c>
      <c r="K2476" s="18">
        <f t="shared" si="463"/>
        <v>12245</v>
      </c>
      <c r="L2476" s="18" t="str">
        <f t="shared" si="455"/>
        <v/>
      </c>
      <c r="M2476" s="18">
        <f t="shared" si="456"/>
        <v>13115</v>
      </c>
      <c r="N2476" s="18">
        <f t="shared" si="457"/>
        <v>15082</v>
      </c>
      <c r="O2476" s="18">
        <f t="shared" si="458"/>
        <v>16179</v>
      </c>
      <c r="P2476">
        <f t="shared" si="464"/>
        <v>14069.686608385642</v>
      </c>
      <c r="Q2476">
        <f t="shared" si="465"/>
        <v>1796.8124322440187</v>
      </c>
      <c r="R2476" s="105">
        <f t="shared" si="466"/>
        <v>0.12770806360200693</v>
      </c>
      <c r="S2476" s="107">
        <f>+'MEDIA GEOMÉTRICA'!AI459</f>
        <v>14069.686608385642</v>
      </c>
      <c r="T2476" t="b">
        <f t="shared" si="467"/>
        <v>1</v>
      </c>
    </row>
    <row r="2477" spans="1:20" x14ac:dyDescent="0.2">
      <c r="A2477">
        <v>457</v>
      </c>
      <c r="B2477">
        <v>624</v>
      </c>
      <c r="C2477">
        <v>3000</v>
      </c>
      <c r="D2477">
        <v>669</v>
      </c>
      <c r="E2477">
        <v>769</v>
      </c>
      <c r="F2477">
        <v>825</v>
      </c>
      <c r="G2477">
        <f t="shared" si="459"/>
        <v>955.04195399216519</v>
      </c>
      <c r="H2477">
        <f t="shared" si="460"/>
        <v>1021.9551360015762</v>
      </c>
      <c r="I2477">
        <f t="shared" si="461"/>
        <v>1976.9970899937414</v>
      </c>
      <c r="J2477">
        <f t="shared" si="462"/>
        <v>-66.913182009411003</v>
      </c>
      <c r="K2477" s="18">
        <f t="shared" si="463"/>
        <v>624</v>
      </c>
      <c r="L2477" s="18" t="str">
        <f t="shared" si="455"/>
        <v/>
      </c>
      <c r="M2477" s="18">
        <f t="shared" si="456"/>
        <v>669</v>
      </c>
      <c r="N2477" s="18">
        <f t="shared" si="457"/>
        <v>769</v>
      </c>
      <c r="O2477" s="18">
        <f t="shared" si="458"/>
        <v>825</v>
      </c>
      <c r="P2477">
        <f t="shared" si="464"/>
        <v>717.37749622254353</v>
      </c>
      <c r="Q2477">
        <f t="shared" si="465"/>
        <v>91.70741518546906</v>
      </c>
      <c r="R2477" s="105">
        <f t="shared" si="466"/>
        <v>0.12783703931105717</v>
      </c>
      <c r="S2477" s="107">
        <f>+'MEDIA GEOMÉTRICA'!AI460</f>
        <v>717.37749622254353</v>
      </c>
      <c r="T2477" t="b">
        <f t="shared" si="467"/>
        <v>1</v>
      </c>
    </row>
    <row r="2478" spans="1:20" x14ac:dyDescent="0.2">
      <c r="A2478">
        <v>458</v>
      </c>
      <c r="B2478">
        <v>2022</v>
      </c>
      <c r="C2478">
        <v>15000</v>
      </c>
      <c r="D2478">
        <v>2165</v>
      </c>
      <c r="E2478">
        <v>2490</v>
      </c>
      <c r="F2478">
        <v>2671</v>
      </c>
      <c r="G2478">
        <f t="shared" si="459"/>
        <v>3373.1892625599435</v>
      </c>
      <c r="H2478">
        <f t="shared" si="460"/>
        <v>5668.8850138276748</v>
      </c>
      <c r="I2478">
        <f t="shared" si="461"/>
        <v>9042.0742763876187</v>
      </c>
      <c r="J2478">
        <f t="shared" si="462"/>
        <v>-2295.6957512677313</v>
      </c>
      <c r="K2478" s="18">
        <f t="shared" si="463"/>
        <v>2022</v>
      </c>
      <c r="L2478" s="18" t="str">
        <f t="shared" si="455"/>
        <v/>
      </c>
      <c r="M2478" s="18">
        <f t="shared" si="456"/>
        <v>2165</v>
      </c>
      <c r="N2478" s="18">
        <f t="shared" si="457"/>
        <v>2490</v>
      </c>
      <c r="O2478" s="18">
        <f t="shared" si="458"/>
        <v>2671</v>
      </c>
      <c r="P2478">
        <f t="shared" si="464"/>
        <v>2322.8869374075175</v>
      </c>
      <c r="Q2478">
        <f t="shared" si="465"/>
        <v>296.52093799033258</v>
      </c>
      <c r="R2478" s="105">
        <f t="shared" si="466"/>
        <v>0.1276519029898493</v>
      </c>
      <c r="S2478" s="107">
        <f>+'MEDIA GEOMÉTRICA'!AI461</f>
        <v>2322.8869374075175</v>
      </c>
      <c r="T2478" t="b">
        <f t="shared" si="467"/>
        <v>1</v>
      </c>
    </row>
    <row r="2479" spans="1:20" x14ac:dyDescent="0.2">
      <c r="A2479">
        <v>459</v>
      </c>
      <c r="B2479">
        <v>13159</v>
      </c>
      <c r="C2479">
        <v>150000</v>
      </c>
      <c r="D2479">
        <v>14093</v>
      </c>
      <c r="E2479">
        <v>16207</v>
      </c>
      <c r="F2479">
        <v>17386</v>
      </c>
      <c r="G2479">
        <f t="shared" si="459"/>
        <v>23924.561196132101</v>
      </c>
      <c r="H2479">
        <f t="shared" si="460"/>
        <v>60302.547562271364</v>
      </c>
      <c r="I2479">
        <f t="shared" si="461"/>
        <v>84227.108758403469</v>
      </c>
      <c r="J2479">
        <f t="shared" si="462"/>
        <v>-36377.986366139259</v>
      </c>
      <c r="K2479" s="18">
        <f t="shared" si="463"/>
        <v>13159</v>
      </c>
      <c r="L2479" s="18" t="str">
        <f t="shared" si="455"/>
        <v/>
      </c>
      <c r="M2479" s="18">
        <f t="shared" si="456"/>
        <v>14093</v>
      </c>
      <c r="N2479" s="18">
        <f t="shared" si="457"/>
        <v>16207</v>
      </c>
      <c r="O2479" s="18">
        <f t="shared" si="458"/>
        <v>17386</v>
      </c>
      <c r="P2479">
        <f t="shared" si="464"/>
        <v>15119.316609228053</v>
      </c>
      <c r="Q2479">
        <f t="shared" si="465"/>
        <v>1930.7398193438701</v>
      </c>
      <c r="R2479" s="105">
        <f t="shared" si="466"/>
        <v>0.12770020426488363</v>
      </c>
      <c r="S2479" s="107">
        <f>+'MEDIA GEOMÉTRICA'!AI462</f>
        <v>15119.316609228053</v>
      </c>
      <c r="T2479" t="b">
        <f t="shared" si="467"/>
        <v>1</v>
      </c>
    </row>
    <row r="2480" spans="1:20" x14ac:dyDescent="0.2">
      <c r="A2480">
        <v>460</v>
      </c>
      <c r="B2480">
        <v>20110</v>
      </c>
      <c r="C2480">
        <v>150000</v>
      </c>
      <c r="D2480">
        <v>21538</v>
      </c>
      <c r="E2480">
        <v>24769</v>
      </c>
      <c r="F2480">
        <v>26571</v>
      </c>
      <c r="G2480">
        <f t="shared" si="459"/>
        <v>33589.614143347964</v>
      </c>
      <c r="H2480">
        <f t="shared" si="460"/>
        <v>56743.249195829456</v>
      </c>
      <c r="I2480">
        <f t="shared" si="461"/>
        <v>90332.86333917742</v>
      </c>
      <c r="J2480">
        <f t="shared" si="462"/>
        <v>-23153.635052481492</v>
      </c>
      <c r="K2480" s="18">
        <f t="shared" si="463"/>
        <v>20110</v>
      </c>
      <c r="L2480" s="18" t="str">
        <f t="shared" si="455"/>
        <v/>
      </c>
      <c r="M2480" s="18">
        <f t="shared" si="456"/>
        <v>21538</v>
      </c>
      <c r="N2480" s="18">
        <f t="shared" si="457"/>
        <v>24769</v>
      </c>
      <c r="O2480" s="18">
        <f t="shared" si="458"/>
        <v>26571</v>
      </c>
      <c r="P2480">
        <f t="shared" si="464"/>
        <v>23106.46207386085</v>
      </c>
      <c r="Q2480">
        <f t="shared" si="465"/>
        <v>2951.096406422535</v>
      </c>
      <c r="R2480" s="105">
        <f t="shared" si="466"/>
        <v>0.12771736309042994</v>
      </c>
      <c r="S2480" s="107">
        <f>+'MEDIA GEOMÉTRICA'!AI463</f>
        <v>23106.46207386085</v>
      </c>
      <c r="T2480" t="b">
        <f t="shared" si="467"/>
        <v>1</v>
      </c>
    </row>
    <row r="2481" spans="1:20" x14ac:dyDescent="0.2">
      <c r="A2481">
        <v>461</v>
      </c>
      <c r="B2481">
        <v>23952</v>
      </c>
      <c r="C2481">
        <v>200000</v>
      </c>
      <c r="D2481">
        <v>25653</v>
      </c>
      <c r="E2481">
        <v>29501</v>
      </c>
      <c r="F2481">
        <v>31647</v>
      </c>
      <c r="G2481">
        <f t="shared" si="459"/>
        <v>40920.020714480292</v>
      </c>
      <c r="H2481">
        <f t="shared" si="460"/>
        <v>77120.248510362057</v>
      </c>
      <c r="I2481">
        <f t="shared" si="461"/>
        <v>118040.26922484234</v>
      </c>
      <c r="J2481">
        <f t="shared" si="462"/>
        <v>-36200.227795881765</v>
      </c>
      <c r="K2481" s="18">
        <f t="shared" si="463"/>
        <v>23952</v>
      </c>
      <c r="L2481" s="18" t="str">
        <f t="shared" si="455"/>
        <v/>
      </c>
      <c r="M2481" s="18">
        <f t="shared" si="456"/>
        <v>25653</v>
      </c>
      <c r="N2481" s="18">
        <f t="shared" si="457"/>
        <v>29501</v>
      </c>
      <c r="O2481" s="18">
        <f t="shared" si="458"/>
        <v>31647</v>
      </c>
      <c r="P2481">
        <f t="shared" si="464"/>
        <v>27520.879399845096</v>
      </c>
      <c r="Q2481">
        <f t="shared" si="465"/>
        <v>3514.710549959982</v>
      </c>
      <c r="R2481" s="105">
        <f t="shared" si="466"/>
        <v>0.12771069190397183</v>
      </c>
      <c r="S2481" s="107">
        <f>+'MEDIA GEOMÉTRICA'!AI464</f>
        <v>27520.879399845096</v>
      </c>
      <c r="T2481" t="b">
        <f t="shared" si="467"/>
        <v>1</v>
      </c>
    </row>
    <row r="2482" spans="1:20" x14ac:dyDescent="0.2">
      <c r="A2482">
        <v>462</v>
      </c>
      <c r="B2482">
        <v>39871</v>
      </c>
      <c r="C2482">
        <v>180000</v>
      </c>
      <c r="D2482">
        <v>42702</v>
      </c>
      <c r="E2482">
        <v>49107</v>
      </c>
      <c r="F2482">
        <v>52679</v>
      </c>
      <c r="G2482">
        <f t="shared" si="459"/>
        <v>60232.620070901241</v>
      </c>
      <c r="H2482">
        <f t="shared" si="460"/>
        <v>60100.407150867119</v>
      </c>
      <c r="I2482">
        <f t="shared" si="461"/>
        <v>120333.02722176837</v>
      </c>
      <c r="J2482">
        <f t="shared" si="462"/>
        <v>132.21292003412236</v>
      </c>
      <c r="K2482" s="18">
        <f t="shared" si="463"/>
        <v>39871</v>
      </c>
      <c r="L2482" s="18" t="str">
        <f t="shared" si="455"/>
        <v/>
      </c>
      <c r="M2482" s="18">
        <f t="shared" si="456"/>
        <v>42702</v>
      </c>
      <c r="N2482" s="18">
        <f t="shared" si="457"/>
        <v>49107</v>
      </c>
      <c r="O2482" s="18">
        <f t="shared" si="458"/>
        <v>52679</v>
      </c>
      <c r="P2482">
        <f t="shared" si="464"/>
        <v>45811.189398031682</v>
      </c>
      <c r="Q2482">
        <f t="shared" si="465"/>
        <v>5850.1200771152262</v>
      </c>
      <c r="R2482" s="105">
        <f t="shared" si="466"/>
        <v>0.12770068085956707</v>
      </c>
      <c r="S2482" s="107">
        <f>+'MEDIA GEOMÉTRICA'!AI465</f>
        <v>45811.189398031682</v>
      </c>
      <c r="T2482" t="b">
        <f t="shared" si="467"/>
        <v>1</v>
      </c>
    </row>
    <row r="2483" spans="1:20" x14ac:dyDescent="0.2">
      <c r="A2483">
        <v>463</v>
      </c>
      <c r="B2483">
        <v>20378</v>
      </c>
      <c r="C2483">
        <v>150000</v>
      </c>
      <c r="D2483">
        <v>21825</v>
      </c>
      <c r="E2483">
        <v>25099</v>
      </c>
      <c r="F2483">
        <v>26925</v>
      </c>
      <c r="G2483">
        <f t="shared" si="459"/>
        <v>33947.190693305252</v>
      </c>
      <c r="H2483">
        <f t="shared" si="460"/>
        <v>56606.411803787742</v>
      </c>
      <c r="I2483">
        <f t="shared" si="461"/>
        <v>90553.602497093001</v>
      </c>
      <c r="J2483">
        <f t="shared" si="462"/>
        <v>-22659.221110482489</v>
      </c>
      <c r="K2483" s="18">
        <f t="shared" si="463"/>
        <v>20378</v>
      </c>
      <c r="L2483" s="18" t="str">
        <f t="shared" si="455"/>
        <v/>
      </c>
      <c r="M2483" s="18">
        <f t="shared" si="456"/>
        <v>21825</v>
      </c>
      <c r="N2483" s="18">
        <f t="shared" si="457"/>
        <v>25099</v>
      </c>
      <c r="O2483" s="18">
        <f t="shared" si="458"/>
        <v>26925</v>
      </c>
      <c r="P2483">
        <f t="shared" si="464"/>
        <v>23414.34349056429</v>
      </c>
      <c r="Q2483">
        <f t="shared" si="465"/>
        <v>2990.3763837795846</v>
      </c>
      <c r="R2483" s="105">
        <f t="shared" si="466"/>
        <v>0.12771557677816897</v>
      </c>
      <c r="S2483" s="107">
        <f>+'MEDIA GEOMÉTRICA'!AI466</f>
        <v>23414.34349056429</v>
      </c>
      <c r="T2483" t="b">
        <f t="shared" si="467"/>
        <v>1</v>
      </c>
    </row>
    <row r="2484" spans="1:20" x14ac:dyDescent="0.2">
      <c r="A2484">
        <v>464</v>
      </c>
      <c r="B2484">
        <v>12042</v>
      </c>
      <c r="C2484">
        <v>80000</v>
      </c>
      <c r="D2484">
        <v>12898</v>
      </c>
      <c r="E2484">
        <v>14832</v>
      </c>
      <c r="F2484">
        <v>15911</v>
      </c>
      <c r="G2484">
        <f t="shared" si="459"/>
        <v>19653.578376507143</v>
      </c>
      <c r="H2484">
        <f t="shared" si="460"/>
        <v>29591.134716330158</v>
      </c>
      <c r="I2484">
        <f t="shared" si="461"/>
        <v>49244.713092837301</v>
      </c>
      <c r="J2484">
        <f t="shared" si="462"/>
        <v>-9937.5563398230152</v>
      </c>
      <c r="K2484" s="18">
        <f t="shared" si="463"/>
        <v>12042</v>
      </c>
      <c r="L2484" s="18" t="str">
        <f t="shared" si="455"/>
        <v/>
      </c>
      <c r="M2484" s="18">
        <f t="shared" si="456"/>
        <v>12898</v>
      </c>
      <c r="N2484" s="18">
        <f t="shared" si="457"/>
        <v>14832</v>
      </c>
      <c r="O2484" s="18">
        <f t="shared" si="458"/>
        <v>15911</v>
      </c>
      <c r="P2484">
        <f t="shared" si="464"/>
        <v>13836.60512405093</v>
      </c>
      <c r="Q2484">
        <f t="shared" si="465"/>
        <v>1767.0305364273324</v>
      </c>
      <c r="R2484" s="105">
        <f t="shared" si="466"/>
        <v>0.12770694260515261</v>
      </c>
      <c r="S2484" s="107">
        <f>+'MEDIA GEOMÉTRICA'!AI467</f>
        <v>13836.60512405093</v>
      </c>
      <c r="T2484" t="b">
        <f t="shared" si="467"/>
        <v>1</v>
      </c>
    </row>
    <row r="2485" spans="1:20" x14ac:dyDescent="0.2">
      <c r="A2485">
        <v>465</v>
      </c>
      <c r="B2485">
        <v>58577</v>
      </c>
      <c r="C2485">
        <v>100000</v>
      </c>
      <c r="D2485">
        <v>62737</v>
      </c>
      <c r="E2485">
        <v>72148</v>
      </c>
      <c r="F2485">
        <v>77395</v>
      </c>
      <c r="G2485">
        <f t="shared" si="459"/>
        <v>72851.351815983508</v>
      </c>
      <c r="H2485">
        <f t="shared" si="460"/>
        <v>16244.484734826161</v>
      </c>
      <c r="I2485">
        <f t="shared" si="461"/>
        <v>89095.836550809676</v>
      </c>
      <c r="J2485">
        <f t="shared" si="462"/>
        <v>56606.867081157347</v>
      </c>
      <c r="K2485" s="18">
        <f t="shared" si="463"/>
        <v>58577</v>
      </c>
      <c r="L2485" s="18" t="str">
        <f t="shared" si="455"/>
        <v/>
      </c>
      <c r="M2485" s="18">
        <f t="shared" si="456"/>
        <v>62737</v>
      </c>
      <c r="N2485" s="18">
        <f t="shared" si="457"/>
        <v>72148</v>
      </c>
      <c r="O2485" s="18">
        <f t="shared" si="458"/>
        <v>77395</v>
      </c>
      <c r="P2485">
        <f t="shared" si="464"/>
        <v>67304.951956938065</v>
      </c>
      <c r="Q2485">
        <f t="shared" si="465"/>
        <v>8595.297449768681</v>
      </c>
      <c r="R2485" s="105">
        <f t="shared" si="466"/>
        <v>0.1277067615361791</v>
      </c>
      <c r="S2485" s="107">
        <f>+'MEDIA GEOMÉTRICA'!AI468</f>
        <v>67304.951956938065</v>
      </c>
      <c r="T2485" t="b">
        <f t="shared" si="467"/>
        <v>1</v>
      </c>
    </row>
    <row r="2486" spans="1:20" x14ac:dyDescent="0.2">
      <c r="A2486">
        <v>466</v>
      </c>
      <c r="B2486">
        <v>10053</v>
      </c>
      <c r="C2486">
        <v>20000</v>
      </c>
      <c r="D2486">
        <v>10767</v>
      </c>
      <c r="E2486">
        <v>12382</v>
      </c>
      <c r="F2486">
        <v>13282</v>
      </c>
      <c r="G2486">
        <f t="shared" si="459"/>
        <v>12891.247109229576</v>
      </c>
      <c r="H2486">
        <f t="shared" si="460"/>
        <v>3958.9169857424376</v>
      </c>
      <c r="I2486">
        <f t="shared" si="461"/>
        <v>16850.164094972013</v>
      </c>
      <c r="J2486">
        <f t="shared" si="462"/>
        <v>8932.3301234871396</v>
      </c>
      <c r="K2486" s="18">
        <f t="shared" si="463"/>
        <v>10053</v>
      </c>
      <c r="L2486" s="18" t="str">
        <f t="shared" si="455"/>
        <v/>
      </c>
      <c r="M2486" s="18">
        <f t="shared" si="456"/>
        <v>10767</v>
      </c>
      <c r="N2486" s="18">
        <f t="shared" si="457"/>
        <v>12382</v>
      </c>
      <c r="O2486" s="18">
        <f t="shared" si="458"/>
        <v>13282</v>
      </c>
      <c r="P2486">
        <f t="shared" si="464"/>
        <v>11550.776158938745</v>
      </c>
      <c r="Q2486">
        <f t="shared" si="465"/>
        <v>1474.8990925935691</v>
      </c>
      <c r="R2486" s="105">
        <f t="shared" si="466"/>
        <v>0.12768831049090981</v>
      </c>
      <c r="S2486" s="107">
        <f>+'MEDIA GEOMÉTRICA'!AI469</f>
        <v>11550.776158938745</v>
      </c>
      <c r="T2486" t="b">
        <f t="shared" si="467"/>
        <v>1</v>
      </c>
    </row>
    <row r="2487" spans="1:20" x14ac:dyDescent="0.2">
      <c r="A2487">
        <v>467</v>
      </c>
      <c r="B2487">
        <v>15884</v>
      </c>
      <c r="C2487">
        <v>50000</v>
      </c>
      <c r="D2487">
        <v>17012</v>
      </c>
      <c r="E2487">
        <v>19564</v>
      </c>
      <c r="F2487">
        <v>20987</v>
      </c>
      <c r="G2487">
        <f t="shared" si="459"/>
        <v>22326.397603783666</v>
      </c>
      <c r="H2487">
        <f t="shared" si="460"/>
        <v>14292.318769185074</v>
      </c>
      <c r="I2487">
        <f t="shared" si="461"/>
        <v>36618.716372968738</v>
      </c>
      <c r="J2487">
        <f t="shared" si="462"/>
        <v>8034.0788345985911</v>
      </c>
      <c r="K2487" s="18">
        <f t="shared" si="463"/>
        <v>15884</v>
      </c>
      <c r="L2487" s="18" t="str">
        <f t="shared" si="455"/>
        <v/>
      </c>
      <c r="M2487" s="18">
        <f t="shared" si="456"/>
        <v>17012</v>
      </c>
      <c r="N2487" s="18">
        <f t="shared" si="457"/>
        <v>19564</v>
      </c>
      <c r="O2487" s="18">
        <f t="shared" si="458"/>
        <v>20987</v>
      </c>
      <c r="P2487">
        <f t="shared" si="464"/>
        <v>18250.754249937636</v>
      </c>
      <c r="Q2487">
        <f t="shared" si="465"/>
        <v>2330.8376713104667</v>
      </c>
      <c r="R2487" s="105">
        <f t="shared" si="466"/>
        <v>0.12771185450148898</v>
      </c>
      <c r="S2487" s="107">
        <f>+'MEDIA GEOMÉTRICA'!AI470</f>
        <v>18250.754249937636</v>
      </c>
      <c r="T2487" t="b">
        <f t="shared" si="467"/>
        <v>1</v>
      </c>
    </row>
    <row r="2488" spans="1:20" x14ac:dyDescent="0.2">
      <c r="A2488">
        <v>468</v>
      </c>
      <c r="B2488">
        <v>21830</v>
      </c>
      <c r="C2488">
        <v>100000</v>
      </c>
      <c r="D2488">
        <v>23380</v>
      </c>
      <c r="E2488">
        <v>26887</v>
      </c>
      <c r="F2488">
        <v>28843</v>
      </c>
      <c r="G2488">
        <f t="shared" si="459"/>
        <v>33074.722106380555</v>
      </c>
      <c r="H2488">
        <f t="shared" si="460"/>
        <v>33550.804751898278</v>
      </c>
      <c r="I2488">
        <f t="shared" si="461"/>
        <v>66625.526858278841</v>
      </c>
      <c r="J2488">
        <f t="shared" si="462"/>
        <v>-476.08264551772299</v>
      </c>
      <c r="K2488" s="18">
        <f t="shared" si="463"/>
        <v>21830</v>
      </c>
      <c r="L2488" s="18" t="str">
        <f t="shared" si="455"/>
        <v/>
      </c>
      <c r="M2488" s="18">
        <f t="shared" si="456"/>
        <v>23380</v>
      </c>
      <c r="N2488" s="18">
        <f t="shared" si="457"/>
        <v>26887</v>
      </c>
      <c r="O2488" s="18">
        <f t="shared" si="458"/>
        <v>28843</v>
      </c>
      <c r="P2488">
        <f t="shared" si="464"/>
        <v>25082.467310955628</v>
      </c>
      <c r="Q2488">
        <f t="shared" si="465"/>
        <v>3203.2180693796045</v>
      </c>
      <c r="R2488" s="105">
        <f t="shared" si="466"/>
        <v>0.1277074551585477</v>
      </c>
      <c r="S2488" s="107">
        <f>+'MEDIA GEOMÉTRICA'!AI471</f>
        <v>25082.467310955628</v>
      </c>
      <c r="T2488" t="b">
        <f t="shared" si="467"/>
        <v>1</v>
      </c>
    </row>
    <row r="2489" spans="1:20" x14ac:dyDescent="0.2">
      <c r="A2489">
        <v>469</v>
      </c>
      <c r="B2489">
        <v>3982</v>
      </c>
      <c r="C2489">
        <v>10000</v>
      </c>
      <c r="D2489">
        <v>4265</v>
      </c>
      <c r="E2489">
        <v>4904</v>
      </c>
      <c r="F2489">
        <v>5261</v>
      </c>
      <c r="G2489">
        <f t="shared" si="459"/>
        <v>5349.6800757382316</v>
      </c>
      <c r="H2489">
        <f t="shared" si="460"/>
        <v>2466.0462891032676</v>
      </c>
      <c r="I2489">
        <f t="shared" si="461"/>
        <v>7815.7263648414992</v>
      </c>
      <c r="J2489">
        <f t="shared" si="462"/>
        <v>2883.6337866349641</v>
      </c>
      <c r="K2489" s="18">
        <f t="shared" si="463"/>
        <v>3982</v>
      </c>
      <c r="L2489" s="18" t="str">
        <f t="shared" si="455"/>
        <v/>
      </c>
      <c r="M2489" s="18">
        <f t="shared" si="456"/>
        <v>4265</v>
      </c>
      <c r="N2489" s="18">
        <f t="shared" si="457"/>
        <v>4904</v>
      </c>
      <c r="O2489" s="18">
        <f t="shared" si="458"/>
        <v>5261</v>
      </c>
      <c r="P2489">
        <f t="shared" si="464"/>
        <v>4575.1966297857907</v>
      </c>
      <c r="Q2489">
        <f t="shared" si="465"/>
        <v>584.08047390749164</v>
      </c>
      <c r="R2489" s="105">
        <f t="shared" si="466"/>
        <v>0.12766237632388666</v>
      </c>
      <c r="S2489" s="107">
        <f>+'MEDIA GEOMÉTRICA'!AI472</f>
        <v>4575.1966297857907</v>
      </c>
      <c r="T2489" t="b">
        <f t="shared" si="467"/>
        <v>1</v>
      </c>
    </row>
    <row r="2490" spans="1:20" x14ac:dyDescent="0.2">
      <c r="A2490">
        <v>470</v>
      </c>
      <c r="B2490">
        <v>5968</v>
      </c>
      <c r="C2490">
        <v>50000</v>
      </c>
      <c r="D2490">
        <v>6391</v>
      </c>
      <c r="E2490">
        <v>7350</v>
      </c>
      <c r="F2490">
        <v>7885</v>
      </c>
      <c r="G2490">
        <f t="shared" si="459"/>
        <v>10202.141309153691</v>
      </c>
      <c r="H2490">
        <f t="shared" si="460"/>
        <v>19290.488995875661</v>
      </c>
      <c r="I2490">
        <f t="shared" si="461"/>
        <v>29492.63030502935</v>
      </c>
      <c r="J2490">
        <f t="shared" si="462"/>
        <v>-9088.3476867219706</v>
      </c>
      <c r="K2490" s="18">
        <f t="shared" si="463"/>
        <v>5968</v>
      </c>
      <c r="L2490" s="18" t="str">
        <f t="shared" si="455"/>
        <v/>
      </c>
      <c r="M2490" s="18">
        <f t="shared" si="456"/>
        <v>6391</v>
      </c>
      <c r="N2490" s="18">
        <f t="shared" si="457"/>
        <v>7350</v>
      </c>
      <c r="O2490" s="18">
        <f t="shared" si="458"/>
        <v>7885</v>
      </c>
      <c r="P2490">
        <f t="shared" si="464"/>
        <v>6856.8029223674248</v>
      </c>
      <c r="Q2490">
        <f t="shared" si="465"/>
        <v>875.67516808460425</v>
      </c>
      <c r="R2490" s="105">
        <f t="shared" si="466"/>
        <v>0.12770895970016635</v>
      </c>
      <c r="S2490" s="107">
        <f>+'MEDIA GEOMÉTRICA'!AI473</f>
        <v>6856.8029223674248</v>
      </c>
      <c r="T2490" t="b">
        <f t="shared" si="467"/>
        <v>1</v>
      </c>
    </row>
    <row r="2491" spans="1:20" x14ac:dyDescent="0.2">
      <c r="A2491">
        <v>471</v>
      </c>
      <c r="B2491">
        <v>41308</v>
      </c>
      <c r="C2491">
        <v>100000</v>
      </c>
      <c r="D2491">
        <v>44241</v>
      </c>
      <c r="E2491">
        <v>50878</v>
      </c>
      <c r="F2491">
        <v>54578</v>
      </c>
      <c r="G2491">
        <f t="shared" si="459"/>
        <v>55091.088110346216</v>
      </c>
      <c r="H2491">
        <f t="shared" si="460"/>
        <v>23948.715560547291</v>
      </c>
      <c r="I2491">
        <f t="shared" si="461"/>
        <v>79039.803670893511</v>
      </c>
      <c r="J2491">
        <f t="shared" si="462"/>
        <v>31142.372549798925</v>
      </c>
      <c r="K2491" s="18">
        <f t="shared" si="463"/>
        <v>41308</v>
      </c>
      <c r="L2491" s="18" t="str">
        <f t="shared" si="455"/>
        <v/>
      </c>
      <c r="M2491" s="18">
        <f t="shared" si="456"/>
        <v>44241</v>
      </c>
      <c r="N2491" s="18">
        <f t="shared" si="457"/>
        <v>50878</v>
      </c>
      <c r="O2491" s="18">
        <f t="shared" si="458"/>
        <v>54578</v>
      </c>
      <c r="P2491">
        <f t="shared" si="464"/>
        <v>47462.617775340601</v>
      </c>
      <c r="Q2491">
        <f t="shared" si="465"/>
        <v>6061.3091751425009</v>
      </c>
      <c r="R2491" s="105">
        <f t="shared" si="466"/>
        <v>0.12770701362982298</v>
      </c>
      <c r="S2491" s="107">
        <f>+'MEDIA GEOMÉTRICA'!AI474</f>
        <v>47462.617775340601</v>
      </c>
      <c r="T2491" t="b">
        <f t="shared" si="467"/>
        <v>1</v>
      </c>
    </row>
    <row r="2492" spans="1:20" x14ac:dyDescent="0.2">
      <c r="A2492">
        <v>472</v>
      </c>
      <c r="B2492">
        <v>20860</v>
      </c>
      <c r="C2492">
        <v>150000</v>
      </c>
      <c r="D2492">
        <v>22341</v>
      </c>
      <c r="E2492">
        <v>25693</v>
      </c>
      <c r="F2492">
        <v>27561</v>
      </c>
      <c r="G2492">
        <f t="shared" si="459"/>
        <v>34587.851996825302</v>
      </c>
      <c r="H2492">
        <f t="shared" si="460"/>
        <v>56360.414844995597</v>
      </c>
      <c r="I2492">
        <f t="shared" si="461"/>
        <v>90948.266841820907</v>
      </c>
      <c r="J2492">
        <f t="shared" si="462"/>
        <v>-21772.562848170295</v>
      </c>
      <c r="K2492" s="18">
        <f t="shared" si="463"/>
        <v>20860</v>
      </c>
      <c r="L2492" s="18" t="str">
        <f t="shared" si="455"/>
        <v/>
      </c>
      <c r="M2492" s="18">
        <f t="shared" si="456"/>
        <v>22341</v>
      </c>
      <c r="N2492" s="18">
        <f t="shared" si="457"/>
        <v>25693</v>
      </c>
      <c r="O2492" s="18">
        <f t="shared" si="458"/>
        <v>27561</v>
      </c>
      <c r="P2492">
        <f t="shared" si="464"/>
        <v>23967.993329990284</v>
      </c>
      <c r="Q2492">
        <f t="shared" si="465"/>
        <v>3060.8873849479228</v>
      </c>
      <c r="R2492" s="105">
        <f t="shared" si="466"/>
        <v>0.12770728624652716</v>
      </c>
      <c r="S2492" s="107">
        <f>+'MEDIA GEOMÉTRICA'!AI475</f>
        <v>23967.993329990284</v>
      </c>
      <c r="T2492" t="b">
        <f t="shared" si="467"/>
        <v>1</v>
      </c>
    </row>
    <row r="2493" spans="1:20" x14ac:dyDescent="0.2">
      <c r="A2493">
        <v>473</v>
      </c>
      <c r="B2493">
        <v>46726</v>
      </c>
      <c r="C2493">
        <v>180000</v>
      </c>
      <c r="D2493">
        <v>50045</v>
      </c>
      <c r="E2493">
        <v>57551</v>
      </c>
      <c r="F2493">
        <v>61737</v>
      </c>
      <c r="G2493">
        <f t="shared" si="459"/>
        <v>68384.55731886896</v>
      </c>
      <c r="H2493">
        <f t="shared" si="460"/>
        <v>56654.32369819624</v>
      </c>
      <c r="I2493">
        <f t="shared" si="461"/>
        <v>125038.8810170652</v>
      </c>
      <c r="J2493">
        <f t="shared" si="462"/>
        <v>11730.23362067272</v>
      </c>
      <c r="K2493" s="18">
        <f t="shared" si="463"/>
        <v>46726</v>
      </c>
      <c r="L2493" s="18" t="str">
        <f t="shared" si="455"/>
        <v/>
      </c>
      <c r="M2493" s="18">
        <f t="shared" si="456"/>
        <v>50045</v>
      </c>
      <c r="N2493" s="18">
        <f t="shared" si="457"/>
        <v>57551</v>
      </c>
      <c r="O2493" s="18">
        <f t="shared" si="458"/>
        <v>61737</v>
      </c>
      <c r="P2493">
        <f t="shared" si="464"/>
        <v>53688.271694436058</v>
      </c>
      <c r="Q2493">
        <f t="shared" si="465"/>
        <v>6856.2137449664351</v>
      </c>
      <c r="R2493" s="105">
        <f t="shared" si="466"/>
        <v>0.12770412472929304</v>
      </c>
      <c r="S2493" s="107">
        <f>+'MEDIA GEOMÉTRICA'!AI476</f>
        <v>53688.271694436058</v>
      </c>
      <c r="T2493" t="b">
        <f t="shared" si="467"/>
        <v>1</v>
      </c>
    </row>
    <row r="2494" spans="1:20" x14ac:dyDescent="0.2">
      <c r="A2494">
        <v>474</v>
      </c>
      <c r="B2494">
        <v>10355</v>
      </c>
      <c r="C2494">
        <v>80000</v>
      </c>
      <c r="D2494">
        <v>11091</v>
      </c>
      <c r="E2494">
        <v>12755</v>
      </c>
      <c r="F2494">
        <v>13683</v>
      </c>
      <c r="G2494">
        <f t="shared" si="459"/>
        <v>17418.650974321503</v>
      </c>
      <c r="H2494">
        <f t="shared" si="460"/>
        <v>30451.959414789715</v>
      </c>
      <c r="I2494">
        <f t="shared" si="461"/>
        <v>47870.610389111214</v>
      </c>
      <c r="J2494">
        <f t="shared" si="462"/>
        <v>-13033.308440468212</v>
      </c>
      <c r="K2494" s="18">
        <f t="shared" si="463"/>
        <v>10355</v>
      </c>
      <c r="L2494" s="18" t="str">
        <f t="shared" si="455"/>
        <v/>
      </c>
      <c r="M2494" s="18">
        <f t="shared" si="456"/>
        <v>11091</v>
      </c>
      <c r="N2494" s="18">
        <f t="shared" si="457"/>
        <v>12755</v>
      </c>
      <c r="O2494" s="18">
        <f t="shared" si="458"/>
        <v>13683</v>
      </c>
      <c r="P2494">
        <f t="shared" si="464"/>
        <v>11898.594101005148</v>
      </c>
      <c r="Q2494">
        <f t="shared" si="465"/>
        <v>1520.0280699162545</v>
      </c>
      <c r="R2494" s="105">
        <f t="shared" si="466"/>
        <v>0.12774854382063913</v>
      </c>
      <c r="S2494" s="107">
        <f>+'MEDIA GEOMÉTRICA'!AI477</f>
        <v>11898.594101005148</v>
      </c>
      <c r="T2494" t="b">
        <f t="shared" si="467"/>
        <v>1</v>
      </c>
    </row>
    <row r="2495" spans="1:20" x14ac:dyDescent="0.2">
      <c r="A2495">
        <v>475</v>
      </c>
      <c r="B2495">
        <v>38913</v>
      </c>
      <c r="C2495">
        <v>170000</v>
      </c>
      <c r="D2495">
        <v>41676</v>
      </c>
      <c r="E2495">
        <v>47927</v>
      </c>
      <c r="F2495">
        <v>51413</v>
      </c>
      <c r="G2495">
        <f t="shared" si="459"/>
        <v>58400.50078401863</v>
      </c>
      <c r="H2495">
        <f t="shared" si="460"/>
        <v>56127.852788967437</v>
      </c>
      <c r="I2495">
        <f t="shared" si="461"/>
        <v>114528.35357298606</v>
      </c>
      <c r="J2495">
        <f t="shared" si="462"/>
        <v>2272.647995051193</v>
      </c>
      <c r="K2495" s="18">
        <f t="shared" si="463"/>
        <v>38913</v>
      </c>
      <c r="L2495" s="18" t="str">
        <f t="shared" si="455"/>
        <v/>
      </c>
      <c r="M2495" s="18">
        <f t="shared" si="456"/>
        <v>41676</v>
      </c>
      <c r="N2495" s="18">
        <f t="shared" si="457"/>
        <v>47927</v>
      </c>
      <c r="O2495" s="18">
        <f t="shared" si="458"/>
        <v>51413</v>
      </c>
      <c r="P2495">
        <f t="shared" si="464"/>
        <v>44710.392625912231</v>
      </c>
      <c r="Q2495">
        <f t="shared" si="465"/>
        <v>5709.4419677699971</v>
      </c>
      <c r="R2495" s="105">
        <f t="shared" si="466"/>
        <v>0.1276983187229058</v>
      </c>
      <c r="S2495" s="107">
        <f>+'MEDIA GEOMÉTRICA'!AI478</f>
        <v>44710.392625912231</v>
      </c>
      <c r="T2495" t="b">
        <f t="shared" si="467"/>
        <v>1</v>
      </c>
    </row>
    <row r="2496" spans="1:20" x14ac:dyDescent="0.2">
      <c r="A2496">
        <v>476</v>
      </c>
      <c r="B2496">
        <v>5937</v>
      </c>
      <c r="C2496">
        <v>75000</v>
      </c>
      <c r="D2496">
        <v>6359</v>
      </c>
      <c r="E2496">
        <v>7313</v>
      </c>
      <c r="F2496">
        <v>7845</v>
      </c>
      <c r="G2496">
        <f t="shared" si="459"/>
        <v>11018.973325359904</v>
      </c>
      <c r="H2496">
        <f t="shared" si="460"/>
        <v>30480.913785515029</v>
      </c>
      <c r="I2496">
        <f t="shared" si="461"/>
        <v>41499.88711087493</v>
      </c>
      <c r="J2496">
        <f t="shared" si="462"/>
        <v>-19461.940460155125</v>
      </c>
      <c r="K2496" s="18">
        <f t="shared" si="463"/>
        <v>5937</v>
      </c>
      <c r="L2496" s="18" t="str">
        <f t="shared" si="455"/>
        <v/>
      </c>
      <c r="M2496" s="18">
        <f t="shared" si="456"/>
        <v>6359</v>
      </c>
      <c r="N2496" s="18">
        <f t="shared" si="457"/>
        <v>7313</v>
      </c>
      <c r="O2496" s="18">
        <f t="shared" si="458"/>
        <v>7845</v>
      </c>
      <c r="P2496">
        <f t="shared" si="464"/>
        <v>6821.9903196942732</v>
      </c>
      <c r="Q2496">
        <f t="shared" si="465"/>
        <v>871.45759124201413</v>
      </c>
      <c r="R2496" s="105">
        <f t="shared" si="466"/>
        <v>0.12774242565636892</v>
      </c>
      <c r="S2496" s="107">
        <f>+'MEDIA GEOMÉTRICA'!AI479</f>
        <v>6821.9903196942732</v>
      </c>
      <c r="T2496" t="b">
        <f t="shared" si="467"/>
        <v>1</v>
      </c>
    </row>
    <row r="2497" spans="1:20" x14ac:dyDescent="0.2">
      <c r="A2497">
        <v>477</v>
      </c>
      <c r="B2497">
        <v>74516</v>
      </c>
      <c r="C2497">
        <v>200000</v>
      </c>
      <c r="D2497">
        <v>79808</v>
      </c>
      <c r="E2497">
        <v>91779</v>
      </c>
      <c r="F2497">
        <v>98454</v>
      </c>
      <c r="G2497">
        <f t="shared" si="459"/>
        <v>101451.98032297054</v>
      </c>
      <c r="H2497">
        <f t="shared" si="460"/>
        <v>51793.003454134603</v>
      </c>
      <c r="I2497">
        <f t="shared" si="461"/>
        <v>153244.98377710514</v>
      </c>
      <c r="J2497">
        <f t="shared" si="462"/>
        <v>49658.97686883594</v>
      </c>
      <c r="K2497" s="18">
        <f t="shared" si="463"/>
        <v>74516</v>
      </c>
      <c r="L2497" s="18" t="str">
        <f t="shared" si="455"/>
        <v/>
      </c>
      <c r="M2497" s="18">
        <f t="shared" si="456"/>
        <v>79808</v>
      </c>
      <c r="N2497" s="18">
        <f t="shared" si="457"/>
        <v>91779</v>
      </c>
      <c r="O2497" s="18">
        <f t="shared" si="458"/>
        <v>98454</v>
      </c>
      <c r="P2497">
        <f t="shared" si="464"/>
        <v>85618.607871349523</v>
      </c>
      <c r="Q2497">
        <f t="shared" si="465"/>
        <v>10933.808649474955</v>
      </c>
      <c r="R2497" s="105">
        <f t="shared" si="466"/>
        <v>0.12770364902340026</v>
      </c>
      <c r="S2497" s="107">
        <f>+'MEDIA GEOMÉTRICA'!AI480</f>
        <v>85618.607871349523</v>
      </c>
      <c r="T2497" t="b">
        <f t="shared" si="467"/>
        <v>1</v>
      </c>
    </row>
    <row r="2498" spans="1:20" x14ac:dyDescent="0.2">
      <c r="A2498">
        <v>478</v>
      </c>
      <c r="B2498">
        <v>173545</v>
      </c>
      <c r="C2498">
        <v>250000</v>
      </c>
      <c r="D2498">
        <v>185870</v>
      </c>
      <c r="E2498">
        <v>213750</v>
      </c>
      <c r="F2498">
        <v>229297</v>
      </c>
      <c r="G2498">
        <f t="shared" si="459"/>
        <v>208628.28205683027</v>
      </c>
      <c r="H2498">
        <f t="shared" si="460"/>
        <v>31210.768755351142</v>
      </c>
      <c r="I2498">
        <f t="shared" si="461"/>
        <v>239839.05081218141</v>
      </c>
      <c r="J2498">
        <f t="shared" si="462"/>
        <v>177417.51330147914</v>
      </c>
      <c r="K2498" s="18" t="str">
        <f t="shared" si="463"/>
        <v/>
      </c>
      <c r="L2498" s="18" t="str">
        <f t="shared" si="455"/>
        <v/>
      </c>
      <c r="M2498" s="18">
        <f t="shared" si="456"/>
        <v>185870</v>
      </c>
      <c r="N2498" s="18">
        <f t="shared" si="457"/>
        <v>213750</v>
      </c>
      <c r="O2498" s="18">
        <f t="shared" si="458"/>
        <v>229297</v>
      </c>
      <c r="P2498">
        <f t="shared" si="464"/>
        <v>208851.66009181718</v>
      </c>
      <c r="Q2498">
        <f t="shared" si="465"/>
        <v>22003.438890318939</v>
      </c>
      <c r="R2498" s="105">
        <f t="shared" si="466"/>
        <v>0.10535438828039766</v>
      </c>
      <c r="S2498" s="107">
        <f>+'MEDIA GEOMÉTRICA'!AI481</f>
        <v>208851.66009181718</v>
      </c>
      <c r="T2498" t="b">
        <f t="shared" si="467"/>
        <v>1</v>
      </c>
    </row>
    <row r="2499" spans="1:20" x14ac:dyDescent="0.2">
      <c r="A2499">
        <v>479</v>
      </c>
      <c r="B2499">
        <v>26369</v>
      </c>
      <c r="C2499">
        <v>180000</v>
      </c>
      <c r="D2499">
        <v>28242</v>
      </c>
      <c r="E2499">
        <v>32478</v>
      </c>
      <c r="F2499">
        <v>34840</v>
      </c>
      <c r="G2499">
        <f t="shared" si="459"/>
        <v>43269.891636008739</v>
      </c>
      <c r="H2499">
        <f t="shared" si="460"/>
        <v>66950.273712659313</v>
      </c>
      <c r="I2499">
        <f t="shared" si="461"/>
        <v>110220.16534866806</v>
      </c>
      <c r="J2499">
        <f t="shared" si="462"/>
        <v>-23680.382076650574</v>
      </c>
      <c r="K2499" s="18">
        <f t="shared" si="463"/>
        <v>26369</v>
      </c>
      <c r="L2499" s="18" t="str">
        <f t="shared" si="455"/>
        <v/>
      </c>
      <c r="M2499" s="18">
        <f t="shared" si="456"/>
        <v>28242</v>
      </c>
      <c r="N2499" s="18">
        <f t="shared" si="457"/>
        <v>32478</v>
      </c>
      <c r="O2499" s="18">
        <f t="shared" si="458"/>
        <v>34840</v>
      </c>
      <c r="P2499">
        <f t="shared" si="464"/>
        <v>30298.011994184857</v>
      </c>
      <c r="Q2499">
        <f t="shared" si="465"/>
        <v>3869.1320624484588</v>
      </c>
      <c r="R2499" s="105">
        <f t="shared" si="466"/>
        <v>0.12770250613113054</v>
      </c>
      <c r="S2499" s="107">
        <f>+'MEDIA GEOMÉTRICA'!AI482</f>
        <v>30298.011994184857</v>
      </c>
      <c r="T2499" t="b">
        <f t="shared" si="467"/>
        <v>1</v>
      </c>
    </row>
    <row r="2500" spans="1:20" x14ac:dyDescent="0.2">
      <c r="A2500">
        <v>480</v>
      </c>
      <c r="B2500">
        <v>66935</v>
      </c>
      <c r="C2500">
        <v>250000</v>
      </c>
      <c r="D2500">
        <v>71688</v>
      </c>
      <c r="E2500">
        <v>82441</v>
      </c>
      <c r="F2500">
        <v>88438</v>
      </c>
      <c r="G2500">
        <f t="shared" si="459"/>
        <v>97356.371865423556</v>
      </c>
      <c r="H2500">
        <f t="shared" si="460"/>
        <v>77667.181443000751</v>
      </c>
      <c r="I2500">
        <f t="shared" si="461"/>
        <v>175023.55330842431</v>
      </c>
      <c r="J2500">
        <f t="shared" si="462"/>
        <v>19689.190422422806</v>
      </c>
      <c r="K2500" s="18">
        <f t="shared" si="463"/>
        <v>66935</v>
      </c>
      <c r="L2500" s="18" t="str">
        <f t="shared" si="455"/>
        <v/>
      </c>
      <c r="M2500" s="18">
        <f t="shared" si="456"/>
        <v>71688</v>
      </c>
      <c r="N2500" s="18">
        <f t="shared" si="457"/>
        <v>82441</v>
      </c>
      <c r="O2500" s="18">
        <f t="shared" si="458"/>
        <v>88438</v>
      </c>
      <c r="P2500">
        <f t="shared" si="464"/>
        <v>76907.815172876406</v>
      </c>
      <c r="Q2500">
        <f t="shared" si="465"/>
        <v>9821.573074954269</v>
      </c>
      <c r="R2500" s="105">
        <f t="shared" si="466"/>
        <v>0.12770578715410069</v>
      </c>
      <c r="S2500" s="107">
        <f>+'MEDIA GEOMÉTRICA'!AI483</f>
        <v>76907.815172876406</v>
      </c>
      <c r="T2500" t="b">
        <f t="shared" si="467"/>
        <v>1</v>
      </c>
    </row>
    <row r="2501" spans="1:20" x14ac:dyDescent="0.2">
      <c r="A2501">
        <v>481</v>
      </c>
      <c r="B2501">
        <v>33091</v>
      </c>
      <c r="C2501">
        <v>85000</v>
      </c>
      <c r="D2501">
        <v>35441</v>
      </c>
      <c r="E2501">
        <v>40757</v>
      </c>
      <c r="F2501">
        <v>43722</v>
      </c>
      <c r="G2501">
        <f t="shared" si="459"/>
        <v>44658.836359134984</v>
      </c>
      <c r="H2501">
        <f t="shared" si="460"/>
        <v>21324.738396988596</v>
      </c>
      <c r="I2501">
        <f t="shared" si="461"/>
        <v>65983.574756123577</v>
      </c>
      <c r="J2501">
        <f t="shared" si="462"/>
        <v>23334.097962146388</v>
      </c>
      <c r="K2501" s="18">
        <f t="shared" si="463"/>
        <v>33091</v>
      </c>
      <c r="L2501" s="18" t="str">
        <f t="shared" si="455"/>
        <v/>
      </c>
      <c r="M2501" s="18">
        <f t="shared" si="456"/>
        <v>35441</v>
      </c>
      <c r="N2501" s="18">
        <f t="shared" si="457"/>
        <v>40757</v>
      </c>
      <c r="O2501" s="18">
        <f t="shared" si="458"/>
        <v>43722</v>
      </c>
      <c r="P2501">
        <f t="shared" si="464"/>
        <v>38021.524137158915</v>
      </c>
      <c r="Q2501">
        <f t="shared" si="465"/>
        <v>4855.7033390299566</v>
      </c>
      <c r="R2501" s="105">
        <f t="shared" si="466"/>
        <v>0.12770932910299659</v>
      </c>
      <c r="S2501" s="107">
        <f>+'MEDIA GEOMÉTRICA'!AI484</f>
        <v>38021.524137158915</v>
      </c>
      <c r="T2501" t="b">
        <f t="shared" si="467"/>
        <v>1</v>
      </c>
    </row>
    <row r="2502" spans="1:20" x14ac:dyDescent="0.2">
      <c r="A2502">
        <v>482</v>
      </c>
      <c r="B2502">
        <v>47265</v>
      </c>
      <c r="C2502">
        <v>100000</v>
      </c>
      <c r="D2502">
        <v>50622</v>
      </c>
      <c r="E2502">
        <v>58215</v>
      </c>
      <c r="F2502">
        <v>62449</v>
      </c>
      <c r="G2502">
        <f t="shared" si="459"/>
        <v>61360.355963941918</v>
      </c>
      <c r="H2502">
        <f t="shared" si="460"/>
        <v>21157.049739980284</v>
      </c>
      <c r="I2502">
        <f t="shared" si="461"/>
        <v>82517.40570392221</v>
      </c>
      <c r="J2502">
        <f t="shared" si="462"/>
        <v>40203.306223961634</v>
      </c>
      <c r="K2502" s="18">
        <f t="shared" si="463"/>
        <v>47265</v>
      </c>
      <c r="L2502" s="18" t="str">
        <f t="shared" si="455"/>
        <v/>
      </c>
      <c r="M2502" s="18">
        <f t="shared" si="456"/>
        <v>50622</v>
      </c>
      <c r="N2502" s="18">
        <f t="shared" si="457"/>
        <v>58215</v>
      </c>
      <c r="O2502" s="18">
        <f t="shared" si="458"/>
        <v>62449</v>
      </c>
      <c r="P2502">
        <f t="shared" si="464"/>
        <v>54307.503388994606</v>
      </c>
      <c r="Q2502">
        <f t="shared" si="465"/>
        <v>6935.3210632241098</v>
      </c>
      <c r="R2502" s="105">
        <f t="shared" si="466"/>
        <v>0.12770465645507006</v>
      </c>
      <c r="S2502" s="107">
        <f>+'MEDIA GEOMÉTRICA'!AI485</f>
        <v>54307.503388994606</v>
      </c>
      <c r="T2502" t="b">
        <f t="shared" si="467"/>
        <v>1</v>
      </c>
    </row>
    <row r="2503" spans="1:20" x14ac:dyDescent="0.2">
      <c r="A2503">
        <v>483</v>
      </c>
      <c r="B2503">
        <v>74071</v>
      </c>
      <c r="C2503">
        <v>200000</v>
      </c>
      <c r="D2503">
        <v>79331</v>
      </c>
      <c r="E2503">
        <v>91231</v>
      </c>
      <c r="F2503">
        <v>97866</v>
      </c>
      <c r="G2503">
        <f t="shared" si="459"/>
        <v>100966.91368937424</v>
      </c>
      <c r="H2503">
        <f t="shared" si="460"/>
        <v>52008.982202115825</v>
      </c>
      <c r="I2503">
        <f t="shared" si="461"/>
        <v>152975.89589149007</v>
      </c>
      <c r="J2503">
        <f t="shared" si="462"/>
        <v>48957.931487258415</v>
      </c>
      <c r="K2503" s="18">
        <f t="shared" si="463"/>
        <v>74071</v>
      </c>
      <c r="L2503" s="18" t="str">
        <f t="shared" si="455"/>
        <v/>
      </c>
      <c r="M2503" s="18">
        <f t="shared" si="456"/>
        <v>79331</v>
      </c>
      <c r="N2503" s="18">
        <f t="shared" si="457"/>
        <v>91231</v>
      </c>
      <c r="O2503" s="18">
        <f t="shared" si="458"/>
        <v>97866</v>
      </c>
      <c r="P2503">
        <f t="shared" si="464"/>
        <v>85107.2097822863</v>
      </c>
      <c r="Q2503">
        <f t="shared" si="465"/>
        <v>10868.588819008044</v>
      </c>
      <c r="R2503" s="105">
        <f t="shared" si="466"/>
        <v>0.12770467797982218</v>
      </c>
      <c r="S2503" s="107">
        <f>+'MEDIA GEOMÉTRICA'!AI486</f>
        <v>85107.2097822863</v>
      </c>
      <c r="T2503" t="b">
        <f t="shared" si="467"/>
        <v>1</v>
      </c>
    </row>
    <row r="2504" spans="1:20" x14ac:dyDescent="0.2">
      <c r="A2504">
        <v>484</v>
      </c>
      <c r="B2504">
        <v>125280</v>
      </c>
      <c r="C2504">
        <v>400000</v>
      </c>
      <c r="D2504">
        <v>134177</v>
      </c>
      <c r="E2504">
        <v>154304</v>
      </c>
      <c r="F2504">
        <v>165527</v>
      </c>
      <c r="G2504">
        <f t="shared" si="459"/>
        <v>176592.87145257849</v>
      </c>
      <c r="H2504">
        <f t="shared" si="460"/>
        <v>115224.19503428957</v>
      </c>
      <c r="I2504">
        <f t="shared" si="461"/>
        <v>291817.06648686808</v>
      </c>
      <c r="J2504">
        <f t="shared" si="462"/>
        <v>61368.676418288916</v>
      </c>
      <c r="K2504" s="18">
        <f t="shared" si="463"/>
        <v>125280</v>
      </c>
      <c r="L2504" s="18" t="str">
        <f t="shared" si="455"/>
        <v/>
      </c>
      <c r="M2504" s="18">
        <f t="shared" si="456"/>
        <v>134177</v>
      </c>
      <c r="N2504" s="18">
        <f t="shared" si="457"/>
        <v>154304</v>
      </c>
      <c r="O2504" s="18">
        <f t="shared" si="458"/>
        <v>165527</v>
      </c>
      <c r="P2504">
        <f t="shared" si="464"/>
        <v>143946.61699636621</v>
      </c>
      <c r="Q2504">
        <f t="shared" si="465"/>
        <v>18383.064108031609</v>
      </c>
      <c r="R2504" s="105">
        <f t="shared" si="466"/>
        <v>0.12770751054535495</v>
      </c>
      <c r="S2504" s="107">
        <f>+'MEDIA GEOMÉTRICA'!AI487</f>
        <v>143946.61699636621</v>
      </c>
      <c r="T2504" t="b">
        <f t="shared" si="467"/>
        <v>1</v>
      </c>
    </row>
    <row r="2505" spans="1:20" x14ac:dyDescent="0.2">
      <c r="A2505">
        <v>485</v>
      </c>
      <c r="B2505">
        <v>63685</v>
      </c>
      <c r="C2505">
        <v>150000</v>
      </c>
      <c r="D2505">
        <v>68208</v>
      </c>
      <c r="E2505">
        <v>78440</v>
      </c>
      <c r="F2505">
        <v>84145</v>
      </c>
      <c r="G2505">
        <f t="shared" si="459"/>
        <v>84470.667382485786</v>
      </c>
      <c r="H2505">
        <f t="shared" si="460"/>
        <v>35104.083157091562</v>
      </c>
      <c r="I2505">
        <f t="shared" si="461"/>
        <v>119574.75053957735</v>
      </c>
      <c r="J2505">
        <f t="shared" si="462"/>
        <v>49366.584225394225</v>
      </c>
      <c r="K2505" s="18">
        <f t="shared" si="463"/>
        <v>63685</v>
      </c>
      <c r="L2505" s="18" t="str">
        <f t="shared" si="455"/>
        <v/>
      </c>
      <c r="M2505" s="18">
        <f t="shared" si="456"/>
        <v>68208</v>
      </c>
      <c r="N2505" s="18">
        <f t="shared" si="457"/>
        <v>78440</v>
      </c>
      <c r="O2505" s="18">
        <f t="shared" si="458"/>
        <v>84145</v>
      </c>
      <c r="P2505">
        <f t="shared" si="464"/>
        <v>73174.471097510992</v>
      </c>
      <c r="Q2505">
        <f t="shared" si="465"/>
        <v>9345.2660564944144</v>
      </c>
      <c r="R2505" s="105">
        <f t="shared" si="466"/>
        <v>0.12771210937816113</v>
      </c>
      <c r="S2505" s="107">
        <f>+'MEDIA GEOMÉTRICA'!AI488</f>
        <v>73174.471097510992</v>
      </c>
      <c r="T2505" t="b">
        <f t="shared" si="467"/>
        <v>1</v>
      </c>
    </row>
    <row r="2506" spans="1:20" x14ac:dyDescent="0.2">
      <c r="A2506">
        <v>486</v>
      </c>
      <c r="B2506">
        <v>15939</v>
      </c>
      <c r="C2506">
        <v>50000</v>
      </c>
      <c r="D2506">
        <v>17071</v>
      </c>
      <c r="E2506">
        <v>19631</v>
      </c>
      <c r="F2506">
        <v>21059</v>
      </c>
      <c r="G2506">
        <f t="shared" si="459"/>
        <v>22387.935188811342</v>
      </c>
      <c r="H2506">
        <f t="shared" si="460"/>
        <v>14265.258532532805</v>
      </c>
      <c r="I2506">
        <f t="shared" si="461"/>
        <v>36653.193721344149</v>
      </c>
      <c r="J2506">
        <f t="shared" si="462"/>
        <v>8122.676656278536</v>
      </c>
      <c r="K2506" s="18">
        <f t="shared" si="463"/>
        <v>15939</v>
      </c>
      <c r="L2506" s="18" t="str">
        <f t="shared" si="455"/>
        <v/>
      </c>
      <c r="M2506" s="18">
        <f t="shared" si="456"/>
        <v>17071</v>
      </c>
      <c r="N2506" s="18">
        <f t="shared" si="457"/>
        <v>19631</v>
      </c>
      <c r="O2506" s="18">
        <f t="shared" si="458"/>
        <v>21059</v>
      </c>
      <c r="P2506">
        <f t="shared" si="464"/>
        <v>18313.655912552247</v>
      </c>
      <c r="Q2506">
        <f t="shared" si="465"/>
        <v>2338.5112072997786</v>
      </c>
      <c r="R2506" s="105">
        <f t="shared" si="466"/>
        <v>0.12769221058133753</v>
      </c>
      <c r="S2506" s="107">
        <f>+'MEDIA GEOMÉTRICA'!AI489</f>
        <v>18313.655912552247</v>
      </c>
      <c r="T2506" t="b">
        <f t="shared" si="467"/>
        <v>1</v>
      </c>
    </row>
    <row r="2507" spans="1:20" x14ac:dyDescent="0.2">
      <c r="A2507">
        <v>487</v>
      </c>
      <c r="B2507">
        <v>29277</v>
      </c>
      <c r="C2507">
        <v>100000</v>
      </c>
      <c r="D2507">
        <v>31356</v>
      </c>
      <c r="E2507">
        <v>36060</v>
      </c>
      <c r="F2507">
        <v>38683</v>
      </c>
      <c r="G2507">
        <f t="shared" si="459"/>
        <v>41829.109571643799</v>
      </c>
      <c r="H2507">
        <f t="shared" si="460"/>
        <v>29818.900377109814</v>
      </c>
      <c r="I2507">
        <f t="shared" si="461"/>
        <v>71648.009948753606</v>
      </c>
      <c r="J2507">
        <f t="shared" si="462"/>
        <v>12010.209194533985</v>
      </c>
      <c r="K2507" s="18">
        <f t="shared" si="463"/>
        <v>29277</v>
      </c>
      <c r="L2507" s="18" t="str">
        <f t="shared" si="455"/>
        <v/>
      </c>
      <c r="M2507" s="18">
        <f t="shared" si="456"/>
        <v>31356</v>
      </c>
      <c r="N2507" s="18">
        <f t="shared" si="457"/>
        <v>36060</v>
      </c>
      <c r="O2507" s="18">
        <f t="shared" si="458"/>
        <v>38683</v>
      </c>
      <c r="P2507">
        <f t="shared" si="464"/>
        <v>33639.402605578784</v>
      </c>
      <c r="Q2507">
        <f t="shared" si="465"/>
        <v>4296.2856050313976</v>
      </c>
      <c r="R2507" s="105">
        <f t="shared" si="466"/>
        <v>0.12771587103984119</v>
      </c>
      <c r="S2507" s="107">
        <f>+'MEDIA GEOMÉTRICA'!AI490</f>
        <v>33639.402605578784</v>
      </c>
      <c r="T2507" t="b">
        <f t="shared" si="467"/>
        <v>1</v>
      </c>
    </row>
    <row r="2508" spans="1:20" x14ac:dyDescent="0.2">
      <c r="A2508">
        <v>488</v>
      </c>
      <c r="B2508">
        <v>15436</v>
      </c>
      <c r="C2508">
        <v>20000</v>
      </c>
      <c r="D2508">
        <v>16533</v>
      </c>
      <c r="E2508">
        <v>19013</v>
      </c>
      <c r="F2508">
        <v>20396</v>
      </c>
      <c r="G2508">
        <f t="shared" si="459"/>
        <v>18167.803189675134</v>
      </c>
      <c r="H2508">
        <f t="shared" si="460"/>
        <v>2185.943343273108</v>
      </c>
      <c r="I2508">
        <f t="shared" si="461"/>
        <v>20353.746532948244</v>
      </c>
      <c r="J2508">
        <f t="shared" si="462"/>
        <v>15981.859846402027</v>
      </c>
      <c r="K2508" s="18" t="str">
        <f t="shared" si="463"/>
        <v/>
      </c>
      <c r="L2508" s="18">
        <f t="shared" si="455"/>
        <v>20000</v>
      </c>
      <c r="M2508" s="18">
        <f t="shared" si="456"/>
        <v>16533</v>
      </c>
      <c r="N2508" s="18">
        <f t="shared" si="457"/>
        <v>19013</v>
      </c>
      <c r="O2508" s="18" t="str">
        <f t="shared" si="458"/>
        <v/>
      </c>
      <c r="P2508">
        <f t="shared" si="464"/>
        <v>18456.277151134607</v>
      </c>
      <c r="Q2508">
        <f t="shared" si="465"/>
        <v>1786.2744283377438</v>
      </c>
      <c r="R2508" s="105">
        <f t="shared" si="466"/>
        <v>9.6784113811811276E-2</v>
      </c>
      <c r="S2508" s="107">
        <f>+'MEDIA GEOMÉTRICA'!AI491</f>
        <v>18456.277151134607</v>
      </c>
      <c r="T2508" t="b">
        <f t="shared" si="467"/>
        <v>1</v>
      </c>
    </row>
    <row r="2509" spans="1:20" x14ac:dyDescent="0.2">
      <c r="A2509">
        <v>489</v>
      </c>
      <c r="B2509">
        <v>129918</v>
      </c>
      <c r="C2509">
        <v>400000</v>
      </c>
      <c r="D2509">
        <v>139144</v>
      </c>
      <c r="E2509">
        <v>160016</v>
      </c>
      <c r="F2509">
        <v>171654</v>
      </c>
      <c r="G2509">
        <f t="shared" si="459"/>
        <v>181803.49502234516</v>
      </c>
      <c r="H2509">
        <f t="shared" si="460"/>
        <v>112934.7690784375</v>
      </c>
      <c r="I2509">
        <f t="shared" si="461"/>
        <v>294738.26410078269</v>
      </c>
      <c r="J2509">
        <f t="shared" si="462"/>
        <v>68868.725943907659</v>
      </c>
      <c r="K2509" s="18">
        <f t="shared" si="463"/>
        <v>129918</v>
      </c>
      <c r="L2509" s="18" t="str">
        <f t="shared" si="455"/>
        <v/>
      </c>
      <c r="M2509" s="18">
        <f t="shared" si="456"/>
        <v>139144</v>
      </c>
      <c r="N2509" s="18">
        <f t="shared" si="457"/>
        <v>160016</v>
      </c>
      <c r="O2509" s="18">
        <f t="shared" si="458"/>
        <v>171654</v>
      </c>
      <c r="P2509">
        <f t="shared" si="464"/>
        <v>149275.24308257492</v>
      </c>
      <c r="Q2509">
        <f t="shared" si="465"/>
        <v>19063.241032591144</v>
      </c>
      <c r="R2509" s="105">
        <f t="shared" si="466"/>
        <v>0.12770530892417231</v>
      </c>
      <c r="S2509" s="107">
        <f>+'MEDIA GEOMÉTRICA'!AI492</f>
        <v>149275.24308257492</v>
      </c>
      <c r="T2509" t="b">
        <f t="shared" si="467"/>
        <v>1</v>
      </c>
    </row>
    <row r="2510" spans="1:20" x14ac:dyDescent="0.2">
      <c r="A2510">
        <v>490</v>
      </c>
      <c r="B2510">
        <v>529916</v>
      </c>
      <c r="C2510">
        <v>500000</v>
      </c>
      <c r="D2510">
        <v>567010</v>
      </c>
      <c r="E2510">
        <v>652062</v>
      </c>
      <c r="F2510">
        <v>1399489</v>
      </c>
      <c r="G2510">
        <f t="shared" si="459"/>
        <v>672055.63555494975</v>
      </c>
      <c r="H2510">
        <f t="shared" si="460"/>
        <v>378744.21982889727</v>
      </c>
      <c r="I2510">
        <f t="shared" si="461"/>
        <v>1050799.8553838469</v>
      </c>
      <c r="J2510">
        <f t="shared" si="462"/>
        <v>293311.41572605248</v>
      </c>
      <c r="K2510" s="18">
        <f t="shared" si="463"/>
        <v>529916</v>
      </c>
      <c r="L2510" s="18">
        <f t="shared" si="455"/>
        <v>500000</v>
      </c>
      <c r="M2510" s="18">
        <f t="shared" si="456"/>
        <v>567010</v>
      </c>
      <c r="N2510" s="18">
        <f t="shared" si="457"/>
        <v>652062</v>
      </c>
      <c r="O2510" s="18" t="str">
        <f t="shared" si="458"/>
        <v/>
      </c>
      <c r="P2510">
        <f t="shared" si="464"/>
        <v>559453.71455238515</v>
      </c>
      <c r="Q2510">
        <f t="shared" si="465"/>
        <v>65851.861436611391</v>
      </c>
      <c r="R2510" s="105">
        <f t="shared" si="466"/>
        <v>0.11770743445559029</v>
      </c>
      <c r="S2510" s="107">
        <f>+'MEDIA GEOMÉTRICA'!AI493</f>
        <v>559453.71455238515</v>
      </c>
      <c r="T2510" t="b">
        <f t="shared" si="467"/>
        <v>1</v>
      </c>
    </row>
    <row r="2511" spans="1:20" x14ac:dyDescent="0.2">
      <c r="A2511">
        <v>491</v>
      </c>
      <c r="B2511">
        <v>324962</v>
      </c>
      <c r="C2511">
        <v>500000</v>
      </c>
      <c r="D2511">
        <v>348040</v>
      </c>
      <c r="E2511">
        <v>400246</v>
      </c>
      <c r="F2511">
        <v>429358</v>
      </c>
      <c r="G2511">
        <f t="shared" si="459"/>
        <v>395836.33836639678</v>
      </c>
      <c r="H2511">
        <f t="shared" si="460"/>
        <v>69266.040519146263</v>
      </c>
      <c r="I2511">
        <f t="shared" si="461"/>
        <v>465102.37888554303</v>
      </c>
      <c r="J2511">
        <f t="shared" si="462"/>
        <v>326570.29784725053</v>
      </c>
      <c r="K2511" s="18" t="str">
        <f t="shared" si="463"/>
        <v/>
      </c>
      <c r="L2511" s="18" t="str">
        <f t="shared" si="455"/>
        <v/>
      </c>
      <c r="M2511" s="18">
        <f t="shared" si="456"/>
        <v>348040</v>
      </c>
      <c r="N2511" s="18">
        <f t="shared" si="457"/>
        <v>400246</v>
      </c>
      <c r="O2511" s="18">
        <f t="shared" si="458"/>
        <v>429358</v>
      </c>
      <c r="P2511">
        <f t="shared" si="464"/>
        <v>391073.6665915529</v>
      </c>
      <c r="Q2511">
        <f t="shared" si="465"/>
        <v>41201.925731693656</v>
      </c>
      <c r="R2511" s="105">
        <f t="shared" si="466"/>
        <v>0.10535591948901529</v>
      </c>
      <c r="S2511" s="107">
        <f>+'MEDIA GEOMÉTRICA'!AI494</f>
        <v>391073.6665915529</v>
      </c>
      <c r="T2511" t="b">
        <f t="shared" si="467"/>
        <v>1</v>
      </c>
    </row>
    <row r="2512" spans="1:20" x14ac:dyDescent="0.2">
      <c r="A2512">
        <v>492</v>
      </c>
      <c r="B2512">
        <v>3179496</v>
      </c>
      <c r="C2512">
        <v>1500000</v>
      </c>
      <c r="D2512">
        <v>3402061</v>
      </c>
      <c r="E2512">
        <v>3912370</v>
      </c>
      <c r="F2512">
        <v>1596934</v>
      </c>
      <c r="G2512">
        <f t="shared" si="459"/>
        <v>2518742.122378862</v>
      </c>
      <c r="H2512">
        <f t="shared" si="460"/>
        <v>1100880.3902705321</v>
      </c>
      <c r="I2512">
        <f t="shared" si="461"/>
        <v>3619622.5126493941</v>
      </c>
      <c r="J2512">
        <f t="shared" si="462"/>
        <v>1417861.7321083299</v>
      </c>
      <c r="K2512" s="18">
        <f t="shared" si="463"/>
        <v>3179496</v>
      </c>
      <c r="L2512" s="18">
        <f t="shared" si="455"/>
        <v>1500000</v>
      </c>
      <c r="M2512" s="18">
        <f t="shared" si="456"/>
        <v>3402061</v>
      </c>
      <c r="N2512" s="18" t="str">
        <f t="shared" si="457"/>
        <v/>
      </c>
      <c r="O2512" s="18">
        <f t="shared" si="458"/>
        <v>1596934</v>
      </c>
      <c r="P2512">
        <f t="shared" si="464"/>
        <v>2256158.7335488852</v>
      </c>
      <c r="Q2512">
        <f t="shared" si="465"/>
        <v>1010794.2508777854</v>
      </c>
      <c r="R2512" s="105">
        <f t="shared" si="466"/>
        <v>0.44801557436866579</v>
      </c>
      <c r="S2512" s="107">
        <f>+'MEDIA GEOMÉTRICA'!AI495</f>
        <v>2256158.7335488852</v>
      </c>
      <c r="T2512" t="b">
        <f t="shared" si="467"/>
        <v>1</v>
      </c>
    </row>
    <row r="2513" spans="1:20" x14ac:dyDescent="0.2">
      <c r="A2513">
        <v>493</v>
      </c>
      <c r="B2513">
        <v>133043</v>
      </c>
      <c r="C2513">
        <v>200000</v>
      </c>
      <c r="D2513">
        <v>142492</v>
      </c>
      <c r="E2513">
        <v>163865</v>
      </c>
      <c r="F2513">
        <v>275784</v>
      </c>
      <c r="G2513">
        <f t="shared" si="459"/>
        <v>176511.72335791786</v>
      </c>
      <c r="H2513">
        <f t="shared" si="460"/>
        <v>57880.506266790697</v>
      </c>
      <c r="I2513">
        <f t="shared" si="461"/>
        <v>234392.22962470856</v>
      </c>
      <c r="J2513">
        <f t="shared" si="462"/>
        <v>118631.21709112715</v>
      </c>
      <c r="K2513" s="18">
        <f t="shared" si="463"/>
        <v>133043</v>
      </c>
      <c r="L2513" s="18">
        <f t="shared" si="455"/>
        <v>200000</v>
      </c>
      <c r="M2513" s="18">
        <f t="shared" si="456"/>
        <v>142492</v>
      </c>
      <c r="N2513" s="18">
        <f t="shared" si="457"/>
        <v>163865</v>
      </c>
      <c r="O2513" s="18" t="str">
        <f t="shared" si="458"/>
        <v/>
      </c>
      <c r="P2513">
        <f t="shared" si="464"/>
        <v>157879.11285473531</v>
      </c>
      <c r="Q2513">
        <f t="shared" si="465"/>
        <v>29710.032749897804</v>
      </c>
      <c r="R2513" s="105">
        <f t="shared" si="466"/>
        <v>0.18818216173556807</v>
      </c>
      <c r="S2513" s="107">
        <f>+'MEDIA GEOMÉTRICA'!AI496</f>
        <v>157879.11285473531</v>
      </c>
      <c r="T2513" t="b">
        <f t="shared" si="467"/>
        <v>1</v>
      </c>
    </row>
    <row r="2514" spans="1:20" x14ac:dyDescent="0.2">
      <c r="A2514">
        <v>494</v>
      </c>
      <c r="B2514">
        <v>86092</v>
      </c>
      <c r="C2514">
        <v>250000</v>
      </c>
      <c r="D2514">
        <v>92206</v>
      </c>
      <c r="E2514">
        <v>106037</v>
      </c>
      <c r="F2514">
        <v>113750</v>
      </c>
      <c r="G2514">
        <f t="shared" si="459"/>
        <v>119073.23837788829</v>
      </c>
      <c r="H2514">
        <f t="shared" si="460"/>
        <v>68179.640150121064</v>
      </c>
      <c r="I2514">
        <f t="shared" si="461"/>
        <v>187252.87852800934</v>
      </c>
      <c r="J2514">
        <f t="shared" si="462"/>
        <v>50893.59822776723</v>
      </c>
      <c r="K2514" s="18">
        <f t="shared" si="463"/>
        <v>86092</v>
      </c>
      <c r="L2514" s="18" t="str">
        <f t="shared" si="455"/>
        <v/>
      </c>
      <c r="M2514" s="18">
        <f t="shared" si="456"/>
        <v>92206</v>
      </c>
      <c r="N2514" s="18">
        <f t="shared" si="457"/>
        <v>106037</v>
      </c>
      <c r="O2514" s="18">
        <f t="shared" si="458"/>
        <v>113750</v>
      </c>
      <c r="P2514">
        <f t="shared" si="464"/>
        <v>98919.680323151333</v>
      </c>
      <c r="Q2514">
        <f t="shared" si="465"/>
        <v>12632.893080499547</v>
      </c>
      <c r="R2514" s="105">
        <f t="shared" si="466"/>
        <v>0.12770859185179678</v>
      </c>
      <c r="S2514" s="107">
        <f>+'MEDIA GEOMÉTRICA'!AI497</f>
        <v>98919.680323151333</v>
      </c>
      <c r="T2514" t="b">
        <f t="shared" si="467"/>
        <v>1</v>
      </c>
    </row>
    <row r="2515" spans="1:20" x14ac:dyDescent="0.2">
      <c r="A2515">
        <v>495</v>
      </c>
      <c r="B2515">
        <v>92559</v>
      </c>
      <c r="C2515">
        <v>250000</v>
      </c>
      <c r="D2515">
        <v>99132</v>
      </c>
      <c r="E2515">
        <v>114002</v>
      </c>
      <c r="F2515">
        <v>122294</v>
      </c>
      <c r="G2515">
        <f t="shared" si="459"/>
        <v>126176.37039471576</v>
      </c>
      <c r="H2515">
        <f t="shared" si="460"/>
        <v>65025.621702525837</v>
      </c>
      <c r="I2515">
        <f t="shared" si="461"/>
        <v>191201.9920972416</v>
      </c>
      <c r="J2515">
        <f t="shared" si="462"/>
        <v>61150.748692189925</v>
      </c>
      <c r="K2515" s="18">
        <f t="shared" si="463"/>
        <v>92559</v>
      </c>
      <c r="L2515" s="18" t="str">
        <f t="shared" si="455"/>
        <v/>
      </c>
      <c r="M2515" s="18">
        <f t="shared" si="456"/>
        <v>99132</v>
      </c>
      <c r="N2515" s="18">
        <f t="shared" si="457"/>
        <v>114002</v>
      </c>
      <c r="O2515" s="18">
        <f t="shared" si="458"/>
        <v>122294</v>
      </c>
      <c r="P2515">
        <f t="shared" si="464"/>
        <v>106350.01014866539</v>
      </c>
      <c r="Q2515">
        <f t="shared" si="465"/>
        <v>13581.633465210778</v>
      </c>
      <c r="R2515" s="105">
        <f t="shared" si="466"/>
        <v>0.12770693153884213</v>
      </c>
      <c r="S2515" s="107">
        <f>+'MEDIA GEOMÉTRICA'!AI498</f>
        <v>106350.01014866539</v>
      </c>
      <c r="T2515" t="b">
        <f t="shared" si="467"/>
        <v>1</v>
      </c>
    </row>
    <row r="2516" spans="1:20" x14ac:dyDescent="0.2">
      <c r="A2516">
        <v>496</v>
      </c>
      <c r="B2516">
        <v>132430</v>
      </c>
      <c r="C2516">
        <v>450000</v>
      </c>
      <c r="D2516">
        <v>141834</v>
      </c>
      <c r="E2516">
        <v>163109</v>
      </c>
      <c r="F2516">
        <v>174973</v>
      </c>
      <c r="G2516">
        <f t="shared" si="459"/>
        <v>189010.37397959578</v>
      </c>
      <c r="H2516">
        <f t="shared" si="460"/>
        <v>133845.88182196717</v>
      </c>
      <c r="I2516">
        <f t="shared" si="461"/>
        <v>322856.25580156292</v>
      </c>
      <c r="J2516">
        <f t="shared" si="462"/>
        <v>55164.492157628614</v>
      </c>
      <c r="K2516" s="18">
        <f t="shared" si="463"/>
        <v>132430</v>
      </c>
      <c r="L2516" s="18" t="str">
        <f t="shared" si="455"/>
        <v/>
      </c>
      <c r="M2516" s="18">
        <f t="shared" si="456"/>
        <v>141834</v>
      </c>
      <c r="N2516" s="18">
        <f t="shared" si="457"/>
        <v>163109</v>
      </c>
      <c r="O2516" s="18">
        <f t="shared" si="458"/>
        <v>174973</v>
      </c>
      <c r="P2516">
        <f t="shared" si="464"/>
        <v>152161.19954738024</v>
      </c>
      <c r="Q2516">
        <f t="shared" si="465"/>
        <v>19431.75354070411</v>
      </c>
      <c r="R2516" s="105">
        <f t="shared" si="466"/>
        <v>0.12770504963489995</v>
      </c>
      <c r="S2516" s="107">
        <f>+'MEDIA GEOMÉTRICA'!AI499</f>
        <v>152161.19954738024</v>
      </c>
      <c r="T2516" t="b">
        <f t="shared" si="467"/>
        <v>1</v>
      </c>
    </row>
    <row r="2517" spans="1:20" x14ac:dyDescent="0.2">
      <c r="A2517">
        <v>497</v>
      </c>
      <c r="B2517">
        <v>67425</v>
      </c>
      <c r="C2517">
        <v>250000</v>
      </c>
      <c r="D2517">
        <v>72213</v>
      </c>
      <c r="E2517">
        <v>83045</v>
      </c>
      <c r="F2517">
        <v>169086</v>
      </c>
      <c r="G2517">
        <f t="shared" si="459"/>
        <v>111316.48856555487</v>
      </c>
      <c r="H2517">
        <f t="shared" si="460"/>
        <v>79645.943937528922</v>
      </c>
      <c r="I2517">
        <f t="shared" si="461"/>
        <v>190962.43250308378</v>
      </c>
      <c r="J2517">
        <f t="shared" si="462"/>
        <v>31670.544628025949</v>
      </c>
      <c r="K2517" s="18">
        <f t="shared" si="463"/>
        <v>67425</v>
      </c>
      <c r="L2517" s="18" t="str">
        <f t="shared" si="455"/>
        <v/>
      </c>
      <c r="M2517" s="18">
        <f t="shared" si="456"/>
        <v>72213</v>
      </c>
      <c r="N2517" s="18">
        <f t="shared" si="457"/>
        <v>83045</v>
      </c>
      <c r="O2517" s="18">
        <f t="shared" si="458"/>
        <v>169086</v>
      </c>
      <c r="P2517">
        <f t="shared" si="464"/>
        <v>90931.503220521103</v>
      </c>
      <c r="Q2517">
        <f t="shared" si="465"/>
        <v>47877.127715120921</v>
      </c>
      <c r="R2517" s="105">
        <f t="shared" si="466"/>
        <v>0.52651859937927625</v>
      </c>
      <c r="S2517" s="107">
        <f>+'MEDIA GEOMÉTRICA'!AI500</f>
        <v>90931.503220521103</v>
      </c>
      <c r="T2517" t="b">
        <f t="shared" si="467"/>
        <v>1</v>
      </c>
    </row>
    <row r="2518" spans="1:20" x14ac:dyDescent="0.2">
      <c r="A2518">
        <v>498</v>
      </c>
      <c r="B2518">
        <v>101307</v>
      </c>
      <c r="C2518">
        <v>550000</v>
      </c>
      <c r="D2518">
        <v>108502</v>
      </c>
      <c r="E2518">
        <v>124777</v>
      </c>
      <c r="F2518">
        <v>133852</v>
      </c>
      <c r="G2518">
        <f t="shared" si="459"/>
        <v>158796.10966140981</v>
      </c>
      <c r="H2518">
        <f t="shared" si="460"/>
        <v>194022.07214464029</v>
      </c>
      <c r="I2518">
        <f t="shared" si="461"/>
        <v>352818.18180605012</v>
      </c>
      <c r="J2518">
        <f t="shared" si="462"/>
        <v>-35225.962483230483</v>
      </c>
      <c r="K2518" s="18">
        <f t="shared" si="463"/>
        <v>101307</v>
      </c>
      <c r="L2518" s="18" t="str">
        <f t="shared" si="455"/>
        <v/>
      </c>
      <c r="M2518" s="18">
        <f t="shared" si="456"/>
        <v>108502</v>
      </c>
      <c r="N2518" s="18">
        <f t="shared" si="457"/>
        <v>124777</v>
      </c>
      <c r="O2518" s="18">
        <f t="shared" si="458"/>
        <v>133852</v>
      </c>
      <c r="P2518">
        <f t="shared" si="464"/>
        <v>116401.65380489627</v>
      </c>
      <c r="Q2518">
        <f t="shared" si="465"/>
        <v>14865.058862984701</v>
      </c>
      <c r="R2518" s="105">
        <f t="shared" si="466"/>
        <v>0.12770487683878098</v>
      </c>
      <c r="S2518" s="107">
        <f>+'MEDIA GEOMÉTRICA'!AI501</f>
        <v>116401.65380489627</v>
      </c>
      <c r="T2518" t="b">
        <f t="shared" si="467"/>
        <v>1</v>
      </c>
    </row>
    <row r="2519" spans="1:20" x14ac:dyDescent="0.2">
      <c r="A2519">
        <v>499</v>
      </c>
      <c r="B2519">
        <v>529916</v>
      </c>
      <c r="C2519">
        <v>950000</v>
      </c>
      <c r="D2519">
        <v>567010</v>
      </c>
      <c r="E2519">
        <v>652062</v>
      </c>
      <c r="F2519">
        <v>699489</v>
      </c>
      <c r="G2519">
        <f t="shared" si="459"/>
        <v>665147.90484925837</v>
      </c>
      <c r="H2519">
        <f t="shared" si="460"/>
        <v>165341.94583891908</v>
      </c>
      <c r="I2519">
        <f t="shared" si="461"/>
        <v>830489.85068817739</v>
      </c>
      <c r="J2519">
        <f t="shared" si="462"/>
        <v>499805.95901033928</v>
      </c>
      <c r="K2519" s="18">
        <f t="shared" si="463"/>
        <v>529916</v>
      </c>
      <c r="L2519" s="18" t="str">
        <f t="shared" si="455"/>
        <v/>
      </c>
      <c r="M2519" s="18">
        <f t="shared" si="456"/>
        <v>567010</v>
      </c>
      <c r="N2519" s="18">
        <f t="shared" si="457"/>
        <v>652062</v>
      </c>
      <c r="O2519" s="18">
        <f t="shared" si="458"/>
        <v>699489</v>
      </c>
      <c r="P2519">
        <f t="shared" si="464"/>
        <v>608438.77457195672</v>
      </c>
      <c r="Q2519">
        <f t="shared" si="465"/>
        <v>77505.086368035656</v>
      </c>
      <c r="R2519" s="105">
        <f t="shared" si="466"/>
        <v>0.12738354228420326</v>
      </c>
      <c r="S2519" s="107">
        <f>+'MEDIA GEOMÉTRICA'!AI502</f>
        <v>608438.77457195672</v>
      </c>
      <c r="T2519" t="b">
        <f t="shared" si="467"/>
        <v>1</v>
      </c>
    </row>
    <row r="2520" spans="1:20" x14ac:dyDescent="0.2">
      <c r="A2520">
        <v>500</v>
      </c>
      <c r="B2520">
        <v>23280</v>
      </c>
      <c r="C2520">
        <v>80000</v>
      </c>
      <c r="D2520">
        <v>24934</v>
      </c>
      <c r="E2520">
        <v>28674</v>
      </c>
      <c r="F2520">
        <v>30759</v>
      </c>
      <c r="G2520">
        <f t="shared" si="459"/>
        <v>33301.598636227332</v>
      </c>
      <c r="H2520">
        <f t="shared" si="460"/>
        <v>23925.393367717068</v>
      </c>
      <c r="I2520">
        <f t="shared" si="461"/>
        <v>57226.992003944397</v>
      </c>
      <c r="J2520">
        <f t="shared" si="462"/>
        <v>9376.2052685102644</v>
      </c>
      <c r="K2520" s="18">
        <f t="shared" si="463"/>
        <v>23280</v>
      </c>
      <c r="L2520" s="18" t="str">
        <f t="shared" si="455"/>
        <v/>
      </c>
      <c r="M2520" s="18">
        <f t="shared" si="456"/>
        <v>24934</v>
      </c>
      <c r="N2520" s="18">
        <f t="shared" si="457"/>
        <v>28674</v>
      </c>
      <c r="O2520" s="18">
        <f t="shared" si="458"/>
        <v>30759</v>
      </c>
      <c r="P2520">
        <f t="shared" si="464"/>
        <v>26749.080394932123</v>
      </c>
      <c r="Q2520">
        <f t="shared" si="465"/>
        <v>3416.03867805972</v>
      </c>
      <c r="R2520" s="105">
        <f t="shared" si="466"/>
        <v>0.12770677076087156</v>
      </c>
      <c r="S2520" s="107">
        <f>+'MEDIA GEOMÉTRICA'!AI503</f>
        <v>26749.080394932123</v>
      </c>
      <c r="T2520" t="b">
        <f t="shared" si="467"/>
        <v>1</v>
      </c>
    </row>
    <row r="2521" spans="1:20" x14ac:dyDescent="0.2">
      <c r="A2521">
        <v>501</v>
      </c>
      <c r="B2521">
        <v>42912</v>
      </c>
      <c r="C2521">
        <v>150000</v>
      </c>
      <c r="D2521">
        <v>45960</v>
      </c>
      <c r="E2521">
        <v>52854</v>
      </c>
      <c r="F2521">
        <v>56698</v>
      </c>
      <c r="G2521">
        <f t="shared" si="459"/>
        <v>61594.101880060276</v>
      </c>
      <c r="H2521">
        <f t="shared" si="460"/>
        <v>45227.516814434988</v>
      </c>
      <c r="I2521">
        <f t="shared" si="461"/>
        <v>106821.61869449526</v>
      </c>
      <c r="J2521">
        <f t="shared" si="462"/>
        <v>16366.585065625288</v>
      </c>
      <c r="K2521" s="18">
        <f t="shared" si="463"/>
        <v>42912</v>
      </c>
      <c r="L2521" s="18" t="str">
        <f t="shared" si="455"/>
        <v/>
      </c>
      <c r="M2521" s="18">
        <f t="shared" si="456"/>
        <v>45960</v>
      </c>
      <c r="N2521" s="18">
        <f t="shared" si="457"/>
        <v>52854</v>
      </c>
      <c r="O2521" s="18">
        <f t="shared" si="458"/>
        <v>56698</v>
      </c>
      <c r="P2521">
        <f t="shared" si="464"/>
        <v>49306.150163985934</v>
      </c>
      <c r="Q2521">
        <f t="shared" si="465"/>
        <v>6296.7960106708233</v>
      </c>
      <c r="R2521" s="105">
        <f t="shared" si="466"/>
        <v>0.12770812545145965</v>
      </c>
      <c r="S2521" s="107">
        <f>+'MEDIA GEOMÉTRICA'!AI504</f>
        <v>49306.150163985934</v>
      </c>
      <c r="T2521" t="b">
        <f t="shared" si="467"/>
        <v>1</v>
      </c>
    </row>
    <row r="2522" spans="1:20" x14ac:dyDescent="0.2">
      <c r="A2522">
        <v>502</v>
      </c>
      <c r="B2522">
        <v>32965</v>
      </c>
      <c r="C2522">
        <v>130000</v>
      </c>
      <c r="D2522">
        <v>35306</v>
      </c>
      <c r="E2522">
        <v>40602</v>
      </c>
      <c r="F2522">
        <v>43556</v>
      </c>
      <c r="G2522">
        <f t="shared" si="459"/>
        <v>48471.680075545359</v>
      </c>
      <c r="H2522">
        <f t="shared" si="460"/>
        <v>41308.668560000813</v>
      </c>
      <c r="I2522">
        <f t="shared" si="461"/>
        <v>89780.348635546165</v>
      </c>
      <c r="J2522">
        <f t="shared" si="462"/>
        <v>7163.0115155445455</v>
      </c>
      <c r="K2522" s="18">
        <f t="shared" si="463"/>
        <v>32965</v>
      </c>
      <c r="L2522" s="18" t="str">
        <f t="shared" si="455"/>
        <v/>
      </c>
      <c r="M2522" s="18">
        <f t="shared" si="456"/>
        <v>35306</v>
      </c>
      <c r="N2522" s="18">
        <f t="shared" si="457"/>
        <v>40602</v>
      </c>
      <c r="O2522" s="18">
        <f t="shared" si="458"/>
        <v>43556</v>
      </c>
      <c r="P2522">
        <f t="shared" si="464"/>
        <v>37876.884814614677</v>
      </c>
      <c r="Q2522">
        <f t="shared" si="465"/>
        <v>4837.4370194005287</v>
      </c>
      <c r="R2522" s="105">
        <f t="shared" si="466"/>
        <v>0.12771475381560468</v>
      </c>
      <c r="S2522" s="107">
        <f>+'MEDIA GEOMÉTRICA'!AI505</f>
        <v>37876.884814614677</v>
      </c>
      <c r="T2522" t="b">
        <f t="shared" si="467"/>
        <v>1</v>
      </c>
    </row>
    <row r="2523" spans="1:20" x14ac:dyDescent="0.2">
      <c r="A2523">
        <v>503</v>
      </c>
      <c r="B2523">
        <v>2417</v>
      </c>
      <c r="C2523">
        <v>15000</v>
      </c>
      <c r="D2523">
        <v>2589</v>
      </c>
      <c r="E2523">
        <v>2977</v>
      </c>
      <c r="F2523">
        <v>3194</v>
      </c>
      <c r="G2523">
        <f t="shared" si="459"/>
        <v>3891.5511333484233</v>
      </c>
      <c r="H2523">
        <f t="shared" si="460"/>
        <v>5467.2184243909624</v>
      </c>
      <c r="I2523">
        <f t="shared" si="461"/>
        <v>9358.7695577393861</v>
      </c>
      <c r="J2523">
        <f t="shared" si="462"/>
        <v>-1575.6672910425391</v>
      </c>
      <c r="K2523" s="18">
        <f t="shared" si="463"/>
        <v>2417</v>
      </c>
      <c r="L2523" s="18" t="str">
        <f t="shared" si="455"/>
        <v/>
      </c>
      <c r="M2523" s="18">
        <f t="shared" si="456"/>
        <v>2589</v>
      </c>
      <c r="N2523" s="18">
        <f t="shared" si="457"/>
        <v>2977</v>
      </c>
      <c r="O2523" s="18">
        <f t="shared" si="458"/>
        <v>3194</v>
      </c>
      <c r="P2523">
        <f t="shared" si="464"/>
        <v>2777.3499941857226</v>
      </c>
      <c r="Q2523">
        <f t="shared" si="465"/>
        <v>354.79700769125247</v>
      </c>
      <c r="R2523" s="105">
        <f t="shared" si="466"/>
        <v>0.12774659601202823</v>
      </c>
      <c r="S2523" s="107">
        <f>+'MEDIA GEOMÉTRICA'!AI506</f>
        <v>2777.3499941857226</v>
      </c>
      <c r="T2523" t="b">
        <f t="shared" si="467"/>
        <v>1</v>
      </c>
    </row>
    <row r="2524" spans="1:20" x14ac:dyDescent="0.2">
      <c r="A2524">
        <v>504</v>
      </c>
      <c r="B2524">
        <v>1062</v>
      </c>
      <c r="C2524">
        <v>13000</v>
      </c>
      <c r="D2524">
        <v>1137</v>
      </c>
      <c r="E2524">
        <v>1308</v>
      </c>
      <c r="F2524">
        <v>1403</v>
      </c>
      <c r="G2524">
        <f t="shared" si="459"/>
        <v>1958.38804695213</v>
      </c>
      <c r="H2524">
        <f t="shared" si="460"/>
        <v>5266.5516706854778</v>
      </c>
      <c r="I2524">
        <f t="shared" si="461"/>
        <v>7224.9397176376078</v>
      </c>
      <c r="J2524">
        <f t="shared" si="462"/>
        <v>-3308.1636237333478</v>
      </c>
      <c r="K2524" s="18">
        <f t="shared" si="463"/>
        <v>1062</v>
      </c>
      <c r="L2524" s="18" t="str">
        <f t="shared" si="455"/>
        <v/>
      </c>
      <c r="M2524" s="18">
        <f t="shared" si="456"/>
        <v>1137</v>
      </c>
      <c r="N2524" s="18">
        <f t="shared" si="457"/>
        <v>1308</v>
      </c>
      <c r="O2524" s="18">
        <f t="shared" si="458"/>
        <v>1403</v>
      </c>
      <c r="P2524">
        <f t="shared" si="464"/>
        <v>1220.0780083065263</v>
      </c>
      <c r="Q2524">
        <f t="shared" si="465"/>
        <v>155.84286958343651</v>
      </c>
      <c r="R2524" s="105">
        <f t="shared" si="466"/>
        <v>0.12773188970084554</v>
      </c>
      <c r="S2524" s="107">
        <f>+'MEDIA GEOMÉTRICA'!AI507</f>
        <v>1220.0780083065263</v>
      </c>
      <c r="T2524" t="b">
        <f t="shared" si="467"/>
        <v>1</v>
      </c>
    </row>
    <row r="2525" spans="1:20" x14ac:dyDescent="0.2">
      <c r="A2525">
        <v>505</v>
      </c>
      <c r="B2525">
        <v>5645</v>
      </c>
      <c r="C2525">
        <v>20000</v>
      </c>
      <c r="D2525">
        <v>6046</v>
      </c>
      <c r="E2525">
        <v>6953</v>
      </c>
      <c r="F2525">
        <v>7459</v>
      </c>
      <c r="G2525">
        <f t="shared" si="459"/>
        <v>8124.6186288018289</v>
      </c>
      <c r="H2525">
        <f t="shared" si="460"/>
        <v>6068.4369733894409</v>
      </c>
      <c r="I2525">
        <f t="shared" si="461"/>
        <v>14193.055602191271</v>
      </c>
      <c r="J2525">
        <f t="shared" si="462"/>
        <v>2056.181655412388</v>
      </c>
      <c r="K2525" s="18">
        <f t="shared" si="463"/>
        <v>5645</v>
      </c>
      <c r="L2525" s="18" t="str">
        <f t="shared" si="455"/>
        <v/>
      </c>
      <c r="M2525" s="18">
        <f t="shared" si="456"/>
        <v>6046</v>
      </c>
      <c r="N2525" s="18">
        <f t="shared" si="457"/>
        <v>6953</v>
      </c>
      <c r="O2525" s="18">
        <f t="shared" si="458"/>
        <v>7459</v>
      </c>
      <c r="P2525">
        <f t="shared" si="464"/>
        <v>6486.2880504803297</v>
      </c>
      <c r="Q2525">
        <f t="shared" si="465"/>
        <v>828.52856518851138</v>
      </c>
      <c r="R2525" s="105">
        <f t="shared" si="466"/>
        <v>0.1277353948422251</v>
      </c>
      <c r="S2525" s="107">
        <f>+'MEDIA GEOMÉTRICA'!AI508</f>
        <v>6486.2880504803297</v>
      </c>
      <c r="T2525" t="b">
        <f t="shared" si="467"/>
        <v>1</v>
      </c>
    </row>
    <row r="2526" spans="1:20" x14ac:dyDescent="0.2">
      <c r="A2526">
        <v>506</v>
      </c>
      <c r="B2526">
        <v>8845</v>
      </c>
      <c r="C2526">
        <v>10000</v>
      </c>
      <c r="D2526">
        <v>9474</v>
      </c>
      <c r="E2526">
        <v>10895</v>
      </c>
      <c r="F2526">
        <v>11687</v>
      </c>
      <c r="G2526">
        <f t="shared" si="459"/>
        <v>10130.533085324107</v>
      </c>
      <c r="H2526">
        <f t="shared" si="460"/>
        <v>1128.6424145848853</v>
      </c>
      <c r="I2526">
        <f t="shared" si="461"/>
        <v>11259.175499908992</v>
      </c>
      <c r="J2526">
        <f t="shared" si="462"/>
        <v>9001.8906707392216</v>
      </c>
      <c r="K2526" s="18" t="str">
        <f t="shared" si="463"/>
        <v/>
      </c>
      <c r="L2526" s="18">
        <f t="shared" si="455"/>
        <v>10000</v>
      </c>
      <c r="M2526" s="18">
        <f t="shared" si="456"/>
        <v>9474</v>
      </c>
      <c r="N2526" s="18">
        <f t="shared" si="457"/>
        <v>10895</v>
      </c>
      <c r="O2526" s="18" t="str">
        <f t="shared" si="458"/>
        <v/>
      </c>
      <c r="P2526">
        <f t="shared" si="464"/>
        <v>10106.176335348511</v>
      </c>
      <c r="Q2526">
        <f t="shared" si="465"/>
        <v>718.44067256802771</v>
      </c>
      <c r="R2526" s="105">
        <f t="shared" si="466"/>
        <v>7.108926746658159E-2</v>
      </c>
      <c r="S2526" s="107">
        <f>+'MEDIA GEOMÉTRICA'!AI509</f>
        <v>10106.176335348511</v>
      </c>
      <c r="T2526" t="b">
        <f t="shared" si="467"/>
        <v>1</v>
      </c>
    </row>
    <row r="2527" spans="1:20" x14ac:dyDescent="0.2">
      <c r="A2527">
        <v>507</v>
      </c>
      <c r="B2527">
        <v>5853</v>
      </c>
      <c r="C2527">
        <v>8000</v>
      </c>
      <c r="D2527">
        <v>6269</v>
      </c>
      <c r="E2527">
        <v>7209</v>
      </c>
      <c r="F2527">
        <v>7734</v>
      </c>
      <c r="G2527">
        <f t="shared" si="459"/>
        <v>6962.8845587148871</v>
      </c>
      <c r="H2527">
        <f t="shared" si="460"/>
        <v>926.22378505413042</v>
      </c>
      <c r="I2527">
        <f t="shared" si="461"/>
        <v>7889.1083437690177</v>
      </c>
      <c r="J2527">
        <f t="shared" si="462"/>
        <v>6036.6607736607566</v>
      </c>
      <c r="K2527" s="18" t="str">
        <f t="shared" si="463"/>
        <v/>
      </c>
      <c r="L2527" s="18" t="str">
        <f t="shared" si="455"/>
        <v/>
      </c>
      <c r="M2527" s="18">
        <f t="shared" si="456"/>
        <v>6269</v>
      </c>
      <c r="N2527" s="18">
        <f t="shared" si="457"/>
        <v>7209</v>
      </c>
      <c r="O2527" s="18">
        <f t="shared" si="458"/>
        <v>7734</v>
      </c>
      <c r="P2527">
        <f t="shared" si="464"/>
        <v>7044.1050009887158</v>
      </c>
      <c r="Q2527">
        <f t="shared" si="465"/>
        <v>742.23199428031489</v>
      </c>
      <c r="R2527" s="105">
        <f t="shared" si="466"/>
        <v>0.10536924054597918</v>
      </c>
      <c r="S2527" s="107">
        <f>+'MEDIA GEOMÉTRICA'!AI510</f>
        <v>7044.1050009887158</v>
      </c>
      <c r="T2527" t="b">
        <f t="shared" si="467"/>
        <v>1</v>
      </c>
    </row>
    <row r="2528" spans="1:20" x14ac:dyDescent="0.2">
      <c r="A2528">
        <v>508</v>
      </c>
      <c r="B2528">
        <v>8264</v>
      </c>
      <c r="C2528">
        <v>9000</v>
      </c>
      <c r="D2528">
        <v>8851</v>
      </c>
      <c r="E2528">
        <v>10179</v>
      </c>
      <c r="F2528">
        <v>10919</v>
      </c>
      <c r="G2528">
        <f t="shared" si="459"/>
        <v>9394.2611260514805</v>
      </c>
      <c r="H2528">
        <f t="shared" si="460"/>
        <v>1079.0070898747595</v>
      </c>
      <c r="I2528">
        <f t="shared" si="461"/>
        <v>10473.26821592624</v>
      </c>
      <c r="J2528">
        <f t="shared" si="462"/>
        <v>8315.2540361767205</v>
      </c>
      <c r="K2528" s="18" t="str">
        <f t="shared" si="463"/>
        <v/>
      </c>
      <c r="L2528" s="18">
        <f t="shared" si="455"/>
        <v>9000</v>
      </c>
      <c r="M2528" s="18">
        <f t="shared" si="456"/>
        <v>8851</v>
      </c>
      <c r="N2528" s="18">
        <f t="shared" si="457"/>
        <v>10179</v>
      </c>
      <c r="O2528" s="18" t="str">
        <f t="shared" si="458"/>
        <v/>
      </c>
      <c r="P2528">
        <f t="shared" si="464"/>
        <v>9324.9530711340412</v>
      </c>
      <c r="Q2528">
        <f t="shared" si="465"/>
        <v>727.53304621393886</v>
      </c>
      <c r="R2528" s="105">
        <f t="shared" si="466"/>
        <v>7.8020022263282113E-2</v>
      </c>
      <c r="S2528" s="107">
        <f>+'MEDIA GEOMÉTRICA'!AI511</f>
        <v>9324.9530711340412</v>
      </c>
      <c r="T2528" t="b">
        <f t="shared" si="467"/>
        <v>1</v>
      </c>
    </row>
    <row r="2529" spans="1:20" x14ac:dyDescent="0.2">
      <c r="A2529">
        <v>509</v>
      </c>
      <c r="B2529">
        <v>4989</v>
      </c>
      <c r="C2529">
        <v>20000</v>
      </c>
      <c r="D2529">
        <v>5344</v>
      </c>
      <c r="E2529">
        <v>6145</v>
      </c>
      <c r="F2529">
        <v>6592</v>
      </c>
      <c r="G2529">
        <f t="shared" si="459"/>
        <v>7360.2032427124141</v>
      </c>
      <c r="H2529">
        <f t="shared" si="460"/>
        <v>6396.4632024267912</v>
      </c>
      <c r="I2529">
        <f t="shared" si="461"/>
        <v>13756.666445139206</v>
      </c>
      <c r="J2529">
        <f t="shared" si="462"/>
        <v>963.74004028562285</v>
      </c>
      <c r="K2529" s="18">
        <f t="shared" si="463"/>
        <v>4989</v>
      </c>
      <c r="L2529" s="18" t="str">
        <f t="shared" si="455"/>
        <v/>
      </c>
      <c r="M2529" s="18">
        <f t="shared" si="456"/>
        <v>5344</v>
      </c>
      <c r="N2529" s="18">
        <f t="shared" si="457"/>
        <v>6145</v>
      </c>
      <c r="O2529" s="18">
        <f t="shared" si="458"/>
        <v>6592</v>
      </c>
      <c r="P2529">
        <f t="shared" si="464"/>
        <v>5732.6411899730156</v>
      </c>
      <c r="Q2529">
        <f t="shared" si="465"/>
        <v>732.05669179374354</v>
      </c>
      <c r="R2529" s="105">
        <f t="shared" si="466"/>
        <v>0.12769972296089047</v>
      </c>
      <c r="S2529" s="107">
        <f>+'MEDIA GEOMÉTRICA'!AI512</f>
        <v>5732.6411899730156</v>
      </c>
      <c r="T2529" t="b">
        <f t="shared" si="467"/>
        <v>1</v>
      </c>
    </row>
    <row r="2530" spans="1:20" x14ac:dyDescent="0.2">
      <c r="A2530">
        <v>510</v>
      </c>
      <c r="B2530">
        <v>4620</v>
      </c>
      <c r="C2530">
        <v>15000</v>
      </c>
      <c r="D2530">
        <v>4948</v>
      </c>
      <c r="E2530">
        <v>5690</v>
      </c>
      <c r="F2530">
        <v>6104</v>
      </c>
      <c r="G2530">
        <f t="shared" si="459"/>
        <v>6533.9821451534026</v>
      </c>
      <c r="H2530">
        <f t="shared" si="460"/>
        <v>4359.5587850148322</v>
      </c>
      <c r="I2530">
        <f t="shared" si="461"/>
        <v>10893.540930168234</v>
      </c>
      <c r="J2530">
        <f t="shared" si="462"/>
        <v>2174.4233601385704</v>
      </c>
      <c r="K2530" s="18">
        <f t="shared" si="463"/>
        <v>4620</v>
      </c>
      <c r="L2530" s="18" t="str">
        <f t="shared" si="455"/>
        <v/>
      </c>
      <c r="M2530" s="18">
        <f t="shared" si="456"/>
        <v>4948</v>
      </c>
      <c r="N2530" s="18">
        <f t="shared" si="457"/>
        <v>5690</v>
      </c>
      <c r="O2530" s="18">
        <f t="shared" si="458"/>
        <v>6104</v>
      </c>
      <c r="P2530">
        <f t="shared" si="464"/>
        <v>5308.228561912897</v>
      </c>
      <c r="Q2530">
        <f t="shared" si="465"/>
        <v>677.80503588175463</v>
      </c>
      <c r="R2530" s="105">
        <f t="shared" si="466"/>
        <v>0.12768949716014069</v>
      </c>
      <c r="S2530" s="107">
        <f>+'MEDIA GEOMÉTRICA'!AI513</f>
        <v>5308.228561912897</v>
      </c>
      <c r="T2530" t="b">
        <f t="shared" si="467"/>
        <v>1</v>
      </c>
    </row>
    <row r="2531" spans="1:20" x14ac:dyDescent="0.2">
      <c r="A2531">
        <v>511</v>
      </c>
      <c r="B2531">
        <v>7801</v>
      </c>
      <c r="C2531">
        <v>18000</v>
      </c>
      <c r="D2531">
        <v>8355</v>
      </c>
      <c r="E2531">
        <v>9608</v>
      </c>
      <c r="F2531">
        <v>10307</v>
      </c>
      <c r="G2531">
        <f t="shared" si="459"/>
        <v>10304.49947701553</v>
      </c>
      <c r="H2531">
        <f t="shared" si="460"/>
        <v>4137.4790271371758</v>
      </c>
      <c r="I2531">
        <f t="shared" si="461"/>
        <v>14441.978504152707</v>
      </c>
      <c r="J2531">
        <f t="shared" si="462"/>
        <v>6167.0204498783542</v>
      </c>
      <c r="K2531" s="18">
        <f t="shared" si="463"/>
        <v>7801</v>
      </c>
      <c r="L2531" s="18" t="str">
        <f t="shared" si="455"/>
        <v/>
      </c>
      <c r="M2531" s="18">
        <f t="shared" si="456"/>
        <v>8355</v>
      </c>
      <c r="N2531" s="18">
        <f t="shared" si="457"/>
        <v>9608</v>
      </c>
      <c r="O2531" s="18">
        <f t="shared" si="458"/>
        <v>10307</v>
      </c>
      <c r="P2531">
        <f t="shared" si="464"/>
        <v>8963.2498112205558</v>
      </c>
      <c r="Q2531">
        <f t="shared" si="465"/>
        <v>1144.5929043405199</v>
      </c>
      <c r="R2531" s="105">
        <f t="shared" si="466"/>
        <v>0.12769842729449229</v>
      </c>
      <c r="S2531" s="107">
        <f>+'MEDIA GEOMÉTRICA'!AI514</f>
        <v>8963.2498112205558</v>
      </c>
      <c r="T2531" t="b">
        <f t="shared" si="467"/>
        <v>1</v>
      </c>
    </row>
    <row r="2532" spans="1:20" x14ac:dyDescent="0.2">
      <c r="A2532">
        <v>512</v>
      </c>
      <c r="B2532">
        <v>9032</v>
      </c>
      <c r="C2532">
        <v>15000</v>
      </c>
      <c r="D2532">
        <v>9674</v>
      </c>
      <c r="E2532">
        <v>11125</v>
      </c>
      <c r="F2532">
        <v>11934</v>
      </c>
      <c r="G2532">
        <f t="shared" si="459"/>
        <v>11171.550803216769</v>
      </c>
      <c r="H2532">
        <f t="shared" si="460"/>
        <v>2339.6707033255771</v>
      </c>
      <c r="I2532">
        <f t="shared" si="461"/>
        <v>13511.221506542346</v>
      </c>
      <c r="J2532">
        <f t="shared" si="462"/>
        <v>8831.880099891192</v>
      </c>
      <c r="K2532" s="18">
        <f t="shared" si="463"/>
        <v>9032</v>
      </c>
      <c r="L2532" s="18" t="str">
        <f t="shared" si="455"/>
        <v/>
      </c>
      <c r="M2532" s="18">
        <f t="shared" si="456"/>
        <v>9674</v>
      </c>
      <c r="N2532" s="18">
        <f t="shared" si="457"/>
        <v>11125</v>
      </c>
      <c r="O2532" s="18">
        <f t="shared" si="458"/>
        <v>11934</v>
      </c>
      <c r="P2532">
        <f t="shared" si="464"/>
        <v>10378.127843784232</v>
      </c>
      <c r="Q2532">
        <f t="shared" si="465"/>
        <v>1325.4527214000002</v>
      </c>
      <c r="R2532" s="105">
        <f t="shared" si="466"/>
        <v>0.12771597549685737</v>
      </c>
      <c r="S2532" s="107">
        <f>+'MEDIA GEOMÉTRICA'!AI515</f>
        <v>10378.127843784232</v>
      </c>
      <c r="T2532" t="b">
        <f t="shared" si="467"/>
        <v>1</v>
      </c>
    </row>
    <row r="2533" spans="1:20" x14ac:dyDescent="0.2">
      <c r="A2533">
        <v>513</v>
      </c>
      <c r="B2533">
        <v>1557</v>
      </c>
      <c r="C2533">
        <v>13000</v>
      </c>
      <c r="D2533">
        <v>1668</v>
      </c>
      <c r="E2533">
        <v>1918</v>
      </c>
      <c r="F2533">
        <v>2058</v>
      </c>
      <c r="G2533">
        <f t="shared" si="459"/>
        <v>2660.3844265867037</v>
      </c>
      <c r="H2533">
        <f t="shared" si="460"/>
        <v>5012.5961536912182</v>
      </c>
      <c r="I2533">
        <f t="shared" si="461"/>
        <v>7672.9805802779219</v>
      </c>
      <c r="J2533">
        <f t="shared" si="462"/>
        <v>-2352.2117271045145</v>
      </c>
      <c r="K2533" s="18">
        <f t="shared" si="463"/>
        <v>1557</v>
      </c>
      <c r="L2533" s="18" t="str">
        <f t="shared" si="455"/>
        <v/>
      </c>
      <c r="M2533" s="18">
        <f t="shared" si="456"/>
        <v>1668</v>
      </c>
      <c r="N2533" s="18">
        <f t="shared" si="457"/>
        <v>1918</v>
      </c>
      <c r="O2533" s="18">
        <f t="shared" si="458"/>
        <v>2058</v>
      </c>
      <c r="P2533">
        <f t="shared" si="464"/>
        <v>1789.3473647393273</v>
      </c>
      <c r="Q2533">
        <f t="shared" si="465"/>
        <v>228.73620176963681</v>
      </c>
      <c r="R2533" s="105">
        <f t="shared" si="466"/>
        <v>0.12783219528923562</v>
      </c>
      <c r="S2533" s="107">
        <f>+'MEDIA GEOMÉTRICA'!AI516</f>
        <v>1789.3473647393273</v>
      </c>
      <c r="T2533" t="b">
        <f t="shared" si="467"/>
        <v>1</v>
      </c>
    </row>
    <row r="2534" spans="1:20" x14ac:dyDescent="0.2">
      <c r="A2534">
        <v>514</v>
      </c>
      <c r="B2534">
        <v>2017</v>
      </c>
      <c r="C2534">
        <v>14000</v>
      </c>
      <c r="D2534">
        <v>2161</v>
      </c>
      <c r="E2534">
        <v>2485</v>
      </c>
      <c r="F2534">
        <v>2666</v>
      </c>
      <c r="G2534">
        <f t="shared" si="459"/>
        <v>3321.5060496536776</v>
      </c>
      <c r="H2534">
        <f t="shared" si="460"/>
        <v>5224.2832714162814</v>
      </c>
      <c r="I2534">
        <f t="shared" si="461"/>
        <v>8545.7893210699585</v>
      </c>
      <c r="J2534">
        <f t="shared" si="462"/>
        <v>-1902.7772217626039</v>
      </c>
      <c r="K2534" s="18">
        <f t="shared" si="463"/>
        <v>2017</v>
      </c>
      <c r="L2534" s="18" t="str">
        <f t="shared" si="455"/>
        <v/>
      </c>
      <c r="M2534" s="18">
        <f t="shared" si="456"/>
        <v>2161</v>
      </c>
      <c r="N2534" s="18">
        <f t="shared" si="457"/>
        <v>2485</v>
      </c>
      <c r="O2534" s="18">
        <f t="shared" si="458"/>
        <v>2666</v>
      </c>
      <c r="P2534">
        <f t="shared" si="464"/>
        <v>2318.1247338532212</v>
      </c>
      <c r="Q2534">
        <f t="shared" si="465"/>
        <v>296.32794333305793</v>
      </c>
      <c r="R2534" s="105">
        <f t="shared" si="466"/>
        <v>0.12783088804738182</v>
      </c>
      <c r="S2534" s="107">
        <f>+'MEDIA GEOMÉTRICA'!AI517</f>
        <v>2318.1247338532212</v>
      </c>
      <c r="T2534" t="b">
        <f t="shared" si="467"/>
        <v>1</v>
      </c>
    </row>
    <row r="2535" spans="1:20" x14ac:dyDescent="0.2">
      <c r="A2535">
        <v>515</v>
      </c>
      <c r="B2535">
        <v>99893</v>
      </c>
      <c r="C2535">
        <v>80000</v>
      </c>
      <c r="D2535">
        <v>106987</v>
      </c>
      <c r="E2535">
        <v>123034</v>
      </c>
      <c r="F2535">
        <v>131983</v>
      </c>
      <c r="G2535">
        <f t="shared" si="459"/>
        <v>106782.43953547916</v>
      </c>
      <c r="H2535">
        <f t="shared" si="460"/>
        <v>20317.697588555628</v>
      </c>
      <c r="I2535">
        <f t="shared" si="461"/>
        <v>127100.13712403479</v>
      </c>
      <c r="J2535">
        <f t="shared" si="462"/>
        <v>86464.741946923532</v>
      </c>
      <c r="K2535" s="18">
        <f t="shared" si="463"/>
        <v>99893</v>
      </c>
      <c r="L2535" s="18" t="str">
        <f t="shared" si="455"/>
        <v/>
      </c>
      <c r="M2535" s="18">
        <f t="shared" si="456"/>
        <v>106987</v>
      </c>
      <c r="N2535" s="18">
        <f t="shared" si="457"/>
        <v>123034</v>
      </c>
      <c r="O2535" s="18" t="str">
        <f t="shared" si="458"/>
        <v/>
      </c>
      <c r="P2535">
        <f t="shared" si="464"/>
        <v>109554.54593355622</v>
      </c>
      <c r="Q2535">
        <f t="shared" si="465"/>
        <v>11855.63808208286</v>
      </c>
      <c r="R2535" s="105">
        <f t="shared" si="466"/>
        <v>0.10821676071089913</v>
      </c>
      <c r="S2535" s="107">
        <f>+'MEDIA GEOMÉTRICA'!AI518</f>
        <v>109554.54593355622</v>
      </c>
      <c r="T2535" t="b">
        <f t="shared" si="467"/>
        <v>1</v>
      </c>
    </row>
    <row r="2536" spans="1:20" x14ac:dyDescent="0.2">
      <c r="A2536">
        <v>516</v>
      </c>
      <c r="B2536">
        <v>159183</v>
      </c>
      <c r="C2536">
        <v>150000</v>
      </c>
      <c r="D2536">
        <v>170488</v>
      </c>
      <c r="E2536">
        <v>196061</v>
      </c>
      <c r="F2536">
        <v>210321</v>
      </c>
      <c r="G2536">
        <f t="shared" si="459"/>
        <v>175788.76796994402</v>
      </c>
      <c r="H2536">
        <f t="shared" si="460"/>
        <v>25309.289960407878</v>
      </c>
      <c r="I2536">
        <f t="shared" si="461"/>
        <v>201098.0579303519</v>
      </c>
      <c r="J2536">
        <f t="shared" si="462"/>
        <v>150479.47800953613</v>
      </c>
      <c r="K2536" s="18">
        <f t="shared" si="463"/>
        <v>159183</v>
      </c>
      <c r="L2536" s="18" t="str">
        <f t="shared" si="455"/>
        <v/>
      </c>
      <c r="M2536" s="18">
        <f t="shared" si="456"/>
        <v>170488</v>
      </c>
      <c r="N2536" s="18">
        <f t="shared" si="457"/>
        <v>196061</v>
      </c>
      <c r="O2536" s="18" t="str">
        <f t="shared" si="458"/>
        <v/>
      </c>
      <c r="P2536">
        <f t="shared" si="464"/>
        <v>174579.76514247371</v>
      </c>
      <c r="Q2536">
        <f t="shared" si="465"/>
        <v>18893.421421224903</v>
      </c>
      <c r="R2536" s="105">
        <f t="shared" si="466"/>
        <v>0.1082222868486853</v>
      </c>
      <c r="S2536" s="107">
        <f>+'MEDIA GEOMÉTRICA'!AI519</f>
        <v>174579.76514247371</v>
      </c>
      <c r="T2536" t="b">
        <f t="shared" si="467"/>
        <v>1</v>
      </c>
    </row>
    <row r="2537" spans="1:20" x14ac:dyDescent="0.2">
      <c r="A2537">
        <v>517</v>
      </c>
      <c r="B2537">
        <v>155300</v>
      </c>
      <c r="C2537">
        <v>140000</v>
      </c>
      <c r="D2537">
        <v>166329</v>
      </c>
      <c r="E2537">
        <v>191279</v>
      </c>
      <c r="F2537">
        <v>205191</v>
      </c>
      <c r="G2537">
        <f t="shared" si="459"/>
        <v>169988.13679518542</v>
      </c>
      <c r="H2537">
        <f t="shared" si="460"/>
        <v>26493.630379772359</v>
      </c>
      <c r="I2537">
        <f t="shared" si="461"/>
        <v>196481.76717495779</v>
      </c>
      <c r="J2537">
        <f t="shared" si="462"/>
        <v>143494.50641541305</v>
      </c>
      <c r="K2537" s="18">
        <f t="shared" si="463"/>
        <v>155300</v>
      </c>
      <c r="L2537" s="18" t="str">
        <f t="shared" ref="L2537:L2600" si="468">+IF(((IF(AND(C2537&lt;=$I2537,C2537&gt;=$J2537),C2537,""))&lt;=0),"",(IF(AND(C2537&lt;=$I2537,C2537&gt;=$J2537),C2537,"")))</f>
        <v/>
      </c>
      <c r="M2537" s="18">
        <f t="shared" ref="M2537:M2600" si="469">+IF(((IF(AND(D2537&lt;=$I2537,D2537&gt;=$J2537),D2537,""))&lt;=0),"",(IF(AND(D2537&lt;=$I2537,D2537&gt;=$J2537),D2537,"")))</f>
        <v>166329</v>
      </c>
      <c r="N2537" s="18">
        <f t="shared" ref="N2537:N2600" si="470">+IF(((IF(AND(E2537&lt;=$I2537,E2537&gt;=$J2537),E2537,""))&lt;=0),"",(IF(AND(E2537&lt;=$I2537,E2537&gt;=$J2537),E2537,"")))</f>
        <v>191279</v>
      </c>
      <c r="O2537" s="18" t="str">
        <f t="shared" ref="O2537:O2600" si="471">+IF(((IF(AND(F2537&lt;=$I2537,F2537&gt;=$J2537),F2537,""))&lt;=0),"",(IF(AND(F2537&lt;=$I2537,F2537&gt;=$J2537),F2537,"")))</f>
        <v/>
      </c>
      <c r="P2537">
        <f t="shared" si="464"/>
        <v>170321.27844017957</v>
      </c>
      <c r="Q2537">
        <f t="shared" si="465"/>
        <v>18432.895332348995</v>
      </c>
      <c r="R2537" s="105">
        <f t="shared" si="466"/>
        <v>0.10822426593529251</v>
      </c>
      <c r="S2537" s="107">
        <f>+'MEDIA GEOMÉTRICA'!AI520</f>
        <v>170321.27844017957</v>
      </c>
      <c r="T2537" t="b">
        <f t="shared" si="467"/>
        <v>1</v>
      </c>
    </row>
    <row r="2538" spans="1:20" x14ac:dyDescent="0.2">
      <c r="A2538">
        <v>518</v>
      </c>
      <c r="B2538">
        <v>55176</v>
      </c>
      <c r="C2538">
        <v>50000</v>
      </c>
      <c r="D2538">
        <v>59095</v>
      </c>
      <c r="E2538">
        <v>67959</v>
      </c>
      <c r="F2538">
        <v>72902</v>
      </c>
      <c r="G2538">
        <f t="shared" ref="G2538:G2601" si="472">+GEOMEAN(B2538:F2538)</f>
        <v>60457.679697377745</v>
      </c>
      <c r="H2538">
        <f t="shared" ref="H2538:H2601" si="473">+STDEV(B2538:F2538)</f>
        <v>9335.8154598299661</v>
      </c>
      <c r="I2538">
        <f t="shared" ref="I2538:I2601" si="474">+G2538+H2538</f>
        <v>69793.495157207712</v>
      </c>
      <c r="J2538">
        <f t="shared" ref="J2538:J2601" si="475">+G2538-H2538</f>
        <v>51121.864237547779</v>
      </c>
      <c r="K2538" s="18">
        <f t="shared" ref="K2538:K2601" si="476">+IF(((IF(AND(B2538&lt;=$I2538,B2538&gt;=$J2538),B2538,""))&lt;=0),"",(IF(AND(B2538&lt;=$I2538,B2538&gt;=$J2538),B2538,"")))</f>
        <v>55176</v>
      </c>
      <c r="L2538" s="18" t="str">
        <f t="shared" si="468"/>
        <v/>
      </c>
      <c r="M2538" s="18">
        <f t="shared" si="469"/>
        <v>59095</v>
      </c>
      <c r="N2538" s="18">
        <f t="shared" si="470"/>
        <v>67959</v>
      </c>
      <c r="O2538" s="18" t="str">
        <f t="shared" si="471"/>
        <v/>
      </c>
      <c r="P2538">
        <f t="shared" ref="P2538:P2601" si="477">+GEOMEAN(K2538:O2538)</f>
        <v>60513.087195035419</v>
      </c>
      <c r="Q2538">
        <f t="shared" ref="Q2538:Q2601" si="478">+STDEV(K2538:O2538)</f>
        <v>6548.9712423657293</v>
      </c>
      <c r="R2538" s="105">
        <f t="shared" ref="R2538:R2601" si="479">+Q2538/P2538</f>
        <v>0.10822404782056824</v>
      </c>
      <c r="S2538" s="107">
        <f>+'MEDIA GEOMÉTRICA'!AI521</f>
        <v>60513.087195035419</v>
      </c>
      <c r="T2538" t="b">
        <f t="shared" ref="T2538:T2601" si="480">+P2538=S2538</f>
        <v>1</v>
      </c>
    </row>
    <row r="2539" spans="1:20" x14ac:dyDescent="0.2">
      <c r="A2539">
        <v>519</v>
      </c>
      <c r="B2539">
        <v>43444</v>
      </c>
      <c r="C2539">
        <v>20000</v>
      </c>
      <c r="D2539">
        <v>46530</v>
      </c>
      <c r="E2539">
        <v>53509</v>
      </c>
      <c r="F2539">
        <v>57401</v>
      </c>
      <c r="G2539">
        <f t="shared" si="472"/>
        <v>41572.661515779771</v>
      </c>
      <c r="H2539">
        <f t="shared" si="473"/>
        <v>14599.328981155257</v>
      </c>
      <c r="I2539">
        <f t="shared" si="474"/>
        <v>56171.990496935032</v>
      </c>
      <c r="J2539">
        <f t="shared" si="475"/>
        <v>26973.332534624515</v>
      </c>
      <c r="K2539" s="18">
        <f t="shared" si="476"/>
        <v>43444</v>
      </c>
      <c r="L2539" s="18" t="str">
        <f t="shared" si="468"/>
        <v/>
      </c>
      <c r="M2539" s="18">
        <f t="shared" si="469"/>
        <v>46530</v>
      </c>
      <c r="N2539" s="18">
        <f t="shared" si="470"/>
        <v>53509</v>
      </c>
      <c r="O2539" s="18" t="str">
        <f t="shared" si="471"/>
        <v/>
      </c>
      <c r="P2539">
        <f t="shared" si="477"/>
        <v>47646.378610975473</v>
      </c>
      <c r="Q2539">
        <f t="shared" si="478"/>
        <v>5156.4532707407843</v>
      </c>
      <c r="R2539" s="105">
        <f t="shared" si="479"/>
        <v>0.10822340377308301</v>
      </c>
      <c r="S2539" s="107">
        <f>+'MEDIA GEOMÉTRICA'!AI522</f>
        <v>47646.378610975473</v>
      </c>
      <c r="T2539" t="b">
        <f t="shared" si="480"/>
        <v>1</v>
      </c>
    </row>
    <row r="2540" spans="1:20" x14ac:dyDescent="0.2">
      <c r="A2540">
        <v>520</v>
      </c>
      <c r="B2540">
        <v>36164</v>
      </c>
      <c r="C2540">
        <v>40000</v>
      </c>
      <c r="D2540">
        <v>38732</v>
      </c>
      <c r="E2540">
        <v>44542</v>
      </c>
      <c r="F2540">
        <v>47782</v>
      </c>
      <c r="G2540">
        <f t="shared" si="472"/>
        <v>41237.096829393871</v>
      </c>
      <c r="H2540">
        <f t="shared" si="473"/>
        <v>4666.0027861114695</v>
      </c>
      <c r="I2540">
        <f t="shared" si="474"/>
        <v>45903.099615505344</v>
      </c>
      <c r="J2540">
        <f t="shared" si="475"/>
        <v>36571.094043282399</v>
      </c>
      <c r="K2540" s="18" t="str">
        <f t="shared" si="476"/>
        <v/>
      </c>
      <c r="L2540" s="18">
        <f t="shared" si="468"/>
        <v>40000</v>
      </c>
      <c r="M2540" s="18">
        <f t="shared" si="469"/>
        <v>38732</v>
      </c>
      <c r="N2540" s="18">
        <f t="shared" si="470"/>
        <v>44542</v>
      </c>
      <c r="O2540" s="18" t="str">
        <f t="shared" si="471"/>
        <v/>
      </c>
      <c r="P2540">
        <f t="shared" si="477"/>
        <v>41017.25027830623</v>
      </c>
      <c r="Q2540">
        <f t="shared" si="478"/>
        <v>3054.8782845366086</v>
      </c>
      <c r="R2540" s="105">
        <f t="shared" si="479"/>
        <v>7.4477890736432781E-2</v>
      </c>
      <c r="S2540" s="107">
        <f>+'MEDIA GEOMÉTRICA'!AI523</f>
        <v>41017.25027830623</v>
      </c>
      <c r="T2540" t="b">
        <f t="shared" si="480"/>
        <v>1</v>
      </c>
    </row>
    <row r="2541" spans="1:20" x14ac:dyDescent="0.2">
      <c r="A2541">
        <v>521</v>
      </c>
      <c r="B2541">
        <v>36013</v>
      </c>
      <c r="C2541">
        <v>80000</v>
      </c>
      <c r="D2541">
        <v>38570</v>
      </c>
      <c r="E2541">
        <v>44356</v>
      </c>
      <c r="F2541">
        <v>47582</v>
      </c>
      <c r="G2541">
        <f t="shared" si="472"/>
        <v>47210.521617069142</v>
      </c>
      <c r="H2541">
        <f t="shared" si="473"/>
        <v>17759.235912617405</v>
      </c>
      <c r="I2541">
        <f t="shared" si="474"/>
        <v>64969.757529686547</v>
      </c>
      <c r="J2541">
        <f t="shared" si="475"/>
        <v>29451.285704451737</v>
      </c>
      <c r="K2541" s="18">
        <f t="shared" si="476"/>
        <v>36013</v>
      </c>
      <c r="L2541" s="18" t="str">
        <f t="shared" si="468"/>
        <v/>
      </c>
      <c r="M2541" s="18">
        <f t="shared" si="469"/>
        <v>38570</v>
      </c>
      <c r="N2541" s="18">
        <f t="shared" si="470"/>
        <v>44356</v>
      </c>
      <c r="O2541" s="18">
        <f t="shared" si="471"/>
        <v>47582</v>
      </c>
      <c r="P2541">
        <f t="shared" si="477"/>
        <v>41378.619926393541</v>
      </c>
      <c r="Q2541">
        <f t="shared" si="478"/>
        <v>5284.3059698822635</v>
      </c>
      <c r="R2541" s="105">
        <f t="shared" si="479"/>
        <v>0.12770619173095343</v>
      </c>
      <c r="S2541" s="107">
        <f>+'MEDIA GEOMÉTRICA'!AI524</f>
        <v>41378.619926393541</v>
      </c>
      <c r="T2541" t="b">
        <f t="shared" si="480"/>
        <v>1</v>
      </c>
    </row>
    <row r="2542" spans="1:20" x14ac:dyDescent="0.2">
      <c r="A2542">
        <v>522</v>
      </c>
      <c r="B2542">
        <v>29022</v>
      </c>
      <c r="C2542">
        <v>10000</v>
      </c>
      <c r="D2542">
        <v>31083</v>
      </c>
      <c r="E2542">
        <v>35746</v>
      </c>
      <c r="F2542">
        <v>38345</v>
      </c>
      <c r="G2542">
        <f t="shared" si="472"/>
        <v>26208.205888929839</v>
      </c>
      <c r="H2542">
        <f t="shared" si="473"/>
        <v>11158.490386248493</v>
      </c>
      <c r="I2542">
        <f t="shared" si="474"/>
        <v>37366.696275178329</v>
      </c>
      <c r="J2542">
        <f t="shared" si="475"/>
        <v>15049.715502681345</v>
      </c>
      <c r="K2542" s="18">
        <f t="shared" si="476"/>
        <v>29022</v>
      </c>
      <c r="L2542" s="18" t="str">
        <f t="shared" si="468"/>
        <v/>
      </c>
      <c r="M2542" s="18">
        <f t="shared" si="469"/>
        <v>31083</v>
      </c>
      <c r="N2542" s="18">
        <f t="shared" si="470"/>
        <v>35746</v>
      </c>
      <c r="O2542" s="18" t="str">
        <f t="shared" si="471"/>
        <v/>
      </c>
      <c r="P2542">
        <f t="shared" si="477"/>
        <v>31829.213383182709</v>
      </c>
      <c r="Q2542">
        <f t="shared" si="478"/>
        <v>3444.8866938309206</v>
      </c>
      <c r="R2542" s="105">
        <f t="shared" si="479"/>
        <v>0.10823034337540562</v>
      </c>
      <c r="S2542" s="107">
        <f>+'MEDIA GEOMÉTRICA'!AI525</f>
        <v>31829.213383182709</v>
      </c>
      <c r="T2542" t="b">
        <f t="shared" si="480"/>
        <v>1</v>
      </c>
    </row>
    <row r="2543" spans="1:20" x14ac:dyDescent="0.2">
      <c r="A2543">
        <v>523</v>
      </c>
      <c r="B2543">
        <v>20623</v>
      </c>
      <c r="C2543">
        <v>30000</v>
      </c>
      <c r="D2543">
        <v>22087</v>
      </c>
      <c r="E2543">
        <v>25400</v>
      </c>
      <c r="F2543">
        <v>27247</v>
      </c>
      <c r="G2543">
        <f t="shared" si="472"/>
        <v>24840.04894299122</v>
      </c>
      <c r="H2543">
        <f t="shared" si="473"/>
        <v>3802.2104491992486</v>
      </c>
      <c r="I2543">
        <f t="shared" si="474"/>
        <v>28642.25939219047</v>
      </c>
      <c r="J2543">
        <f t="shared" si="475"/>
        <v>21037.838493791969</v>
      </c>
      <c r="K2543" s="18" t="str">
        <f t="shared" si="476"/>
        <v/>
      </c>
      <c r="L2543" s="18" t="str">
        <f t="shared" si="468"/>
        <v/>
      </c>
      <c r="M2543" s="18">
        <f t="shared" si="469"/>
        <v>22087</v>
      </c>
      <c r="N2543" s="18">
        <f t="shared" si="470"/>
        <v>25400</v>
      </c>
      <c r="O2543" s="18">
        <f t="shared" si="471"/>
        <v>27247</v>
      </c>
      <c r="P2543">
        <f t="shared" si="477"/>
        <v>24817.786635807202</v>
      </c>
      <c r="Q2543">
        <f t="shared" si="478"/>
        <v>2614.4782143543162</v>
      </c>
      <c r="R2543" s="105">
        <f t="shared" si="479"/>
        <v>0.10534695348626039</v>
      </c>
      <c r="S2543" s="107">
        <f>+'MEDIA GEOMÉTRICA'!AI526</f>
        <v>24817.786635807202</v>
      </c>
      <c r="T2543" t="b">
        <f t="shared" si="480"/>
        <v>1</v>
      </c>
    </row>
    <row r="2544" spans="1:20" x14ac:dyDescent="0.2">
      <c r="A2544">
        <v>524</v>
      </c>
      <c r="B2544">
        <v>86624</v>
      </c>
      <c r="C2544">
        <v>80000</v>
      </c>
      <c r="D2544">
        <v>92776</v>
      </c>
      <c r="E2544">
        <v>106693</v>
      </c>
      <c r="F2544">
        <v>114453</v>
      </c>
      <c r="G2544">
        <f t="shared" si="472"/>
        <v>95276.412176371334</v>
      </c>
      <c r="H2544">
        <f t="shared" si="473"/>
        <v>14222.318611956376</v>
      </c>
      <c r="I2544">
        <f t="shared" si="474"/>
        <v>109498.73078832771</v>
      </c>
      <c r="J2544">
        <f t="shared" si="475"/>
        <v>81054.093564414958</v>
      </c>
      <c r="K2544" s="18">
        <f t="shared" si="476"/>
        <v>86624</v>
      </c>
      <c r="L2544" s="18" t="str">
        <f t="shared" si="468"/>
        <v/>
      </c>
      <c r="M2544" s="18">
        <f t="shared" si="469"/>
        <v>92776</v>
      </c>
      <c r="N2544" s="18">
        <f t="shared" si="470"/>
        <v>106693</v>
      </c>
      <c r="O2544" s="18" t="str">
        <f t="shared" si="471"/>
        <v/>
      </c>
      <c r="P2544">
        <f t="shared" si="477"/>
        <v>95002.842947358789</v>
      </c>
      <c r="Q2544">
        <f t="shared" si="478"/>
        <v>10281.818532406285</v>
      </c>
      <c r="R2544" s="105">
        <f t="shared" si="479"/>
        <v>0.10822643000382058</v>
      </c>
      <c r="S2544" s="107">
        <f>+'MEDIA GEOMÉTRICA'!AI527</f>
        <v>95002.842947358789</v>
      </c>
      <c r="T2544" t="b">
        <f t="shared" si="480"/>
        <v>1</v>
      </c>
    </row>
    <row r="2545" spans="1:20" x14ac:dyDescent="0.2">
      <c r="A2545">
        <v>525</v>
      </c>
      <c r="B2545">
        <v>35106</v>
      </c>
      <c r="C2545">
        <v>150000</v>
      </c>
      <c r="D2545">
        <v>37599</v>
      </c>
      <c r="E2545">
        <v>43239</v>
      </c>
      <c r="F2545">
        <v>46384</v>
      </c>
      <c r="G2545">
        <f t="shared" si="472"/>
        <v>52453.992311980976</v>
      </c>
      <c r="H2545">
        <f t="shared" si="473"/>
        <v>49136.154451686591</v>
      </c>
      <c r="I2545">
        <f t="shared" si="474"/>
        <v>101590.14676366757</v>
      </c>
      <c r="J2545">
        <f t="shared" si="475"/>
        <v>3317.8378602943849</v>
      </c>
      <c r="K2545" s="18">
        <f t="shared" si="476"/>
        <v>35106</v>
      </c>
      <c r="L2545" s="18" t="str">
        <f t="shared" si="468"/>
        <v/>
      </c>
      <c r="M2545" s="18">
        <f t="shared" si="469"/>
        <v>37599</v>
      </c>
      <c r="N2545" s="18">
        <f t="shared" si="470"/>
        <v>43239</v>
      </c>
      <c r="O2545" s="18">
        <f t="shared" si="471"/>
        <v>46384</v>
      </c>
      <c r="P2545">
        <f t="shared" si="477"/>
        <v>40336.70050624619</v>
      </c>
      <c r="Q2545">
        <f t="shared" si="478"/>
        <v>5151.3013889695876</v>
      </c>
      <c r="R2545" s="105">
        <f t="shared" si="479"/>
        <v>0.12770755476571272</v>
      </c>
      <c r="S2545" s="107">
        <f>+'MEDIA GEOMÉTRICA'!AI528</f>
        <v>40336.70050624619</v>
      </c>
      <c r="T2545" t="b">
        <f t="shared" si="480"/>
        <v>1</v>
      </c>
    </row>
    <row r="2546" spans="1:20" x14ac:dyDescent="0.2">
      <c r="A2546">
        <v>526</v>
      </c>
      <c r="B2546">
        <v>66682</v>
      </c>
      <c r="C2546">
        <v>100000</v>
      </c>
      <c r="D2546">
        <v>71418</v>
      </c>
      <c r="E2546">
        <v>82130</v>
      </c>
      <c r="F2546">
        <v>88104</v>
      </c>
      <c r="G2546">
        <f t="shared" si="472"/>
        <v>80809.561481261422</v>
      </c>
      <c r="H2546">
        <f t="shared" si="473"/>
        <v>13297.936426378335</v>
      </c>
      <c r="I2546">
        <f t="shared" si="474"/>
        <v>94107.497907639758</v>
      </c>
      <c r="J2546">
        <f t="shared" si="475"/>
        <v>67511.625054883087</v>
      </c>
      <c r="K2546" s="18" t="str">
        <f t="shared" si="476"/>
        <v/>
      </c>
      <c r="L2546" s="18" t="str">
        <f t="shared" si="468"/>
        <v/>
      </c>
      <c r="M2546" s="18">
        <f t="shared" si="469"/>
        <v>71418</v>
      </c>
      <c r="N2546" s="18">
        <f t="shared" si="470"/>
        <v>82130</v>
      </c>
      <c r="O2546" s="18">
        <f t="shared" si="471"/>
        <v>88104</v>
      </c>
      <c r="P2546">
        <f t="shared" si="477"/>
        <v>80248.15279996075</v>
      </c>
      <c r="Q2546">
        <f t="shared" si="478"/>
        <v>8454.3698365598684</v>
      </c>
      <c r="R2546" s="105">
        <f t="shared" si="479"/>
        <v>0.10535282796645262</v>
      </c>
      <c r="S2546" s="107">
        <f>+'MEDIA GEOMÉTRICA'!AI529</f>
        <v>80248.15279996075</v>
      </c>
      <c r="T2546" t="b">
        <f t="shared" si="480"/>
        <v>1</v>
      </c>
    </row>
    <row r="2547" spans="1:20" x14ac:dyDescent="0.2">
      <c r="A2547">
        <v>527</v>
      </c>
      <c r="B2547">
        <v>34033</v>
      </c>
      <c r="C2547">
        <v>140000</v>
      </c>
      <c r="D2547">
        <v>36450</v>
      </c>
      <c r="E2547">
        <v>41918</v>
      </c>
      <c r="F2547">
        <v>44967</v>
      </c>
      <c r="G2547">
        <f t="shared" si="472"/>
        <v>50466.600836885038</v>
      </c>
      <c r="H2547">
        <f t="shared" si="473"/>
        <v>45222.92537308926</v>
      </c>
      <c r="I2547">
        <f t="shared" si="474"/>
        <v>95689.526209974298</v>
      </c>
      <c r="J2547">
        <f t="shared" si="475"/>
        <v>5243.6754637957783</v>
      </c>
      <c r="K2547" s="18">
        <f t="shared" si="476"/>
        <v>34033</v>
      </c>
      <c r="L2547" s="18" t="str">
        <f t="shared" si="468"/>
        <v/>
      </c>
      <c r="M2547" s="18">
        <f t="shared" si="469"/>
        <v>36450</v>
      </c>
      <c r="N2547" s="18">
        <f t="shared" si="470"/>
        <v>41918</v>
      </c>
      <c r="O2547" s="18">
        <f t="shared" si="471"/>
        <v>44967</v>
      </c>
      <c r="P2547">
        <f t="shared" si="477"/>
        <v>39104.168761115048</v>
      </c>
      <c r="Q2547">
        <f t="shared" si="478"/>
        <v>4994.1814811505064</v>
      </c>
      <c r="R2547" s="105">
        <f t="shared" si="479"/>
        <v>0.12771480993905412</v>
      </c>
      <c r="S2547" s="107">
        <f>+'MEDIA GEOMÉTRICA'!AI530</f>
        <v>39104.168761115048</v>
      </c>
      <c r="T2547" t="b">
        <f t="shared" si="480"/>
        <v>1</v>
      </c>
    </row>
    <row r="2548" spans="1:20" x14ac:dyDescent="0.2">
      <c r="A2548">
        <v>528</v>
      </c>
      <c r="B2548">
        <v>26171</v>
      </c>
      <c r="C2548">
        <v>50000</v>
      </c>
      <c r="D2548">
        <v>28030</v>
      </c>
      <c r="E2548">
        <v>32234</v>
      </c>
      <c r="F2548">
        <v>34578</v>
      </c>
      <c r="G2548">
        <f t="shared" si="472"/>
        <v>33289.364020319859</v>
      </c>
      <c r="H2548">
        <f t="shared" si="473"/>
        <v>9436.3889703636087</v>
      </c>
      <c r="I2548">
        <f t="shared" si="474"/>
        <v>42725.752990683468</v>
      </c>
      <c r="J2548">
        <f t="shared" si="475"/>
        <v>23852.975049956251</v>
      </c>
      <c r="K2548" s="18">
        <f t="shared" si="476"/>
        <v>26171</v>
      </c>
      <c r="L2548" s="18" t="str">
        <f t="shared" si="468"/>
        <v/>
      </c>
      <c r="M2548" s="18">
        <f t="shared" si="469"/>
        <v>28030</v>
      </c>
      <c r="N2548" s="18">
        <f t="shared" si="470"/>
        <v>32234</v>
      </c>
      <c r="O2548" s="18">
        <f t="shared" si="471"/>
        <v>34578</v>
      </c>
      <c r="P2548">
        <f t="shared" si="477"/>
        <v>30070.411529280416</v>
      </c>
      <c r="Q2548">
        <f t="shared" si="478"/>
        <v>3839.89751382334</v>
      </c>
      <c r="R2548" s="105">
        <f t="shared" si="479"/>
        <v>0.12769687272434974</v>
      </c>
      <c r="S2548" s="107">
        <f>+'MEDIA GEOMÉTRICA'!AI531</f>
        <v>30070.411529280416</v>
      </c>
      <c r="T2548" t="b">
        <f t="shared" si="480"/>
        <v>1</v>
      </c>
    </row>
    <row r="2549" spans="1:20" x14ac:dyDescent="0.2">
      <c r="A2549">
        <v>529</v>
      </c>
      <c r="B2549">
        <v>77994</v>
      </c>
      <c r="C2549">
        <v>200000</v>
      </c>
      <c r="D2549">
        <v>83533</v>
      </c>
      <c r="E2549">
        <v>96063</v>
      </c>
      <c r="F2549">
        <v>103050</v>
      </c>
      <c r="G2549">
        <f t="shared" si="472"/>
        <v>105223.00055139593</v>
      </c>
      <c r="H2549">
        <f t="shared" si="473"/>
        <v>50111.841599566062</v>
      </c>
      <c r="I2549">
        <f t="shared" si="474"/>
        <v>155334.84215096198</v>
      </c>
      <c r="J2549">
        <f t="shared" si="475"/>
        <v>55111.158951829872</v>
      </c>
      <c r="K2549" s="18">
        <f t="shared" si="476"/>
        <v>77994</v>
      </c>
      <c r="L2549" s="18" t="str">
        <f t="shared" si="468"/>
        <v/>
      </c>
      <c r="M2549" s="18">
        <f t="shared" si="469"/>
        <v>83533</v>
      </c>
      <c r="N2549" s="18">
        <f t="shared" si="470"/>
        <v>96063</v>
      </c>
      <c r="O2549" s="18">
        <f t="shared" si="471"/>
        <v>103050</v>
      </c>
      <c r="P2549">
        <f t="shared" si="477"/>
        <v>89615.029816014154</v>
      </c>
      <c r="Q2549">
        <f t="shared" si="478"/>
        <v>11444.448348435149</v>
      </c>
      <c r="R2549" s="105">
        <f t="shared" si="479"/>
        <v>0.12770679619179273</v>
      </c>
      <c r="S2549" s="107">
        <f>+'MEDIA GEOMÉTRICA'!AI532</f>
        <v>89615.029816014154</v>
      </c>
      <c r="T2549" t="b">
        <f t="shared" si="480"/>
        <v>1</v>
      </c>
    </row>
    <row r="2550" spans="1:20" x14ac:dyDescent="0.2">
      <c r="A2550">
        <v>530</v>
      </c>
      <c r="B2550">
        <v>219632</v>
      </c>
      <c r="C2550">
        <v>250000</v>
      </c>
      <c r="D2550">
        <v>235229</v>
      </c>
      <c r="E2550">
        <v>270514</v>
      </c>
      <c r="F2550">
        <v>290189</v>
      </c>
      <c r="G2550">
        <f t="shared" si="472"/>
        <v>251883.33560874913</v>
      </c>
      <c r="H2550">
        <f t="shared" si="473"/>
        <v>27963.950734830014</v>
      </c>
      <c r="I2550">
        <f t="shared" si="474"/>
        <v>279847.28634357912</v>
      </c>
      <c r="J2550">
        <f t="shared" si="475"/>
        <v>223919.3848739191</v>
      </c>
      <c r="K2550" s="18" t="str">
        <f t="shared" si="476"/>
        <v/>
      </c>
      <c r="L2550" s="18">
        <f t="shared" si="468"/>
        <v>250000</v>
      </c>
      <c r="M2550" s="18">
        <f t="shared" si="469"/>
        <v>235229</v>
      </c>
      <c r="N2550" s="18">
        <f t="shared" si="470"/>
        <v>270514</v>
      </c>
      <c r="O2550" s="18" t="str">
        <f t="shared" si="471"/>
        <v/>
      </c>
      <c r="P2550">
        <f t="shared" si="477"/>
        <v>251501.283486659</v>
      </c>
      <c r="Q2550">
        <f t="shared" si="478"/>
        <v>17720.223202130761</v>
      </c>
      <c r="R2550" s="105">
        <f t="shared" si="479"/>
        <v>7.0457784375763388E-2</v>
      </c>
      <c r="S2550" s="107">
        <f>+'MEDIA GEOMÉTRICA'!AI533</f>
        <v>251501.283486659</v>
      </c>
      <c r="T2550" t="b">
        <f t="shared" si="480"/>
        <v>1</v>
      </c>
    </row>
    <row r="2551" spans="1:20" x14ac:dyDescent="0.2">
      <c r="A2551">
        <v>531</v>
      </c>
      <c r="B2551">
        <v>108597</v>
      </c>
      <c r="C2551">
        <v>110000</v>
      </c>
      <c r="D2551">
        <v>116309</v>
      </c>
      <c r="E2551">
        <v>133755</v>
      </c>
      <c r="F2551">
        <v>143484</v>
      </c>
      <c r="G2551">
        <f t="shared" si="472"/>
        <v>121671.10917763313</v>
      </c>
      <c r="H2551">
        <f t="shared" si="473"/>
        <v>15450.323346130979</v>
      </c>
      <c r="I2551">
        <f t="shared" si="474"/>
        <v>137121.43252376412</v>
      </c>
      <c r="J2551">
        <f t="shared" si="475"/>
        <v>106220.78583150214</v>
      </c>
      <c r="K2551" s="18">
        <f t="shared" si="476"/>
        <v>108597</v>
      </c>
      <c r="L2551" s="18">
        <f t="shared" si="468"/>
        <v>110000</v>
      </c>
      <c r="M2551" s="18">
        <f t="shared" si="469"/>
        <v>116309</v>
      </c>
      <c r="N2551" s="18">
        <f t="shared" si="470"/>
        <v>133755</v>
      </c>
      <c r="O2551" s="18" t="str">
        <f t="shared" si="471"/>
        <v/>
      </c>
      <c r="P2551">
        <f t="shared" si="477"/>
        <v>116757.14453815819</v>
      </c>
      <c r="Q2551">
        <f t="shared" si="478"/>
        <v>11557.229840378417</v>
      </c>
      <c r="R2551" s="105">
        <f t="shared" si="479"/>
        <v>9.8985204597919235E-2</v>
      </c>
      <c r="S2551" s="107">
        <f>+'MEDIA GEOMÉTRICA'!AI534</f>
        <v>116757.14453815819</v>
      </c>
      <c r="T2551" t="b">
        <f t="shared" si="480"/>
        <v>1</v>
      </c>
    </row>
    <row r="2552" spans="1:20" x14ac:dyDescent="0.2">
      <c r="A2552">
        <v>532</v>
      </c>
      <c r="B2552">
        <v>119921</v>
      </c>
      <c r="C2552">
        <v>250000</v>
      </c>
      <c r="D2552">
        <v>128438</v>
      </c>
      <c r="E2552">
        <v>147703</v>
      </c>
      <c r="F2552">
        <v>158447</v>
      </c>
      <c r="G2552">
        <f t="shared" si="472"/>
        <v>155224.55528722194</v>
      </c>
      <c r="H2552">
        <f t="shared" si="473"/>
        <v>52086.581493701437</v>
      </c>
      <c r="I2552">
        <f t="shared" si="474"/>
        <v>207311.13678092338</v>
      </c>
      <c r="J2552">
        <f t="shared" si="475"/>
        <v>103137.9737935205</v>
      </c>
      <c r="K2552" s="18">
        <f t="shared" si="476"/>
        <v>119921</v>
      </c>
      <c r="L2552" s="18" t="str">
        <f t="shared" si="468"/>
        <v/>
      </c>
      <c r="M2552" s="18">
        <f t="shared" si="469"/>
        <v>128438</v>
      </c>
      <c r="N2552" s="18">
        <f t="shared" si="470"/>
        <v>147703</v>
      </c>
      <c r="O2552" s="18">
        <f t="shared" si="471"/>
        <v>158447</v>
      </c>
      <c r="P2552">
        <f t="shared" si="477"/>
        <v>137789.31089909721</v>
      </c>
      <c r="Q2552">
        <f t="shared" si="478"/>
        <v>17596.745274339799</v>
      </c>
      <c r="R2552" s="105">
        <f t="shared" si="479"/>
        <v>0.12770762230769739</v>
      </c>
      <c r="S2552" s="107">
        <f>+'MEDIA GEOMÉTRICA'!AI535</f>
        <v>137789.31089909721</v>
      </c>
      <c r="T2552" t="b">
        <f t="shared" si="480"/>
        <v>1</v>
      </c>
    </row>
    <row r="2553" spans="1:20" x14ac:dyDescent="0.2">
      <c r="A2553">
        <v>533</v>
      </c>
      <c r="B2553">
        <v>247249</v>
      </c>
      <c r="C2553">
        <v>300000</v>
      </c>
      <c r="D2553">
        <v>264808</v>
      </c>
      <c r="E2553">
        <v>304529</v>
      </c>
      <c r="F2553">
        <v>326679</v>
      </c>
      <c r="G2553">
        <f t="shared" si="472"/>
        <v>287201.93044852279</v>
      </c>
      <c r="H2553">
        <f t="shared" si="473"/>
        <v>32053.290400518945</v>
      </c>
      <c r="I2553">
        <f t="shared" si="474"/>
        <v>319255.22084904171</v>
      </c>
      <c r="J2553">
        <f t="shared" si="475"/>
        <v>255148.64004800384</v>
      </c>
      <c r="K2553" s="18" t="str">
        <f t="shared" si="476"/>
        <v/>
      </c>
      <c r="L2553" s="18">
        <f t="shared" si="468"/>
        <v>300000</v>
      </c>
      <c r="M2553" s="18">
        <f t="shared" si="469"/>
        <v>264808</v>
      </c>
      <c r="N2553" s="18">
        <f t="shared" si="470"/>
        <v>304529</v>
      </c>
      <c r="O2553" s="18" t="str">
        <f t="shared" si="471"/>
        <v/>
      </c>
      <c r="P2553">
        <f t="shared" si="477"/>
        <v>289219.1224975792</v>
      </c>
      <c r="Q2553">
        <f t="shared" si="478"/>
        <v>21743.759817474071</v>
      </c>
      <c r="R2553" s="105">
        <f t="shared" si="479"/>
        <v>7.5180920368279142E-2</v>
      </c>
      <c r="S2553" s="107">
        <f>+'MEDIA GEOMÉTRICA'!AI536</f>
        <v>289219.1224975792</v>
      </c>
      <c r="T2553" t="b">
        <f t="shared" si="480"/>
        <v>1</v>
      </c>
    </row>
    <row r="2554" spans="1:20" x14ac:dyDescent="0.2">
      <c r="A2554">
        <v>534</v>
      </c>
      <c r="B2554">
        <v>132405</v>
      </c>
      <c r="C2554">
        <v>150000</v>
      </c>
      <c r="D2554">
        <v>141808</v>
      </c>
      <c r="E2554">
        <v>163080</v>
      </c>
      <c r="F2554">
        <v>174941</v>
      </c>
      <c r="G2554">
        <f t="shared" si="472"/>
        <v>151704.24619194574</v>
      </c>
      <c r="H2554">
        <f t="shared" si="473"/>
        <v>16881.192336443535</v>
      </c>
      <c r="I2554">
        <f t="shared" si="474"/>
        <v>168585.43852838926</v>
      </c>
      <c r="J2554">
        <f t="shared" si="475"/>
        <v>134823.05385550222</v>
      </c>
      <c r="K2554" s="18" t="str">
        <f t="shared" si="476"/>
        <v/>
      </c>
      <c r="L2554" s="18">
        <f t="shared" si="468"/>
        <v>150000</v>
      </c>
      <c r="M2554" s="18">
        <f t="shared" si="469"/>
        <v>141808</v>
      </c>
      <c r="N2554" s="18">
        <f t="shared" si="470"/>
        <v>163080</v>
      </c>
      <c r="O2554" s="18" t="str">
        <f t="shared" si="471"/>
        <v/>
      </c>
      <c r="P2554">
        <f t="shared" si="477"/>
        <v>151378.51176027406</v>
      </c>
      <c r="Q2554">
        <f t="shared" si="478"/>
        <v>10729.191084761858</v>
      </c>
      <c r="R2554" s="105">
        <f t="shared" si="479"/>
        <v>7.0876579244964516E-2</v>
      </c>
      <c r="S2554" s="107">
        <f>+'MEDIA GEOMÉTRICA'!AI537</f>
        <v>151378.51176027406</v>
      </c>
      <c r="T2554" t="b">
        <f t="shared" si="480"/>
        <v>1</v>
      </c>
    </row>
    <row r="2555" spans="1:20" x14ac:dyDescent="0.2">
      <c r="A2555">
        <v>535</v>
      </c>
      <c r="B2555">
        <v>123434</v>
      </c>
      <c r="C2555">
        <v>300000</v>
      </c>
      <c r="D2555">
        <v>132200</v>
      </c>
      <c r="E2555">
        <v>152030</v>
      </c>
      <c r="F2555">
        <v>163088</v>
      </c>
      <c r="G2555">
        <f t="shared" si="472"/>
        <v>164750.88759771374</v>
      </c>
      <c r="H2555">
        <f t="shared" si="473"/>
        <v>72079.469856541007</v>
      </c>
      <c r="I2555">
        <f t="shared" si="474"/>
        <v>236830.35745425476</v>
      </c>
      <c r="J2555">
        <f t="shared" si="475"/>
        <v>92671.417741172729</v>
      </c>
      <c r="K2555" s="18">
        <f t="shared" si="476"/>
        <v>123434</v>
      </c>
      <c r="L2555" s="18" t="str">
        <f t="shared" si="468"/>
        <v/>
      </c>
      <c r="M2555" s="18">
        <f t="shared" si="469"/>
        <v>132200</v>
      </c>
      <c r="N2555" s="18">
        <f t="shared" si="470"/>
        <v>152030</v>
      </c>
      <c r="O2555" s="18">
        <f t="shared" si="471"/>
        <v>163088</v>
      </c>
      <c r="P2555">
        <f t="shared" si="477"/>
        <v>141825.5218123261</v>
      </c>
      <c r="Q2555">
        <f t="shared" si="478"/>
        <v>18112.128753959321</v>
      </c>
      <c r="R2555" s="105">
        <f t="shared" si="479"/>
        <v>0.12770711873654597</v>
      </c>
      <c r="S2555" s="107">
        <f>+'MEDIA GEOMÉTRICA'!AI538</f>
        <v>141825.5218123261</v>
      </c>
      <c r="T2555" t="b">
        <f t="shared" si="480"/>
        <v>1</v>
      </c>
    </row>
    <row r="2556" spans="1:20" x14ac:dyDescent="0.2">
      <c r="A2556">
        <v>536</v>
      </c>
      <c r="B2556">
        <v>254080</v>
      </c>
      <c r="C2556">
        <v>400000</v>
      </c>
      <c r="D2556">
        <v>272124</v>
      </c>
      <c r="E2556">
        <v>312943</v>
      </c>
      <c r="F2556">
        <v>335705</v>
      </c>
      <c r="G2556">
        <f t="shared" si="472"/>
        <v>310916.71742214833</v>
      </c>
      <c r="H2556">
        <f t="shared" si="473"/>
        <v>57461.991066269213</v>
      </c>
      <c r="I2556">
        <f t="shared" si="474"/>
        <v>368378.70848841756</v>
      </c>
      <c r="J2556">
        <f t="shared" si="475"/>
        <v>253454.7263558791</v>
      </c>
      <c r="K2556" s="18">
        <f t="shared" si="476"/>
        <v>254080</v>
      </c>
      <c r="L2556" s="18" t="str">
        <f t="shared" si="468"/>
        <v/>
      </c>
      <c r="M2556" s="18">
        <f t="shared" si="469"/>
        <v>272124</v>
      </c>
      <c r="N2556" s="18">
        <f t="shared" si="470"/>
        <v>312943</v>
      </c>
      <c r="O2556" s="18">
        <f t="shared" si="471"/>
        <v>335705</v>
      </c>
      <c r="P2556">
        <f t="shared" si="477"/>
        <v>291937.64109573921</v>
      </c>
      <c r="Q2556">
        <f t="shared" si="478"/>
        <v>37282.616923529749</v>
      </c>
      <c r="R2556" s="105">
        <f t="shared" si="479"/>
        <v>0.12770746788113951</v>
      </c>
      <c r="S2556" s="107">
        <f>+'MEDIA GEOMÉTRICA'!AI539</f>
        <v>291937.64109573921</v>
      </c>
      <c r="T2556" t="b">
        <f t="shared" si="480"/>
        <v>1</v>
      </c>
    </row>
    <row r="2557" spans="1:20" x14ac:dyDescent="0.2">
      <c r="A2557">
        <v>537</v>
      </c>
      <c r="B2557">
        <v>194821</v>
      </c>
      <c r="C2557">
        <v>160000</v>
      </c>
      <c r="D2557">
        <v>208657</v>
      </c>
      <c r="E2557">
        <v>239956</v>
      </c>
      <c r="F2557">
        <v>257409</v>
      </c>
      <c r="G2557">
        <f t="shared" si="472"/>
        <v>209309.43732011435</v>
      </c>
      <c r="H2557">
        <f t="shared" si="473"/>
        <v>38254.629710663823</v>
      </c>
      <c r="I2557">
        <f t="shared" si="474"/>
        <v>247564.06703077815</v>
      </c>
      <c r="J2557">
        <f t="shared" si="475"/>
        <v>171054.80760945054</v>
      </c>
      <c r="K2557" s="18">
        <f t="shared" si="476"/>
        <v>194821</v>
      </c>
      <c r="L2557" s="18" t="str">
        <f t="shared" si="468"/>
        <v/>
      </c>
      <c r="M2557" s="18">
        <f t="shared" si="469"/>
        <v>208657</v>
      </c>
      <c r="N2557" s="18">
        <f t="shared" si="470"/>
        <v>239956</v>
      </c>
      <c r="O2557" s="18" t="str">
        <f t="shared" si="471"/>
        <v/>
      </c>
      <c r="P2557">
        <f t="shared" si="477"/>
        <v>213665.02943049377</v>
      </c>
      <c r="Q2557">
        <f t="shared" si="478"/>
        <v>23123.691033223913</v>
      </c>
      <c r="R2557" s="105">
        <f t="shared" si="479"/>
        <v>0.1082240322380231</v>
      </c>
      <c r="S2557" s="107">
        <f>+'MEDIA GEOMÉTRICA'!AI540</f>
        <v>213665.02943049377</v>
      </c>
      <c r="T2557" t="b">
        <f t="shared" si="480"/>
        <v>1</v>
      </c>
    </row>
    <row r="2558" spans="1:20" x14ac:dyDescent="0.2">
      <c r="A2558">
        <v>538</v>
      </c>
      <c r="B2558">
        <v>16586</v>
      </c>
      <c r="C2558">
        <v>50000</v>
      </c>
      <c r="D2558">
        <v>17765</v>
      </c>
      <c r="E2558">
        <v>20429</v>
      </c>
      <c r="F2558">
        <v>21915</v>
      </c>
      <c r="G2558">
        <f t="shared" si="472"/>
        <v>23112.828251788873</v>
      </c>
      <c r="H2558">
        <f t="shared" si="473"/>
        <v>13946.122059554764</v>
      </c>
      <c r="I2558">
        <f t="shared" si="474"/>
        <v>37058.950311343637</v>
      </c>
      <c r="J2558">
        <f t="shared" si="475"/>
        <v>9166.706192234109</v>
      </c>
      <c r="K2558" s="18">
        <f t="shared" si="476"/>
        <v>16586</v>
      </c>
      <c r="L2558" s="18" t="str">
        <f t="shared" si="468"/>
        <v/>
      </c>
      <c r="M2558" s="18">
        <f t="shared" si="469"/>
        <v>17765</v>
      </c>
      <c r="N2558" s="18">
        <f t="shared" si="470"/>
        <v>20429</v>
      </c>
      <c r="O2558" s="18">
        <f t="shared" si="471"/>
        <v>21915</v>
      </c>
      <c r="P2558">
        <f t="shared" si="477"/>
        <v>19057.848230669544</v>
      </c>
      <c r="Q2558">
        <f t="shared" si="478"/>
        <v>2433.8673443719154</v>
      </c>
      <c r="R2558" s="105">
        <f t="shared" si="479"/>
        <v>0.12770945150329852</v>
      </c>
      <c r="S2558" s="107">
        <f>+'MEDIA GEOMÉTRICA'!AI541</f>
        <v>19057.848230669544</v>
      </c>
      <c r="T2558" t="b">
        <f t="shared" si="480"/>
        <v>1</v>
      </c>
    </row>
    <row r="2559" spans="1:20" x14ac:dyDescent="0.2">
      <c r="A2559">
        <v>539</v>
      </c>
      <c r="B2559">
        <v>77319</v>
      </c>
      <c r="C2559">
        <v>100000</v>
      </c>
      <c r="D2559">
        <v>82810</v>
      </c>
      <c r="E2559">
        <v>95231</v>
      </c>
      <c r="F2559">
        <v>102158</v>
      </c>
      <c r="G2559">
        <f t="shared" si="472"/>
        <v>90967.015838103078</v>
      </c>
      <c r="H2559">
        <f t="shared" si="473"/>
        <v>10913.066952053361</v>
      </c>
      <c r="I2559">
        <f t="shared" si="474"/>
        <v>101880.08279015643</v>
      </c>
      <c r="J2559">
        <f t="shared" si="475"/>
        <v>80053.948886049722</v>
      </c>
      <c r="K2559" s="18" t="str">
        <f t="shared" si="476"/>
        <v/>
      </c>
      <c r="L2559" s="18">
        <f t="shared" si="468"/>
        <v>100000</v>
      </c>
      <c r="M2559" s="18">
        <f t="shared" si="469"/>
        <v>82810</v>
      </c>
      <c r="N2559" s="18">
        <f t="shared" si="470"/>
        <v>95231</v>
      </c>
      <c r="O2559" s="18" t="str">
        <f t="shared" si="471"/>
        <v/>
      </c>
      <c r="P2559">
        <f t="shared" si="477"/>
        <v>92389.023412962037</v>
      </c>
      <c r="Q2559">
        <f t="shared" si="478"/>
        <v>8874.3140767798686</v>
      </c>
      <c r="R2559" s="105">
        <f t="shared" si="479"/>
        <v>9.6053770772241073E-2</v>
      </c>
      <c r="S2559" s="107">
        <f>+'MEDIA GEOMÉTRICA'!AI542</f>
        <v>92389.023412962037</v>
      </c>
      <c r="T2559" t="b">
        <f t="shared" si="480"/>
        <v>1</v>
      </c>
    </row>
    <row r="2560" spans="1:20" x14ac:dyDescent="0.2">
      <c r="A2560">
        <v>540</v>
      </c>
      <c r="B2560">
        <v>42187</v>
      </c>
      <c r="C2560">
        <v>20000</v>
      </c>
      <c r="D2560">
        <v>45183</v>
      </c>
      <c r="E2560">
        <v>51960</v>
      </c>
      <c r="F2560">
        <v>55739</v>
      </c>
      <c r="G2560">
        <f t="shared" si="472"/>
        <v>40607.140059662772</v>
      </c>
      <c r="H2560">
        <f t="shared" si="473"/>
        <v>13937.263242832138</v>
      </c>
      <c r="I2560">
        <f t="shared" si="474"/>
        <v>54544.403302494909</v>
      </c>
      <c r="J2560">
        <f t="shared" si="475"/>
        <v>26669.876816830634</v>
      </c>
      <c r="K2560" s="18">
        <f t="shared" si="476"/>
        <v>42187</v>
      </c>
      <c r="L2560" s="18" t="str">
        <f t="shared" si="468"/>
        <v/>
      </c>
      <c r="M2560" s="18">
        <f t="shared" si="469"/>
        <v>45183</v>
      </c>
      <c r="N2560" s="18">
        <f t="shared" si="470"/>
        <v>51960</v>
      </c>
      <c r="O2560" s="18" t="str">
        <f t="shared" si="471"/>
        <v/>
      </c>
      <c r="P2560">
        <f t="shared" si="477"/>
        <v>46267.313482227633</v>
      </c>
      <c r="Q2560">
        <f t="shared" si="478"/>
        <v>5006.9164496058183</v>
      </c>
      <c r="R2560" s="105">
        <f t="shared" si="479"/>
        <v>0.10821714235751105</v>
      </c>
      <c r="S2560" s="107">
        <f>+'MEDIA GEOMÉTRICA'!AI543</f>
        <v>46267.313482227633</v>
      </c>
      <c r="T2560" t="b">
        <f t="shared" si="480"/>
        <v>1</v>
      </c>
    </row>
    <row r="2561" spans="1:20" x14ac:dyDescent="0.2">
      <c r="A2561">
        <v>541</v>
      </c>
      <c r="B2561">
        <v>212407</v>
      </c>
      <c r="C2561">
        <v>350000</v>
      </c>
      <c r="D2561">
        <v>227492</v>
      </c>
      <c r="E2561">
        <v>261616</v>
      </c>
      <c r="F2561">
        <v>280644</v>
      </c>
      <c r="G2561">
        <f t="shared" si="472"/>
        <v>262303.81809687079</v>
      </c>
      <c r="H2561">
        <f t="shared" si="473"/>
        <v>53953.242833030868</v>
      </c>
      <c r="I2561">
        <f t="shared" si="474"/>
        <v>316257.06092990167</v>
      </c>
      <c r="J2561">
        <f t="shared" si="475"/>
        <v>208350.57526383991</v>
      </c>
      <c r="K2561" s="18">
        <f t="shared" si="476"/>
        <v>212407</v>
      </c>
      <c r="L2561" s="18" t="str">
        <f t="shared" si="468"/>
        <v/>
      </c>
      <c r="M2561" s="18">
        <f t="shared" si="469"/>
        <v>227492</v>
      </c>
      <c r="N2561" s="18">
        <f t="shared" si="470"/>
        <v>261616</v>
      </c>
      <c r="O2561" s="18">
        <f t="shared" si="471"/>
        <v>280644</v>
      </c>
      <c r="P2561">
        <f t="shared" si="477"/>
        <v>244055.58704723389</v>
      </c>
      <c r="Q2561">
        <f t="shared" si="478"/>
        <v>31167.582436189474</v>
      </c>
      <c r="R2561" s="105">
        <f t="shared" si="479"/>
        <v>0.12770689994553322</v>
      </c>
      <c r="S2561" s="107">
        <f>+'MEDIA GEOMÉTRICA'!AI544</f>
        <v>244055.58704723389</v>
      </c>
      <c r="T2561" t="b">
        <f t="shared" si="480"/>
        <v>1</v>
      </c>
    </row>
    <row r="2562" spans="1:20" x14ac:dyDescent="0.2">
      <c r="A2562">
        <v>542</v>
      </c>
      <c r="B2562">
        <v>971513</v>
      </c>
      <c r="C2562">
        <v>500000</v>
      </c>
      <c r="D2562">
        <v>1039518</v>
      </c>
      <c r="E2562">
        <v>1195446</v>
      </c>
      <c r="F2562">
        <v>1282397</v>
      </c>
      <c r="G2562">
        <f t="shared" si="472"/>
        <v>950080.96760559117</v>
      </c>
      <c r="H2562">
        <f t="shared" si="473"/>
        <v>304259.60479613452</v>
      </c>
      <c r="I2562">
        <f t="shared" si="474"/>
        <v>1254340.5724017257</v>
      </c>
      <c r="J2562">
        <f t="shared" si="475"/>
        <v>645821.36280945665</v>
      </c>
      <c r="K2562" s="18">
        <f t="shared" si="476"/>
        <v>971513</v>
      </c>
      <c r="L2562" s="18" t="str">
        <f t="shared" si="468"/>
        <v/>
      </c>
      <c r="M2562" s="18">
        <f t="shared" si="469"/>
        <v>1039518</v>
      </c>
      <c r="N2562" s="18">
        <f t="shared" si="470"/>
        <v>1195446</v>
      </c>
      <c r="O2562" s="18" t="str">
        <f t="shared" si="471"/>
        <v/>
      </c>
      <c r="P2562">
        <f t="shared" si="477"/>
        <v>1064805.2844425743</v>
      </c>
      <c r="Q2562">
        <f t="shared" si="478"/>
        <v>114807.23677683969</v>
      </c>
      <c r="R2562" s="105">
        <f t="shared" si="479"/>
        <v>0.10781993520715978</v>
      </c>
      <c r="S2562" s="107">
        <f>+'MEDIA GEOMÉTRICA'!AI545</f>
        <v>1064805.2844425743</v>
      </c>
      <c r="T2562" t="b">
        <f t="shared" si="480"/>
        <v>1</v>
      </c>
    </row>
    <row r="2563" spans="1:20" x14ac:dyDescent="0.2">
      <c r="A2563">
        <v>543</v>
      </c>
      <c r="B2563">
        <v>534383</v>
      </c>
      <c r="C2563">
        <v>900000</v>
      </c>
      <c r="D2563">
        <v>572334</v>
      </c>
      <c r="E2563">
        <v>658184</v>
      </c>
      <c r="F2563">
        <v>706057</v>
      </c>
      <c r="G2563">
        <f t="shared" si="472"/>
        <v>662805.883201121</v>
      </c>
      <c r="H2563">
        <f t="shared" si="473"/>
        <v>143337.44782610037</v>
      </c>
      <c r="I2563">
        <f t="shared" si="474"/>
        <v>806143.3310272214</v>
      </c>
      <c r="J2563">
        <f t="shared" si="475"/>
        <v>519468.43537502061</v>
      </c>
      <c r="K2563" s="18">
        <f t="shared" si="476"/>
        <v>534383</v>
      </c>
      <c r="L2563" s="18" t="str">
        <f t="shared" si="468"/>
        <v/>
      </c>
      <c r="M2563" s="18">
        <f t="shared" si="469"/>
        <v>572334</v>
      </c>
      <c r="N2563" s="18">
        <f t="shared" si="470"/>
        <v>658184</v>
      </c>
      <c r="O2563" s="18">
        <f t="shared" si="471"/>
        <v>706057</v>
      </c>
      <c r="P2563">
        <f t="shared" si="477"/>
        <v>614005.5771520097</v>
      </c>
      <c r="Q2563">
        <f t="shared" si="478"/>
        <v>78412.804883301214</v>
      </c>
      <c r="R2563" s="105">
        <f t="shared" si="479"/>
        <v>0.12770699127361268</v>
      </c>
      <c r="S2563" s="107">
        <f>+'MEDIA GEOMÉTRICA'!AI546</f>
        <v>614005.5771520097</v>
      </c>
      <c r="T2563" t="b">
        <f t="shared" si="480"/>
        <v>1</v>
      </c>
    </row>
    <row r="2564" spans="1:20" x14ac:dyDescent="0.2">
      <c r="A2564">
        <v>544</v>
      </c>
      <c r="B2564">
        <v>839034</v>
      </c>
      <c r="C2564">
        <v>2000000</v>
      </c>
      <c r="D2564">
        <v>897766</v>
      </c>
      <c r="E2564">
        <v>1032431</v>
      </c>
      <c r="F2564">
        <v>1607524</v>
      </c>
      <c r="G2564">
        <f t="shared" si="472"/>
        <v>1201152.7565049564</v>
      </c>
      <c r="H2564">
        <f t="shared" si="473"/>
        <v>506805.72171296569</v>
      </c>
      <c r="I2564">
        <f t="shared" si="474"/>
        <v>1707958.4782179222</v>
      </c>
      <c r="J2564">
        <f t="shared" si="475"/>
        <v>694347.03479199065</v>
      </c>
      <c r="K2564" s="18">
        <f t="shared" si="476"/>
        <v>839034</v>
      </c>
      <c r="L2564" s="18" t="str">
        <f t="shared" si="468"/>
        <v/>
      </c>
      <c r="M2564" s="18">
        <f t="shared" si="469"/>
        <v>897766</v>
      </c>
      <c r="N2564" s="18">
        <f t="shared" si="470"/>
        <v>1032431</v>
      </c>
      <c r="O2564" s="18">
        <f t="shared" si="471"/>
        <v>1607524</v>
      </c>
      <c r="P2564">
        <f t="shared" si="477"/>
        <v>1057402.4295607281</v>
      </c>
      <c r="Q2564">
        <f t="shared" si="478"/>
        <v>351668.85074017668</v>
      </c>
      <c r="R2564" s="105">
        <f t="shared" si="479"/>
        <v>0.33257806196479883</v>
      </c>
      <c r="S2564" s="107">
        <f>+'MEDIA GEOMÉTRICA'!AI547</f>
        <v>1057402.4295607281</v>
      </c>
      <c r="T2564" t="b">
        <f t="shared" si="480"/>
        <v>1</v>
      </c>
    </row>
    <row r="2565" spans="1:20" x14ac:dyDescent="0.2">
      <c r="A2565">
        <v>545</v>
      </c>
      <c r="B2565">
        <v>283496</v>
      </c>
      <c r="C2565">
        <v>200000</v>
      </c>
      <c r="D2565">
        <v>303629</v>
      </c>
      <c r="E2565">
        <v>349174</v>
      </c>
      <c r="F2565">
        <v>374571</v>
      </c>
      <c r="G2565">
        <f t="shared" si="472"/>
        <v>295460.37574145052</v>
      </c>
      <c r="H2565">
        <f t="shared" si="473"/>
        <v>67529.320657770571</v>
      </c>
      <c r="I2565">
        <f t="shared" si="474"/>
        <v>362989.69639922108</v>
      </c>
      <c r="J2565">
        <f t="shared" si="475"/>
        <v>227931.05508367997</v>
      </c>
      <c r="K2565" s="18">
        <f t="shared" si="476"/>
        <v>283496</v>
      </c>
      <c r="L2565" s="18" t="str">
        <f t="shared" si="468"/>
        <v/>
      </c>
      <c r="M2565" s="18">
        <f t="shared" si="469"/>
        <v>303629</v>
      </c>
      <c r="N2565" s="18">
        <f t="shared" si="470"/>
        <v>349174</v>
      </c>
      <c r="O2565" s="18" t="str">
        <f t="shared" si="471"/>
        <v/>
      </c>
      <c r="P2565">
        <f t="shared" si="477"/>
        <v>310916.68429532315</v>
      </c>
      <c r="Q2565">
        <f t="shared" si="478"/>
        <v>33648.388762812006</v>
      </c>
      <c r="R2565" s="105">
        <f t="shared" si="479"/>
        <v>0.1082231686571416</v>
      </c>
      <c r="S2565" s="107">
        <f>+'MEDIA GEOMÉTRICA'!AI548</f>
        <v>310916.68429532315</v>
      </c>
      <c r="T2565" t="b">
        <f t="shared" si="480"/>
        <v>1</v>
      </c>
    </row>
    <row r="2566" spans="1:20" x14ac:dyDescent="0.2">
      <c r="A2566">
        <v>546</v>
      </c>
      <c r="B2566">
        <v>34089</v>
      </c>
      <c r="C2566">
        <v>50000</v>
      </c>
      <c r="D2566">
        <v>36509</v>
      </c>
      <c r="E2566">
        <v>41986</v>
      </c>
      <c r="F2566">
        <v>45040</v>
      </c>
      <c r="G2566">
        <f t="shared" si="472"/>
        <v>41127.983565385141</v>
      </c>
      <c r="H2566">
        <f t="shared" si="473"/>
        <v>6419.6519142395728</v>
      </c>
      <c r="I2566">
        <f t="shared" si="474"/>
        <v>47547.635479624711</v>
      </c>
      <c r="J2566">
        <f t="shared" si="475"/>
        <v>34708.331651145571</v>
      </c>
      <c r="K2566" s="18" t="str">
        <f t="shared" si="476"/>
        <v/>
      </c>
      <c r="L2566" s="18" t="str">
        <f t="shared" si="468"/>
        <v/>
      </c>
      <c r="M2566" s="18">
        <f t="shared" si="469"/>
        <v>36509</v>
      </c>
      <c r="N2566" s="18">
        <f t="shared" si="470"/>
        <v>41986</v>
      </c>
      <c r="O2566" s="18">
        <f t="shared" si="471"/>
        <v>45040</v>
      </c>
      <c r="P2566">
        <f t="shared" si="477"/>
        <v>41023.647671745653</v>
      </c>
      <c r="Q2566">
        <f t="shared" si="478"/>
        <v>4322.4685462514744</v>
      </c>
      <c r="R2566" s="105">
        <f t="shared" si="479"/>
        <v>0.10536529030373137</v>
      </c>
      <c r="S2566" s="107">
        <f>+'MEDIA GEOMÉTRICA'!AI549</f>
        <v>41023.647671745653</v>
      </c>
      <c r="T2566" t="b">
        <f t="shared" si="480"/>
        <v>1</v>
      </c>
    </row>
    <row r="2567" spans="1:20" x14ac:dyDescent="0.2">
      <c r="A2567">
        <v>547</v>
      </c>
      <c r="B2567">
        <v>13311</v>
      </c>
      <c r="C2567">
        <v>30000</v>
      </c>
      <c r="D2567">
        <v>14256</v>
      </c>
      <c r="E2567">
        <v>16395</v>
      </c>
      <c r="F2567">
        <v>17587</v>
      </c>
      <c r="G2567">
        <f t="shared" si="472"/>
        <v>17500.343044868692</v>
      </c>
      <c r="H2567">
        <f t="shared" si="473"/>
        <v>6750.3883369773612</v>
      </c>
      <c r="I2567">
        <f t="shared" si="474"/>
        <v>24250.731381846053</v>
      </c>
      <c r="J2567">
        <f t="shared" si="475"/>
        <v>10749.954707891331</v>
      </c>
      <c r="K2567" s="18">
        <f t="shared" si="476"/>
        <v>13311</v>
      </c>
      <c r="L2567" s="18" t="str">
        <f t="shared" si="468"/>
        <v/>
      </c>
      <c r="M2567" s="18">
        <f t="shared" si="469"/>
        <v>14256</v>
      </c>
      <c r="N2567" s="18">
        <f t="shared" si="470"/>
        <v>16395</v>
      </c>
      <c r="O2567" s="18">
        <f t="shared" si="471"/>
        <v>17587</v>
      </c>
      <c r="P2567">
        <f t="shared" si="477"/>
        <v>15294.239568453628</v>
      </c>
      <c r="Q2567">
        <f t="shared" si="478"/>
        <v>1953.2025624599205</v>
      </c>
      <c r="R2567" s="105">
        <f t="shared" si="479"/>
        <v>0.1277083802511278</v>
      </c>
      <c r="S2567" s="107">
        <f>+'MEDIA GEOMÉTRICA'!AI550</f>
        <v>15294.239568453628</v>
      </c>
      <c r="T2567" t="b">
        <f t="shared" si="480"/>
        <v>1</v>
      </c>
    </row>
    <row r="2568" spans="1:20" x14ac:dyDescent="0.2">
      <c r="A2568">
        <v>548</v>
      </c>
      <c r="B2568">
        <v>51817</v>
      </c>
      <c r="C2568">
        <v>80000</v>
      </c>
      <c r="D2568">
        <v>55497</v>
      </c>
      <c r="E2568">
        <v>63822</v>
      </c>
      <c r="F2568">
        <v>68464</v>
      </c>
      <c r="G2568">
        <f t="shared" si="472"/>
        <v>63161.565779792159</v>
      </c>
      <c r="H2568">
        <f t="shared" si="473"/>
        <v>11142.861818222462</v>
      </c>
      <c r="I2568">
        <f t="shared" si="474"/>
        <v>74304.427598014619</v>
      </c>
      <c r="J2568">
        <f t="shared" si="475"/>
        <v>52018.703961569699</v>
      </c>
      <c r="K2568" s="18" t="str">
        <f t="shared" si="476"/>
        <v/>
      </c>
      <c r="L2568" s="18" t="str">
        <f t="shared" si="468"/>
        <v/>
      </c>
      <c r="M2568" s="18">
        <f t="shared" si="469"/>
        <v>55497</v>
      </c>
      <c r="N2568" s="18">
        <f t="shared" si="470"/>
        <v>63822</v>
      </c>
      <c r="O2568" s="18">
        <f t="shared" si="471"/>
        <v>68464</v>
      </c>
      <c r="P2568">
        <f t="shared" si="477"/>
        <v>62359.227797589352</v>
      </c>
      <c r="Q2568">
        <f t="shared" si="478"/>
        <v>6570.0948496451201</v>
      </c>
      <c r="R2568" s="105">
        <f t="shared" si="479"/>
        <v>0.10535882309144154</v>
      </c>
      <c r="S2568" s="107">
        <f>+'MEDIA GEOMÉTRICA'!AI551</f>
        <v>62359.227797589352</v>
      </c>
      <c r="T2568" t="b">
        <f t="shared" si="480"/>
        <v>1</v>
      </c>
    </row>
    <row r="2569" spans="1:20" x14ac:dyDescent="0.2">
      <c r="A2569">
        <v>549</v>
      </c>
      <c r="B2569">
        <v>79969</v>
      </c>
      <c r="C2569">
        <v>100000</v>
      </c>
      <c r="D2569">
        <v>85648</v>
      </c>
      <c r="E2569">
        <v>98495</v>
      </c>
      <c r="F2569">
        <v>105659</v>
      </c>
      <c r="G2569">
        <f t="shared" si="472"/>
        <v>93452.713127402632</v>
      </c>
      <c r="H2569">
        <f t="shared" si="473"/>
        <v>10709.24463722819</v>
      </c>
      <c r="I2569">
        <f t="shared" si="474"/>
        <v>104161.95776463082</v>
      </c>
      <c r="J2569">
        <f t="shared" si="475"/>
        <v>82743.468490174448</v>
      </c>
      <c r="K2569" s="18" t="str">
        <f t="shared" si="476"/>
        <v/>
      </c>
      <c r="L2569" s="18">
        <f t="shared" si="468"/>
        <v>100000</v>
      </c>
      <c r="M2569" s="18">
        <f t="shared" si="469"/>
        <v>85648</v>
      </c>
      <c r="N2569" s="18">
        <f t="shared" si="470"/>
        <v>98495</v>
      </c>
      <c r="O2569" s="18" t="str">
        <f t="shared" si="471"/>
        <v/>
      </c>
      <c r="P2569">
        <f t="shared" si="477"/>
        <v>94488.1045094172</v>
      </c>
      <c r="Q2569">
        <f t="shared" si="478"/>
        <v>7887.6521432764348</v>
      </c>
      <c r="R2569" s="105">
        <f t="shared" si="479"/>
        <v>8.3477726473921474E-2</v>
      </c>
      <c r="S2569" s="107">
        <f>+'MEDIA GEOMÉTRICA'!AI552</f>
        <v>94488.1045094172</v>
      </c>
      <c r="T2569" t="b">
        <f t="shared" si="480"/>
        <v>1</v>
      </c>
    </row>
    <row r="2570" spans="1:20" x14ac:dyDescent="0.2">
      <c r="A2570">
        <v>550</v>
      </c>
      <c r="B2570">
        <v>18235</v>
      </c>
      <c r="C2570">
        <v>45000</v>
      </c>
      <c r="D2570">
        <v>19531</v>
      </c>
      <c r="E2570">
        <v>22460</v>
      </c>
      <c r="F2570">
        <v>24094</v>
      </c>
      <c r="G2570">
        <f t="shared" si="472"/>
        <v>24413.625813408671</v>
      </c>
      <c r="H2570">
        <f t="shared" si="473"/>
        <v>10945.491560455383</v>
      </c>
      <c r="I2570">
        <f t="shared" si="474"/>
        <v>35359.11737386405</v>
      </c>
      <c r="J2570">
        <f t="shared" si="475"/>
        <v>13468.134252953289</v>
      </c>
      <c r="K2570" s="18">
        <f t="shared" si="476"/>
        <v>18235</v>
      </c>
      <c r="L2570" s="18" t="str">
        <f t="shared" si="468"/>
        <v/>
      </c>
      <c r="M2570" s="18">
        <f t="shared" si="469"/>
        <v>19531</v>
      </c>
      <c r="N2570" s="18">
        <f t="shared" si="470"/>
        <v>22460</v>
      </c>
      <c r="O2570" s="18">
        <f t="shared" si="471"/>
        <v>24094</v>
      </c>
      <c r="P2570">
        <f t="shared" si="477"/>
        <v>20952.566436851022</v>
      </c>
      <c r="Q2570">
        <f t="shared" si="478"/>
        <v>2675.9435719013209</v>
      </c>
      <c r="R2570" s="105">
        <f t="shared" si="479"/>
        <v>0.12771435804613016</v>
      </c>
      <c r="S2570" s="107">
        <f>+'MEDIA GEOMÉTRICA'!AI553</f>
        <v>20952.566436851022</v>
      </c>
      <c r="T2570" t="b">
        <f t="shared" si="480"/>
        <v>1</v>
      </c>
    </row>
    <row r="2571" spans="1:20" x14ac:dyDescent="0.2">
      <c r="A2571">
        <v>551</v>
      </c>
      <c r="B2571">
        <v>9111</v>
      </c>
      <c r="C2571">
        <v>40000</v>
      </c>
      <c r="D2571">
        <v>9758</v>
      </c>
      <c r="E2571">
        <v>11221</v>
      </c>
      <c r="F2571">
        <v>12038</v>
      </c>
      <c r="G2571">
        <f t="shared" si="472"/>
        <v>13687.198024680145</v>
      </c>
      <c r="H2571">
        <f t="shared" si="473"/>
        <v>13229.243111380183</v>
      </c>
      <c r="I2571">
        <f t="shared" si="474"/>
        <v>26916.441136060326</v>
      </c>
      <c r="J2571">
        <f t="shared" si="475"/>
        <v>457.95491329996185</v>
      </c>
      <c r="K2571" s="18">
        <f t="shared" si="476"/>
        <v>9111</v>
      </c>
      <c r="L2571" s="18" t="str">
        <f t="shared" si="468"/>
        <v/>
      </c>
      <c r="M2571" s="18">
        <f t="shared" si="469"/>
        <v>9758</v>
      </c>
      <c r="N2571" s="18">
        <f t="shared" si="470"/>
        <v>11221</v>
      </c>
      <c r="O2571" s="18">
        <f t="shared" si="471"/>
        <v>12038</v>
      </c>
      <c r="P2571">
        <f t="shared" si="477"/>
        <v>10468.34893896247</v>
      </c>
      <c r="Q2571">
        <f t="shared" si="478"/>
        <v>1336.7964193049991</v>
      </c>
      <c r="R2571" s="105">
        <f t="shared" si="479"/>
        <v>0.12769887850504633</v>
      </c>
      <c r="S2571" s="107">
        <f>+'MEDIA GEOMÉTRICA'!AI554</f>
        <v>10468.34893896247</v>
      </c>
      <c r="T2571" t="b">
        <f t="shared" si="480"/>
        <v>1</v>
      </c>
    </row>
    <row r="2572" spans="1:20" x14ac:dyDescent="0.2">
      <c r="A2572">
        <v>552</v>
      </c>
      <c r="B2572">
        <v>15213</v>
      </c>
      <c r="C2572">
        <v>20000</v>
      </c>
      <c r="D2572">
        <v>16294</v>
      </c>
      <c r="E2572">
        <v>18738</v>
      </c>
      <c r="F2572">
        <v>20101</v>
      </c>
      <c r="G2572">
        <f t="shared" si="472"/>
        <v>17957.368475045325</v>
      </c>
      <c r="H2572">
        <f t="shared" si="473"/>
        <v>2214.3117892473924</v>
      </c>
      <c r="I2572">
        <f t="shared" si="474"/>
        <v>20171.680264292718</v>
      </c>
      <c r="J2572">
        <f t="shared" si="475"/>
        <v>15743.056685797932</v>
      </c>
      <c r="K2572" s="18" t="str">
        <f t="shared" si="476"/>
        <v/>
      </c>
      <c r="L2572" s="18">
        <f t="shared" si="468"/>
        <v>20000</v>
      </c>
      <c r="M2572" s="18">
        <f t="shared" si="469"/>
        <v>16294</v>
      </c>
      <c r="N2572" s="18">
        <f t="shared" si="470"/>
        <v>18738</v>
      </c>
      <c r="O2572" s="18">
        <f t="shared" si="471"/>
        <v>20101</v>
      </c>
      <c r="P2572">
        <f t="shared" si="477"/>
        <v>18717.577993888091</v>
      </c>
      <c r="Q2572">
        <f t="shared" si="478"/>
        <v>1771.5679260662478</v>
      </c>
      <c r="R2572" s="105">
        <f t="shared" si="479"/>
        <v>9.464728431449429E-2</v>
      </c>
      <c r="S2572" s="107">
        <f>+'MEDIA GEOMÉTRICA'!AI555</f>
        <v>18717.577993888091</v>
      </c>
      <c r="T2572" t="b">
        <f t="shared" si="480"/>
        <v>1</v>
      </c>
    </row>
    <row r="2573" spans="1:20" x14ac:dyDescent="0.2">
      <c r="A2573">
        <v>553</v>
      </c>
      <c r="B2573">
        <v>5357</v>
      </c>
      <c r="C2573">
        <v>30000</v>
      </c>
      <c r="D2573">
        <v>5737</v>
      </c>
      <c r="E2573">
        <v>6597</v>
      </c>
      <c r="F2573">
        <v>7077</v>
      </c>
      <c r="G2573">
        <f t="shared" si="472"/>
        <v>8448.5987794632456</v>
      </c>
      <c r="H2573">
        <f t="shared" si="473"/>
        <v>10668.975948984045</v>
      </c>
      <c r="I2573">
        <f t="shared" si="474"/>
        <v>19117.574728447289</v>
      </c>
      <c r="J2573">
        <f t="shared" si="475"/>
        <v>-2220.3771695207997</v>
      </c>
      <c r="K2573" s="18">
        <f t="shared" si="476"/>
        <v>5357</v>
      </c>
      <c r="L2573" s="18" t="str">
        <f t="shared" si="468"/>
        <v/>
      </c>
      <c r="M2573" s="18">
        <f t="shared" si="469"/>
        <v>5737</v>
      </c>
      <c r="N2573" s="18">
        <f t="shared" si="470"/>
        <v>6597</v>
      </c>
      <c r="O2573" s="18">
        <f t="shared" si="471"/>
        <v>7077</v>
      </c>
      <c r="P2573">
        <f t="shared" si="477"/>
        <v>6154.6100828026474</v>
      </c>
      <c r="Q2573">
        <f t="shared" si="478"/>
        <v>785.5995587235692</v>
      </c>
      <c r="R2573" s="105">
        <f t="shared" si="479"/>
        <v>0.12764408275330219</v>
      </c>
      <c r="S2573" s="107">
        <f>+'MEDIA GEOMÉTRICA'!AI556</f>
        <v>6154.6100828026474</v>
      </c>
      <c r="T2573" t="b">
        <f t="shared" si="480"/>
        <v>1</v>
      </c>
    </row>
    <row r="2574" spans="1:20" x14ac:dyDescent="0.2">
      <c r="A2574">
        <v>554</v>
      </c>
      <c r="B2574">
        <v>441597</v>
      </c>
      <c r="C2574">
        <v>550000</v>
      </c>
      <c r="D2574">
        <v>472508</v>
      </c>
      <c r="E2574">
        <v>543385</v>
      </c>
      <c r="F2574">
        <v>582908</v>
      </c>
      <c r="G2574">
        <f t="shared" si="472"/>
        <v>515348.63044436299</v>
      </c>
      <c r="H2574">
        <f t="shared" si="473"/>
        <v>58711.914210831077</v>
      </c>
      <c r="I2574">
        <f t="shared" si="474"/>
        <v>574060.54465519404</v>
      </c>
      <c r="J2574">
        <f t="shared" si="475"/>
        <v>456636.71623353194</v>
      </c>
      <c r="K2574" s="18" t="str">
        <f t="shared" si="476"/>
        <v/>
      </c>
      <c r="L2574" s="18">
        <f t="shared" si="468"/>
        <v>550000</v>
      </c>
      <c r="M2574" s="18">
        <f t="shared" si="469"/>
        <v>472508</v>
      </c>
      <c r="N2574" s="18">
        <f t="shared" si="470"/>
        <v>543385</v>
      </c>
      <c r="O2574" s="18" t="str">
        <f t="shared" si="471"/>
        <v/>
      </c>
      <c r="P2574">
        <f t="shared" si="477"/>
        <v>520746.66867690487</v>
      </c>
      <c r="Q2574">
        <f t="shared" si="478"/>
        <v>42957.958940495919</v>
      </c>
      <c r="R2574" s="105">
        <f t="shared" si="479"/>
        <v>8.2493007683836009E-2</v>
      </c>
      <c r="S2574" s="107">
        <f>+'MEDIA GEOMÉTRICA'!AI557</f>
        <v>520746.66867690487</v>
      </c>
      <c r="T2574" t="b">
        <f t="shared" si="480"/>
        <v>1</v>
      </c>
    </row>
    <row r="2575" spans="1:20" x14ac:dyDescent="0.2">
      <c r="A2575">
        <v>555</v>
      </c>
      <c r="B2575">
        <v>794874</v>
      </c>
      <c r="C2575">
        <v>650000</v>
      </c>
      <c r="D2575">
        <v>850515</v>
      </c>
      <c r="E2575">
        <v>978092</v>
      </c>
      <c r="F2575">
        <v>1049234</v>
      </c>
      <c r="G2575">
        <f t="shared" si="472"/>
        <v>852764.54881309939</v>
      </c>
      <c r="H2575">
        <f t="shared" si="473"/>
        <v>156591.34241394061</v>
      </c>
      <c r="I2575">
        <f t="shared" si="474"/>
        <v>1009355.89122704</v>
      </c>
      <c r="J2575">
        <f t="shared" si="475"/>
        <v>696173.20639915881</v>
      </c>
      <c r="K2575" s="18">
        <f t="shared" si="476"/>
        <v>794874</v>
      </c>
      <c r="L2575" s="18" t="str">
        <f t="shared" si="468"/>
        <v/>
      </c>
      <c r="M2575" s="18">
        <f t="shared" si="469"/>
        <v>850515</v>
      </c>
      <c r="N2575" s="18">
        <f t="shared" si="470"/>
        <v>978092</v>
      </c>
      <c r="O2575" s="18" t="str">
        <f t="shared" si="471"/>
        <v/>
      </c>
      <c r="P2575">
        <f t="shared" si="477"/>
        <v>871204.26313353784</v>
      </c>
      <c r="Q2575">
        <f t="shared" si="478"/>
        <v>93933.174237504252</v>
      </c>
      <c r="R2575" s="105">
        <f t="shared" si="479"/>
        <v>0.10781992032459352</v>
      </c>
      <c r="S2575" s="107">
        <f>+'MEDIA GEOMÉTRICA'!AI558</f>
        <v>871204.26313353784</v>
      </c>
      <c r="T2575" t="b">
        <f t="shared" si="480"/>
        <v>1</v>
      </c>
    </row>
    <row r="2576" spans="1:20" x14ac:dyDescent="0.2">
      <c r="A2576">
        <v>556</v>
      </c>
      <c r="B2576">
        <v>839034</v>
      </c>
      <c r="C2576">
        <v>950000</v>
      </c>
      <c r="D2576">
        <v>897766</v>
      </c>
      <c r="E2576">
        <v>1032431</v>
      </c>
      <c r="F2576">
        <v>1107524</v>
      </c>
      <c r="G2576">
        <f t="shared" si="472"/>
        <v>960674.14013041509</v>
      </c>
      <c r="H2576">
        <f t="shared" si="473"/>
        <v>106621.12624147243</v>
      </c>
      <c r="I2576">
        <f t="shared" si="474"/>
        <v>1067295.2663718876</v>
      </c>
      <c r="J2576">
        <f t="shared" si="475"/>
        <v>854053.01388894266</v>
      </c>
      <c r="K2576" s="18" t="str">
        <f t="shared" si="476"/>
        <v/>
      </c>
      <c r="L2576" s="18">
        <f t="shared" si="468"/>
        <v>950000</v>
      </c>
      <c r="M2576" s="18">
        <f t="shared" si="469"/>
        <v>897766</v>
      </c>
      <c r="N2576" s="18">
        <f t="shared" si="470"/>
        <v>1032431</v>
      </c>
      <c r="O2576" s="18" t="str">
        <f t="shared" si="471"/>
        <v/>
      </c>
      <c r="P2576">
        <f t="shared" si="477"/>
        <v>958478.9921254447</v>
      </c>
      <c r="Q2576">
        <f t="shared" si="478"/>
        <v>67894.431217393183</v>
      </c>
      <c r="R2576" s="105">
        <f t="shared" si="479"/>
        <v>7.0835596580824417E-2</v>
      </c>
      <c r="S2576" s="107">
        <f>+'MEDIA GEOMÉTRICA'!AI559</f>
        <v>958478.9921254447</v>
      </c>
      <c r="T2576" t="b">
        <f t="shared" si="480"/>
        <v>1</v>
      </c>
    </row>
    <row r="2577" spans="1:20" x14ac:dyDescent="0.2">
      <c r="A2577">
        <v>557</v>
      </c>
      <c r="B2577">
        <v>1103992</v>
      </c>
      <c r="C2577">
        <v>1500000</v>
      </c>
      <c r="D2577">
        <v>1181271</v>
      </c>
      <c r="E2577">
        <v>1358462</v>
      </c>
      <c r="F2577">
        <v>1457269</v>
      </c>
      <c r="G2577">
        <f t="shared" si="472"/>
        <v>1310988.221157976</v>
      </c>
      <c r="H2577">
        <f t="shared" si="473"/>
        <v>172211.4236213729</v>
      </c>
      <c r="I2577">
        <f t="shared" si="474"/>
        <v>1483199.6447793487</v>
      </c>
      <c r="J2577">
        <f t="shared" si="475"/>
        <v>1138776.7975366032</v>
      </c>
      <c r="K2577" s="18" t="str">
        <f t="shared" si="476"/>
        <v/>
      </c>
      <c r="L2577" s="18" t="str">
        <f t="shared" si="468"/>
        <v/>
      </c>
      <c r="M2577" s="18">
        <f t="shared" si="469"/>
        <v>1181271</v>
      </c>
      <c r="N2577" s="18">
        <f t="shared" si="470"/>
        <v>1358462</v>
      </c>
      <c r="O2577" s="18">
        <f t="shared" si="471"/>
        <v>1457269</v>
      </c>
      <c r="P2577">
        <f t="shared" si="477"/>
        <v>1327330.0327481038</v>
      </c>
      <c r="Q2577">
        <f t="shared" si="478"/>
        <v>139841.79736044584</v>
      </c>
      <c r="R2577" s="105">
        <f t="shared" si="479"/>
        <v>0.10535570951477487</v>
      </c>
      <c r="S2577" s="107">
        <f>+'MEDIA GEOMÉTRICA'!AI560</f>
        <v>1327330.0327481038</v>
      </c>
      <c r="T2577" t="b">
        <f t="shared" si="480"/>
        <v>1</v>
      </c>
    </row>
    <row r="2578" spans="1:20" x14ac:dyDescent="0.2">
      <c r="A2578">
        <v>558</v>
      </c>
      <c r="B2578">
        <v>1324790</v>
      </c>
      <c r="C2578">
        <v>3500000</v>
      </c>
      <c r="D2578">
        <v>1417525</v>
      </c>
      <c r="E2578">
        <v>1630154</v>
      </c>
      <c r="F2578">
        <v>1748723</v>
      </c>
      <c r="G2578">
        <f t="shared" si="472"/>
        <v>1796962.8294790103</v>
      </c>
      <c r="H2578">
        <f t="shared" si="473"/>
        <v>896718.01085921086</v>
      </c>
      <c r="I2578">
        <f t="shared" si="474"/>
        <v>2693680.8403382213</v>
      </c>
      <c r="J2578">
        <f t="shared" si="475"/>
        <v>900244.81861979945</v>
      </c>
      <c r="K2578" s="18">
        <f t="shared" si="476"/>
        <v>1324790</v>
      </c>
      <c r="L2578" s="18" t="str">
        <f t="shared" si="468"/>
        <v/>
      </c>
      <c r="M2578" s="18">
        <f t="shared" si="469"/>
        <v>1417525</v>
      </c>
      <c r="N2578" s="18">
        <f t="shared" si="470"/>
        <v>1630154</v>
      </c>
      <c r="O2578" s="18">
        <f t="shared" si="471"/>
        <v>1748723</v>
      </c>
      <c r="P2578">
        <f t="shared" si="477"/>
        <v>1521096.8118840698</v>
      </c>
      <c r="Q2578">
        <f t="shared" si="478"/>
        <v>193762.73201521495</v>
      </c>
      <c r="R2578" s="105">
        <f t="shared" si="479"/>
        <v>0.12738356329549821</v>
      </c>
      <c r="S2578" s="107">
        <f>+'MEDIA GEOMÉTRICA'!AI561</f>
        <v>1521096.8118840698</v>
      </c>
      <c r="T2578" t="b">
        <f t="shared" si="480"/>
        <v>1</v>
      </c>
    </row>
    <row r="2579" spans="1:20" x14ac:dyDescent="0.2">
      <c r="A2579">
        <v>559</v>
      </c>
      <c r="B2579">
        <v>6185</v>
      </c>
      <c r="C2579">
        <v>40000</v>
      </c>
      <c r="D2579">
        <v>6624</v>
      </c>
      <c r="E2579">
        <v>7618</v>
      </c>
      <c r="F2579">
        <v>8172</v>
      </c>
      <c r="G2579">
        <f t="shared" si="472"/>
        <v>10040.096084736091</v>
      </c>
      <c r="H2579">
        <f t="shared" si="473"/>
        <v>14712.091530438491</v>
      </c>
      <c r="I2579">
        <f t="shared" si="474"/>
        <v>24752.187615174582</v>
      </c>
      <c r="J2579">
        <f t="shared" si="475"/>
        <v>-4671.9954457023996</v>
      </c>
      <c r="K2579" s="18">
        <f t="shared" si="476"/>
        <v>6185</v>
      </c>
      <c r="L2579" s="18" t="str">
        <f t="shared" si="468"/>
        <v/>
      </c>
      <c r="M2579" s="18">
        <f t="shared" si="469"/>
        <v>6624</v>
      </c>
      <c r="N2579" s="18">
        <f t="shared" si="470"/>
        <v>7618</v>
      </c>
      <c r="O2579" s="18">
        <f t="shared" si="471"/>
        <v>8172</v>
      </c>
      <c r="P2579">
        <f t="shared" si="477"/>
        <v>7106.525823560416</v>
      </c>
      <c r="Q2579">
        <f t="shared" si="478"/>
        <v>907.63589432473782</v>
      </c>
      <c r="R2579" s="105">
        <f t="shared" si="479"/>
        <v>0.12771865140004604</v>
      </c>
      <c r="S2579" s="107">
        <f>+'MEDIA GEOMÉTRICA'!AI562</f>
        <v>7106.525823560416</v>
      </c>
      <c r="T2579" t="b">
        <f t="shared" si="480"/>
        <v>1</v>
      </c>
    </row>
    <row r="2580" spans="1:20" x14ac:dyDescent="0.2">
      <c r="A2580">
        <v>560</v>
      </c>
      <c r="B2580">
        <v>3974</v>
      </c>
      <c r="C2580">
        <v>50000</v>
      </c>
      <c r="D2580">
        <v>4257</v>
      </c>
      <c r="E2580">
        <v>4895</v>
      </c>
      <c r="F2580">
        <v>5251</v>
      </c>
      <c r="G2580">
        <f t="shared" si="472"/>
        <v>7369.8601423637338</v>
      </c>
      <c r="H2580">
        <f t="shared" si="473"/>
        <v>20312.348000662059</v>
      </c>
      <c r="I2580">
        <f t="shared" si="474"/>
        <v>27682.208143025793</v>
      </c>
      <c r="J2580">
        <f t="shared" si="475"/>
        <v>-12942.487858298326</v>
      </c>
      <c r="K2580" s="18">
        <f t="shared" si="476"/>
        <v>3974</v>
      </c>
      <c r="L2580" s="18" t="str">
        <f t="shared" si="468"/>
        <v/>
      </c>
      <c r="M2580" s="18">
        <f t="shared" si="469"/>
        <v>4257</v>
      </c>
      <c r="N2580" s="18">
        <f t="shared" si="470"/>
        <v>4895</v>
      </c>
      <c r="O2580" s="18">
        <f t="shared" si="471"/>
        <v>5251</v>
      </c>
      <c r="P2580">
        <f t="shared" si="477"/>
        <v>4566.4799679677008</v>
      </c>
      <c r="Q2580">
        <f t="shared" si="478"/>
        <v>583.15771165840431</v>
      </c>
      <c r="R2580" s="105">
        <f t="shared" si="479"/>
        <v>0.12770398988916118</v>
      </c>
      <c r="S2580" s="107">
        <f>+'MEDIA GEOMÉTRICA'!AI563</f>
        <v>4566.4799679677008</v>
      </c>
      <c r="T2580" t="b">
        <f t="shared" si="480"/>
        <v>1</v>
      </c>
    </row>
    <row r="2581" spans="1:20" x14ac:dyDescent="0.2">
      <c r="A2581">
        <v>561</v>
      </c>
      <c r="B2581">
        <v>34805</v>
      </c>
      <c r="C2581">
        <v>100000</v>
      </c>
      <c r="D2581">
        <v>37276</v>
      </c>
      <c r="E2581">
        <v>42868</v>
      </c>
      <c r="F2581">
        <v>45986</v>
      </c>
      <c r="G2581">
        <f t="shared" si="472"/>
        <v>48035.903051253554</v>
      </c>
      <c r="H2581">
        <f t="shared" si="473"/>
        <v>27091.746787536606</v>
      </c>
      <c r="I2581">
        <f t="shared" si="474"/>
        <v>75127.649838790152</v>
      </c>
      <c r="J2581">
        <f t="shared" si="475"/>
        <v>20944.156263716948</v>
      </c>
      <c r="K2581" s="18">
        <f t="shared" si="476"/>
        <v>34805</v>
      </c>
      <c r="L2581" s="18" t="str">
        <f t="shared" si="468"/>
        <v/>
      </c>
      <c r="M2581" s="18">
        <f t="shared" si="469"/>
        <v>37276</v>
      </c>
      <c r="N2581" s="18">
        <f t="shared" si="470"/>
        <v>42868</v>
      </c>
      <c r="O2581" s="18">
        <f t="shared" si="471"/>
        <v>45986</v>
      </c>
      <c r="P2581">
        <f t="shared" si="477"/>
        <v>39990.556667670578</v>
      </c>
      <c r="Q2581">
        <f t="shared" si="478"/>
        <v>5107.0952197245479</v>
      </c>
      <c r="R2581" s="105">
        <f t="shared" si="479"/>
        <v>0.12770753010930849</v>
      </c>
      <c r="S2581" s="107">
        <f>+'MEDIA GEOMÉTRICA'!AI564</f>
        <v>39990.556667670578</v>
      </c>
      <c r="T2581" t="b">
        <f t="shared" si="480"/>
        <v>1</v>
      </c>
    </row>
    <row r="2582" spans="1:20" x14ac:dyDescent="0.2">
      <c r="A2582">
        <v>562</v>
      </c>
      <c r="B2582">
        <v>1899</v>
      </c>
      <c r="C2582">
        <v>30000</v>
      </c>
      <c r="D2582">
        <v>2034</v>
      </c>
      <c r="E2582">
        <v>2339</v>
      </c>
      <c r="F2582">
        <v>2509</v>
      </c>
      <c r="G2582">
        <f t="shared" si="472"/>
        <v>3685.5780286612076</v>
      </c>
      <c r="H2582">
        <f t="shared" si="473"/>
        <v>12437.002922730218</v>
      </c>
      <c r="I2582">
        <f t="shared" si="474"/>
        <v>16122.580951391426</v>
      </c>
      <c r="J2582">
        <f t="shared" si="475"/>
        <v>-8751.4248940690104</v>
      </c>
      <c r="K2582" s="18">
        <f t="shared" si="476"/>
        <v>1899</v>
      </c>
      <c r="L2582" s="18" t="str">
        <f t="shared" si="468"/>
        <v/>
      </c>
      <c r="M2582" s="18">
        <f t="shared" si="469"/>
        <v>2034</v>
      </c>
      <c r="N2582" s="18">
        <f t="shared" si="470"/>
        <v>2339</v>
      </c>
      <c r="O2582" s="18">
        <f t="shared" si="471"/>
        <v>2509</v>
      </c>
      <c r="P2582">
        <f t="shared" si="477"/>
        <v>2181.9846904867413</v>
      </c>
      <c r="Q2582">
        <f t="shared" si="478"/>
        <v>278.60889552680595</v>
      </c>
      <c r="R2582" s="105">
        <f t="shared" si="479"/>
        <v>0.12768599923799462</v>
      </c>
      <c r="S2582" s="107">
        <f>+'MEDIA GEOMÉTRICA'!AI565</f>
        <v>2181.9846904867413</v>
      </c>
      <c r="T2582" t="b">
        <f t="shared" si="480"/>
        <v>1</v>
      </c>
    </row>
    <row r="2583" spans="1:20" x14ac:dyDescent="0.2">
      <c r="A2583">
        <v>563</v>
      </c>
      <c r="B2583">
        <v>5539</v>
      </c>
      <c r="C2583">
        <v>30000</v>
      </c>
      <c r="D2583">
        <v>5932</v>
      </c>
      <c r="E2583">
        <v>6822</v>
      </c>
      <c r="F2583">
        <v>7318</v>
      </c>
      <c r="G2583">
        <f t="shared" si="472"/>
        <v>8677.8387620042195</v>
      </c>
      <c r="H2583">
        <f t="shared" si="473"/>
        <v>10576.451304667364</v>
      </c>
      <c r="I2583">
        <f t="shared" si="474"/>
        <v>19254.290066671583</v>
      </c>
      <c r="J2583">
        <f t="shared" si="475"/>
        <v>-1898.6125426631443</v>
      </c>
      <c r="K2583" s="18">
        <f t="shared" si="476"/>
        <v>5539</v>
      </c>
      <c r="L2583" s="18" t="str">
        <f t="shared" si="468"/>
        <v/>
      </c>
      <c r="M2583" s="18">
        <f t="shared" si="469"/>
        <v>5932</v>
      </c>
      <c r="N2583" s="18">
        <f t="shared" si="470"/>
        <v>6822</v>
      </c>
      <c r="O2583" s="18">
        <f t="shared" si="471"/>
        <v>7318</v>
      </c>
      <c r="P2583">
        <f t="shared" si="477"/>
        <v>6364.0584090886132</v>
      </c>
      <c r="Q2583">
        <f t="shared" si="478"/>
        <v>812.63414277274865</v>
      </c>
      <c r="R2583" s="105">
        <f t="shared" si="479"/>
        <v>0.12769118234556315</v>
      </c>
      <c r="S2583" s="107">
        <f>+'MEDIA GEOMÉTRICA'!AI566</f>
        <v>6364.0584090886132</v>
      </c>
      <c r="T2583" t="b">
        <f t="shared" si="480"/>
        <v>1</v>
      </c>
    </row>
    <row r="2584" spans="1:20" x14ac:dyDescent="0.2">
      <c r="A2584">
        <v>564</v>
      </c>
      <c r="B2584">
        <v>36685</v>
      </c>
      <c r="C2584">
        <v>50000</v>
      </c>
      <c r="D2584">
        <v>39291</v>
      </c>
      <c r="E2584">
        <v>45184</v>
      </c>
      <c r="F2584">
        <v>48471</v>
      </c>
      <c r="G2584">
        <f t="shared" si="472"/>
        <v>43615.780942439043</v>
      </c>
      <c r="H2584">
        <f t="shared" si="473"/>
        <v>5767.3297720868895</v>
      </c>
      <c r="I2584">
        <f t="shared" si="474"/>
        <v>49383.11071452593</v>
      </c>
      <c r="J2584">
        <f t="shared" si="475"/>
        <v>37848.451170352157</v>
      </c>
      <c r="K2584" s="18" t="str">
        <f t="shared" si="476"/>
        <v/>
      </c>
      <c r="L2584" s="18" t="str">
        <f t="shared" si="468"/>
        <v/>
      </c>
      <c r="M2584" s="18">
        <f t="shared" si="469"/>
        <v>39291</v>
      </c>
      <c r="N2584" s="18">
        <f t="shared" si="470"/>
        <v>45184</v>
      </c>
      <c r="O2584" s="18">
        <f t="shared" si="471"/>
        <v>48471</v>
      </c>
      <c r="P2584">
        <f t="shared" si="477"/>
        <v>44148.90254322788</v>
      </c>
      <c r="Q2584">
        <f t="shared" si="478"/>
        <v>4651.2403005363349</v>
      </c>
      <c r="R2584" s="105">
        <f t="shared" si="479"/>
        <v>0.1053534750038719</v>
      </c>
      <c r="S2584" s="107">
        <f>+'MEDIA GEOMÉTRICA'!AI567</f>
        <v>44148.90254322788</v>
      </c>
      <c r="T2584" t="b">
        <f t="shared" si="480"/>
        <v>1</v>
      </c>
    </row>
    <row r="2585" spans="1:20" x14ac:dyDescent="0.2">
      <c r="A2585">
        <v>565</v>
      </c>
      <c r="B2585">
        <v>15966</v>
      </c>
      <c r="C2585">
        <v>90000</v>
      </c>
      <c r="D2585">
        <v>17100</v>
      </c>
      <c r="E2585">
        <v>19665</v>
      </c>
      <c r="F2585">
        <v>21096</v>
      </c>
      <c r="G2585">
        <f t="shared" si="472"/>
        <v>25215.394226261971</v>
      </c>
      <c r="H2585">
        <f t="shared" si="473"/>
        <v>32059.39570235222</v>
      </c>
      <c r="I2585">
        <f t="shared" si="474"/>
        <v>57274.789928614191</v>
      </c>
      <c r="J2585">
        <f t="shared" si="475"/>
        <v>-6844.0014760902486</v>
      </c>
      <c r="K2585" s="18">
        <f t="shared" si="476"/>
        <v>15966</v>
      </c>
      <c r="L2585" s="18" t="str">
        <f t="shared" si="468"/>
        <v/>
      </c>
      <c r="M2585" s="18">
        <f t="shared" si="469"/>
        <v>17100</v>
      </c>
      <c r="N2585" s="18">
        <f t="shared" si="470"/>
        <v>19665</v>
      </c>
      <c r="O2585" s="18">
        <f t="shared" si="471"/>
        <v>21096</v>
      </c>
      <c r="P2585">
        <f t="shared" si="477"/>
        <v>18345.163034748221</v>
      </c>
      <c r="Q2585">
        <f t="shared" si="478"/>
        <v>2343.083065108875</v>
      </c>
      <c r="R2585" s="105">
        <f t="shared" si="479"/>
        <v>0.12772211730529506</v>
      </c>
      <c r="S2585" s="107">
        <f>+'MEDIA GEOMÉTRICA'!AI568</f>
        <v>18345.163034748221</v>
      </c>
      <c r="T2585" t="b">
        <f t="shared" si="480"/>
        <v>1</v>
      </c>
    </row>
    <row r="2586" spans="1:20" x14ac:dyDescent="0.2">
      <c r="A2586">
        <v>566</v>
      </c>
      <c r="B2586">
        <v>3155</v>
      </c>
      <c r="C2586">
        <v>10000</v>
      </c>
      <c r="D2586">
        <v>3379</v>
      </c>
      <c r="E2586">
        <v>3886</v>
      </c>
      <c r="F2586">
        <v>4169</v>
      </c>
      <c r="G2586">
        <f t="shared" si="472"/>
        <v>4440.8330792908782</v>
      </c>
      <c r="H2586">
        <f t="shared" si="473"/>
        <v>2869.2088979368509</v>
      </c>
      <c r="I2586">
        <f t="shared" si="474"/>
        <v>7310.0419772277291</v>
      </c>
      <c r="J2586">
        <f t="shared" si="475"/>
        <v>1571.6241813540273</v>
      </c>
      <c r="K2586" s="18">
        <f t="shared" si="476"/>
        <v>3155</v>
      </c>
      <c r="L2586" s="18" t="str">
        <f t="shared" si="468"/>
        <v/>
      </c>
      <c r="M2586" s="18">
        <f t="shared" si="469"/>
        <v>3379</v>
      </c>
      <c r="N2586" s="18">
        <f t="shared" si="470"/>
        <v>3886</v>
      </c>
      <c r="O2586" s="18">
        <f t="shared" si="471"/>
        <v>4169</v>
      </c>
      <c r="P2586">
        <f t="shared" si="477"/>
        <v>3625.1882333315948</v>
      </c>
      <c r="Q2586">
        <f t="shared" si="478"/>
        <v>463.13883807486212</v>
      </c>
      <c r="R2586" s="105">
        <f t="shared" si="479"/>
        <v>0.12775580418598886</v>
      </c>
      <c r="S2586" s="107">
        <f>+'MEDIA GEOMÉTRICA'!AI569</f>
        <v>3625.1882333315948</v>
      </c>
      <c r="T2586" t="b">
        <f t="shared" si="480"/>
        <v>1</v>
      </c>
    </row>
    <row r="2587" spans="1:20" x14ac:dyDescent="0.2">
      <c r="A2587">
        <v>567</v>
      </c>
      <c r="B2587">
        <v>5872</v>
      </c>
      <c r="C2587">
        <v>60000</v>
      </c>
      <c r="D2587">
        <v>6290</v>
      </c>
      <c r="E2587">
        <v>7233</v>
      </c>
      <c r="F2587">
        <v>7759</v>
      </c>
      <c r="G2587">
        <f t="shared" si="472"/>
        <v>10445.817451383644</v>
      </c>
      <c r="H2587">
        <f t="shared" si="473"/>
        <v>23808.606168778551</v>
      </c>
      <c r="I2587">
        <f t="shared" si="474"/>
        <v>34254.423620162197</v>
      </c>
      <c r="J2587">
        <f t="shared" si="475"/>
        <v>-13362.788717394908</v>
      </c>
      <c r="K2587" s="18">
        <f t="shared" si="476"/>
        <v>5872</v>
      </c>
      <c r="L2587" s="18" t="str">
        <f t="shared" si="468"/>
        <v/>
      </c>
      <c r="M2587" s="18">
        <f t="shared" si="469"/>
        <v>6290</v>
      </c>
      <c r="N2587" s="18">
        <f t="shared" si="470"/>
        <v>7233</v>
      </c>
      <c r="O2587" s="18">
        <f t="shared" si="471"/>
        <v>7759</v>
      </c>
      <c r="P2587">
        <f t="shared" si="477"/>
        <v>6747.4585808740585</v>
      </c>
      <c r="Q2587">
        <f t="shared" si="478"/>
        <v>861.76659639757827</v>
      </c>
      <c r="R2587" s="105">
        <f t="shared" si="479"/>
        <v>0.12771721175737041</v>
      </c>
      <c r="S2587" s="107">
        <f>+'MEDIA GEOMÉTRICA'!AI570</f>
        <v>6747.4585808740585</v>
      </c>
      <c r="T2587" t="b">
        <f t="shared" si="480"/>
        <v>1</v>
      </c>
    </row>
    <row r="2588" spans="1:20" x14ac:dyDescent="0.2">
      <c r="A2588">
        <v>568</v>
      </c>
      <c r="B2588">
        <v>13727</v>
      </c>
      <c r="C2588">
        <v>95000</v>
      </c>
      <c r="D2588">
        <v>14701</v>
      </c>
      <c r="E2588">
        <v>16906</v>
      </c>
      <c r="F2588">
        <v>18136</v>
      </c>
      <c r="G2588">
        <f t="shared" si="472"/>
        <v>22586.33148250277</v>
      </c>
      <c r="H2588">
        <f t="shared" si="473"/>
        <v>35432.079680707422</v>
      </c>
      <c r="I2588">
        <f t="shared" si="474"/>
        <v>58018.411163210192</v>
      </c>
      <c r="J2588">
        <f t="shared" si="475"/>
        <v>-12845.748198204652</v>
      </c>
      <c r="K2588" s="18">
        <f t="shared" si="476"/>
        <v>13727</v>
      </c>
      <c r="L2588" s="18" t="str">
        <f t="shared" si="468"/>
        <v/>
      </c>
      <c r="M2588" s="18">
        <f t="shared" si="469"/>
        <v>14701</v>
      </c>
      <c r="N2588" s="18">
        <f t="shared" si="470"/>
        <v>16906</v>
      </c>
      <c r="O2588" s="18">
        <f t="shared" si="471"/>
        <v>18136</v>
      </c>
      <c r="P2588">
        <f t="shared" si="477"/>
        <v>15771.616952460396</v>
      </c>
      <c r="Q2588">
        <f t="shared" si="478"/>
        <v>2013.8716443706137</v>
      </c>
      <c r="R2588" s="105">
        <f t="shared" si="479"/>
        <v>0.127689611689209</v>
      </c>
      <c r="S2588" s="107">
        <f>+'MEDIA GEOMÉTRICA'!AI571</f>
        <v>15771.616952460396</v>
      </c>
      <c r="T2588" t="b">
        <f t="shared" si="480"/>
        <v>1</v>
      </c>
    </row>
    <row r="2589" spans="1:20" x14ac:dyDescent="0.2">
      <c r="A2589">
        <v>569</v>
      </c>
      <c r="B2589">
        <v>5925</v>
      </c>
      <c r="C2589">
        <v>150000</v>
      </c>
      <c r="D2589">
        <v>6346</v>
      </c>
      <c r="E2589">
        <v>7298</v>
      </c>
      <c r="F2589">
        <v>7829</v>
      </c>
      <c r="G2589">
        <f t="shared" si="472"/>
        <v>12636.824868406577</v>
      </c>
      <c r="H2589">
        <f t="shared" si="473"/>
        <v>64023.279565326862</v>
      </c>
      <c r="I2589">
        <f t="shared" si="474"/>
        <v>76660.104433733446</v>
      </c>
      <c r="J2589">
        <f t="shared" si="475"/>
        <v>-51386.454696920286</v>
      </c>
      <c r="K2589" s="18">
        <f t="shared" si="476"/>
        <v>5925</v>
      </c>
      <c r="L2589" s="18" t="str">
        <f t="shared" si="468"/>
        <v/>
      </c>
      <c r="M2589" s="18">
        <f t="shared" si="469"/>
        <v>6346</v>
      </c>
      <c r="N2589" s="18">
        <f t="shared" si="470"/>
        <v>7298</v>
      </c>
      <c r="O2589" s="18">
        <f t="shared" si="471"/>
        <v>7829</v>
      </c>
      <c r="P2589">
        <f t="shared" si="477"/>
        <v>6808.0798941153616</v>
      </c>
      <c r="Q2589">
        <f t="shared" si="478"/>
        <v>869.63306438213738</v>
      </c>
      <c r="R2589" s="105">
        <f t="shared" si="479"/>
        <v>0.12773543758407041</v>
      </c>
      <c r="S2589" s="107">
        <f>+'MEDIA GEOMÉTRICA'!AI572</f>
        <v>6808.0798941153616</v>
      </c>
      <c r="T2589" t="b">
        <f t="shared" si="480"/>
        <v>1</v>
      </c>
    </row>
    <row r="2590" spans="1:20" x14ac:dyDescent="0.2">
      <c r="A2590">
        <v>570</v>
      </c>
      <c r="B2590">
        <v>11862</v>
      </c>
      <c r="C2590">
        <v>170000</v>
      </c>
      <c r="D2590">
        <v>12704</v>
      </c>
      <c r="E2590">
        <v>14610</v>
      </c>
      <c r="F2590">
        <v>15673</v>
      </c>
      <c r="G2590">
        <f t="shared" si="472"/>
        <v>22577.192459029986</v>
      </c>
      <c r="H2590">
        <f t="shared" si="473"/>
        <v>69910.262352533056</v>
      </c>
      <c r="I2590">
        <f t="shared" si="474"/>
        <v>92487.454811563046</v>
      </c>
      <c r="J2590">
        <f t="shared" si="475"/>
        <v>-47333.069893503067</v>
      </c>
      <c r="K2590" s="18">
        <f t="shared" si="476"/>
        <v>11862</v>
      </c>
      <c r="L2590" s="18" t="str">
        <f t="shared" si="468"/>
        <v/>
      </c>
      <c r="M2590" s="18">
        <f t="shared" si="469"/>
        <v>12704</v>
      </c>
      <c r="N2590" s="18">
        <f t="shared" si="470"/>
        <v>14610</v>
      </c>
      <c r="O2590" s="18">
        <f t="shared" si="471"/>
        <v>15673</v>
      </c>
      <c r="P2590">
        <f t="shared" si="477"/>
        <v>13629.351389364721</v>
      </c>
      <c r="Q2590">
        <f t="shared" si="478"/>
        <v>1740.7363145136792</v>
      </c>
      <c r="R2590" s="105">
        <f t="shared" si="479"/>
        <v>0.12771967387032176</v>
      </c>
      <c r="S2590" s="107">
        <f>+'MEDIA GEOMÉTRICA'!AI573</f>
        <v>13629.351389364721</v>
      </c>
      <c r="T2590" t="b">
        <f t="shared" si="480"/>
        <v>1</v>
      </c>
    </row>
    <row r="2591" spans="1:20" x14ac:dyDescent="0.2">
      <c r="A2591">
        <v>571</v>
      </c>
      <c r="B2591">
        <v>87334</v>
      </c>
      <c r="C2591">
        <v>200000</v>
      </c>
      <c r="D2591">
        <v>93536</v>
      </c>
      <c r="E2591">
        <v>107566</v>
      </c>
      <c r="F2591">
        <v>115390</v>
      </c>
      <c r="G2591">
        <f t="shared" si="472"/>
        <v>115187.9546424725</v>
      </c>
      <c r="H2591">
        <f t="shared" si="473"/>
        <v>45662.730023510427</v>
      </c>
      <c r="I2591">
        <f t="shared" si="474"/>
        <v>160850.68466598293</v>
      </c>
      <c r="J2591">
        <f t="shared" si="475"/>
        <v>69525.224618962064</v>
      </c>
      <c r="K2591" s="18">
        <f t="shared" si="476"/>
        <v>87334</v>
      </c>
      <c r="L2591" s="18" t="str">
        <f t="shared" si="468"/>
        <v/>
      </c>
      <c r="M2591" s="18">
        <f t="shared" si="469"/>
        <v>93536</v>
      </c>
      <c r="N2591" s="18">
        <f t="shared" si="470"/>
        <v>107566</v>
      </c>
      <c r="O2591" s="18">
        <f t="shared" si="471"/>
        <v>115390</v>
      </c>
      <c r="P2591">
        <f t="shared" si="477"/>
        <v>100346.29325188944</v>
      </c>
      <c r="Q2591">
        <f t="shared" si="478"/>
        <v>12814.675688444089</v>
      </c>
      <c r="R2591" s="105">
        <f t="shared" si="479"/>
        <v>0.12770452473293326</v>
      </c>
      <c r="S2591" s="107">
        <f>+'MEDIA GEOMÉTRICA'!AI574</f>
        <v>100346.29325188944</v>
      </c>
      <c r="T2591" t="b">
        <f t="shared" si="480"/>
        <v>1</v>
      </c>
    </row>
    <row r="2592" spans="1:20" x14ac:dyDescent="0.2">
      <c r="A2592">
        <v>572</v>
      </c>
      <c r="B2592">
        <v>19553</v>
      </c>
      <c r="C2592">
        <v>30000</v>
      </c>
      <c r="D2592">
        <v>20941</v>
      </c>
      <c r="E2592">
        <v>24083</v>
      </c>
      <c r="F2592">
        <v>25834</v>
      </c>
      <c r="G2592">
        <f t="shared" si="472"/>
        <v>23803.831235452762</v>
      </c>
      <c r="H2592">
        <f t="shared" si="473"/>
        <v>4137.3285704667023</v>
      </c>
      <c r="I2592">
        <f t="shared" si="474"/>
        <v>27941.159805919466</v>
      </c>
      <c r="J2592">
        <f t="shared" si="475"/>
        <v>19666.502664986059</v>
      </c>
      <c r="K2592" s="18" t="str">
        <f t="shared" si="476"/>
        <v/>
      </c>
      <c r="L2592" s="18" t="str">
        <f t="shared" si="468"/>
        <v/>
      </c>
      <c r="M2592" s="18">
        <f t="shared" si="469"/>
        <v>20941</v>
      </c>
      <c r="N2592" s="18">
        <f t="shared" si="470"/>
        <v>24083</v>
      </c>
      <c r="O2592" s="18">
        <f t="shared" si="471"/>
        <v>25834</v>
      </c>
      <c r="P2592">
        <f t="shared" si="477"/>
        <v>23530.61180979136</v>
      </c>
      <c r="Q2592">
        <f t="shared" si="478"/>
        <v>2479.2342231691891</v>
      </c>
      <c r="R2592" s="105">
        <f t="shared" si="479"/>
        <v>0.10536208081668115</v>
      </c>
      <c r="S2592" s="107">
        <f>+'MEDIA GEOMÉTRICA'!AI575</f>
        <v>23530.61180979136</v>
      </c>
      <c r="T2592" t="b">
        <f t="shared" si="480"/>
        <v>1</v>
      </c>
    </row>
    <row r="2593" spans="1:20" x14ac:dyDescent="0.2">
      <c r="A2593">
        <v>573</v>
      </c>
      <c r="B2593">
        <v>24008</v>
      </c>
      <c r="C2593">
        <v>50000</v>
      </c>
      <c r="D2593">
        <v>25713</v>
      </c>
      <c r="E2593">
        <v>29570</v>
      </c>
      <c r="F2593">
        <v>31721</v>
      </c>
      <c r="G2593">
        <f t="shared" si="472"/>
        <v>31069.580266470595</v>
      </c>
      <c r="H2593">
        <f t="shared" si="473"/>
        <v>10406.444460044937</v>
      </c>
      <c r="I2593">
        <f t="shared" si="474"/>
        <v>41476.024726515534</v>
      </c>
      <c r="J2593">
        <f t="shared" si="475"/>
        <v>20663.135806425656</v>
      </c>
      <c r="K2593" s="18">
        <f t="shared" si="476"/>
        <v>24008</v>
      </c>
      <c r="L2593" s="18" t="str">
        <f t="shared" si="468"/>
        <v/>
      </c>
      <c r="M2593" s="18">
        <f t="shared" si="469"/>
        <v>25713</v>
      </c>
      <c r="N2593" s="18">
        <f t="shared" si="470"/>
        <v>29570</v>
      </c>
      <c r="O2593" s="18">
        <f t="shared" si="471"/>
        <v>31721</v>
      </c>
      <c r="P2593">
        <f t="shared" si="477"/>
        <v>27585.23776862639</v>
      </c>
      <c r="Q2593">
        <f t="shared" si="478"/>
        <v>3522.9314498014292</v>
      </c>
      <c r="R2593" s="105">
        <f t="shared" si="479"/>
        <v>0.12771075164732407</v>
      </c>
      <c r="S2593" s="107">
        <f>+'MEDIA GEOMÉTRICA'!AI576</f>
        <v>27585.23776862639</v>
      </c>
      <c r="T2593" t="b">
        <f t="shared" si="480"/>
        <v>1</v>
      </c>
    </row>
    <row r="2594" spans="1:20" x14ac:dyDescent="0.2">
      <c r="A2594">
        <v>574</v>
      </c>
      <c r="B2594">
        <v>39977</v>
      </c>
      <c r="C2594">
        <v>100000</v>
      </c>
      <c r="D2594">
        <v>42816</v>
      </c>
      <c r="E2594">
        <v>49239</v>
      </c>
      <c r="F2594">
        <v>52820</v>
      </c>
      <c r="G2594">
        <f t="shared" si="472"/>
        <v>53666.686597794403</v>
      </c>
      <c r="H2594">
        <f t="shared" si="473"/>
        <v>24584.901490549037</v>
      </c>
      <c r="I2594">
        <f t="shared" si="474"/>
        <v>78251.588088343444</v>
      </c>
      <c r="J2594">
        <f t="shared" si="475"/>
        <v>29081.785107245367</v>
      </c>
      <c r="K2594" s="18">
        <f t="shared" si="476"/>
        <v>39977</v>
      </c>
      <c r="L2594" s="18" t="str">
        <f t="shared" si="468"/>
        <v/>
      </c>
      <c r="M2594" s="18">
        <f t="shared" si="469"/>
        <v>42816</v>
      </c>
      <c r="N2594" s="18">
        <f t="shared" si="470"/>
        <v>49239</v>
      </c>
      <c r="O2594" s="18">
        <f t="shared" si="471"/>
        <v>52820</v>
      </c>
      <c r="P2594">
        <f t="shared" si="477"/>
        <v>45933.652259735485</v>
      </c>
      <c r="Q2594">
        <f t="shared" si="478"/>
        <v>5866.1864386783118</v>
      </c>
      <c r="R2594" s="105">
        <f t="shared" si="479"/>
        <v>0.127709993655795</v>
      </c>
      <c r="S2594" s="107">
        <f>+'MEDIA GEOMÉTRICA'!AI577</f>
        <v>45933.652259735485</v>
      </c>
      <c r="T2594" t="b">
        <f t="shared" si="480"/>
        <v>1</v>
      </c>
    </row>
    <row r="2595" spans="1:20" x14ac:dyDescent="0.2">
      <c r="A2595">
        <v>575</v>
      </c>
      <c r="B2595">
        <v>4634</v>
      </c>
      <c r="C2595">
        <v>10000</v>
      </c>
      <c r="D2595">
        <v>4963</v>
      </c>
      <c r="E2595">
        <v>5708</v>
      </c>
      <c r="F2595">
        <v>6123</v>
      </c>
      <c r="G2595">
        <f t="shared" si="472"/>
        <v>6039.8994082451291</v>
      </c>
      <c r="H2595">
        <f t="shared" si="473"/>
        <v>2158.348975490293</v>
      </c>
      <c r="I2595">
        <f t="shared" si="474"/>
        <v>8198.248383735423</v>
      </c>
      <c r="J2595">
        <f t="shared" si="475"/>
        <v>3881.550432754836</v>
      </c>
      <c r="K2595" s="18">
        <f t="shared" si="476"/>
        <v>4634</v>
      </c>
      <c r="L2595" s="18" t="str">
        <f t="shared" si="468"/>
        <v/>
      </c>
      <c r="M2595" s="18">
        <f t="shared" si="469"/>
        <v>4963</v>
      </c>
      <c r="N2595" s="18">
        <f t="shared" si="470"/>
        <v>5708</v>
      </c>
      <c r="O2595" s="18">
        <f t="shared" si="471"/>
        <v>6123</v>
      </c>
      <c r="P2595">
        <f t="shared" si="477"/>
        <v>5324.6017692494797</v>
      </c>
      <c r="Q2595">
        <f t="shared" si="478"/>
        <v>680.17693776448107</v>
      </c>
      <c r="R2595" s="105">
        <f t="shared" si="479"/>
        <v>0.12774231148940068</v>
      </c>
      <c r="S2595" s="107">
        <f>+'MEDIA GEOMÉTRICA'!AI578</f>
        <v>5324.6017692494797</v>
      </c>
      <c r="T2595" t="b">
        <f t="shared" si="480"/>
        <v>1</v>
      </c>
    </row>
    <row r="2596" spans="1:20" x14ac:dyDescent="0.2">
      <c r="A2596">
        <v>576</v>
      </c>
      <c r="B2596">
        <v>9485</v>
      </c>
      <c r="C2596">
        <v>50000</v>
      </c>
      <c r="D2596">
        <v>10158</v>
      </c>
      <c r="E2596">
        <v>11681</v>
      </c>
      <c r="F2596">
        <v>12531</v>
      </c>
      <c r="G2596">
        <f t="shared" si="472"/>
        <v>14779.381523002599</v>
      </c>
      <c r="H2596">
        <f t="shared" si="473"/>
        <v>17499.069303822991</v>
      </c>
      <c r="I2596">
        <f t="shared" si="474"/>
        <v>32278.450826825589</v>
      </c>
      <c r="J2596">
        <f t="shared" si="475"/>
        <v>-2719.6877808203917</v>
      </c>
      <c r="K2596" s="18">
        <f t="shared" si="476"/>
        <v>9485</v>
      </c>
      <c r="L2596" s="18" t="str">
        <f t="shared" si="468"/>
        <v/>
      </c>
      <c r="M2596" s="18">
        <f t="shared" si="469"/>
        <v>10158</v>
      </c>
      <c r="N2596" s="18">
        <f t="shared" si="470"/>
        <v>11681</v>
      </c>
      <c r="O2596" s="18">
        <f t="shared" si="471"/>
        <v>12531</v>
      </c>
      <c r="P2596">
        <f t="shared" si="477"/>
        <v>10897.523755489126</v>
      </c>
      <c r="Q2596">
        <f t="shared" si="478"/>
        <v>1391.2410227323421</v>
      </c>
      <c r="R2596" s="105">
        <f t="shared" si="479"/>
        <v>0.12766579398659889</v>
      </c>
      <c r="S2596" s="107">
        <f>+'MEDIA GEOMÉTRICA'!AI579</f>
        <v>10897.523755489126</v>
      </c>
      <c r="T2596" t="b">
        <f t="shared" si="480"/>
        <v>1</v>
      </c>
    </row>
    <row r="2597" spans="1:20" x14ac:dyDescent="0.2">
      <c r="A2597">
        <v>577</v>
      </c>
      <c r="B2597">
        <v>44746</v>
      </c>
      <c r="C2597">
        <v>80000</v>
      </c>
      <c r="D2597">
        <v>47924</v>
      </c>
      <c r="E2597">
        <v>55113</v>
      </c>
      <c r="F2597">
        <v>59122</v>
      </c>
      <c r="G2597">
        <f t="shared" si="472"/>
        <v>56166.852417361937</v>
      </c>
      <c r="H2597">
        <f t="shared" si="473"/>
        <v>13864.271888563064</v>
      </c>
      <c r="I2597">
        <f t="shared" si="474"/>
        <v>70031.124305924997</v>
      </c>
      <c r="J2597">
        <f t="shared" si="475"/>
        <v>42302.580528798877</v>
      </c>
      <c r="K2597" s="18">
        <f t="shared" si="476"/>
        <v>44746</v>
      </c>
      <c r="L2597" s="18" t="str">
        <f t="shared" si="468"/>
        <v/>
      </c>
      <c r="M2597" s="18">
        <f t="shared" si="469"/>
        <v>47924</v>
      </c>
      <c r="N2597" s="18">
        <f t="shared" si="470"/>
        <v>55113</v>
      </c>
      <c r="O2597" s="18">
        <f t="shared" si="471"/>
        <v>59122</v>
      </c>
      <c r="P2597">
        <f t="shared" si="477"/>
        <v>51413.552326502453</v>
      </c>
      <c r="Q2597">
        <f t="shared" si="478"/>
        <v>6566.2822751284966</v>
      </c>
      <c r="R2597" s="105">
        <f t="shared" si="479"/>
        <v>0.12771500855317744</v>
      </c>
      <c r="S2597" s="107">
        <f>+'MEDIA GEOMÉTRICA'!AI580</f>
        <v>51413.552326502453</v>
      </c>
      <c r="T2597" t="b">
        <f t="shared" si="480"/>
        <v>1</v>
      </c>
    </row>
    <row r="2598" spans="1:20" x14ac:dyDescent="0.2">
      <c r="A2598">
        <v>578</v>
      </c>
      <c r="B2598">
        <v>68000</v>
      </c>
      <c r="C2598">
        <v>200000</v>
      </c>
      <c r="D2598">
        <v>72829</v>
      </c>
      <c r="E2598">
        <v>83754</v>
      </c>
      <c r="F2598">
        <v>89845</v>
      </c>
      <c r="G2598">
        <f t="shared" si="472"/>
        <v>94290.63166974693</v>
      </c>
      <c r="H2598">
        <f t="shared" si="473"/>
        <v>54972.007297350887</v>
      </c>
      <c r="I2598">
        <f t="shared" si="474"/>
        <v>149262.63896709782</v>
      </c>
      <c r="J2598">
        <f t="shared" si="475"/>
        <v>39318.624372396043</v>
      </c>
      <c r="K2598" s="18">
        <f t="shared" si="476"/>
        <v>68000</v>
      </c>
      <c r="L2598" s="18" t="str">
        <f t="shared" si="468"/>
        <v/>
      </c>
      <c r="M2598" s="18">
        <f t="shared" si="469"/>
        <v>72829</v>
      </c>
      <c r="N2598" s="18">
        <f t="shared" si="470"/>
        <v>83754</v>
      </c>
      <c r="O2598" s="18">
        <f t="shared" si="471"/>
        <v>89845</v>
      </c>
      <c r="P2598">
        <f t="shared" si="477"/>
        <v>78131.863477582039</v>
      </c>
      <c r="Q2598">
        <f t="shared" si="478"/>
        <v>9977.9421057985037</v>
      </c>
      <c r="R2598" s="105">
        <f t="shared" si="479"/>
        <v>0.12770643962256734</v>
      </c>
      <c r="S2598" s="107">
        <f>+'MEDIA GEOMÉTRICA'!AI581</f>
        <v>78131.863477582039</v>
      </c>
      <c r="T2598" t="b">
        <f t="shared" si="480"/>
        <v>1</v>
      </c>
    </row>
    <row r="2599" spans="1:20" x14ac:dyDescent="0.2">
      <c r="A2599">
        <v>579</v>
      </c>
      <c r="B2599">
        <v>7508</v>
      </c>
      <c r="C2599">
        <v>20000</v>
      </c>
      <c r="D2599">
        <v>8041</v>
      </c>
      <c r="E2599">
        <v>9247</v>
      </c>
      <c r="F2599">
        <v>9920</v>
      </c>
      <c r="G2599">
        <f t="shared" si="472"/>
        <v>10206.46546244443</v>
      </c>
      <c r="H2599">
        <f t="shared" si="473"/>
        <v>5152.0147224168513</v>
      </c>
      <c r="I2599">
        <f t="shared" si="474"/>
        <v>15358.480184861281</v>
      </c>
      <c r="J2599">
        <f t="shared" si="475"/>
        <v>5054.4507400275788</v>
      </c>
      <c r="K2599" s="18">
        <f t="shared" si="476"/>
        <v>7508</v>
      </c>
      <c r="L2599" s="18" t="str">
        <f t="shared" si="468"/>
        <v/>
      </c>
      <c r="M2599" s="18">
        <f t="shared" si="469"/>
        <v>8041</v>
      </c>
      <c r="N2599" s="18">
        <f t="shared" si="470"/>
        <v>9247</v>
      </c>
      <c r="O2599" s="18">
        <f t="shared" si="471"/>
        <v>9920</v>
      </c>
      <c r="P2599">
        <f t="shared" si="477"/>
        <v>8626.5414608344672</v>
      </c>
      <c r="Q2599">
        <f t="shared" si="478"/>
        <v>1101.6638930877843</v>
      </c>
      <c r="R2599" s="105">
        <f t="shared" si="479"/>
        <v>0.12770632333820808</v>
      </c>
      <c r="S2599" s="107">
        <f>+'MEDIA GEOMÉTRICA'!AI582</f>
        <v>8626.5414608344672</v>
      </c>
      <c r="T2599" t="b">
        <f t="shared" si="480"/>
        <v>1</v>
      </c>
    </row>
    <row r="2600" spans="1:20" x14ac:dyDescent="0.2">
      <c r="A2600">
        <v>580</v>
      </c>
      <c r="B2600">
        <v>42861</v>
      </c>
      <c r="C2600">
        <v>150000</v>
      </c>
      <c r="D2600">
        <v>45906</v>
      </c>
      <c r="E2600">
        <v>52792</v>
      </c>
      <c r="F2600">
        <v>56631</v>
      </c>
      <c r="G2600">
        <f t="shared" si="472"/>
        <v>61535.972907294483</v>
      </c>
      <c r="H2600">
        <f t="shared" si="473"/>
        <v>45252.724674874553</v>
      </c>
      <c r="I2600">
        <f t="shared" si="474"/>
        <v>106788.69758216903</v>
      </c>
      <c r="J2600">
        <f t="shared" si="475"/>
        <v>16283.24823241993</v>
      </c>
      <c r="K2600" s="18">
        <f t="shared" si="476"/>
        <v>42861</v>
      </c>
      <c r="L2600" s="18" t="str">
        <f t="shared" si="468"/>
        <v/>
      </c>
      <c r="M2600" s="18">
        <f t="shared" si="469"/>
        <v>45906</v>
      </c>
      <c r="N2600" s="18">
        <f t="shared" si="470"/>
        <v>52792</v>
      </c>
      <c r="O2600" s="18">
        <f t="shared" si="471"/>
        <v>56631</v>
      </c>
      <c r="P2600">
        <f t="shared" si="477"/>
        <v>49247.991639399865</v>
      </c>
      <c r="Q2600">
        <f t="shared" si="478"/>
        <v>6289.4768462885686</v>
      </c>
      <c r="R2600" s="105">
        <f t="shared" si="479"/>
        <v>0.12771032151607173</v>
      </c>
      <c r="S2600" s="107">
        <f>+'MEDIA GEOMÉTRICA'!AI583</f>
        <v>49247.991639399865</v>
      </c>
      <c r="T2600" t="b">
        <f t="shared" si="480"/>
        <v>1</v>
      </c>
    </row>
    <row r="2601" spans="1:20" x14ac:dyDescent="0.2">
      <c r="A2601">
        <v>581</v>
      </c>
      <c r="B2601">
        <v>73920</v>
      </c>
      <c r="C2601">
        <v>250000</v>
      </c>
      <c r="D2601">
        <v>79169</v>
      </c>
      <c r="E2601">
        <v>91045</v>
      </c>
      <c r="F2601">
        <v>97667</v>
      </c>
      <c r="G2601">
        <f t="shared" si="472"/>
        <v>105402.8162373415</v>
      </c>
      <c r="H2601">
        <f t="shared" si="473"/>
        <v>74185.994558946244</v>
      </c>
      <c r="I2601">
        <f t="shared" si="474"/>
        <v>179588.81079628773</v>
      </c>
      <c r="J2601">
        <f t="shared" si="475"/>
        <v>31216.821678395252</v>
      </c>
      <c r="K2601" s="18">
        <f t="shared" si="476"/>
        <v>73920</v>
      </c>
      <c r="L2601" s="18" t="str">
        <f t="shared" ref="L2601:L2664" si="481">+IF(((IF(AND(C2601&lt;=$I2601,C2601&gt;=$J2601),C2601,""))&lt;=0),"",(IF(AND(C2601&lt;=$I2601,C2601&gt;=$J2601),C2601,"")))</f>
        <v/>
      </c>
      <c r="M2601" s="18">
        <f t="shared" ref="M2601:M2664" si="482">+IF(((IF(AND(D2601&lt;=$I2601,D2601&gt;=$J2601),D2601,""))&lt;=0),"",(IF(AND(D2601&lt;=$I2601,D2601&gt;=$J2601),D2601,"")))</f>
        <v>79169</v>
      </c>
      <c r="N2601" s="18">
        <f t="shared" ref="N2601:N2664" si="483">+IF(((IF(AND(E2601&lt;=$I2601,E2601&gt;=$J2601),E2601,""))&lt;=0),"",(IF(AND(E2601&lt;=$I2601,E2601&gt;=$J2601),E2601,"")))</f>
        <v>91045</v>
      </c>
      <c r="O2601" s="18">
        <f t="shared" ref="O2601:O2664" si="484">+IF(((IF(AND(F2601&lt;=$I2601,F2601&gt;=$J2601),F2601,""))&lt;=0),"",(IF(AND(F2601&lt;=$I2601,F2601&gt;=$J2601),F2601,"")))</f>
        <v>97667</v>
      </c>
      <c r="P2601">
        <f t="shared" si="477"/>
        <v>84933.743527639512</v>
      </c>
      <c r="Q2601">
        <f t="shared" si="478"/>
        <v>10846.673449342275</v>
      </c>
      <c r="R2601" s="105">
        <f t="shared" si="479"/>
        <v>0.12770746936183855</v>
      </c>
      <c r="S2601" s="107">
        <f>+'MEDIA GEOMÉTRICA'!AI584</f>
        <v>84933.743527639512</v>
      </c>
      <c r="T2601" t="b">
        <f t="shared" si="480"/>
        <v>1</v>
      </c>
    </row>
    <row r="2602" spans="1:20" x14ac:dyDescent="0.2">
      <c r="A2602">
        <v>582</v>
      </c>
      <c r="B2602">
        <v>27301</v>
      </c>
      <c r="C2602">
        <v>100000</v>
      </c>
      <c r="D2602">
        <v>29240</v>
      </c>
      <c r="E2602">
        <v>33626</v>
      </c>
      <c r="F2602">
        <v>36071</v>
      </c>
      <c r="G2602">
        <f t="shared" ref="G2602:G2665" si="485">+GEOMEAN(B2602:F2602)</f>
        <v>39554.678859936277</v>
      </c>
      <c r="H2602">
        <f t="shared" ref="H2602:H2665" si="486">+STDEV(B2602:F2602)</f>
        <v>30803.492452967086</v>
      </c>
      <c r="I2602">
        <f t="shared" ref="I2602:I2665" si="487">+G2602+H2602</f>
        <v>70358.17131290336</v>
      </c>
      <c r="J2602">
        <f t="shared" ref="J2602:J2665" si="488">+G2602-H2602</f>
        <v>8751.186406969191</v>
      </c>
      <c r="K2602" s="18">
        <f t="shared" ref="K2602:K2665" si="489">+IF(((IF(AND(B2602&lt;=$I2602,B2602&gt;=$J2602),B2602,""))&lt;=0),"",(IF(AND(B2602&lt;=$I2602,B2602&gt;=$J2602),B2602,"")))</f>
        <v>27301</v>
      </c>
      <c r="L2602" s="18" t="str">
        <f t="shared" si="481"/>
        <v/>
      </c>
      <c r="M2602" s="18">
        <f t="shared" si="482"/>
        <v>29240</v>
      </c>
      <c r="N2602" s="18">
        <f t="shared" si="483"/>
        <v>33626</v>
      </c>
      <c r="O2602" s="18">
        <f t="shared" si="484"/>
        <v>36071</v>
      </c>
      <c r="P2602">
        <f t="shared" ref="P2602:P2665" si="490">+GEOMEAN(K2602:O2602)</f>
        <v>31368.758347319344</v>
      </c>
      <c r="Q2602">
        <f t="shared" ref="Q2602:Q2665" si="491">+STDEV(K2602:O2602)</f>
        <v>4005.7856907228575</v>
      </c>
      <c r="R2602" s="105">
        <f t="shared" ref="R2602:R2665" si="492">+Q2602/P2602</f>
        <v>0.12769984856812724</v>
      </c>
      <c r="S2602" s="107">
        <f>+'MEDIA GEOMÉTRICA'!AI585</f>
        <v>31368.758347319344</v>
      </c>
      <c r="T2602" t="b">
        <f t="shared" ref="T2602:T2665" si="493">+P2602=S2602</f>
        <v>1</v>
      </c>
    </row>
    <row r="2603" spans="1:20" x14ac:dyDescent="0.2">
      <c r="A2603">
        <v>583</v>
      </c>
      <c r="B2603">
        <v>38142</v>
      </c>
      <c r="C2603">
        <v>250000</v>
      </c>
      <c r="D2603">
        <v>40852</v>
      </c>
      <c r="E2603">
        <v>46979</v>
      </c>
      <c r="F2603">
        <v>50396</v>
      </c>
      <c r="G2603">
        <f t="shared" si="485"/>
        <v>62082.804286276114</v>
      </c>
      <c r="H2603">
        <f t="shared" si="486"/>
        <v>92212.223285202272</v>
      </c>
      <c r="I2603">
        <f t="shared" si="487"/>
        <v>154295.02757147839</v>
      </c>
      <c r="J2603">
        <f t="shared" si="488"/>
        <v>-30129.418998926158</v>
      </c>
      <c r="K2603" s="18">
        <f t="shared" si="489"/>
        <v>38142</v>
      </c>
      <c r="L2603" s="18" t="str">
        <f t="shared" si="481"/>
        <v/>
      </c>
      <c r="M2603" s="18">
        <f t="shared" si="482"/>
        <v>40852</v>
      </c>
      <c r="N2603" s="18">
        <f t="shared" si="483"/>
        <v>46979</v>
      </c>
      <c r="O2603" s="18">
        <f t="shared" si="484"/>
        <v>50396</v>
      </c>
      <c r="P2603">
        <f t="shared" si="490"/>
        <v>43825.72962514119</v>
      </c>
      <c r="Q2603">
        <f t="shared" si="491"/>
        <v>5596.8826070113946</v>
      </c>
      <c r="R2603" s="105">
        <f t="shared" si="492"/>
        <v>0.12770768803813984</v>
      </c>
      <c r="S2603" s="107">
        <f>+'MEDIA GEOMÉTRICA'!AI586</f>
        <v>43825.72962514119</v>
      </c>
      <c r="T2603" t="b">
        <f t="shared" si="493"/>
        <v>1</v>
      </c>
    </row>
    <row r="2604" spans="1:20" x14ac:dyDescent="0.2">
      <c r="A2604">
        <v>584</v>
      </c>
      <c r="B2604">
        <v>123176</v>
      </c>
      <c r="C2604">
        <v>350000</v>
      </c>
      <c r="D2604">
        <v>131924</v>
      </c>
      <c r="E2604">
        <v>151712</v>
      </c>
      <c r="F2604">
        <v>162747</v>
      </c>
      <c r="G2604">
        <f t="shared" si="485"/>
        <v>169625.12295419318</v>
      </c>
      <c r="H2604">
        <f t="shared" si="486"/>
        <v>94156.299322987397</v>
      </c>
      <c r="I2604">
        <f t="shared" si="487"/>
        <v>263781.42227718059</v>
      </c>
      <c r="J2604">
        <f t="shared" si="488"/>
        <v>75468.823631205785</v>
      </c>
      <c r="K2604" s="18">
        <f t="shared" si="489"/>
        <v>123176</v>
      </c>
      <c r="L2604" s="18" t="str">
        <f t="shared" si="481"/>
        <v/>
      </c>
      <c r="M2604" s="18">
        <f t="shared" si="482"/>
        <v>131924</v>
      </c>
      <c r="N2604" s="18">
        <f t="shared" si="483"/>
        <v>151712</v>
      </c>
      <c r="O2604" s="18">
        <f t="shared" si="484"/>
        <v>162747</v>
      </c>
      <c r="P2604">
        <f t="shared" si="490"/>
        <v>141529.08804029983</v>
      </c>
      <c r="Q2604">
        <f t="shared" si="491"/>
        <v>18074.125933222884</v>
      </c>
      <c r="R2604" s="105">
        <f t="shared" si="492"/>
        <v>0.12770608631404698</v>
      </c>
      <c r="S2604" s="107">
        <f>+'MEDIA GEOMÉTRICA'!AI587</f>
        <v>141529.08804029983</v>
      </c>
      <c r="T2604" t="b">
        <f t="shared" si="493"/>
        <v>1</v>
      </c>
    </row>
    <row r="2605" spans="1:20" x14ac:dyDescent="0.2">
      <c r="A2605">
        <v>585</v>
      </c>
      <c r="B2605">
        <v>43305</v>
      </c>
      <c r="C2605">
        <v>100000</v>
      </c>
      <c r="D2605">
        <v>46380</v>
      </c>
      <c r="E2605">
        <v>53338</v>
      </c>
      <c r="F2605">
        <v>57217</v>
      </c>
      <c r="G2605">
        <f t="shared" si="485"/>
        <v>57211.866883850053</v>
      </c>
      <c r="H2605">
        <f t="shared" si="486"/>
        <v>23001.865348271214</v>
      </c>
      <c r="I2605">
        <f t="shared" si="487"/>
        <v>80213.73223212127</v>
      </c>
      <c r="J2605">
        <f t="shared" si="488"/>
        <v>34210.001535578835</v>
      </c>
      <c r="K2605" s="18">
        <f t="shared" si="489"/>
        <v>43305</v>
      </c>
      <c r="L2605" s="18" t="str">
        <f t="shared" si="481"/>
        <v/>
      </c>
      <c r="M2605" s="18">
        <f t="shared" si="482"/>
        <v>46380</v>
      </c>
      <c r="N2605" s="18">
        <f t="shared" si="483"/>
        <v>53338</v>
      </c>
      <c r="O2605" s="18">
        <f t="shared" si="484"/>
        <v>57217</v>
      </c>
      <c r="P2605">
        <f t="shared" si="490"/>
        <v>49757.396620569343</v>
      </c>
      <c r="Q2605">
        <f t="shared" si="491"/>
        <v>6354.5353357529875</v>
      </c>
      <c r="R2605" s="105">
        <f t="shared" si="492"/>
        <v>0.12771036604286626</v>
      </c>
      <c r="S2605" s="107">
        <f>+'MEDIA GEOMÉTRICA'!AI588</f>
        <v>49757.396620569343</v>
      </c>
      <c r="T2605" t="b">
        <f t="shared" si="493"/>
        <v>1</v>
      </c>
    </row>
    <row r="2606" spans="1:20" x14ac:dyDescent="0.2">
      <c r="A2606">
        <v>586</v>
      </c>
      <c r="B2606">
        <v>8572</v>
      </c>
      <c r="C2606">
        <v>30000</v>
      </c>
      <c r="D2606">
        <v>9181</v>
      </c>
      <c r="E2606">
        <v>10559</v>
      </c>
      <c r="F2606">
        <v>11326</v>
      </c>
      <c r="G2606">
        <f t="shared" si="485"/>
        <v>12307.179939501129</v>
      </c>
      <c r="H2606">
        <f t="shared" si="486"/>
        <v>9050.5592810610342</v>
      </c>
      <c r="I2606">
        <f t="shared" si="487"/>
        <v>21357.739220562165</v>
      </c>
      <c r="J2606">
        <f t="shared" si="488"/>
        <v>3256.6206584400952</v>
      </c>
      <c r="K2606" s="18">
        <f t="shared" si="489"/>
        <v>8572</v>
      </c>
      <c r="L2606" s="18" t="str">
        <f t="shared" si="481"/>
        <v/>
      </c>
      <c r="M2606" s="18">
        <f t="shared" si="482"/>
        <v>9181</v>
      </c>
      <c r="N2606" s="18">
        <f t="shared" si="483"/>
        <v>10559</v>
      </c>
      <c r="O2606" s="18">
        <f t="shared" si="484"/>
        <v>11326</v>
      </c>
      <c r="P2606">
        <f t="shared" si="490"/>
        <v>9849.5836802098293</v>
      </c>
      <c r="Q2606">
        <f t="shared" si="491"/>
        <v>1258.0329884386974</v>
      </c>
      <c r="R2606" s="105">
        <f t="shared" si="492"/>
        <v>0.12772448351968285</v>
      </c>
      <c r="S2606" s="107">
        <f>+'MEDIA GEOMÉTRICA'!AI589</f>
        <v>9849.5836802098293</v>
      </c>
      <c r="T2606" t="b">
        <f t="shared" si="493"/>
        <v>1</v>
      </c>
    </row>
    <row r="2607" spans="1:20" x14ac:dyDescent="0.2">
      <c r="A2607">
        <v>587</v>
      </c>
      <c r="B2607">
        <v>31694</v>
      </c>
      <c r="C2607">
        <v>80000</v>
      </c>
      <c r="D2607">
        <v>33945</v>
      </c>
      <c r="E2607">
        <v>39037</v>
      </c>
      <c r="F2607">
        <v>41876</v>
      </c>
      <c r="G2607">
        <f t="shared" si="485"/>
        <v>42624.264279384646</v>
      </c>
      <c r="H2607">
        <f t="shared" si="486"/>
        <v>19805.918718908248</v>
      </c>
      <c r="I2607">
        <f t="shared" si="487"/>
        <v>62430.18299829289</v>
      </c>
      <c r="J2607">
        <f t="shared" si="488"/>
        <v>22818.345560476399</v>
      </c>
      <c r="K2607" s="18">
        <f t="shared" si="489"/>
        <v>31694</v>
      </c>
      <c r="L2607" s="18" t="str">
        <f t="shared" si="481"/>
        <v/>
      </c>
      <c r="M2607" s="18">
        <f t="shared" si="482"/>
        <v>33945</v>
      </c>
      <c r="N2607" s="18">
        <f t="shared" si="483"/>
        <v>39037</v>
      </c>
      <c r="O2607" s="18">
        <f t="shared" si="484"/>
        <v>41876</v>
      </c>
      <c r="P2607">
        <f t="shared" si="490"/>
        <v>36416.535201197796</v>
      </c>
      <c r="Q2607">
        <f t="shared" si="491"/>
        <v>4650.7071146941371</v>
      </c>
      <c r="R2607" s="105">
        <f t="shared" si="492"/>
        <v>0.1277086655553428</v>
      </c>
      <c r="S2607" s="107">
        <f>+'MEDIA GEOMÉTRICA'!AI590</f>
        <v>36416.535201197796</v>
      </c>
      <c r="T2607" t="b">
        <f t="shared" si="493"/>
        <v>1</v>
      </c>
    </row>
    <row r="2608" spans="1:20" x14ac:dyDescent="0.2">
      <c r="A2608">
        <v>588</v>
      </c>
      <c r="B2608">
        <v>22205</v>
      </c>
      <c r="C2608">
        <v>100000</v>
      </c>
      <c r="D2608">
        <v>23782</v>
      </c>
      <c r="E2608">
        <v>27349</v>
      </c>
      <c r="F2608">
        <v>29338</v>
      </c>
      <c r="G2608">
        <f t="shared" si="485"/>
        <v>33528.507502609064</v>
      </c>
      <c r="H2608">
        <f t="shared" si="486"/>
        <v>33361.585464422998</v>
      </c>
      <c r="I2608">
        <f t="shared" si="487"/>
        <v>66890.092967032062</v>
      </c>
      <c r="J2608">
        <f t="shared" si="488"/>
        <v>166.92203818606504</v>
      </c>
      <c r="K2608" s="18">
        <f t="shared" si="489"/>
        <v>22205</v>
      </c>
      <c r="L2608" s="18" t="str">
        <f t="shared" si="481"/>
        <v/>
      </c>
      <c r="M2608" s="18">
        <f t="shared" si="482"/>
        <v>23782</v>
      </c>
      <c r="N2608" s="18">
        <f t="shared" si="483"/>
        <v>27349</v>
      </c>
      <c r="O2608" s="18">
        <f t="shared" si="484"/>
        <v>29338</v>
      </c>
      <c r="P2608">
        <f t="shared" si="490"/>
        <v>25513.367040522266</v>
      </c>
      <c r="Q2608">
        <f t="shared" si="491"/>
        <v>3258.0170349462569</v>
      </c>
      <c r="R2608" s="105">
        <f t="shared" si="492"/>
        <v>0.12769843469784395</v>
      </c>
      <c r="S2608" s="107">
        <f>+'MEDIA GEOMÉTRICA'!AI591</f>
        <v>25513.367040522266</v>
      </c>
      <c r="T2608" t="b">
        <f t="shared" si="493"/>
        <v>1</v>
      </c>
    </row>
    <row r="2609" spans="1:20" x14ac:dyDescent="0.2">
      <c r="A2609">
        <v>589</v>
      </c>
      <c r="B2609">
        <v>4025</v>
      </c>
      <c r="C2609">
        <v>10000</v>
      </c>
      <c r="D2609">
        <v>4311</v>
      </c>
      <c r="E2609">
        <v>4957</v>
      </c>
      <c r="F2609">
        <v>5318</v>
      </c>
      <c r="G2609">
        <f t="shared" si="485"/>
        <v>5395.8793681148127</v>
      </c>
      <c r="H2609">
        <f t="shared" si="486"/>
        <v>2445.4270997108056</v>
      </c>
      <c r="I2609">
        <f t="shared" si="487"/>
        <v>7841.3064678256178</v>
      </c>
      <c r="J2609">
        <f t="shared" si="488"/>
        <v>2950.4522684040071</v>
      </c>
      <c r="K2609" s="18">
        <f t="shared" si="489"/>
        <v>4025</v>
      </c>
      <c r="L2609" s="18" t="str">
        <f t="shared" si="481"/>
        <v/>
      </c>
      <c r="M2609" s="18">
        <f t="shared" si="482"/>
        <v>4311</v>
      </c>
      <c r="N2609" s="18">
        <f t="shared" si="483"/>
        <v>4957</v>
      </c>
      <c r="O2609" s="18">
        <f t="shared" si="484"/>
        <v>5318</v>
      </c>
      <c r="P2609">
        <f t="shared" si="490"/>
        <v>4624.6384948032564</v>
      </c>
      <c r="Q2609">
        <f t="shared" si="491"/>
        <v>590.47685531836612</v>
      </c>
      <c r="R2609" s="105">
        <f t="shared" si="492"/>
        <v>0.12768065135942835</v>
      </c>
      <c r="S2609" s="107">
        <f>+'MEDIA GEOMÉTRICA'!AI592</f>
        <v>4624.6384948032564</v>
      </c>
      <c r="T2609" t="b">
        <f t="shared" si="493"/>
        <v>1</v>
      </c>
    </row>
    <row r="2610" spans="1:20" x14ac:dyDescent="0.2">
      <c r="A2610">
        <v>590</v>
      </c>
      <c r="B2610">
        <v>82725</v>
      </c>
      <c r="C2610">
        <v>380000</v>
      </c>
      <c r="D2610">
        <v>88600</v>
      </c>
      <c r="E2610">
        <v>101891</v>
      </c>
      <c r="F2610">
        <v>109302</v>
      </c>
      <c r="G2610">
        <f t="shared" si="485"/>
        <v>125407.52750803223</v>
      </c>
      <c r="H2610">
        <f t="shared" si="486"/>
        <v>127608.13908720712</v>
      </c>
      <c r="I2610">
        <f t="shared" si="487"/>
        <v>253015.66659523937</v>
      </c>
      <c r="J2610">
        <f t="shared" si="488"/>
        <v>-2200.6115791748889</v>
      </c>
      <c r="K2610" s="18">
        <f t="shared" si="489"/>
        <v>82725</v>
      </c>
      <c r="L2610" s="18" t="str">
        <f t="shared" si="481"/>
        <v/>
      </c>
      <c r="M2610" s="18">
        <f t="shared" si="482"/>
        <v>88600</v>
      </c>
      <c r="N2610" s="18">
        <f t="shared" si="483"/>
        <v>101891</v>
      </c>
      <c r="O2610" s="18">
        <f t="shared" si="484"/>
        <v>109302</v>
      </c>
      <c r="P2610">
        <f t="shared" si="490"/>
        <v>95051.419663181878</v>
      </c>
      <c r="Q2610">
        <f t="shared" si="491"/>
        <v>12139.242549132407</v>
      </c>
      <c r="R2610" s="105">
        <f t="shared" si="492"/>
        <v>0.1277123749666049</v>
      </c>
      <c r="S2610" s="107">
        <f>+'MEDIA GEOMÉTRICA'!AI593</f>
        <v>95051.419663181878</v>
      </c>
      <c r="T2610" t="b">
        <f t="shared" si="493"/>
        <v>1</v>
      </c>
    </row>
    <row r="2611" spans="1:20" x14ac:dyDescent="0.2">
      <c r="A2611">
        <v>591</v>
      </c>
      <c r="B2611">
        <v>219437</v>
      </c>
      <c r="C2611">
        <v>650000</v>
      </c>
      <c r="D2611">
        <v>235021</v>
      </c>
      <c r="E2611">
        <v>270275</v>
      </c>
      <c r="F2611">
        <v>289933</v>
      </c>
      <c r="G2611">
        <f t="shared" si="485"/>
        <v>304709.98220510763</v>
      </c>
      <c r="H2611">
        <f t="shared" si="486"/>
        <v>179425.89641186138</v>
      </c>
      <c r="I2611">
        <f t="shared" si="487"/>
        <v>484135.87861696898</v>
      </c>
      <c r="J2611">
        <f t="shared" si="488"/>
        <v>125284.08579324625</v>
      </c>
      <c r="K2611" s="18">
        <f t="shared" si="489"/>
        <v>219437</v>
      </c>
      <c r="L2611" s="18" t="str">
        <f t="shared" si="481"/>
        <v/>
      </c>
      <c r="M2611" s="18">
        <f t="shared" si="482"/>
        <v>235021</v>
      </c>
      <c r="N2611" s="18">
        <f t="shared" si="483"/>
        <v>270275</v>
      </c>
      <c r="O2611" s="18">
        <f t="shared" si="484"/>
        <v>289933</v>
      </c>
      <c r="P2611">
        <f t="shared" si="490"/>
        <v>252133.18682789573</v>
      </c>
      <c r="Q2611">
        <f t="shared" si="491"/>
        <v>32199.454627886687</v>
      </c>
      <c r="R2611" s="105">
        <f t="shared" si="492"/>
        <v>0.12770811741599808</v>
      </c>
      <c r="S2611" s="107">
        <f>+'MEDIA GEOMÉTRICA'!AI594</f>
        <v>252133.18682789573</v>
      </c>
      <c r="T2611" t="b">
        <f t="shared" si="493"/>
        <v>1</v>
      </c>
    </row>
    <row r="2612" spans="1:20" x14ac:dyDescent="0.2">
      <c r="A2612">
        <v>592</v>
      </c>
      <c r="B2612">
        <v>67919</v>
      </c>
      <c r="C2612">
        <v>200000</v>
      </c>
      <c r="D2612">
        <v>72743</v>
      </c>
      <c r="E2612">
        <v>83654</v>
      </c>
      <c r="F2612">
        <v>89739</v>
      </c>
      <c r="G2612">
        <f t="shared" si="485"/>
        <v>94201.124012056229</v>
      </c>
      <c r="H2612">
        <f t="shared" si="486"/>
        <v>55011.602962466015</v>
      </c>
      <c r="I2612">
        <f t="shared" si="487"/>
        <v>149212.72697452223</v>
      </c>
      <c r="J2612">
        <f t="shared" si="488"/>
        <v>39189.521049590214</v>
      </c>
      <c r="K2612" s="18">
        <f t="shared" si="489"/>
        <v>67919</v>
      </c>
      <c r="L2612" s="18" t="str">
        <f t="shared" si="481"/>
        <v/>
      </c>
      <c r="M2612" s="18">
        <f t="shared" si="482"/>
        <v>72743</v>
      </c>
      <c r="N2612" s="18">
        <f t="shared" si="483"/>
        <v>83654</v>
      </c>
      <c r="O2612" s="18">
        <f t="shared" si="484"/>
        <v>89739</v>
      </c>
      <c r="P2612">
        <f t="shared" si="490"/>
        <v>78039.163784909542</v>
      </c>
      <c r="Q2612">
        <f t="shared" si="491"/>
        <v>9966.254574813951</v>
      </c>
      <c r="R2612" s="105">
        <f t="shared" si="492"/>
        <v>0.12770837219992262</v>
      </c>
      <c r="S2612" s="107">
        <f>+'MEDIA GEOMÉTRICA'!AI595</f>
        <v>78039.163784909542</v>
      </c>
      <c r="T2612" t="b">
        <f t="shared" si="493"/>
        <v>1</v>
      </c>
    </row>
    <row r="2613" spans="1:20" x14ac:dyDescent="0.2">
      <c r="A2613">
        <v>593</v>
      </c>
      <c r="B2613">
        <v>122451</v>
      </c>
      <c r="C2613">
        <v>150000</v>
      </c>
      <c r="D2613">
        <v>131148</v>
      </c>
      <c r="E2613">
        <v>150820</v>
      </c>
      <c r="F2613">
        <v>161790</v>
      </c>
      <c r="G2613">
        <f t="shared" si="485"/>
        <v>142509.94607161474</v>
      </c>
      <c r="H2613">
        <f t="shared" si="486"/>
        <v>16012.928126985395</v>
      </c>
      <c r="I2613">
        <f t="shared" si="487"/>
        <v>158522.87419860013</v>
      </c>
      <c r="J2613">
        <f t="shared" si="488"/>
        <v>126497.01794462935</v>
      </c>
      <c r="K2613" s="18" t="str">
        <f t="shared" si="489"/>
        <v/>
      </c>
      <c r="L2613" s="18">
        <f t="shared" si="481"/>
        <v>150000</v>
      </c>
      <c r="M2613" s="18">
        <f t="shared" si="482"/>
        <v>131148</v>
      </c>
      <c r="N2613" s="18">
        <f t="shared" si="483"/>
        <v>150820</v>
      </c>
      <c r="O2613" s="18" t="str">
        <f t="shared" si="484"/>
        <v/>
      </c>
      <c r="P2613">
        <f t="shared" si="490"/>
        <v>143693.55491684965</v>
      </c>
      <c r="Q2613">
        <f t="shared" si="491"/>
        <v>11128.476146055818</v>
      </c>
      <c r="R2613" s="105">
        <f t="shared" si="492"/>
        <v>7.744589625119562E-2</v>
      </c>
      <c r="S2613" s="107">
        <f>+'MEDIA GEOMÉTRICA'!AI596</f>
        <v>143693.55491684965</v>
      </c>
      <c r="T2613" t="b">
        <f t="shared" si="493"/>
        <v>1</v>
      </c>
    </row>
    <row r="2614" spans="1:20" x14ac:dyDescent="0.2">
      <c r="A2614">
        <v>594</v>
      </c>
      <c r="B2614">
        <v>205375</v>
      </c>
      <c r="C2614">
        <v>200000</v>
      </c>
      <c r="D2614">
        <v>219961</v>
      </c>
      <c r="E2614">
        <v>252955</v>
      </c>
      <c r="F2614">
        <v>271353</v>
      </c>
      <c r="G2614">
        <f t="shared" si="485"/>
        <v>228297.01370541498</v>
      </c>
      <c r="H2614">
        <f t="shared" si="486"/>
        <v>31000.602545757025</v>
      </c>
      <c r="I2614">
        <f t="shared" si="487"/>
        <v>259297.616251172</v>
      </c>
      <c r="J2614">
        <f t="shared" si="488"/>
        <v>197296.41115965796</v>
      </c>
      <c r="K2614" s="18">
        <f t="shared" si="489"/>
        <v>205375</v>
      </c>
      <c r="L2614" s="18">
        <f t="shared" si="481"/>
        <v>200000</v>
      </c>
      <c r="M2614" s="18">
        <f t="shared" si="482"/>
        <v>219961</v>
      </c>
      <c r="N2614" s="18">
        <f t="shared" si="483"/>
        <v>252955</v>
      </c>
      <c r="O2614" s="18" t="str">
        <f t="shared" si="484"/>
        <v/>
      </c>
      <c r="P2614">
        <f t="shared" si="490"/>
        <v>218646.04775522175</v>
      </c>
      <c r="Q2614">
        <f t="shared" si="491"/>
        <v>23799.117635954488</v>
      </c>
      <c r="R2614" s="105">
        <f t="shared" si="492"/>
        <v>0.10884769187594937</v>
      </c>
      <c r="S2614" s="107">
        <f>+'MEDIA GEOMÉTRICA'!AI597</f>
        <v>218646.04775522175</v>
      </c>
      <c r="T2614" t="b">
        <f t="shared" si="493"/>
        <v>1</v>
      </c>
    </row>
    <row r="2615" spans="1:20" x14ac:dyDescent="0.2">
      <c r="A2615">
        <v>595</v>
      </c>
      <c r="B2615">
        <v>192730</v>
      </c>
      <c r="C2615">
        <v>190000</v>
      </c>
      <c r="D2615">
        <v>206416</v>
      </c>
      <c r="E2615">
        <v>237379</v>
      </c>
      <c r="F2615">
        <v>254645</v>
      </c>
      <c r="G2615">
        <f t="shared" si="485"/>
        <v>214765.61297164441</v>
      </c>
      <c r="H2615">
        <f t="shared" si="486"/>
        <v>28546.321312911758</v>
      </c>
      <c r="I2615">
        <f t="shared" si="487"/>
        <v>243311.93428455616</v>
      </c>
      <c r="J2615">
        <f t="shared" si="488"/>
        <v>186219.29165873266</v>
      </c>
      <c r="K2615" s="18">
        <f t="shared" si="489"/>
        <v>192730</v>
      </c>
      <c r="L2615" s="18">
        <f t="shared" si="481"/>
        <v>190000</v>
      </c>
      <c r="M2615" s="18">
        <f t="shared" si="482"/>
        <v>206416</v>
      </c>
      <c r="N2615" s="18">
        <f t="shared" si="483"/>
        <v>237379</v>
      </c>
      <c r="O2615" s="18" t="str">
        <f t="shared" si="484"/>
        <v/>
      </c>
      <c r="P2615">
        <f t="shared" si="490"/>
        <v>205812.6876636568</v>
      </c>
      <c r="Q2615">
        <f t="shared" si="491"/>
        <v>21720.295353654838</v>
      </c>
      <c r="R2615" s="105">
        <f t="shared" si="492"/>
        <v>0.1055342875126852</v>
      </c>
      <c r="S2615" s="107">
        <f>+'MEDIA GEOMÉTRICA'!AI598</f>
        <v>205812.6876636568</v>
      </c>
      <c r="T2615" t="b">
        <f t="shared" si="493"/>
        <v>1</v>
      </c>
    </row>
    <row r="2616" spans="1:20" x14ac:dyDescent="0.2">
      <c r="A2616">
        <v>596</v>
      </c>
      <c r="B2616">
        <v>103599</v>
      </c>
      <c r="C2616">
        <v>250000</v>
      </c>
      <c r="D2616">
        <v>110956</v>
      </c>
      <c r="E2616">
        <v>127600</v>
      </c>
      <c r="F2616">
        <v>136881</v>
      </c>
      <c r="G2616">
        <f t="shared" si="485"/>
        <v>138079.129848073</v>
      </c>
      <c r="H2616">
        <f t="shared" si="486"/>
        <v>59714.857947582866</v>
      </c>
      <c r="I2616">
        <f t="shared" si="487"/>
        <v>197793.98779565588</v>
      </c>
      <c r="J2616">
        <f t="shared" si="488"/>
        <v>78364.27190049013</v>
      </c>
      <c r="K2616" s="18">
        <f t="shared" si="489"/>
        <v>103599</v>
      </c>
      <c r="L2616" s="18" t="str">
        <f t="shared" si="481"/>
        <v/>
      </c>
      <c r="M2616" s="18">
        <f t="shared" si="482"/>
        <v>110956</v>
      </c>
      <c r="N2616" s="18">
        <f t="shared" si="483"/>
        <v>127600</v>
      </c>
      <c r="O2616" s="18">
        <f t="shared" si="484"/>
        <v>136881</v>
      </c>
      <c r="P2616">
        <f t="shared" si="490"/>
        <v>119035.102360577</v>
      </c>
      <c r="Q2616">
        <f t="shared" si="491"/>
        <v>15201.782505131869</v>
      </c>
      <c r="R2616" s="105">
        <f t="shared" si="492"/>
        <v>0.1277084003261757</v>
      </c>
      <c r="S2616" s="107">
        <f>+'MEDIA GEOMÉTRICA'!AI599</f>
        <v>119035.102360577</v>
      </c>
      <c r="T2616" t="b">
        <f t="shared" si="493"/>
        <v>1</v>
      </c>
    </row>
    <row r="2617" spans="1:20" x14ac:dyDescent="0.2">
      <c r="A2617">
        <v>597</v>
      </c>
      <c r="B2617">
        <v>413055</v>
      </c>
      <c r="C2617">
        <v>3300000</v>
      </c>
      <c r="D2617">
        <v>442390</v>
      </c>
      <c r="E2617">
        <v>508749</v>
      </c>
      <c r="F2617">
        <v>545752</v>
      </c>
      <c r="G2617">
        <f t="shared" si="485"/>
        <v>699463.74028210156</v>
      </c>
      <c r="H2617">
        <f t="shared" si="486"/>
        <v>1263357.300118102</v>
      </c>
      <c r="I2617">
        <f t="shared" si="487"/>
        <v>1962821.0404002036</v>
      </c>
      <c r="J2617">
        <f t="shared" si="488"/>
        <v>-563893.55983600044</v>
      </c>
      <c r="K2617" s="18">
        <f t="shared" si="489"/>
        <v>413055</v>
      </c>
      <c r="L2617" s="18" t="str">
        <f t="shared" si="481"/>
        <v/>
      </c>
      <c r="M2617" s="18">
        <f t="shared" si="482"/>
        <v>442390</v>
      </c>
      <c r="N2617" s="18">
        <f t="shared" si="483"/>
        <v>508749</v>
      </c>
      <c r="O2617" s="18">
        <f t="shared" si="484"/>
        <v>545752</v>
      </c>
      <c r="P2617">
        <f t="shared" si="490"/>
        <v>474600.31528078218</v>
      </c>
      <c r="Q2617">
        <f t="shared" si="491"/>
        <v>60609.968654779332</v>
      </c>
      <c r="R2617" s="105">
        <f t="shared" si="492"/>
        <v>0.12770739231161565</v>
      </c>
      <c r="S2617" s="107">
        <f>+'MEDIA GEOMÉTRICA'!AI600</f>
        <v>474600.31528078218</v>
      </c>
      <c r="T2617" t="b">
        <f t="shared" si="493"/>
        <v>1</v>
      </c>
    </row>
    <row r="2618" spans="1:20" x14ac:dyDescent="0.2">
      <c r="A2618">
        <v>598</v>
      </c>
      <c r="B2618">
        <v>150274</v>
      </c>
      <c r="C2618">
        <v>750000</v>
      </c>
      <c r="D2618">
        <v>160946</v>
      </c>
      <c r="E2618">
        <v>185088</v>
      </c>
      <c r="F2618">
        <v>198550</v>
      </c>
      <c r="G2618">
        <f t="shared" si="485"/>
        <v>231619.27097331846</v>
      </c>
      <c r="H2618">
        <f t="shared" si="486"/>
        <v>258429.2128432852</v>
      </c>
      <c r="I2618">
        <f t="shared" si="487"/>
        <v>490048.48381660366</v>
      </c>
      <c r="J2618">
        <f t="shared" si="488"/>
        <v>-26809.941869966744</v>
      </c>
      <c r="K2618" s="18">
        <f t="shared" si="489"/>
        <v>150274</v>
      </c>
      <c r="L2618" s="18" t="str">
        <f t="shared" si="481"/>
        <v/>
      </c>
      <c r="M2618" s="18">
        <f t="shared" si="482"/>
        <v>160946</v>
      </c>
      <c r="N2618" s="18">
        <f t="shared" si="483"/>
        <v>185088</v>
      </c>
      <c r="O2618" s="18">
        <f t="shared" si="484"/>
        <v>198550</v>
      </c>
      <c r="P2618">
        <f t="shared" si="490"/>
        <v>172664.49670498678</v>
      </c>
      <c r="Q2618">
        <f t="shared" si="491"/>
        <v>22050.322711168348</v>
      </c>
      <c r="R2618" s="105">
        <f t="shared" si="492"/>
        <v>0.12770617661396458</v>
      </c>
      <c r="S2618" s="107">
        <f>+'MEDIA GEOMÉTRICA'!AI601</f>
        <v>172664.49670498678</v>
      </c>
      <c r="T2618" t="b">
        <f t="shared" si="493"/>
        <v>1</v>
      </c>
    </row>
    <row r="2619" spans="1:20" x14ac:dyDescent="0.2">
      <c r="A2619">
        <v>599</v>
      </c>
      <c r="B2619">
        <v>446634</v>
      </c>
      <c r="C2619">
        <v>950000</v>
      </c>
      <c r="D2619">
        <v>478354</v>
      </c>
      <c r="E2619">
        <v>550107</v>
      </c>
      <c r="F2619">
        <v>590119</v>
      </c>
      <c r="G2619">
        <f t="shared" si="485"/>
        <v>580446.65526547621</v>
      </c>
      <c r="H2619">
        <f t="shared" si="486"/>
        <v>202088.79961714853</v>
      </c>
      <c r="I2619">
        <f t="shared" si="487"/>
        <v>782535.45488262479</v>
      </c>
      <c r="J2619">
        <f t="shared" si="488"/>
        <v>378357.85564832768</v>
      </c>
      <c r="K2619" s="18">
        <f t="shared" si="489"/>
        <v>446634</v>
      </c>
      <c r="L2619" s="18" t="str">
        <f t="shared" si="481"/>
        <v/>
      </c>
      <c r="M2619" s="18">
        <f t="shared" si="482"/>
        <v>478354</v>
      </c>
      <c r="N2619" s="18">
        <f t="shared" si="483"/>
        <v>550107</v>
      </c>
      <c r="O2619" s="18">
        <f t="shared" si="484"/>
        <v>590119</v>
      </c>
      <c r="P2619">
        <f t="shared" si="490"/>
        <v>513182.67937046872</v>
      </c>
      <c r="Q2619">
        <f t="shared" si="491"/>
        <v>65537.288197890317</v>
      </c>
      <c r="R2619" s="105">
        <f t="shared" si="492"/>
        <v>0.12770752177038827</v>
      </c>
      <c r="S2619" s="107">
        <f>+'MEDIA GEOMÉTRICA'!AI602</f>
        <v>513182.67937046872</v>
      </c>
      <c r="T2619" t="b">
        <f t="shared" si="493"/>
        <v>1</v>
      </c>
    </row>
    <row r="2620" spans="1:20" x14ac:dyDescent="0.2">
      <c r="A2620">
        <v>600</v>
      </c>
      <c r="B2620">
        <v>23106</v>
      </c>
      <c r="C2620">
        <v>150000</v>
      </c>
      <c r="D2620">
        <v>24747</v>
      </c>
      <c r="E2620">
        <v>28459</v>
      </c>
      <c r="F2620">
        <v>30529</v>
      </c>
      <c r="G2620">
        <f t="shared" si="485"/>
        <v>37536.533254476599</v>
      </c>
      <c r="H2620">
        <f t="shared" si="486"/>
        <v>55214.979649547997</v>
      </c>
      <c r="I2620">
        <f t="shared" si="487"/>
        <v>92751.512904024596</v>
      </c>
      <c r="J2620">
        <f t="shared" si="488"/>
        <v>-17678.446395071398</v>
      </c>
      <c r="K2620" s="18">
        <f t="shared" si="489"/>
        <v>23106</v>
      </c>
      <c r="L2620" s="18" t="str">
        <f t="shared" si="481"/>
        <v/>
      </c>
      <c r="M2620" s="18">
        <f t="shared" si="482"/>
        <v>24747</v>
      </c>
      <c r="N2620" s="18">
        <f t="shared" si="483"/>
        <v>28459</v>
      </c>
      <c r="O2620" s="18">
        <f t="shared" si="484"/>
        <v>30529</v>
      </c>
      <c r="P2620">
        <f t="shared" si="490"/>
        <v>26548.799365847</v>
      </c>
      <c r="Q2620">
        <f t="shared" si="491"/>
        <v>3390.4742416560744</v>
      </c>
      <c r="R2620" s="105">
        <f t="shared" si="492"/>
        <v>0.12770725315803397</v>
      </c>
      <c r="S2620" s="107">
        <f>+'MEDIA GEOMÉTRICA'!AI603</f>
        <v>26548.799365847</v>
      </c>
      <c r="T2620" t="b">
        <f t="shared" si="493"/>
        <v>1</v>
      </c>
    </row>
    <row r="2621" spans="1:20" x14ac:dyDescent="0.2">
      <c r="A2621">
        <v>601</v>
      </c>
      <c r="B2621">
        <v>53839</v>
      </c>
      <c r="C2621">
        <v>200000</v>
      </c>
      <c r="D2621">
        <v>57662</v>
      </c>
      <c r="E2621">
        <v>66312</v>
      </c>
      <c r="F2621">
        <v>71135</v>
      </c>
      <c r="G2621">
        <f t="shared" si="485"/>
        <v>78223.713435837955</v>
      </c>
      <c r="H2621">
        <f t="shared" si="486"/>
        <v>61988.20934903669</v>
      </c>
      <c r="I2621">
        <f t="shared" si="487"/>
        <v>140211.92278487465</v>
      </c>
      <c r="J2621">
        <f t="shared" si="488"/>
        <v>16235.504086801266</v>
      </c>
      <c r="K2621" s="18">
        <f t="shared" si="489"/>
        <v>53839</v>
      </c>
      <c r="L2621" s="18" t="str">
        <f t="shared" si="481"/>
        <v/>
      </c>
      <c r="M2621" s="18">
        <f t="shared" si="482"/>
        <v>57662</v>
      </c>
      <c r="N2621" s="18">
        <f t="shared" si="483"/>
        <v>66312</v>
      </c>
      <c r="O2621" s="18">
        <f t="shared" si="484"/>
        <v>71135</v>
      </c>
      <c r="P2621">
        <f t="shared" si="490"/>
        <v>61860.800731491654</v>
      </c>
      <c r="Q2621">
        <f t="shared" si="491"/>
        <v>7900.1489015503157</v>
      </c>
      <c r="R2621" s="105">
        <f t="shared" si="492"/>
        <v>0.12770848110811092</v>
      </c>
      <c r="S2621" s="107">
        <f>+'MEDIA GEOMÉTRICA'!AI604</f>
        <v>61860.800731491654</v>
      </c>
      <c r="T2621" t="b">
        <f t="shared" si="493"/>
        <v>1</v>
      </c>
    </row>
    <row r="2622" spans="1:20" x14ac:dyDescent="0.2">
      <c r="A2622">
        <v>602</v>
      </c>
      <c r="B2622">
        <v>68635</v>
      </c>
      <c r="C2622">
        <v>250000</v>
      </c>
      <c r="D2622">
        <v>73509</v>
      </c>
      <c r="E2622">
        <v>84535</v>
      </c>
      <c r="F2622">
        <v>90684</v>
      </c>
      <c r="G2622">
        <f t="shared" si="485"/>
        <v>99329.597888085351</v>
      </c>
      <c r="H2622">
        <f t="shared" si="486"/>
        <v>76817.861909194005</v>
      </c>
      <c r="I2622">
        <f t="shared" si="487"/>
        <v>176147.45979727936</v>
      </c>
      <c r="J2622">
        <f t="shared" si="488"/>
        <v>22511.735978891345</v>
      </c>
      <c r="K2622" s="18">
        <f t="shared" si="489"/>
        <v>68635</v>
      </c>
      <c r="L2622" s="18" t="str">
        <f t="shared" si="481"/>
        <v/>
      </c>
      <c r="M2622" s="18">
        <f t="shared" si="482"/>
        <v>73509</v>
      </c>
      <c r="N2622" s="18">
        <f t="shared" si="483"/>
        <v>84535</v>
      </c>
      <c r="O2622" s="18">
        <f t="shared" si="484"/>
        <v>90684</v>
      </c>
      <c r="P2622">
        <f t="shared" si="490"/>
        <v>78861.193322951643</v>
      </c>
      <c r="Q2622">
        <f t="shared" si="491"/>
        <v>10070.947402470798</v>
      </c>
      <c r="R2622" s="105">
        <f t="shared" si="492"/>
        <v>0.12770473002137242</v>
      </c>
      <c r="S2622" s="107">
        <f>+'MEDIA GEOMÉTRICA'!AI605</f>
        <v>78861.193322951643</v>
      </c>
      <c r="T2622" t="b">
        <f t="shared" si="493"/>
        <v>1</v>
      </c>
    </row>
    <row r="2623" spans="1:20" x14ac:dyDescent="0.2">
      <c r="A2623">
        <v>603</v>
      </c>
      <c r="B2623">
        <v>91025</v>
      </c>
      <c r="C2623">
        <v>300000</v>
      </c>
      <c r="D2623">
        <v>97489</v>
      </c>
      <c r="E2623">
        <v>112112</v>
      </c>
      <c r="F2623">
        <v>120266</v>
      </c>
      <c r="G2623">
        <f t="shared" si="485"/>
        <v>129123.86139473818</v>
      </c>
      <c r="H2623">
        <f t="shared" si="486"/>
        <v>87871.514032136707</v>
      </c>
      <c r="I2623">
        <f t="shared" si="487"/>
        <v>216995.3754268749</v>
      </c>
      <c r="J2623">
        <f t="shared" si="488"/>
        <v>41252.347362601475</v>
      </c>
      <c r="K2623" s="18">
        <f t="shared" si="489"/>
        <v>91025</v>
      </c>
      <c r="L2623" s="18" t="str">
        <f t="shared" si="481"/>
        <v/>
      </c>
      <c r="M2623" s="18">
        <f t="shared" si="482"/>
        <v>97489</v>
      </c>
      <c r="N2623" s="18">
        <f t="shared" si="483"/>
        <v>112112</v>
      </c>
      <c r="O2623" s="18">
        <f t="shared" si="484"/>
        <v>120266</v>
      </c>
      <c r="P2623">
        <f t="shared" si="490"/>
        <v>104587.02691511869</v>
      </c>
      <c r="Q2623">
        <f t="shared" si="491"/>
        <v>13355.999026654652</v>
      </c>
      <c r="R2623" s="105">
        <f t="shared" si="492"/>
        <v>0.12770225352609157</v>
      </c>
      <c r="S2623" s="107">
        <f>+'MEDIA GEOMÉTRICA'!AI606</f>
        <v>104587.02691511869</v>
      </c>
      <c r="T2623" t="b">
        <f t="shared" si="493"/>
        <v>1</v>
      </c>
    </row>
    <row r="2624" spans="1:20" x14ac:dyDescent="0.2">
      <c r="A2624">
        <v>604</v>
      </c>
      <c r="B2624">
        <v>29724</v>
      </c>
      <c r="C2624">
        <v>80000</v>
      </c>
      <c r="D2624">
        <v>31835</v>
      </c>
      <c r="E2624">
        <v>36610</v>
      </c>
      <c r="F2624">
        <v>39273</v>
      </c>
      <c r="G2624">
        <f t="shared" si="485"/>
        <v>40491.063161636528</v>
      </c>
      <c r="H2624">
        <f t="shared" si="486"/>
        <v>20757.163565863237</v>
      </c>
      <c r="I2624">
        <f t="shared" si="487"/>
        <v>61248.226727499765</v>
      </c>
      <c r="J2624">
        <f t="shared" si="488"/>
        <v>19733.899595773291</v>
      </c>
      <c r="K2624" s="18">
        <f t="shared" si="489"/>
        <v>29724</v>
      </c>
      <c r="L2624" s="18" t="str">
        <f t="shared" si="481"/>
        <v/>
      </c>
      <c r="M2624" s="18">
        <f t="shared" si="482"/>
        <v>31835</v>
      </c>
      <c r="N2624" s="18">
        <f t="shared" si="483"/>
        <v>36610</v>
      </c>
      <c r="O2624" s="18">
        <f t="shared" si="484"/>
        <v>39273</v>
      </c>
      <c r="P2624">
        <f t="shared" si="490"/>
        <v>34152.812852373077</v>
      </c>
      <c r="Q2624">
        <f t="shared" si="491"/>
        <v>4361.5054358176221</v>
      </c>
      <c r="R2624" s="105">
        <f t="shared" si="492"/>
        <v>0.12770559937977602</v>
      </c>
      <c r="S2624" s="107">
        <f>+'MEDIA GEOMÉTRICA'!AI607</f>
        <v>34152.812852373077</v>
      </c>
      <c r="T2624" t="b">
        <f t="shared" si="493"/>
        <v>1</v>
      </c>
    </row>
    <row r="2625" spans="1:20" x14ac:dyDescent="0.2">
      <c r="A2625">
        <v>605</v>
      </c>
      <c r="B2625">
        <v>117515</v>
      </c>
      <c r="C2625">
        <v>150000</v>
      </c>
      <c r="D2625">
        <v>125861</v>
      </c>
      <c r="E2625">
        <v>144740</v>
      </c>
      <c r="F2625">
        <v>155267</v>
      </c>
      <c r="G2625">
        <f t="shared" si="485"/>
        <v>137895.05564487071</v>
      </c>
      <c r="H2625">
        <f t="shared" si="486"/>
        <v>16219.421207305741</v>
      </c>
      <c r="I2625">
        <f t="shared" si="487"/>
        <v>154114.47685217645</v>
      </c>
      <c r="J2625">
        <f t="shared" si="488"/>
        <v>121675.63443756496</v>
      </c>
      <c r="K2625" s="18" t="str">
        <f t="shared" si="489"/>
        <v/>
      </c>
      <c r="L2625" s="18">
        <f t="shared" si="481"/>
        <v>150000</v>
      </c>
      <c r="M2625" s="18">
        <f t="shared" si="482"/>
        <v>125861</v>
      </c>
      <c r="N2625" s="18">
        <f t="shared" si="483"/>
        <v>144740</v>
      </c>
      <c r="O2625" s="18" t="str">
        <f t="shared" si="484"/>
        <v/>
      </c>
      <c r="P2625">
        <f t="shared" si="490"/>
        <v>139805.31052215202</v>
      </c>
      <c r="Q2625">
        <f t="shared" si="491"/>
        <v>12693.670089195375</v>
      </c>
      <c r="R2625" s="105">
        <f t="shared" si="492"/>
        <v>9.0795335611976447E-2</v>
      </c>
      <c r="S2625" s="107">
        <f>+'MEDIA GEOMÉTRICA'!AI608</f>
        <v>139805.31052215202</v>
      </c>
      <c r="T2625" t="b">
        <f t="shared" si="493"/>
        <v>1</v>
      </c>
    </row>
    <row r="2626" spans="1:20" x14ac:dyDescent="0.2">
      <c r="A2626">
        <v>606</v>
      </c>
      <c r="B2626">
        <v>16042</v>
      </c>
      <c r="C2626">
        <v>50000</v>
      </c>
      <c r="D2626">
        <v>17182</v>
      </c>
      <c r="E2626">
        <v>19759</v>
      </c>
      <c r="F2626">
        <v>21197</v>
      </c>
      <c r="G2626">
        <f t="shared" si="485"/>
        <v>22504.445595463207</v>
      </c>
      <c r="H2626">
        <f t="shared" si="486"/>
        <v>14214.106531892885</v>
      </c>
      <c r="I2626">
        <f t="shared" si="487"/>
        <v>36718.552127356088</v>
      </c>
      <c r="J2626">
        <f t="shared" si="488"/>
        <v>8290.3390635703217</v>
      </c>
      <c r="K2626" s="18">
        <f t="shared" si="489"/>
        <v>16042</v>
      </c>
      <c r="L2626" s="18" t="str">
        <f t="shared" si="481"/>
        <v/>
      </c>
      <c r="M2626" s="18">
        <f t="shared" si="482"/>
        <v>17182</v>
      </c>
      <c r="N2626" s="18">
        <f t="shared" si="483"/>
        <v>19759</v>
      </c>
      <c r="O2626" s="18">
        <f t="shared" si="484"/>
        <v>21197</v>
      </c>
      <c r="P2626">
        <f t="shared" si="490"/>
        <v>18432.867315534979</v>
      </c>
      <c r="Q2626">
        <f t="shared" si="491"/>
        <v>2354.4056574855576</v>
      </c>
      <c r="R2626" s="105">
        <f t="shared" si="492"/>
        <v>0.12772867168100838</v>
      </c>
      <c r="S2626" s="107">
        <f>+'MEDIA GEOMÉTRICA'!AI609</f>
        <v>18432.867315534979</v>
      </c>
      <c r="T2626" t="b">
        <f t="shared" si="493"/>
        <v>1</v>
      </c>
    </row>
    <row r="2627" spans="1:20" x14ac:dyDescent="0.2">
      <c r="A2627">
        <v>607</v>
      </c>
      <c r="B2627">
        <v>26818</v>
      </c>
      <c r="C2627">
        <v>100000</v>
      </c>
      <c r="D2627">
        <v>28723</v>
      </c>
      <c r="E2627">
        <v>33031</v>
      </c>
      <c r="F2627">
        <v>35434</v>
      </c>
      <c r="G2627">
        <f t="shared" si="485"/>
        <v>38994.164323583384</v>
      </c>
      <c r="H2627">
        <f t="shared" si="486"/>
        <v>31044.699880978071</v>
      </c>
      <c r="I2627">
        <f t="shared" si="487"/>
        <v>70038.864204561454</v>
      </c>
      <c r="J2627">
        <f t="shared" si="488"/>
        <v>7949.4644426053128</v>
      </c>
      <c r="K2627" s="18">
        <f t="shared" si="489"/>
        <v>26818</v>
      </c>
      <c r="L2627" s="18" t="str">
        <f t="shared" si="481"/>
        <v/>
      </c>
      <c r="M2627" s="18">
        <f t="shared" si="482"/>
        <v>28723</v>
      </c>
      <c r="N2627" s="18">
        <f t="shared" si="483"/>
        <v>33031</v>
      </c>
      <c r="O2627" s="18">
        <f t="shared" si="484"/>
        <v>35434</v>
      </c>
      <c r="P2627">
        <f t="shared" si="490"/>
        <v>30814.102428973649</v>
      </c>
      <c r="Q2627">
        <f t="shared" si="491"/>
        <v>3935.2747045155566</v>
      </c>
      <c r="R2627" s="105">
        <f t="shared" si="492"/>
        <v>0.12771018443864607</v>
      </c>
      <c r="S2627" s="107">
        <f>+'MEDIA GEOMÉTRICA'!AI610</f>
        <v>30814.102428973649</v>
      </c>
      <c r="T2627" t="b">
        <f t="shared" si="493"/>
        <v>1</v>
      </c>
    </row>
    <row r="2628" spans="1:20" x14ac:dyDescent="0.2">
      <c r="A2628">
        <v>608</v>
      </c>
      <c r="B2628">
        <v>8912</v>
      </c>
      <c r="C2628">
        <v>30000</v>
      </c>
      <c r="D2628">
        <v>9545</v>
      </c>
      <c r="E2628">
        <v>10977</v>
      </c>
      <c r="F2628">
        <v>11776</v>
      </c>
      <c r="G2628">
        <f t="shared" si="485"/>
        <v>12696.112595218925</v>
      </c>
      <c r="H2628">
        <f t="shared" si="486"/>
        <v>8881.534974316095</v>
      </c>
      <c r="I2628">
        <f t="shared" si="487"/>
        <v>21577.64756953502</v>
      </c>
      <c r="J2628">
        <f t="shared" si="488"/>
        <v>3814.5776209028299</v>
      </c>
      <c r="K2628" s="18">
        <f t="shared" si="489"/>
        <v>8912</v>
      </c>
      <c r="L2628" s="18" t="str">
        <f t="shared" si="481"/>
        <v/>
      </c>
      <c r="M2628" s="18">
        <f t="shared" si="482"/>
        <v>9545</v>
      </c>
      <c r="N2628" s="18">
        <f t="shared" si="483"/>
        <v>10977</v>
      </c>
      <c r="O2628" s="18">
        <f t="shared" si="484"/>
        <v>11776</v>
      </c>
      <c r="P2628">
        <f t="shared" si="490"/>
        <v>10240.193022257959</v>
      </c>
      <c r="Q2628">
        <f t="shared" si="491"/>
        <v>1308.1091952381753</v>
      </c>
      <c r="R2628" s="105">
        <f t="shared" si="492"/>
        <v>0.12774263067062164</v>
      </c>
      <c r="S2628" s="107">
        <f>+'MEDIA GEOMÉTRICA'!AI611</f>
        <v>10240.193022257959</v>
      </c>
      <c r="T2628" t="b">
        <f t="shared" si="493"/>
        <v>1</v>
      </c>
    </row>
    <row r="2629" spans="1:20" x14ac:dyDescent="0.2">
      <c r="A2629">
        <v>609</v>
      </c>
      <c r="B2629">
        <v>41019</v>
      </c>
      <c r="C2629">
        <v>150000</v>
      </c>
      <c r="D2629">
        <v>43932</v>
      </c>
      <c r="E2629">
        <v>50522</v>
      </c>
      <c r="F2629">
        <v>54197</v>
      </c>
      <c r="G2629">
        <f t="shared" si="485"/>
        <v>59410.41921649874</v>
      </c>
      <c r="H2629">
        <f t="shared" si="486"/>
        <v>46171.486054706969</v>
      </c>
      <c r="I2629">
        <f t="shared" si="487"/>
        <v>105581.9052712057</v>
      </c>
      <c r="J2629">
        <f t="shared" si="488"/>
        <v>13238.933161791771</v>
      </c>
      <c r="K2629" s="18">
        <f t="shared" si="489"/>
        <v>41019</v>
      </c>
      <c r="L2629" s="18" t="str">
        <f t="shared" si="481"/>
        <v/>
      </c>
      <c r="M2629" s="18">
        <f t="shared" si="482"/>
        <v>43932</v>
      </c>
      <c r="N2629" s="18">
        <f t="shared" si="483"/>
        <v>50522</v>
      </c>
      <c r="O2629" s="18">
        <f t="shared" si="484"/>
        <v>54197</v>
      </c>
      <c r="P2629">
        <f t="shared" si="490"/>
        <v>47130.86997503617</v>
      </c>
      <c r="Q2629">
        <f t="shared" si="491"/>
        <v>6019.109928663318</v>
      </c>
      <c r="R2629" s="105">
        <f t="shared" si="492"/>
        <v>0.12771056277661463</v>
      </c>
      <c r="S2629" s="107">
        <f>+'MEDIA GEOMÉTRICA'!AI612</f>
        <v>47130.86997503617</v>
      </c>
      <c r="T2629" t="b">
        <f t="shared" si="493"/>
        <v>1</v>
      </c>
    </row>
    <row r="2630" spans="1:20" x14ac:dyDescent="0.2">
      <c r="A2630">
        <v>610</v>
      </c>
      <c r="B2630">
        <v>99360</v>
      </c>
      <c r="C2630">
        <v>250000</v>
      </c>
      <c r="D2630">
        <v>106416</v>
      </c>
      <c r="E2630">
        <v>122379</v>
      </c>
      <c r="F2630">
        <v>131280</v>
      </c>
      <c r="G2630">
        <f t="shared" si="485"/>
        <v>133540.43851814067</v>
      </c>
      <c r="H2630">
        <f t="shared" si="486"/>
        <v>61741.859487708985</v>
      </c>
      <c r="I2630">
        <f t="shared" si="487"/>
        <v>195282.29800584965</v>
      </c>
      <c r="J2630">
        <f t="shared" si="488"/>
        <v>71798.579030431691</v>
      </c>
      <c r="K2630" s="18">
        <f t="shared" si="489"/>
        <v>99360</v>
      </c>
      <c r="L2630" s="18" t="str">
        <f t="shared" si="481"/>
        <v/>
      </c>
      <c r="M2630" s="18">
        <f t="shared" si="482"/>
        <v>106416</v>
      </c>
      <c r="N2630" s="18">
        <f t="shared" si="483"/>
        <v>122379</v>
      </c>
      <c r="O2630" s="18">
        <f t="shared" si="484"/>
        <v>131280</v>
      </c>
      <c r="P2630">
        <f t="shared" si="490"/>
        <v>114164.47802997702</v>
      </c>
      <c r="Q2630">
        <f t="shared" si="491"/>
        <v>14579.699251013377</v>
      </c>
      <c r="R2630" s="105">
        <f t="shared" si="492"/>
        <v>0.12770784312774658</v>
      </c>
      <c r="S2630" s="107">
        <f>+'MEDIA GEOMÉTRICA'!AI613</f>
        <v>114164.47802997702</v>
      </c>
      <c r="T2630" t="b">
        <f t="shared" si="493"/>
        <v>1</v>
      </c>
    </row>
    <row r="2631" spans="1:20" x14ac:dyDescent="0.2">
      <c r="A2631">
        <v>611</v>
      </c>
      <c r="B2631">
        <v>51014</v>
      </c>
      <c r="C2631">
        <v>150000</v>
      </c>
      <c r="D2631">
        <v>54637</v>
      </c>
      <c r="E2631">
        <v>62833</v>
      </c>
      <c r="F2631">
        <v>67403</v>
      </c>
      <c r="G2631">
        <f t="shared" si="485"/>
        <v>70733.785473532073</v>
      </c>
      <c r="H2631">
        <f t="shared" si="486"/>
        <v>41222.035700581313</v>
      </c>
      <c r="I2631">
        <f t="shared" si="487"/>
        <v>111955.82117411339</v>
      </c>
      <c r="J2631">
        <f t="shared" si="488"/>
        <v>29511.74977295076</v>
      </c>
      <c r="K2631" s="18">
        <f t="shared" si="489"/>
        <v>51014</v>
      </c>
      <c r="L2631" s="18" t="str">
        <f t="shared" si="481"/>
        <v/>
      </c>
      <c r="M2631" s="18">
        <f t="shared" si="482"/>
        <v>54637</v>
      </c>
      <c r="N2631" s="18">
        <f t="shared" si="483"/>
        <v>62833</v>
      </c>
      <c r="O2631" s="18">
        <f t="shared" si="484"/>
        <v>67403</v>
      </c>
      <c r="P2631">
        <f t="shared" si="490"/>
        <v>58615.275610800214</v>
      </c>
      <c r="Q2631">
        <f t="shared" si="491"/>
        <v>7485.7881070287676</v>
      </c>
      <c r="R2631" s="105">
        <f t="shared" si="492"/>
        <v>0.12771053328715334</v>
      </c>
      <c r="S2631" s="107">
        <f>+'MEDIA GEOMÉTRICA'!AI614</f>
        <v>58615.275610800214</v>
      </c>
      <c r="T2631" t="b">
        <f t="shared" si="493"/>
        <v>1</v>
      </c>
    </row>
    <row r="2632" spans="1:20" x14ac:dyDescent="0.2">
      <c r="A2632">
        <v>612</v>
      </c>
      <c r="B2632">
        <v>37795</v>
      </c>
      <c r="C2632">
        <v>140000</v>
      </c>
      <c r="D2632">
        <v>40479</v>
      </c>
      <c r="E2632">
        <v>46551</v>
      </c>
      <c r="F2632">
        <v>49937</v>
      </c>
      <c r="G2632">
        <f t="shared" si="485"/>
        <v>54881.847754129201</v>
      </c>
      <c r="H2632">
        <f t="shared" si="486"/>
        <v>43337.880968039957</v>
      </c>
      <c r="I2632">
        <f t="shared" si="487"/>
        <v>98219.728722169151</v>
      </c>
      <c r="J2632">
        <f t="shared" si="488"/>
        <v>11543.966786089244</v>
      </c>
      <c r="K2632" s="18">
        <f t="shared" si="489"/>
        <v>37795</v>
      </c>
      <c r="L2632" s="18" t="str">
        <f t="shared" si="481"/>
        <v/>
      </c>
      <c r="M2632" s="18">
        <f t="shared" si="482"/>
        <v>40479</v>
      </c>
      <c r="N2632" s="18">
        <f t="shared" si="483"/>
        <v>46551</v>
      </c>
      <c r="O2632" s="18">
        <f t="shared" si="484"/>
        <v>49937</v>
      </c>
      <c r="P2632">
        <f t="shared" si="490"/>
        <v>43426.406863408578</v>
      </c>
      <c r="Q2632">
        <f t="shared" si="491"/>
        <v>5545.9256816753923</v>
      </c>
      <c r="R2632" s="105">
        <f t="shared" si="492"/>
        <v>0.12770860133833525</v>
      </c>
      <c r="S2632" s="107">
        <f>+'MEDIA GEOMÉTRICA'!AI615</f>
        <v>43426.406863408578</v>
      </c>
      <c r="T2632" t="b">
        <f t="shared" si="493"/>
        <v>1</v>
      </c>
    </row>
    <row r="2633" spans="1:20" x14ac:dyDescent="0.2">
      <c r="A2633">
        <v>613</v>
      </c>
      <c r="B2633">
        <v>113158</v>
      </c>
      <c r="C2633">
        <v>150000</v>
      </c>
      <c r="D2633">
        <v>121194</v>
      </c>
      <c r="E2633">
        <v>139373</v>
      </c>
      <c r="F2633">
        <v>149511</v>
      </c>
      <c r="G2633">
        <f t="shared" si="485"/>
        <v>133789.45580680977</v>
      </c>
      <c r="H2633">
        <f t="shared" si="486"/>
        <v>16746.257125101143</v>
      </c>
      <c r="I2633">
        <f t="shared" si="487"/>
        <v>150535.71293191091</v>
      </c>
      <c r="J2633">
        <f t="shared" si="488"/>
        <v>117043.19868170863</v>
      </c>
      <c r="K2633" s="18" t="str">
        <f t="shared" si="489"/>
        <v/>
      </c>
      <c r="L2633" s="18">
        <f t="shared" si="481"/>
        <v>150000</v>
      </c>
      <c r="M2633" s="18">
        <f t="shared" si="482"/>
        <v>121194</v>
      </c>
      <c r="N2633" s="18">
        <f t="shared" si="483"/>
        <v>139373</v>
      </c>
      <c r="O2633" s="18">
        <f t="shared" si="484"/>
        <v>149511</v>
      </c>
      <c r="P2633">
        <f t="shared" si="490"/>
        <v>139510.22633738586</v>
      </c>
      <c r="Q2633">
        <f t="shared" si="491"/>
        <v>13472.396037824898</v>
      </c>
      <c r="R2633" s="105">
        <f t="shared" si="492"/>
        <v>9.656923647477858E-2</v>
      </c>
      <c r="S2633" s="107">
        <f>+'MEDIA GEOMÉTRICA'!AI616</f>
        <v>139510.22633738586</v>
      </c>
      <c r="T2633" t="b">
        <f t="shared" si="493"/>
        <v>1</v>
      </c>
    </row>
    <row r="2634" spans="1:20" x14ac:dyDescent="0.2">
      <c r="A2634">
        <v>614</v>
      </c>
      <c r="B2634">
        <v>113118</v>
      </c>
      <c r="C2634">
        <v>50000</v>
      </c>
      <c r="D2634">
        <v>121151</v>
      </c>
      <c r="E2634">
        <v>139324</v>
      </c>
      <c r="F2634">
        <v>149457</v>
      </c>
      <c r="G2634">
        <f t="shared" si="485"/>
        <v>107367.8320780721</v>
      </c>
      <c r="H2634">
        <f t="shared" si="486"/>
        <v>38873.377940436309</v>
      </c>
      <c r="I2634">
        <f t="shared" si="487"/>
        <v>146241.2100185084</v>
      </c>
      <c r="J2634">
        <f t="shared" si="488"/>
        <v>68494.454137635796</v>
      </c>
      <c r="K2634" s="18">
        <f t="shared" si="489"/>
        <v>113118</v>
      </c>
      <c r="L2634" s="18" t="str">
        <f t="shared" si="481"/>
        <v/>
      </c>
      <c r="M2634" s="18">
        <f t="shared" si="482"/>
        <v>121151</v>
      </c>
      <c r="N2634" s="18">
        <f t="shared" si="483"/>
        <v>139324</v>
      </c>
      <c r="O2634" s="18" t="str">
        <f t="shared" si="484"/>
        <v/>
      </c>
      <c r="P2634">
        <f t="shared" si="490"/>
        <v>124058.98355756766</v>
      </c>
      <c r="Q2634">
        <f t="shared" si="491"/>
        <v>13425.978884237828</v>
      </c>
      <c r="R2634" s="105">
        <f t="shared" si="492"/>
        <v>0.10822254462537741</v>
      </c>
      <c r="S2634" s="107">
        <f>+'MEDIA GEOMÉTRICA'!AI617</f>
        <v>124058.98355756766</v>
      </c>
      <c r="T2634" t="b">
        <f t="shared" si="493"/>
        <v>1</v>
      </c>
    </row>
    <row r="2635" spans="1:20" x14ac:dyDescent="0.2">
      <c r="A2635">
        <v>615</v>
      </c>
      <c r="B2635">
        <v>101191</v>
      </c>
      <c r="C2635">
        <v>250000</v>
      </c>
      <c r="D2635">
        <v>108378</v>
      </c>
      <c r="E2635">
        <v>124634</v>
      </c>
      <c r="F2635">
        <v>133699</v>
      </c>
      <c r="G2635">
        <f t="shared" si="485"/>
        <v>135505.69382168716</v>
      </c>
      <c r="H2635">
        <f t="shared" si="486"/>
        <v>60864.212804405834</v>
      </c>
      <c r="I2635">
        <f t="shared" si="487"/>
        <v>196369.906626093</v>
      </c>
      <c r="J2635">
        <f t="shared" si="488"/>
        <v>74641.48101728133</v>
      </c>
      <c r="K2635" s="18">
        <f t="shared" si="489"/>
        <v>101191</v>
      </c>
      <c r="L2635" s="18" t="str">
        <f t="shared" si="481"/>
        <v/>
      </c>
      <c r="M2635" s="18">
        <f t="shared" si="482"/>
        <v>108378</v>
      </c>
      <c r="N2635" s="18">
        <f t="shared" si="483"/>
        <v>124634</v>
      </c>
      <c r="O2635" s="18">
        <f t="shared" si="484"/>
        <v>133699</v>
      </c>
      <c r="P2635">
        <f t="shared" si="490"/>
        <v>116268.46212785314</v>
      </c>
      <c r="Q2635">
        <f t="shared" si="491"/>
        <v>14848.069694969332</v>
      </c>
      <c r="R2635" s="105">
        <f t="shared" si="492"/>
        <v>0.12770504935931673</v>
      </c>
      <c r="S2635" s="107">
        <f>+'MEDIA GEOMÉTRICA'!AI618</f>
        <v>116268.46212785314</v>
      </c>
      <c r="T2635" t="b">
        <f t="shared" si="493"/>
        <v>1</v>
      </c>
    </row>
    <row r="2636" spans="1:20" x14ac:dyDescent="0.2">
      <c r="A2636">
        <v>616</v>
      </c>
      <c r="B2636">
        <v>207567</v>
      </c>
      <c r="C2636">
        <v>350000</v>
      </c>
      <c r="D2636">
        <v>222308</v>
      </c>
      <c r="E2636">
        <v>255654</v>
      </c>
      <c r="F2636">
        <v>274249</v>
      </c>
      <c r="G2636">
        <f t="shared" si="485"/>
        <v>257511.01925023799</v>
      </c>
      <c r="H2636">
        <f t="shared" si="486"/>
        <v>55840.63532321246</v>
      </c>
      <c r="I2636">
        <f t="shared" si="487"/>
        <v>313351.65457345045</v>
      </c>
      <c r="J2636">
        <f t="shared" si="488"/>
        <v>201670.38392702554</v>
      </c>
      <c r="K2636" s="18">
        <f t="shared" si="489"/>
        <v>207567</v>
      </c>
      <c r="L2636" s="18" t="str">
        <f t="shared" si="481"/>
        <v/>
      </c>
      <c r="M2636" s="18">
        <f t="shared" si="482"/>
        <v>222308</v>
      </c>
      <c r="N2636" s="18">
        <f t="shared" si="483"/>
        <v>255654</v>
      </c>
      <c r="O2636" s="18">
        <f t="shared" si="484"/>
        <v>274249</v>
      </c>
      <c r="P2636">
        <f t="shared" si="490"/>
        <v>238494.16672909979</v>
      </c>
      <c r="Q2636">
        <f t="shared" si="491"/>
        <v>30457.26924178638</v>
      </c>
      <c r="R2636" s="105">
        <f t="shared" si="492"/>
        <v>0.12770655844334389</v>
      </c>
      <c r="S2636" s="107">
        <f>+'MEDIA GEOMÉTRICA'!AI619</f>
        <v>238494.16672909979</v>
      </c>
      <c r="T2636" t="b">
        <f t="shared" si="493"/>
        <v>1</v>
      </c>
    </row>
    <row r="2637" spans="1:20" x14ac:dyDescent="0.2">
      <c r="A2637">
        <v>617</v>
      </c>
      <c r="B2637">
        <v>82959</v>
      </c>
      <c r="C2637">
        <v>100000</v>
      </c>
      <c r="D2637">
        <v>88850</v>
      </c>
      <c r="E2637">
        <v>102178</v>
      </c>
      <c r="F2637">
        <v>109610</v>
      </c>
      <c r="G2637">
        <f t="shared" si="485"/>
        <v>96237.803707769373</v>
      </c>
      <c r="H2637">
        <f t="shared" si="486"/>
        <v>10700.493951215523</v>
      </c>
      <c r="I2637">
        <f t="shared" si="487"/>
        <v>106938.2976589849</v>
      </c>
      <c r="J2637">
        <f t="shared" si="488"/>
        <v>85537.309756553848</v>
      </c>
      <c r="K2637" s="18" t="str">
        <f t="shared" si="489"/>
        <v/>
      </c>
      <c r="L2637" s="18">
        <f t="shared" si="481"/>
        <v>100000</v>
      </c>
      <c r="M2637" s="18">
        <f t="shared" si="482"/>
        <v>88850</v>
      </c>
      <c r="N2637" s="18">
        <f t="shared" si="483"/>
        <v>102178</v>
      </c>
      <c r="O2637" s="18" t="str">
        <f t="shared" si="484"/>
        <v/>
      </c>
      <c r="P2637">
        <f t="shared" si="490"/>
        <v>96828.887756570199</v>
      </c>
      <c r="Q2637">
        <f t="shared" si="491"/>
        <v>7149.6126701614639</v>
      </c>
      <c r="R2637" s="105">
        <f t="shared" si="492"/>
        <v>7.3837599871391033E-2</v>
      </c>
      <c r="S2637" s="107">
        <f>+'MEDIA GEOMÉTRICA'!AI620</f>
        <v>96828.887756570199</v>
      </c>
      <c r="T2637" t="b">
        <f t="shared" si="493"/>
        <v>1</v>
      </c>
    </row>
    <row r="2638" spans="1:20" x14ac:dyDescent="0.2">
      <c r="A2638">
        <v>618</v>
      </c>
      <c r="B2638">
        <v>80504</v>
      </c>
      <c r="C2638">
        <v>300000</v>
      </c>
      <c r="D2638">
        <v>86221</v>
      </c>
      <c r="E2638">
        <v>99155</v>
      </c>
      <c r="F2638">
        <v>106366</v>
      </c>
      <c r="G2638">
        <f t="shared" si="485"/>
        <v>117039.8733750361</v>
      </c>
      <c r="H2638">
        <f t="shared" si="486"/>
        <v>93109.422099484655</v>
      </c>
      <c r="I2638">
        <f t="shared" si="487"/>
        <v>210149.29547452077</v>
      </c>
      <c r="J2638">
        <f t="shared" si="488"/>
        <v>23930.451275551444</v>
      </c>
      <c r="K2638" s="18">
        <f t="shared" si="489"/>
        <v>80504</v>
      </c>
      <c r="L2638" s="18" t="str">
        <f t="shared" si="481"/>
        <v/>
      </c>
      <c r="M2638" s="18">
        <f t="shared" si="482"/>
        <v>86221</v>
      </c>
      <c r="N2638" s="18">
        <f t="shared" si="483"/>
        <v>99155</v>
      </c>
      <c r="O2638" s="18">
        <f t="shared" si="484"/>
        <v>106366</v>
      </c>
      <c r="P2638">
        <f t="shared" si="490"/>
        <v>92498.989936799408</v>
      </c>
      <c r="Q2638">
        <f t="shared" si="491"/>
        <v>11812.757355221233</v>
      </c>
      <c r="R2638" s="105">
        <f t="shared" si="492"/>
        <v>0.12770687942962819</v>
      </c>
      <c r="S2638" s="107">
        <f>+'MEDIA GEOMÉTRICA'!AI621</f>
        <v>92498.989936799408</v>
      </c>
      <c r="T2638" t="b">
        <f t="shared" si="493"/>
        <v>1</v>
      </c>
    </row>
    <row r="2639" spans="1:20" x14ac:dyDescent="0.2">
      <c r="A2639">
        <v>619</v>
      </c>
      <c r="B2639">
        <v>165442</v>
      </c>
      <c r="C2639">
        <v>400000</v>
      </c>
      <c r="D2639">
        <v>177191</v>
      </c>
      <c r="E2639">
        <v>203770</v>
      </c>
      <c r="F2639">
        <v>218591</v>
      </c>
      <c r="G2639">
        <f t="shared" si="485"/>
        <v>220589.06957015177</v>
      </c>
      <c r="H2639">
        <f t="shared" si="486"/>
        <v>95694.487849091893</v>
      </c>
      <c r="I2639">
        <f t="shared" si="487"/>
        <v>316283.55741924368</v>
      </c>
      <c r="J2639">
        <f t="shared" si="488"/>
        <v>124894.58172105988</v>
      </c>
      <c r="K2639" s="18">
        <f t="shared" si="489"/>
        <v>165442</v>
      </c>
      <c r="L2639" s="18" t="str">
        <f t="shared" si="481"/>
        <v/>
      </c>
      <c r="M2639" s="18">
        <f t="shared" si="482"/>
        <v>177191</v>
      </c>
      <c r="N2639" s="18">
        <f t="shared" si="483"/>
        <v>203770</v>
      </c>
      <c r="O2639" s="18">
        <f t="shared" si="484"/>
        <v>218591</v>
      </c>
      <c r="P2639">
        <f t="shared" si="490"/>
        <v>190092.5025884854</v>
      </c>
      <c r="Q2639">
        <f t="shared" si="491"/>
        <v>24276.113204822006</v>
      </c>
      <c r="R2639" s="105">
        <f t="shared" si="492"/>
        <v>0.12770684205981145</v>
      </c>
      <c r="S2639" s="107">
        <f>+'MEDIA GEOMÉTRICA'!AI622</f>
        <v>190092.5025884854</v>
      </c>
      <c r="T2639" t="b">
        <f t="shared" si="493"/>
        <v>1</v>
      </c>
    </row>
    <row r="2640" spans="1:20" x14ac:dyDescent="0.2">
      <c r="A2640">
        <v>620</v>
      </c>
      <c r="B2640">
        <v>80619</v>
      </c>
      <c r="C2640">
        <v>150000</v>
      </c>
      <c r="D2640">
        <v>86345</v>
      </c>
      <c r="E2640">
        <v>99296</v>
      </c>
      <c r="F2640">
        <v>106518</v>
      </c>
      <c r="G2640">
        <f t="shared" si="485"/>
        <v>102005.62553003962</v>
      </c>
      <c r="H2640">
        <f t="shared" si="486"/>
        <v>27392.03656722149</v>
      </c>
      <c r="I2640">
        <f t="shared" si="487"/>
        <v>129397.66209726111</v>
      </c>
      <c r="J2640">
        <f t="shared" si="488"/>
        <v>74613.588962818118</v>
      </c>
      <c r="K2640" s="18">
        <f t="shared" si="489"/>
        <v>80619</v>
      </c>
      <c r="L2640" s="18" t="str">
        <f t="shared" si="481"/>
        <v/>
      </c>
      <c r="M2640" s="18">
        <f t="shared" si="482"/>
        <v>86345</v>
      </c>
      <c r="N2640" s="18">
        <f t="shared" si="483"/>
        <v>99296</v>
      </c>
      <c r="O2640" s="18">
        <f t="shared" si="484"/>
        <v>106518</v>
      </c>
      <c r="P2640">
        <f t="shared" si="490"/>
        <v>92631.210518370834</v>
      </c>
      <c r="Q2640">
        <f t="shared" si="491"/>
        <v>11829.381570197715</v>
      </c>
      <c r="R2640" s="105">
        <f t="shared" si="492"/>
        <v>0.12770405896673115</v>
      </c>
      <c r="S2640" s="107">
        <f>+'MEDIA GEOMÉTRICA'!AI623</f>
        <v>92631.210518370834</v>
      </c>
      <c r="T2640" t="b">
        <f t="shared" si="493"/>
        <v>1</v>
      </c>
    </row>
    <row r="2641" spans="1:20" x14ac:dyDescent="0.2">
      <c r="A2641">
        <v>621</v>
      </c>
      <c r="B2641">
        <v>190875</v>
      </c>
      <c r="C2641">
        <v>650000</v>
      </c>
      <c r="D2641">
        <v>204430</v>
      </c>
      <c r="E2641">
        <v>235095</v>
      </c>
      <c r="F2641">
        <v>252194</v>
      </c>
      <c r="G2641">
        <f t="shared" si="485"/>
        <v>272544.25731499807</v>
      </c>
      <c r="H2641">
        <f t="shared" si="486"/>
        <v>193537.78017405284</v>
      </c>
      <c r="I2641">
        <f t="shared" si="487"/>
        <v>466082.03748905088</v>
      </c>
      <c r="J2641">
        <f t="shared" si="488"/>
        <v>79006.477140945237</v>
      </c>
      <c r="K2641" s="18">
        <f t="shared" si="489"/>
        <v>190875</v>
      </c>
      <c r="L2641" s="18" t="str">
        <f t="shared" si="481"/>
        <v/>
      </c>
      <c r="M2641" s="18">
        <f t="shared" si="482"/>
        <v>204430</v>
      </c>
      <c r="N2641" s="18">
        <f t="shared" si="483"/>
        <v>235095</v>
      </c>
      <c r="O2641" s="18">
        <f t="shared" si="484"/>
        <v>252194</v>
      </c>
      <c r="P2641">
        <f t="shared" si="490"/>
        <v>219314.80768085719</v>
      </c>
      <c r="Q2641">
        <f t="shared" si="491"/>
        <v>28007.861854605515</v>
      </c>
      <c r="R2641" s="105">
        <f t="shared" si="492"/>
        <v>0.12770620529810295</v>
      </c>
      <c r="S2641" s="107">
        <f>+'MEDIA GEOMÉTRICA'!AI624</f>
        <v>219314.80768085719</v>
      </c>
      <c r="T2641" t="b">
        <f t="shared" si="493"/>
        <v>1</v>
      </c>
    </row>
    <row r="2642" spans="1:20" x14ac:dyDescent="0.2">
      <c r="A2642">
        <v>622</v>
      </c>
      <c r="B2642">
        <v>120965</v>
      </c>
      <c r="C2642">
        <v>250000</v>
      </c>
      <c r="D2642">
        <v>129555</v>
      </c>
      <c r="E2642">
        <v>148989</v>
      </c>
      <c r="F2642">
        <v>159825</v>
      </c>
      <c r="G2642">
        <f t="shared" si="485"/>
        <v>156304.17089147933</v>
      </c>
      <c r="H2642">
        <f t="shared" si="486"/>
        <v>51610.263719535484</v>
      </c>
      <c r="I2642">
        <f t="shared" si="487"/>
        <v>207914.43461101482</v>
      </c>
      <c r="J2642">
        <f t="shared" si="488"/>
        <v>104693.90717194384</v>
      </c>
      <c r="K2642" s="18">
        <f t="shared" si="489"/>
        <v>120965</v>
      </c>
      <c r="L2642" s="18" t="str">
        <f t="shared" si="481"/>
        <v/>
      </c>
      <c r="M2642" s="18">
        <f t="shared" si="482"/>
        <v>129555</v>
      </c>
      <c r="N2642" s="18">
        <f t="shared" si="483"/>
        <v>148989</v>
      </c>
      <c r="O2642" s="18">
        <f t="shared" si="484"/>
        <v>159825</v>
      </c>
      <c r="P2642">
        <f t="shared" si="490"/>
        <v>138988.28838132048</v>
      </c>
      <c r="Q2642">
        <f t="shared" si="491"/>
        <v>17749.658278400741</v>
      </c>
      <c r="R2642" s="105">
        <f t="shared" si="492"/>
        <v>0.12770614333852195</v>
      </c>
      <c r="S2642" s="107">
        <f>+'MEDIA GEOMÉTRICA'!AI625</f>
        <v>138988.28838132048</v>
      </c>
      <c r="T2642" t="b">
        <f t="shared" si="493"/>
        <v>1</v>
      </c>
    </row>
    <row r="2643" spans="1:20" x14ac:dyDescent="0.2">
      <c r="A2643">
        <v>623</v>
      </c>
      <c r="B2643">
        <v>15216</v>
      </c>
      <c r="C2643">
        <v>50000</v>
      </c>
      <c r="D2643">
        <v>16296</v>
      </c>
      <c r="E2643">
        <v>18741</v>
      </c>
      <c r="F2643">
        <v>20104</v>
      </c>
      <c r="G2643">
        <f t="shared" si="485"/>
        <v>21571.748645390242</v>
      </c>
      <c r="H2643">
        <f t="shared" si="486"/>
        <v>14622.933009488896</v>
      </c>
      <c r="I2643">
        <f t="shared" si="487"/>
        <v>36194.681654879139</v>
      </c>
      <c r="J2643">
        <f t="shared" si="488"/>
        <v>6948.8156359013465</v>
      </c>
      <c r="K2643" s="18">
        <f t="shared" si="489"/>
        <v>15216</v>
      </c>
      <c r="L2643" s="18" t="str">
        <f t="shared" si="481"/>
        <v/>
      </c>
      <c r="M2643" s="18">
        <f t="shared" si="482"/>
        <v>16296</v>
      </c>
      <c r="N2643" s="18">
        <f t="shared" si="483"/>
        <v>18741</v>
      </c>
      <c r="O2643" s="18">
        <f t="shared" si="484"/>
        <v>20104</v>
      </c>
      <c r="P2643">
        <f t="shared" si="490"/>
        <v>17482.928762542342</v>
      </c>
      <c r="Q2643">
        <f t="shared" si="491"/>
        <v>2232.7342542273141</v>
      </c>
      <c r="R2643" s="105">
        <f t="shared" si="492"/>
        <v>0.12770939495051933</v>
      </c>
      <c r="S2643" s="107">
        <f>+'MEDIA GEOMÉTRICA'!AI626</f>
        <v>17482.928762542342</v>
      </c>
      <c r="T2643" t="b">
        <f t="shared" si="493"/>
        <v>1</v>
      </c>
    </row>
    <row r="2644" spans="1:20" x14ac:dyDescent="0.2">
      <c r="A2644">
        <v>624</v>
      </c>
      <c r="B2644">
        <v>365824</v>
      </c>
      <c r="C2644">
        <v>500000</v>
      </c>
      <c r="D2644">
        <v>391804</v>
      </c>
      <c r="E2644">
        <v>450575</v>
      </c>
      <c r="F2644">
        <v>483347</v>
      </c>
      <c r="G2644">
        <f t="shared" si="485"/>
        <v>435178.5056526796</v>
      </c>
      <c r="H2644">
        <f t="shared" si="486"/>
        <v>57882.30715425915</v>
      </c>
      <c r="I2644">
        <f t="shared" si="487"/>
        <v>493060.81280693877</v>
      </c>
      <c r="J2644">
        <f t="shared" si="488"/>
        <v>377296.19849842042</v>
      </c>
      <c r="K2644" s="18" t="str">
        <f t="shared" si="489"/>
        <v/>
      </c>
      <c r="L2644" s="18" t="str">
        <f t="shared" si="481"/>
        <v/>
      </c>
      <c r="M2644" s="18">
        <f t="shared" si="482"/>
        <v>391804</v>
      </c>
      <c r="N2644" s="18">
        <f t="shared" si="483"/>
        <v>450575</v>
      </c>
      <c r="O2644" s="18">
        <f t="shared" si="484"/>
        <v>483347</v>
      </c>
      <c r="P2644">
        <f t="shared" si="490"/>
        <v>440248.94922833354</v>
      </c>
      <c r="Q2644">
        <f t="shared" si="491"/>
        <v>46382.746925266649</v>
      </c>
      <c r="R2644" s="105">
        <f t="shared" si="492"/>
        <v>0.10535572431590383</v>
      </c>
      <c r="S2644" s="107">
        <f>+'MEDIA GEOMÉTRICA'!AI627</f>
        <v>440248.94922833354</v>
      </c>
      <c r="T2644" t="b">
        <f t="shared" si="493"/>
        <v>1</v>
      </c>
    </row>
    <row r="2645" spans="1:20" x14ac:dyDescent="0.2">
      <c r="A2645">
        <v>625</v>
      </c>
      <c r="B2645">
        <v>618235</v>
      </c>
      <c r="C2645">
        <v>1500000</v>
      </c>
      <c r="D2645">
        <v>661512</v>
      </c>
      <c r="E2645">
        <v>760739</v>
      </c>
      <c r="F2645">
        <v>1216071</v>
      </c>
      <c r="G2645">
        <f t="shared" si="485"/>
        <v>892884.81560899364</v>
      </c>
      <c r="H2645">
        <f t="shared" si="486"/>
        <v>388071.59316329769</v>
      </c>
      <c r="I2645">
        <f t="shared" si="487"/>
        <v>1280956.4087722914</v>
      </c>
      <c r="J2645">
        <f t="shared" si="488"/>
        <v>504813.22244569595</v>
      </c>
      <c r="K2645" s="18">
        <f t="shared" si="489"/>
        <v>618235</v>
      </c>
      <c r="L2645" s="18" t="str">
        <f t="shared" si="481"/>
        <v/>
      </c>
      <c r="M2645" s="18">
        <f t="shared" si="482"/>
        <v>661512</v>
      </c>
      <c r="N2645" s="18">
        <f t="shared" si="483"/>
        <v>760739</v>
      </c>
      <c r="O2645" s="18">
        <f t="shared" si="484"/>
        <v>1216071</v>
      </c>
      <c r="P2645">
        <f t="shared" si="490"/>
        <v>784280.61732769816</v>
      </c>
      <c r="Q2645">
        <f t="shared" si="491"/>
        <v>274514.28072673501</v>
      </c>
      <c r="R2645" s="105">
        <f t="shared" si="492"/>
        <v>0.35002048330876184</v>
      </c>
      <c r="S2645" s="107">
        <f>+'MEDIA GEOMÉTRICA'!AI628</f>
        <v>784280.61732769816</v>
      </c>
      <c r="T2645" t="b">
        <f t="shared" si="493"/>
        <v>1</v>
      </c>
    </row>
    <row r="2646" spans="1:20" x14ac:dyDescent="0.2">
      <c r="A2646">
        <v>626</v>
      </c>
      <c r="B2646">
        <v>424862</v>
      </c>
      <c r="C2646">
        <v>1800000</v>
      </c>
      <c r="D2646">
        <v>455035</v>
      </c>
      <c r="E2646">
        <v>523290</v>
      </c>
      <c r="G2646">
        <f t="shared" si="485"/>
        <v>653246.22412182728</v>
      </c>
      <c r="H2646">
        <f t="shared" si="486"/>
        <v>667406.73633768235</v>
      </c>
      <c r="I2646">
        <f t="shared" si="487"/>
        <v>1320652.9604595096</v>
      </c>
      <c r="J2646">
        <f t="shared" si="488"/>
        <v>-14160.512215855066</v>
      </c>
      <c r="K2646" s="18">
        <f t="shared" si="489"/>
        <v>424862</v>
      </c>
      <c r="L2646" s="18" t="str">
        <f t="shared" si="481"/>
        <v/>
      </c>
      <c r="M2646" s="18">
        <f t="shared" si="482"/>
        <v>455035</v>
      </c>
      <c r="N2646" s="18">
        <f t="shared" si="483"/>
        <v>523290</v>
      </c>
      <c r="O2646" s="18" t="str">
        <f t="shared" si="484"/>
        <v/>
      </c>
      <c r="P2646">
        <f t="shared" si="490"/>
        <v>465956.14380656974</v>
      </c>
      <c r="Q2646">
        <f t="shared" si="491"/>
        <v>50426.887897231965</v>
      </c>
      <c r="R2646" s="105">
        <f t="shared" si="492"/>
        <v>0.10822239081402787</v>
      </c>
      <c r="S2646" s="107">
        <f>+'MEDIA GEOMÉTRICA'!AI629</f>
        <v>465956.14380656974</v>
      </c>
      <c r="T2646" t="b">
        <f t="shared" si="493"/>
        <v>1</v>
      </c>
    </row>
    <row r="2647" spans="1:20" x14ac:dyDescent="0.2">
      <c r="A2647">
        <v>627</v>
      </c>
      <c r="B2647">
        <v>883193</v>
      </c>
      <c r="C2647">
        <v>3500000</v>
      </c>
      <c r="D2647">
        <v>945017</v>
      </c>
      <c r="E2647">
        <v>1086769</v>
      </c>
      <c r="G2647">
        <f t="shared" si="485"/>
        <v>1334827.4569592972</v>
      </c>
      <c r="H2647">
        <f t="shared" si="486"/>
        <v>1267039.1959589294</v>
      </c>
      <c r="I2647">
        <f t="shared" si="487"/>
        <v>2601866.6529182266</v>
      </c>
      <c r="J2647">
        <f t="shared" si="488"/>
        <v>67788.261000367813</v>
      </c>
      <c r="K2647" s="18">
        <f t="shared" si="489"/>
        <v>883193</v>
      </c>
      <c r="L2647" s="18" t="str">
        <f t="shared" si="481"/>
        <v/>
      </c>
      <c r="M2647" s="18">
        <f t="shared" si="482"/>
        <v>945017</v>
      </c>
      <c r="N2647" s="18">
        <f t="shared" si="483"/>
        <v>1086769</v>
      </c>
      <c r="O2647" s="18" t="str">
        <f t="shared" si="484"/>
        <v/>
      </c>
      <c r="P2647">
        <f t="shared" si="490"/>
        <v>968004.76183760655</v>
      </c>
      <c r="Q2647">
        <f t="shared" si="491"/>
        <v>104370.3535939844</v>
      </c>
      <c r="R2647" s="105">
        <f t="shared" si="492"/>
        <v>0.10782008282258189</v>
      </c>
      <c r="S2647" s="107">
        <f>+'MEDIA GEOMÉTRICA'!AI630</f>
        <v>968004.76183760655</v>
      </c>
      <c r="T2647" t="b">
        <f t="shared" si="493"/>
        <v>1</v>
      </c>
    </row>
    <row r="2648" spans="1:20" x14ac:dyDescent="0.2">
      <c r="A2648">
        <v>628</v>
      </c>
      <c r="B2648">
        <v>153916</v>
      </c>
      <c r="C2648">
        <v>400000</v>
      </c>
      <c r="D2648">
        <v>164847</v>
      </c>
      <c r="E2648">
        <v>189574</v>
      </c>
      <c r="F2648">
        <v>203362</v>
      </c>
      <c r="G2648">
        <f t="shared" si="485"/>
        <v>208206.68865868478</v>
      </c>
      <c r="H2648">
        <f t="shared" si="486"/>
        <v>101222.69960932675</v>
      </c>
      <c r="I2648">
        <f t="shared" si="487"/>
        <v>309429.38826801151</v>
      </c>
      <c r="J2648">
        <f t="shared" si="488"/>
        <v>106983.98904935803</v>
      </c>
      <c r="K2648" s="18">
        <f t="shared" si="489"/>
        <v>153916</v>
      </c>
      <c r="L2648" s="18" t="str">
        <f t="shared" si="481"/>
        <v/>
      </c>
      <c r="M2648" s="18">
        <f t="shared" si="482"/>
        <v>164847</v>
      </c>
      <c r="N2648" s="18">
        <f t="shared" si="483"/>
        <v>189574</v>
      </c>
      <c r="O2648" s="18">
        <f t="shared" si="484"/>
        <v>203362</v>
      </c>
      <c r="P2648">
        <f t="shared" si="490"/>
        <v>176849.30140949416</v>
      </c>
      <c r="Q2648">
        <f t="shared" si="491"/>
        <v>22584.702305985793</v>
      </c>
      <c r="R2648" s="105">
        <f t="shared" si="492"/>
        <v>0.12770591755797195</v>
      </c>
      <c r="S2648" s="107">
        <f>+'MEDIA GEOMÉTRICA'!AI631</f>
        <v>176849.30140949416</v>
      </c>
      <c r="T2648" t="b">
        <f t="shared" si="493"/>
        <v>1</v>
      </c>
    </row>
    <row r="2649" spans="1:20" x14ac:dyDescent="0.2">
      <c r="A2649">
        <v>629</v>
      </c>
      <c r="B2649">
        <v>353277</v>
      </c>
      <c r="C2649">
        <v>950000</v>
      </c>
      <c r="D2649">
        <v>378007</v>
      </c>
      <c r="E2649">
        <v>434708</v>
      </c>
      <c r="F2649">
        <v>466326</v>
      </c>
      <c r="G2649">
        <f t="shared" si="485"/>
        <v>480889.41171667981</v>
      </c>
      <c r="H2649">
        <f t="shared" si="486"/>
        <v>246450.63587521942</v>
      </c>
      <c r="I2649">
        <f t="shared" si="487"/>
        <v>727340.04759189929</v>
      </c>
      <c r="J2649">
        <f t="shared" si="488"/>
        <v>234438.77584146039</v>
      </c>
      <c r="K2649" s="18">
        <f t="shared" si="489"/>
        <v>353277</v>
      </c>
      <c r="L2649" s="18" t="str">
        <f t="shared" si="481"/>
        <v/>
      </c>
      <c r="M2649" s="18">
        <f t="shared" si="482"/>
        <v>378007</v>
      </c>
      <c r="N2649" s="18">
        <f t="shared" si="483"/>
        <v>434708</v>
      </c>
      <c r="O2649" s="18">
        <f t="shared" si="484"/>
        <v>466326</v>
      </c>
      <c r="P2649">
        <f t="shared" si="490"/>
        <v>405625.84345502581</v>
      </c>
      <c r="Q2649">
        <f t="shared" si="491"/>
        <v>51670.110757251787</v>
      </c>
      <c r="R2649" s="105">
        <f t="shared" si="492"/>
        <v>0.12738367535248224</v>
      </c>
      <c r="S2649" s="107">
        <f>+'MEDIA GEOMÉTRICA'!AI632</f>
        <v>405625.84345502581</v>
      </c>
      <c r="T2649" t="b">
        <f t="shared" si="493"/>
        <v>1</v>
      </c>
    </row>
    <row r="2650" spans="1:20" x14ac:dyDescent="0.2">
      <c r="A2650">
        <v>630</v>
      </c>
      <c r="B2650">
        <v>127144</v>
      </c>
      <c r="C2650">
        <v>500000</v>
      </c>
      <c r="D2650">
        <v>136173</v>
      </c>
      <c r="E2650">
        <v>156599</v>
      </c>
      <c r="F2650">
        <v>167989</v>
      </c>
      <c r="G2650">
        <f t="shared" si="485"/>
        <v>186846.66125377503</v>
      </c>
      <c r="H2650">
        <f t="shared" si="486"/>
        <v>158701.58772205148</v>
      </c>
      <c r="I2650">
        <f t="shared" si="487"/>
        <v>345548.24897582654</v>
      </c>
      <c r="J2650">
        <f t="shared" si="488"/>
        <v>28145.073531723552</v>
      </c>
      <c r="K2650" s="18">
        <f t="shared" si="489"/>
        <v>127144</v>
      </c>
      <c r="L2650" s="18" t="str">
        <f t="shared" si="481"/>
        <v/>
      </c>
      <c r="M2650" s="18">
        <f t="shared" si="482"/>
        <v>136173</v>
      </c>
      <c r="N2650" s="18">
        <f t="shared" si="483"/>
        <v>156599</v>
      </c>
      <c r="O2650" s="18">
        <f t="shared" si="484"/>
        <v>167989</v>
      </c>
      <c r="P2650">
        <f t="shared" si="490"/>
        <v>146087.87648422617</v>
      </c>
      <c r="Q2650">
        <f t="shared" si="491"/>
        <v>18656.19942315869</v>
      </c>
      <c r="R2650" s="105">
        <f t="shared" si="492"/>
        <v>0.12770532279708435</v>
      </c>
      <c r="S2650" s="107">
        <f>+'MEDIA GEOMÉTRICA'!AI633</f>
        <v>146087.87648422617</v>
      </c>
      <c r="T2650" t="b">
        <f t="shared" si="493"/>
        <v>1</v>
      </c>
    </row>
    <row r="2651" spans="1:20" x14ac:dyDescent="0.2">
      <c r="A2651">
        <v>631</v>
      </c>
      <c r="B2651">
        <v>1772122</v>
      </c>
      <c r="C2651">
        <v>4500000</v>
      </c>
      <c r="D2651">
        <v>1897975</v>
      </c>
      <c r="E2651">
        <v>2182671</v>
      </c>
      <c r="F2651">
        <v>2341427</v>
      </c>
      <c r="G2651">
        <f t="shared" si="485"/>
        <v>2386124.5209765593</v>
      </c>
      <c r="H2651">
        <f t="shared" si="486"/>
        <v>1119211.9140799476</v>
      </c>
      <c r="I2651">
        <f t="shared" si="487"/>
        <v>3505336.4350565067</v>
      </c>
      <c r="J2651">
        <f t="shared" si="488"/>
        <v>1266912.6068966116</v>
      </c>
      <c r="K2651" s="18">
        <f t="shared" si="489"/>
        <v>1772122</v>
      </c>
      <c r="L2651" s="18" t="str">
        <f t="shared" si="481"/>
        <v/>
      </c>
      <c r="M2651" s="18">
        <f t="shared" si="482"/>
        <v>1897975</v>
      </c>
      <c r="N2651" s="18">
        <f t="shared" si="483"/>
        <v>2182671</v>
      </c>
      <c r="O2651" s="18">
        <f t="shared" si="484"/>
        <v>2341427</v>
      </c>
      <c r="P2651">
        <f t="shared" si="490"/>
        <v>2036166.3280899795</v>
      </c>
      <c r="Q2651">
        <f t="shared" si="491"/>
        <v>260032.46564788147</v>
      </c>
      <c r="R2651" s="105">
        <f t="shared" si="492"/>
        <v>0.12770688821467951</v>
      </c>
      <c r="S2651" s="107">
        <f>+'MEDIA GEOMÉTRICA'!AI634</f>
        <v>2036166.3280899795</v>
      </c>
      <c r="T2651" t="b">
        <f t="shared" si="493"/>
        <v>1</v>
      </c>
    </row>
    <row r="2652" spans="1:20" x14ac:dyDescent="0.2">
      <c r="A2652">
        <v>632</v>
      </c>
      <c r="B2652">
        <v>186130</v>
      </c>
      <c r="C2652">
        <v>300000</v>
      </c>
      <c r="D2652">
        <v>199349</v>
      </c>
      <c r="E2652">
        <v>229251</v>
      </c>
      <c r="F2652">
        <v>245926</v>
      </c>
      <c r="G2652">
        <f t="shared" si="485"/>
        <v>228840.80965221542</v>
      </c>
      <c r="H2652">
        <f t="shared" si="486"/>
        <v>44708.917205631325</v>
      </c>
      <c r="I2652">
        <f t="shared" si="487"/>
        <v>273549.72685784672</v>
      </c>
      <c r="J2652">
        <f t="shared" si="488"/>
        <v>184131.8924465841</v>
      </c>
      <c r="K2652" s="18">
        <f t="shared" si="489"/>
        <v>186130</v>
      </c>
      <c r="L2652" s="18" t="str">
        <f t="shared" si="481"/>
        <v/>
      </c>
      <c r="M2652" s="18">
        <f t="shared" si="482"/>
        <v>199349</v>
      </c>
      <c r="N2652" s="18">
        <f t="shared" si="483"/>
        <v>229251</v>
      </c>
      <c r="O2652" s="18">
        <f t="shared" si="484"/>
        <v>245926</v>
      </c>
      <c r="P2652">
        <f t="shared" si="490"/>
        <v>213863.43148373591</v>
      </c>
      <c r="Q2652">
        <f t="shared" si="491"/>
        <v>27311.972917873703</v>
      </c>
      <c r="R2652" s="105">
        <f t="shared" si="492"/>
        <v>0.12770754087498473</v>
      </c>
      <c r="S2652" s="107">
        <f>+'MEDIA GEOMÉTRICA'!AI635</f>
        <v>213863.43148373591</v>
      </c>
      <c r="T2652" t="b">
        <f t="shared" si="493"/>
        <v>1</v>
      </c>
    </row>
    <row r="2653" spans="1:20" x14ac:dyDescent="0.2">
      <c r="A2653">
        <v>633</v>
      </c>
      <c r="B2653">
        <v>428844</v>
      </c>
      <c r="C2653">
        <v>450000</v>
      </c>
      <c r="D2653">
        <v>459300</v>
      </c>
      <c r="E2653">
        <v>528195</v>
      </c>
      <c r="F2653">
        <v>566613</v>
      </c>
      <c r="G2653">
        <f t="shared" si="485"/>
        <v>483880.16885347693</v>
      </c>
      <c r="H2653">
        <f t="shared" si="486"/>
        <v>58208.309692860756</v>
      </c>
      <c r="I2653">
        <f t="shared" si="487"/>
        <v>542088.47854633769</v>
      </c>
      <c r="J2653">
        <f t="shared" si="488"/>
        <v>425671.85916061618</v>
      </c>
      <c r="K2653" s="18">
        <f t="shared" si="489"/>
        <v>428844</v>
      </c>
      <c r="L2653" s="18">
        <f t="shared" si="481"/>
        <v>450000</v>
      </c>
      <c r="M2653" s="18">
        <f t="shared" si="482"/>
        <v>459300</v>
      </c>
      <c r="N2653" s="18">
        <f t="shared" si="483"/>
        <v>528195</v>
      </c>
      <c r="O2653" s="18" t="str">
        <f t="shared" si="484"/>
        <v/>
      </c>
      <c r="P2653">
        <f t="shared" si="490"/>
        <v>465158.16198625712</v>
      </c>
      <c r="Q2653">
        <f t="shared" si="491"/>
        <v>43005.071913089509</v>
      </c>
      <c r="R2653" s="105">
        <f t="shared" si="492"/>
        <v>9.2452579418266928E-2</v>
      </c>
      <c r="S2653" s="107">
        <f>+'MEDIA GEOMÉTRICA'!AI636</f>
        <v>465158.16198625712</v>
      </c>
      <c r="T2653" t="b">
        <f t="shared" si="493"/>
        <v>1</v>
      </c>
    </row>
    <row r="2654" spans="1:20" x14ac:dyDescent="0.2">
      <c r="A2654">
        <v>634</v>
      </c>
      <c r="B2654">
        <v>317384</v>
      </c>
      <c r="C2654">
        <v>430000</v>
      </c>
      <c r="D2654">
        <v>339925</v>
      </c>
      <c r="E2654">
        <v>390913</v>
      </c>
      <c r="F2654">
        <v>419346</v>
      </c>
      <c r="G2654">
        <f t="shared" si="485"/>
        <v>376892.80077027483</v>
      </c>
      <c r="H2654">
        <f t="shared" si="486"/>
        <v>49225.977494611398</v>
      </c>
      <c r="I2654">
        <f t="shared" si="487"/>
        <v>426118.77826488623</v>
      </c>
      <c r="J2654">
        <f t="shared" si="488"/>
        <v>327666.82327566342</v>
      </c>
      <c r="K2654" s="18" t="str">
        <f t="shared" si="489"/>
        <v/>
      </c>
      <c r="L2654" s="18" t="str">
        <f t="shared" si="481"/>
        <v/>
      </c>
      <c r="M2654" s="18">
        <f t="shared" si="482"/>
        <v>339925</v>
      </c>
      <c r="N2654" s="18">
        <f t="shared" si="483"/>
        <v>390913</v>
      </c>
      <c r="O2654" s="18">
        <f t="shared" si="484"/>
        <v>419346</v>
      </c>
      <c r="P2654">
        <f t="shared" si="490"/>
        <v>381954.74368628842</v>
      </c>
      <c r="Q2654">
        <f t="shared" si="491"/>
        <v>40240.748158220587</v>
      </c>
      <c r="R2654" s="105">
        <f t="shared" si="492"/>
        <v>0.10535475425662365</v>
      </c>
      <c r="S2654" s="107">
        <f>+'MEDIA GEOMÉTRICA'!AI637</f>
        <v>381954.74368628842</v>
      </c>
      <c r="T2654" t="b">
        <f t="shared" si="493"/>
        <v>1</v>
      </c>
    </row>
    <row r="2655" spans="1:20" x14ac:dyDescent="0.2">
      <c r="A2655">
        <v>635</v>
      </c>
      <c r="B2655">
        <v>408479</v>
      </c>
      <c r="C2655">
        <v>750000</v>
      </c>
      <c r="D2655">
        <v>437488</v>
      </c>
      <c r="E2655">
        <v>503111</v>
      </c>
      <c r="F2655">
        <v>539705</v>
      </c>
      <c r="G2655">
        <f t="shared" si="485"/>
        <v>515470.10054454452</v>
      </c>
      <c r="H2655">
        <f t="shared" si="486"/>
        <v>134645.70612648583</v>
      </c>
      <c r="I2655">
        <f t="shared" si="487"/>
        <v>650115.80667103035</v>
      </c>
      <c r="J2655">
        <f t="shared" si="488"/>
        <v>380824.39441805868</v>
      </c>
      <c r="K2655" s="18">
        <f t="shared" si="489"/>
        <v>408479</v>
      </c>
      <c r="L2655" s="18" t="str">
        <f t="shared" si="481"/>
        <v/>
      </c>
      <c r="M2655" s="18">
        <f t="shared" si="482"/>
        <v>437488</v>
      </c>
      <c r="N2655" s="18">
        <f t="shared" si="483"/>
        <v>503111</v>
      </c>
      <c r="O2655" s="18">
        <f t="shared" si="484"/>
        <v>539705</v>
      </c>
      <c r="P2655">
        <f t="shared" si="490"/>
        <v>469341.58261113253</v>
      </c>
      <c r="Q2655">
        <f t="shared" si="491"/>
        <v>59938.033720251449</v>
      </c>
      <c r="R2655" s="105">
        <f t="shared" si="492"/>
        <v>0.12770663401864479</v>
      </c>
      <c r="S2655" s="107">
        <f>+'MEDIA GEOMÉTRICA'!AI638</f>
        <v>469341.58261113253</v>
      </c>
      <c r="T2655" t="b">
        <f t="shared" si="493"/>
        <v>1</v>
      </c>
    </row>
    <row r="2656" spans="1:20" x14ac:dyDescent="0.2">
      <c r="A2656">
        <v>636</v>
      </c>
      <c r="B2656">
        <v>418249</v>
      </c>
      <c r="C2656">
        <v>950000</v>
      </c>
      <c r="D2656">
        <v>447952</v>
      </c>
      <c r="E2656">
        <v>515145</v>
      </c>
      <c r="F2656">
        <v>552614</v>
      </c>
      <c r="G2656">
        <f t="shared" si="485"/>
        <v>550742.09683077678</v>
      </c>
      <c r="H2656">
        <f t="shared" si="486"/>
        <v>215293.26975430513</v>
      </c>
      <c r="I2656">
        <f t="shared" si="487"/>
        <v>766035.36658508191</v>
      </c>
      <c r="J2656">
        <f t="shared" si="488"/>
        <v>335448.82707647164</v>
      </c>
      <c r="K2656" s="18">
        <f t="shared" si="489"/>
        <v>418249</v>
      </c>
      <c r="L2656" s="18" t="str">
        <f t="shared" si="481"/>
        <v/>
      </c>
      <c r="M2656" s="18">
        <f t="shared" si="482"/>
        <v>447952</v>
      </c>
      <c r="N2656" s="18">
        <f t="shared" si="483"/>
        <v>515145</v>
      </c>
      <c r="O2656" s="18">
        <f t="shared" si="484"/>
        <v>552614</v>
      </c>
      <c r="P2656">
        <f t="shared" si="490"/>
        <v>480567.54869361297</v>
      </c>
      <c r="Q2656">
        <f t="shared" si="491"/>
        <v>61371.828298223823</v>
      </c>
      <c r="R2656" s="105">
        <f t="shared" si="492"/>
        <v>0.12770697577283061</v>
      </c>
      <c r="S2656" s="107">
        <f>+'MEDIA GEOMÉTRICA'!AI639</f>
        <v>480567.54869361297</v>
      </c>
      <c r="T2656" t="b">
        <f t="shared" si="493"/>
        <v>1</v>
      </c>
    </row>
    <row r="2657" spans="1:20" x14ac:dyDescent="0.2">
      <c r="A2657">
        <v>637</v>
      </c>
      <c r="B2657">
        <v>647260</v>
      </c>
      <c r="C2657">
        <v>1500000</v>
      </c>
      <c r="D2657">
        <v>693227</v>
      </c>
      <c r="E2657">
        <v>797211</v>
      </c>
      <c r="F2657">
        <v>855196</v>
      </c>
      <c r="G2657">
        <f t="shared" si="485"/>
        <v>855730.25711366953</v>
      </c>
      <c r="H2657">
        <f t="shared" si="486"/>
        <v>346119.72604100441</v>
      </c>
      <c r="I2657">
        <f t="shared" si="487"/>
        <v>1201849.9831546741</v>
      </c>
      <c r="J2657">
        <f t="shared" si="488"/>
        <v>509610.53107266512</v>
      </c>
      <c r="K2657" s="18">
        <f t="shared" si="489"/>
        <v>647260</v>
      </c>
      <c r="L2657" s="18" t="str">
        <f t="shared" si="481"/>
        <v/>
      </c>
      <c r="M2657" s="18">
        <f t="shared" si="482"/>
        <v>693227</v>
      </c>
      <c r="N2657" s="18">
        <f t="shared" si="483"/>
        <v>797211</v>
      </c>
      <c r="O2657" s="18">
        <f t="shared" si="484"/>
        <v>855196</v>
      </c>
      <c r="P2657">
        <f t="shared" si="490"/>
        <v>743700.88007759163</v>
      </c>
      <c r="Q2657">
        <f t="shared" si="491"/>
        <v>94975.671019828369</v>
      </c>
      <c r="R2657" s="105">
        <f t="shared" si="492"/>
        <v>0.12770681542009119</v>
      </c>
      <c r="S2657" s="107">
        <f>+'MEDIA GEOMÉTRICA'!AI640</f>
        <v>743700.88007759163</v>
      </c>
      <c r="T2657" t="b">
        <f t="shared" si="493"/>
        <v>1</v>
      </c>
    </row>
    <row r="2658" spans="1:20" x14ac:dyDescent="0.2">
      <c r="A2658">
        <v>638</v>
      </c>
      <c r="B2658">
        <v>1199406</v>
      </c>
      <c r="C2658">
        <v>3500000</v>
      </c>
      <c r="D2658">
        <v>1284585</v>
      </c>
      <c r="E2658">
        <v>1477273</v>
      </c>
      <c r="G2658">
        <f t="shared" si="485"/>
        <v>1680020.0587549666</v>
      </c>
      <c r="H2658">
        <f t="shared" si="486"/>
        <v>1095970.463739177</v>
      </c>
      <c r="I2658">
        <f t="shared" si="487"/>
        <v>2775990.5224941438</v>
      </c>
      <c r="J2658">
        <f t="shared" si="488"/>
        <v>584049.59501578961</v>
      </c>
      <c r="K2658" s="18">
        <f t="shared" si="489"/>
        <v>1199406</v>
      </c>
      <c r="L2658" s="18" t="str">
        <f t="shared" si="481"/>
        <v/>
      </c>
      <c r="M2658" s="18">
        <f t="shared" si="482"/>
        <v>1284585</v>
      </c>
      <c r="N2658" s="18">
        <f t="shared" si="483"/>
        <v>1477273</v>
      </c>
      <c r="O2658" s="18" t="str">
        <f t="shared" si="484"/>
        <v/>
      </c>
      <c r="P2658">
        <f t="shared" si="490"/>
        <v>1315416.4681066065</v>
      </c>
      <c r="Q2658">
        <f t="shared" si="491"/>
        <v>142357.64648354275</v>
      </c>
      <c r="R2658" s="105">
        <f t="shared" si="492"/>
        <v>0.1082224906979084</v>
      </c>
      <c r="S2658" s="107">
        <f>+'MEDIA GEOMÉTRICA'!AI641</f>
        <v>1315416.4681066065</v>
      </c>
      <c r="T2658" t="b">
        <f t="shared" si="493"/>
        <v>1</v>
      </c>
    </row>
    <row r="2659" spans="1:20" x14ac:dyDescent="0.2">
      <c r="A2659">
        <v>639</v>
      </c>
      <c r="B2659">
        <v>3002857</v>
      </c>
      <c r="C2659">
        <v>4500000</v>
      </c>
      <c r="D2659">
        <v>3213057</v>
      </c>
      <c r="E2659">
        <v>3695016</v>
      </c>
      <c r="F2659">
        <v>2963771</v>
      </c>
      <c r="G2659">
        <f t="shared" si="485"/>
        <v>3431036.2968626493</v>
      </c>
      <c r="H2659">
        <f t="shared" si="486"/>
        <v>642635.25045604154</v>
      </c>
      <c r="I2659">
        <f t="shared" si="487"/>
        <v>4073671.5473186909</v>
      </c>
      <c r="J2659">
        <f t="shared" si="488"/>
        <v>2788401.0464066076</v>
      </c>
      <c r="K2659" s="18">
        <f t="shared" si="489"/>
        <v>3002857</v>
      </c>
      <c r="L2659" s="18" t="str">
        <f t="shared" si="481"/>
        <v/>
      </c>
      <c r="M2659" s="18">
        <f t="shared" si="482"/>
        <v>3213057</v>
      </c>
      <c r="N2659" s="18">
        <f t="shared" si="483"/>
        <v>3695016</v>
      </c>
      <c r="O2659" s="18">
        <f t="shared" si="484"/>
        <v>2963771</v>
      </c>
      <c r="P2659">
        <f t="shared" si="490"/>
        <v>3206110.6898888452</v>
      </c>
      <c r="Q2659">
        <f t="shared" si="491"/>
        <v>335899.67179935839</v>
      </c>
      <c r="R2659" s="105">
        <f t="shared" si="492"/>
        <v>0.10476858233831095</v>
      </c>
      <c r="S2659" s="107">
        <f>+'MEDIA GEOMÉTRICA'!AI642</f>
        <v>3206110.6898888452</v>
      </c>
      <c r="T2659" t="b">
        <f t="shared" si="493"/>
        <v>1</v>
      </c>
    </row>
    <row r="2660" spans="1:20" x14ac:dyDescent="0.2">
      <c r="A2660">
        <v>640</v>
      </c>
      <c r="B2660">
        <v>529916</v>
      </c>
      <c r="C2660">
        <v>150000</v>
      </c>
      <c r="D2660">
        <v>567010</v>
      </c>
      <c r="E2660">
        <v>652062</v>
      </c>
      <c r="F2660">
        <v>699489</v>
      </c>
      <c r="G2660">
        <f t="shared" si="485"/>
        <v>459824.13038728177</v>
      </c>
      <c r="H2660">
        <f t="shared" si="486"/>
        <v>217292.70363682252</v>
      </c>
      <c r="I2660">
        <f t="shared" si="487"/>
        <v>677116.83402410429</v>
      </c>
      <c r="J2660">
        <f t="shared" si="488"/>
        <v>242531.42675045924</v>
      </c>
      <c r="K2660" s="18">
        <f t="shared" si="489"/>
        <v>529916</v>
      </c>
      <c r="L2660" s="18" t="str">
        <f t="shared" si="481"/>
        <v/>
      </c>
      <c r="M2660" s="18">
        <f t="shared" si="482"/>
        <v>567010</v>
      </c>
      <c r="N2660" s="18">
        <f t="shared" si="483"/>
        <v>652062</v>
      </c>
      <c r="O2660" s="18" t="str">
        <f t="shared" si="484"/>
        <v/>
      </c>
      <c r="P2660">
        <f t="shared" si="490"/>
        <v>580803.04002631677</v>
      </c>
      <c r="Q2660">
        <f t="shared" si="491"/>
        <v>62622.483789769947</v>
      </c>
      <c r="R2660" s="105">
        <f t="shared" si="492"/>
        <v>0.10782051655055466</v>
      </c>
      <c r="S2660" s="107">
        <f>+'MEDIA GEOMÉTRICA'!AI643</f>
        <v>580803.04002631677</v>
      </c>
      <c r="T2660" t="b">
        <f t="shared" si="493"/>
        <v>1</v>
      </c>
    </row>
    <row r="2661" spans="1:20" x14ac:dyDescent="0.2">
      <c r="A2661">
        <v>641</v>
      </c>
      <c r="B2661">
        <v>406269</v>
      </c>
      <c r="C2661">
        <v>170000</v>
      </c>
      <c r="D2661">
        <v>434708</v>
      </c>
      <c r="E2661">
        <v>499914</v>
      </c>
      <c r="F2661">
        <v>536275</v>
      </c>
      <c r="G2661">
        <f t="shared" si="485"/>
        <v>381196.24855941028</v>
      </c>
      <c r="H2661">
        <f t="shared" si="486"/>
        <v>143398.6596300677</v>
      </c>
      <c r="I2661">
        <f t="shared" si="487"/>
        <v>524594.90818947798</v>
      </c>
      <c r="J2661">
        <f t="shared" si="488"/>
        <v>237797.58892934257</v>
      </c>
      <c r="K2661" s="18">
        <f t="shared" si="489"/>
        <v>406269</v>
      </c>
      <c r="L2661" s="18" t="str">
        <f t="shared" si="481"/>
        <v/>
      </c>
      <c r="M2661" s="18">
        <f t="shared" si="482"/>
        <v>434708</v>
      </c>
      <c r="N2661" s="18">
        <f t="shared" si="483"/>
        <v>499914</v>
      </c>
      <c r="O2661" s="18" t="str">
        <f t="shared" si="484"/>
        <v/>
      </c>
      <c r="P2661">
        <f t="shared" si="490"/>
        <v>445282.40947580518</v>
      </c>
      <c r="Q2661">
        <f t="shared" si="491"/>
        <v>48010.389816510899</v>
      </c>
      <c r="R2661" s="105">
        <f t="shared" si="492"/>
        <v>0.10782009078919069</v>
      </c>
      <c r="S2661" s="107">
        <f>+'MEDIA GEOMÉTRICA'!AI644</f>
        <v>445282.40947580518</v>
      </c>
      <c r="T2661" t="b">
        <f t="shared" si="493"/>
        <v>1</v>
      </c>
    </row>
    <row r="2662" spans="1:20" x14ac:dyDescent="0.2">
      <c r="A2662">
        <v>642</v>
      </c>
      <c r="B2662">
        <v>600571</v>
      </c>
      <c r="C2662">
        <v>200000</v>
      </c>
      <c r="D2662">
        <v>642611</v>
      </c>
      <c r="E2662">
        <v>739002</v>
      </c>
      <c r="F2662">
        <v>792753</v>
      </c>
      <c r="G2662">
        <f t="shared" si="485"/>
        <v>538350.6023148325</v>
      </c>
      <c r="H2662">
        <f t="shared" si="486"/>
        <v>233541.0389959332</v>
      </c>
      <c r="I2662">
        <f t="shared" si="487"/>
        <v>771891.64131076564</v>
      </c>
      <c r="J2662">
        <f t="shared" si="488"/>
        <v>304809.56331889931</v>
      </c>
      <c r="K2662" s="18">
        <f t="shared" si="489"/>
        <v>600571</v>
      </c>
      <c r="L2662" s="18" t="str">
        <f t="shared" si="481"/>
        <v/>
      </c>
      <c r="M2662" s="18">
        <f t="shared" si="482"/>
        <v>642611</v>
      </c>
      <c r="N2662" s="18">
        <f t="shared" si="483"/>
        <v>739002</v>
      </c>
      <c r="O2662" s="18" t="str">
        <f t="shared" si="484"/>
        <v/>
      </c>
      <c r="P2662">
        <f t="shared" si="490"/>
        <v>658242.68600633543</v>
      </c>
      <c r="Q2662">
        <f t="shared" si="491"/>
        <v>70971.506303586371</v>
      </c>
      <c r="R2662" s="105">
        <f t="shared" si="492"/>
        <v>0.10781966562238914</v>
      </c>
      <c r="S2662" s="107">
        <f>+'MEDIA GEOMÉTRICA'!AI645</f>
        <v>658242.68600633543</v>
      </c>
      <c r="T2662" t="b">
        <f t="shared" si="493"/>
        <v>1</v>
      </c>
    </row>
    <row r="2663" spans="1:20" x14ac:dyDescent="0.2">
      <c r="A2663">
        <v>643</v>
      </c>
      <c r="B2663">
        <v>697723</v>
      </c>
      <c r="C2663">
        <v>250000</v>
      </c>
      <c r="D2663">
        <v>746563</v>
      </c>
      <c r="E2663">
        <v>858548</v>
      </c>
      <c r="F2663">
        <v>920994</v>
      </c>
      <c r="G2663">
        <f t="shared" si="485"/>
        <v>634661.53596418072</v>
      </c>
      <c r="H2663">
        <f t="shared" si="486"/>
        <v>263871.23721675324</v>
      </c>
      <c r="I2663">
        <f t="shared" si="487"/>
        <v>898532.7731809339</v>
      </c>
      <c r="J2663">
        <f t="shared" si="488"/>
        <v>370790.29874742747</v>
      </c>
      <c r="K2663" s="18">
        <f t="shared" si="489"/>
        <v>697723</v>
      </c>
      <c r="L2663" s="18" t="str">
        <f t="shared" si="481"/>
        <v/>
      </c>
      <c r="M2663" s="18">
        <f t="shared" si="482"/>
        <v>746563</v>
      </c>
      <c r="N2663" s="18">
        <f t="shared" si="483"/>
        <v>858548</v>
      </c>
      <c r="O2663" s="18" t="str">
        <f t="shared" si="484"/>
        <v/>
      </c>
      <c r="P2663">
        <f t="shared" si="490"/>
        <v>764723.95414728753</v>
      </c>
      <c r="Q2663">
        <f t="shared" si="491"/>
        <v>82452.679812928662</v>
      </c>
      <c r="R2663" s="105">
        <f t="shared" si="492"/>
        <v>0.10782018709596757</v>
      </c>
      <c r="S2663" s="107">
        <f>+'MEDIA GEOMÉTRICA'!AI646</f>
        <v>764723.95414728753</v>
      </c>
      <c r="T2663" t="b">
        <f t="shared" si="493"/>
        <v>1</v>
      </c>
    </row>
    <row r="2664" spans="1:20" x14ac:dyDescent="0.2">
      <c r="A2664">
        <v>644</v>
      </c>
      <c r="B2664">
        <v>1059832</v>
      </c>
      <c r="C2664">
        <v>300000</v>
      </c>
      <c r="D2664">
        <v>1134020</v>
      </c>
      <c r="E2664">
        <v>1304123</v>
      </c>
      <c r="F2664">
        <v>1398978</v>
      </c>
      <c r="G2664">
        <f t="shared" si="485"/>
        <v>919648.11973758508</v>
      </c>
      <c r="H2664">
        <f t="shared" si="486"/>
        <v>434585.25498318515</v>
      </c>
      <c r="I2664">
        <f t="shared" si="487"/>
        <v>1354233.3747207702</v>
      </c>
      <c r="J2664">
        <f t="shared" si="488"/>
        <v>485062.86475439993</v>
      </c>
      <c r="K2664" s="18">
        <f t="shared" si="489"/>
        <v>1059832</v>
      </c>
      <c r="L2664" s="18" t="str">
        <f t="shared" si="481"/>
        <v/>
      </c>
      <c r="M2664" s="18">
        <f t="shared" si="482"/>
        <v>1134020</v>
      </c>
      <c r="N2664" s="18">
        <f t="shared" si="483"/>
        <v>1304123</v>
      </c>
      <c r="O2664" s="18" t="str">
        <f t="shared" si="484"/>
        <v/>
      </c>
      <c r="P2664">
        <f t="shared" si="490"/>
        <v>1161605.7831467215</v>
      </c>
      <c r="Q2664">
        <f t="shared" si="491"/>
        <v>125244.41613235032</v>
      </c>
      <c r="R2664" s="105">
        <f t="shared" si="492"/>
        <v>0.10782006938108606</v>
      </c>
      <c r="S2664" s="107">
        <f>+'MEDIA GEOMÉTRICA'!AI647</f>
        <v>1161605.7831467215</v>
      </c>
      <c r="T2664" t="b">
        <f t="shared" si="493"/>
        <v>1</v>
      </c>
    </row>
    <row r="2665" spans="1:20" x14ac:dyDescent="0.2">
      <c r="A2665">
        <v>645</v>
      </c>
      <c r="B2665">
        <v>1589748</v>
      </c>
      <c r="C2665">
        <v>400000</v>
      </c>
      <c r="D2665">
        <v>1701030</v>
      </c>
      <c r="E2665">
        <v>1956185</v>
      </c>
      <c r="F2665">
        <v>2098467</v>
      </c>
      <c r="G2665">
        <f t="shared" si="485"/>
        <v>1347356.320564986</v>
      </c>
      <c r="H2665">
        <f t="shared" si="486"/>
        <v>673180.52774460136</v>
      </c>
      <c r="I2665">
        <f t="shared" si="487"/>
        <v>2020536.8483095872</v>
      </c>
      <c r="J2665">
        <f t="shared" si="488"/>
        <v>674175.79282038461</v>
      </c>
      <c r="K2665" s="18">
        <f t="shared" si="489"/>
        <v>1589748</v>
      </c>
      <c r="L2665" s="18" t="str">
        <f t="shared" ref="L2665:L2695" si="494">+IF(((IF(AND(C2665&lt;=$I2665,C2665&gt;=$J2665),C2665,""))&lt;=0),"",(IF(AND(C2665&lt;=$I2665,C2665&gt;=$J2665),C2665,"")))</f>
        <v/>
      </c>
      <c r="M2665" s="18">
        <f t="shared" ref="M2665:M2695" si="495">+IF(((IF(AND(D2665&lt;=$I2665,D2665&gt;=$J2665),D2665,""))&lt;=0),"",(IF(AND(D2665&lt;=$I2665,D2665&gt;=$J2665),D2665,"")))</f>
        <v>1701030</v>
      </c>
      <c r="N2665" s="18">
        <f t="shared" ref="N2665:N2695" si="496">+IF(((IF(AND(E2665&lt;=$I2665,E2665&gt;=$J2665),E2665,""))&lt;=0),"",(IF(AND(E2665&lt;=$I2665,E2665&gt;=$J2665),E2665,"")))</f>
        <v>1956185</v>
      </c>
      <c r="O2665" s="18" t="str">
        <f t="shared" ref="O2665:O2695" si="497">+IF(((IF(AND(F2665&lt;=$I2665,F2665&gt;=$J2665),F2665,""))&lt;=0),"",(IF(AND(F2665&lt;=$I2665,F2665&gt;=$J2665),F2665,"")))</f>
        <v/>
      </c>
      <c r="P2665">
        <f t="shared" si="490"/>
        <v>1742408.8231730638</v>
      </c>
      <c r="Q2665">
        <f t="shared" si="491"/>
        <v>187866.89992208136</v>
      </c>
      <c r="R2665" s="105">
        <f t="shared" si="492"/>
        <v>0.10782021843757708</v>
      </c>
      <c r="S2665" s="107">
        <f>+'MEDIA GEOMÉTRICA'!AI648</f>
        <v>1742408.8231730638</v>
      </c>
      <c r="T2665" t="b">
        <f t="shared" si="493"/>
        <v>1</v>
      </c>
    </row>
    <row r="2666" spans="1:20" x14ac:dyDescent="0.2">
      <c r="A2666">
        <v>646</v>
      </c>
      <c r="B2666">
        <v>2472941</v>
      </c>
      <c r="C2666">
        <v>950000</v>
      </c>
      <c r="D2666">
        <v>2646047</v>
      </c>
      <c r="E2666">
        <v>3042954</v>
      </c>
      <c r="F2666">
        <v>3264282</v>
      </c>
      <c r="G2666">
        <f t="shared" ref="G2666:G2695" si="498">+GEOMEAN(B2666:F2666)</f>
        <v>2280991.1189240846</v>
      </c>
      <c r="H2666">
        <f t="shared" ref="H2666:H2695" si="499">+STDEV(B2666:F2666)</f>
        <v>908353.43309952877</v>
      </c>
      <c r="I2666">
        <f t="shared" ref="I2666:I2695" si="500">+G2666+H2666</f>
        <v>3189344.5520236134</v>
      </c>
      <c r="J2666">
        <f t="shared" ref="J2666:J2695" si="501">+G2666-H2666</f>
        <v>1372637.6858245558</v>
      </c>
      <c r="K2666" s="18">
        <f t="shared" ref="K2666:K2695" si="502">+IF(((IF(AND(B2666&lt;=$I2666,B2666&gt;=$J2666),B2666,""))&lt;=0),"",(IF(AND(B2666&lt;=$I2666,B2666&gt;=$J2666),B2666,"")))</f>
        <v>2472941</v>
      </c>
      <c r="L2666" s="18" t="str">
        <f t="shared" si="494"/>
        <v/>
      </c>
      <c r="M2666" s="18">
        <f t="shared" si="495"/>
        <v>2646047</v>
      </c>
      <c r="N2666" s="18">
        <f t="shared" si="496"/>
        <v>3042954</v>
      </c>
      <c r="O2666" s="18" t="str">
        <f t="shared" si="497"/>
        <v/>
      </c>
      <c r="P2666">
        <f t="shared" ref="P2666:P2695" si="503">+GEOMEAN(K2666:O2666)</f>
        <v>2710413.5850107088</v>
      </c>
      <c r="Q2666">
        <f t="shared" ref="Q2666:Q2695" si="504">+STDEV(K2666:O2666)</f>
        <v>292237.25351558678</v>
      </c>
      <c r="R2666" s="105">
        <f t="shared" ref="R2666:R2695" si="505">+Q2666/P2666</f>
        <v>0.10782017000347649</v>
      </c>
      <c r="S2666" s="107">
        <f>+'MEDIA GEOMÉTRICA'!AI649</f>
        <v>2710413.5850107088</v>
      </c>
      <c r="T2666" t="b">
        <f t="shared" ref="T2666:T2695" si="506">+P2666=S2666</f>
        <v>1</v>
      </c>
    </row>
    <row r="2667" spans="1:20" x14ac:dyDescent="0.2">
      <c r="A2667">
        <v>647</v>
      </c>
      <c r="B2667">
        <v>688891</v>
      </c>
      <c r="C2667">
        <v>150000</v>
      </c>
      <c r="D2667">
        <v>737113</v>
      </c>
      <c r="E2667">
        <v>847680</v>
      </c>
      <c r="F2667">
        <v>909336</v>
      </c>
      <c r="G2667">
        <f t="shared" si="498"/>
        <v>567213.33501344395</v>
      </c>
      <c r="H2667">
        <f t="shared" si="499"/>
        <v>301684.96145234024</v>
      </c>
      <c r="I2667">
        <f t="shared" si="500"/>
        <v>868898.29646578419</v>
      </c>
      <c r="J2667">
        <f t="shared" si="501"/>
        <v>265528.37356110371</v>
      </c>
      <c r="K2667" s="18">
        <f t="shared" si="502"/>
        <v>688891</v>
      </c>
      <c r="L2667" s="18" t="str">
        <f t="shared" si="494"/>
        <v/>
      </c>
      <c r="M2667" s="18">
        <f t="shared" si="495"/>
        <v>737113</v>
      </c>
      <c r="N2667" s="18">
        <f t="shared" si="496"/>
        <v>847680</v>
      </c>
      <c r="O2667" s="18" t="str">
        <f t="shared" si="497"/>
        <v/>
      </c>
      <c r="P2667">
        <f t="shared" si="503"/>
        <v>755043.8469592107</v>
      </c>
      <c r="Q2667">
        <f t="shared" si="504"/>
        <v>81408.813296432054</v>
      </c>
      <c r="R2667" s="105">
        <f t="shared" si="505"/>
        <v>0.10781998108360183</v>
      </c>
      <c r="S2667" s="107">
        <f>+'MEDIA GEOMÉTRICA'!AI650</f>
        <v>755043.8469592107</v>
      </c>
      <c r="T2667" t="b">
        <f t="shared" si="506"/>
        <v>1</v>
      </c>
    </row>
    <row r="2668" spans="1:20" x14ac:dyDescent="0.2">
      <c r="A2668">
        <v>648</v>
      </c>
      <c r="B2668">
        <v>1236471</v>
      </c>
      <c r="C2668">
        <v>180000</v>
      </c>
      <c r="D2668">
        <v>1323024</v>
      </c>
      <c r="E2668">
        <v>1521477</v>
      </c>
      <c r="F2668">
        <v>1132141</v>
      </c>
      <c r="G2668">
        <f t="shared" si="498"/>
        <v>873047.78435071616</v>
      </c>
      <c r="H2668">
        <f t="shared" si="499"/>
        <v>522291.81921441201</v>
      </c>
      <c r="I2668">
        <f t="shared" si="500"/>
        <v>1395339.6035651281</v>
      </c>
      <c r="J2668">
        <f t="shared" si="501"/>
        <v>350755.96513630415</v>
      </c>
      <c r="K2668" s="18">
        <f t="shared" si="502"/>
        <v>1236471</v>
      </c>
      <c r="L2668" s="18" t="str">
        <f t="shared" si="494"/>
        <v/>
      </c>
      <c r="M2668" s="18">
        <f t="shared" si="495"/>
        <v>1323024</v>
      </c>
      <c r="N2668" s="18" t="str">
        <f t="shared" si="496"/>
        <v/>
      </c>
      <c r="O2668" s="18">
        <f t="shared" si="497"/>
        <v>1132141</v>
      </c>
      <c r="P2668">
        <f t="shared" si="503"/>
        <v>1228053.7962233736</v>
      </c>
      <c r="Q2668">
        <f t="shared" si="504"/>
        <v>95579.365274798372</v>
      </c>
      <c r="R2668" s="105">
        <f t="shared" si="505"/>
        <v>7.7829949769898529E-2</v>
      </c>
      <c r="S2668" s="107">
        <f>+'MEDIA GEOMÉTRICA'!AI651</f>
        <v>1228053.7962233736</v>
      </c>
      <c r="T2668" t="b">
        <f t="shared" si="506"/>
        <v>1</v>
      </c>
    </row>
    <row r="2669" spans="1:20" x14ac:dyDescent="0.2">
      <c r="A2669">
        <v>649</v>
      </c>
      <c r="B2669">
        <v>2119664</v>
      </c>
      <c r="C2669">
        <v>200000</v>
      </c>
      <c r="D2669">
        <v>2268040</v>
      </c>
      <c r="E2669">
        <v>2608246</v>
      </c>
      <c r="G2669">
        <f t="shared" si="498"/>
        <v>1258415.5316583838</v>
      </c>
      <c r="H2669">
        <f t="shared" si="499"/>
        <v>1085434.4768166954</v>
      </c>
      <c r="I2669">
        <f t="shared" si="500"/>
        <v>2343850.0084750792</v>
      </c>
      <c r="J2669">
        <f t="shared" si="501"/>
        <v>172981.05484168837</v>
      </c>
      <c r="K2669" s="18">
        <f t="shared" si="502"/>
        <v>2119664</v>
      </c>
      <c r="L2669" s="18">
        <f t="shared" si="494"/>
        <v>200000</v>
      </c>
      <c r="M2669" s="18">
        <f t="shared" si="495"/>
        <v>2268040</v>
      </c>
      <c r="N2669" s="18" t="str">
        <f t="shared" si="496"/>
        <v/>
      </c>
      <c r="O2669" s="18" t="str">
        <f t="shared" si="497"/>
        <v/>
      </c>
      <c r="P2669">
        <f t="shared" si="503"/>
        <v>986997.17526369437</v>
      </c>
      <c r="Q2669">
        <f t="shared" si="504"/>
        <v>1153539.1014808875</v>
      </c>
      <c r="R2669" s="105">
        <f t="shared" si="505"/>
        <v>1.1687359704678977</v>
      </c>
      <c r="S2669" s="107">
        <f>+'MEDIA GEOMÉTRICA'!AI652</f>
        <v>986997.17526369437</v>
      </c>
      <c r="T2669" t="b">
        <f t="shared" si="506"/>
        <v>1</v>
      </c>
    </row>
    <row r="2670" spans="1:20" x14ac:dyDescent="0.2">
      <c r="A2670">
        <v>650</v>
      </c>
      <c r="B2670">
        <v>2649580</v>
      </c>
      <c r="C2670">
        <v>250000</v>
      </c>
      <c r="D2670">
        <v>2835050</v>
      </c>
      <c r="E2670">
        <v>3260308</v>
      </c>
      <c r="F2670">
        <v>2697445</v>
      </c>
      <c r="G2670">
        <f t="shared" si="498"/>
        <v>1752176.2898615373</v>
      </c>
      <c r="H2670">
        <f t="shared" si="499"/>
        <v>1192029.4058926567</v>
      </c>
      <c r="I2670">
        <f t="shared" si="500"/>
        <v>2944205.6957541937</v>
      </c>
      <c r="J2670">
        <f t="shared" si="501"/>
        <v>560146.88396888063</v>
      </c>
      <c r="K2670" s="18">
        <f t="shared" si="502"/>
        <v>2649580</v>
      </c>
      <c r="L2670" s="18" t="str">
        <f t="shared" si="494"/>
        <v/>
      </c>
      <c r="M2670" s="18">
        <f t="shared" si="495"/>
        <v>2835050</v>
      </c>
      <c r="N2670" s="18" t="str">
        <f t="shared" si="496"/>
        <v/>
      </c>
      <c r="O2670" s="18">
        <f t="shared" si="497"/>
        <v>2697445</v>
      </c>
      <c r="P2670">
        <f t="shared" si="503"/>
        <v>2726236.0267972937</v>
      </c>
      <c r="Q2670">
        <f t="shared" si="504"/>
        <v>96285.439492860678</v>
      </c>
      <c r="R2670" s="105">
        <f t="shared" si="505"/>
        <v>3.5318086382261679E-2</v>
      </c>
      <c r="S2670" s="107">
        <f>+'MEDIA GEOMÉTRICA'!AI653</f>
        <v>2726236.0267972937</v>
      </c>
      <c r="T2670" t="b">
        <f t="shared" si="506"/>
        <v>1</v>
      </c>
    </row>
    <row r="2671" spans="1:20" x14ac:dyDescent="0.2">
      <c r="A2671">
        <v>651</v>
      </c>
      <c r="B2671">
        <v>2826218</v>
      </c>
      <c r="C2671">
        <v>300000</v>
      </c>
      <c r="D2671">
        <v>3024053</v>
      </c>
      <c r="E2671">
        <v>3477661</v>
      </c>
      <c r="F2671">
        <v>2730607</v>
      </c>
      <c r="G2671">
        <f t="shared" si="498"/>
        <v>1893618.775706142</v>
      </c>
      <c r="H2671">
        <f t="shared" si="499"/>
        <v>1247602.5114994359</v>
      </c>
      <c r="I2671">
        <f t="shared" si="500"/>
        <v>3141221.2872055778</v>
      </c>
      <c r="J2671">
        <f t="shared" si="501"/>
        <v>646016.26420670608</v>
      </c>
      <c r="K2671" s="18">
        <f t="shared" si="502"/>
        <v>2826218</v>
      </c>
      <c r="L2671" s="18" t="str">
        <f t="shared" si="494"/>
        <v/>
      </c>
      <c r="M2671" s="18">
        <f t="shared" si="495"/>
        <v>3024053</v>
      </c>
      <c r="N2671" s="18" t="str">
        <f t="shared" si="496"/>
        <v/>
      </c>
      <c r="O2671" s="18">
        <f t="shared" si="497"/>
        <v>2730607</v>
      </c>
      <c r="P2671">
        <f t="shared" si="503"/>
        <v>2857709.5438569984</v>
      </c>
      <c r="Q2671">
        <f t="shared" si="504"/>
        <v>149661.12023612991</v>
      </c>
      <c r="R2671" s="105">
        <f t="shared" si="505"/>
        <v>5.2371004799226385E-2</v>
      </c>
      <c r="S2671" s="107">
        <f>+'MEDIA GEOMÉTRICA'!AI654</f>
        <v>2857709.5438569984</v>
      </c>
      <c r="T2671" t="b">
        <f t="shared" si="506"/>
        <v>1</v>
      </c>
    </row>
    <row r="2672" spans="1:20" x14ac:dyDescent="0.2">
      <c r="A2672">
        <v>652</v>
      </c>
      <c r="B2672">
        <v>397168</v>
      </c>
      <c r="C2672">
        <v>350000</v>
      </c>
      <c r="D2672">
        <v>425374</v>
      </c>
      <c r="E2672">
        <v>489181</v>
      </c>
      <c r="F2672">
        <v>524761</v>
      </c>
      <c r="G2672">
        <f t="shared" si="498"/>
        <v>432761.75504426396</v>
      </c>
      <c r="H2672">
        <f t="shared" si="499"/>
        <v>70205.344402687842</v>
      </c>
      <c r="I2672">
        <f t="shared" si="500"/>
        <v>502967.09944695182</v>
      </c>
      <c r="J2672">
        <f t="shared" si="501"/>
        <v>362556.41064157611</v>
      </c>
      <c r="K2672" s="18">
        <f t="shared" si="502"/>
        <v>397168</v>
      </c>
      <c r="L2672" s="18" t="str">
        <f t="shared" si="494"/>
        <v/>
      </c>
      <c r="M2672" s="18">
        <f t="shared" si="495"/>
        <v>425374</v>
      </c>
      <c r="N2672" s="18">
        <f t="shared" si="496"/>
        <v>489181</v>
      </c>
      <c r="O2672" s="18" t="str">
        <f t="shared" si="497"/>
        <v/>
      </c>
      <c r="P2672">
        <f t="shared" si="503"/>
        <v>435583.67080784769</v>
      </c>
      <c r="Q2672">
        <f t="shared" si="504"/>
        <v>47140.399966483099</v>
      </c>
      <c r="R2672" s="105">
        <f t="shared" si="505"/>
        <v>0.10822352426355876</v>
      </c>
      <c r="S2672" s="107">
        <f>+'MEDIA GEOMÉTRICA'!AI655</f>
        <v>435583.67080784769</v>
      </c>
      <c r="T2672" t="b">
        <f t="shared" si="506"/>
        <v>1</v>
      </c>
    </row>
    <row r="2673" spans="1:20" x14ac:dyDescent="0.2">
      <c r="A2673">
        <v>653</v>
      </c>
      <c r="B2673">
        <v>239698</v>
      </c>
      <c r="C2673">
        <v>1000000</v>
      </c>
      <c r="D2673">
        <v>256721</v>
      </c>
      <c r="E2673">
        <v>295229</v>
      </c>
      <c r="F2673">
        <v>316702</v>
      </c>
      <c r="G2673">
        <f t="shared" si="498"/>
        <v>356440.56674172793</v>
      </c>
      <c r="H2673">
        <f t="shared" si="499"/>
        <v>324728.03150867647</v>
      </c>
      <c r="I2673">
        <f t="shared" si="500"/>
        <v>681168.59825040447</v>
      </c>
      <c r="J2673">
        <f t="shared" si="501"/>
        <v>31712.535233051458</v>
      </c>
      <c r="K2673" s="18">
        <f t="shared" si="502"/>
        <v>239698</v>
      </c>
      <c r="L2673" s="18" t="str">
        <f t="shared" si="494"/>
        <v/>
      </c>
      <c r="M2673" s="18">
        <f t="shared" si="495"/>
        <v>256721</v>
      </c>
      <c r="N2673" s="18">
        <f t="shared" si="496"/>
        <v>295229</v>
      </c>
      <c r="O2673" s="18">
        <f t="shared" si="497"/>
        <v>316702</v>
      </c>
      <c r="P2673">
        <f t="shared" si="503"/>
        <v>275412.66453166655</v>
      </c>
      <c r="Q2673">
        <f t="shared" si="504"/>
        <v>35171.919031143771</v>
      </c>
      <c r="R2673" s="105">
        <f t="shared" si="505"/>
        <v>0.12770625160231058</v>
      </c>
      <c r="S2673" s="107">
        <f>+'MEDIA GEOMÉTRICA'!AI656</f>
        <v>275412.66453166655</v>
      </c>
      <c r="T2673" t="b">
        <f t="shared" si="506"/>
        <v>1</v>
      </c>
    </row>
    <row r="2674" spans="1:20" x14ac:dyDescent="0.2">
      <c r="A2674">
        <v>654</v>
      </c>
      <c r="B2674">
        <v>325339</v>
      </c>
      <c r="C2674">
        <v>1500000</v>
      </c>
      <c r="D2674">
        <v>348444</v>
      </c>
      <c r="E2674">
        <v>400711</v>
      </c>
      <c r="F2674">
        <v>429856</v>
      </c>
      <c r="G2674">
        <f t="shared" si="498"/>
        <v>493563.37687925802</v>
      </c>
      <c r="H2674">
        <f t="shared" si="499"/>
        <v>504326.37939483195</v>
      </c>
      <c r="I2674">
        <f t="shared" si="500"/>
        <v>997889.75627408992</v>
      </c>
      <c r="J2674">
        <f t="shared" si="501"/>
        <v>-10763.002515573928</v>
      </c>
      <c r="K2674" s="18">
        <f t="shared" si="502"/>
        <v>325339</v>
      </c>
      <c r="L2674" s="18" t="str">
        <f t="shared" si="494"/>
        <v/>
      </c>
      <c r="M2674" s="18">
        <f t="shared" si="495"/>
        <v>348444</v>
      </c>
      <c r="N2674" s="18">
        <f t="shared" si="496"/>
        <v>400711</v>
      </c>
      <c r="O2674" s="18">
        <f t="shared" si="497"/>
        <v>429856</v>
      </c>
      <c r="P2674">
        <f t="shared" si="503"/>
        <v>373814.24226328672</v>
      </c>
      <c r="Q2674">
        <f t="shared" si="504"/>
        <v>47738.669472451787</v>
      </c>
      <c r="R2674" s="105">
        <f t="shared" si="505"/>
        <v>0.12770693054233137</v>
      </c>
      <c r="S2674" s="107">
        <f>+'MEDIA GEOMÉTRICA'!AI657</f>
        <v>373814.24226328672</v>
      </c>
      <c r="T2674" t="b">
        <f t="shared" si="506"/>
        <v>1</v>
      </c>
    </row>
    <row r="2675" spans="1:20" x14ac:dyDescent="0.2">
      <c r="A2675">
        <v>655</v>
      </c>
      <c r="B2675">
        <v>505559</v>
      </c>
      <c r="C2675">
        <v>1500000</v>
      </c>
      <c r="D2675">
        <v>541463</v>
      </c>
      <c r="E2675">
        <v>622683</v>
      </c>
      <c r="F2675">
        <v>667973</v>
      </c>
      <c r="G2675">
        <f t="shared" si="498"/>
        <v>702249.69872484845</v>
      </c>
      <c r="H2675">
        <f t="shared" si="499"/>
        <v>414469.43305001402</v>
      </c>
      <c r="I2675">
        <f t="shared" si="500"/>
        <v>1116719.1317748625</v>
      </c>
      <c r="J2675">
        <f t="shared" si="501"/>
        <v>287780.26567483443</v>
      </c>
      <c r="K2675" s="18">
        <f t="shared" si="502"/>
        <v>505559</v>
      </c>
      <c r="L2675" s="18" t="str">
        <f t="shared" si="494"/>
        <v/>
      </c>
      <c r="M2675" s="18">
        <f t="shared" si="495"/>
        <v>541463</v>
      </c>
      <c r="N2675" s="18">
        <f t="shared" si="496"/>
        <v>622683</v>
      </c>
      <c r="O2675" s="18">
        <f t="shared" si="497"/>
        <v>667973</v>
      </c>
      <c r="P2675">
        <f t="shared" si="503"/>
        <v>580886.97313921619</v>
      </c>
      <c r="Q2675">
        <f t="shared" si="504"/>
        <v>74183.381218437324</v>
      </c>
      <c r="R2675" s="105">
        <f t="shared" si="505"/>
        <v>0.12770708356143223</v>
      </c>
      <c r="S2675" s="107">
        <f>+'MEDIA GEOMÉTRICA'!AI658</f>
        <v>580886.97313921619</v>
      </c>
      <c r="T2675" t="b">
        <f t="shared" si="506"/>
        <v>1</v>
      </c>
    </row>
    <row r="2676" spans="1:20" x14ac:dyDescent="0.2">
      <c r="A2676">
        <v>656</v>
      </c>
      <c r="B2676">
        <v>534534</v>
      </c>
      <c r="C2676">
        <v>700000</v>
      </c>
      <c r="D2676">
        <v>572496</v>
      </c>
      <c r="E2676">
        <v>658370</v>
      </c>
      <c r="F2676">
        <v>706257</v>
      </c>
      <c r="G2676">
        <f t="shared" si="498"/>
        <v>630457.36993795377</v>
      </c>
      <c r="H2676">
        <f t="shared" si="499"/>
        <v>77211.801221056798</v>
      </c>
      <c r="I2676">
        <f t="shared" si="500"/>
        <v>707669.17115901061</v>
      </c>
      <c r="J2676">
        <f t="shared" si="501"/>
        <v>553245.56871689693</v>
      </c>
      <c r="K2676" s="18" t="str">
        <f t="shared" si="502"/>
        <v/>
      </c>
      <c r="L2676" s="18">
        <f t="shared" si="494"/>
        <v>700000</v>
      </c>
      <c r="M2676" s="18">
        <f t="shared" si="495"/>
        <v>572496</v>
      </c>
      <c r="N2676" s="18">
        <f t="shared" si="496"/>
        <v>658370</v>
      </c>
      <c r="O2676" s="18">
        <f t="shared" si="497"/>
        <v>706257</v>
      </c>
      <c r="P2676">
        <f t="shared" si="503"/>
        <v>657015.81530447875</v>
      </c>
      <c r="Q2676">
        <f t="shared" si="504"/>
        <v>61636.698166892966</v>
      </c>
      <c r="R2676" s="105">
        <f t="shared" si="505"/>
        <v>9.3813111847739716E-2</v>
      </c>
      <c r="S2676" s="107">
        <f>+'MEDIA GEOMÉTRICA'!AI659</f>
        <v>657015.81530447875</v>
      </c>
      <c r="T2676" t="b">
        <f t="shared" si="506"/>
        <v>1</v>
      </c>
    </row>
    <row r="2677" spans="1:20" x14ac:dyDescent="0.2">
      <c r="A2677">
        <v>657</v>
      </c>
      <c r="B2677">
        <v>1985600</v>
      </c>
      <c r="C2677">
        <v>800000</v>
      </c>
      <c r="D2677">
        <v>2126613</v>
      </c>
      <c r="E2677">
        <v>2445605</v>
      </c>
      <c r="F2677">
        <v>2623486</v>
      </c>
      <c r="G2677">
        <f t="shared" si="498"/>
        <v>1850065.2934950339</v>
      </c>
      <c r="H2677">
        <f t="shared" si="499"/>
        <v>714749.41621291323</v>
      </c>
      <c r="I2677">
        <f t="shared" si="500"/>
        <v>2564814.709707947</v>
      </c>
      <c r="J2677">
        <f t="shared" si="501"/>
        <v>1135315.8772821208</v>
      </c>
      <c r="K2677" s="18">
        <f t="shared" si="502"/>
        <v>1985600</v>
      </c>
      <c r="L2677" s="18" t="str">
        <f t="shared" si="494"/>
        <v/>
      </c>
      <c r="M2677" s="18">
        <f t="shared" si="495"/>
        <v>2126613</v>
      </c>
      <c r="N2677" s="18">
        <f t="shared" si="496"/>
        <v>2445605</v>
      </c>
      <c r="O2677" s="18" t="str">
        <f t="shared" si="497"/>
        <v/>
      </c>
      <c r="P2677">
        <f t="shared" si="503"/>
        <v>2177653.8498567534</v>
      </c>
      <c r="Q2677">
        <f t="shared" si="504"/>
        <v>235671.08515117702</v>
      </c>
      <c r="R2677" s="105">
        <f t="shared" si="505"/>
        <v>0.10822247308344231</v>
      </c>
      <c r="S2677" s="107">
        <f>+'MEDIA GEOMÉTRICA'!AI660</f>
        <v>2177653.8498567534</v>
      </c>
      <c r="T2677" t="b">
        <f t="shared" si="506"/>
        <v>1</v>
      </c>
    </row>
    <row r="2678" spans="1:20" x14ac:dyDescent="0.2">
      <c r="A2678">
        <v>658</v>
      </c>
      <c r="B2678">
        <v>2240290</v>
      </c>
      <c r="C2678">
        <v>900000</v>
      </c>
      <c r="D2678">
        <v>2399391</v>
      </c>
      <c r="E2678">
        <v>2759300</v>
      </c>
      <c r="F2678">
        <v>2959997</v>
      </c>
      <c r="G2678">
        <f t="shared" si="498"/>
        <v>2086159.9011868234</v>
      </c>
      <c r="H2678">
        <f t="shared" si="499"/>
        <v>807523.69378446089</v>
      </c>
      <c r="I2678">
        <f t="shared" si="500"/>
        <v>2893683.5949712843</v>
      </c>
      <c r="J2678">
        <f t="shared" si="501"/>
        <v>1278636.2074023625</v>
      </c>
      <c r="K2678" s="18">
        <f t="shared" si="502"/>
        <v>2240290</v>
      </c>
      <c r="L2678" s="18" t="str">
        <f t="shared" si="494"/>
        <v/>
      </c>
      <c r="M2678" s="18">
        <f t="shared" si="495"/>
        <v>2399391</v>
      </c>
      <c r="N2678" s="18">
        <f t="shared" si="496"/>
        <v>2759300</v>
      </c>
      <c r="O2678" s="18" t="str">
        <f t="shared" si="497"/>
        <v/>
      </c>
      <c r="P2678">
        <f t="shared" si="503"/>
        <v>2456978.7230311218</v>
      </c>
      <c r="Q2678">
        <f t="shared" si="504"/>
        <v>265900.66960615199</v>
      </c>
      <c r="R2678" s="105">
        <f t="shared" si="505"/>
        <v>0.10822261793057615</v>
      </c>
      <c r="S2678" s="107">
        <f>+'MEDIA GEOMÉTRICA'!AI661</f>
        <v>2456978.7230311218</v>
      </c>
      <c r="T2678" t="b">
        <f t="shared" si="506"/>
        <v>1</v>
      </c>
    </row>
    <row r="2679" spans="1:20" x14ac:dyDescent="0.2">
      <c r="A2679">
        <v>659</v>
      </c>
      <c r="B2679">
        <v>2654888</v>
      </c>
      <c r="C2679">
        <v>900000</v>
      </c>
      <c r="D2679">
        <v>2843433</v>
      </c>
      <c r="E2679">
        <v>3269948</v>
      </c>
      <c r="F2679">
        <v>3507787</v>
      </c>
      <c r="G2679">
        <f t="shared" si="498"/>
        <v>2389687.7362127099</v>
      </c>
      <c r="H2679">
        <f t="shared" si="499"/>
        <v>1027007.8791176337</v>
      </c>
      <c r="I2679">
        <f t="shared" si="500"/>
        <v>3416695.6153303436</v>
      </c>
      <c r="J2679">
        <f t="shared" si="501"/>
        <v>1362679.8570950762</v>
      </c>
      <c r="K2679" s="18">
        <f t="shared" si="502"/>
        <v>2654888</v>
      </c>
      <c r="L2679" s="18" t="str">
        <f t="shared" si="494"/>
        <v/>
      </c>
      <c r="M2679" s="18">
        <f t="shared" si="495"/>
        <v>2843433</v>
      </c>
      <c r="N2679" s="18">
        <f t="shared" si="496"/>
        <v>3269948</v>
      </c>
      <c r="O2679" s="18" t="str">
        <f t="shared" si="497"/>
        <v/>
      </c>
      <c r="P2679">
        <f t="shared" si="503"/>
        <v>2911678.0339433658</v>
      </c>
      <c r="Q2679">
        <f t="shared" si="504"/>
        <v>315109.25773187517</v>
      </c>
      <c r="R2679" s="105">
        <f t="shared" si="505"/>
        <v>0.10822256240505893</v>
      </c>
      <c r="S2679" s="107">
        <f>+'MEDIA GEOMÉTRICA'!AI662</f>
        <v>2911678.0339433658</v>
      </c>
      <c r="T2679" t="b">
        <f t="shared" si="506"/>
        <v>1</v>
      </c>
    </row>
    <row r="2680" spans="1:20" x14ac:dyDescent="0.2">
      <c r="A2680">
        <v>660</v>
      </c>
      <c r="B2680">
        <v>696750</v>
      </c>
      <c r="C2680">
        <v>700000</v>
      </c>
      <c r="D2680">
        <v>746232</v>
      </c>
      <c r="E2680">
        <v>858167</v>
      </c>
      <c r="F2680">
        <v>920586</v>
      </c>
      <c r="G2680">
        <f t="shared" si="498"/>
        <v>779358.0263456637</v>
      </c>
      <c r="H2680">
        <f t="shared" si="499"/>
        <v>100313.08683815885</v>
      </c>
      <c r="I2680">
        <f t="shared" si="500"/>
        <v>879671.1131838226</v>
      </c>
      <c r="J2680">
        <f t="shared" si="501"/>
        <v>679044.93950750481</v>
      </c>
      <c r="K2680" s="18">
        <f t="shared" si="502"/>
        <v>696750</v>
      </c>
      <c r="L2680" s="18">
        <f t="shared" si="494"/>
        <v>700000</v>
      </c>
      <c r="M2680" s="18">
        <f t="shared" si="495"/>
        <v>746232</v>
      </c>
      <c r="N2680" s="18">
        <f t="shared" si="496"/>
        <v>858167</v>
      </c>
      <c r="O2680" s="18" t="str">
        <f t="shared" si="497"/>
        <v/>
      </c>
      <c r="P2680">
        <f t="shared" si="503"/>
        <v>747575.69631820859</v>
      </c>
      <c r="Q2680">
        <f t="shared" si="504"/>
        <v>75386.847134740063</v>
      </c>
      <c r="R2680" s="105">
        <f t="shared" si="505"/>
        <v>0.10084175757186647</v>
      </c>
      <c r="S2680" s="107">
        <f>+'MEDIA GEOMÉTRICA'!AI663</f>
        <v>747575.69631820859</v>
      </c>
      <c r="T2680" t="b">
        <f t="shared" si="506"/>
        <v>1</v>
      </c>
    </row>
    <row r="2681" spans="1:20" x14ac:dyDescent="0.2">
      <c r="A2681">
        <v>661</v>
      </c>
      <c r="B2681">
        <v>3468187</v>
      </c>
      <c r="C2681">
        <v>900000</v>
      </c>
      <c r="D2681">
        <v>3714491</v>
      </c>
      <c r="E2681">
        <v>4271664</v>
      </c>
      <c r="F2681">
        <v>4582362</v>
      </c>
      <c r="G2681">
        <f t="shared" si="498"/>
        <v>2959280.6954988637</v>
      </c>
      <c r="H2681">
        <f t="shared" si="499"/>
        <v>1458640.7034690548</v>
      </c>
      <c r="I2681">
        <f t="shared" si="500"/>
        <v>4417921.398967918</v>
      </c>
      <c r="J2681">
        <f t="shared" si="501"/>
        <v>1500639.9920298089</v>
      </c>
      <c r="K2681" s="18">
        <f t="shared" si="502"/>
        <v>3468187</v>
      </c>
      <c r="L2681" s="18" t="str">
        <f t="shared" si="494"/>
        <v/>
      </c>
      <c r="M2681" s="18">
        <f t="shared" si="495"/>
        <v>3714491</v>
      </c>
      <c r="N2681" s="18">
        <f t="shared" si="496"/>
        <v>4271664</v>
      </c>
      <c r="O2681" s="18" t="str">
        <f t="shared" si="497"/>
        <v/>
      </c>
      <c r="P2681">
        <f t="shared" si="503"/>
        <v>3803641.995186951</v>
      </c>
      <c r="Q2681">
        <f t="shared" si="504"/>
        <v>411639.54739431926</v>
      </c>
      <c r="R2681" s="105">
        <f t="shared" si="505"/>
        <v>0.10822247412222269</v>
      </c>
      <c r="S2681" s="107">
        <f>+'MEDIA GEOMÉTRICA'!AI664</f>
        <v>3803641.995186951</v>
      </c>
      <c r="T2681" t="b">
        <f t="shared" si="506"/>
        <v>1</v>
      </c>
    </row>
    <row r="2682" spans="1:20" x14ac:dyDescent="0.2">
      <c r="A2682">
        <v>662</v>
      </c>
      <c r="B2682">
        <v>3941956</v>
      </c>
      <c r="C2682">
        <v>950000</v>
      </c>
      <c r="D2682">
        <v>4221906</v>
      </c>
      <c r="E2682">
        <v>4855192</v>
      </c>
      <c r="F2682">
        <v>5208333</v>
      </c>
      <c r="G2682">
        <f t="shared" si="498"/>
        <v>3314132.1205693237</v>
      </c>
      <c r="H2682">
        <f t="shared" si="499"/>
        <v>1689023.0123484998</v>
      </c>
      <c r="I2682">
        <f t="shared" si="500"/>
        <v>5003155.1329178233</v>
      </c>
      <c r="J2682">
        <f t="shared" si="501"/>
        <v>1625109.1082208238</v>
      </c>
      <c r="K2682" s="18">
        <f t="shared" si="502"/>
        <v>3941956</v>
      </c>
      <c r="L2682" s="18" t="str">
        <f t="shared" si="494"/>
        <v/>
      </c>
      <c r="M2682" s="18">
        <f t="shared" si="495"/>
        <v>4221906</v>
      </c>
      <c r="N2682" s="18">
        <f t="shared" si="496"/>
        <v>4855192</v>
      </c>
      <c r="O2682" s="18" t="str">
        <f t="shared" si="497"/>
        <v/>
      </c>
      <c r="P2682">
        <f t="shared" si="503"/>
        <v>4323235.6998923011</v>
      </c>
      <c r="Q2682">
        <f t="shared" si="504"/>
        <v>467871.62626657897</v>
      </c>
      <c r="R2682" s="105">
        <f t="shared" si="505"/>
        <v>0.10822255799706558</v>
      </c>
      <c r="S2682" s="107">
        <f>+'MEDIA GEOMÉTRICA'!AI665</f>
        <v>4323235.6998923011</v>
      </c>
      <c r="T2682" t="b">
        <f t="shared" si="506"/>
        <v>1</v>
      </c>
    </row>
    <row r="2683" spans="1:20" x14ac:dyDescent="0.2">
      <c r="A2683">
        <v>663</v>
      </c>
      <c r="B2683">
        <v>780869</v>
      </c>
      <c r="C2683">
        <v>700000</v>
      </c>
      <c r="D2683">
        <v>836325</v>
      </c>
      <c r="E2683">
        <v>961773</v>
      </c>
      <c r="F2683">
        <v>1031728</v>
      </c>
      <c r="G2683">
        <f t="shared" si="498"/>
        <v>853763.96366152656</v>
      </c>
      <c r="H2683">
        <f t="shared" si="499"/>
        <v>134394.56247743062</v>
      </c>
      <c r="I2683">
        <f t="shared" si="500"/>
        <v>988158.52613895712</v>
      </c>
      <c r="J2683">
        <f t="shared" si="501"/>
        <v>719369.401184096</v>
      </c>
      <c r="K2683" s="18">
        <f t="shared" si="502"/>
        <v>780869</v>
      </c>
      <c r="L2683" s="18" t="str">
        <f t="shared" si="494"/>
        <v/>
      </c>
      <c r="M2683" s="18">
        <f t="shared" si="495"/>
        <v>836325</v>
      </c>
      <c r="N2683" s="18">
        <f t="shared" si="496"/>
        <v>961773</v>
      </c>
      <c r="O2683" s="18" t="str">
        <f t="shared" si="497"/>
        <v/>
      </c>
      <c r="P2683">
        <f t="shared" si="503"/>
        <v>856397.28280531766</v>
      </c>
      <c r="Q2683">
        <f t="shared" si="504"/>
        <v>92681.197172529734</v>
      </c>
      <c r="R2683" s="105">
        <f t="shared" si="505"/>
        <v>0.10822219901134213</v>
      </c>
      <c r="S2683" s="107">
        <f>+'MEDIA GEOMÉTRICA'!AI666</f>
        <v>856397.28280531766</v>
      </c>
      <c r="T2683" t="b">
        <f t="shared" si="506"/>
        <v>1</v>
      </c>
    </row>
    <row r="2684" spans="1:20" x14ac:dyDescent="0.2">
      <c r="A2684">
        <v>664</v>
      </c>
      <c r="B2684">
        <v>4309371</v>
      </c>
      <c r="C2684">
        <v>950000</v>
      </c>
      <c r="D2684">
        <v>4615414</v>
      </c>
      <c r="E2684">
        <v>5307727</v>
      </c>
      <c r="F2684">
        <v>5693782</v>
      </c>
      <c r="G2684">
        <f t="shared" si="498"/>
        <v>3559028.8876116634</v>
      </c>
      <c r="H2684">
        <f t="shared" si="499"/>
        <v>1884304.5097729557</v>
      </c>
      <c r="I2684">
        <f t="shared" si="500"/>
        <v>5443333.3973846193</v>
      </c>
      <c r="J2684">
        <f t="shared" si="501"/>
        <v>1674724.3778387078</v>
      </c>
      <c r="K2684" s="18">
        <f t="shared" si="502"/>
        <v>4309371</v>
      </c>
      <c r="L2684" s="18" t="str">
        <f t="shared" si="494"/>
        <v/>
      </c>
      <c r="M2684" s="18">
        <f t="shared" si="495"/>
        <v>4615414</v>
      </c>
      <c r="N2684" s="18">
        <f t="shared" si="496"/>
        <v>5307727</v>
      </c>
      <c r="O2684" s="18" t="str">
        <f t="shared" si="497"/>
        <v/>
      </c>
      <c r="P2684">
        <f t="shared" si="503"/>
        <v>4726188.5274436427</v>
      </c>
      <c r="Q2684">
        <f t="shared" si="504"/>
        <v>511480.58134432958</v>
      </c>
      <c r="R2684" s="105">
        <f t="shared" si="505"/>
        <v>0.10822263614206379</v>
      </c>
      <c r="S2684" s="107">
        <f>+'MEDIA GEOMÉTRICA'!AI667</f>
        <v>4726188.5274436427</v>
      </c>
      <c r="T2684" t="b">
        <f t="shared" si="506"/>
        <v>1</v>
      </c>
    </row>
    <row r="2685" spans="1:20" x14ac:dyDescent="0.2">
      <c r="A2685">
        <v>665</v>
      </c>
      <c r="B2685">
        <v>1153729</v>
      </c>
      <c r="C2685">
        <v>800000</v>
      </c>
      <c r="D2685">
        <v>1235664</v>
      </c>
      <c r="E2685">
        <v>1421013</v>
      </c>
      <c r="F2685">
        <v>1524370</v>
      </c>
      <c r="G2685">
        <f t="shared" si="498"/>
        <v>1198275.0780721833</v>
      </c>
      <c r="H2685">
        <f t="shared" si="499"/>
        <v>280108.30734324886</v>
      </c>
      <c r="I2685">
        <f t="shared" si="500"/>
        <v>1478383.385415432</v>
      </c>
      <c r="J2685">
        <f t="shared" si="501"/>
        <v>918166.77072893444</v>
      </c>
      <c r="K2685" s="18">
        <f t="shared" si="502"/>
        <v>1153729</v>
      </c>
      <c r="L2685" s="18" t="str">
        <f t="shared" si="494"/>
        <v/>
      </c>
      <c r="M2685" s="18">
        <f t="shared" si="495"/>
        <v>1235664</v>
      </c>
      <c r="N2685" s="18">
        <f t="shared" si="496"/>
        <v>1421013</v>
      </c>
      <c r="O2685" s="18" t="str">
        <f t="shared" si="497"/>
        <v/>
      </c>
      <c r="P2685">
        <f t="shared" si="503"/>
        <v>1265321.1034787402</v>
      </c>
      <c r="Q2685">
        <f t="shared" si="504"/>
        <v>136935.71039116618</v>
      </c>
      <c r="R2685" s="105">
        <f t="shared" si="505"/>
        <v>0.10822210268578435</v>
      </c>
      <c r="S2685" s="107">
        <f>+'MEDIA GEOMÉTRICA'!AI668</f>
        <v>1265321.1034787402</v>
      </c>
      <c r="T2685" t="b">
        <f t="shared" si="506"/>
        <v>1</v>
      </c>
    </row>
    <row r="2686" spans="1:20" x14ac:dyDescent="0.2">
      <c r="A2686">
        <v>666</v>
      </c>
      <c r="B2686">
        <v>1481529</v>
      </c>
      <c r="C2686">
        <v>800000</v>
      </c>
      <c r="D2686">
        <v>1586744</v>
      </c>
      <c r="E2686">
        <v>1824756</v>
      </c>
      <c r="F2686">
        <v>1957479</v>
      </c>
      <c r="G2686">
        <f t="shared" si="498"/>
        <v>1463665.3244640843</v>
      </c>
      <c r="H2686">
        <f t="shared" si="499"/>
        <v>449468.75940970558</v>
      </c>
      <c r="I2686">
        <f t="shared" si="500"/>
        <v>1913134.08387379</v>
      </c>
      <c r="J2686">
        <f t="shared" si="501"/>
        <v>1014196.5650543787</v>
      </c>
      <c r="K2686" s="18">
        <f t="shared" si="502"/>
        <v>1481529</v>
      </c>
      <c r="L2686" s="18" t="str">
        <f t="shared" si="494"/>
        <v/>
      </c>
      <c r="M2686" s="18">
        <f t="shared" si="495"/>
        <v>1586744</v>
      </c>
      <c r="N2686" s="18">
        <f t="shared" si="496"/>
        <v>1824756</v>
      </c>
      <c r="O2686" s="18" t="str">
        <f t="shared" si="497"/>
        <v/>
      </c>
      <c r="P2686">
        <f t="shared" si="503"/>
        <v>1624827.5493091149</v>
      </c>
      <c r="Q2686">
        <f t="shared" si="504"/>
        <v>175843.05592298304</v>
      </c>
      <c r="R2686" s="105">
        <f t="shared" si="505"/>
        <v>0.10822259629814401</v>
      </c>
      <c r="S2686" s="107">
        <f>+'MEDIA GEOMÉTRICA'!AI669</f>
        <v>1624827.5493091149</v>
      </c>
      <c r="T2686" t="b">
        <f t="shared" si="506"/>
        <v>1</v>
      </c>
    </row>
    <row r="2687" spans="1:20" x14ac:dyDescent="0.2">
      <c r="A2687">
        <v>667</v>
      </c>
      <c r="B2687">
        <v>1699021</v>
      </c>
      <c r="C2687">
        <v>900000</v>
      </c>
      <c r="D2687">
        <v>1819682</v>
      </c>
      <c r="E2687">
        <v>2092635</v>
      </c>
      <c r="F2687">
        <v>2244842</v>
      </c>
      <c r="G2687">
        <f t="shared" si="498"/>
        <v>1672103.6845802809</v>
      </c>
      <c r="H2687">
        <f t="shared" si="499"/>
        <v>522545.24906317919</v>
      </c>
      <c r="I2687">
        <f t="shared" si="500"/>
        <v>2194648.9336434603</v>
      </c>
      <c r="J2687">
        <f t="shared" si="501"/>
        <v>1149558.4355171018</v>
      </c>
      <c r="K2687" s="18">
        <f t="shared" si="502"/>
        <v>1699021</v>
      </c>
      <c r="L2687" s="18" t="str">
        <f t="shared" si="494"/>
        <v/>
      </c>
      <c r="M2687" s="18">
        <f t="shared" si="495"/>
        <v>1819682</v>
      </c>
      <c r="N2687" s="18">
        <f t="shared" si="496"/>
        <v>2092635</v>
      </c>
      <c r="O2687" s="18" t="str">
        <f t="shared" si="497"/>
        <v/>
      </c>
      <c r="P2687">
        <f t="shared" si="503"/>
        <v>1863356.3178816889</v>
      </c>
      <c r="Q2687">
        <f t="shared" si="504"/>
        <v>201657.4645804117</v>
      </c>
      <c r="R2687" s="105">
        <f t="shared" si="505"/>
        <v>0.10822270686782068</v>
      </c>
      <c r="S2687" s="107">
        <f>+'MEDIA GEOMÉTRICA'!AI670</f>
        <v>1863356.3178816889</v>
      </c>
      <c r="T2687" t="b">
        <f t="shared" si="506"/>
        <v>1</v>
      </c>
    </row>
    <row r="2688" spans="1:20" x14ac:dyDescent="0.2">
      <c r="A2688">
        <v>668</v>
      </c>
      <c r="B2688">
        <v>492402</v>
      </c>
      <c r="D2688">
        <v>527372</v>
      </c>
      <c r="E2688">
        <v>606477</v>
      </c>
      <c r="F2688">
        <v>1250589</v>
      </c>
      <c r="G2688">
        <f t="shared" si="498"/>
        <v>666179.79102193541</v>
      </c>
      <c r="H2688">
        <f t="shared" si="499"/>
        <v>357452.12175338954</v>
      </c>
      <c r="I2688">
        <f t="shared" si="500"/>
        <v>1023631.9127753249</v>
      </c>
      <c r="J2688">
        <f t="shared" si="501"/>
        <v>308727.66926854587</v>
      </c>
      <c r="K2688" s="18">
        <f t="shared" si="502"/>
        <v>492402</v>
      </c>
      <c r="L2688" s="18" t="str">
        <f t="shared" si="494"/>
        <v/>
      </c>
      <c r="M2688" s="18">
        <f t="shared" si="495"/>
        <v>527372</v>
      </c>
      <c r="N2688" s="18">
        <f t="shared" si="496"/>
        <v>606477</v>
      </c>
      <c r="O2688" s="18" t="str">
        <f t="shared" si="497"/>
        <v/>
      </c>
      <c r="P2688">
        <f t="shared" si="503"/>
        <v>540028.98517004028</v>
      </c>
      <c r="Q2688">
        <f t="shared" si="504"/>
        <v>58443.145520525613</v>
      </c>
      <c r="R2688" s="105">
        <f t="shared" si="505"/>
        <v>0.10822223829730819</v>
      </c>
      <c r="S2688" s="107">
        <f>+'MEDIA GEOMÉTRICA'!AI671</f>
        <v>540028.98517004028</v>
      </c>
      <c r="T2688" t="b">
        <f t="shared" si="506"/>
        <v>1</v>
      </c>
    </row>
    <row r="2689" spans="1:20" x14ac:dyDescent="0.2">
      <c r="A2689">
        <v>669</v>
      </c>
      <c r="B2689">
        <v>752398</v>
      </c>
      <c r="C2689">
        <v>900000</v>
      </c>
      <c r="D2689">
        <v>805831</v>
      </c>
      <c r="E2689">
        <v>926706</v>
      </c>
      <c r="F2689">
        <v>994110</v>
      </c>
      <c r="G2689">
        <f t="shared" si="498"/>
        <v>871489.39365945791</v>
      </c>
      <c r="H2689">
        <f t="shared" si="499"/>
        <v>96563.490895886731</v>
      </c>
      <c r="I2689">
        <f t="shared" si="500"/>
        <v>968052.8845553447</v>
      </c>
      <c r="J2689">
        <f t="shared" si="501"/>
        <v>774925.90276357112</v>
      </c>
      <c r="K2689" s="18" t="str">
        <f t="shared" si="502"/>
        <v/>
      </c>
      <c r="L2689" s="18">
        <f t="shared" si="494"/>
        <v>900000</v>
      </c>
      <c r="M2689" s="18">
        <f t="shared" si="495"/>
        <v>805831</v>
      </c>
      <c r="N2689" s="18">
        <f t="shared" si="496"/>
        <v>926706</v>
      </c>
      <c r="O2689" s="18" t="str">
        <f t="shared" si="497"/>
        <v/>
      </c>
      <c r="P2689">
        <f t="shared" si="503"/>
        <v>875943.61567326484</v>
      </c>
      <c r="Q2689">
        <f t="shared" si="504"/>
        <v>63497.738308803833</v>
      </c>
      <c r="R2689" s="105">
        <f t="shared" si="505"/>
        <v>7.2490668546055237E-2</v>
      </c>
      <c r="S2689" s="107">
        <f>+'MEDIA GEOMÉTRICA'!AI672</f>
        <v>875943.61567326484</v>
      </c>
      <c r="T2689" t="b">
        <f t="shared" si="506"/>
        <v>1</v>
      </c>
    </row>
    <row r="2690" spans="1:20" x14ac:dyDescent="0.2">
      <c r="A2690">
        <v>670</v>
      </c>
      <c r="B2690">
        <v>814836</v>
      </c>
      <c r="C2690">
        <v>950000</v>
      </c>
      <c r="D2690">
        <v>872704</v>
      </c>
      <c r="E2690">
        <v>1003609</v>
      </c>
      <c r="F2690">
        <v>1076606</v>
      </c>
      <c r="G2690">
        <f t="shared" si="498"/>
        <v>938980.1785890609</v>
      </c>
      <c r="H2690">
        <f t="shared" si="499"/>
        <v>103608.68040854493</v>
      </c>
      <c r="I2690">
        <f t="shared" si="500"/>
        <v>1042588.8589976059</v>
      </c>
      <c r="J2690">
        <f t="shared" si="501"/>
        <v>835371.49818051595</v>
      </c>
      <c r="K2690" s="18" t="str">
        <f t="shared" si="502"/>
        <v/>
      </c>
      <c r="L2690" s="18">
        <f t="shared" si="494"/>
        <v>950000</v>
      </c>
      <c r="M2690" s="18">
        <f t="shared" si="495"/>
        <v>872704</v>
      </c>
      <c r="N2690" s="18">
        <f t="shared" si="496"/>
        <v>1003609</v>
      </c>
      <c r="O2690" s="18" t="str">
        <f t="shared" si="497"/>
        <v/>
      </c>
      <c r="P2690">
        <f t="shared" si="503"/>
        <v>940556.82615452691</v>
      </c>
      <c r="Q2690">
        <f t="shared" si="504"/>
        <v>65808.707025235912</v>
      </c>
      <c r="R2690" s="105">
        <f t="shared" si="505"/>
        <v>6.9967816080071701E-2</v>
      </c>
      <c r="S2690" s="107">
        <f>+'MEDIA GEOMÉTRICA'!AI673</f>
        <v>940556.82615452691</v>
      </c>
      <c r="T2690" t="b">
        <f t="shared" si="506"/>
        <v>1</v>
      </c>
    </row>
    <row r="2691" spans="1:20" x14ac:dyDescent="0.2">
      <c r="A2691">
        <v>671</v>
      </c>
      <c r="B2691">
        <v>1107183</v>
      </c>
      <c r="C2691">
        <v>950000</v>
      </c>
      <c r="D2691">
        <v>1185814</v>
      </c>
      <c r="E2691">
        <v>1363686</v>
      </c>
      <c r="F2691">
        <v>1462873</v>
      </c>
      <c r="G2691">
        <f t="shared" si="498"/>
        <v>1199985.8328690198</v>
      </c>
      <c r="H2691">
        <f t="shared" si="499"/>
        <v>203865.121699863</v>
      </c>
      <c r="I2691">
        <f t="shared" si="500"/>
        <v>1403850.9545688829</v>
      </c>
      <c r="J2691">
        <f t="shared" si="501"/>
        <v>996120.71116915683</v>
      </c>
      <c r="K2691" s="18">
        <f t="shared" si="502"/>
        <v>1107183</v>
      </c>
      <c r="L2691" s="18" t="str">
        <f t="shared" si="494"/>
        <v/>
      </c>
      <c r="M2691" s="18">
        <f t="shared" si="495"/>
        <v>1185814</v>
      </c>
      <c r="N2691" s="18">
        <f t="shared" si="496"/>
        <v>1363686</v>
      </c>
      <c r="O2691" s="18" t="str">
        <f t="shared" si="497"/>
        <v/>
      </c>
      <c r="P2691">
        <f t="shared" si="503"/>
        <v>1214274.2574053116</v>
      </c>
      <c r="Q2691">
        <f t="shared" si="504"/>
        <v>131412.24673649459</v>
      </c>
      <c r="R2691" s="105">
        <f t="shared" si="505"/>
        <v>0.108222871344814</v>
      </c>
      <c r="S2691" s="107">
        <f>+'MEDIA GEOMÉTRICA'!AI674</f>
        <v>1214274.2574053116</v>
      </c>
      <c r="T2691" t="b">
        <f t="shared" si="506"/>
        <v>1</v>
      </c>
    </row>
    <row r="2692" spans="1:20" x14ac:dyDescent="0.2">
      <c r="A2692">
        <v>672</v>
      </c>
      <c r="B2692">
        <v>1656964</v>
      </c>
      <c r="C2692">
        <v>1500000</v>
      </c>
      <c r="D2692">
        <v>1774639</v>
      </c>
      <c r="E2692">
        <v>2040835</v>
      </c>
      <c r="F2692">
        <v>2189274</v>
      </c>
      <c r="G2692">
        <f t="shared" si="498"/>
        <v>1815199.9599579626</v>
      </c>
      <c r="H2692">
        <f t="shared" si="499"/>
        <v>280806.01299170894</v>
      </c>
      <c r="I2692">
        <f t="shared" si="500"/>
        <v>2096005.9729496716</v>
      </c>
      <c r="J2692">
        <f t="shared" si="501"/>
        <v>1534393.9469662537</v>
      </c>
      <c r="K2692" s="18">
        <f t="shared" si="502"/>
        <v>1656964</v>
      </c>
      <c r="L2692" s="18" t="str">
        <f t="shared" si="494"/>
        <v/>
      </c>
      <c r="M2692" s="18">
        <f t="shared" si="495"/>
        <v>1774639</v>
      </c>
      <c r="N2692" s="18">
        <f t="shared" si="496"/>
        <v>2040835</v>
      </c>
      <c r="O2692" s="18" t="str">
        <f t="shared" si="497"/>
        <v/>
      </c>
      <c r="P2692">
        <f t="shared" si="503"/>
        <v>1817231.8056910655</v>
      </c>
      <c r="Q2692">
        <f t="shared" si="504"/>
        <v>196665.81667132699</v>
      </c>
      <c r="R2692" s="105">
        <f t="shared" si="505"/>
        <v>0.10822274629765133</v>
      </c>
      <c r="S2692" s="107">
        <f>+'MEDIA GEOMÉTRICA'!AI675</f>
        <v>1817231.8056910655</v>
      </c>
      <c r="T2692" t="b">
        <f t="shared" si="506"/>
        <v>1</v>
      </c>
    </row>
    <row r="2693" spans="1:20" x14ac:dyDescent="0.2">
      <c r="A2693">
        <v>673</v>
      </c>
      <c r="B2693">
        <v>1924799</v>
      </c>
      <c r="C2693">
        <v>1800000</v>
      </c>
      <c r="D2693">
        <v>2061494</v>
      </c>
      <c r="E2693">
        <v>2370719</v>
      </c>
      <c r="F2693">
        <v>2843152</v>
      </c>
      <c r="G2693">
        <f t="shared" si="498"/>
        <v>2170221.3152880319</v>
      </c>
      <c r="H2693">
        <f t="shared" si="499"/>
        <v>417644.87579844694</v>
      </c>
      <c r="I2693">
        <f t="shared" si="500"/>
        <v>2587866.191086479</v>
      </c>
      <c r="J2693">
        <f t="shared" si="501"/>
        <v>1752576.4394895849</v>
      </c>
      <c r="K2693" s="18">
        <f t="shared" si="502"/>
        <v>1924799</v>
      </c>
      <c r="L2693" s="18">
        <f t="shared" si="494"/>
        <v>1800000</v>
      </c>
      <c r="M2693" s="18">
        <f t="shared" si="495"/>
        <v>2061494</v>
      </c>
      <c r="N2693" s="18">
        <f t="shared" si="496"/>
        <v>2370719</v>
      </c>
      <c r="O2693" s="18" t="str">
        <f t="shared" si="497"/>
        <v/>
      </c>
      <c r="P2693">
        <f t="shared" si="503"/>
        <v>2028523.3503359538</v>
      </c>
      <c r="Q2693">
        <f t="shared" si="504"/>
        <v>245428.93564940544</v>
      </c>
      <c r="R2693" s="105">
        <f t="shared" si="505"/>
        <v>0.12098896254201794</v>
      </c>
      <c r="S2693" s="107">
        <f>+'MEDIA GEOMÉTRICA'!AI676</f>
        <v>2028523.3503359538</v>
      </c>
      <c r="T2693" t="b">
        <f t="shared" si="506"/>
        <v>1</v>
      </c>
    </row>
    <row r="2694" spans="1:20" x14ac:dyDescent="0.2">
      <c r="A2694">
        <v>674</v>
      </c>
      <c r="B2694">
        <v>1021577</v>
      </c>
      <c r="D2694">
        <v>1094128</v>
      </c>
      <c r="E2694">
        <v>1258247</v>
      </c>
      <c r="F2694">
        <v>3349765</v>
      </c>
      <c r="G2694">
        <f t="shared" si="498"/>
        <v>1473261.6049646018</v>
      </c>
      <c r="H2694">
        <f t="shared" si="499"/>
        <v>1116953.3176644328</v>
      </c>
      <c r="I2694">
        <f t="shared" si="500"/>
        <v>2590214.9226290346</v>
      </c>
      <c r="J2694">
        <f t="shared" si="501"/>
        <v>356308.287300169</v>
      </c>
      <c r="K2694" s="18">
        <f t="shared" si="502"/>
        <v>1021577</v>
      </c>
      <c r="L2694" s="18" t="str">
        <f t="shared" si="494"/>
        <v/>
      </c>
      <c r="M2694" s="18">
        <f t="shared" si="495"/>
        <v>1094128</v>
      </c>
      <c r="N2694" s="18">
        <f t="shared" si="496"/>
        <v>1258247</v>
      </c>
      <c r="O2694" s="18" t="str">
        <f t="shared" si="497"/>
        <v/>
      </c>
      <c r="P2694">
        <f t="shared" si="503"/>
        <v>1120387.8250373958</v>
      </c>
      <c r="Q2694">
        <f t="shared" si="504"/>
        <v>121251.37982857488</v>
      </c>
      <c r="R2694" s="105">
        <f t="shared" si="505"/>
        <v>0.10822268603688888</v>
      </c>
      <c r="S2694" s="107">
        <f>+'MEDIA GEOMÉTRICA'!AI677</f>
        <v>1120387.8250373958</v>
      </c>
      <c r="T2694" t="b">
        <f t="shared" si="506"/>
        <v>1</v>
      </c>
    </row>
    <row r="2695" spans="1:20" x14ac:dyDescent="0.2">
      <c r="A2695">
        <v>675</v>
      </c>
      <c r="B2695">
        <v>3139628</v>
      </c>
      <c r="C2695">
        <v>1900000</v>
      </c>
      <c r="D2695">
        <v>3362599</v>
      </c>
      <c r="E2695">
        <v>3866989</v>
      </c>
      <c r="F2695">
        <v>4148253</v>
      </c>
      <c r="G2695">
        <f t="shared" si="498"/>
        <v>3173284.4921300737</v>
      </c>
      <c r="H2695">
        <f t="shared" si="499"/>
        <v>870242.09535663074</v>
      </c>
      <c r="I2695">
        <f t="shared" si="500"/>
        <v>4043526.5874867043</v>
      </c>
      <c r="J2695">
        <f t="shared" si="501"/>
        <v>2303042.3967734431</v>
      </c>
      <c r="K2695" s="18">
        <f t="shared" si="502"/>
        <v>3139628</v>
      </c>
      <c r="L2695" s="18" t="str">
        <f t="shared" si="494"/>
        <v/>
      </c>
      <c r="M2695" s="18">
        <f t="shared" si="495"/>
        <v>3362599</v>
      </c>
      <c r="N2695" s="18">
        <f t="shared" si="496"/>
        <v>3866989</v>
      </c>
      <c r="O2695" s="18" t="str">
        <f t="shared" si="497"/>
        <v/>
      </c>
      <c r="P2695">
        <f t="shared" si="503"/>
        <v>3443304.2867428595</v>
      </c>
      <c r="Q2695">
        <f t="shared" si="504"/>
        <v>372643.56590491848</v>
      </c>
      <c r="R2695" s="105">
        <f t="shared" si="505"/>
        <v>0.10822266488025516</v>
      </c>
      <c r="S2695" s="107">
        <f>+'MEDIA GEOMÉTRICA'!AI678</f>
        <v>3443304.2867428595</v>
      </c>
      <c r="T2695" t="b">
        <f t="shared" si="506"/>
        <v>1</v>
      </c>
    </row>
  </sheetData>
  <autoFilter ref="A1349:AD2020" xr:uid="{E0316EC3-8B00-451C-A9B9-EF9B12D6C87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E45575AD94644085A1B5F9F0DFCB8C" ma:contentTypeVersion="32" ma:contentTypeDescription="Crear nuevo documento." ma:contentTypeScope="" ma:versionID="9e40cfedde3cbd080414fe4e023607fc">
  <xsd:schema xmlns:xsd="http://www.w3.org/2001/XMLSchema" xmlns:xs="http://www.w3.org/2001/XMLSchema" xmlns:p="http://schemas.microsoft.com/office/2006/metadata/properties" xmlns:ns2="5c9c95be-1f31-46f2-a786-fb332161d145" xmlns:ns3="38ef67d2-6151-4d5a-b01d-9e1fa2428a9e" targetNamespace="http://schemas.microsoft.com/office/2006/metadata/properties" ma:root="true" ma:fieldsID="98737ae0bb80d3c7b47434850e59878d" ns2:_="" ns3:_="">
    <xsd:import namespace="5c9c95be-1f31-46f2-a786-fb332161d145"/>
    <xsd:import namespace="38ef67d2-6151-4d5a-b01d-9e1fa2428a9e"/>
    <xsd:element name="properties">
      <xsd:complexType>
        <xsd:sequence>
          <xsd:element name="documentManagement">
            <xsd:complexType>
              <xsd:all>
                <xsd:element ref="ns2:MediaServiceMetadata" minOccurs="0"/>
                <xsd:element ref="ns2:MediaServiceFastMetadata" minOccurs="0"/>
                <xsd:element ref="ns2:MediaServiceAutoTags" minOccurs="0"/>
                <xsd:element ref="ns3:SharedWithUsers" minOccurs="0"/>
                <xsd:element ref="ns3:SharedWithDetail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c9c95be-1f31-46f2-a786-fb332161d14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8ef67d2-6151-4d5a-b01d-9e1fa2428a9e" elementFormDefault="qualified">
    <xsd:import namespace="http://schemas.microsoft.com/office/2006/documentManagement/types"/>
    <xsd:import namespace="http://schemas.microsoft.com/office/infopath/2007/PartnerControls"/>
    <xsd:element name="SharedWithUsers" ma:index="11"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description="" ma:internalName="SharedWithDetails" ma:readOnly="true">
      <xsd:simpleType>
        <xsd:restriction base="dms:Note">
          <xsd:maxLength value="255"/>
        </xsd:restriction>
      </xsd:simpleType>
    </xsd:element>
    <xsd:element name="TaxCatchAll" ma:index="23" nillable="true" ma:displayName="Taxonomy Catch All Column" ma:hidden="true" ma:list="{888f99e3-9f77-4a18-bdd5-c49b12b61a84}" ma:internalName="TaxCatchAll" ma:showField="CatchAllData" ma:web="38ef67d2-6151-4d5a-b01d-9e1fa2428a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c9c95be-1f31-46f2-a786-fb332161d145">
      <Terms xmlns="http://schemas.microsoft.com/office/infopath/2007/PartnerControls"/>
    </lcf76f155ced4ddcb4097134ff3c332f>
    <TaxCatchAll xmlns="38ef67d2-6151-4d5a-b01d-9e1fa2428a9e" xsi:nil="true"/>
  </documentManagement>
</p:properties>
</file>

<file path=customXml/itemProps1.xml><?xml version="1.0" encoding="utf-8"?>
<ds:datastoreItem xmlns:ds="http://schemas.openxmlformats.org/officeDocument/2006/customXml" ds:itemID="{F849249E-C52C-4AD2-A755-462B465273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c9c95be-1f31-46f2-a786-fb332161d145"/>
    <ds:schemaRef ds:uri="38ef67d2-6151-4d5a-b01d-9e1fa2428a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BC6CBA9-E59B-4CF7-85F2-0C1437AC3ADF}">
  <ds:schemaRefs>
    <ds:schemaRef ds:uri="http://schemas.microsoft.com/sharepoint/v3/contenttype/forms"/>
  </ds:schemaRefs>
</ds:datastoreItem>
</file>

<file path=customXml/itemProps3.xml><?xml version="1.0" encoding="utf-8"?>
<ds:datastoreItem xmlns:ds="http://schemas.openxmlformats.org/officeDocument/2006/customXml" ds:itemID="{60054B4A-EF0C-49AF-A875-F1FC2279EE83}">
  <ds:schemaRef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92012221-58ca-40b6-9284-14efc78daff3"/>
    <ds:schemaRef ds:uri="http://purl.org/dc/elements/1.1/"/>
    <ds:schemaRef ds:uri="26ce7d1b-d4b5-448f-93af-95ca578aa8ed"/>
    <ds:schemaRef ds:uri="http://schemas.microsoft.com/office/2006/metadata/properties"/>
    <ds:schemaRef ds:uri="http://www.w3.org/XML/1998/namespace"/>
    <ds:schemaRef ds:uri="http://purl.org/dc/dcmitype/"/>
    <ds:schemaRef ds:uri="5c9c95be-1f31-46f2-a786-fb332161d145"/>
    <ds:schemaRef ds:uri="38ef67d2-6151-4d5a-b01d-9e1fa2428a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PROMEDIO</vt:lpstr>
      <vt:lpstr>MEDIANA</vt:lpstr>
      <vt:lpstr>MEDIA GEOMÉTRICA</vt:lpstr>
      <vt:lpstr>INSTRUCCIONES</vt:lpstr>
      <vt:lpstr>VALIDAR</vt:lpstr>
      <vt:lpstr>'MEDIA GEOMÉTRICA'!Área_de_impresión</vt:lpstr>
      <vt:lpstr>MEDIANA!Área_de_impresión</vt:lpstr>
      <vt:lpstr>PROMEDIO!Área_de_impresión</vt:lpstr>
      <vt:lpstr>'MEDIA GEOMÉTRICA'!Títulos_a_imprimir</vt:lpstr>
      <vt:lpstr>MEDIANA!Títulos_a_imprimir</vt:lpstr>
      <vt:lpstr>PROMEDIO!Títulos_a_imprimir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Ospina Sierra</dc:creator>
  <cp:keywords/>
  <dc:description/>
  <cp:lastModifiedBy>Julieta Montenegro Soto</cp:lastModifiedBy>
  <cp:revision/>
  <dcterms:created xsi:type="dcterms:W3CDTF">2019-12-18T20:27:15Z</dcterms:created>
  <dcterms:modified xsi:type="dcterms:W3CDTF">2026-08-24T22:50:26Z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0x01010082E45575AD94644085A1B5F9F0DFCB8C</vt:lpwstr>
  </property>
  <property fmtid="{D5CDD505-2E9C-101B-9397-08002B2CF9AE}" pid="3" name="MediaServiceImageTags">
    <vt:lpwstr/>
  </property>
</Properties>
</file>